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1" name="Robinson" state="visible" r:id="rId4"/>
    <sheet sheetId="7" name="Store_Showcase" state="visible" r:id="rId5"/>
    <sheet sheetId="8" name="Store_SRP" state="visible" r:id="rId6"/>
    <sheet sheetId="9" name="Store_VAM" state="visible" r:id="rId7"/>
    <sheet sheetId="10" name="Sku_Consolidated" state="visible" r:id="rId8"/>
    <sheet sheetId="11" name="Sku_CommRate" state="visible" r:id="rId9"/>
    <sheet sheetId="12"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<sst xmlns="http://schemas.openxmlformats.org/spreadsheetml/2006/main" count="50391" uniqueCount="7256">
  <si>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</si>
  <si>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</si>
  <si>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</si>
  <si>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</si>
  <si>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</si>
  <si>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</si>
  <si>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</si>
  <si>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</si>
  <si>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</si>
  <si>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</si>
  <si>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</si>
  <si>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</si>
  <si>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</si>
  <si>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</si>
  <si>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</si>
  <si>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</si>
  <si>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</si>
  <si>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</si>
  <si>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</si>
  <si>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</si>
  <si>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</si>
  <si>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</si>
  <si>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</si>
  <si>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</si>
  <si>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</si>
  <si>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</si>
  <si>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</si>
  <si>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</si>
  <si>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</si>
  <si>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</si>
  <si>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</si>
  <si>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</si>
  <si>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</si>
  <si>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</si>
  <si>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THE GOOD MEAT LEAN GROUND PORK</t>
  </si>
  <si>
    <t>151.83000</t>
  </si>
  <si>
    <t>KLS</t>
  </si>
  <si>
    <t>48156.63000</t>
  </si>
  <si>
    <t>RETAIL</t>
  </si>
  <si>
    <t>0.00000</t>
  </si>
  <si>
    <t>THE GOOD MEAT KASIM SOBL</t>
  </si>
  <si>
    <t>124.79500</t>
  </si>
  <si>
    <t>43399.06000</t>
  </si>
  <si>
    <t>THE GOOD MEAT SINIGANG CUT</t>
  </si>
  <si>
    <t>148.28000</t>
  </si>
  <si>
    <t>41196.26000</t>
  </si>
  <si>
    <t>THE GOOD MEAT GROUND ROUND</t>
  </si>
  <si>
    <t>69.05400</t>
  </si>
  <si>
    <t>31662.38000</t>
  </si>
  <si>
    <t>81.78000</t>
  </si>
  <si>
    <t>30175.26000</t>
  </si>
  <si>
    <t>FM PILMICO BELLY SOBI</t>
  </si>
  <si>
    <t>70.48400</t>
  </si>
  <si>
    <t>28822.58000</t>
  </si>
  <si>
    <t>ROB PILMICO PORK BELLY SOBI</t>
  </si>
  <si>
    <t>64.26000</t>
  </si>
  <si>
    <t>28037.60000</t>
  </si>
  <si>
    <t>THE GOOD MEAT ADOBO CUT</t>
  </si>
  <si>
    <t>81.28500</t>
  </si>
  <si>
    <t>27442.82000</t>
  </si>
  <si>
    <t>FM PILMICO ADOBO CUT</t>
  </si>
  <si>
    <t>75.82400</t>
  </si>
  <si>
    <t>26431.39000</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</si>
  <si>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</si>
  <si>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</si>
  <si>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</si>
  <si>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</si>
  <si>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</si>
  <si>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</si>
  <si>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</si>
  <si>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</si>
  <si>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</si>
  <si>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</si>
  <si>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</si>
  <si>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</si>
  <si>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FM PORK BELLY GRILL CUT</t>
  </si>
  <si>
    <t>44.36500</t>
  </si>
  <si>
    <t>22042.59000</t>
  </si>
  <si>
    <t>57.05500</t>
  </si>
  <si>
    <t>20956.99000</t>
  </si>
  <si>
    <t>45.42500</t>
  </si>
  <si>
    <t>20759.90000</t>
  </si>
  <si>
    <t>76.82500</t>
  </si>
  <si>
    <t>20620.99000</t>
  </si>
  <si>
    <t>THE GOOD MEAT LECHON KAWALI CUT</t>
  </si>
  <si>
    <t>50.49500</t>
  </si>
  <si>
    <t>20129.56000</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</si>
  <si>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</si>
  <si>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</si>
  <si>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</si>
  <si>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</si>
  <si>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</si>
  <si>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</si>
  <si>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</si>
  <si>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</si>
  <si>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</si>
  <si>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</si>
  <si>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</si>
  <si>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</si>
  <si>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</si>
  <si>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</si>
  <si>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</si>
  <si>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</si>
  <si>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</si>
  <si>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</si>
  <si>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47.15500</t>
  </si>
  <si>
    <t>18305.20000</t>
  </si>
  <si>
    <t>70.30000</t>
  </si>
  <si>
    <t>18130.04000</t>
  </si>
  <si>
    <t>THE GOOD MEAT BELLY SOBI</t>
  </si>
  <si>
    <t>41.11400</t>
  </si>
  <si>
    <t>18051.24000</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</si>
  <si>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</si>
  <si>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</si>
  <si>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</si>
  <si>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</si>
  <si>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</si>
  <si>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</si>
  <si>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</si>
  <si>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</si>
  <si>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</si>
  <si>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</si>
  <si>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</si>
  <si>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</si>
  <si>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</si>
  <si>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</si>
  <si>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</si>
  <si>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</si>
  <si>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</si>
  <si>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</si>
  <si>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</si>
  <si>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</si>
  <si>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</si>
  <si>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</si>
  <si>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</si>
  <si>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</si>
  <si>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</si>
  <si>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</si>
  <si>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</si>
  <si>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</si>
  <si>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</si>
  <si>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</si>
  <si>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</si>
  <si>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</si>
  <si>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</si>
  <si>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</si>
  <si>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</si>
  <si>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</si>
  <si>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</si>
  <si>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</si>
  <si>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</si>
  <si>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</si>
  <si>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</si>
  <si>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</si>
  <si>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</si>
  <si>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52.47500</t>
  </si>
  <si>
    <t>14098.53000</t>
  </si>
  <si>
    <t>30.74000</t>
  </si>
  <si>
    <t>14098.26000</t>
  </si>
  <si>
    <t>ROB PILMICO PORK ADOBO CUT</t>
  </si>
  <si>
    <t>42.37000</t>
  </si>
  <si>
    <t>13878.93000</t>
  </si>
  <si>
    <t>THE GOOD MEAT PORK SPARERIBS</t>
  </si>
  <si>
    <t>32.18500</t>
  </si>
  <si>
    <t>13772.01000</t>
  </si>
  <si>
    <t>29.09500</t>
  </si>
  <si>
    <t>13600.16000</t>
  </si>
  <si>
    <t>31.01500</t>
  </si>
  <si>
    <t>13547.46000</t>
  </si>
  <si>
    <t>29.79000</t>
  </si>
  <si>
    <t>13026.85000</t>
  </si>
  <si>
    <t>ROB PILMICO RIB SHOULDER</t>
  </si>
  <si>
    <t>34.76500</t>
  </si>
  <si>
    <t>12803.04000</t>
  </si>
  <si>
    <t>35.68500</t>
  </si>
  <si>
    <t>12781.04000</t>
  </si>
  <si>
    <t>37.60500</t>
  </si>
  <si>
    <t>12702.67000</t>
  </si>
  <si>
    <t>28.93000</t>
  </si>
  <si>
    <t>12669.54000</t>
  </si>
  <si>
    <t>28.95500</t>
  </si>
  <si>
    <t>12588.60000</t>
  </si>
  <si>
    <t>FM PILMICO LEAN GROUND PORK</t>
  </si>
  <si>
    <t>36.97200</t>
  </si>
  <si>
    <t>12509.46000</t>
  </si>
  <si>
    <t>31.06500</t>
  </si>
  <si>
    <t>12380.45000</t>
  </si>
  <si>
    <t>27.73500</t>
  </si>
  <si>
    <t>12163.15000</t>
  </si>
  <si>
    <t>FM PILMICO PORKCHOP SOBI</t>
  </si>
  <si>
    <t>36.87000</t>
  </si>
  <si>
    <t>12119.68000</t>
  </si>
  <si>
    <t>ROB PILMICO BEEF CUBES</t>
  </si>
  <si>
    <t>22.57500</t>
  </si>
  <si>
    <t>12099.85000</t>
  </si>
  <si>
    <t>27.35500</t>
  </si>
  <si>
    <t>11979.32000</t>
  </si>
  <si>
    <t>34.33500</t>
  </si>
  <si>
    <t>11955.21000</t>
  </si>
  <si>
    <t>27.17500</t>
  </si>
  <si>
    <t>11918.39000</t>
  </si>
  <si>
    <t>FM PILMICO REGULAR GROUND PORK</t>
  </si>
  <si>
    <t>45.22000</t>
  </si>
  <si>
    <t>11705.33000</t>
  </si>
  <si>
    <t>26.51500</t>
  </si>
  <si>
    <t>11626.87000</t>
  </si>
  <si>
    <t>FM PILMICO PORK BELLY GRILL CUT</t>
  </si>
  <si>
    <t>25.30800</t>
  </si>
  <si>
    <t>11612.11000</t>
  </si>
  <si>
    <t>30.61500</t>
  </si>
  <si>
    <t>11576.78000</t>
  </si>
  <si>
    <t>THE GOOD MEAT KASIM SLBL</t>
  </si>
  <si>
    <t>36.35000</t>
  </si>
  <si>
    <t>11574.61000</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</si>
  <si>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</si>
  <si>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</si>
  <si>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</si>
  <si>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</si>
  <si>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</si>
  <si>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</si>
  <si>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</si>
  <si>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</si>
  <si>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</si>
  <si>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</si>
  <si>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</si>
  <si>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</si>
  <si>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</si>
  <si>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</si>
  <si>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</si>
  <si>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</si>
  <si>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</si>
  <si>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</si>
  <si>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</si>
  <si>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</si>
  <si>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</si>
  <si>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</si>
  <si>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</si>
  <si>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</si>
  <si>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</si>
  <si>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</si>
  <si>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</si>
  <si>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</si>
  <si>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</si>
  <si>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</si>
  <si>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</si>
  <si>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</si>
  <si>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</si>
  <si>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</si>
  <si>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</si>
  <si>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</si>
  <si>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</si>
  <si>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</si>
  <si>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</si>
  <si>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22.80500</t>
  </si>
  <si>
    <t>9966.25000</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</si>
  <si>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</si>
  <si>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</si>
  <si>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</si>
  <si>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</si>
  <si>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</si>
  <si>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</si>
  <si>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</si>
  <si>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</si>
  <si>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</si>
  <si>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</si>
  <si>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</si>
  <si>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</si>
  <si>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</si>
  <si>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</si>
  <si>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</si>
  <si>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</si>
  <si>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</si>
  <si>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</si>
  <si>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21.29000</t>
  </si>
  <si>
    <t>9328.94000</t>
  </si>
  <si>
    <t>THE GOOD MEAT PORK BELLY GRILL CUT</t>
  </si>
  <si>
    <t>18.80000</t>
  </si>
  <si>
    <t>9312.59000</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</si>
  <si>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</si>
  <si>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</si>
  <si>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</si>
  <si>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</si>
  <si>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</si>
  <si>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</si>
  <si>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</si>
  <si>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</si>
  <si>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</si>
  <si>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</si>
  <si>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</si>
  <si>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</si>
  <si>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</si>
  <si>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</si>
  <si>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</si>
  <si>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</si>
  <si>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</si>
  <si>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</si>
  <si>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</si>
  <si>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</si>
  <si>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</si>
  <si>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</si>
  <si>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</si>
  <si>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</si>
  <si>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</si>
  <si>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</si>
  <si>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</si>
  <si>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</si>
  <si>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</si>
  <si>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</si>
  <si>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</si>
  <si>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</si>
  <si>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</si>
  <si>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</si>
  <si>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</si>
  <si>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</si>
  <si>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</si>
  <si>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</si>
  <si>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</si>
  <si>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</si>
  <si>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</si>
  <si>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</si>
  <si>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</si>
  <si>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</si>
  <si>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</si>
  <si>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</si>
  <si>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</si>
  <si>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</si>
  <si>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</si>
  <si>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</si>
  <si>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</si>
  <si>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</si>
  <si>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</si>
  <si>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</si>
  <si>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</si>
  <si>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</si>
  <si>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</si>
  <si>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</si>
  <si>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</si>
  <si>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</si>
  <si>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</si>
  <si>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</si>
  <si>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</si>
  <si>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</si>
  <si>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</si>
  <si>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</si>
  <si>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</si>
  <si>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</si>
  <si>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</si>
  <si>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</si>
  <si>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</si>
  <si>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</si>
  <si>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</si>
  <si>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</si>
  <si>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</si>
  <si>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</si>
  <si>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</si>
  <si>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</si>
  <si>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</si>
  <si>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</si>
  <si>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</si>
  <si>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</si>
  <si>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</si>
  <si>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</si>
  <si>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</si>
  <si>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</si>
  <si>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</si>
  <si>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</si>
  <si>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</si>
  <si>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</si>
  <si>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</si>
  <si>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</si>
  <si>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</si>
  <si>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</si>
  <si>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</si>
  <si>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</si>
  <si>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</si>
  <si>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</si>
  <si>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</si>
  <si>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</si>
  <si>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</si>
  <si>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</si>
  <si>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</si>
  <si>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</si>
  <si>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</si>
  <si>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</si>
  <si>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</si>
  <si>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</si>
  <si>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</si>
  <si>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</si>
  <si>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</si>
  <si>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</si>
  <si>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</si>
  <si>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</si>
  <si>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</si>
  <si>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</si>
  <si>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</si>
  <si>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20.00000</t>
  </si>
  <si>
    <t>6893.24000</t>
  </si>
  <si>
    <t>25.40000</t>
  </si>
  <si>
    <t>6818.55000</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</si>
  <si>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</si>
  <si>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</si>
  <si>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</si>
  <si>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</si>
  <si>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</si>
  <si>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</si>
  <si>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</si>
  <si>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</si>
  <si>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</si>
  <si>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</si>
  <si>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</si>
  <si>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</si>
  <si>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</si>
  <si>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</si>
  <si>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</si>
  <si>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</si>
  <si>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</si>
  <si>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</si>
  <si>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</si>
  <si>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</si>
  <si>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</si>
  <si>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</si>
  <si>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</si>
  <si>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</si>
  <si>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</si>
  <si>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</si>
  <si>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</si>
  <si>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</si>
  <si>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</si>
  <si>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</si>
  <si>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</si>
  <si>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</si>
  <si>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</si>
  <si>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</si>
  <si>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</si>
  <si>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</si>
  <si>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</si>
  <si>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</si>
  <si>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</si>
  <si>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</si>
  <si>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</si>
  <si>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</si>
  <si>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</si>
  <si>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</si>
  <si>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</si>
  <si>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</si>
  <si>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</si>
  <si>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</si>
  <si>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</si>
  <si>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</si>
  <si>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</si>
  <si>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</si>
  <si>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</si>
  <si>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</si>
  <si>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</si>
  <si>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</si>
  <si>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</si>
  <si>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</si>
  <si>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</si>
  <si>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</si>
  <si>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</si>
  <si>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</si>
  <si>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</si>
  <si>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</si>
  <si>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</si>
  <si>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</si>
  <si>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</si>
  <si>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</si>
  <si>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</si>
  <si>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</si>
  <si>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</si>
  <si>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</si>
  <si>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</si>
  <si>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</si>
  <si>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</si>
  <si>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</si>
  <si>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</si>
  <si>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</si>
  <si>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</si>
  <si>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</si>
  <si>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</si>
  <si>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</si>
  <si>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</si>
  <si>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</si>
  <si>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</si>
  <si>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</si>
  <si>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</si>
  <si>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</si>
  <si>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</si>
  <si>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</si>
  <si>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</si>
  <si>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</si>
  <si>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</si>
  <si>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</si>
  <si>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</si>
  <si>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</si>
  <si>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</si>
  <si>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</si>
  <si>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</si>
  <si>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</si>
  <si>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</si>
  <si>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</si>
  <si>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</si>
  <si>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</si>
  <si>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</si>
  <si>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</si>
  <si>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</si>
  <si>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</si>
  <si>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</si>
  <si>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</si>
  <si>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</si>
  <si>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</si>
  <si>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</si>
  <si>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</si>
  <si>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</si>
  <si>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</si>
  <si>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</si>
  <si>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</si>
  <si>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</si>
  <si>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</si>
  <si>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</si>
  <si>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</si>
  <si>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</si>
  <si>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</si>
  <si>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</si>
  <si>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</si>
  <si>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</si>
  <si>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</si>
  <si>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</si>
  <si>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</si>
  <si>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</si>
  <si>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</si>
  <si>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</si>
  <si>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</si>
  <si>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</si>
  <si>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</si>
  <si>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</si>
  <si>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</si>
  <si>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</si>
  <si>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</si>
  <si>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</si>
  <si>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</si>
  <si>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</si>
  <si>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</si>
  <si>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</si>
  <si>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</si>
  <si>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</si>
  <si>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</si>
  <si>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</si>
  <si>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</si>
  <si>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</si>
  <si>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</si>
  <si>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</si>
  <si>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</si>
  <si>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</si>
  <si>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</si>
  <si>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</si>
  <si>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</si>
  <si>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</si>
  <si>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</si>
  <si>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</si>
  <si>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</si>
  <si>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</si>
  <si>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</si>
  <si>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</si>
  <si>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</si>
  <si>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</si>
  <si>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</si>
  <si>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</si>
  <si>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</si>
  <si>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</si>
  <si>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</si>
  <si>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</si>
  <si>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</si>
  <si>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</si>
  <si>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</si>
  <si>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</si>
  <si>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</si>
  <si>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</si>
  <si>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</si>
  <si>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</si>
  <si>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</si>
  <si>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</si>
  <si>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</si>
  <si>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</si>
  <si>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</si>
  <si>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</si>
  <si>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</si>
  <si>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</si>
  <si>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</si>
  <si>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</si>
  <si>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</si>
  <si>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</si>
  <si>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</si>
  <si>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</si>
  <si>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</si>
  <si>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</si>
  <si>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</si>
  <si>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</si>
  <si>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</si>
  <si>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</si>
  <si>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</si>
  <si>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</si>
  <si>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</si>
  <si>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</si>
  <si>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</si>
  <si>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</si>
  <si>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</si>
  <si>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</si>
  <si>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</si>
  <si>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</si>
  <si>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</si>
  <si>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</si>
  <si>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</si>
  <si>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</si>
  <si>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</si>
  <si>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</si>
  <si>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</si>
  <si>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</si>
  <si>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</si>
  <si>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</si>
  <si>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</si>
  <si>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</si>
  <si>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</si>
  <si>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</si>
  <si>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</si>
  <si>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</si>
  <si>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</si>
  <si>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</si>
  <si>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</si>
  <si>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</si>
  <si>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</si>
  <si>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</si>
  <si>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</si>
  <si>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</si>
  <si>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</si>
  <si>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</si>
  <si>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</si>
  <si>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</si>
  <si>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</si>
  <si>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</si>
  <si>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</si>
  <si>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</si>
  <si>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</si>
  <si>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</si>
  <si>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</si>
  <si>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</si>
  <si>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</si>
  <si>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</si>
  <si>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</si>
  <si>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</si>
  <si>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</si>
  <si>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</si>
  <si>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</si>
  <si>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</si>
  <si>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</si>
  <si>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</si>
  <si>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</si>
  <si>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</si>
  <si>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</si>
  <si>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</si>
  <si>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</si>
  <si>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</si>
  <si>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</si>
  <si>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</si>
  <si>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</si>
  <si>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</si>
  <si>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</si>
  <si>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</si>
  <si>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</si>
  <si>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</si>
  <si>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</si>
  <si>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</si>
  <si>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</si>
  <si>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</si>
  <si>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</si>
  <si>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</si>
  <si>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</si>
  <si>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</si>
  <si>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</si>
  <si>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</si>
  <si>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</si>
  <si>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</si>
  <si>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</si>
  <si>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</si>
  <si>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</si>
  <si>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</si>
  <si>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</si>
  <si>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</si>
  <si>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</si>
  <si>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</si>
  <si>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</si>
  <si>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</si>
  <si>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</si>
  <si>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</si>
  <si>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</si>
  <si>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</si>
  <si>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</si>
  <si>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</si>
  <si>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</si>
  <si>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</si>
  <si>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</si>
  <si>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</si>
  <si>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</si>
  <si>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</si>
  <si>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</si>
  <si>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</si>
  <si>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</si>
  <si>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</si>
  <si>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</si>
  <si>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</si>
  <si>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</si>
  <si>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</si>
  <si>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</si>
  <si>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</si>
  <si>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</si>
  <si>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</si>
  <si>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</si>
  <si>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</si>
  <si>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</si>
  <si>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</si>
  <si>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</si>
  <si>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</si>
  <si>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</si>
  <si>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</si>
  <si>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</si>
  <si>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</si>
  <si>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</si>
  <si>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</si>
  <si>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</si>
  <si>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</si>
  <si>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</si>
  <si>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</si>
  <si>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</si>
  <si>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</si>
  <si>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</si>
  <si>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</si>
  <si>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</si>
  <si>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</si>
  <si>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</si>
  <si>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</si>
  <si>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</si>
  <si>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</si>
  <si>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</si>
  <si>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</si>
  <si>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</si>
  <si>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</si>
  <si>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</si>
  <si>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</si>
  <si>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</si>
  <si>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</si>
  <si>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</si>
  <si>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</si>
  <si>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</si>
  <si>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</si>
  <si>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</si>
  <si>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</si>
  <si>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</si>
  <si>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</si>
  <si>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</si>
  <si>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</si>
  <si>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</si>
  <si>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</si>
  <si>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</si>
  <si>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</si>
  <si>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</si>
  <si>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</si>
  <si>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</si>
  <si>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</si>
  <si>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</si>
  <si>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</si>
  <si>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</si>
  <si>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</si>
  <si>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</si>
  <si>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</si>
  <si>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</si>
  <si>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</si>
  <si>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</si>
  <si>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</si>
  <si>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</si>
  <si>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</si>
  <si>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</si>
  <si>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</si>
  <si>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</si>
  <si>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</si>
  <si>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</si>
  <si>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</si>
  <si>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</si>
  <si>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</si>
  <si>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</si>
  <si>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</si>
  <si>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</si>
  <si>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</si>
  <si>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</si>
  <si>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</si>
  <si>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</si>
  <si>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</si>
  <si>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</si>
  <si>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</si>
  <si>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</si>
  <si>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</si>
  <si>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</si>
  <si>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</si>
  <si>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</si>
  <si>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</si>
  <si>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</si>
  <si>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</si>
  <si>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</si>
  <si>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</si>
  <si>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</si>
  <si>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</si>
  <si>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</si>
  <si>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</si>
  <si>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</si>
  <si>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</si>
  <si>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</si>
  <si>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</si>
  <si>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</si>
  <si>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</si>
  <si>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</si>
  <si>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</si>
  <si>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</si>
  <si>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</si>
  <si>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</si>
  <si>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</si>
  <si>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</si>
  <si>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</si>
  <si>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</si>
  <si>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</si>
  <si>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</si>
  <si>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</si>
  <si>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</si>
  <si>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</si>
  <si>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</si>
  <si>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</si>
  <si>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</si>
  <si>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</si>
  <si>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</si>
  <si>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</si>
  <si>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</si>
  <si>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</si>
  <si>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</si>
  <si>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</si>
  <si>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</si>
  <si>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</si>
  <si>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</si>
  <si>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</si>
  <si>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</si>
  <si>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</si>
  <si>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</si>
  <si>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</si>
  <si>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</si>
  <si>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</si>
  <si>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</si>
  <si>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</si>
  <si>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</si>
  <si>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</si>
  <si>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</si>
  <si>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</si>
  <si>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</si>
  <si>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</si>
  <si>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</si>
  <si>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</si>
  <si>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</si>
  <si>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</si>
  <si>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</si>
  <si>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</si>
  <si>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</si>
  <si>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</si>
  <si>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</si>
  <si>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</si>
  <si>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</si>
  <si>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</si>
  <si>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</si>
  <si>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</si>
  <si>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</si>
  <si>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</si>
  <si>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</si>
  <si>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</si>
  <si>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</si>
  <si>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</si>
  <si>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</si>
  <si>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</si>
  <si>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</si>
  <si>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</si>
  <si>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</si>
  <si>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</si>
  <si>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</si>
  <si>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</si>
  <si>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</si>
  <si>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</si>
  <si>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</si>
  <si>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</si>
  <si>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</si>
  <si>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</si>
  <si>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</si>
  <si>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</si>
  <si>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</si>
  <si>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</si>
  <si>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</si>
  <si>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</si>
  <si>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9.68000</t>
  </si>
  <si>
    <t>3566.42000</t>
  </si>
  <si>
    <t>9.92000</t>
  </si>
  <si>
    <t>3561.31000</t>
  </si>
  <si>
    <t>10.60800</t>
  </si>
  <si>
    <t>3555.73000</t>
  </si>
  <si>
    <t>9.35600</t>
  </si>
  <si>
    <t>3545.93000</t>
  </si>
  <si>
    <t>10.38500</t>
  </si>
  <si>
    <t>3520.53000</t>
  </si>
  <si>
    <t>5.59500</t>
  </si>
  <si>
    <t>3519.27000</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</si>
  <si>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</si>
  <si>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</si>
  <si>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</si>
  <si>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</si>
  <si>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</si>
  <si>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</si>
  <si>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</si>
  <si>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</si>
  <si>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</si>
  <si>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</si>
  <si>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</si>
  <si>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</si>
  <si>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</si>
  <si>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</si>
  <si>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</si>
  <si>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</si>
  <si>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</si>
  <si>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</si>
  <si>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</si>
  <si>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</si>
  <si>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</si>
  <si>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</si>
  <si>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</si>
  <si>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</si>
  <si>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</si>
  <si>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</si>
  <si>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</si>
  <si>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</si>
  <si>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</si>
  <si>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</si>
  <si>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</si>
  <si>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</si>
  <si>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</si>
  <si>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</si>
  <si>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</si>
  <si>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</si>
  <si>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</si>
  <si>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</si>
  <si>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</si>
  <si>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</si>
  <si>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</si>
  <si>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</si>
  <si>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</si>
  <si>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</si>
  <si>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</si>
  <si>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</si>
  <si>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</si>
  <si>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</si>
  <si>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</si>
  <si>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</si>
  <si>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</si>
  <si>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</si>
  <si>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</si>
  <si>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</si>
  <si>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</si>
  <si>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</si>
  <si>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</si>
  <si>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</si>
  <si>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</si>
  <si>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</si>
  <si>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</si>
  <si>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</si>
  <si>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</si>
  <si>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</si>
  <si>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</si>
  <si>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</si>
  <si>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</si>
  <si>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</si>
  <si>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</si>
  <si>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</si>
  <si>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</si>
  <si>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</si>
  <si>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</si>
  <si>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</si>
  <si>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</si>
  <si>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</si>
  <si>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</si>
  <si>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</si>
  <si>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</si>
  <si>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</si>
  <si>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</si>
  <si>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</si>
  <si>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</si>
  <si>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</si>
  <si>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</si>
  <si>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</si>
  <si>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</si>
  <si>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</si>
  <si>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</si>
  <si>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</si>
  <si>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</si>
  <si>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</si>
  <si>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</si>
  <si>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</si>
  <si>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</si>
  <si>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</si>
  <si>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</si>
  <si>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</si>
  <si>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</si>
  <si>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</si>
  <si>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</si>
  <si>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</si>
  <si>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</si>
  <si>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</si>
  <si>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</si>
  <si>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</si>
  <si>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</si>
  <si>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</si>
  <si>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</si>
  <si>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</si>
  <si>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</si>
  <si>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</si>
  <si>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</si>
  <si>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</si>
  <si>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</si>
  <si>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</si>
  <si>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</si>
  <si>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</si>
  <si>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</si>
  <si>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</si>
  <si>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</si>
  <si>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</si>
  <si>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</si>
  <si>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</si>
  <si>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</si>
  <si>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</si>
  <si>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</si>
  <si>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</si>
  <si>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</si>
  <si>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</si>
  <si>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</si>
  <si>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</si>
  <si>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</si>
  <si>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</si>
  <si>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</si>
  <si>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</si>
  <si>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</si>
  <si>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</si>
  <si>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</si>
  <si>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</si>
  <si>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</si>
  <si>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</si>
  <si>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</si>
  <si>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</si>
  <si>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</si>
  <si>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</si>
  <si>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</si>
  <si>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</si>
  <si>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</si>
  <si>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</si>
  <si>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</si>
  <si>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</si>
  <si>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</si>
  <si>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</si>
  <si>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</si>
  <si>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</si>
  <si>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</si>
  <si>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</si>
  <si>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</si>
  <si>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</si>
  <si>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</si>
  <si>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</si>
  <si>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</si>
  <si>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</si>
  <si>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</si>
  <si>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</si>
  <si>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</si>
  <si>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</si>
  <si>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</si>
  <si>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</si>
  <si>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</si>
  <si>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</si>
  <si>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</si>
  <si>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</si>
  <si>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</si>
  <si>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</si>
  <si>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</si>
  <si>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</si>
  <si>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</si>
  <si>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</si>
  <si>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</si>
  <si>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</si>
  <si>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</si>
  <si>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</si>
  <si>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</si>
  <si>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</si>
  <si>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</si>
  <si>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</si>
  <si>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</si>
  <si>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</si>
  <si>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</si>
  <si>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</si>
  <si>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</si>
  <si>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</si>
  <si>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</si>
  <si>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</si>
  <si>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</si>
  <si>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</si>
  <si>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</si>
  <si>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</si>
  <si>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</si>
  <si>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</si>
  <si>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</si>
  <si>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</si>
  <si>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</si>
  <si>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</si>
  <si>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</si>
  <si>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</si>
  <si>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</si>
  <si>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</si>
  <si>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</si>
  <si>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</si>
  <si>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</si>
  <si>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</si>
  <si>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</si>
  <si>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</si>
  <si>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</si>
  <si>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</si>
  <si>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</si>
  <si>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</si>
  <si>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</si>
  <si>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</si>
  <si>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</si>
  <si>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</si>
  <si>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</si>
  <si>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</si>
  <si>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</si>
  <si>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</si>
  <si>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</si>
  <si>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</si>
  <si>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</si>
  <si>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</si>
  <si>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</si>
  <si>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</si>
  <si>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</si>
  <si>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</si>
  <si>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</si>
  <si>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</si>
  <si>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</si>
  <si>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</si>
  <si>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</si>
  <si>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</si>
  <si>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</si>
  <si>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</si>
  <si>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</si>
  <si>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</si>
  <si>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</si>
  <si>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</si>
  <si>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</si>
  <si>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</si>
  <si>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</si>
  <si>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</si>
  <si>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</si>
  <si>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</si>
  <si>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</si>
  <si>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</si>
  <si>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</si>
  <si>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</si>
  <si>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</si>
  <si>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</si>
  <si>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</si>
  <si>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</si>
  <si>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</si>
  <si>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</si>
  <si>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</si>
  <si>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</si>
  <si>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</si>
  <si>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</si>
  <si>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</si>
  <si>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</si>
  <si>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</si>
  <si>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</si>
  <si>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</si>
  <si>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</si>
  <si>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</si>
  <si>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</si>
  <si>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</si>
  <si>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</si>
  <si>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</si>
  <si>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</si>
  <si>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</si>
  <si>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</si>
  <si>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</si>
  <si>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</si>
  <si>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</si>
  <si>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</si>
  <si>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</si>
  <si>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</si>
  <si>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</si>
  <si>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</si>
  <si>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</si>
  <si>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</si>
  <si>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</si>
  <si>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</si>
  <si>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</si>
  <si>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</si>
  <si>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</si>
  <si>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</si>
  <si>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</si>
  <si>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</si>
  <si>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</si>
  <si>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</si>
  <si>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</si>
  <si>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</si>
  <si>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</si>
  <si>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</si>
  <si>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</si>
  <si>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</si>
  <si>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</si>
  <si>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</si>
  <si>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</si>
  <si>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</si>
  <si>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</si>
  <si>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</si>
  <si>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</si>
  <si>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</si>
  <si>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</si>
  <si>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</si>
  <si>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</si>
  <si>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</si>
  <si>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</si>
  <si>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</si>
  <si>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</si>
  <si>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</si>
  <si>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</si>
  <si>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</si>
  <si>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</si>
  <si>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</si>
  <si>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</si>
  <si>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</si>
  <si>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</si>
  <si>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</si>
  <si>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</si>
  <si>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</si>
  <si>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</si>
  <si>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</si>
  <si>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</si>
  <si>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</si>
  <si>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</si>
  <si>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</si>
  <si>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</si>
  <si>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</si>
  <si>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</si>
  <si>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</si>
  <si>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</si>
  <si>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</si>
  <si>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</si>
  <si>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</si>
  <si>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</si>
  <si>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</si>
  <si>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</si>
  <si>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</si>
  <si>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</si>
  <si>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</si>
  <si>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</si>
  <si>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</si>
  <si>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</si>
  <si>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</si>
  <si>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</si>
  <si>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</si>
  <si>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</si>
  <si>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</si>
  <si>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</si>
  <si>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</si>
  <si>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</si>
  <si>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</si>
  <si>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</si>
  <si>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</si>
  <si>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</si>
  <si>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</si>
  <si>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</si>
  <si>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</si>
  <si>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</si>
  <si>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</si>
  <si>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</si>
  <si>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</si>
  <si>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</si>
  <si>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</si>
  <si>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</si>
  <si>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</si>
  <si>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</si>
  <si>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</si>
  <si>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</si>
  <si>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</si>
  <si>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</si>
  <si>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</si>
  <si>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</si>
  <si>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</si>
  <si>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</si>
  <si>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</si>
  <si>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</si>
  <si>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</si>
  <si>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</si>
  <si>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</si>
  <si>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</si>
  <si>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</si>
  <si>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</si>
  <si>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</si>
  <si>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</si>
  <si>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</si>
  <si>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</si>
  <si>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</si>
  <si>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</si>
  <si>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</si>
  <si>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</si>
  <si>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</si>
  <si>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</si>
  <si>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</si>
  <si>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</si>
  <si>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</si>
  <si>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</si>
  <si>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</si>
  <si>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</si>
  <si>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</si>
  <si>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</si>
  <si>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</si>
  <si>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</si>
  <si>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</si>
  <si>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</si>
  <si>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</si>
  <si>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</si>
  <si>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</si>
  <si>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</si>
  <si>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</si>
  <si>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</si>
  <si>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</si>
  <si>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</si>
  <si>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</si>
  <si>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</si>
  <si>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</si>
  <si>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</si>
  <si>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</si>
  <si>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</si>
  <si>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</si>
  <si>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</si>
  <si>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</si>
  <si>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</si>
  <si>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</si>
  <si>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</si>
  <si>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</si>
  <si>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</si>
  <si>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</si>
  <si>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</si>
  <si>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</si>
  <si>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</si>
  <si>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</si>
  <si>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</si>
  <si>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</si>
  <si>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</si>
  <si>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</si>
  <si>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</si>
  <si>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</si>
  <si>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</si>
  <si>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</si>
  <si>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</si>
  <si>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</si>
  <si>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</si>
  <si>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</si>
  <si>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</si>
  <si>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</si>
  <si>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</si>
  <si>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</si>
  <si>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</si>
  <si>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</si>
  <si>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</si>
  <si>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</si>
  <si>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</si>
  <si>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</si>
  <si>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</si>
  <si>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</si>
  <si>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</si>
  <si>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</si>
  <si>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</si>
  <si>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</si>
  <si>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</si>
  <si>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</si>
  <si>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</si>
  <si>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</si>
  <si>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</si>
  <si>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</si>
  <si>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</si>
  <si>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</si>
  <si>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</si>
  <si>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</si>
  <si>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</si>
  <si>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</si>
  <si>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</si>
  <si>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</si>
  <si>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</si>
  <si>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</si>
  <si>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</si>
  <si>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</si>
  <si>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</si>
  <si>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</si>
  <si>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</si>
  <si>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</si>
  <si>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</si>
  <si>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</si>
  <si>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</si>
  <si>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</si>
  <si>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</si>
  <si>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</si>
  <si>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</si>
  <si>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</si>
  <si>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</si>
  <si>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</si>
  <si>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</si>
  <si>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</si>
  <si>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</si>
  <si>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</si>
  <si>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</si>
  <si>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</si>
  <si>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</si>
  <si>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</si>
  <si>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</si>
  <si>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</si>
  <si>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</si>
  <si>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</si>
  <si>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</si>
  <si>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</si>
  <si>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</si>
  <si>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</si>
  <si>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</si>
  <si>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</si>
  <si>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</si>
  <si>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</si>
  <si>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</si>
  <si>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</si>
  <si>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</si>
  <si>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</si>
  <si>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</si>
  <si>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</si>
  <si>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</si>
  <si>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</si>
  <si>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</si>
  <si>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</si>
  <si>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</si>
  <si>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</si>
  <si>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</si>
  <si>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</si>
  <si>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</si>
  <si>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</si>
  <si>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</si>
  <si>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</si>
  <si>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</si>
  <si>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</si>
  <si>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TGM BEEF SAMGYUPSAL 500G</t>
  </si>
  <si>
    <t>1875.00000</t>
  </si>
  <si>
    <t>THE GOOD MEAT BRICK HAM 400G</t>
  </si>
  <si>
    <t>2100.00000</t>
  </si>
  <si>
    <t>225.00000</t>
  </si>
  <si>
    <t>FM PORK YAKINIKU</t>
  </si>
  <si>
    <t>4.27000</t>
  </si>
  <si>
    <t>1874.54000</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</si>
  <si>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</si>
  <si>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</si>
  <si>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</si>
  <si>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</si>
  <si>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</si>
  <si>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</si>
  <si>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</si>
  <si>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</si>
  <si>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</si>
  <si>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</si>
  <si>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</si>
  <si>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</si>
  <si>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</si>
  <si>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</si>
  <si>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</si>
  <si>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</si>
  <si>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</si>
  <si>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</si>
  <si>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</si>
  <si>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</si>
  <si>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</si>
  <si>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</si>
  <si>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</si>
  <si>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</si>
  <si>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</si>
  <si>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</si>
  <si>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</si>
  <si>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</si>
  <si>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</si>
  <si>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</si>
  <si>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</si>
  <si>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</si>
  <si>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</si>
  <si>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</si>
  <si>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</si>
  <si>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</si>
  <si>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</si>
  <si>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</si>
  <si>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</si>
  <si>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</si>
  <si>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</si>
  <si>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</si>
  <si>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</si>
  <si>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</si>
  <si>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</si>
  <si>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</si>
  <si>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</si>
  <si>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</si>
  <si>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</si>
  <si>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</si>
  <si>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</si>
  <si>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</si>
  <si>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</si>
  <si>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</si>
  <si>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</si>
  <si>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</si>
  <si>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</si>
  <si>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</si>
  <si>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</si>
  <si>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</si>
  <si>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</si>
  <si>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</si>
  <si>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</si>
  <si>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</si>
  <si>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</si>
  <si>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</si>
  <si>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</si>
  <si>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</si>
  <si>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</si>
  <si>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</si>
  <si>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1975.00800</t>
  </si>
  <si>
    <t>1763.40000</t>
  </si>
  <si>
    <t>211.60800</t>
  </si>
  <si>
    <t>5.13000</t>
  </si>
  <si>
    <t>1763.00000</t>
  </si>
  <si>
    <t>4.77000</t>
  </si>
  <si>
    <t>1760.14000</t>
  </si>
  <si>
    <t>1964.99520</t>
  </si>
  <si>
    <t>1754.46000</t>
  </si>
  <si>
    <t>210.53520</t>
  </si>
  <si>
    <t>1754.33000</t>
  </si>
  <si>
    <t>3.77500</t>
  </si>
  <si>
    <t>1752.83000</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</si>
  <si>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</si>
  <si>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</si>
  <si>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</si>
  <si>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</si>
  <si>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</si>
  <si>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</si>
  <si>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</si>
  <si>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</si>
  <si>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</si>
  <si>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</si>
  <si>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</si>
  <si>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</si>
  <si>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</si>
  <si>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</si>
  <si>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</si>
  <si>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</si>
  <si>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</si>
  <si>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</si>
  <si>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</si>
  <si>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</si>
  <si>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</si>
  <si>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</si>
  <si>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</si>
  <si>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</si>
  <si>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</si>
  <si>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</si>
  <si>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</si>
  <si>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</si>
  <si>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</si>
  <si>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</si>
  <si>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</si>
  <si>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</si>
  <si>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</si>
  <si>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</si>
  <si>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</si>
  <si>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</si>
  <si>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</si>
  <si>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</si>
  <si>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</si>
  <si>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</si>
  <si>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</si>
  <si>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</si>
  <si>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</si>
  <si>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</si>
  <si>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</si>
  <si>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</si>
  <si>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</si>
  <si>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</si>
  <si>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</si>
  <si>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</si>
  <si>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</si>
  <si>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</si>
  <si>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</si>
  <si>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</si>
  <si>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</si>
  <si>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</si>
  <si>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</si>
  <si>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</si>
  <si>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</si>
  <si>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</si>
  <si>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</si>
  <si>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</si>
  <si>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</si>
  <si>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</si>
  <si>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</si>
  <si>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</si>
  <si>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</si>
  <si>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</si>
  <si>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</si>
  <si>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</si>
  <si>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</si>
  <si>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</si>
  <si>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</si>
  <si>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</si>
  <si>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</si>
  <si>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</si>
  <si>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</si>
  <si>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</si>
  <si>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</si>
  <si>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</si>
  <si>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</si>
  <si>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</si>
  <si>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</si>
  <si>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</si>
  <si>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</si>
  <si>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</si>
  <si>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</si>
  <si>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</si>
  <si>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</si>
  <si>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</si>
  <si>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</si>
  <si>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</si>
  <si>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</si>
  <si>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</si>
  <si>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</si>
  <si>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</si>
  <si>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</si>
  <si>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</si>
  <si>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</si>
  <si>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</si>
  <si>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</si>
  <si>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</si>
  <si>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</si>
  <si>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</si>
  <si>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3.51500</t>
  </si>
  <si>
    <t>1543.10000</t>
  </si>
  <si>
    <t>2.53500</t>
  </si>
  <si>
    <t>1541.91000</t>
  </si>
  <si>
    <t>4.00600</t>
  </si>
  <si>
    <t>1538.30000</t>
  </si>
  <si>
    <t>2.89500</t>
  </si>
  <si>
    <t>1531.47000</t>
  </si>
  <si>
    <t>3.20000</t>
  </si>
  <si>
    <t>1529.92000</t>
  </si>
  <si>
    <t>4.11000</t>
  </si>
  <si>
    <t>1528.16000</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</si>
  <si>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</si>
  <si>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</si>
  <si>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</si>
  <si>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</si>
  <si>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</si>
  <si>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</si>
  <si>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</si>
  <si>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</si>
  <si>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</si>
  <si>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</si>
  <si>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</si>
  <si>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</si>
  <si>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</si>
  <si>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</si>
  <si>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</si>
  <si>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</si>
  <si>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</si>
  <si>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</si>
  <si>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</si>
  <si>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</si>
  <si>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</si>
  <si>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</si>
  <si>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</si>
  <si>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</si>
  <si>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</si>
  <si>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</si>
  <si>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</si>
  <si>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</si>
  <si>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</si>
  <si>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</si>
  <si>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</si>
  <si>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</si>
  <si>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</si>
  <si>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</si>
  <si>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</si>
  <si>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</si>
  <si>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</si>
  <si>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</si>
  <si>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</si>
  <si>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</si>
  <si>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</si>
  <si>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</si>
  <si>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</si>
  <si>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</si>
  <si>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</si>
  <si>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</si>
  <si>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</si>
  <si>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</si>
  <si>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</si>
  <si>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</si>
  <si>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</si>
  <si>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</si>
  <si>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</si>
  <si>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</si>
  <si>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</si>
  <si>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</si>
  <si>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</si>
  <si>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</si>
  <si>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</si>
  <si>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</si>
  <si>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</si>
  <si>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</si>
  <si>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</si>
  <si>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</si>
  <si>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</si>
  <si>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</si>
  <si>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</si>
  <si>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</si>
  <si>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</si>
  <si>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</si>
  <si>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</si>
  <si>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</si>
  <si>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</si>
  <si>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</si>
  <si>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</si>
  <si>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</si>
  <si>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</si>
  <si>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</si>
  <si>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</si>
  <si>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</si>
  <si>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</si>
  <si>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</si>
  <si>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</si>
  <si>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</si>
  <si>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</si>
  <si>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</si>
  <si>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</si>
  <si>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1550.01280</t>
  </si>
  <si>
    <t>1383.94000</t>
  </si>
  <si>
    <t>166.07280</t>
  </si>
  <si>
    <t>1380.47000</t>
  </si>
  <si>
    <t>1379.70000</t>
  </si>
  <si>
    <t>4.01000</t>
  </si>
  <si>
    <t>1379.44000</t>
  </si>
  <si>
    <t>2.85000</t>
  </si>
  <si>
    <t>1376.98000</t>
  </si>
  <si>
    <t>1540.00000</t>
  </si>
  <si>
    <t>1375.00000</t>
  </si>
  <si>
    <t>165.00000</t>
  </si>
  <si>
    <t>2.80000</t>
  </si>
  <si>
    <t>1533.56000</t>
  </si>
  <si>
    <t>1369.25000</t>
  </si>
  <si>
    <t>164.31000</t>
  </si>
  <si>
    <t>1367.79000</t>
  </si>
  <si>
    <t>THE GOOD MEAT RIB EYE STEAK</t>
  </si>
  <si>
    <t>1.72500</t>
  </si>
  <si>
    <t>1354.51000</t>
  </si>
  <si>
    <t>3.08500</t>
  </si>
  <si>
    <t>1354.33000</t>
  </si>
  <si>
    <t>1514.84480</t>
  </si>
  <si>
    <t>1352.54000</t>
  </si>
  <si>
    <t>162.30480</t>
  </si>
  <si>
    <t>ROB PILMICO PORK TENDERLOIN</t>
  </si>
  <si>
    <t>3.17000</t>
  </si>
  <si>
    <t>1350.07000</t>
  </si>
  <si>
    <t>1509.99520</t>
  </si>
  <si>
    <t>1348.21000</t>
  </si>
  <si>
    <t>161.78520</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</si>
  <si>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</si>
  <si>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</si>
  <si>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</si>
  <si>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</si>
  <si>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</si>
  <si>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</si>
  <si>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</si>
  <si>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</si>
  <si>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</si>
  <si>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</si>
  <si>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</si>
  <si>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</si>
  <si>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</si>
  <si>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</si>
  <si>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</si>
  <si>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</si>
  <si>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</si>
  <si>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</si>
  <si>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</si>
  <si>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</si>
  <si>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</si>
  <si>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</si>
  <si>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</si>
  <si>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</si>
  <si>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</si>
  <si>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</si>
  <si>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</si>
  <si>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</si>
  <si>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</si>
  <si>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</si>
  <si>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</si>
  <si>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</si>
  <si>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</si>
  <si>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</si>
  <si>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</si>
  <si>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</si>
  <si>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</si>
  <si>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</si>
  <si>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</si>
  <si>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</si>
  <si>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</si>
  <si>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</si>
  <si>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</si>
  <si>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1275.00000</t>
  </si>
  <si>
    <t>1419.99200</t>
  </si>
  <si>
    <t>1267.85000</t>
  </si>
  <si>
    <t>152.14200</t>
  </si>
  <si>
    <t>FM PILMICO MECHADO CUT</t>
  </si>
  <si>
    <t>2.47600</t>
  </si>
  <si>
    <t>1260.28000</t>
  </si>
  <si>
    <t>3.69500</t>
  </si>
  <si>
    <t>1252.62000</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</si>
  <si>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</si>
  <si>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</si>
  <si>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</si>
  <si>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</si>
  <si>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</si>
  <si>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</si>
  <si>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</si>
  <si>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</si>
  <si>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</si>
  <si>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</si>
  <si>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</si>
  <si>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</si>
  <si>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</si>
  <si>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</si>
  <si>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</si>
  <si>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</si>
  <si>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</si>
  <si>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</si>
  <si>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</si>
  <si>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</si>
  <si>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</si>
  <si>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</si>
  <si>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</si>
  <si>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</si>
  <si>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</si>
  <si>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</si>
  <si>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</si>
  <si>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</si>
  <si>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</si>
  <si>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</si>
  <si>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</si>
  <si>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</si>
  <si>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</si>
  <si>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</si>
  <si>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</si>
  <si>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</si>
  <si>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</si>
  <si>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</si>
  <si>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</si>
  <si>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</si>
  <si>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</si>
  <si>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</si>
  <si>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</si>
  <si>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</si>
  <si>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</si>
  <si>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</si>
  <si>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</si>
  <si>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</si>
  <si>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</si>
  <si>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</si>
  <si>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</si>
  <si>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</si>
  <si>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</si>
  <si>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</si>
  <si>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</si>
  <si>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</si>
  <si>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</si>
  <si>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</si>
  <si>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</si>
  <si>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</si>
  <si>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</si>
  <si>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</si>
  <si>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</si>
  <si>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</si>
  <si>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</si>
  <si>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</si>
  <si>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</si>
  <si>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</si>
  <si>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</si>
  <si>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</si>
  <si>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</si>
  <si>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</si>
  <si>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</si>
  <si>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</si>
  <si>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</si>
  <si>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</si>
  <si>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</si>
  <si>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</si>
  <si>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</si>
  <si>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</si>
  <si>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</si>
  <si>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</si>
  <si>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</si>
  <si>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</si>
  <si>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</si>
  <si>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</si>
  <si>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</si>
  <si>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</si>
  <si>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</si>
  <si>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</si>
  <si>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</si>
  <si>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</si>
  <si>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</si>
  <si>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</si>
  <si>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</si>
  <si>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</si>
  <si>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</si>
  <si>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</si>
  <si>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</si>
  <si>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</si>
  <si>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</si>
  <si>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</si>
  <si>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1110.00000</t>
  </si>
  <si>
    <t>1108.85000</t>
  </si>
  <si>
    <t>2.97600</t>
  </si>
  <si>
    <t>1107.60000</t>
  </si>
  <si>
    <t>2.88500</t>
  </si>
  <si>
    <t>1240.37760</t>
  </si>
  <si>
    <t>1107.48000</t>
  </si>
  <si>
    <t>132.89760</t>
  </si>
  <si>
    <t>1239.99680</t>
  </si>
  <si>
    <t>1107.14000</t>
  </si>
  <si>
    <t>132.85680</t>
  </si>
  <si>
    <t>5.56000</t>
  </si>
  <si>
    <t>1104.68000</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</si>
  <si>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</si>
  <si>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</si>
  <si>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</si>
  <si>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</si>
  <si>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</si>
  <si>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</si>
  <si>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</si>
  <si>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</si>
  <si>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</si>
  <si>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</si>
  <si>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</si>
  <si>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</si>
  <si>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</si>
  <si>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</si>
  <si>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</si>
  <si>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</si>
  <si>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</si>
  <si>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</si>
  <si>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</si>
  <si>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</si>
  <si>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</si>
  <si>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</si>
  <si>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</si>
  <si>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</si>
  <si>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</si>
  <si>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</si>
  <si>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</si>
  <si>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</si>
  <si>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</si>
  <si>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</si>
  <si>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</si>
  <si>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</si>
  <si>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</si>
  <si>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</si>
  <si>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</si>
  <si>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</si>
  <si>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</si>
  <si>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</si>
  <si>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</si>
  <si>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</si>
  <si>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</si>
  <si>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</si>
  <si>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</si>
  <si>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</si>
  <si>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</si>
  <si>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</si>
  <si>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</si>
  <si>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</si>
  <si>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</si>
  <si>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</si>
  <si>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</si>
  <si>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</si>
  <si>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</si>
  <si>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</si>
  <si>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</si>
  <si>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</si>
  <si>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</si>
  <si>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</si>
  <si>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</si>
  <si>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</si>
  <si>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</si>
  <si>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</si>
  <si>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</si>
  <si>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</si>
  <si>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</si>
  <si>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</si>
  <si>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</si>
  <si>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</si>
  <si>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</si>
  <si>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</si>
  <si>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</si>
  <si>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</si>
  <si>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</si>
  <si>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</si>
  <si>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</si>
  <si>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</si>
  <si>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</si>
  <si>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</si>
  <si>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</si>
  <si>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</si>
  <si>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</si>
  <si>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</si>
  <si>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</si>
  <si>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</si>
  <si>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</si>
  <si>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</si>
  <si>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</si>
  <si>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</si>
  <si>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</si>
  <si>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</si>
  <si>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</si>
  <si>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</si>
  <si>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</si>
  <si>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</si>
  <si>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</si>
  <si>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</si>
  <si>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</si>
  <si>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</si>
  <si>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</si>
  <si>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</si>
  <si>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</si>
  <si>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</si>
  <si>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</si>
  <si>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</si>
  <si>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</si>
  <si>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</si>
  <si>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</si>
  <si>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</si>
  <si>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</si>
  <si>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</si>
  <si>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</si>
  <si>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</si>
  <si>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</si>
  <si>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</si>
  <si>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</si>
  <si>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</si>
  <si>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</si>
  <si>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</si>
  <si>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</si>
  <si>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</si>
  <si>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</si>
  <si>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</si>
  <si>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</si>
  <si>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</si>
  <si>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</si>
  <si>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</si>
  <si>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</si>
  <si>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</si>
  <si>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</si>
  <si>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</si>
  <si>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</si>
  <si>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</si>
  <si>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</si>
  <si>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</si>
  <si>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</si>
  <si>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</si>
  <si>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</si>
  <si>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</si>
  <si>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</si>
  <si>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</si>
  <si>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</si>
  <si>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</si>
  <si>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</si>
  <si>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</si>
  <si>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</si>
  <si>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</si>
  <si>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</si>
  <si>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</si>
  <si>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</si>
  <si>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</si>
  <si>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</si>
  <si>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</si>
  <si>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</si>
  <si>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</si>
  <si>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</si>
  <si>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</si>
  <si>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1057.04480</t>
  </si>
  <si>
    <t>943.79000</t>
  </si>
  <si>
    <t>113.25480</t>
  </si>
  <si>
    <t>1054.98400</t>
  </si>
  <si>
    <t>941.95000</t>
  </si>
  <si>
    <t>113.03400</t>
  </si>
  <si>
    <t>1.51000</t>
  </si>
  <si>
    <t>939.12000</t>
  </si>
  <si>
    <t>938.00000</t>
  </si>
  <si>
    <t>3.52000</t>
  </si>
  <si>
    <t>935.71000</t>
  </si>
  <si>
    <t>2.34500</t>
  </si>
  <si>
    <t>935.66000</t>
  </si>
  <si>
    <t>1041.36480</t>
  </si>
  <si>
    <t>929.79000</t>
  </si>
  <si>
    <t>111.57480</t>
  </si>
  <si>
    <t>3.73000</t>
  </si>
  <si>
    <t>927.53000</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</si>
  <si>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</si>
  <si>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</si>
  <si>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</si>
  <si>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</si>
  <si>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</si>
  <si>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</si>
  <si>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</si>
  <si>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</si>
  <si>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</si>
  <si>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</si>
  <si>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</si>
  <si>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</si>
  <si>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</si>
  <si>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</si>
  <si>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</si>
  <si>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</si>
  <si>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</si>
  <si>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</si>
  <si>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</si>
  <si>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</si>
  <si>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</si>
  <si>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</si>
  <si>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</si>
  <si>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</si>
  <si>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</si>
  <si>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</si>
  <si>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</si>
  <si>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</si>
  <si>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</si>
  <si>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</si>
  <si>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</si>
  <si>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</si>
  <si>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</si>
  <si>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</si>
  <si>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</si>
  <si>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</si>
  <si>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</si>
  <si>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</si>
  <si>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</si>
  <si>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</si>
  <si>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</si>
  <si>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</si>
  <si>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</si>
  <si>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</si>
  <si>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</si>
  <si>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</si>
  <si>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</si>
  <si>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</si>
  <si>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990.00160</t>
  </si>
  <si>
    <t>883.93000</t>
  </si>
  <si>
    <t>106.07160</t>
  </si>
  <si>
    <t>989.99040</t>
  </si>
  <si>
    <t>883.92000</t>
  </si>
  <si>
    <t>106.07040</t>
  </si>
  <si>
    <t>2.32800</t>
  </si>
  <si>
    <t>882.31000</t>
  </si>
  <si>
    <t>1.68500</t>
  </si>
  <si>
    <t>881.72000</t>
  </si>
  <si>
    <t>987.50400</t>
  </si>
  <si>
    <t>881.70000</t>
  </si>
  <si>
    <t>105.80400</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</si>
  <si>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</si>
  <si>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</si>
  <si>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</si>
  <si>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</si>
  <si>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</si>
  <si>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</si>
  <si>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</si>
  <si>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</si>
  <si>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</si>
  <si>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</si>
  <si>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</si>
  <si>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</si>
  <si>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</si>
  <si>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</si>
  <si>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</si>
  <si>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</si>
  <si>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</si>
  <si>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</si>
  <si>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</si>
  <si>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</si>
  <si>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</si>
  <si>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</si>
  <si>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</si>
  <si>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</si>
  <si>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</si>
  <si>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</si>
  <si>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</si>
  <si>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</si>
  <si>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</si>
  <si>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</si>
  <si>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</si>
  <si>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</si>
  <si>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</si>
  <si>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</si>
  <si>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</si>
  <si>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</si>
  <si>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</si>
  <si>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</si>
  <si>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</si>
  <si>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</si>
  <si>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</si>
  <si>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</si>
  <si>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</si>
  <si>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</si>
  <si>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</si>
  <si>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</si>
  <si>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</si>
  <si>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</si>
  <si>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</si>
  <si>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</si>
  <si>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</si>
  <si>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</si>
  <si>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</si>
  <si>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</si>
  <si>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</si>
  <si>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</si>
  <si>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</si>
  <si>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</si>
  <si>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</si>
  <si>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</si>
  <si>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</si>
  <si>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</si>
  <si>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</si>
  <si>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</si>
  <si>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</si>
  <si>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</si>
  <si>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</si>
  <si>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</si>
  <si>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</si>
  <si>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</si>
  <si>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</si>
  <si>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</si>
  <si>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</si>
  <si>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</si>
  <si>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</si>
  <si>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</si>
  <si>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</si>
  <si>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</si>
  <si>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</si>
  <si>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</si>
  <si>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</si>
  <si>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</si>
  <si>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</si>
  <si>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</si>
  <si>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</si>
  <si>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</si>
  <si>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</si>
  <si>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</si>
  <si>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</si>
  <si>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</si>
  <si>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</si>
  <si>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</si>
  <si>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</si>
  <si>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</si>
  <si>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</si>
  <si>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</si>
  <si>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</si>
  <si>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</si>
  <si>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</si>
  <si>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</si>
  <si>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</si>
  <si>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</si>
  <si>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</si>
  <si>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</si>
  <si>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</si>
  <si>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760.00000</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</si>
  <si>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</si>
  <si>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</si>
  <si>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</si>
  <si>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</si>
  <si>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</si>
  <si>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</si>
  <si>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</si>
  <si>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</si>
  <si>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</si>
  <si>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</si>
  <si>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</si>
  <si>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</si>
  <si>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</si>
  <si>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</si>
  <si>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</si>
  <si>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</si>
  <si>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</si>
  <si>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</si>
  <si>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</si>
  <si>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</si>
  <si>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</si>
  <si>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</si>
  <si>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</si>
  <si>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</si>
  <si>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</si>
  <si>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</si>
  <si>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</si>
  <si>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</si>
  <si>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</si>
  <si>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</si>
  <si>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</si>
  <si>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</si>
  <si>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</si>
  <si>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</si>
  <si>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</si>
  <si>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</si>
  <si>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</si>
  <si>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</si>
  <si>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</si>
  <si>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</si>
  <si>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</si>
  <si>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</si>
  <si>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</si>
  <si>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</si>
  <si>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</si>
  <si>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</si>
  <si>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</si>
  <si>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</si>
  <si>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</si>
  <si>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</si>
  <si>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</si>
  <si>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814.00480</t>
  </si>
  <si>
    <t>726.79000</t>
  </si>
  <si>
    <t>87.21480</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</si>
  <si>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</si>
  <si>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</si>
  <si>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</si>
  <si>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</si>
  <si>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</si>
  <si>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</si>
  <si>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</si>
  <si>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</si>
  <si>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</si>
  <si>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</si>
  <si>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</si>
  <si>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</si>
  <si>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</si>
  <si>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</si>
  <si>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</si>
  <si>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</si>
  <si>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</si>
  <si>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</si>
  <si>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</si>
  <si>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</si>
  <si>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</si>
  <si>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</si>
  <si>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</si>
  <si>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</si>
  <si>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</si>
  <si>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</si>
  <si>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</si>
  <si>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775.00640</t>
  </si>
  <si>
    <t>691.97000</t>
  </si>
  <si>
    <t>83.03640</t>
  </si>
  <si>
    <t>774.99520</t>
  </si>
  <si>
    <t>691.96000</t>
  </si>
  <si>
    <t>83.03520</t>
  </si>
  <si>
    <t>1.59500</t>
  </si>
  <si>
    <t>684.26000</t>
  </si>
  <si>
    <t>1.08800</t>
  </si>
  <si>
    <t>683.09000</t>
  </si>
  <si>
    <t>764.99360</t>
  </si>
  <si>
    <t>683.03000</t>
  </si>
  <si>
    <t>81.96360</t>
  </si>
  <si>
    <t>679.83000</t>
  </si>
  <si>
    <t>1.61000</t>
  </si>
  <si>
    <t>678.79000</t>
  </si>
  <si>
    <t>1.35000</t>
  </si>
  <si>
    <t>671.65000</t>
  </si>
  <si>
    <t>670.00000</t>
  </si>
  <si>
    <t>1.23500</t>
  </si>
  <si>
    <t>665.67000</t>
  </si>
  <si>
    <t>745.00160</t>
  </si>
  <si>
    <t>665.18000</t>
  </si>
  <si>
    <t>79.82160</t>
  </si>
  <si>
    <t>744.99040</t>
  </si>
  <si>
    <t>665.17000</t>
  </si>
  <si>
    <t>79.82040</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</si>
  <si>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</si>
  <si>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</si>
  <si>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</si>
  <si>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</si>
  <si>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</si>
  <si>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</si>
  <si>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</si>
  <si>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</si>
  <si>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</si>
  <si>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</si>
  <si>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</si>
  <si>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</si>
  <si>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</si>
  <si>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</si>
  <si>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</si>
  <si>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</si>
  <si>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</si>
  <si>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</si>
  <si>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</si>
  <si>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</si>
  <si>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</si>
  <si>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</si>
  <si>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</si>
  <si>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</si>
  <si>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</si>
  <si>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</si>
  <si>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</si>
  <si>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</si>
  <si>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724.99840</t>
  </si>
  <si>
    <t>647.32000</t>
  </si>
  <si>
    <t>77.67840</t>
  </si>
  <si>
    <t>642.39000</t>
  </si>
  <si>
    <t>FM PILMICO PORK TENDERLOIN</t>
  </si>
  <si>
    <t>1.56600</t>
  </si>
  <si>
    <t>640.50000</t>
  </si>
  <si>
    <t>638.80000</t>
  </si>
  <si>
    <t>2.05500</t>
  </si>
  <si>
    <t>635.00000</t>
  </si>
  <si>
    <t>1.47500</t>
  </si>
  <si>
    <t>632.78000</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</si>
  <si>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</si>
  <si>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</si>
  <si>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</si>
  <si>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</si>
  <si>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</si>
  <si>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</si>
  <si>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</si>
  <si>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</si>
  <si>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</si>
  <si>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</si>
  <si>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</si>
  <si>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</si>
  <si>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</si>
  <si>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</si>
  <si>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</si>
  <si>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</si>
  <si>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</si>
  <si>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</si>
  <si>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</si>
  <si>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</si>
  <si>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</si>
  <si>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</si>
  <si>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</si>
  <si>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</si>
  <si>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</si>
  <si>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</si>
  <si>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</si>
  <si>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</si>
  <si>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</si>
  <si>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</si>
  <si>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</si>
  <si>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</si>
  <si>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</si>
  <si>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</si>
  <si>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</si>
  <si>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</si>
  <si>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</si>
  <si>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</si>
  <si>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</si>
  <si>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</si>
  <si>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</si>
  <si>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</si>
  <si>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</si>
  <si>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</si>
  <si>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</si>
  <si>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</si>
  <si>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</si>
  <si>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</si>
  <si>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</si>
  <si>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</si>
  <si>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</si>
  <si>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</si>
  <si>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</si>
  <si>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</si>
  <si>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</si>
  <si>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</si>
  <si>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659.99360</t>
  </si>
  <si>
    <t>589.28000</t>
  </si>
  <si>
    <t>70.71360</t>
  </si>
  <si>
    <t>586.72000</t>
  </si>
  <si>
    <t>656.00640</t>
  </si>
  <si>
    <t>585.72000</t>
  </si>
  <si>
    <t>70.28640</t>
  </si>
  <si>
    <t>0.93000</t>
  </si>
  <si>
    <t>584.97000</t>
  </si>
  <si>
    <t>654.99840</t>
  </si>
  <si>
    <t>584.82000</t>
  </si>
  <si>
    <t>70.17840</t>
  </si>
  <si>
    <t>0.92000</t>
  </si>
  <si>
    <t>578.69000</t>
  </si>
  <si>
    <t>1.72000</t>
  </si>
  <si>
    <t>575.15000</t>
  </si>
  <si>
    <t>644.00000</t>
  </si>
  <si>
    <t>575.00000</t>
  </si>
  <si>
    <t>69.00000</t>
  </si>
  <si>
    <t>TGM PORK MENUDO CUT 500G</t>
  </si>
  <si>
    <t>570.00000</t>
  </si>
  <si>
    <t>635.49920</t>
  </si>
  <si>
    <t>567.41000</t>
  </si>
  <si>
    <t>68.08920</t>
  </si>
  <si>
    <t>560.00000</t>
  </si>
  <si>
    <t>1.75400</t>
  </si>
  <si>
    <t>559.53000</t>
  </si>
  <si>
    <t>1.45800</t>
  </si>
  <si>
    <t>626.33760</t>
  </si>
  <si>
    <t>559.23000</t>
  </si>
  <si>
    <t>67.10760</t>
  </si>
  <si>
    <t>ROB PILMICO BEEF TRIPE</t>
  </si>
  <si>
    <t>2.24000</t>
  </si>
  <si>
    <t>557.76000</t>
  </si>
  <si>
    <t>556.16000</t>
  </si>
  <si>
    <t>619.99840</t>
  </si>
  <si>
    <t>553.57000</t>
  </si>
  <si>
    <t>66.42840</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</si>
  <si>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</si>
  <si>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</si>
  <si>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</si>
  <si>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</si>
  <si>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</si>
  <si>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</si>
  <si>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</si>
  <si>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</si>
  <si>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</si>
  <si>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</si>
  <si>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</si>
  <si>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</si>
  <si>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</si>
  <si>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</si>
  <si>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</si>
  <si>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</si>
  <si>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</si>
  <si>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</si>
  <si>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</si>
  <si>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</si>
  <si>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</si>
  <si>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</si>
  <si>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</si>
  <si>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</si>
  <si>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</si>
  <si>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</si>
  <si>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</si>
  <si>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</si>
  <si>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</si>
  <si>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</si>
  <si>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</si>
  <si>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</si>
  <si>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</si>
  <si>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</si>
  <si>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</si>
  <si>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</si>
  <si>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</si>
  <si>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</si>
  <si>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</si>
  <si>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</si>
  <si>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</si>
  <si>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</si>
  <si>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</si>
  <si>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</si>
  <si>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</si>
  <si>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</si>
  <si>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</si>
  <si>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</si>
  <si>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</si>
  <si>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</si>
  <si>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</si>
  <si>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</si>
  <si>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</si>
  <si>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</si>
  <si>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</si>
  <si>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</si>
  <si>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</si>
  <si>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</si>
  <si>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</si>
  <si>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</si>
  <si>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</si>
  <si>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</si>
  <si>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</si>
  <si>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</si>
  <si>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</si>
  <si>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</si>
  <si>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</si>
  <si>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</si>
  <si>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</si>
  <si>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</si>
  <si>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</si>
  <si>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</si>
  <si>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</si>
  <si>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</si>
  <si>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</si>
  <si>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</si>
  <si>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</si>
  <si>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</si>
  <si>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</si>
  <si>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</si>
  <si>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</si>
  <si>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</si>
  <si>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</si>
  <si>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</si>
  <si>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</si>
  <si>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</si>
  <si>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</si>
  <si>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</si>
  <si>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</si>
  <si>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</si>
  <si>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</si>
  <si>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</si>
  <si>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</si>
  <si>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</si>
  <si>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</si>
  <si>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</si>
  <si>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</si>
  <si>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</si>
  <si>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1.18600</t>
  </si>
  <si>
    <t>520.65000</t>
  </si>
  <si>
    <t>1.40800</t>
  </si>
  <si>
    <t>519.55000</t>
  </si>
  <si>
    <t>PILMICO TGM CRISPY PATA 750G</t>
  </si>
  <si>
    <t>580.00320</t>
  </si>
  <si>
    <t>517.86000</t>
  </si>
  <si>
    <t>62.14320</t>
  </si>
  <si>
    <t>517.44000</t>
  </si>
  <si>
    <t>1.08000</t>
  </si>
  <si>
    <t>517.33000</t>
  </si>
  <si>
    <t>516.00000</t>
  </si>
  <si>
    <t>1.19000</t>
  </si>
  <si>
    <t>515.51000</t>
  </si>
  <si>
    <t>513.30000</t>
  </si>
  <si>
    <t>572.02880</t>
  </si>
  <si>
    <t>510.74000</t>
  </si>
  <si>
    <t>61.28880</t>
  </si>
  <si>
    <t>TGM BEEF SHANK 500G</t>
  </si>
  <si>
    <t>510.00000</t>
  </si>
  <si>
    <t>567.99680</t>
  </si>
  <si>
    <t>507.14000</t>
  </si>
  <si>
    <t>60.85680</t>
  </si>
  <si>
    <t>1.27000</t>
  </si>
  <si>
    <t>506.74000</t>
  </si>
  <si>
    <t>506.05000</t>
  </si>
  <si>
    <t>1.02000</t>
  </si>
  <si>
    <t>503.88000</t>
  </si>
  <si>
    <t>562.04960</t>
  </si>
  <si>
    <t>501.83000</t>
  </si>
  <si>
    <t>60.21960</t>
  </si>
  <si>
    <t>500.32000</t>
  </si>
  <si>
    <t>500.00000</t>
  </si>
  <si>
    <t>TGM PORK TONKATSU SLICED 500G</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</si>
  <si>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</si>
  <si>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</si>
  <si>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</si>
  <si>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</si>
  <si>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</si>
  <si>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</si>
  <si>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</si>
  <si>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</si>
  <si>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</si>
  <si>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</si>
  <si>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</si>
  <si>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</si>
  <si>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</si>
  <si>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</si>
  <si>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</si>
  <si>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</si>
  <si>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</si>
  <si>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</si>
  <si>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</si>
  <si>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</si>
  <si>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</si>
  <si>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</si>
  <si>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</si>
  <si>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</si>
  <si>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</si>
  <si>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</si>
  <si>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</si>
  <si>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</si>
  <si>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</si>
  <si>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</si>
  <si>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</si>
  <si>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</si>
  <si>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</si>
  <si>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</si>
  <si>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</si>
  <si>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</si>
  <si>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</si>
  <si>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</si>
  <si>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</si>
  <si>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</si>
  <si>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</si>
  <si>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</si>
  <si>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</si>
  <si>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</si>
  <si>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</si>
  <si>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</si>
  <si>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</si>
  <si>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</si>
  <si>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</si>
  <si>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</si>
  <si>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</si>
  <si>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</si>
  <si>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</si>
  <si>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</si>
  <si>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</si>
  <si>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</si>
  <si>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</si>
  <si>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</si>
  <si>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</si>
  <si>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</si>
  <si>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</si>
  <si>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</si>
  <si>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</si>
  <si>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</si>
  <si>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</si>
  <si>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</si>
  <si>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</si>
  <si>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</si>
  <si>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</si>
  <si>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</si>
  <si>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</si>
  <si>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</si>
  <si>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</si>
  <si>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</si>
  <si>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496.40640</t>
  </si>
  <si>
    <t>443.22000</t>
  </si>
  <si>
    <t>53.18640</t>
  </si>
  <si>
    <t>494.99520</t>
  </si>
  <si>
    <t>441.96000</t>
  </si>
  <si>
    <t>53.03520</t>
  </si>
  <si>
    <t>1.26200</t>
  </si>
  <si>
    <t>441.14000</t>
  </si>
  <si>
    <t>486.00160</t>
  </si>
  <si>
    <t>433.93000</t>
  </si>
  <si>
    <t>52.07160</t>
  </si>
  <si>
    <t>1.25500</t>
  </si>
  <si>
    <t>431.72000</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</si>
  <si>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</si>
  <si>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</si>
  <si>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</si>
  <si>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</si>
  <si>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</si>
  <si>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</si>
  <si>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</si>
  <si>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</si>
  <si>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</si>
  <si>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</si>
  <si>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</si>
  <si>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</si>
  <si>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</si>
  <si>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</si>
  <si>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</si>
  <si>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</si>
  <si>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</si>
  <si>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</si>
  <si>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</si>
  <si>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</si>
  <si>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</si>
  <si>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</si>
  <si>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</si>
  <si>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</si>
  <si>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</si>
  <si>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</si>
  <si>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</si>
  <si>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</si>
  <si>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</si>
  <si>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</si>
  <si>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</si>
  <si>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</si>
  <si>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</si>
  <si>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</si>
  <si>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</si>
  <si>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</si>
  <si>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</si>
  <si>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</si>
  <si>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</si>
  <si>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</si>
  <si>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</si>
  <si>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</si>
  <si>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</si>
  <si>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</si>
  <si>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</si>
  <si>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</si>
  <si>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</si>
  <si>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</si>
  <si>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</si>
  <si>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</si>
  <si>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</si>
  <si>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</si>
  <si>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</si>
  <si>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</si>
  <si>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</si>
  <si>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</si>
  <si>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</si>
  <si>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</si>
  <si>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</si>
  <si>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</si>
  <si>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</si>
  <si>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</si>
  <si>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</si>
  <si>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</si>
  <si>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</si>
  <si>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</si>
  <si>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400.00000</t>
  </si>
  <si>
    <t>1.04200</t>
  </si>
  <si>
    <t>447.02560</t>
  </si>
  <si>
    <t>399.13000</t>
  </si>
  <si>
    <t>47.89560</t>
  </si>
  <si>
    <t>447.01440</t>
  </si>
  <si>
    <t>399.12000</t>
  </si>
  <si>
    <t>47.89440</t>
  </si>
  <si>
    <t>1.48000</t>
  </si>
  <si>
    <t>398.12000</t>
  </si>
  <si>
    <t>445.33440</t>
  </si>
  <si>
    <t>397.62000</t>
  </si>
  <si>
    <t>47.71440</t>
  </si>
  <si>
    <t>444.99840</t>
  </si>
  <si>
    <t>397.32000</t>
  </si>
  <si>
    <t>47.67840</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</si>
  <si>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</si>
  <si>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</si>
  <si>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</si>
  <si>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</si>
  <si>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</si>
  <si>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</si>
  <si>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</si>
  <si>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</si>
  <si>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</si>
  <si>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</si>
  <si>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</si>
  <si>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</si>
  <si>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</si>
  <si>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</si>
  <si>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</si>
  <si>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</si>
  <si>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</si>
  <si>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</si>
  <si>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</si>
  <si>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</si>
  <si>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</si>
  <si>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</si>
  <si>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</si>
  <si>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</si>
  <si>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</si>
  <si>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</si>
  <si>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</si>
  <si>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</si>
  <si>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424.99520</t>
  </si>
  <si>
    <t>379.46000</t>
  </si>
  <si>
    <t>45.53520</t>
  </si>
  <si>
    <t>378.23000</t>
  </si>
  <si>
    <t>0.99000</t>
  </si>
  <si>
    <t>375.22000</t>
  </si>
  <si>
    <t>420.00000</t>
  </si>
  <si>
    <t>375.00000</t>
  </si>
  <si>
    <t>45.00000</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</si>
  <si>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</si>
  <si>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</si>
  <si>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</si>
  <si>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</si>
  <si>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</si>
  <si>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</si>
  <si>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</si>
  <si>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</si>
  <si>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</si>
  <si>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</si>
  <si>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</si>
  <si>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</si>
  <si>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</si>
  <si>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</si>
  <si>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</si>
  <si>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</si>
  <si>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</si>
  <si>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</si>
  <si>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</si>
  <si>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</si>
  <si>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</si>
  <si>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</si>
  <si>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</si>
  <si>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</si>
  <si>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</si>
  <si>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</si>
  <si>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</si>
  <si>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</si>
  <si>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</si>
  <si>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</si>
  <si>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</si>
  <si>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</si>
  <si>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</si>
  <si>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</si>
  <si>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</si>
  <si>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</si>
  <si>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</si>
  <si>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</si>
  <si>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</si>
  <si>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</si>
  <si>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</si>
  <si>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</si>
  <si>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</si>
  <si>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</si>
  <si>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</si>
  <si>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</si>
  <si>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</si>
  <si>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</si>
  <si>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</si>
  <si>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</si>
  <si>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</si>
  <si>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</si>
  <si>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</si>
  <si>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</si>
  <si>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</si>
  <si>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</si>
  <si>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</si>
  <si>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</si>
  <si>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</si>
  <si>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</si>
  <si>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</si>
  <si>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</si>
  <si>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</si>
  <si>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</si>
  <si>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</si>
  <si>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</si>
  <si>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</si>
  <si>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</si>
  <si>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</si>
  <si>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</si>
  <si>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</si>
  <si>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</si>
  <si>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</si>
  <si>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</si>
  <si>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</si>
  <si>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</si>
  <si>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</si>
  <si>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</si>
  <si>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</si>
  <si>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</si>
  <si>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</si>
  <si>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</si>
  <si>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</si>
  <si>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</si>
  <si>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</si>
  <si>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</si>
  <si>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</si>
  <si>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</si>
  <si>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</si>
  <si>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</si>
  <si>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</si>
  <si>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</si>
  <si>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</si>
  <si>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</si>
  <si>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357.00000</t>
  </si>
  <si>
    <t>318.75000</t>
  </si>
  <si>
    <t>38.25000</t>
  </si>
  <si>
    <t>356.07040</t>
  </si>
  <si>
    <t>317.92000</t>
  </si>
  <si>
    <t>38.15040</t>
  </si>
  <si>
    <t>THE GOOD MEAT PIGUE SOBI</t>
  </si>
  <si>
    <t>0.91000</t>
  </si>
  <si>
    <t>317.59000</t>
  </si>
  <si>
    <t>0.72000</t>
  </si>
  <si>
    <t>316.08000</t>
  </si>
  <si>
    <t>353.79680</t>
  </si>
  <si>
    <t>315.89000</t>
  </si>
  <si>
    <t>37.90680</t>
  </si>
  <si>
    <t>315.00000</t>
  </si>
  <si>
    <t>FM PILMICO BEEF KENCHIE SHIN</t>
  </si>
  <si>
    <t>312.09000</t>
  </si>
  <si>
    <t>310.00000</t>
  </si>
  <si>
    <t>0.61500</t>
  </si>
  <si>
    <t>306.89000</t>
  </si>
  <si>
    <t>340.00960</t>
  </si>
  <si>
    <t>303.58000</t>
  </si>
  <si>
    <t>36.42960</t>
  </si>
  <si>
    <t>FM PILMICO BONE MARROW</t>
  </si>
  <si>
    <t>302.50000</t>
  </si>
  <si>
    <t>337.13120</t>
  </si>
  <si>
    <t>301.01000</t>
  </si>
  <si>
    <t>36.12120</t>
  </si>
  <si>
    <t>335.00320</t>
  </si>
  <si>
    <t>299.11000</t>
  </si>
  <si>
    <t>35.89320</t>
  </si>
  <si>
    <t>PILMICO 99NERS PORK  BELLY SLICED</t>
  </si>
  <si>
    <t>297.00000</t>
  </si>
  <si>
    <t>PILMICO 99NERS PORKCHOP SOBI</t>
  </si>
  <si>
    <t>PILMICO 99NERS PORK STEAK</t>
  </si>
  <si>
    <t>331.50880</t>
  </si>
  <si>
    <t>295.99000</t>
  </si>
  <si>
    <t>35.51880</t>
  </si>
  <si>
    <t>329.99680</t>
  </si>
  <si>
    <t>294.64000</t>
  </si>
  <si>
    <t>35.35680</t>
  </si>
  <si>
    <t>328.00320</t>
  </si>
  <si>
    <t>292.86000</t>
  </si>
  <si>
    <t>35.14320</t>
  </si>
  <si>
    <t>291.51000</t>
  </si>
  <si>
    <t>0.53500</t>
  </si>
  <si>
    <t>288.37000</t>
  </si>
  <si>
    <t>0.75000</t>
  </si>
  <si>
    <t>286.85000</t>
  </si>
  <si>
    <t>319.99520</t>
  </si>
  <si>
    <t>285.71000</t>
  </si>
  <si>
    <t>34.28520</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</si>
  <si>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</si>
  <si>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</si>
  <si>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</si>
  <si>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</si>
  <si>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</si>
  <si>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</si>
  <si>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</si>
  <si>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</si>
  <si>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</si>
  <si>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</si>
  <si>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</si>
  <si>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</si>
  <si>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</si>
  <si>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</si>
  <si>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</si>
  <si>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</si>
  <si>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</si>
  <si>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</si>
  <si>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310.00480</t>
  </si>
  <si>
    <t>276.79000</t>
  </si>
  <si>
    <t>33.21480</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</si>
  <si>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</si>
  <si>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</si>
  <si>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</si>
  <si>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</si>
  <si>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</si>
  <si>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</si>
  <si>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</si>
  <si>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</si>
  <si>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</si>
  <si>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</si>
  <si>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</si>
  <si>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</si>
  <si>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</si>
  <si>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</si>
  <si>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</si>
  <si>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</si>
  <si>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</si>
  <si>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</si>
  <si>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</si>
  <si>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</si>
  <si>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</si>
  <si>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</si>
  <si>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</si>
  <si>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</si>
  <si>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</si>
  <si>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</si>
  <si>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</si>
  <si>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</si>
  <si>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</si>
  <si>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</si>
  <si>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</si>
  <si>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</si>
  <si>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</si>
  <si>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</si>
  <si>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</si>
  <si>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</si>
  <si>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</si>
  <si>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</si>
  <si>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</si>
  <si>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</si>
  <si>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</si>
  <si>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</si>
  <si>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</si>
  <si>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</si>
  <si>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</si>
  <si>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</si>
  <si>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</si>
  <si>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</si>
  <si>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</si>
  <si>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</si>
  <si>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</si>
  <si>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289.99040</t>
  </si>
  <si>
    <t>258.92000</t>
  </si>
  <si>
    <t>31.07040</t>
  </si>
  <si>
    <t>255.00000</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</si>
  <si>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</si>
  <si>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</si>
  <si>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</si>
  <si>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</si>
  <si>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</si>
  <si>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</si>
  <si>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</si>
  <si>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</si>
  <si>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</si>
  <si>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</si>
  <si>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</si>
  <si>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</si>
  <si>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</si>
  <si>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</si>
  <si>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</si>
  <si>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</si>
  <si>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</si>
  <si>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</si>
  <si>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</si>
  <si>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</si>
  <si>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</si>
  <si>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</si>
  <si>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</si>
  <si>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</si>
  <si>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</si>
  <si>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</si>
  <si>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</si>
  <si>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</si>
  <si>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</si>
  <si>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</si>
  <si>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</si>
  <si>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</si>
  <si>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</si>
  <si>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</si>
  <si>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</si>
  <si>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</si>
  <si>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</si>
  <si>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</si>
  <si>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</si>
  <si>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</si>
  <si>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</si>
  <si>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</si>
  <si>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</si>
  <si>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</si>
  <si>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</si>
  <si>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</si>
  <si>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</si>
  <si>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</si>
  <si>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</si>
  <si>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</si>
  <si>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</si>
  <si>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</si>
  <si>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</si>
  <si>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</si>
  <si>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</si>
  <si>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</si>
  <si>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</si>
  <si>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</si>
  <si>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</si>
  <si>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</si>
  <si>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</si>
  <si>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</si>
  <si>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</si>
  <si>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</si>
  <si>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</si>
  <si>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</si>
  <si>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</si>
  <si>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</si>
  <si>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</si>
  <si>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</si>
  <si>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</si>
  <si>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</si>
  <si>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</si>
  <si>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</si>
  <si>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</si>
  <si>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</si>
  <si>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</si>
  <si>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</si>
  <si>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</si>
  <si>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</si>
  <si>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</si>
  <si>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</si>
  <si>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</si>
  <si>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</si>
  <si>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</si>
  <si>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</si>
  <si>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</si>
  <si>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</si>
  <si>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</si>
  <si>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</si>
  <si>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</si>
  <si>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</si>
  <si>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</si>
  <si>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</si>
  <si>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</si>
  <si>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</si>
  <si>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</si>
  <si>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</si>
  <si>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</si>
  <si>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</si>
  <si>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</si>
  <si>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</si>
  <si>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</si>
  <si>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</si>
  <si>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</si>
  <si>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</si>
  <si>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</si>
  <si>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</si>
  <si>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</si>
  <si>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</si>
  <si>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</si>
  <si>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</si>
  <si>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</si>
  <si>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</si>
  <si>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</si>
  <si>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</si>
  <si>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</si>
  <si>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</si>
  <si>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</si>
  <si>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</si>
  <si>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</si>
  <si>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</si>
  <si>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</si>
  <si>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</si>
  <si>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</si>
  <si>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</si>
  <si>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</si>
  <si>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</si>
  <si>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</si>
  <si>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</si>
  <si>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</si>
  <si>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</si>
  <si>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</si>
  <si>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</si>
  <si>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</si>
  <si>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</si>
  <si>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</si>
  <si>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</si>
  <si>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</si>
  <si>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</si>
  <si>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</si>
  <si>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</si>
  <si>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</si>
  <si>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</si>
  <si>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164.99840</t>
  </si>
  <si>
    <t>147.32000</t>
  </si>
  <si>
    <t>17.67840</t>
  </si>
  <si>
    <t>146.11000</t>
  </si>
  <si>
    <t>162.87040</t>
  </si>
  <si>
    <t>145.42000</t>
  </si>
  <si>
    <t>17.45040</t>
  </si>
  <si>
    <t>157.99840</t>
  </si>
  <si>
    <t>141.07000</t>
  </si>
  <si>
    <t>16.92840</t>
  </si>
  <si>
    <t>154.99680</t>
  </si>
  <si>
    <t>138.39000</t>
  </si>
  <si>
    <t>16.60680</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</si>
  <si>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</si>
  <si>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</si>
  <si>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</si>
  <si>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</si>
  <si>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</si>
  <si>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</si>
  <si>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</si>
  <si>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</si>
  <si>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</si>
  <si>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</si>
  <si>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</si>
  <si>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</si>
  <si>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</si>
  <si>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</si>
  <si>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</si>
  <si>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</si>
  <si>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</si>
  <si>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</si>
  <si>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</si>
  <si>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</si>
  <si>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</si>
  <si>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</si>
  <si>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</si>
  <si>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</si>
  <si>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</si>
  <si>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</si>
  <si>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</si>
  <si>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</si>
  <si>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</si>
  <si>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</si>
  <si>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</si>
  <si>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</si>
  <si>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</si>
  <si>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</si>
  <si>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</si>
  <si>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</si>
  <si>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</si>
  <si>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</si>
  <si>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</si>
  <si>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</si>
  <si>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</si>
  <si>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</si>
  <si>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</si>
  <si>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</si>
  <si>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</si>
  <si>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</si>
  <si>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</si>
  <si>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</si>
  <si>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</si>
  <si>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</si>
  <si>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</si>
  <si>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</si>
  <si>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</si>
  <si>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</si>
  <si>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</si>
  <si>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</si>
  <si>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</si>
  <si>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</si>
  <si>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</si>
  <si>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</si>
  <si>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</si>
  <si>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</si>
  <si>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</si>
  <si>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</si>
  <si>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</si>
  <si>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</si>
  <si>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</si>
  <si>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</si>
  <si>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</si>
  <si>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</si>
  <si>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</si>
  <si>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</si>
  <si>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</si>
  <si>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</si>
  <si>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</si>
  <si>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</si>
  <si>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</si>
  <si>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</si>
  <si>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TGM BOPIS 200G</t>
  </si>
  <si>
    <t>ROB PIL PORK AMERICAN RIBS</t>
  </si>
  <si>
    <t>THE GOOD MEAT PORK CROWN ROAST</t>
  </si>
  <si>
    <t>PILMICO 99NERS FROZN SAMGYUPSAL SLICED</t>
  </si>
  <si>
    <t>TGM CRISPY PORK ROLLS 250G</t>
  </si>
  <si>
    <t>THE GOOD MEAT RIB EYE</t>
  </si>
  <si>
    <t>TGM CRISPY PORK KNUCKLES 1KG</t>
  </si>
  <si>
    <t>THE GOOD MEAT TBONE STEAK</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</si>
  <si>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</si>
  <si>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</si>
  <si>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</si>
  <si>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</si>
  <si>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</si>
  <si>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</si>
  <si>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</si>
  <si>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</si>
  <si>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</si>
  <si>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</si>
  <si>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</si>
  <si>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</si>
  <si>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</si>
  <si>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</si>
  <si>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</si>
  <si>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</si>
  <si>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</si>
  <si>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</si>
  <si>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</si>
  <si>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</si>
  <si>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</si>
  <si>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</si>
  <si>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</si>
  <si>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</si>
  <si>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</si>
  <si>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</si>
  <si>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</si>
  <si>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</si>
  <si>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</si>
  <si>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</si>
  <si>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</si>
  <si>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</si>
  <si>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</si>
  <si>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</si>
  <si>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</si>
  <si>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</si>
  <si>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</si>
  <si>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</si>
  <si>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</si>
  <si>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</si>
  <si>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</si>
  <si>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</si>
  <si>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</si>
  <si>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</si>
  <si>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</si>
  <si>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</si>
  <si>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</si>
  <si>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</si>
  <si>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</si>
  <si>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</si>
  <si>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</si>
  <si>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</si>
  <si>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</si>
  <si>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</si>
  <si>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</si>
  <si>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</si>
  <si>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</si>
  <si>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</si>
  <si>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</si>
  <si>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</si>
  <si>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</si>
  <si>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</si>
  <si>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</si>
  <si>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</si>
  <si>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</si>
  <si>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</si>
  <si>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</si>
  <si>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</si>
  <si>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</si>
  <si>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</si>
  <si>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</si>
  <si>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</si>
  <si>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</si>
  <si>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</si>
  <si>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</si>
  <si>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</si>
  <si>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</si>
  <si>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</si>
  <si>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</si>
  <si>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</si>
  <si>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</si>
  <si>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</si>
  <si>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</si>
  <si>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</si>
  <si>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</si>
  <si>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</si>
  <si>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</si>
  <si>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</si>
  <si>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</si>
  <si>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</si>
  <si>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</si>
  <si>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</si>
  <si>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</si>
  <si>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</si>
  <si>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</si>
  <si>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</si>
  <si>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</si>
  <si>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</si>
  <si>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</si>
  <si>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</si>
  <si>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</si>
  <si>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</si>
  <si>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</si>
  <si>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</si>
  <si>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</si>
  <si>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</si>
  <si>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</si>
  <si>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</si>
  <si>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</si>
  <si>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</si>
  <si>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</si>
  <si>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</si>
  <si>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</si>
  <si>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</si>
  <si>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</si>
  <si>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</si>
  <si>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</si>
  <si>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</si>
  <si>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</si>
  <si>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</si>
  <si>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</si>
  <si>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</si>
  <si>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</si>
  <si>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</si>
  <si>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</si>
  <si>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</si>
  <si>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</si>
  <si>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</si>
  <si>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</si>
  <si>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</si>
  <si>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</si>
  <si>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</si>
  <si>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</si>
  <si>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</si>
  <si>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</si>
  <si>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</si>
  <si>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</si>
  <si>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</si>
  <si>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</si>
  <si>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</si>
  <si>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</si>
  <si>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</si>
  <si>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</si>
  <si>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</si>
  <si>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</si>
  <si>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</si>
  <si>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</si>
  <si>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</si>
  <si>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</si>
  <si>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</si>
  <si>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</si>
  <si>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</si>
  <si>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</si>
  <si>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</si>
  <si>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</si>
  <si>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</si>
  <si>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</si>
  <si>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</si>
  <si>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</si>
  <si>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</si>
  <si>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</si>
  <si>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</si>
  <si>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</si>
  <si>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</si>
  <si>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</si>
  <si>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</si>
  <si>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</si>
  <si>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</si>
  <si>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</si>
  <si>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</si>
  <si>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</si>
  <si>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</si>
  <si>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</si>
  <si>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</si>
  <si>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</si>
  <si>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</si>
  <si>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</si>
  <si>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</si>
  <si>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</si>
  <si>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</si>
  <si>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</si>
  <si>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</si>
  <si>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</si>
  <si>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</si>
  <si>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</si>
  <si>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</si>
  <si>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</si>
  <si>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</si>
  <si>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</si>
  <si>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</si>
  <si>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</si>
  <si>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</si>
  <si>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</si>
  <si>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</si>
  <si>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</si>
  <si>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</si>
  <si>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</si>
  <si>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</si>
  <si>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</si>
  <si>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</si>
  <si>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</si>
  <si>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</si>
  <si>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</si>
  <si>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</si>
  <si>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</si>
  <si>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</si>
  <si>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</si>
  <si>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</si>
  <si>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</si>
  <si>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</si>
  <si>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</si>
  <si>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</si>
  <si>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</si>
  <si>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</si>
  <si>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</si>
  <si>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</si>
  <si>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</si>
  <si>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</si>
  <si>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</si>
  <si>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</si>
  <si>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</si>
  <si>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</si>
  <si>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</si>
  <si>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</si>
  <si>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</si>
  <si>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</si>
  <si>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</si>
  <si>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</si>
  <si>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</si>
  <si>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</si>
  <si>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</si>
  <si>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</si>
  <si>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</si>
  <si>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</si>
  <si>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</si>
  <si>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</si>
  <si>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</si>
  <si>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</si>
  <si>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</si>
  <si>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</si>
  <si>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</si>
  <si>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</si>
  <si>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</si>
  <si>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</si>
  <si>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</si>
  <si>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</si>
  <si>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</si>
  <si>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</si>
  <si>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</si>
  <si>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</si>
  <si>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</si>
  <si>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</si>
  <si>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</si>
  <si>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</si>
  <si>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</si>
  <si>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</si>
  <si>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</si>
  <si>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</si>
  <si>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</si>
  <si>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</si>
  <si>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</si>
  <si>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</si>
  <si>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</si>
  <si>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</si>
  <si>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</si>
  <si>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</si>
  <si>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</si>
  <si>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</si>
  <si>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</si>
  <si>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</si>
  <si>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</si>
  <si>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</si>
  <si>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</si>
  <si>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</si>
  <si>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</si>
  <si>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</si>
  <si>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</si>
  <si>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</si>
  <si>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</si>
  <si>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</si>
  <si>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</si>
  <si>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</si>
  <si>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</si>
  <si>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</si>
  <si>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</si>
  <si>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</si>
  <si>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</si>
  <si>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</si>
  <si>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</si>
  <si>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</si>
  <si>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</si>
  <si>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</si>
  <si>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</si>
  <si>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</si>
  <si>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</si>
  <si>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</si>
  <si>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</si>
  <si>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</si>
  <si>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</si>
  <si>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</si>
  <si>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</si>
  <si>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</si>
  <si>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</si>
  <si>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</si>
  <si>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</si>
  <si>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</si>
  <si>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</si>
  <si>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</si>
  <si>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</si>
  <si>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</si>
  <si>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</si>
  <si>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</si>
  <si>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</si>
  <si>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</si>
  <si>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</si>
  <si>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</si>
  <si>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</si>
  <si>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</si>
  <si>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</si>
  <si>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</si>
  <si>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</si>
  <si>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</si>
  <si>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</si>
  <si>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</si>
  <si>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</si>
  <si>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</si>
  <si>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</si>
  <si>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</si>
  <si>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</si>
  <si>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</si>
  <si>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</si>
  <si>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</si>
  <si>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</si>
  <si>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</si>
  <si>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</si>
  <si>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</si>
  <si>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</si>
  <si>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</si>
  <si>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</si>
  <si>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</si>
  <si>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</si>
  <si>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</si>
  <si>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</si>
  <si>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</si>
  <si>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</si>
  <si>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</si>
  <si>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</si>
  <si>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</si>
  <si>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</si>
  <si>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</si>
  <si>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</si>
  <si>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</si>
  <si>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</si>
  <si>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</si>
  <si>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</si>
  <si>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</si>
  <si>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</si>
  <si>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</si>
  <si>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</si>
  <si>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</si>
  <si>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</si>
  <si>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</si>
  <si>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</si>
  <si>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</si>
  <si>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</si>
  <si>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</si>
  <si>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</si>
  <si>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</si>
  <si>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</si>
  <si>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</si>
  <si>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</si>
  <si>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</si>
  <si>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</si>
  <si>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</si>
  <si>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</si>
  <si>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</si>
  <si>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</si>
  <si>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</si>
  <si>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</si>
  <si>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</si>
  <si>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</si>
  <si>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</si>
  <si>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</si>
  <si>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</si>
  <si>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</si>
  <si>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</si>
  <si>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</si>
  <si>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</si>
  <si>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</si>
  <si>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</si>
  <si>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</si>
  <si>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</si>
  <si>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</si>
  <si>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</si>
  <si>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</si>
  <si>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</si>
  <si>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</si>
  <si>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</si>
  <si>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</si>
  <si>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</si>
  <si>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</si>
  <si>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</si>
  <si>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</si>
  <si>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</si>
  <si>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</si>
  <si>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</si>
  <si>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</si>
  <si>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</si>
  <si>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</si>
  <si>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</si>
  <si>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</si>
  <si>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</si>
  <si>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</si>
  <si>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</si>
  <si>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</si>
  <si>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</si>
  <si>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</si>
  <si>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</si>
  <si>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</si>
  <si>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</si>
  <si>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</si>
  <si>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</si>
  <si>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</si>
  <si>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</si>
  <si>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</si>
  <si>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</si>
  <si>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</si>
  <si>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</si>
  <si>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</si>
  <si>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</si>
  <si>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</si>
  <si>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</si>
  <si>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</si>
  <si>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</si>
  <si>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</si>
  <si>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</si>
  <si>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</si>
  <si>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</si>
  <si>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</si>
  <si>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</si>
  <si>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</si>
  <si>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</si>
  <si>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</si>
  <si>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</si>
  <si>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</si>
  <si>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</si>
  <si>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</si>
  <si>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</si>
  <si>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</si>
  <si>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</si>
  <si>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</si>
  <si>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</si>
  <si>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</si>
  <si>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</si>
  <si>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</si>
  <si>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</si>
  <si>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</si>
  <si>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</si>
  <si>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</si>
  <si>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</si>
  <si>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</si>
  <si>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</si>
  <si>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</si>
  <si>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</si>
  <si>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</si>
  <si>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</si>
  <si>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</si>
  <si>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</si>
  <si>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</si>
  <si>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</si>
  <si>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</si>
  <si>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</si>
  <si>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</si>
  <si>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</si>
  <si>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</si>
  <si>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</si>
  <si>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</si>
  <si>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</si>
  <si>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</si>
  <si>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</si>
  <si>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</si>
  <si>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</si>
  <si>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</si>
  <si>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</si>
  <si>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</si>
  <si>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</si>
  <si>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</si>
  <si>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</si>
  <si>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</si>
  <si>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</si>
  <si>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</si>
  <si>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</si>
  <si>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</si>
  <si>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</si>
  <si>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</si>
  <si>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</si>
  <si>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</si>
  <si>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</si>
  <si>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</si>
  <si>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</si>
  <si>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</si>
  <si>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</si>
  <si>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</si>
  <si>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</si>
  <si>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</si>
  <si>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</si>
  <si>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</si>
  <si>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</si>
  <si>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</si>
  <si>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</si>
  <si>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</si>
  <si>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</si>
  <si>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</si>
  <si>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</si>
  <si>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</si>
  <si>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</si>
  <si>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</si>
  <si>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</si>
  <si>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</si>
  <si>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</si>
  <si>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</si>
  <si>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</si>
  <si>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</si>
  <si>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</si>
  <si>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</si>
  <si>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</si>
  <si>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</si>
  <si>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</si>
  <si>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</si>
  <si>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</si>
  <si>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</si>
  <si>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</si>
  <si>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</si>
  <si>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</si>
  <si>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</si>
  <si>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</si>
  <si>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</si>
  <si>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</si>
  <si>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</si>
  <si>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</si>
  <si>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</si>
  <si>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</si>
  <si>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</si>
  <si>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</si>
  <si>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</si>
  <si>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</si>
  <si>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</si>
  <si>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</si>
  <si>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</si>
  <si>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</si>
  <si>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</si>
  <si>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</si>
  <si>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</si>
  <si>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</si>
  <si>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</si>
  <si>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</si>
  <si>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</si>
  <si>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</si>
  <si>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</si>
  <si>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</si>
  <si>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</si>
  <si>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</si>
  <si>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</si>
  <si>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</si>
  <si>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</si>
  <si>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</si>
  <si>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</si>
  <si>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</si>
  <si>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</si>
  <si>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</si>
  <si>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</si>
  <si>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</si>
  <si>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</si>
  <si>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</si>
  <si>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</si>
  <si>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</si>
  <si>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</si>
  <si>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</si>
  <si>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</si>
  <si>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</si>
  <si>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</si>
  <si>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</si>
  <si>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</si>
  <si>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</si>
  <si>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</si>
  <si>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</si>
  <si>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</si>
  <si>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</si>
  <si>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</si>
  <si>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</si>
  <si>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</si>
  <si>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</si>
  <si>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</si>
  <si>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</si>
  <si>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</si>
  <si>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</si>
  <si>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</si>
  <si>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</si>
  <si>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</si>
  <si>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</si>
  <si>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</si>
  <si>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</si>
  <si>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</si>
  <si>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</si>
  <si>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</si>
  <si>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</si>
  <si>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</si>
  <si>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</si>
  <si>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</si>
  <si>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</si>
  <si>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</si>
  <si>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</si>
  <si>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</si>
  <si>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</si>
  <si>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</si>
  <si>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</si>
  <si>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</si>
  <si>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</si>
  <si>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</si>
  <si>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</si>
  <si>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</si>
  <si>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</si>
  <si>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</si>
  <si>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</si>
  <si>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</si>
  <si>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</si>
  <si>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</si>
  <si>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</si>
  <si>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</si>
  <si>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</si>
  <si>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</si>
  <si>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</si>
  <si>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</si>
  <si>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</si>
  <si>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</si>
  <si>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</si>
  <si>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</si>
  <si>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</si>
  <si>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</si>
  <si>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</si>
  <si>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</si>
  <si>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</si>
  <si>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</si>
  <si>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</si>
  <si>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</si>
  <si>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</si>
  <si>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</si>
  <si>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</si>
  <si>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</si>
  <si>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</si>
  <si>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</si>
  <si>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</si>
  <si>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</si>
  <si>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</si>
  <si>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</si>
  <si>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</si>
  <si>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</si>
  <si>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</si>
  <si>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</si>
  <si>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</si>
  <si>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</si>
  <si>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</si>
  <si>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</si>
  <si>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</si>
  <si>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</si>
  <si>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</si>
  <si>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</si>
  <si>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</si>
  <si>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</si>
  <si>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</si>
  <si>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</si>
  <si>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</si>
  <si>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</si>
  <si>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</si>
  <si>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</si>
  <si>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</si>
  <si>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</si>
  <si>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</si>
  <si>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</si>
  <si>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</si>
  <si>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</si>
  <si>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</si>
  <si>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</si>
  <si>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</si>
  <si>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</si>
  <si>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</si>
  <si>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</si>
  <si>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</si>
  <si>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</si>
  <si>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</si>
  <si>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</si>
  <si>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</si>
  <si>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</si>
  <si>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</si>
  <si>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</si>
  <si>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</si>
  <si>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</si>
  <si>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</si>
  <si>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</si>
  <si>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</si>
  <si>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</si>
  <si>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</si>
  <si>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</si>
  <si>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</si>
  <si>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</si>
  <si>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</si>
  <si>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</si>
  <si>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</si>
  <si>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</si>
  <si>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</si>
  <si>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</si>
  <si>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</si>
  <si>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</si>
  <si>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</si>
  <si>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</si>
  <si>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</si>
  <si>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</si>
  <si>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</si>
  <si>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</si>
  <si>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</si>
  <si>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</si>
  <si>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</si>
  <si>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</si>
  <si>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</si>
  <si>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</si>
  <si>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</si>
  <si>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</si>
  <si>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</si>
  <si>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</si>
  <si>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</si>
  <si>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</si>
  <si>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</si>
  <si>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</si>
  <si>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</si>
  <si>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</si>
  <si>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</si>
  <si>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</si>
  <si>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</si>
  <si>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</si>
  <si>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</si>
  <si>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</si>
  <si>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</si>
  <si>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</si>
  <si>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</si>
  <si>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</si>
  <si>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</si>
  <si>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</si>
  <si>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</si>
  <si>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</si>
  <si>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</si>
  <si>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</si>
  <si>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</si>
  <si>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</si>
  <si>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</si>
  <si>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</si>
  <si>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</si>
  <si>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</si>
  <si>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</si>
  <si>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</si>
  <si>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</si>
  <si>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</si>
  <si>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</si>
  <si>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</si>
  <si>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</si>
  <si>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</si>
  <si>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</si>
  <si>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</si>
  <si>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</si>
  <si>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</si>
  <si>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</si>
  <si>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</si>
  <si>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</si>
  <si>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</si>
  <si>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</si>
  <si>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</si>
  <si>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</si>
  <si>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</si>
  <si>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</si>
  <si>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</si>
  <si>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</si>
  <si>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</si>
  <si>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</si>
  <si>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</si>
  <si>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</si>
  <si>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</si>
  <si>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</si>
  <si>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</si>
  <si>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</si>
  <si>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</si>
  <si>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</si>
  <si>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</si>
  <si>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</si>
  <si>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</si>
  <si>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</si>
  <si>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</si>
  <si>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</si>
  <si>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</si>
  <si>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</si>
  <si>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</si>
  <si>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</si>
  <si>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</si>
  <si>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</si>
  <si>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</si>
  <si>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</si>
  <si>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</si>
  <si>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</si>
  <si>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</si>
  <si>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</si>
  <si>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</si>
  <si>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</si>
  <si>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</si>
  <si>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</si>
  <si>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</si>
  <si>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</si>
  <si>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</si>
  <si>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</si>
  <si>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</si>
  <si>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</si>
  <si>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</si>
  <si>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</si>
  <si>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</si>
  <si>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</si>
  <si>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</si>
  <si>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</si>
  <si>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</si>
  <si>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</si>
  <si>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</si>
  <si>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</si>
  <si>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</si>
  <si>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</si>
  <si>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</si>
  <si>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</si>
  <si>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</si>
  <si>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</si>
  <si>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</si>
  <si>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</si>
  <si>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</si>
  <si>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</si>
  <si>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</si>
  <si>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</si>
  <si>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</si>
  <si>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</si>
  <si>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</si>
  <si>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</si>
  <si>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</si>
  <si>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</si>
  <si>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</si>
  <si>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</si>
  <si>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</si>
  <si>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</si>
  <si>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</si>
  <si>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</si>
  <si>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</si>
  <si>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</si>
  <si>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</si>
  <si>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</si>
  <si>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</si>
  <si>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</si>
  <si>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</si>
  <si>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</si>
  <si>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</si>
  <si>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</si>
  <si>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</si>
  <si>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</si>
  <si>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</si>
  <si>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</si>
  <si>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</si>
  <si>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</si>
  <si>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</si>
  <si>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</si>
  <si>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</si>
  <si>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</si>
  <si>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</si>
  <si>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</si>
  <si>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</si>
  <si>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</si>
  <si>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</si>
  <si>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</si>
  <si>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</si>
  <si>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</si>
  <si>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</si>
  <si>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</si>
  <si>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</si>
  <si>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</si>
  <si>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</si>
  <si>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</si>
  <si>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</si>
  <si>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</si>
  <si>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</si>
  <si>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</si>
  <si>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</si>
  <si>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</si>
  <si>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</si>
  <si>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</si>
  <si>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</si>
  <si>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</si>
  <si>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</si>
  <si>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</si>
  <si>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</si>
  <si>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</si>
  <si>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</si>
  <si>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</si>
  <si>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</si>
  <si>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</si>
  <si>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</si>
  <si>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</si>
  <si>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</si>
  <si>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</si>
  <si>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</si>
  <si>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</si>
  <si>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</si>
  <si>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</si>
  <si>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</si>
  <si>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</si>
  <si>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</si>
  <si>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</si>
  <si>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</si>
  <si>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</si>
  <si>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</si>
  <si>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</si>
  <si>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</si>
  <si>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</si>
  <si>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</si>
  <si>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</si>
  <si>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</si>
  <si>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</si>
  <si>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</si>
  <si>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</si>
  <si>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</si>
  <si>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</si>
  <si>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</si>
  <si>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</si>
  <si>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</si>
  <si>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</si>
  <si>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</si>
  <si>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</si>
  <si>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</si>
  <si>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</si>
  <si>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</si>
  <si>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</si>
  <si>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</si>
  <si>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</si>
  <si>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</si>
  <si>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</si>
  <si>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</si>
  <si>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</si>
  <si>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</si>
  <si>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</si>
  <si>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</si>
  <si>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</si>
  <si>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</si>
  <si>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</si>
  <si>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</si>
  <si>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</si>
  <si>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</si>
  <si>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</si>
  <si>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</si>
  <si>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</si>
  <si>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</si>
  <si>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</si>
  <si>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</si>
  <si>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</si>
  <si>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</si>
  <si>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</si>
  <si>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</si>
  <si>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</si>
  <si>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</si>
  <si>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</si>
  <si>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</si>
  <si>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</si>
  <si>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</si>
  <si>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</si>
  <si>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</si>
  <si>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</si>
  <si>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</si>
  <si>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</si>
  <si>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</si>
  <si>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</si>
  <si>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</si>
  <si>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</si>
  <si>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</si>
  <si>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</si>
  <si>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</si>
  <si>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</si>
  <si>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</si>
  <si>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</si>
  <si>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</si>
  <si>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</si>
  <si>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</si>
  <si>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</si>
  <si>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</si>
  <si>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</si>
  <si>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</si>
  <si>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</si>
  <si>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</si>
  <si>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</si>
  <si>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</si>
  <si>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</si>
  <si>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</si>
  <si>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</si>
  <si>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</si>
  <si>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</si>
  <si>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</si>
  <si>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</si>
  <si>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</si>
  <si>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</si>
  <si>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</si>
  <si>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</si>
  <si>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</si>
  <si>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</si>
  <si>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</si>
  <si>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</si>
  <si>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</si>
  <si>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</si>
  <si>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</si>
  <si>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</si>
  <si>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</si>
  <si>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</si>
  <si>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</si>
  <si>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</si>
  <si>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</si>
  <si>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</si>
  <si>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</si>
  <si>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</si>
  <si>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</si>
  <si>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</si>
  <si>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</si>
  <si>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</si>
  <si>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</si>
  <si>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</si>
  <si>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</si>
  <si>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</si>
  <si>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</si>
  <si>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</si>
  <si>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</si>
  <si>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</si>
  <si>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</si>
  <si>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</si>
  <si>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</si>
  <si>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</si>
  <si>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</si>
  <si>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</si>
  <si>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</si>
  <si>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</si>
  <si>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</si>
  <si>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</si>
  <si>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</si>
  <si>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</si>
  <si>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</si>
  <si>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</si>
  <si>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</si>
  <si>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</si>
  <si>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</si>
  <si>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</si>
  <si>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</si>
  <si>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</si>
  <si>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</si>
  <si>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</si>
  <si>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</si>
  <si>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</si>
  <si>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</si>
  <si>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</si>
  <si>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</si>
  <si>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</si>
  <si>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</si>
  <si>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</si>
  <si>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</si>
  <si>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</si>
  <si>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</si>
  <si>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</si>
  <si>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</si>
  <si>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</si>
  <si>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</si>
  <si>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</si>
  <si>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</si>
  <si>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</si>
  <si>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</si>
  <si>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</si>
  <si>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</si>
  <si>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</si>
  <si>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</si>
  <si>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</si>
  <si>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</si>
  <si>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</si>
  <si>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</si>
  <si>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</si>
  <si>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</si>
  <si>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</si>
  <si>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</si>
  <si>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</si>
  <si>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</si>
  <si>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</si>
  <si>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</si>
  <si>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</si>
  <si>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</si>
  <si>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</si>
  <si>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</si>
  <si>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</si>
  <si>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</si>
  <si>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</si>
  <si>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</si>
  <si>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</si>
  <si>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</si>
  <si>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</si>
  <si>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</si>
  <si>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</si>
  <si>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</si>
  <si>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</si>
  <si>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</si>
  <si>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</si>
  <si>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</si>
  <si>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</si>
  <si>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</si>
  <si>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</si>
  <si>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</si>
  <si>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</si>
  <si>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</si>
  <si>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</si>
  <si>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</si>
  <si>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</si>
  <si>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</si>
  <si>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</si>
  <si>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</si>
  <si>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</si>
  <si>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</si>
  <si>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</si>
  <si>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</si>
  <si>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</si>
  <si>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</si>
  <si>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</si>
  <si>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</si>
  <si>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</si>
  <si>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</si>
  <si>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</si>
  <si>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</si>
  <si>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</si>
  <si>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</si>
  <si>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</si>
  <si>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</si>
  <si>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</si>
  <si>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</si>
  <si>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</si>
  <si>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</si>
  <si>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</si>
  <si>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</si>
  <si>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</si>
  <si>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</si>
  <si>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</si>
  <si>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</si>
  <si>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</si>
  <si>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</si>
  <si>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</si>
  <si>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</si>
  <si>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</si>
  <si>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</si>
  <si>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</si>
  <si>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</si>
  <si>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</si>
  <si>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</si>
  <si>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</si>
  <si>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</si>
  <si>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</si>
  <si>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</si>
  <si>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</si>
  <si>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</si>
  <si>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</si>
  <si>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</si>
  <si>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</si>
  <si>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</si>
  <si>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</si>
  <si>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</si>
  <si>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</si>
  <si>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</si>
  <si>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</si>
  <si>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</si>
  <si>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</si>
  <si>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</si>
  <si>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</si>
  <si>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</si>
  <si>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</si>
  <si>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</si>
  <si>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</si>
  <si>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</si>
  <si>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</si>
  <si>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</si>
  <si>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</si>
  <si>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</si>
  <si>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</si>
  <si>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</si>
  <si>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</si>
  <si>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</si>
  <si>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</si>
  <si>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</si>
  <si>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</si>
  <si>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</si>
  <si>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</si>
  <si>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</si>
  <si>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</si>
  <si>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</si>
  <si>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</si>
  <si>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</si>
  <si>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</si>
  <si>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</si>
  <si>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</si>
  <si>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</si>
  <si>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</si>
  <si>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</si>
  <si>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</si>
  <si>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</si>
  <si>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</si>
  <si>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</si>
  <si>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</si>
  <si>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</si>
  <si>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</si>
  <si>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</si>
  <si>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</si>
  <si>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</si>
  <si>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</si>
  <si>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</si>
  <si>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</si>
  <si>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</si>
  <si>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</si>
  <si>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</si>
  <si>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</si>
  <si>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</si>
  <si>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</si>
  <si>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</si>
  <si>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</si>
  <si>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</si>
  <si>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</si>
  <si>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</si>
  <si>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</si>
  <si>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</si>
  <si>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</si>
  <si>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</si>
  <si>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</si>
  <si>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</si>
  <si>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</si>
  <si>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</si>
  <si>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</si>
  <si>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</si>
  <si>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</si>
  <si>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</si>
  <si>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</si>
  <si>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</si>
  <si>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</si>
  <si>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</si>
  <si>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</si>
  <si>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</si>
  <si>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</si>
  <si>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</si>
  <si>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</si>
  <si>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</si>
  <si>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</si>
  <si>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</si>
  <si>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</si>
  <si>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</si>
  <si>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</si>
  <si>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</si>
  <si>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</si>
  <si>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</si>
  <si>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</si>
  <si>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</si>
  <si>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</si>
  <si>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</si>
  <si>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</si>
  <si>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</si>
  <si>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</si>
  <si>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</si>
  <si>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</si>
  <si>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</si>
  <si>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</si>
  <si>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</si>
  <si>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</si>
  <si>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</si>
  <si>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</si>
  <si>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</si>
  <si>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</si>
  <si>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</si>
  <si>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</si>
  <si>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</si>
  <si>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</si>
  <si>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</si>
  <si>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</si>
  <si>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</si>
  <si>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</si>
  <si>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</si>
  <si>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</si>
  <si>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</si>
  <si>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</si>
  <si>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</si>
  <si>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</si>
  <si>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</si>
  <si>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</si>
  <si>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</si>
  <si>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</si>
  <si>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</si>
  <si>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</si>
  <si>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</si>
  <si>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</si>
  <si>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</si>
  <si>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</si>
  <si>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</si>
  <si>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</si>
  <si>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</si>
  <si>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</si>
  <si>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</si>
  <si>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</si>
  <si>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</si>
  <si>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</si>
  <si>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</si>
  <si>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</si>
  <si>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</si>
  <si>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</si>
  <si>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</si>
  <si>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</si>
  <si>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</si>
  <si>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</si>
  <si>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</si>
  <si>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</si>
  <si>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</si>
  <si>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</si>
  <si>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</si>
  <si>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</si>
  <si>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</si>
  <si>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</si>
  <si>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</si>
  <si>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</si>
  <si>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</si>
  <si>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</si>
  <si>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</si>
  <si>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</si>
  <si>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</si>
  <si>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</si>
  <si>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</si>
  <si>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</si>
  <si>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</si>
  <si>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</si>
  <si>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</si>
  <si>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</si>
  <si>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</si>
  <si>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</si>
  <si>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</si>
  <si>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</si>
  <si>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</si>
  <si>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</si>
  <si>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</si>
  <si>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</si>
  <si>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</si>
  <si>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</si>
  <si>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</si>
  <si>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</si>
  <si>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</si>
  <si>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</si>
  <si>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</si>
  <si>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</si>
  <si>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</si>
  <si>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</si>
  <si>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</si>
  <si>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</si>
  <si>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</si>
  <si>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</si>
  <si>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</si>
  <si>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</si>
  <si>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</si>
  <si>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</si>
  <si>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</si>
  <si>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</si>
  <si>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</si>
  <si>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</si>
  <si>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</si>
  <si>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</si>
  <si>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</si>
  <si>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</si>
  <si>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</si>
  <si>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</si>
  <si>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</si>
  <si>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</si>
  <si>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</si>
  <si>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</si>
  <si>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</si>
  <si>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</si>
  <si>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</si>
  <si>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</si>
  <si>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</si>
  <si>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</si>
  <si>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</si>
  <si>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</si>
  <si>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</si>
  <si>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</si>
  <si>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</si>
  <si>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</si>
  <si>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</si>
  <si>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</si>
  <si>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</si>
  <si>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</si>
  <si>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</si>
  <si>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</si>
  <si>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</si>
  <si>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</si>
  <si>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</si>
  <si>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</si>
  <si>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</si>
  <si>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</si>
  <si>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</si>
  <si>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</si>
  <si>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</si>
  <si>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</si>
  <si>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</si>
  <si>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</si>
  <si>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</si>
  <si>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</si>
  <si>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</si>
  <si>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</si>
  <si>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</si>
  <si>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</si>
  <si>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</si>
  <si>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</si>
  <si>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</si>
  <si>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</si>
  <si>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</si>
  <si>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</si>
  <si>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</si>
  <si>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</si>
  <si>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</si>
  <si>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</si>
  <si>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</si>
  <si>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</si>
  <si>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</si>
  <si>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</si>
  <si>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</si>
  <si>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</si>
  <si>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</si>
  <si>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</si>
  <si>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</si>
  <si>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</si>
  <si>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</si>
  <si>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</si>
  <si>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</si>
  <si>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</si>
  <si>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</si>
  <si>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</si>
  <si>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</si>
  <si>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</si>
  <si>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</si>
  <si>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</si>
  <si>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</si>
  <si>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</si>
  <si>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</si>
  <si>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</si>
  <si>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</si>
  <si>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</si>
  <si>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</si>
  <si>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</si>
  <si>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</si>
  <si>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</si>
  <si>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</si>
  <si>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</si>
  <si>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</si>
  <si>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</si>
  <si>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</si>
  <si>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</si>
  <si>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</si>
  <si>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</si>
  <si>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</si>
  <si>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</si>
  <si>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</si>
  <si>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</si>
  <si>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</si>
  <si>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</si>
  <si>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</si>
  <si>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</si>
  <si>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</si>
  <si>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</si>
  <si>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</si>
  <si>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</si>
  <si>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</si>
  <si>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</si>
  <si>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</si>
  <si>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</si>
  <si>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</si>
  <si>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</si>
  <si>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</si>
  <si>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</si>
  <si>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</si>
  <si>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</si>
  <si>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</si>
  <si>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</si>
  <si>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</si>
  <si>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</si>
  <si>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</si>
  <si>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</si>
  <si>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</si>
  <si>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</si>
  <si>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</si>
  <si>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</si>
  <si>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</si>
  <si>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</si>
  <si>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</si>
  <si>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</si>
  <si>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</si>
  <si>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</si>
  <si>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</si>
  <si>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</si>
  <si>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</si>
  <si>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</si>
  <si>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</si>
  <si>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</si>
  <si>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</si>
  <si>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</si>
  <si>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</si>
  <si>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</si>
  <si>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</si>
  <si>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</si>
  <si>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</si>
  <si>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</si>
  <si>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</si>
  <si>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</si>
  <si>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</si>
  <si>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</si>
  <si>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</si>
  <si>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</si>
  <si>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</si>
  <si>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</si>
  <si>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</si>
  <si>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</si>
  <si>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</si>
  <si>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</si>
  <si>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</si>
  <si>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</si>
  <si>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</si>
  <si>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</si>
  <si>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</si>
  <si>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</si>
  <si>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</si>
  <si>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</si>
  <si>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</si>
  <si>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</si>
  <si>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</si>
  <si>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</si>
  <si>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</si>
  <si>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</si>
  <si>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</si>
  <si>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</si>
  <si>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</si>
  <si>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</si>
  <si>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</si>
  <si>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</si>
  <si>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</si>
  <si>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</si>
  <si>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</si>
  <si>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</si>
  <si>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</si>
  <si>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</si>
  <si>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</si>
  <si>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</si>
  <si>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</si>
  <si>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</si>
  <si>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</si>
  <si>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</si>
  <si>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</si>
  <si>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</si>
  <si>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</si>
  <si>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</si>
  <si>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</si>
  <si>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</si>
  <si>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</si>
  <si>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</si>
  <si>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</si>
  <si>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</si>
  <si>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</si>
  <si>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</si>
  <si>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</si>
  <si>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</si>
  <si>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</si>
  <si>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</si>
  <si>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</si>
  <si>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</si>
  <si>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</si>
  <si>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</si>
  <si>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</si>
  <si>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</si>
  <si>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</si>
  <si>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</si>
  <si>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</si>
  <si>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</si>
  <si>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</si>
  <si>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</si>
  <si>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</si>
  <si>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</si>
  <si>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</si>
  <si>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</si>
  <si>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</si>
  <si>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</si>
  <si>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</si>
  <si>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</si>
  <si>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</si>
  <si>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</si>
  <si>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</si>
  <si>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</si>
  <si>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</si>
  <si>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</si>
  <si>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</si>
  <si>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</si>
  <si>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</si>
  <si>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</si>
  <si>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</si>
  <si>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</si>
  <si>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</si>
  <si>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</si>
  <si>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</si>
  <si>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</si>
  <si>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</si>
  <si>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</si>
  <si>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</si>
  <si>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</si>
  <si>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</si>
  <si>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</si>
  <si>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</si>
  <si>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</si>
  <si>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</si>
  <si>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</si>
  <si>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</si>
  <si>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</si>
  <si>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</si>
  <si>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</si>
  <si>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</si>
  <si>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</si>
  <si>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</si>
  <si>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</si>
  <si>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</si>
  <si>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</si>
  <si>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</si>
  <si>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</si>
  <si>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</si>
  <si>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</si>
  <si>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</si>
  <si>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</si>
  <si>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</si>
  <si>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</si>
  <si>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</si>
  <si>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</si>
  <si>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</si>
  <si>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</si>
  <si>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</si>
  <si>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</si>
  <si>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</si>
  <si>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</si>
  <si>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</si>
  <si>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</si>
  <si>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</si>
  <si>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</si>
  <si>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</si>
  <si>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</si>
  <si>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</si>
  <si>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</si>
  <si>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</si>
  <si>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</si>
  <si>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</si>
  <si>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</si>
  <si>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</si>
  <si>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</si>
  <si>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</si>
  <si>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</si>
  <si>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</si>
  <si>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</si>
  <si>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</si>
  <si>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</si>
  <si>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</si>
  <si>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</si>
  <si>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</si>
  <si>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</si>
  <si>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</si>
  <si>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</si>
  <si>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</si>
  <si>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</si>
  <si>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</si>
  <si>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</si>
  <si>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</si>
  <si>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</si>
  <si>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</si>
  <si>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</si>
  <si>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</si>
  <si>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</si>
  <si>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</si>
  <si>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</si>
  <si>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</si>
  <si>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</si>
  <si>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</si>
  <si>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</si>
  <si>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</si>
  <si>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</si>
  <si>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</si>
  <si>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</si>
  <si>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</si>
  <si>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</si>
  <si>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</si>
  <si>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</si>
  <si>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</si>
  <si>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</si>
  <si>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</si>
  <si>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</si>
  <si>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</si>
  <si>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</si>
  <si>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</si>
  <si>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</si>
  <si>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</si>
  <si>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</si>
  <si>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</si>
  <si>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</si>
  <si>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</si>
  <si>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</si>
  <si>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</si>
  <si>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</si>
  <si>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</si>
  <si>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</si>
  <si>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</si>
  <si>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</si>
  <si>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</si>
  <si>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</si>
  <si>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</si>
  <si>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</si>
  <si>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</si>
  <si>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</si>
  <si>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</si>
  <si>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</si>
  <si>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</si>
  <si>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</si>
  <si>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</si>
  <si>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</si>
  <si>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</si>
  <si>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</si>
  <si>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</si>
  <si>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</si>
  <si>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</si>
  <si>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</si>
  <si>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</si>
  <si>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</si>
  <si>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</si>
  <si>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</si>
  <si>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</si>
  <si>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</si>
  <si>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</si>
  <si>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</si>
  <si>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</si>
  <si>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</si>
  <si>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</si>
  <si>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</si>
  <si>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</si>
  <si>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</si>
  <si>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</si>
  <si>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</si>
  <si>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</si>
  <si>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</si>
  <si>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</si>
  <si>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</si>
  <si>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</si>
  <si>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</si>
  <si>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</si>
  <si>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</si>
  <si>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</si>
  <si>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</si>
  <si>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</si>
  <si>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</si>
  <si>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</si>
  <si>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</si>
  <si>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</si>
  <si>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</si>
  <si>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</si>
  <si>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</si>
  <si>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</si>
  <si>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</si>
  <si>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</si>
  <si>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</si>
  <si>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</si>
  <si>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</si>
  <si>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</si>
  <si>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</si>
  <si>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</si>
  <si>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</si>
  <si>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</si>
  <si>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</si>
  <si>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</si>
  <si>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</si>
  <si>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</si>
  <si>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</si>
  <si>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</si>
  <si>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</si>
  <si>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</si>
  <si>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</si>
  <si>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</si>
  <si>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</si>
  <si>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</si>
  <si>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</si>
  <si>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</si>
  <si>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</si>
  <si>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</si>
  <si>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</si>
  <si>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</si>
  <si>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</si>
  <si>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</si>
  <si>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</si>
  <si>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</si>
  <si>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</si>
  <si>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</si>
  <si>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</si>
  <si>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</si>
  <si>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</si>
  <si>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</si>
  <si>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</si>
  <si>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</si>
  <si>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</si>
  <si>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</si>
  <si>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</si>
  <si>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</si>
  <si>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</si>
  <si>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</si>
  <si>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</si>
  <si>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</si>
  <si>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</si>
  <si>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</si>
  <si>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</si>
  <si>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</si>
  <si>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</si>
  <si>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</si>
  <si>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</si>
  <si>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</si>
  <si>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</si>
  <si>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</si>
  <si>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</si>
  <si>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</si>
  <si>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</si>
  <si>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</si>
  <si>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</si>
  <si>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</si>
  <si>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</si>
  <si>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</si>
  <si>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</si>
  <si>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</si>
  <si>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</si>
  <si>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</si>
  <si>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</si>
  <si>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</si>
  <si>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</si>
  <si>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</si>
  <si>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</si>
  <si>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</si>
  <si>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</si>
  <si>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</si>
  <si>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</si>
  <si>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</si>
  <si>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</si>
  <si>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</si>
  <si>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</si>
  <si>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</si>
  <si>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</si>
  <si>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</si>
  <si>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</si>
  <si>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</si>
  <si>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</si>
  <si>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</si>
  <si>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</si>
  <si>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</si>
  <si>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</si>
  <si>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</si>
  <si>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</si>
  <si>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</si>
  <si>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</si>
  <si>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</si>
  <si>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</si>
  <si>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</si>
  <si>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</si>
  <si>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</si>
  <si>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</si>
  <si>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</si>
  <si>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</si>
  <si>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</si>
  <si>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</si>
  <si>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</si>
  <si>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</si>
  <si>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</si>
  <si>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</si>
  <si>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</si>
  <si>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</si>
  <si>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</si>
  <si>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</si>
  <si>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</si>
  <si>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</si>
  <si>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</si>
  <si>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</si>
  <si>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</si>
  <si>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</si>
  <si>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</si>
  <si>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</si>
  <si>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</si>
  <si>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</si>
  <si>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</si>
  <si>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</si>
  <si>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</si>
  <si>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</si>
  <si>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</si>
  <si>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</si>
  <si>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</si>
  <si>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</si>
  <si>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</si>
  <si>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</si>
  <si>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</si>
  <si>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</si>
  <si>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</si>
  <si>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</si>
  <si>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</si>
  <si>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</si>
  <si>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</si>
  <si>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</si>
  <si>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</si>
  <si>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</si>
  <si>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</si>
  <si>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</si>
  <si>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</si>
  <si>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</si>
  <si>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</si>
  <si>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</si>
  <si>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</si>
  <si>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</si>
  <si>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</si>
  <si>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</si>
  <si>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</si>
  <si>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</si>
  <si>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</si>
  <si>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</si>
  <si>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</si>
  <si>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</si>
  <si>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</si>
  <si>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</si>
  <si>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</si>
  <si>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</si>
  <si>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</si>
  <si>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</si>
  <si>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</si>
  <si>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</si>
  <si>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</si>
  <si>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</si>
  <si>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</si>
  <si>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</si>
  <si>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</si>
  <si>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</si>
  <si>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</si>
  <si>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</si>
  <si>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</si>
  <si>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</si>
  <si>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</si>
  <si>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</si>
  <si>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</si>
  <si>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</si>
  <si>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</si>
  <si>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</si>
  <si>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</si>
  <si>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</si>
  <si>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</si>
  <si>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</si>
  <si>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</si>
  <si>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</si>
  <si>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</si>
  <si>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</si>
  <si>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</si>
  <si>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</si>
  <si>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</si>
  <si>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</si>
  <si>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</si>
  <si>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</si>
  <si>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</si>
  <si>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</si>
  <si>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</si>
  <si>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</si>
  <si>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</si>
  <si>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</si>
  <si>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</si>
  <si>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</si>
  <si>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</si>
  <si>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</si>
  <si>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</si>
  <si>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</si>
  <si>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</si>
  <si>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</si>
  <si>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</si>
  <si>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</si>
  <si>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</si>
  <si>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</si>
  <si>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</si>
  <si>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</si>
  <si>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</si>
  <si>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</si>
  <si>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</si>
  <si>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</si>
  <si>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</si>
  <si>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</si>
  <si>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</si>
  <si>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</si>
  <si>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</si>
  <si>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</si>
  <si>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</si>
  <si>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</si>
  <si>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</si>
  <si>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</si>
  <si>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</si>
  <si>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</si>
  <si>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</si>
  <si>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</si>
  <si>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</si>
  <si>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</si>
  <si>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</si>
  <si>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</si>
  <si>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</si>
  <si>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</si>
  <si>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</si>
  <si>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</si>
  <si>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</si>
  <si>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</si>
  <si>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</si>
  <si>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</si>
  <si>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</si>
  <si>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</si>
  <si>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</si>
  <si>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</si>
  <si>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</si>
  <si>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</si>
  <si>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</si>
  <si>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</si>
  <si>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</si>
  <si>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</si>
  <si>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</si>
  <si>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</si>
  <si>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</si>
  <si>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</si>
  <si>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</si>
  <si>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</si>
  <si>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</si>
  <si>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</si>
  <si>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</si>
  <si>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</si>
  <si>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</si>
  <si>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</si>
  <si>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</si>
  <si>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</si>
  <si>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</si>
  <si>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</si>
  <si>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</si>
  <si>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</si>
  <si>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</si>
  <si>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</si>
  <si>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</si>
  <si>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</si>
  <si>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</si>
  <si>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</si>
  <si>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</si>
  <si>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</si>
  <si>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</si>
  <si>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</si>
  <si>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</si>
  <si>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</si>
  <si>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</si>
  <si>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</si>
  <si>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</si>
  <si>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</si>
  <si>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</si>
  <si>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</si>
  <si>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</si>
  <si>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</si>
  <si>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</si>
  <si>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</si>
  <si>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</si>
  <si>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</si>
  <si>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</si>
  <si>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</si>
  <si>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</si>
  <si>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</si>
  <si>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</si>
  <si>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</si>
  <si>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</si>
  <si>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</si>
  <si>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</si>
  <si>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</si>
  <si>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</si>
  <si>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</si>
  <si>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</si>
  <si>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</si>
  <si>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</si>
  <si>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</si>
  <si>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</si>
  <si>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</si>
  <si>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</si>
  <si>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</si>
  <si>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</si>
  <si>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</si>
  <si>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</si>
  <si>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</si>
  <si>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</si>
  <si>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</si>
  <si>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</si>
  <si>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</si>
  <si>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</si>
  <si>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</si>
  <si>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</si>
  <si>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</si>
  <si>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</si>
  <si>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</si>
  <si>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</si>
  <si>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</si>
  <si>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</si>
  <si>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</si>
  <si>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</si>
  <si>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</si>
  <si>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</si>
  <si>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</si>
  <si>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</si>
  <si>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</si>
  <si>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</si>
  <si>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</si>
  <si>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</si>
  <si>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</si>
  <si>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</si>
  <si>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</si>
  <si>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</si>
  <si>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</si>
  <si>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</si>
  <si>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</si>
  <si>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</si>
  <si>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</si>
  <si>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</si>
  <si>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</si>
  <si>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</si>
  <si>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</si>
  <si>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</si>
  <si>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</si>
  <si>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</si>
  <si>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</si>
  <si>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</si>
  <si>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</si>
  <si>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</si>
  <si>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</si>
  <si>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</si>
  <si>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</si>
  <si>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</si>
  <si>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</si>
  <si>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</si>
  <si>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</si>
  <si>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</si>
  <si>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</si>
  <si>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</si>
  <si>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</si>
  <si>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</si>
  <si>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</si>
  <si>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</si>
  <si>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</si>
  <si>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</si>
  <si>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</si>
  <si>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</si>
  <si>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</si>
  <si>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</si>
  <si>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</si>
  <si>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</si>
  <si>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</si>
  <si>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</si>
  <si>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</si>
  <si>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</si>
  <si>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</si>
  <si>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</si>
  <si>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</si>
  <si>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</si>
  <si>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</si>
  <si>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</si>
  <si>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</si>
  <si>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</si>
  <si>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</si>
  <si>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</si>
  <si>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</si>
  <si>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</si>
  <si>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</si>
  <si>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</si>
  <si>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</si>
  <si>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</si>
  <si>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</si>
  <si>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</si>
  <si>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</si>
  <si>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</si>
  <si>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</si>
  <si>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</si>
  <si>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</si>
  <si>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</si>
  <si>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</si>
  <si>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</si>
  <si>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</si>
  <si>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</si>
  <si>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</si>
  <si>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</si>
  <si>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</si>
  <si>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</si>
  <si>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</si>
  <si>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</si>
  <si>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</si>
  <si>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</si>
  <si>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</si>
  <si>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</si>
  <si>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</si>
  <si>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</si>
  <si>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</si>
  <si>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</si>
  <si>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</si>
  <si>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</si>
  <si>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</si>
  <si>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</si>
  <si>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</si>
  <si>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</si>
  <si>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</si>
  <si>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</si>
  <si>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</si>
  <si>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</si>
  <si>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</si>
  <si>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</si>
  <si>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</si>
  <si>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</si>
  <si>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</si>
  <si>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</si>
  <si>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</si>
  <si>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</si>
  <si>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</si>
  <si>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</si>
  <si>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</si>
  <si>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</si>
  <si>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</si>
  <si>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</si>
  <si>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</si>
  <si>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</si>
  <si>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</si>
  <si>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</si>
  <si>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</si>
  <si>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</si>
  <si>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</si>
  <si>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</si>
  <si>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</si>
  <si>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</si>
  <si>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</si>
  <si>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</si>
  <si>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</si>
  <si>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</si>
  <si>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</si>
  <si>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</si>
  <si>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</si>
  <si>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</si>
  <si>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</si>
  <si>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</si>
  <si>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</si>
  <si>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</si>
  <si>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</si>
  <si>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</si>
  <si>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</si>
  <si>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</si>
  <si>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</si>
  <si>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</si>
  <si>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</si>
  <si>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</si>
  <si>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</si>
  <si>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</si>
  <si>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</si>
  <si>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</si>
  <si>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</si>
  <si>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</si>
  <si>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</si>
  <si>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</si>
  <si>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</si>
  <si>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</si>
  <si>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</si>
  <si>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</si>
  <si>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</si>
  <si>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</si>
  <si>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</si>
  <si>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</si>
  <si>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</si>
  <si>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</si>
  <si>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</si>
  <si>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</si>
  <si>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</si>
  <si>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</si>
  <si>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</si>
  <si>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</si>
  <si>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</si>
  <si>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</si>
  <si>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</si>
  <si>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</si>
  <si>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</si>
  <si>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</si>
  <si>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</si>
  <si>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</si>
  <si>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</si>
  <si>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</si>
  <si>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</si>
  <si>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</si>
  <si>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</si>
  <si>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</si>
  <si>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</si>
  <si>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</si>
  <si>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</si>
  <si>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</si>
  <si>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</si>
  <si>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</si>
  <si>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</si>
  <si>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</si>
  <si>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</si>
  <si>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</si>
  <si>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</si>
  <si>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</si>
  <si>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</si>
  <si>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</si>
  <si>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</si>
  <si>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</si>
  <si>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</si>
  <si>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</si>
  <si>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</si>
  <si>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</si>
  <si>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</si>
  <si>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</si>
  <si>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</si>
  <si>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</si>
  <si>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</si>
  <si>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</si>
  <si>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</si>
  <si>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</si>
  <si>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</si>
  <si>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</si>
  <si>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</si>
  <si>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</si>
  <si>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</si>
  <si>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</si>
  <si>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</si>
  <si>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</si>
  <si>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</si>
  <si>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</si>
  <si>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</si>
  <si>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</si>
  <si>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</si>
  <si>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</si>
  <si>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</si>
  <si>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</si>
  <si>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</si>
  <si>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</si>
  <si>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</si>
  <si>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</si>
  <si>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</si>
  <si>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</si>
  <si>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</si>
  <si>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</si>
  <si>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</si>
  <si>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</si>
  <si>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</si>
  <si>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</si>
  <si>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</si>
  <si>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</si>
  <si>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</si>
  <si>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</si>
  <si>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</si>
  <si>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</si>
  <si>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</si>
  <si>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</si>
  <si>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</si>
  <si>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</si>
  <si>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</si>
  <si>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</si>
  <si>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</si>
  <si>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</si>
  <si>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</si>
  <si>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</si>
  <si>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</si>
  <si>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</si>
  <si>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</si>
  <si>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</si>
  <si>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</si>
  <si>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</si>
  <si>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</si>
  <si>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</si>
  <si>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</si>
  <si>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</si>
  <si>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</si>
  <si>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</si>
  <si>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</si>
  <si>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</si>
  <si>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</si>
  <si>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</si>
  <si>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</si>
  <si>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</si>
  <si>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</si>
  <si>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</si>
  <si>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</si>
  <si>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</si>
  <si>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</si>
  <si>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</si>
  <si>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</si>
  <si>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</si>
  <si>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</si>
  <si>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</si>
  <si>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</si>
  <si>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</si>
  <si>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</si>
  <si>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</si>
  <si>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</si>
  <si>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</si>
  <si>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</si>
  <si>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</si>
  <si>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</si>
  <si>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</si>
  <si>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</si>
  <si>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</si>
  <si>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</si>
  <si>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</si>
  <si>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</si>
  <si>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</si>
  <si>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</si>
  <si>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</si>
  <si>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</si>
  <si>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</si>
  <si>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</si>
  <si>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</si>
  <si>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</si>
  <si>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</si>
  <si>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</si>
  <si>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</si>
  <si>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</si>
  <si>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</si>
  <si>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</si>
  <si>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</si>
  <si>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</si>
  <si>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</si>
  <si>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</si>
  <si>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</si>
  <si>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</si>
  <si>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</si>
  <si>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</si>
  <si>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</si>
  <si>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</si>
  <si>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</si>
  <si>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</si>
  <si>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</si>
  <si>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</si>
  <si>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</si>
  <si>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</si>
  <si>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</si>
  <si>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</si>
  <si>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</si>
  <si>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</si>
  <si>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</si>
  <si>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</si>
  <si>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</si>
  <si>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</si>
  <si>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</si>
  <si>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</si>
  <si>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</si>
  <si>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</si>
  <si>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</si>
  <si>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</si>
  <si>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</si>
  <si>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</si>
  <si>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</si>
  <si>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</si>
  <si>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</si>
  <si>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</si>
  <si>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</si>
  <si>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</si>
  <si>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</si>
  <si>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</si>
  <si>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</si>
  <si>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</si>
  <si>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</si>
  <si>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</si>
  <si>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</si>
  <si>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</si>
  <si>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</si>
  <si>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</si>
  <si>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</si>
  <si>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</si>
  <si>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</si>
  <si>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</si>
  <si>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</si>
  <si>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</si>
  <si>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</si>
  <si>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</si>
  <si>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</si>
  <si>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</si>
  <si>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</si>
  <si>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</si>
  <si>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</si>
  <si>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</si>
  <si>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</si>
  <si>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</si>
  <si>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</si>
  <si>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</si>
  <si>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</si>
  <si>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</si>
  <si>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</si>
  <si>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</si>
  <si>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</si>
  <si>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</si>
  <si>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</si>
  <si>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</si>
  <si>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</si>
  <si>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</si>
  <si>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</si>
  <si>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</si>
  <si>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</si>
  <si>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</si>
  <si>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</si>
  <si>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</si>
  <si>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</si>
  <si>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</si>
  <si>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</si>
  <si>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</si>
  <si>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</si>
  <si>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</si>
  <si>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</si>
  <si>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</si>
  <si>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</si>
  <si>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</si>
  <si>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</si>
  <si>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</si>
  <si>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</si>
  <si>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</si>
  <si>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</si>
  <si>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</si>
  <si>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</si>
  <si>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</si>
  <si>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</si>
  <si>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</si>
  <si>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</si>
  <si>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</si>
  <si>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</si>
  <si>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</si>
  <si>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</si>
  <si>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</si>
  <si>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</si>
  <si>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</si>
  <si>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</si>
  <si>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</si>
  <si>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</si>
  <si>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</si>
  <si>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</si>
  <si>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</si>
  <si>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</si>
  <si>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</si>
  <si>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</si>
  <si>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</si>
  <si>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</si>
  <si>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</si>
  <si>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</si>
  <si>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</si>
  <si>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</si>
  <si>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</si>
  <si>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</si>
  <si>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</si>
  <si>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</si>
  <si>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</si>
  <si>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</si>
  <si>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</si>
  <si>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</si>
  <si>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</si>
  <si>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</si>
  <si>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</si>
  <si>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</si>
  <si>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</si>
  <si>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</si>
  <si>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</si>
  <si>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</si>
  <si>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</si>
  <si>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</si>
  <si>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</si>
  <si>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</si>
  <si>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</si>
  <si>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</si>
  <si>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</si>
  <si>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</si>
  <si>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</si>
  <si>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</si>
  <si>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</si>
  <si>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</si>
  <si>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</si>
  <si>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</si>
  <si>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</si>
  <si>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</si>
  <si>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</si>
  <si>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</si>
  <si>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</si>
  <si>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</si>
  <si>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</si>
  <si>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</si>
  <si>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</si>
  <si>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</si>
  <si>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</si>
  <si>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</si>
  <si>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</si>
  <si>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</si>
  <si>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</si>
  <si>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</si>
  <si>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</si>
  <si>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</si>
  <si>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</si>
  <si>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</si>
  <si>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</si>
  <si>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</si>
  <si>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</si>
  <si>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</si>
  <si>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</si>
  <si>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</si>
  <si>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</si>
  <si>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</si>
  <si>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</si>
  <si>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</si>
  <si>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</si>
  <si>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</si>
  <si>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</si>
  <si>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</si>
  <si>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</si>
  <si>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</si>
  <si>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</si>
  <si>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</si>
  <si>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</si>
  <si>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</si>
  <si>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</si>
  <si>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</si>
  <si>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</si>
  <si>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</si>
  <si>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</si>
  <si>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</si>
  <si>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</si>
  <si>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</si>
  <si>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</si>
  <si>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</si>
  <si>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</si>
  <si>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</si>
  <si>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</si>
  <si>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</si>
  <si>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</si>
  <si>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</si>
  <si>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</si>
  <si>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</si>
  <si>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</si>
  <si>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</si>
  <si>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</si>
  <si>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</si>
  <si>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</si>
  <si>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</si>
  <si>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</si>
  <si>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</si>
  <si>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</si>
  <si>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</si>
  <si>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</si>
  <si>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</si>
  <si>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</si>
  <si>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</si>
  <si>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</si>
  <si>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</si>
  <si>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</si>
  <si>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</si>
  <si>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</si>
  <si>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</si>
  <si>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</si>
  <si>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</si>
  <si>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</si>
  <si>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</si>
  <si>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</si>
  <si>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</si>
  <si>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</si>
  <si>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</si>
  <si>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</si>
  <si>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</si>
  <si>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</si>
  <si>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</si>
  <si>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</si>
  <si>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</si>
  <si>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</si>
  <si>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</si>
  <si>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</si>
  <si>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</si>
  <si>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</si>
  <si>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</si>
  <si>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</si>
  <si>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</si>
  <si>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</si>
  <si>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</si>
  <si>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</si>
  <si>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</si>
  <si>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</si>
  <si>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</si>
  <si>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</si>
  <si>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</si>
  <si>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</si>
  <si>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</si>
  <si>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</si>
  <si>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</si>
  <si>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</si>
  <si>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</si>
  <si>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</si>
  <si>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</si>
  <si>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</si>
  <si>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</si>
  <si>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</si>
  <si>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</si>
  <si>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</si>
  <si>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</si>
  <si>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</si>
  <si>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</si>
  <si>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</si>
  <si>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</si>
  <si>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</si>
  <si>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</si>
  <si>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</si>
  <si>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</si>
  <si>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</si>
  <si>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</si>
  <si>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</si>
  <si>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</si>
  <si>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</si>
  <si>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</si>
  <si>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</si>
  <si>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</si>
  <si>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</si>
  <si>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</si>
  <si>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</si>
  <si>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</si>
  <si>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</si>
  <si>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</si>
  <si>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</si>
  <si>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</si>
  <si>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</si>
  <si>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</si>
  <si>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</si>
  <si>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</si>
  <si>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</si>
  <si>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</si>
  <si>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</si>
  <si>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</si>
  <si>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</si>
  <si>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</si>
  <si>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</si>
  <si>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</si>
  <si>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</si>
  <si>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</si>
  <si>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</si>
  <si>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</si>
  <si>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</si>
  <si>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</si>
  <si>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</si>
  <si>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</si>
  <si>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</si>
  <si>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</si>
  <si>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</si>
  <si>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</si>
  <si>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</si>
  <si>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</si>
  <si>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</si>
  <si>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</si>
  <si>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</si>
  <si>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</si>
  <si>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</si>
  <si>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</si>
  <si>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</si>
  <si>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</si>
  <si>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</si>
  <si>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</si>
  <si>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</si>
  <si>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</si>
  <si>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</si>
  <si>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</si>
  <si>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</si>
  <si>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</si>
  <si>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</si>
  <si>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</si>
  <si>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</si>
  <si>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</si>
  <si>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</si>
  <si>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</si>
  <si>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</si>
  <si>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</si>
  <si>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</si>
  <si>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</si>
  <si>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</si>
  <si>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</si>
  <si>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</si>
  <si>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</si>
  <si>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</si>
  <si>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</si>
  <si>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</si>
  <si>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</si>
  <si>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</si>
  <si>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</si>
  <si>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</si>
  <si>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</si>
  <si>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</si>
  <si>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</si>
  <si>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</si>
  <si>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</si>
  <si>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</si>
  <si>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</si>
  <si>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</si>
  <si>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</si>
  <si>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</si>
  <si>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</si>
  <si>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</si>
  <si>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</si>
  <si>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</si>
  <si>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</si>
  <si>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</si>
  <si>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</si>
  <si>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</si>
  <si>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</si>
  <si>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</si>
  <si>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</si>
  <si>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</si>
  <si>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</si>
  <si>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</si>
  <si>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</si>
  <si>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</si>
  <si>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</si>
  <si>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</si>
  <si>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</si>
  <si>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</si>
  <si>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</si>
  <si>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</si>
  <si>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</si>
  <si>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</si>
  <si>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</si>
  <si>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</si>
  <si>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</si>
  <si>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</si>
  <si>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</si>
  <si>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</si>
  <si>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</si>
  <si>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</si>
  <si>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</si>
  <si>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</si>
  <si>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</si>
  <si>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</si>
  <si>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</si>
  <si>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</si>
  <si>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</si>
  <si>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</si>
  <si>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</si>
  <si>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</si>
  <si>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</si>
  <si>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</si>
  <si>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</si>
  <si>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</si>
  <si>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</si>
  <si>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</si>
  <si>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</si>
  <si>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</si>
  <si>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</si>
  <si>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</si>
  <si>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</si>
  <si>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</si>
  <si>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</si>
  <si>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</si>
  <si>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</si>
  <si>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</si>
  <si>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</si>
  <si>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</si>
  <si>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</si>
  <si>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</si>
  <si>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</si>
  <si>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</si>
  <si>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</si>
  <si>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</si>
  <si>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</si>
  <si>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</si>
  <si>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</si>
  <si>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</si>
  <si>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</si>
  <si>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</si>
  <si>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</si>
  <si>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</si>
  <si>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</si>
  <si>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</si>
  <si>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</si>
  <si>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</si>
  <si>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</si>
  <si>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</si>
  <si>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</si>
  <si>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</si>
  <si>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</si>
  <si>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</si>
  <si>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</si>
  <si>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</si>
  <si>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</si>
  <si>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</si>
  <si>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</si>
  <si>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</si>
  <si>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</si>
  <si>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</si>
  <si>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</si>
  <si>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</si>
  <si>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</si>
  <si>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</si>
  <si>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</si>
  <si>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</si>
  <si>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</si>
  <si>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</si>
  <si>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</si>
  <si>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</si>
  <si>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</si>
  <si>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</si>
  <si>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</si>
  <si>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</si>
  <si>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</si>
  <si>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</si>
  <si>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</si>
  <si>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</si>
  <si>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</si>
  <si>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</si>
  <si>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</si>
  <si>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</si>
  <si>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</si>
  <si>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</si>
  <si>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</si>
  <si>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</si>
  <si>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</si>
  <si>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</si>
  <si>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</si>
  <si>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</si>
  <si>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</si>
  <si>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</si>
  <si>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</si>
  <si>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</si>
  <si>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</si>
  <si>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</si>
  <si>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THE GOOD MEAT SUKI CO PRE-PACKED PORK LIEMPO 500G</t>
  </si>
  <si>
    <t>PORK LIEMPO 500G</t>
  </si>
  <si>
    <t>SUKI CO PORK LIEMPO 500G</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</si>
  <si>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</si>
  <si>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</si>
  <si>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</si>
  <si>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</si>
  <si>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</si>
  <si>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</si>
  <si>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</si>
  <si>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</si>
  <si>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</si>
  <si>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</si>
  <si>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</si>
  <si>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</si>
  <si>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</si>
  <si>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</si>
  <si>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</si>
  <si>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</si>
  <si>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</si>
  <si>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</si>
  <si>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</si>
  <si>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</si>
  <si>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</si>
  <si>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 xml:space="preserve">RS BLUEWAVE MARIKINA          </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</si>
  <si>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</si>
  <si>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</si>
  <si>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</si>
  <si>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</si>
  <si>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</si>
  <si>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</si>
  <si>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</si>
  <si>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</si>
  <si>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</si>
  <si>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</si>
  <si>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</si>
  <si>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</si>
  <si>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</si>
  <si>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</si>
  <si>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</si>
  <si>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</si>
  <si>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</si>
  <si>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</si>
  <si>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</si>
  <si>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</si>
  <si>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</si>
  <si>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</si>
  <si>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</si>
  <si>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</si>
  <si>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</si>
  <si>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</si>
  <si>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</si>
  <si>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</si>
  <si>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</si>
  <si>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</si>
  <si>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</si>
  <si>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</si>
  <si>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</si>
  <si>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</si>
  <si>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</si>
  <si>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</si>
  <si>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</si>
  <si>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</si>
  <si>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</si>
  <si>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</si>
  <si>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</si>
  <si>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</si>
  <si>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</si>
  <si>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</si>
  <si>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</si>
  <si>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</si>
  <si>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</si>
  <si>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</si>
  <si>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</si>
  <si>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</si>
  <si>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</si>
  <si>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</si>
  <si>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</si>
  <si>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</si>
  <si>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</si>
  <si>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</si>
  <si>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</si>
  <si>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</si>
  <si>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</si>
  <si>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</si>
  <si>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</si>
  <si>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</si>
  <si>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</si>
  <si>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</si>
  <si>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</si>
  <si>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</si>
  <si>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</si>
  <si>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</si>
  <si>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</si>
  <si>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</si>
  <si>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</si>
  <si>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</si>
  <si>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</si>
  <si>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</si>
  <si>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</si>
  <si>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</si>
  <si>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</si>
  <si>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</si>
  <si>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</si>
  <si>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</si>
  <si>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</si>
  <si>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</si>
  <si>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</si>
  <si>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</si>
  <si>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</si>
  <si>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</si>
  <si>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</si>
  <si>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</si>
  <si>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</si>
  <si>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</si>
  <si>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</si>
  <si>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</si>
  <si>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</si>
  <si>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</si>
  <si>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</si>
  <si>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</si>
  <si>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</si>
  <si>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</si>
  <si>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</si>
  <si>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</si>
  <si>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</si>
  <si>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</si>
  <si>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</si>
  <si>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</si>
  <si>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</si>
  <si>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</si>
  <si>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</si>
  <si>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</si>
  <si>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</si>
  <si>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</si>
  <si>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</si>
  <si>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</si>
  <si>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</si>
  <si>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</si>
  <si>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</si>
  <si>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</si>
  <si>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</si>
  <si>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</si>
  <si>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</si>
  <si>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</si>
  <si>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</si>
  <si>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 xml:space="preserve">RS SUMMIT RIDGE TAGAYTAY      </t>
  </si>
  <si>
    <t>207480483101228</t>
  </si>
  <si>
    <t>210330333401101</t>
  </si>
  <si>
    <t>210330333401102</t>
  </si>
  <si>
    <t>210330333401452</t>
  </si>
  <si>
    <t>210330333401453</t>
  </si>
  <si>
    <t>210330333401472</t>
  </si>
  <si>
    <t xml:space="preserve">RS RP TARLAC                  </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</si>
  <si>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</si>
  <si>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</si>
  <si>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</si>
  <si>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</si>
  <si>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</si>
  <si>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</si>
  <si>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</si>
  <si>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</si>
  <si>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</si>
  <si>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</si>
  <si>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</si>
  <si>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</si>
  <si>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</si>
  <si>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</si>
  <si>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</si>
  <si>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</si>
  <si>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</si>
  <si>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</si>
  <si>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</si>
  <si>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</si>
  <si>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</si>
  <si>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</si>
  <si>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</si>
  <si>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</si>
  <si>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</si>
  <si>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</si>
  <si>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</si>
  <si>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</si>
  <si>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</si>
  <si>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</si>
  <si>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</si>
  <si>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</si>
  <si>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</si>
  <si>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</si>
  <si>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</si>
  <si>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</si>
  <si>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</si>
  <si>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</si>
  <si>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</si>
  <si>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</si>
  <si>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</si>
  <si>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</si>
  <si>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</si>
  <si>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</si>
  <si>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</si>
  <si>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</si>
  <si>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</si>
  <si>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</si>
  <si>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</si>
  <si>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</si>
  <si>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</si>
  <si>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</si>
  <si>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</si>
  <si>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</si>
  <si>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</si>
  <si>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</si>
  <si>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</si>
  <si>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</si>
  <si>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</si>
  <si>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</si>
  <si>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</si>
  <si>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</si>
  <si>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</si>
  <si>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</si>
  <si>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</si>
  <si>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</si>
  <si>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</si>
  <si>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</si>
  <si>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</si>
  <si>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</si>
  <si>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</si>
  <si>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</si>
  <si>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</si>
  <si>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</si>
  <si>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</si>
  <si>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</si>
  <si>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</si>
  <si>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</si>
  <si>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</si>
  <si>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</si>
  <si>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</si>
  <si>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</si>
  <si>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</si>
  <si>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</si>
  <si>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</si>
  <si>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</si>
  <si>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</si>
  <si>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</si>
  <si>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</si>
  <si>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</si>
  <si>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</si>
  <si>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</si>
  <si>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</si>
  <si>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</si>
  <si>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</si>
  <si>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</si>
  <si>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</si>
  <si>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</si>
  <si>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</si>
  <si>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</si>
  <si>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</si>
  <si>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</si>
  <si>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</si>
  <si>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</si>
  <si>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</si>
  <si>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</si>
  <si>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</si>
  <si>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</si>
  <si>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</si>
  <si>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</si>
  <si>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</si>
  <si>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</si>
  <si>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</si>
  <si>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</si>
  <si>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</si>
  <si>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</si>
  <si>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</si>
  <si>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</si>
  <si>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</si>
  <si>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</si>
  <si>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</si>
  <si>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</si>
  <si>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</si>
  <si>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</si>
  <si>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</si>
  <si>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</si>
  <si>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</si>
  <si>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</si>
  <si>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</si>
  <si>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</si>
  <si>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</si>
  <si>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</si>
  <si>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</si>
  <si>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</si>
  <si>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</si>
  <si>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</si>
  <si>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</si>
  <si>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</si>
  <si>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</si>
  <si>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</si>
  <si>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</si>
  <si>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</si>
  <si>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</si>
  <si>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</si>
  <si>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</si>
  <si>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</si>
  <si>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</si>
  <si>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</si>
  <si>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</si>
  <si>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</si>
  <si>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</si>
  <si>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</si>
  <si>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</si>
  <si>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</si>
  <si>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</si>
  <si>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</si>
  <si>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</si>
  <si>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</si>
  <si>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</si>
  <si>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</si>
  <si>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</si>
  <si>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</si>
  <si>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</si>
  <si>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</si>
  <si>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</si>
  <si>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</si>
  <si>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</si>
  <si>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</si>
  <si>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</si>
  <si>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</si>
  <si>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</si>
  <si>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</si>
  <si>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</si>
  <si>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</si>
  <si>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</si>
  <si>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</si>
  <si>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</si>
  <si>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</si>
  <si>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</si>
  <si>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</si>
  <si>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</si>
  <si>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</si>
  <si>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</si>
  <si>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</si>
  <si>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</si>
  <si>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 xml:space="preserve">RS GCC MEXICO PAMPANGA        </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</si>
  <si>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</si>
  <si>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</si>
  <si>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</si>
  <si>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</si>
  <si>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</si>
  <si>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</si>
  <si>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</si>
  <si>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</si>
  <si>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</si>
  <si>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</si>
  <si>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</si>
  <si>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</si>
  <si>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</si>
  <si>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</si>
  <si>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</si>
  <si>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</si>
  <si>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</si>
  <si>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</si>
  <si>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</si>
  <si>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</si>
  <si>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</si>
  <si>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</si>
  <si>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</si>
  <si>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</si>
  <si>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</si>
  <si>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</si>
  <si>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</si>
  <si>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</si>
  <si>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</si>
  <si>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</si>
  <si>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</si>
  <si>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</si>
  <si>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</si>
  <si>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</si>
  <si>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</si>
  <si>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</si>
  <si>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</si>
  <si>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</si>
  <si>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</si>
  <si>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</si>
  <si>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</si>
  <si>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</si>
  <si>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</si>
  <si>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</si>
  <si>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</si>
  <si>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</si>
  <si>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</si>
  <si>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</si>
  <si>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</si>
  <si>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</si>
  <si>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</si>
  <si>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</si>
  <si>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</si>
  <si>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</si>
  <si>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</si>
  <si>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</si>
  <si>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</si>
  <si>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</si>
  <si>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</si>
  <si>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</si>
  <si>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</si>
  <si>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</si>
  <si>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</si>
  <si>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</si>
  <si>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</si>
  <si>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</si>
  <si>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</si>
  <si>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</si>
  <si>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</si>
  <si>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</si>
  <si>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</si>
  <si>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</si>
  <si>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</si>
  <si>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</si>
  <si>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</si>
  <si>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</si>
  <si>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</si>
  <si>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</si>
  <si>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</si>
  <si>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</si>
  <si>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</si>
  <si>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</si>
  <si>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</si>
  <si>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</si>
  <si>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</si>
  <si>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</si>
  <si>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</si>
  <si>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</si>
  <si>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</si>
  <si>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</si>
  <si>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</si>
  <si>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</si>
  <si>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</si>
  <si>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</si>
  <si>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</si>
  <si>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</si>
  <si>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</si>
  <si>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</si>
  <si>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</si>
  <si>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</si>
  <si>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</si>
  <si>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</si>
  <si>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</si>
  <si>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</si>
  <si>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</si>
  <si>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</si>
  <si>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</si>
  <si>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</si>
  <si>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</si>
  <si>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</si>
  <si>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</si>
  <si>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</si>
  <si>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</si>
  <si>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</si>
  <si>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</si>
  <si>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</si>
  <si>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</si>
  <si>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</si>
  <si>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</si>
  <si>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</si>
  <si>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</si>
  <si>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</si>
  <si>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</si>
  <si>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</si>
  <si>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</si>
  <si>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</si>
  <si>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</si>
  <si>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</si>
  <si>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</si>
  <si>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</si>
  <si>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</si>
  <si>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</si>
  <si>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</si>
  <si>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</si>
  <si>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</si>
  <si>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</si>
  <si>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</si>
  <si>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</si>
  <si>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</si>
  <si>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</si>
  <si>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</si>
  <si>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</si>
  <si>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</si>
  <si>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</si>
  <si>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</si>
  <si>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</si>
  <si>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</si>
  <si>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</si>
  <si>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</si>
  <si>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</si>
  <si>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</si>
  <si>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</si>
  <si>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</si>
  <si>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</si>
  <si>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</si>
  <si>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</si>
  <si>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</si>
  <si>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</si>
  <si>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</si>
  <si>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</si>
  <si>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</si>
  <si>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</si>
  <si>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</si>
  <si>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</si>
  <si>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</si>
  <si>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</si>
  <si>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</si>
  <si>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</si>
  <si>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</si>
  <si>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</si>
  <si>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</si>
  <si>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</si>
  <si>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</si>
  <si>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</si>
  <si>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</si>
  <si>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</si>
  <si>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</si>
  <si>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</si>
  <si>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</si>
  <si>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</si>
  <si>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</si>
  <si>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</si>
  <si>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</si>
  <si>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</si>
  <si>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</si>
  <si>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</si>
  <si>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</si>
  <si>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</si>
  <si>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</si>
  <si>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</si>
  <si>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</si>
  <si>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</si>
  <si>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</si>
  <si>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</si>
  <si>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</si>
  <si>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</si>
  <si>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</si>
  <si>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</si>
  <si>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</si>
  <si>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</si>
  <si>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</si>
  <si>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</si>
  <si>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</si>
  <si>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</si>
  <si>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</si>
  <si>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</si>
  <si>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</si>
  <si>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</si>
  <si>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</si>
  <si>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</si>
  <si>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</si>
  <si>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</si>
  <si>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</si>
  <si>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</si>
  <si>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</si>
  <si>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</si>
  <si>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</si>
  <si>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</si>
  <si>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</si>
  <si>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</si>
  <si>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</si>
  <si>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</si>
  <si>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</si>
  <si>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</si>
  <si>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</si>
  <si>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</si>
  <si>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</si>
  <si>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</si>
  <si>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</si>
  <si>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</si>
  <si>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</si>
  <si>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</si>
  <si>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</si>
  <si>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</si>
  <si>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</si>
  <si>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</si>
  <si>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</si>
  <si>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</si>
  <si>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</si>
  <si>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</si>
  <si>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</si>
  <si>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</si>
  <si>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</si>
  <si>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</si>
  <si>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</si>
  <si>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</si>
  <si>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</si>
  <si>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</si>
  <si>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</si>
  <si>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</si>
  <si>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</si>
  <si>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</si>
  <si>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</si>
  <si>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</si>
  <si>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</si>
  <si>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</si>
  <si>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</si>
  <si>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</si>
  <si>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</si>
  <si>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</si>
  <si>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</si>
  <si>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</si>
  <si>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</si>
  <si>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</si>
  <si>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</si>
  <si>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</si>
  <si>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</si>
  <si>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</si>
  <si>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473330333401473</t>
  </si>
  <si>
    <t xml:space="preserve">RE MACTAN NEWTOWN CENTER      </t>
  </si>
  <si>
    <t>473330333402174</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</si>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</sst>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B4C6E7"/>
      </patternFill>
    </fill>
    <fill>
      <patternFill patternType="solid">
        <fgColor rgb="FFFFFF00"/>
        <bgColor rgb="FFFFFF00"/>
      </patternFill>
    </fill>
    <fill>
      <patternFill patternType="solid">
        <fgColor rgb="FFB3E5A1"/>
        <bgColor rgb="FFC5E0B4"/>
      </patternFill>
    </fill>
    <fill>
      <patternFill patternType="solid">
        <fgColor theme="5" tint="0.7998"/>
        <bgColor rgb="FFE2F0D9"/>
      </patternFill>
    </fill>
    <fill>
      <patternFill patternType="solid">
        <fgColor theme="9" tint="0.5999"/>
        <bgColor rgb="FFB3E5A1"/>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165" fontId="0" fillId="0" borderId="0" xfId="0" applyNumberFormat="1" applyAlignment="1">
      <alignment horizontal="right"/>
    </xf>
    <xf numFmtId="0" fontId="2" fillId="0" borderId="0" xfId="0" applyFont="1" applyAlignment="1">
      <alignment vertical="bottom"/>
    </xf>
    <xf numFmtId="166" fontId="2" fillId="0" borderId="0" xfId="0" applyNumberFormat="1" applyFont="1" applyAlignment="1">
      <alignment vertical="bottom"/>
    </xf>
    <xf numFmtId="0" fontId="2" fillId="5" borderId="0" xfId="0" applyFont="1" applyFill="1" applyAlignment="1">
      <alignment vertical="bottom"/>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7"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vertical="bottom"/>
    </xf>
    <xf numFmtId="0" fontId="2" fillId="0" borderId="1" xfId="0" applyFont="1" applyBorder="1" applyAlignment="1">
      <alignment horizontal="center" vertical="center"/>
    </xf>
    <xf numFmtId="167" fontId="2" fillId="0" borderId="1" xfId="0" applyNumberFormat="1" applyFont="1" applyBorder="1" applyAlignment="1">
      <alignment vertical="bottom"/>
    </xf>
    <xf numFmtId="166" fontId="2" fillId="0" borderId="1" xfId="0" applyNumberFormat="1" applyFont="1" applyBorder="1" applyAlignment="1">
      <alignment vertical="bottom"/>
    </xf>
    <xf numFmtId="0" fontId="2" fillId="5" borderId="1" xfId="0" applyFont="1" applyFill="1" applyBorder="1" applyAlignment="1">
      <alignment vertical="bottom"/>
    </xf>
    <xf numFmtId="0" fontId="2" fillId="0" borderId="1" xfId="0" applyFont="1" applyBorder="1" applyAlignment="1">
      <alignment vertical="bottom" wrapText="1"/>
    </xf>
    <xf numFmtId="167" fontId="2" fillId="6" borderId="1" xfId="0" applyNumberFormat="1" applyFont="1" applyFill="1" applyBorder="1" applyAlignment="1">
      <alignment vertical="bottom"/>
    </xf>
    <xf numFmtId="0" fontId="2" fillId="6" borderId="1" xfId="0" applyFont="1" applyFill="1" applyBorder="1" applyAlignment="1">
      <alignment vertical="bottom"/>
    </xf>
    <xf numFmtId="0" fontId="2" fillId="0" borderId="1" xfId="0" applyFont="1" applyBorder="1" applyAlignment="1">
      <alignment vertical="center"/>
    </xf>
    <xf numFmtId="167" fontId="2" fillId="0" borderId="1" xfId="0" applyNumberFormat="1" applyFont="1" applyBorder="1" applyAlignment="1">
      <alignment vertical="center"/>
    </xf>
    <xf numFmtId="166" fontId="2" fillId="0" borderId="1" xfId="0" applyNumberFormat="1" applyFont="1" applyBorder="1" applyAlignment="1">
      <alignment vertical="center"/>
    </xf>
    <xf numFmtId="0" fontId="2" fillId="0" borderId="0" xfId="0" applyFont="1" applyAlignment="1">
      <alignment horizontal="center" vertical="center" wrapText="1"/>
    </xf>
    <xf numFmtId="167" fontId="3" fillId="0" borderId="1" xfId="0" applyNumberFormat="1" applyFont="1" applyBorder="1" applyAlignment="1">
      <alignment horizontal="center" vertical="center" wrapText="1"/>
    </xf>
    <xf numFmtId="166"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vertical="bottom" wrapText="1"/>
    </xf>
    <xf numFmtId="0" fontId="2" fillId="6" borderId="0" xfId="0" applyFont="1" applyFill="1" applyAlignment="1">
      <alignment vertical="bottom"/>
    </xf>
    <xf numFmtId="0" fontId="3" fillId="0" borderId="1" xfId="0" applyFont="1" applyBorder="1" applyAlignment="1">
      <alignment vertical="bottom"/>
    </xf>
    <xf numFmtId="0" fontId="2" fillId="7" borderId="1" xfId="0" applyFont="1" applyFill="1" applyBorder="1" applyAlignment="1">
      <alignment vertical="bottom"/>
    </xf>
    <xf numFmtId="0" fontId="2" fillId="0" borderId="0" xfId="0" applyFont="1" applyAlignment="1">
      <alignment vertical="center"/>
    </xf>
    <xf numFmtId="0" fontId="2" fillId="0" borderId="1" xfId="0" applyFont="1" applyBorder="1" applyAlignment="1">
      <alignment vertical="center" wrapText="1"/>
    </xf>
    <xf numFmtId="0" fontId="3" fillId="0" borderId="1" xfId="0" applyFont="1" applyBorder="1" applyAlignment="1">
      <alignment vertical="center"/>
    </xf>
    <xf numFmtId="0" fontId="2" fillId="3" borderId="0" xfId="0" applyFont="1" applyFill="1" applyAlignment="1">
      <alignment vertical="center"/>
    </xf>
    <xf numFmtId="168" fontId="2" fillId="0" borderId="1" xfId="0" applyNumberFormat="1" applyFont="1" applyBorder="1" applyAlignment="1">
      <alignment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vertical="bottom"/>
    </xf>
    <xf numFmtId="0" fontId="5" fillId="0" borderId="0" xfId="0" applyFont="1" applyAlignment="1">
      <alignment vertical="bottom"/>
    </xf>
    <xf numFmtId="1" fontId="5" fillId="0" borderId="0" xfId="0" applyNumberFormat="1" applyFont="1" applyAlignment="1">
      <alignment vertical="bottom"/>
    </xf>
    <xf numFmtId="9" fontId="5" fillId="0" borderId="0" xfId="0" applyNumberFormat="1" applyFont="1" applyAlignment="1">
      <alignment vertical="bottom"/>
    </xf>
    <xf numFmtId="1" fontId="5" fillId="0" borderId="0" xfId="0" applyNumberFormat="1" applyFont="1" applyAlignment="1">
      <alignment horizontal="left" vertical="bottom"/>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0" borderId="0" xfId="0" applyNumberFormat="1" applyFont="1" applyAlignment="1">
      <alignment horizontal="righ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7" fillId="3" borderId="0" xfId="0" applyFont="1" applyFill="1" applyAlignment="1">
      <alignment horizontal="center" vertical="center"/>
    </xf>
    <xf numFmtId="0" fontId="5" fillId="0" borderId="0" xfId="0" applyFont="1" applyAlignment="1">
      <alignment horizontal="left" vertical="bottom"/>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5" fillId="3" borderId="0" xfId="0" applyFont="1" applyFill="1" applyAlignment="1">
      <alignment vertical="bottom"/>
    </xf>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86"/>
  <sheetViews>
    <sheetView workbookViewId="0" zoomScale="100" zoomScaleNormal="100" view="normal">
      <selection activeCell="A2" sqref="A2"/>
    </sheetView>
  </sheetViews>
  <sheetFormatPr defaultRowHeight="14.25" outlineLevelRow="0" outlineLevelCol="0" x14ac:dyDescent="0" defaultColWidth="12.5703125" customHeight="1"/>
  <cols>
    <col min="1" max="1" width="8.42" customWidth="1"/>
    <col min="2" max="2" width="11.29" customWidth="1"/>
    <col min="3" max="3" width="9.14" customWidth="1"/>
    <col min="4" max="4" width="20.42" customWidth="1"/>
    <col min="6" max="6" width="25.14" customWidth="1"/>
    <col min="7" max="7" width="6" customWidth="1"/>
    <col min="8" max="8" width="33" customWidth="1"/>
    <col min="9" max="9" width="8" customWidth="1"/>
    <col min="10" max="10" width="4.42" customWidth="1"/>
    <col min="11" max="11" width="7.29" customWidth="1"/>
    <col min="12" max="12" width="10.14" customWidth="1"/>
    <col min="13" max="13" width="6.43" customWidth="1"/>
    <col min="14" max="14" width="10.14" customWidth="1"/>
    <col min="15" max="15" width="10.57" customWidth="1"/>
    <col min="16" max="16" width="11.57" customWidth="1"/>
    <col min="17" max="17" width="17.42" customWidth="1"/>
    <col min="18" max="18" width="8.71" customWidth="1"/>
    <col min="19" max="19" width="5.57" customWidth="1"/>
    <col min="20" max="20" width="22" customWidth="1"/>
    <col min="21" max="21" width="11.71" customWidth="1"/>
    <col min="22" max="22" width="18" customWidth="1"/>
    <col min="23" max="23" width="30.57" customWidth="1"/>
    <col min="24" max="24" width="24.14" customWidth="1"/>
    <col min="25" max="25" width="16.71" customWidth="1"/>
    <col min="26" max="26" width="10.14" customWidth="1"/>
    <col min="27" max="27" width="16.14" customWidth="1"/>
    <col min="28" max="28" width="32.29" customWidth="1"/>
    <col min="29" max="29" width="35.57" customWidth="1"/>
    <col min="30" max="30" width="10.14"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6" x14ac:dyDescent="0.25">
      <c r="A2">
        <v>2024</v>
      </c>
      <c r="B2" t="s">
        <v>31</v>
      </c>
      <c r="C2" t="s">
        <v>32</v>
      </c>
      <c r="D2" t="s">
        <v>33</v>
      </c>
      <c r="E2">
        <v>804</v>
      </c>
      <c r="F2">
        <f>IF(IFERROR(VLOOKUP(E2,Store_Showcase!B2:H144,{2}, FALSE), TRUE)=TRUE, IF(IFERROR(VLOOKUP(E2,Store_SRP!B2:H110,{2}, FALSE), TRUE)=TRUE,VLOOKUP(E2,Store_VAM!B2:H273,{2}, FALSE),VLOOKUP(E2,Store_SRP!B2:H110,{2}, FALSE)), VLOOKUP(E2,Store_Showcase!B2:H144,{2}, FALSE))</f>
      </c>
      <c r="G2">
        <v>655315</v>
      </c>
      <c r="H2" t="s">
        <v>34</v>
      </c>
      <c r="I2" s="8" t="s">
        <v>35</v>
      </c>
      <c r="J2" t="s">
        <v>36</v>
      </c>
      <c r="K2" s="8">
        <f>IF(J2="PCK", I2, 0)</f>
      </c>
      <c r="L2" s="8">
        <f>IF(J2="KLS", I2, IF(J2="PCK", I2*VLOOKUP(G2,Sku_Consolidated!A2:U957,21, FALSE),I2*VLOOKUP(G2,Sku_Consolidated!A2:U957,21, FALSE)))</f>
      </c>
      <c r="M2" s="8">
        <f>IF(J2="PCS", I2, 0)</f>
      </c>
      <c r="N2" s="8" t="s">
        <v>37</v>
      </c>
      <c r="O2" s="8">
        <f>N2 * VLOOKUP(E2&amp;VLOOKUP(G2,Sku_Consolidated!A2:Q957,17,FALSE),Sku_CommRate!A2:E1002, 5, FALSE)</f>
      </c>
      <c r="P2" s="8">
        <f>N2 - O2</f>
      </c>
      <c r="Q2">
        <f>VLOOKUP(G2,Sku_Consolidated!A2:G957,7, FALSE)</f>
      </c>
      <c r="R2">
        <f>IF(IFERROR(VLOOKUP(E2,Store_Showcase!B2:H144,7, FALSE), TRUE)=TRUE, IF(IFERROR(VLOOKUP(E2,Store_SRP!B2:H110,7, FALSE), TRUE)=TRUE,VLOOKUP(E2,Store_VAM!B2:H273,7, FALSE),VLOOKUP(E2,Store_SRP!B2:H110,7, FALSE)), VLOOKUP(E2,Store_Showcase!B2:H144,7, FALSE))</f>
      </c>
      <c r="S2">
        <f>IF(IFERROR(VLOOKUP(E2,Store_Showcase!B2:I144,8, FALSE), TRUE)=TRUE, IF(IFERROR(VLOOKUP(E2,Store_SRP!B2:I110,8, FALSE), TRUE)=TRUE,VLOOKUP(E2,Store_VAM!B2:I273,8, FALSE),VLOOKUP(E2,Store_SRP!B2:I110,8, FALSE)), VLOOKUP(E2,Store_Showcase!B2:I144,8, FALSE))</f>
      </c>
      <c r="T2">
        <f>VLOOKUP(G2,Sku_Consolidated!A2:R957,18,FALSE)</f>
      </c>
      <c r="U2">
        <v>6240</v>
      </c>
      <c r="V2">
        <f>IF(VLOOKUP(G2,Sku_Consolidated!A2:S957,19,FALSE)="SHOWCASE", VLOOKUP(E2,Store_Showcase!B2:L144,11, FALSE), IF(VLOOKUP(G2,Sku_Consolidated!A2:S957,19,FALSE)="VAM",VLOOKUP(E2,Store_VAM!B2:L273,11, FALSE),VLOOKUP(E2,Store_SRP!B2:L110,11, FALSE)))</f>
      </c>
      <c r="W2">
        <f>VLOOKUP(G2,Sku_Consolidated!A2:W957,11,FALSE)</f>
      </c>
      <c r="X2">
        <f>VLOOKUP(G2,Sku_Consolidated!A2:H957,8,FALSE)</f>
      </c>
      <c r="Y2">
        <f>VLOOKUP(G2,Sku_Consolidated!A2:I957,9,FALSE)</f>
      </c>
      <c r="Z2" t="s">
        <v>38</v>
      </c>
      <c r="AA2">
        <f>VLOOKUP(G2,Sku_Consolidated!A2:E957,5,FALSE)</f>
      </c>
      <c r="AB2">
        <f>IF(VLOOKUP(G2,Sku_Consolidated!A2:S957,19,FALSE)="SHOWCASE", VLOOKUP(E2,Store_Showcase!B2:N144,13, FALSE), IF(VLOOKUP(G2,Sku_Consolidated!A2:S957,19,FALSE)="VAM",VLOOKUP(E2,Store_VAM!B2:N273,13, FALSE),VLOOKUP(E2,Store_SRP!B2:N110,13, FALSE)))</f>
      </c>
      <c r="AC2">
        <f>IF(IFERROR(AB2,TRUE)=TRUE, "-","OK")</f>
      </c>
      <c r="AD2" s="8" t="s">
        <v>37</v>
      </c>
      <c r="AE2" s="8" t="s">
        <v>39</v>
      </c>
      <c r="AF2">
        <f>IF(IFERROR(VLOOKUP(E2,Store_Showcase!B2:H144,{5}, FALSE), TRUE)=TRUE, IF(IFERROR(VLOOKUP(E2,Store_SRP!B2:H110,{5}, FALSE), TRUE)=TRUE,VLOOKUP(E2,Store_VAM!B2:H273,{5}, FALSE),VLOOKUP(E2,Store_SRP!B2:H110,{5}, FALSE)), VLOOKUP(E2,Store_Showcase!B2:H144,{5}, FALSE))</f>
      </c>
      <c r="AG2">
        <f>IF(IFERROR(VLOOKUP(E2,Store_Showcase!B2:H144,{6}, FALSE), TRUE)=TRUE, IF(IFERROR(VLOOKUP(E2,Store_SRP!B2:H110,{6}, FALSE), TRUE)=TRUE,VLOOKUP(E2,Store_VAM!B2:H273,{6}, FALSE),VLOOKUP(E2,Store_SRP!B2:H110,{6}, FALSE)), VLOOKUP(E2,Store_Showcase!B2:H144,{6}, FALSE))</f>
      </c>
      <c r="AH2">
        <f>VLOOKUP(G2,Sku_Consolidated!A2:R957,18,FALSE)</f>
      </c>
      <c r="AI2">
        <f>VLOOKUP(G2,Sku_Consolidated!A2:S957,19,FALSE)</f>
      </c>
      <c r="AJ2">
        <f>VLOOKUP(G2,Sku_Consolidated!A2:T957,20,FALSE)</f>
      </c>
    </row>
    <row r="3" spans="1:36" x14ac:dyDescent="0.25">
      <c r="A3">
        <v>2024</v>
      </c>
      <c r="B3" t="s">
        <v>31</v>
      </c>
      <c r="C3" t="s">
        <v>32</v>
      </c>
      <c r="D3" t="s">
        <v>33</v>
      </c>
      <c r="E3">
        <v>804</v>
      </c>
      <c r="F3">
        <f>IF(IFERROR(VLOOKUP(E3,Store_Showcase!B2:H144,{2}, FALSE), TRUE)=TRUE, IF(IFERROR(VLOOKUP(E3,Store_SRP!B2:H110,{2}, FALSE), TRUE)=TRUE,VLOOKUP(E3,Store_VAM!B2:H273,{2}, FALSE),VLOOKUP(E3,Store_SRP!B2:H110,{2}, FALSE)), VLOOKUP(E3,Store_Showcase!B2:H144,{2}, FALSE))</f>
      </c>
      <c r="G3">
        <v>655281</v>
      </c>
      <c r="H3" t="s">
        <v>40</v>
      </c>
      <c r="I3" s="8" t="s">
        <v>41</v>
      </c>
      <c r="J3" t="s">
        <v>36</v>
      </c>
      <c r="K3" s="8">
        <f>IF(J3="PCK", I3, 0)</f>
      </c>
      <c r="L3" s="8">
        <f>IF(J3="KLS", I3, IF(J3="PCK", I3*VLOOKUP(G3,Sku_Consolidated!A2:U957,21, FALSE),I3*VLOOKUP(G3,Sku_Consolidated!A2:U957,21, FALSE)))</f>
      </c>
      <c r="M3" s="8">
        <f>IF(J3="PCS", I3, 0)</f>
      </c>
      <c r="N3" s="8" t="s">
        <v>42</v>
      </c>
      <c r="O3" s="8">
        <f>N3 * VLOOKUP(E3&amp;VLOOKUP(G3,Sku_Consolidated!A2:Q957,17,FALSE),Sku_CommRate!A2:E1002, 5, FALSE)</f>
      </c>
      <c r="P3" s="8">
        <f>N3 - O3</f>
      </c>
      <c r="Q3">
        <f>VLOOKUP(G3,Sku_Consolidated!A2:G957,7, FALSE)</f>
      </c>
      <c r="R3">
        <f>IF(IFERROR(VLOOKUP(E3,Store_Showcase!B2:H144,7, FALSE), TRUE)=TRUE, IF(IFERROR(VLOOKUP(E3,Store_SRP!B2:H110,7, FALSE), TRUE)=TRUE,VLOOKUP(E3,Store_VAM!B2:H273,7, FALSE),VLOOKUP(E3,Store_SRP!B2:H110,7, FALSE)), VLOOKUP(E3,Store_Showcase!B2:H144,7, FALSE))</f>
      </c>
      <c r="S3">
        <f>IF(IFERROR(VLOOKUP(E3,Store_Showcase!B2:I144,8, FALSE), TRUE)=TRUE, IF(IFERROR(VLOOKUP(E3,Store_SRP!B2:I110,8, FALSE), TRUE)=TRUE,VLOOKUP(E3,Store_VAM!B2:I273,8, FALSE),VLOOKUP(E3,Store_SRP!B2:I110,8, FALSE)), VLOOKUP(E3,Store_Showcase!B2:I144,8, FALSE))</f>
      </c>
      <c r="T3">
        <f>VLOOKUP(G3,Sku_Consolidated!A2:R957,18,FALSE)</f>
      </c>
      <c r="U3">
        <v>6216</v>
      </c>
      <c r="V3">
        <f>IF(VLOOKUP(G3,Sku_Consolidated!A2:S957,19,FALSE)="SHOWCASE", VLOOKUP(E3,Store_Showcase!B2:L144,11, FALSE), IF(VLOOKUP(G3,Sku_Consolidated!A2:S957,19,FALSE)="VAM",VLOOKUP(E3,Store_VAM!B2:L273,11, FALSE),VLOOKUP(E3,Store_SRP!B2:L110,11, FALSE)))</f>
      </c>
      <c r="W3">
        <f>VLOOKUP(G3,Sku_Consolidated!A2:W957,11,FALSE)</f>
      </c>
      <c r="X3">
        <f>VLOOKUP(G3,Sku_Consolidated!A2:H957,8,FALSE)</f>
      </c>
      <c r="Y3">
        <f>VLOOKUP(G3,Sku_Consolidated!A2:I957,9,FALSE)</f>
      </c>
      <c r="Z3" t="s">
        <v>38</v>
      </c>
      <c r="AA3">
        <f>VLOOKUP(G3,Sku_Consolidated!A2:E957,5,FALSE)</f>
      </c>
      <c r="AB3">
        <f>IF(VLOOKUP(G3,Sku_Consolidated!A2:S957,19,FALSE)="SHOWCASE", VLOOKUP(E3,Store_Showcase!B2:N144,13, FALSE), IF(VLOOKUP(G3,Sku_Consolidated!A2:S957,19,FALSE)="VAM",VLOOKUP(E3,Store_VAM!B2:N273,13, FALSE),VLOOKUP(E3,Store_SRP!B2:N110,13, FALSE)))</f>
      </c>
      <c r="AC3">
        <f>IF(IFERROR(AB3,TRUE)=TRUE, "-","OK")</f>
      </c>
      <c r="AD3" s="8" t="s">
        <v>42</v>
      </c>
      <c r="AE3" s="8" t="s">
        <v>39</v>
      </c>
      <c r="AF3">
        <f>IF(IFERROR(VLOOKUP(E3,Store_Showcase!B2:H144,{5}, FALSE), TRUE)=TRUE, IF(IFERROR(VLOOKUP(E3,Store_SRP!B2:H110,{5}, FALSE), TRUE)=TRUE,VLOOKUP(E3,Store_VAM!B2:H273,{5}, FALSE),VLOOKUP(E3,Store_SRP!B2:H110,{5}, FALSE)), VLOOKUP(E3,Store_Showcase!B2:H144,{5}, FALSE))</f>
      </c>
      <c r="AG3">
        <f>IF(IFERROR(VLOOKUP(E3,Store_Showcase!B2:H144,{6}, FALSE), TRUE)=TRUE, IF(IFERROR(VLOOKUP(E3,Store_SRP!B2:H110,{6}, FALSE), TRUE)=TRUE,VLOOKUP(E3,Store_VAM!B2:H273,{6}, FALSE),VLOOKUP(E3,Store_SRP!B2:H110,{6}, FALSE)), VLOOKUP(E3,Store_Showcase!B2:H144,{6}, FALSE))</f>
      </c>
      <c r="AH3">
        <f>VLOOKUP(G3,Sku_Consolidated!A2:R957,18,FALSE)</f>
      </c>
      <c r="AI3">
        <f>VLOOKUP(G3,Sku_Consolidated!A2:S957,19,FALSE)</f>
      </c>
      <c r="AJ3">
        <f>VLOOKUP(G3,Sku_Consolidated!A2:T957,20,FALSE)</f>
      </c>
    </row>
    <row r="4" spans="1:36" x14ac:dyDescent="0.25">
      <c r="A4">
        <v>2024</v>
      </c>
      <c r="B4" t="s">
        <v>31</v>
      </c>
      <c r="C4" t="s">
        <v>32</v>
      </c>
      <c r="D4" t="s">
        <v>33</v>
      </c>
      <c r="E4">
        <v>210</v>
      </c>
      <c r="F4">
        <f>IF(IFERROR(VLOOKUP(E4,Store_Showcase!B2:H144,{2}, FALSE), TRUE)=TRUE, IF(IFERROR(VLOOKUP(E4,Store_SRP!B2:H110,{2}, FALSE), TRUE)=TRUE,VLOOKUP(E4,Store_VAM!B2:H273,{2}, FALSE),VLOOKUP(E4,Store_SRP!B2:H110,{2}, FALSE)), VLOOKUP(E4,Store_Showcase!B2:H144,{2}, FALSE))</f>
      </c>
      <c r="G4">
        <v>655306</v>
      </c>
      <c r="H4" t="s">
        <v>43</v>
      </c>
      <c r="I4" s="8" t="s">
        <v>44</v>
      </c>
      <c r="J4" t="s">
        <v>36</v>
      </c>
      <c r="K4" s="8">
        <f>IF(J4="PCK", I4, 0)</f>
      </c>
      <c r="L4" s="8">
        <f>IF(J4="KLS", I4, IF(J4="PCK", I4*VLOOKUP(G4,Sku_Consolidated!A2:U957,21, FALSE),I4*VLOOKUP(G4,Sku_Consolidated!A2:U957,21, FALSE)))</f>
      </c>
      <c r="M4" s="8">
        <f>IF(J4="PCS", I4, 0)</f>
      </c>
      <c r="N4" s="8" t="s">
        <v>45</v>
      </c>
      <c r="O4" s="8">
        <f>N4 * VLOOKUP(E4&amp;VLOOKUP(G4,Sku_Consolidated!A2:Q957,17,FALSE),Sku_CommRate!A2:E1002, 5, FALSE)</f>
      </c>
      <c r="P4" s="8">
        <f>N4 - O4</f>
      </c>
      <c r="Q4">
        <f>VLOOKUP(G4,Sku_Consolidated!A2:G957,7, FALSE)</f>
      </c>
      <c r="R4">
        <f>IF(IFERROR(VLOOKUP(E4,Store_Showcase!B2:H144,7, FALSE), TRUE)=TRUE, IF(IFERROR(VLOOKUP(E4,Store_SRP!B2:H110,7, FALSE), TRUE)=TRUE,VLOOKUP(E4,Store_VAM!B2:H273,7, FALSE),VLOOKUP(E4,Store_SRP!B2:H110,7, FALSE)), VLOOKUP(E4,Store_Showcase!B2:H144,7, FALSE))</f>
      </c>
      <c r="S4">
        <f>IF(IFERROR(VLOOKUP(E4,Store_Showcase!B2:I144,8, FALSE), TRUE)=TRUE, IF(IFERROR(VLOOKUP(E4,Store_SRP!B2:I110,8, FALSE), TRUE)=TRUE,VLOOKUP(E4,Store_VAM!B2:I273,8, FALSE),VLOOKUP(E4,Store_SRP!B2:I110,8, FALSE)), VLOOKUP(E4,Store_Showcase!B2:I144,8, FALSE))</f>
      </c>
      <c r="T4">
        <f>VLOOKUP(G4,Sku_Consolidated!A2:R957,18,FALSE)</f>
      </c>
      <c r="U4">
        <v>6233</v>
      </c>
      <c r="V4">
        <f>IF(VLOOKUP(G4,Sku_Consolidated!A2:S957,19,FALSE)="SHOWCASE", VLOOKUP(E4,Store_Showcase!B2:L144,11, FALSE), IF(VLOOKUP(G4,Sku_Consolidated!A2:S957,19,FALSE)="VAM",VLOOKUP(E4,Store_VAM!B2:L273,11, FALSE),VLOOKUP(E4,Store_SRP!B2:L110,11, FALSE)))</f>
      </c>
      <c r="W4">
        <f>VLOOKUP(G4,Sku_Consolidated!A2:W957,11,FALSE)</f>
      </c>
      <c r="X4">
        <f>VLOOKUP(G4,Sku_Consolidated!A2:H957,8,FALSE)</f>
      </c>
      <c r="Y4">
        <f>VLOOKUP(G4,Sku_Consolidated!A2:I957,9,FALSE)</f>
      </c>
      <c r="Z4" t="s">
        <v>38</v>
      </c>
      <c r="AA4">
        <f>VLOOKUP(G4,Sku_Consolidated!A2:E957,5,FALSE)</f>
      </c>
      <c r="AB4">
        <f>IF(VLOOKUP(G4,Sku_Consolidated!A2:S957,19,FALSE)="SHOWCASE", VLOOKUP(E4,Store_Showcase!B2:N144,13, FALSE), IF(VLOOKUP(G4,Sku_Consolidated!A2:S957,19,FALSE)="VAM",VLOOKUP(E4,Store_VAM!B2:N273,13, FALSE),VLOOKUP(E4,Store_SRP!B2:N110,13, FALSE)))</f>
      </c>
      <c r="AC4">
        <f>IF(IFERROR(AB4,TRUE)=TRUE, "-","OK")</f>
      </c>
      <c r="AD4" s="8" t="s">
        <v>45</v>
      </c>
      <c r="AE4" s="8" t="s">
        <v>39</v>
      </c>
      <c r="AF4">
        <f>IF(IFERROR(VLOOKUP(E4,Store_Showcase!B2:H144,{5}, FALSE), TRUE)=TRUE, IF(IFERROR(VLOOKUP(E4,Store_SRP!B2:H110,{5}, FALSE), TRUE)=TRUE,VLOOKUP(E4,Store_VAM!B2:H273,{5}, FALSE),VLOOKUP(E4,Store_SRP!B2:H110,{5}, FALSE)), VLOOKUP(E4,Store_Showcase!B2:H144,{5}, FALSE))</f>
      </c>
      <c r="AG4">
        <f>IF(IFERROR(VLOOKUP(E4,Store_Showcase!B2:H144,{6}, FALSE), TRUE)=TRUE, IF(IFERROR(VLOOKUP(E4,Store_SRP!B2:H110,{6}, FALSE), TRUE)=TRUE,VLOOKUP(E4,Store_VAM!B2:H273,{6}, FALSE),VLOOKUP(E4,Store_SRP!B2:H110,{6}, FALSE)), VLOOKUP(E4,Store_Showcase!B2:H144,{6}, FALSE))</f>
      </c>
      <c r="AH4">
        <f>VLOOKUP(G4,Sku_Consolidated!A2:R957,18,FALSE)</f>
      </c>
      <c r="AI4">
        <f>VLOOKUP(G4,Sku_Consolidated!A2:S957,19,FALSE)</f>
      </c>
      <c r="AJ4">
        <f>VLOOKUP(G4,Sku_Consolidated!A2:T957,20,FALSE)</f>
      </c>
    </row>
    <row r="5" spans="1:36" x14ac:dyDescent="0.25">
      <c r="A5">
        <v>2024</v>
      </c>
      <c r="B5" t="s">
        <v>31</v>
      </c>
      <c r="C5" t="s">
        <v>32</v>
      </c>
      <c r="D5" t="s">
        <v>33</v>
      </c>
      <c r="E5">
        <v>248</v>
      </c>
      <c r="F5">
        <f>IF(IFERROR(VLOOKUP(E5,Store_Showcase!B2:H144,{2}, FALSE), TRUE)=TRUE, IF(IFERROR(VLOOKUP(E5,Store_SRP!B2:H110,{2}, FALSE), TRUE)=TRUE,VLOOKUP(E5,Store_VAM!B2:H273,{2}, FALSE),VLOOKUP(E5,Store_SRP!B2:H110,{2}, FALSE)), VLOOKUP(E5,Store_Showcase!B2:H144,{2}, FALSE))</f>
      </c>
      <c r="G5">
        <v>655514</v>
      </c>
      <c r="H5" t="s">
        <v>46</v>
      </c>
      <c r="I5" s="8" t="s">
        <v>47</v>
      </c>
      <c r="J5" t="s">
        <v>36</v>
      </c>
      <c r="K5" s="8">
        <f>IF(J5="PCK", I5, 0)</f>
      </c>
      <c r="L5" s="8">
        <f>IF(J5="KLS", I5, IF(J5="PCK", I5*VLOOKUP(G5,Sku_Consolidated!A2:U957,21, FALSE),I5*VLOOKUP(G5,Sku_Consolidated!A2:U957,21, FALSE)))</f>
      </c>
      <c r="M5" s="8">
        <f>IF(J5="PCS", I5, 0)</f>
      </c>
      <c r="N5" s="8" t="s">
        <v>48</v>
      </c>
      <c r="O5" s="8">
        <f>N5 * VLOOKUP(E5&amp;VLOOKUP(G5,Sku_Consolidated!A2:Q957,17,FALSE),Sku_CommRate!A2:E1002, 5, FALSE)</f>
      </c>
      <c r="P5" s="8">
        <f>N5 - O5</f>
      </c>
      <c r="Q5">
        <f>VLOOKUP(G5,Sku_Consolidated!A2:G957,7, FALSE)</f>
      </c>
      <c r="R5">
        <f>IF(IFERROR(VLOOKUP(E5,Store_Showcase!B2:H144,7, FALSE), TRUE)=TRUE, IF(IFERROR(VLOOKUP(E5,Store_SRP!B2:H110,7, FALSE), TRUE)=TRUE,VLOOKUP(E5,Store_VAM!B2:H273,7, FALSE),VLOOKUP(E5,Store_SRP!B2:H110,7, FALSE)), VLOOKUP(E5,Store_Showcase!B2:H144,7, FALSE))</f>
      </c>
      <c r="S5">
        <f>IF(IFERROR(VLOOKUP(E5,Store_Showcase!B2:I144,8, FALSE), TRUE)=TRUE, IF(IFERROR(VLOOKUP(E5,Store_SRP!B2:I110,8, FALSE), TRUE)=TRUE,VLOOKUP(E5,Store_VAM!B2:I273,8, FALSE),VLOOKUP(E5,Store_SRP!B2:I110,8, FALSE)), VLOOKUP(E5,Store_Showcase!B2:I144,8, FALSE))</f>
      </c>
      <c r="T5">
        <f>VLOOKUP(G5,Sku_Consolidated!A2:R957,18,FALSE)</f>
      </c>
      <c r="U5">
        <v>6337</v>
      </c>
      <c r="V5">
        <f>IF(VLOOKUP(G5,Sku_Consolidated!A2:S957,19,FALSE)="SHOWCASE", VLOOKUP(E5,Store_Showcase!B2:L144,11, FALSE), IF(VLOOKUP(G5,Sku_Consolidated!A2:S957,19,FALSE)="VAM",VLOOKUP(E5,Store_VAM!B2:L273,11, FALSE),VLOOKUP(E5,Store_SRP!B2:L110,11, FALSE)))</f>
      </c>
      <c r="W5">
        <f>VLOOKUP(G5,Sku_Consolidated!A2:W957,11,FALSE)</f>
      </c>
      <c r="X5">
        <f>VLOOKUP(G5,Sku_Consolidated!A2:H957,8,FALSE)</f>
      </c>
      <c r="Y5">
        <f>VLOOKUP(G5,Sku_Consolidated!A2:I957,9,FALSE)</f>
      </c>
      <c r="Z5" t="s">
        <v>38</v>
      </c>
      <c r="AA5">
        <f>VLOOKUP(G5,Sku_Consolidated!A2:E957,5,FALSE)</f>
      </c>
      <c r="AB5">
        <f>IF(VLOOKUP(G5,Sku_Consolidated!A2:S957,19,FALSE)="SHOWCASE", VLOOKUP(E5,Store_Showcase!B2:N144,13, FALSE), IF(VLOOKUP(G5,Sku_Consolidated!A2:S957,19,FALSE)="VAM",VLOOKUP(E5,Store_VAM!B2:N273,13, FALSE),VLOOKUP(E5,Store_SRP!B2:N110,13, FALSE)))</f>
      </c>
      <c r="AC5">
        <f>IF(IFERROR(AB5,TRUE)=TRUE, "-","OK")</f>
      </c>
      <c r="AD5" s="8" t="s">
        <v>48</v>
      </c>
      <c r="AE5" s="8" t="s">
        <v>39</v>
      </c>
      <c r="AF5">
        <f>IF(IFERROR(VLOOKUP(E5,Store_Showcase!B2:H144,{5}, FALSE), TRUE)=TRUE, IF(IFERROR(VLOOKUP(E5,Store_SRP!B2:H110,{5}, FALSE), TRUE)=TRUE,VLOOKUP(E5,Store_VAM!B2:H273,{5}, FALSE),VLOOKUP(E5,Store_SRP!B2:H110,{5}, FALSE)), VLOOKUP(E5,Store_Showcase!B2:H144,{5}, FALSE))</f>
      </c>
      <c r="AG5">
        <f>IF(IFERROR(VLOOKUP(E5,Store_Showcase!B2:H144,{6}, FALSE), TRUE)=TRUE, IF(IFERROR(VLOOKUP(E5,Store_SRP!B2:H110,{6}, FALSE), TRUE)=TRUE,VLOOKUP(E5,Store_VAM!B2:H273,{6}, FALSE),VLOOKUP(E5,Store_SRP!B2:H110,{6}, FALSE)), VLOOKUP(E5,Store_Showcase!B2:H144,{6}, FALSE))</f>
      </c>
      <c r="AH5">
        <f>VLOOKUP(G5,Sku_Consolidated!A2:R957,18,FALSE)</f>
      </c>
      <c r="AI5">
        <f>VLOOKUP(G5,Sku_Consolidated!A2:S957,19,FALSE)</f>
      </c>
      <c r="AJ5">
        <f>VLOOKUP(G5,Sku_Consolidated!A2:T957,20,FALSE)</f>
      </c>
    </row>
    <row r="6" spans="1:36" x14ac:dyDescent="0.25">
      <c r="A6">
        <v>2024</v>
      </c>
      <c r="B6" t="s">
        <v>31</v>
      </c>
      <c r="C6" t="s">
        <v>32</v>
      </c>
      <c r="D6" t="s">
        <v>33</v>
      </c>
      <c r="E6">
        <v>722</v>
      </c>
      <c r="F6">
        <f>IF(IFERROR(VLOOKUP(E6,Store_Showcase!B2:H144,{2}, FALSE), TRUE)=TRUE, IF(IFERROR(VLOOKUP(E6,Store_SRP!B2:H110,{2}, FALSE), TRUE)=TRUE,VLOOKUP(E6,Store_VAM!B2:H273,{2}, FALSE),VLOOKUP(E6,Store_SRP!B2:H110,{2}, FALSE)), VLOOKUP(E6,Store_Showcase!B2:H144,{2}, FALSE))</f>
      </c>
      <c r="G6">
        <v>655315</v>
      </c>
      <c r="H6" t="s">
        <v>34</v>
      </c>
      <c r="I6" s="8" t="s">
        <v>49</v>
      </c>
      <c r="J6" t="s">
        <v>36</v>
      </c>
      <c r="K6" s="8">
        <f>IF(J6="PCK", I6, 0)</f>
      </c>
      <c r="L6" s="8">
        <f>IF(J6="KLS", I6, IF(J6="PCK", I6*VLOOKUP(G6,Sku_Consolidated!A2:U957,21, FALSE),I6*VLOOKUP(G6,Sku_Consolidated!A2:U957,21, FALSE)))</f>
      </c>
      <c r="M6" s="8">
        <f>IF(J6="PCS", I6, 0)</f>
      </c>
      <c r="N6" s="8" t="s">
        <v>50</v>
      </c>
      <c r="O6" s="8">
        <f>N6 * VLOOKUP(E6&amp;VLOOKUP(G6,Sku_Consolidated!A2:Q957,17,FALSE),Sku_CommRate!A2:E1002, 5, FALSE)</f>
      </c>
      <c r="P6" s="8">
        <f>N6 - O6</f>
      </c>
      <c r="Q6">
        <f>VLOOKUP(G6,Sku_Consolidated!A2:G957,7, FALSE)</f>
      </c>
      <c r="R6">
        <f>IF(IFERROR(VLOOKUP(E6,Store_Showcase!B2:H144,7, FALSE), TRUE)=TRUE, IF(IFERROR(VLOOKUP(E6,Store_SRP!B2:H110,7, FALSE), TRUE)=TRUE,VLOOKUP(E6,Store_VAM!B2:H273,7, FALSE),VLOOKUP(E6,Store_SRP!B2:H110,7, FALSE)), VLOOKUP(E6,Store_Showcase!B2:H144,7, FALSE))</f>
      </c>
      <c r="S6">
        <f>IF(IFERROR(VLOOKUP(E6,Store_Showcase!B2:I144,8, FALSE), TRUE)=TRUE, IF(IFERROR(VLOOKUP(E6,Store_SRP!B2:I110,8, FALSE), TRUE)=TRUE,VLOOKUP(E6,Store_VAM!B2:I273,8, FALSE),VLOOKUP(E6,Store_SRP!B2:I110,8, FALSE)), VLOOKUP(E6,Store_Showcase!B2:I144,8, FALSE))</f>
      </c>
      <c r="T6">
        <f>VLOOKUP(G6,Sku_Consolidated!A2:R957,18,FALSE)</f>
      </c>
      <c r="U6">
        <v>6240</v>
      </c>
      <c r="V6">
        <f>IF(VLOOKUP(G6,Sku_Consolidated!A2:S957,19,FALSE)="SHOWCASE", VLOOKUP(E6,Store_Showcase!B2:L144,11, FALSE), IF(VLOOKUP(G6,Sku_Consolidated!A2:S957,19,FALSE)="VAM",VLOOKUP(E6,Store_VAM!B2:L273,11, FALSE),VLOOKUP(E6,Store_SRP!B2:L110,11, FALSE)))</f>
      </c>
      <c r="W6">
        <f>VLOOKUP(G6,Sku_Consolidated!A2:W957,11,FALSE)</f>
      </c>
      <c r="X6">
        <f>VLOOKUP(G6,Sku_Consolidated!A2:H957,8,FALSE)</f>
      </c>
      <c r="Y6">
        <f>VLOOKUP(G6,Sku_Consolidated!A2:I957,9,FALSE)</f>
      </c>
      <c r="Z6" t="s">
        <v>38</v>
      </c>
      <c r="AA6">
        <f>VLOOKUP(G6,Sku_Consolidated!A2:E957,5,FALSE)</f>
      </c>
      <c r="AB6">
        <f>IF(VLOOKUP(G6,Sku_Consolidated!A2:S957,19,FALSE)="SHOWCASE", VLOOKUP(E6,Store_Showcase!B2:N144,13, FALSE), IF(VLOOKUP(G6,Sku_Consolidated!A2:S957,19,FALSE)="VAM",VLOOKUP(E6,Store_VAM!B2:N273,13, FALSE),VLOOKUP(E6,Store_SRP!B2:N110,13, FALSE)))</f>
      </c>
      <c r="AC6">
        <f>IF(IFERROR(AB6,TRUE)=TRUE, "-","OK")</f>
      </c>
      <c r="AD6" s="8" t="s">
        <v>50</v>
      </c>
      <c r="AE6" s="8" t="s">
        <v>39</v>
      </c>
      <c r="AF6">
        <f>IF(IFERROR(VLOOKUP(E6,Store_Showcase!B2:H144,{5}, FALSE), TRUE)=TRUE, IF(IFERROR(VLOOKUP(E6,Store_SRP!B2:H110,{5}, FALSE), TRUE)=TRUE,VLOOKUP(E6,Store_VAM!B2:H273,{5}, FALSE),VLOOKUP(E6,Store_SRP!B2:H110,{5}, FALSE)), VLOOKUP(E6,Store_Showcase!B2:H144,{5}, FALSE))</f>
      </c>
      <c r="AG6">
        <f>IF(IFERROR(VLOOKUP(E6,Store_Showcase!B2:H144,{6}, FALSE), TRUE)=TRUE, IF(IFERROR(VLOOKUP(E6,Store_SRP!B2:H110,{6}, FALSE), TRUE)=TRUE,VLOOKUP(E6,Store_VAM!B2:H273,{6}, FALSE),VLOOKUP(E6,Store_SRP!B2:H110,{6}, FALSE)), VLOOKUP(E6,Store_Showcase!B2:H144,{6}, FALSE))</f>
      </c>
      <c r="AH6">
        <f>VLOOKUP(G6,Sku_Consolidated!A2:R957,18,FALSE)</f>
      </c>
      <c r="AI6">
        <f>VLOOKUP(G6,Sku_Consolidated!A2:S957,19,FALSE)</f>
      </c>
      <c r="AJ6">
        <f>VLOOKUP(G6,Sku_Consolidated!A2:T957,20,FALSE)</f>
      </c>
    </row>
    <row r="7" spans="1:36" x14ac:dyDescent="0.25">
      <c r="A7">
        <v>2024</v>
      </c>
      <c r="B7" t="s">
        <v>31</v>
      </c>
      <c r="C7" t="s">
        <v>32</v>
      </c>
      <c r="D7" t="s">
        <v>33</v>
      </c>
      <c r="E7">
        <v>745</v>
      </c>
      <c r="F7">
        <f>IF(IFERROR(VLOOKUP(E7,Store_Showcase!B2:H144,{2}, FALSE), TRUE)=TRUE, IF(IFERROR(VLOOKUP(E7,Store_SRP!B2:H110,{2}, FALSE), TRUE)=TRUE,VLOOKUP(E7,Store_VAM!B2:H273,{2}, FALSE),VLOOKUP(E7,Store_SRP!B2:H110,{2}, FALSE)), VLOOKUP(E7,Store_Showcase!B2:H144,{2}, FALSE))</f>
      </c>
      <c r="G7">
        <v>692420</v>
      </c>
      <c r="H7" t="s">
        <v>51</v>
      </c>
      <c r="I7" s="8" t="s">
        <v>52</v>
      </c>
      <c r="J7" t="s">
        <v>36</v>
      </c>
      <c r="K7" s="8">
        <f>IF(J7="PCK", I7, 0)</f>
      </c>
      <c r="L7" s="8">
        <f>IF(J7="KLS", I7, IF(J7="PCK", I7*VLOOKUP(G7,Sku_Consolidated!A2:U957,21, FALSE),I7*VLOOKUP(G7,Sku_Consolidated!A2:U957,21, FALSE)))</f>
      </c>
      <c r="M7" s="8">
        <f>IF(J7="PCS", I7, 0)</f>
      </c>
      <c r="N7" s="8" t="s">
        <v>53</v>
      </c>
      <c r="O7" s="8">
        <f>N7 * VLOOKUP(E7&amp;VLOOKUP(G7,Sku_Consolidated!A2:Q957,17,FALSE),Sku_CommRate!A2:E1002, 5, FALSE)</f>
      </c>
      <c r="P7" s="8">
        <f>N7 - O7</f>
      </c>
      <c r="Q7">
        <f>VLOOKUP(G7,Sku_Consolidated!A2:G957,7, FALSE)</f>
      </c>
      <c r="R7">
        <f>IF(IFERROR(VLOOKUP(E7,Store_Showcase!B2:H144,7, FALSE), TRUE)=TRUE, IF(IFERROR(VLOOKUP(E7,Store_SRP!B2:H110,7, FALSE), TRUE)=TRUE,VLOOKUP(E7,Store_VAM!B2:H273,7, FALSE),VLOOKUP(E7,Store_SRP!B2:H110,7, FALSE)), VLOOKUP(E7,Store_Showcase!B2:H144,7, FALSE))</f>
      </c>
      <c r="S7">
        <f>IF(IFERROR(VLOOKUP(E7,Store_Showcase!B2:I144,8, FALSE), TRUE)=TRUE, IF(IFERROR(VLOOKUP(E7,Store_SRP!B2:I110,8, FALSE), TRUE)=TRUE,VLOOKUP(E7,Store_VAM!B2:I273,8, FALSE),VLOOKUP(E7,Store_SRP!B2:I110,8, FALSE)), VLOOKUP(E7,Store_Showcase!B2:I144,8, FALSE))</f>
      </c>
      <c r="T7">
        <f>VLOOKUP(G7,Sku_Consolidated!A2:R957,18,FALSE)</f>
      </c>
      <c r="U7">
        <v>17624</v>
      </c>
      <c r="V7">
        <f>IF(VLOOKUP(G7,Sku_Consolidated!A2:S957,19,FALSE)="SHOWCASE", VLOOKUP(E7,Store_Showcase!B2:L144,11, FALSE), IF(VLOOKUP(G7,Sku_Consolidated!A2:S957,19,FALSE)="VAM",VLOOKUP(E7,Store_VAM!B2:L273,11, FALSE),VLOOKUP(E7,Store_SRP!B2:L110,11, FALSE)))</f>
      </c>
      <c r="W7">
        <f>VLOOKUP(G7,Sku_Consolidated!A2:W957,11,FALSE)</f>
      </c>
      <c r="X7">
        <f>VLOOKUP(G7,Sku_Consolidated!A2:H957,8,FALSE)</f>
      </c>
      <c r="Y7">
        <f>VLOOKUP(G7,Sku_Consolidated!A2:I957,9,FALSE)</f>
      </c>
      <c r="Z7" t="s">
        <v>38</v>
      </c>
      <c r="AA7">
        <f>VLOOKUP(G7,Sku_Consolidated!A2:E957,5,FALSE)</f>
      </c>
      <c r="AB7">
        <f>IF(VLOOKUP(G7,Sku_Consolidated!A2:S957,19,FALSE)="SHOWCASE", VLOOKUP(E7,Store_Showcase!B2:N144,13, FALSE), IF(VLOOKUP(G7,Sku_Consolidated!A2:S957,19,FALSE)="VAM",VLOOKUP(E7,Store_VAM!B2:N273,13, FALSE),VLOOKUP(E7,Store_SRP!B2:N110,13, FALSE)))</f>
      </c>
      <c r="AC7">
        <f>IF(IFERROR(AB7,TRUE)=TRUE, "-","OK")</f>
      </c>
      <c r="AD7" s="8" t="s">
        <v>53</v>
      </c>
      <c r="AE7" s="8" t="s">
        <v>39</v>
      </c>
      <c r="AF7">
        <f>IF(IFERROR(VLOOKUP(E7,Store_Showcase!B2:H144,{5}, FALSE), TRUE)=TRUE, IF(IFERROR(VLOOKUP(E7,Store_SRP!B2:H110,{5}, FALSE), TRUE)=TRUE,VLOOKUP(E7,Store_VAM!B2:H273,{5}, FALSE),VLOOKUP(E7,Store_SRP!B2:H110,{5}, FALSE)), VLOOKUP(E7,Store_Showcase!B2:H144,{5}, FALSE))</f>
      </c>
      <c r="AG7">
        <f>IF(IFERROR(VLOOKUP(E7,Store_Showcase!B2:H144,{6}, FALSE), TRUE)=TRUE, IF(IFERROR(VLOOKUP(E7,Store_SRP!B2:H110,{6}, FALSE), TRUE)=TRUE,VLOOKUP(E7,Store_VAM!B2:H273,{6}, FALSE),VLOOKUP(E7,Store_SRP!B2:H110,{6}, FALSE)), VLOOKUP(E7,Store_Showcase!B2:H144,{6}, FALSE))</f>
      </c>
      <c r="AH7">
        <f>VLOOKUP(G7,Sku_Consolidated!A2:R957,18,FALSE)</f>
      </c>
      <c r="AI7">
        <f>VLOOKUP(G7,Sku_Consolidated!A2:S957,19,FALSE)</f>
      </c>
      <c r="AJ7">
        <f>VLOOKUP(G7,Sku_Consolidated!A2:T957,20,FALSE)</f>
      </c>
    </row>
    <row r="8" spans="1:36" x14ac:dyDescent="0.25">
      <c r="A8">
        <v>2024</v>
      </c>
      <c r="B8" t="s">
        <v>31</v>
      </c>
      <c r="C8" t="s">
        <v>32</v>
      </c>
      <c r="D8" t="s">
        <v>33</v>
      </c>
      <c r="E8">
        <v>207</v>
      </c>
      <c r="F8">
        <f>IF(IFERROR(VLOOKUP(E8,Store_Showcase!B2:H144,{2}, FALSE), TRUE)=TRUE, IF(IFERROR(VLOOKUP(E8,Store_SRP!B2:H110,{2}, FALSE), TRUE)=TRUE,VLOOKUP(E8,Store_VAM!B2:H273,{2}, FALSE),VLOOKUP(E8,Store_SRP!B2:H110,{2}, FALSE)), VLOOKUP(E8,Store_Showcase!B2:H144,{2}, FALSE))</f>
      </c>
      <c r="G8">
        <v>655710</v>
      </c>
      <c r="H8" t="s">
        <v>54</v>
      </c>
      <c r="I8" s="8" t="s">
        <v>55</v>
      </c>
      <c r="J8" t="s">
        <v>36</v>
      </c>
      <c r="K8" s="8">
        <f>IF(J8="PCK", I8, 0)</f>
      </c>
      <c r="L8" s="8">
        <f>IF(J8="KLS", I8, IF(J8="PCK", I8*VLOOKUP(G8,Sku_Consolidated!A2:U957,21, FALSE),I8*VLOOKUP(G8,Sku_Consolidated!A2:U957,21, FALSE)))</f>
      </c>
      <c r="M8" s="8">
        <f>IF(J8="PCS", I8, 0)</f>
      </c>
      <c r="N8" s="8" t="s">
        <v>56</v>
      </c>
      <c r="O8" s="8">
        <f>N8 * VLOOKUP(E8&amp;VLOOKUP(G8,Sku_Consolidated!A2:Q957,17,FALSE),Sku_CommRate!A2:E1002, 5, FALSE)</f>
      </c>
      <c r="P8" s="8">
        <f>N8 - O8</f>
      </c>
      <c r="Q8">
        <f>VLOOKUP(G8,Sku_Consolidated!A2:G957,7, FALSE)</f>
      </c>
      <c r="R8">
        <f>IF(IFERROR(VLOOKUP(E8,Store_Showcase!B2:H144,7, FALSE), TRUE)=TRUE, IF(IFERROR(VLOOKUP(E8,Store_SRP!B2:H110,7, FALSE), TRUE)=TRUE,VLOOKUP(E8,Store_VAM!B2:H273,7, FALSE),VLOOKUP(E8,Store_SRP!B2:H110,7, FALSE)), VLOOKUP(E8,Store_Showcase!B2:H144,7, FALSE))</f>
      </c>
      <c r="S8">
        <f>IF(IFERROR(VLOOKUP(E8,Store_Showcase!B2:I144,8, FALSE), TRUE)=TRUE, IF(IFERROR(VLOOKUP(E8,Store_SRP!B2:I110,8, FALSE), TRUE)=TRUE,VLOOKUP(E8,Store_VAM!B2:I273,8, FALSE),VLOOKUP(E8,Store_SRP!B2:I110,8, FALSE)), VLOOKUP(E8,Store_Showcase!B2:I144,8, FALSE))</f>
      </c>
      <c r="T8">
        <f>VLOOKUP(G8,Sku_Consolidated!A2:R957,18,FALSE)</f>
      </c>
      <c r="U8">
        <v>6438</v>
      </c>
      <c r="V8">
        <f>IF(VLOOKUP(G8,Sku_Consolidated!A2:S957,19,FALSE)="SHOWCASE", VLOOKUP(E8,Store_Showcase!B2:L144,11, FALSE), IF(VLOOKUP(G8,Sku_Consolidated!A2:S957,19,FALSE)="VAM",VLOOKUP(E8,Store_VAM!B2:L273,11, FALSE),VLOOKUP(E8,Store_SRP!B2:L110,11, FALSE)))</f>
      </c>
      <c r="W8">
        <f>VLOOKUP(G8,Sku_Consolidated!A2:W957,11,FALSE)</f>
      </c>
      <c r="X8">
        <f>VLOOKUP(G8,Sku_Consolidated!A2:H957,8,FALSE)</f>
      </c>
      <c r="Y8">
        <f>VLOOKUP(G8,Sku_Consolidated!A2:I957,9,FALSE)</f>
      </c>
      <c r="Z8" t="s">
        <v>38</v>
      </c>
      <c r="AA8">
        <f>VLOOKUP(G8,Sku_Consolidated!A2:E957,5,FALSE)</f>
      </c>
      <c r="AB8">
        <f>IF(VLOOKUP(G8,Sku_Consolidated!A2:S957,19,FALSE)="SHOWCASE", VLOOKUP(E8,Store_Showcase!B2:N144,13, FALSE), IF(VLOOKUP(G8,Sku_Consolidated!A2:S957,19,FALSE)="VAM",VLOOKUP(E8,Store_VAM!B2:N273,13, FALSE),VLOOKUP(E8,Store_SRP!B2:N110,13, FALSE)))</f>
      </c>
      <c r="AC8">
        <f>IF(IFERROR(AB8,TRUE)=TRUE, "-","OK")</f>
      </c>
      <c r="AD8" s="8" t="s">
        <v>56</v>
      </c>
      <c r="AE8" s="8" t="s">
        <v>39</v>
      </c>
      <c r="AF8">
        <f>IF(IFERROR(VLOOKUP(E8,Store_Showcase!B2:H144,{5}, FALSE), TRUE)=TRUE, IF(IFERROR(VLOOKUP(E8,Store_SRP!B2:H110,{5}, FALSE), TRUE)=TRUE,VLOOKUP(E8,Store_VAM!B2:H273,{5}, FALSE),VLOOKUP(E8,Store_SRP!B2:H110,{5}, FALSE)), VLOOKUP(E8,Store_Showcase!B2:H144,{5}, FALSE))</f>
      </c>
      <c r="AG8">
        <f>IF(IFERROR(VLOOKUP(E8,Store_Showcase!B2:H144,{6}, FALSE), TRUE)=TRUE, IF(IFERROR(VLOOKUP(E8,Store_SRP!B2:H110,{6}, FALSE), TRUE)=TRUE,VLOOKUP(E8,Store_VAM!B2:H273,{6}, FALSE),VLOOKUP(E8,Store_SRP!B2:H110,{6}, FALSE)), VLOOKUP(E8,Store_Showcase!B2:H144,{6}, FALSE))</f>
      </c>
      <c r="AH8">
        <f>VLOOKUP(G8,Sku_Consolidated!A2:R957,18,FALSE)</f>
      </c>
      <c r="AI8">
        <f>VLOOKUP(G8,Sku_Consolidated!A2:S957,19,FALSE)</f>
      </c>
      <c r="AJ8">
        <f>VLOOKUP(G8,Sku_Consolidated!A2:T957,20,FALSE)</f>
      </c>
    </row>
    <row r="9" spans="1:36" x14ac:dyDescent="0.25">
      <c r="A9">
        <v>2024</v>
      </c>
      <c r="B9" t="s">
        <v>31</v>
      </c>
      <c r="C9" t="s">
        <v>32</v>
      </c>
      <c r="D9" t="s">
        <v>33</v>
      </c>
      <c r="E9">
        <v>804</v>
      </c>
      <c r="F9">
        <f>IF(IFERROR(VLOOKUP(E9,Store_Showcase!B2:H144,{2}, FALSE), TRUE)=TRUE, IF(IFERROR(VLOOKUP(E9,Store_SRP!B2:H110,{2}, FALSE), TRUE)=TRUE,VLOOKUP(E9,Store_VAM!B2:H273,{2}, FALSE),VLOOKUP(E9,Store_SRP!B2:H110,{2}, FALSE)), VLOOKUP(E9,Store_Showcase!B2:H144,{2}, FALSE))</f>
      </c>
      <c r="G9">
        <v>655301</v>
      </c>
      <c r="H9" t="s">
        <v>57</v>
      </c>
      <c r="I9" s="8" t="s">
        <v>58</v>
      </c>
      <c r="J9" t="s">
        <v>36</v>
      </c>
      <c r="K9" s="8">
        <f>IF(J9="PCK", I9, 0)</f>
      </c>
      <c r="L9" s="8">
        <f>IF(J9="KLS", I9, IF(J9="PCK", I9*VLOOKUP(G9,Sku_Consolidated!A2:U957,21, FALSE),I9*VLOOKUP(G9,Sku_Consolidated!A2:U957,21, FALSE)))</f>
      </c>
      <c r="M9" s="8">
        <f>IF(J9="PCS", I9, 0)</f>
      </c>
      <c r="N9" s="8" t="s">
        <v>59</v>
      </c>
      <c r="O9" s="8">
        <f>N9 * VLOOKUP(E9&amp;VLOOKUP(G9,Sku_Consolidated!A2:Q957,17,FALSE),Sku_CommRate!A2:E1002, 5, FALSE)</f>
      </c>
      <c r="P9" s="8">
        <f>N9 - O9</f>
      </c>
      <c r="Q9">
        <f>VLOOKUP(G9,Sku_Consolidated!A2:G957,7, FALSE)</f>
      </c>
      <c r="R9">
        <f>IF(IFERROR(VLOOKUP(E9,Store_Showcase!B2:H144,7, FALSE), TRUE)=TRUE, IF(IFERROR(VLOOKUP(E9,Store_SRP!B2:H110,7, FALSE), TRUE)=TRUE,VLOOKUP(E9,Store_VAM!B2:H273,7, FALSE),VLOOKUP(E9,Store_SRP!B2:H110,7, FALSE)), VLOOKUP(E9,Store_Showcase!B2:H144,7, FALSE))</f>
      </c>
      <c r="S9">
        <f>IF(IFERROR(VLOOKUP(E9,Store_Showcase!B2:I144,8, FALSE), TRUE)=TRUE, IF(IFERROR(VLOOKUP(E9,Store_SRP!B2:I110,8, FALSE), TRUE)=TRUE,VLOOKUP(E9,Store_VAM!B2:I273,8, FALSE),VLOOKUP(E9,Store_SRP!B2:I110,8, FALSE)), VLOOKUP(E9,Store_Showcase!B2:I144,8, FALSE))</f>
      </c>
      <c r="T9">
        <f>VLOOKUP(G9,Sku_Consolidated!A2:R957,18,FALSE)</f>
      </c>
      <c r="U9">
        <v>6228</v>
      </c>
      <c r="V9">
        <f>IF(VLOOKUP(G9,Sku_Consolidated!A2:S957,19,FALSE)="SHOWCASE", VLOOKUP(E9,Store_Showcase!B2:L144,11, FALSE), IF(VLOOKUP(G9,Sku_Consolidated!A2:S957,19,FALSE)="VAM",VLOOKUP(E9,Store_VAM!B2:L273,11, FALSE),VLOOKUP(E9,Store_SRP!B2:L110,11, FALSE)))</f>
      </c>
      <c r="W9">
        <f>VLOOKUP(G9,Sku_Consolidated!A2:W957,11,FALSE)</f>
      </c>
      <c r="X9">
        <f>VLOOKUP(G9,Sku_Consolidated!A2:H957,8,FALSE)</f>
      </c>
      <c r="Y9">
        <f>VLOOKUP(G9,Sku_Consolidated!A2:I957,9,FALSE)</f>
      </c>
      <c r="Z9" t="s">
        <v>38</v>
      </c>
      <c r="AA9">
        <f>VLOOKUP(G9,Sku_Consolidated!A2:E957,5,FALSE)</f>
      </c>
      <c r="AB9">
        <f>IF(VLOOKUP(G9,Sku_Consolidated!A2:S957,19,FALSE)="SHOWCASE", VLOOKUP(E9,Store_Showcase!B2:N144,13, FALSE), IF(VLOOKUP(G9,Sku_Consolidated!A2:S957,19,FALSE)="VAM",VLOOKUP(E9,Store_VAM!B2:N273,13, FALSE),VLOOKUP(E9,Store_SRP!B2:N110,13, FALSE)))</f>
      </c>
      <c r="AC9">
        <f>IF(IFERROR(AB9,TRUE)=TRUE, "-","OK")</f>
      </c>
      <c r="AD9" s="8" t="s">
        <v>59</v>
      </c>
      <c r="AE9" s="8" t="s">
        <v>39</v>
      </c>
      <c r="AF9">
        <f>IF(IFERROR(VLOOKUP(E9,Store_Showcase!B2:H144,{5}, FALSE), TRUE)=TRUE, IF(IFERROR(VLOOKUP(E9,Store_SRP!B2:H110,{5}, FALSE), TRUE)=TRUE,VLOOKUP(E9,Store_VAM!B2:H273,{5}, FALSE),VLOOKUP(E9,Store_SRP!B2:H110,{5}, FALSE)), VLOOKUP(E9,Store_Showcase!B2:H144,{5}, FALSE))</f>
      </c>
      <c r="AG9">
        <f>IF(IFERROR(VLOOKUP(E9,Store_Showcase!B2:H144,{6}, FALSE), TRUE)=TRUE, IF(IFERROR(VLOOKUP(E9,Store_SRP!B2:H110,{6}, FALSE), TRUE)=TRUE,VLOOKUP(E9,Store_VAM!B2:H273,{6}, FALSE),VLOOKUP(E9,Store_SRP!B2:H110,{6}, FALSE)), VLOOKUP(E9,Store_Showcase!B2:H144,{6}, FALSE))</f>
      </c>
      <c r="AH9">
        <f>VLOOKUP(G9,Sku_Consolidated!A2:R957,18,FALSE)</f>
      </c>
      <c r="AI9">
        <f>VLOOKUP(G9,Sku_Consolidated!A2:S957,19,FALSE)</f>
      </c>
      <c r="AJ9">
        <f>VLOOKUP(G9,Sku_Consolidated!A2:T957,20,FALSE)</f>
      </c>
    </row>
    <row r="10" spans="1:36" x14ac:dyDescent="0.25">
      <c r="A10">
        <v>2024</v>
      </c>
      <c r="B10" t="s">
        <v>31</v>
      </c>
      <c r="C10" t="s">
        <v>32</v>
      </c>
      <c r="D10" t="s">
        <v>33</v>
      </c>
      <c r="E10">
        <v>745</v>
      </c>
      <c r="F10">
        <f>IF(IFERROR(VLOOKUP(E10,Store_Showcase!B2:H144,{2}, FALSE), TRUE)=TRUE, IF(IFERROR(VLOOKUP(E10,Store_SRP!B2:H110,{2}, FALSE), TRUE)=TRUE,VLOOKUP(E10,Store_VAM!B2:H273,{2}, FALSE),VLOOKUP(E10,Store_SRP!B2:H110,{2}, FALSE)), VLOOKUP(E10,Store_Showcase!B2:H144,{2}, FALSE))</f>
      </c>
      <c r="G10">
        <v>692421</v>
      </c>
      <c r="H10" t="s">
        <v>60</v>
      </c>
      <c r="I10" s="8" t="s">
        <v>61</v>
      </c>
      <c r="J10" t="s">
        <v>36</v>
      </c>
      <c r="K10" s="8">
        <f>IF(J10="PCK", I10, 0)</f>
      </c>
      <c r="L10" s="8">
        <f>IF(J10="KLS", I10, IF(J10="PCK", I10*VLOOKUP(G10,Sku_Consolidated!A2:U957,21, FALSE),I10*VLOOKUP(G10,Sku_Consolidated!A2:U957,21, FALSE)))</f>
      </c>
      <c r="M10" s="8">
        <f>IF(J10="PCS", I10, 0)</f>
      </c>
      <c r="N10" s="8" t="s">
        <v>62</v>
      </c>
      <c r="O10" s="8">
        <f>N10 * VLOOKUP(E10&amp;VLOOKUP(G10,Sku_Consolidated!A2:Q957,17,FALSE),Sku_CommRate!A2:E1002, 5, FALSE)</f>
      </c>
      <c r="P10" s="8">
        <f>N10 - O10</f>
      </c>
      <c r="Q10">
        <f>VLOOKUP(G10,Sku_Consolidated!A2:G957,7, FALSE)</f>
      </c>
      <c r="R10">
        <f>IF(IFERROR(VLOOKUP(E10,Store_Showcase!B2:H144,7, FALSE), TRUE)=TRUE, IF(IFERROR(VLOOKUP(E10,Store_SRP!B2:H110,7, FALSE), TRUE)=TRUE,VLOOKUP(E10,Store_VAM!B2:H273,7, FALSE),VLOOKUP(E10,Store_SRP!B2:H110,7, FALSE)), VLOOKUP(E10,Store_Showcase!B2:H144,7, FALSE))</f>
      </c>
      <c r="S10">
        <f>IF(IFERROR(VLOOKUP(E10,Store_Showcase!B2:I144,8, FALSE), TRUE)=TRUE, IF(IFERROR(VLOOKUP(E10,Store_SRP!B2:I110,8, FALSE), TRUE)=TRUE,VLOOKUP(E10,Store_VAM!B2:I273,8, FALSE),VLOOKUP(E10,Store_SRP!B2:I110,8, FALSE)), VLOOKUP(E10,Store_Showcase!B2:I144,8, FALSE))</f>
      </c>
      <c r="T10">
        <f>VLOOKUP(G10,Sku_Consolidated!A2:R957,18,FALSE)</f>
      </c>
      <c r="U10">
        <v>17625</v>
      </c>
      <c r="V10">
        <f>IF(VLOOKUP(G10,Sku_Consolidated!A2:S957,19,FALSE)="SHOWCASE", VLOOKUP(E10,Store_Showcase!B2:L144,11, FALSE), IF(VLOOKUP(G10,Sku_Consolidated!A2:S957,19,FALSE)="VAM",VLOOKUP(E10,Store_VAM!B2:L273,11, FALSE),VLOOKUP(E10,Store_SRP!B2:L110,11, FALSE)))</f>
      </c>
      <c r="W10">
        <f>VLOOKUP(G10,Sku_Consolidated!A2:W957,11,FALSE)</f>
      </c>
      <c r="X10">
        <f>VLOOKUP(G10,Sku_Consolidated!A2:H957,8,FALSE)</f>
      </c>
      <c r="Y10">
        <f>VLOOKUP(G10,Sku_Consolidated!A2:I957,9,FALSE)</f>
      </c>
      <c r="Z10" t="s">
        <v>38</v>
      </c>
      <c r="AA10">
        <f>VLOOKUP(G10,Sku_Consolidated!A2:E957,5,FALSE)</f>
      </c>
      <c r="AB10">
        <f>IF(VLOOKUP(G10,Sku_Consolidated!A2:S957,19,FALSE)="SHOWCASE", VLOOKUP(E10,Store_Showcase!B2:N144,13, FALSE), IF(VLOOKUP(G10,Sku_Consolidated!A2:S957,19,FALSE)="VAM",VLOOKUP(E10,Store_VAM!B2:N273,13, FALSE),VLOOKUP(E10,Store_SRP!B2:N110,13, FALSE)))</f>
      </c>
      <c r="AC10">
        <f>IF(IFERROR(AB10,TRUE)=TRUE, "-","OK")</f>
      </c>
      <c r="AD10" s="8" t="s">
        <v>62</v>
      </c>
      <c r="AE10" s="8" t="s">
        <v>39</v>
      </c>
      <c r="AF10">
        <f>IF(IFERROR(VLOOKUP(E10,Store_Showcase!B2:H144,{5}, FALSE), TRUE)=TRUE, IF(IFERROR(VLOOKUP(E10,Store_SRP!B2:H110,{5}, FALSE), TRUE)=TRUE,VLOOKUP(E10,Store_VAM!B2:H273,{5}, FALSE),VLOOKUP(E10,Store_SRP!B2:H110,{5}, FALSE)), VLOOKUP(E10,Store_Showcase!B2:H144,{5}, FALSE))</f>
      </c>
      <c r="AG10">
        <f>IF(IFERROR(VLOOKUP(E10,Store_Showcase!B2:H144,{6}, FALSE), TRUE)=TRUE, IF(IFERROR(VLOOKUP(E10,Store_SRP!B2:H110,{6}, FALSE), TRUE)=TRUE,VLOOKUP(E10,Store_VAM!B2:H273,{6}, FALSE),VLOOKUP(E10,Store_SRP!B2:H110,{6}, FALSE)), VLOOKUP(E10,Store_Showcase!B2:H144,{6}, FALSE))</f>
      </c>
      <c r="AH10">
        <f>VLOOKUP(G10,Sku_Consolidated!A2:R957,18,FALSE)</f>
      </c>
      <c r="AI10">
        <f>VLOOKUP(G10,Sku_Consolidated!A2:S957,19,FALSE)</f>
      </c>
      <c r="AJ10">
        <f>VLOOKUP(G10,Sku_Consolidated!A2:T957,20,FALSE)</f>
      </c>
    </row>
    <row r="11" spans="1:36" x14ac:dyDescent="0.25">
      <c r="A11">
        <v>2024</v>
      </c>
      <c r="B11" t="s">
        <v>31</v>
      </c>
      <c r="C11" t="s">
        <v>32</v>
      </c>
      <c r="D11" t="s">
        <v>33</v>
      </c>
      <c r="E11">
        <v>221</v>
      </c>
      <c r="F11">
        <f>IF(IFERROR(VLOOKUP(E11,Store_Showcase!B2:H144,{2}, FALSE), TRUE)=TRUE, IF(IFERROR(VLOOKUP(E11,Store_SRP!B2:H110,{2}, FALSE), TRUE)=TRUE,VLOOKUP(E11,Store_VAM!B2:H273,{2}, FALSE),VLOOKUP(E11,Store_SRP!B2:H110,{2}, FALSE)), VLOOKUP(E11,Store_Showcase!B2:H144,{2}, FALSE))</f>
      </c>
      <c r="G11">
        <v>655512</v>
      </c>
      <c r="H11" t="s">
        <v>63</v>
      </c>
      <c r="I11" s="8" t="s">
        <v>64</v>
      </c>
      <c r="J11" t="s">
        <v>36</v>
      </c>
      <c r="K11" s="8">
        <f>IF(J11="PCK", I11, 0)</f>
      </c>
      <c r="L11" s="8">
        <f>IF(J11="KLS", I11, IF(J11="PCK", I11*VLOOKUP(G11,Sku_Consolidated!A2:U957,21, FALSE),I11*VLOOKUP(G11,Sku_Consolidated!A2:U957,21, FALSE)))</f>
      </c>
      <c r="M11" s="8">
        <f>IF(J11="PCS", I11, 0)</f>
      </c>
      <c r="N11" s="8" t="s">
        <v>65</v>
      </c>
      <c r="O11" s="8">
        <f>N11 * VLOOKUP(E11&amp;VLOOKUP(G11,Sku_Consolidated!A2:Q957,17,FALSE),Sku_CommRate!A2:E1002, 5, FALSE)</f>
      </c>
      <c r="P11" s="8">
        <f>N11 - O11</f>
      </c>
      <c r="Q11">
        <f>VLOOKUP(G11,Sku_Consolidated!A2:G957,7, FALSE)</f>
      </c>
      <c r="R11">
        <f>IF(IFERROR(VLOOKUP(E11,Store_Showcase!B2:H144,7, FALSE), TRUE)=TRUE, IF(IFERROR(VLOOKUP(E11,Store_SRP!B2:H110,7, FALSE), TRUE)=TRUE,VLOOKUP(E11,Store_VAM!B2:H273,7, FALSE),VLOOKUP(E11,Store_SRP!B2:H110,7, FALSE)), VLOOKUP(E11,Store_Showcase!B2:H144,7, FALSE))</f>
      </c>
      <c r="S11">
        <f>IF(IFERROR(VLOOKUP(E11,Store_Showcase!B2:I144,8, FALSE), TRUE)=TRUE, IF(IFERROR(VLOOKUP(E11,Store_SRP!B2:I110,8, FALSE), TRUE)=TRUE,VLOOKUP(E11,Store_VAM!B2:I273,8, FALSE),VLOOKUP(E11,Store_SRP!B2:I110,8, FALSE)), VLOOKUP(E11,Store_Showcase!B2:I144,8, FALSE))</f>
      </c>
      <c r="T11">
        <f>VLOOKUP(G11,Sku_Consolidated!A2:R957,18,FALSE)</f>
      </c>
      <c r="U11">
        <v>6334</v>
      </c>
      <c r="V11">
        <f>IF(VLOOKUP(G11,Sku_Consolidated!A2:S957,19,FALSE)="SHOWCASE", VLOOKUP(E11,Store_Showcase!B2:L144,11, FALSE), IF(VLOOKUP(G11,Sku_Consolidated!A2:S957,19,FALSE)="VAM",VLOOKUP(E11,Store_VAM!B2:L273,11, FALSE),VLOOKUP(E11,Store_SRP!B2:L110,11, FALSE)))</f>
      </c>
      <c r="W11">
        <f>VLOOKUP(G11,Sku_Consolidated!A2:W957,11,FALSE)</f>
      </c>
      <c r="X11">
        <f>VLOOKUP(G11,Sku_Consolidated!A2:H957,8,FALSE)</f>
      </c>
      <c r="Y11">
        <f>VLOOKUP(G11,Sku_Consolidated!A2:I957,9,FALSE)</f>
      </c>
      <c r="Z11" t="s">
        <v>38</v>
      </c>
      <c r="AA11">
        <f>VLOOKUP(G11,Sku_Consolidated!A2:E957,5,FALSE)</f>
      </c>
      <c r="AB11">
        <f>IF(VLOOKUP(G11,Sku_Consolidated!A2:S957,19,FALSE)="SHOWCASE", VLOOKUP(E11,Store_Showcase!B2:N144,13, FALSE), IF(VLOOKUP(G11,Sku_Consolidated!A2:S957,19,FALSE)="VAM",VLOOKUP(E11,Store_VAM!B2:N273,13, FALSE),VLOOKUP(E11,Store_SRP!B2:N110,13, FALSE)))</f>
      </c>
      <c r="AC11">
        <f>IF(IFERROR(AB11,TRUE)=TRUE, "-","OK")</f>
      </c>
      <c r="AD11" s="8" t="s">
        <v>65</v>
      </c>
      <c r="AE11" s="8" t="s">
        <v>39</v>
      </c>
      <c r="AF11">
        <f>IF(IFERROR(VLOOKUP(E11,Store_Showcase!B2:H144,{5}, FALSE), TRUE)=TRUE, IF(IFERROR(VLOOKUP(E11,Store_SRP!B2:H110,{5}, FALSE), TRUE)=TRUE,VLOOKUP(E11,Store_VAM!B2:H273,{5}, FALSE),VLOOKUP(E11,Store_SRP!B2:H110,{5}, FALSE)), VLOOKUP(E11,Store_Showcase!B2:H144,{5}, FALSE))</f>
      </c>
      <c r="AG11">
        <f>IF(IFERROR(VLOOKUP(E11,Store_Showcase!B2:H144,{6}, FALSE), TRUE)=TRUE, IF(IFERROR(VLOOKUP(E11,Store_SRP!B2:H110,{6}, FALSE), TRUE)=TRUE,VLOOKUP(E11,Store_VAM!B2:H273,{6}, FALSE),VLOOKUP(E11,Store_SRP!B2:H110,{6}, FALSE)), VLOOKUP(E11,Store_Showcase!B2:H144,{6}, FALSE))</f>
      </c>
      <c r="AH11">
        <f>VLOOKUP(G11,Sku_Consolidated!A2:R957,18,FALSE)</f>
      </c>
      <c r="AI11">
        <f>VLOOKUP(G11,Sku_Consolidated!A2:S957,19,FALSE)</f>
      </c>
      <c r="AJ11">
        <f>VLOOKUP(G11,Sku_Consolidated!A2:T957,20,FALSE)</f>
      </c>
    </row>
    <row r="12" spans="1:36" x14ac:dyDescent="0.25">
      <c r="A12">
        <v>2024</v>
      </c>
      <c r="B12" t="s">
        <v>31</v>
      </c>
      <c r="C12" t="s">
        <v>32</v>
      </c>
      <c r="D12" t="s">
        <v>33</v>
      </c>
      <c r="E12">
        <v>804</v>
      </c>
      <c r="F12">
        <f>IF(IFERROR(VLOOKUP(E12,Store_Showcase!B2:H144,{2}, FALSE), TRUE)=TRUE, IF(IFERROR(VLOOKUP(E12,Store_SRP!B2:H110,{2}, FALSE), TRUE)=TRUE,VLOOKUP(E12,Store_VAM!B2:H273,{2}, FALSE),VLOOKUP(E12,Store_SRP!B2:H110,{2}, FALSE)), VLOOKUP(E12,Store_Showcase!B2:H144,{2}, FALSE))</f>
      </c>
      <c r="G12">
        <v>655322</v>
      </c>
      <c r="H12" t="s">
        <v>66</v>
      </c>
      <c r="I12" s="8" t="s">
        <v>67</v>
      </c>
      <c r="J12" t="s">
        <v>36</v>
      </c>
      <c r="K12" s="8">
        <f>IF(J12="PCK", I12, 0)</f>
      </c>
      <c r="L12" s="8">
        <f>IF(J12="KLS", I12, IF(J12="PCK", I12*VLOOKUP(G12,Sku_Consolidated!A2:U957,21, FALSE),I12*VLOOKUP(G12,Sku_Consolidated!A2:U957,21, FALSE)))</f>
      </c>
      <c r="M12" s="8">
        <f>IF(J12="PCS", I12, 0)</f>
      </c>
      <c r="N12" s="8" t="s">
        <v>68</v>
      </c>
      <c r="O12" s="8">
        <f>N12 * VLOOKUP(E12&amp;VLOOKUP(G12,Sku_Consolidated!A2:Q957,17,FALSE),Sku_CommRate!A2:E1002, 5, FALSE)</f>
      </c>
      <c r="P12" s="8">
        <f>N12 - O12</f>
      </c>
      <c r="Q12">
        <f>VLOOKUP(G12,Sku_Consolidated!A2:G957,7, FALSE)</f>
      </c>
      <c r="R12">
        <f>IF(IFERROR(VLOOKUP(E12,Store_Showcase!B2:H144,7, FALSE), TRUE)=TRUE, IF(IFERROR(VLOOKUP(E12,Store_SRP!B2:H110,7, FALSE), TRUE)=TRUE,VLOOKUP(E12,Store_VAM!B2:H273,7, FALSE),VLOOKUP(E12,Store_SRP!B2:H110,7, FALSE)), VLOOKUP(E12,Store_Showcase!B2:H144,7, FALSE))</f>
      </c>
      <c r="S12">
        <f>IF(IFERROR(VLOOKUP(E12,Store_Showcase!B2:I144,8, FALSE), TRUE)=TRUE, IF(IFERROR(VLOOKUP(E12,Store_SRP!B2:I110,8, FALSE), TRUE)=TRUE,VLOOKUP(E12,Store_VAM!B2:I273,8, FALSE),VLOOKUP(E12,Store_SRP!B2:I110,8, FALSE)), VLOOKUP(E12,Store_Showcase!B2:I144,8, FALSE))</f>
      </c>
      <c r="T12">
        <f>VLOOKUP(G12,Sku_Consolidated!A2:R957,18,FALSE)</f>
      </c>
      <c r="U12">
        <v>6247</v>
      </c>
      <c r="V12">
        <f>IF(VLOOKUP(G12,Sku_Consolidated!A2:S957,19,FALSE)="SHOWCASE", VLOOKUP(E12,Store_Showcase!B2:L144,11, FALSE), IF(VLOOKUP(G12,Sku_Consolidated!A2:S957,19,FALSE)="VAM",VLOOKUP(E12,Store_VAM!B2:L273,11, FALSE),VLOOKUP(E12,Store_SRP!B2:L110,11, FALSE)))</f>
      </c>
      <c r="W12">
        <f>VLOOKUP(G12,Sku_Consolidated!A2:W957,11,FALSE)</f>
      </c>
      <c r="X12">
        <f>VLOOKUP(G12,Sku_Consolidated!A2:H957,8,FALSE)</f>
      </c>
      <c r="Y12">
        <f>VLOOKUP(G12,Sku_Consolidated!A2:I957,9,FALSE)</f>
      </c>
      <c r="Z12" t="s">
        <v>38</v>
      </c>
      <c r="AA12">
        <f>VLOOKUP(G12,Sku_Consolidated!A2:E957,5,FALSE)</f>
      </c>
      <c r="AB12">
        <f>IF(VLOOKUP(G12,Sku_Consolidated!A2:S957,19,FALSE)="SHOWCASE", VLOOKUP(E12,Store_Showcase!B2:N144,13, FALSE), IF(VLOOKUP(G12,Sku_Consolidated!A2:S957,19,FALSE)="VAM",VLOOKUP(E12,Store_VAM!B2:N273,13, FALSE),VLOOKUP(E12,Store_SRP!B2:N110,13, FALSE)))</f>
      </c>
      <c r="AC12">
        <f>IF(IFERROR(AB12,TRUE)=TRUE, "-","OK")</f>
      </c>
      <c r="AD12" s="8" t="s">
        <v>68</v>
      </c>
      <c r="AE12" s="8" t="s">
        <v>39</v>
      </c>
      <c r="AF12">
        <f>IF(IFERROR(VLOOKUP(E12,Store_Showcase!B2:H144,{5}, FALSE), TRUE)=TRUE, IF(IFERROR(VLOOKUP(E12,Store_SRP!B2:H110,{5}, FALSE), TRUE)=TRUE,VLOOKUP(E12,Store_VAM!B2:H273,{5}, FALSE),VLOOKUP(E12,Store_SRP!B2:H110,{5}, FALSE)), VLOOKUP(E12,Store_Showcase!B2:H144,{5}, FALSE))</f>
      </c>
      <c r="AG12">
        <f>IF(IFERROR(VLOOKUP(E12,Store_Showcase!B2:H144,{6}, FALSE), TRUE)=TRUE, IF(IFERROR(VLOOKUP(E12,Store_SRP!B2:H110,{6}, FALSE), TRUE)=TRUE,VLOOKUP(E12,Store_VAM!B2:H273,{6}, FALSE),VLOOKUP(E12,Store_SRP!B2:H110,{6}, FALSE)), VLOOKUP(E12,Store_Showcase!B2:H144,{6}, FALSE))</f>
      </c>
      <c r="AH12">
        <f>VLOOKUP(G12,Sku_Consolidated!A2:R957,18,FALSE)</f>
      </c>
      <c r="AI12">
        <f>VLOOKUP(G12,Sku_Consolidated!A2:S957,19,FALSE)</f>
      </c>
      <c r="AJ12">
        <f>VLOOKUP(G12,Sku_Consolidated!A2:T957,20,FALSE)</f>
      </c>
    </row>
    <row r="13" spans="1:36" x14ac:dyDescent="0.25">
      <c r="A13">
        <v>2024</v>
      </c>
      <c r="B13" t="s">
        <v>31</v>
      </c>
      <c r="C13" t="s">
        <v>32</v>
      </c>
      <c r="D13" t="s">
        <v>33</v>
      </c>
      <c r="E13">
        <v>248</v>
      </c>
      <c r="F13">
        <f>IF(IFERROR(VLOOKUP(E13,Store_Showcase!B2:H144,{2}, FALSE), TRUE)=TRUE, IF(IFERROR(VLOOKUP(E13,Store_SRP!B2:H110,{2}, FALSE), TRUE)=TRUE,VLOOKUP(E13,Store_VAM!B2:H273,{2}, FALSE),VLOOKUP(E13,Store_SRP!B2:H110,{2}, FALSE)), VLOOKUP(E13,Store_Showcase!B2:H144,{2}, FALSE))</f>
      </c>
      <c r="G13">
        <v>655314</v>
      </c>
      <c r="H13" t="s">
        <v>69</v>
      </c>
      <c r="I13" s="8" t="s">
        <v>70</v>
      </c>
      <c r="J13" t="s">
        <v>36</v>
      </c>
      <c r="K13" s="8">
        <f>IF(J13="PCK", I13, 0)</f>
      </c>
      <c r="L13" s="8">
        <f>IF(J13="KLS", I13, IF(J13="PCK", I13*VLOOKUP(G13,Sku_Consolidated!A2:U957,21, FALSE),I13*VLOOKUP(G13,Sku_Consolidated!A2:U957,21, FALSE)))</f>
      </c>
      <c r="M13" s="8">
        <f>IF(J13="PCS", I13, 0)</f>
      </c>
      <c r="N13" s="8" t="s">
        <v>71</v>
      </c>
      <c r="O13" s="8">
        <f>N13 * VLOOKUP(E13&amp;VLOOKUP(G13,Sku_Consolidated!A2:Q957,17,FALSE),Sku_CommRate!A2:E1002, 5, FALSE)</f>
      </c>
      <c r="P13" s="8">
        <f>N13 - O13</f>
      </c>
      <c r="Q13">
        <f>VLOOKUP(G13,Sku_Consolidated!A2:G957,7, FALSE)</f>
      </c>
      <c r="R13">
        <f>IF(IFERROR(VLOOKUP(E13,Store_Showcase!B2:H144,7, FALSE), TRUE)=TRUE, IF(IFERROR(VLOOKUP(E13,Store_SRP!B2:H110,7, FALSE), TRUE)=TRUE,VLOOKUP(E13,Store_VAM!B2:H273,7, FALSE),VLOOKUP(E13,Store_SRP!B2:H110,7, FALSE)), VLOOKUP(E13,Store_Showcase!B2:H144,7, FALSE))</f>
      </c>
      <c r="S13">
        <f>IF(IFERROR(VLOOKUP(E13,Store_Showcase!B2:I144,8, FALSE), TRUE)=TRUE, IF(IFERROR(VLOOKUP(E13,Store_SRP!B2:I110,8, FALSE), TRUE)=TRUE,VLOOKUP(E13,Store_VAM!B2:I273,8, FALSE),VLOOKUP(E13,Store_SRP!B2:I110,8, FALSE)), VLOOKUP(E13,Store_Showcase!B2:I144,8, FALSE))</f>
      </c>
      <c r="T13">
        <f>VLOOKUP(G13,Sku_Consolidated!A2:R957,18,FALSE)</f>
      </c>
      <c r="U13">
        <v>6239</v>
      </c>
      <c r="V13">
        <f>IF(VLOOKUP(G13,Sku_Consolidated!A2:S957,19,FALSE)="SHOWCASE", VLOOKUP(E13,Store_Showcase!B2:L144,11, FALSE), IF(VLOOKUP(G13,Sku_Consolidated!A2:S957,19,FALSE)="VAM",VLOOKUP(E13,Store_VAM!B2:L273,11, FALSE),VLOOKUP(E13,Store_SRP!B2:L110,11, FALSE)))</f>
      </c>
      <c r="W13">
        <f>VLOOKUP(G13,Sku_Consolidated!A2:W957,11,FALSE)</f>
      </c>
      <c r="X13">
        <f>VLOOKUP(G13,Sku_Consolidated!A2:H957,8,FALSE)</f>
      </c>
      <c r="Y13">
        <f>VLOOKUP(G13,Sku_Consolidated!A2:I957,9,FALSE)</f>
      </c>
      <c r="Z13" t="s">
        <v>38</v>
      </c>
      <c r="AA13">
        <f>VLOOKUP(G13,Sku_Consolidated!A2:E957,5,FALSE)</f>
      </c>
      <c r="AB13">
        <f>IF(VLOOKUP(G13,Sku_Consolidated!A2:S957,19,FALSE)="SHOWCASE", VLOOKUP(E13,Store_Showcase!B2:N144,13, FALSE), IF(VLOOKUP(G13,Sku_Consolidated!A2:S957,19,FALSE)="VAM",VLOOKUP(E13,Store_VAM!B2:N273,13, FALSE),VLOOKUP(E13,Store_SRP!B2:N110,13, FALSE)))</f>
      </c>
      <c r="AC13">
        <f>IF(IFERROR(AB13,TRUE)=TRUE, "-","OK")</f>
      </c>
      <c r="AD13" s="8" t="s">
        <v>71</v>
      </c>
      <c r="AE13" s="8" t="s">
        <v>39</v>
      </c>
      <c r="AF13">
        <f>IF(IFERROR(VLOOKUP(E13,Store_Showcase!B2:H144,{5}, FALSE), TRUE)=TRUE, IF(IFERROR(VLOOKUP(E13,Store_SRP!B2:H110,{5}, FALSE), TRUE)=TRUE,VLOOKUP(E13,Store_VAM!B2:H273,{5}, FALSE),VLOOKUP(E13,Store_SRP!B2:H110,{5}, FALSE)), VLOOKUP(E13,Store_Showcase!B2:H144,{5}, FALSE))</f>
      </c>
      <c r="AG13">
        <f>IF(IFERROR(VLOOKUP(E13,Store_Showcase!B2:H144,{6}, FALSE), TRUE)=TRUE, IF(IFERROR(VLOOKUP(E13,Store_SRP!B2:H110,{6}, FALSE), TRUE)=TRUE,VLOOKUP(E13,Store_VAM!B2:H273,{6}, FALSE),VLOOKUP(E13,Store_SRP!B2:H110,{6}, FALSE)), VLOOKUP(E13,Store_Showcase!B2:H144,{6}, FALSE))</f>
      </c>
      <c r="AH13">
        <f>VLOOKUP(G13,Sku_Consolidated!A2:R957,18,FALSE)</f>
      </c>
      <c r="AI13">
        <f>VLOOKUP(G13,Sku_Consolidated!A2:S957,19,FALSE)</f>
      </c>
      <c r="AJ13">
        <f>VLOOKUP(G13,Sku_Consolidated!A2:T957,20,FALSE)</f>
      </c>
    </row>
    <row r="14" spans="1:36" x14ac:dyDescent="0.25">
      <c r="A14">
        <v>2024</v>
      </c>
      <c r="B14" t="s">
        <v>31</v>
      </c>
      <c r="C14" t="s">
        <v>32</v>
      </c>
      <c r="D14" t="s">
        <v>33</v>
      </c>
      <c r="E14">
        <v>804</v>
      </c>
      <c r="F14">
        <f>IF(IFERROR(VLOOKUP(E14,Store_Showcase!B2:H144,{2}, FALSE), TRUE)=TRUE, IF(IFERROR(VLOOKUP(E14,Store_SRP!B2:H110,{2}, FALSE), TRUE)=TRUE,VLOOKUP(E14,Store_VAM!B2:H273,{2}, FALSE),VLOOKUP(E14,Store_SRP!B2:H110,{2}, FALSE)), VLOOKUP(E14,Store_Showcase!B2:H144,{2}, FALSE))</f>
      </c>
      <c r="G14">
        <v>655292</v>
      </c>
      <c r="H14" t="s">
        <v>72</v>
      </c>
      <c r="I14" s="8" t="s">
        <v>73</v>
      </c>
      <c r="J14" t="s">
        <v>36</v>
      </c>
      <c r="K14" s="8">
        <f>IF(J14="PCK", I14, 0)</f>
      </c>
      <c r="L14" s="8">
        <f>IF(J14="KLS", I14, IF(J14="PCK", I14*VLOOKUP(G14,Sku_Consolidated!A2:U957,21, FALSE),I14*VLOOKUP(G14,Sku_Consolidated!A2:U957,21, FALSE)))</f>
      </c>
      <c r="M14" s="8">
        <f>IF(J14="PCS", I14, 0)</f>
      </c>
      <c r="N14" s="8" t="s">
        <v>74</v>
      </c>
      <c r="O14" s="8">
        <f>N14 * VLOOKUP(E14&amp;VLOOKUP(G14,Sku_Consolidated!A2:Q957,17,FALSE),Sku_CommRate!A2:E1002, 5, FALSE)</f>
      </c>
      <c r="P14" s="8">
        <f>N14 - O14</f>
      </c>
      <c r="Q14">
        <f>VLOOKUP(G14,Sku_Consolidated!A2:G957,7, FALSE)</f>
      </c>
      <c r="R14">
        <f>IF(IFERROR(VLOOKUP(E14,Store_Showcase!B2:H144,7, FALSE), TRUE)=TRUE, IF(IFERROR(VLOOKUP(E14,Store_SRP!B2:H110,7, FALSE), TRUE)=TRUE,VLOOKUP(E14,Store_VAM!B2:H273,7, FALSE),VLOOKUP(E14,Store_SRP!B2:H110,7, FALSE)), VLOOKUP(E14,Store_Showcase!B2:H144,7, FALSE))</f>
      </c>
      <c r="S14">
        <f>IF(IFERROR(VLOOKUP(E14,Store_Showcase!B2:I144,8, FALSE), TRUE)=TRUE, IF(IFERROR(VLOOKUP(E14,Store_SRP!B2:I110,8, FALSE), TRUE)=TRUE,VLOOKUP(E14,Store_VAM!B2:I273,8, FALSE),VLOOKUP(E14,Store_SRP!B2:I110,8, FALSE)), VLOOKUP(E14,Store_Showcase!B2:I144,8, FALSE))</f>
      </c>
      <c r="T14">
        <f>VLOOKUP(G14,Sku_Consolidated!A2:R957,18,FALSE)</f>
      </c>
      <c r="U14">
        <v>6220</v>
      </c>
      <c r="V14">
        <f>IF(VLOOKUP(G14,Sku_Consolidated!A2:S957,19,FALSE)="SHOWCASE", VLOOKUP(E14,Store_Showcase!B2:L144,11, FALSE), IF(VLOOKUP(G14,Sku_Consolidated!A2:S957,19,FALSE)="VAM",VLOOKUP(E14,Store_VAM!B2:L273,11, FALSE),VLOOKUP(E14,Store_SRP!B2:L110,11, FALSE)))</f>
      </c>
      <c r="W14">
        <f>VLOOKUP(G14,Sku_Consolidated!A2:W957,11,FALSE)</f>
      </c>
      <c r="X14">
        <f>VLOOKUP(G14,Sku_Consolidated!A2:H957,8,FALSE)</f>
      </c>
      <c r="Y14">
        <f>VLOOKUP(G14,Sku_Consolidated!A2:I957,9,FALSE)</f>
      </c>
      <c r="Z14" t="s">
        <v>38</v>
      </c>
      <c r="AA14">
        <f>VLOOKUP(G14,Sku_Consolidated!A2:E957,5,FALSE)</f>
      </c>
      <c r="AB14">
        <f>IF(VLOOKUP(G14,Sku_Consolidated!A2:S957,19,FALSE)="SHOWCASE", VLOOKUP(E14,Store_Showcase!B2:N144,13, FALSE), IF(VLOOKUP(G14,Sku_Consolidated!A2:S957,19,FALSE)="VAM",VLOOKUP(E14,Store_VAM!B2:N273,13, FALSE),VLOOKUP(E14,Store_SRP!B2:N110,13, FALSE)))</f>
      </c>
      <c r="AC14">
        <f>IF(IFERROR(AB14,TRUE)=TRUE, "-","OK")</f>
      </c>
      <c r="AD14" s="8" t="s">
        <v>74</v>
      </c>
      <c r="AE14" s="8" t="s">
        <v>39</v>
      </c>
      <c r="AF14">
        <f>IF(IFERROR(VLOOKUP(E14,Store_Showcase!B2:H144,{5}, FALSE), TRUE)=TRUE, IF(IFERROR(VLOOKUP(E14,Store_SRP!B2:H110,{5}, FALSE), TRUE)=TRUE,VLOOKUP(E14,Store_VAM!B2:H273,{5}, FALSE),VLOOKUP(E14,Store_SRP!B2:H110,{5}, FALSE)), VLOOKUP(E14,Store_Showcase!B2:H144,{5}, FALSE))</f>
      </c>
      <c r="AG14">
        <f>IF(IFERROR(VLOOKUP(E14,Store_Showcase!B2:H144,{6}, FALSE), TRUE)=TRUE, IF(IFERROR(VLOOKUP(E14,Store_SRP!B2:H110,{6}, FALSE), TRUE)=TRUE,VLOOKUP(E14,Store_VAM!B2:H273,{6}, FALSE),VLOOKUP(E14,Store_SRP!B2:H110,{6}, FALSE)), VLOOKUP(E14,Store_Showcase!B2:H144,{6}, FALSE))</f>
      </c>
      <c r="AH14">
        <f>VLOOKUP(G14,Sku_Consolidated!A2:R957,18,FALSE)</f>
      </c>
      <c r="AI14">
        <f>VLOOKUP(G14,Sku_Consolidated!A2:S957,19,FALSE)</f>
      </c>
      <c r="AJ14">
        <f>VLOOKUP(G14,Sku_Consolidated!A2:T957,20,FALSE)</f>
      </c>
    </row>
    <row r="15" spans="1:36" x14ac:dyDescent="0.25">
      <c r="A15">
        <v>2024</v>
      </c>
      <c r="B15" t="s">
        <v>31</v>
      </c>
      <c r="C15" t="s">
        <v>32</v>
      </c>
      <c r="D15" t="s">
        <v>33</v>
      </c>
      <c r="E15">
        <v>717</v>
      </c>
      <c r="F15">
        <f>IF(IFERROR(VLOOKUP(E15,Store_Showcase!B2:H144,{2}, FALSE), TRUE)=TRUE, IF(IFERROR(VLOOKUP(E15,Store_SRP!B2:H110,{2}, FALSE), TRUE)=TRUE,VLOOKUP(E15,Store_VAM!B2:H273,{2}, FALSE),VLOOKUP(E15,Store_SRP!B2:H110,{2}, FALSE)), VLOOKUP(E15,Store_Showcase!B2:H144,{2}, FALSE))</f>
      </c>
      <c r="G15">
        <v>659617</v>
      </c>
      <c r="H15" t="s">
        <v>75</v>
      </c>
      <c r="I15" s="8" t="s">
        <v>76</v>
      </c>
      <c r="J15" t="s">
        <v>36</v>
      </c>
      <c r="K15" s="8">
        <f>IF(J15="PCK", I15, 0)</f>
      </c>
      <c r="L15" s="8">
        <f>IF(J15="KLS", I15, IF(J15="PCK", I15*VLOOKUP(G15,Sku_Consolidated!A2:U957,21, FALSE),I15*VLOOKUP(G15,Sku_Consolidated!A2:U957,21, FALSE)))</f>
      </c>
      <c r="M15" s="8">
        <f>IF(J15="PCS", I15, 0)</f>
      </c>
      <c r="N15" s="8" t="s">
        <v>77</v>
      </c>
      <c r="O15" s="8">
        <f>N15 * VLOOKUP(E15&amp;VLOOKUP(G15,Sku_Consolidated!A2:Q957,17,FALSE),Sku_CommRate!A2:E1002, 5, FALSE)</f>
      </c>
      <c r="P15" s="8">
        <f>N15 - O15</f>
      </c>
      <c r="Q15">
        <f>VLOOKUP(G15,Sku_Consolidated!A2:G957,7, FALSE)</f>
      </c>
      <c r="R15">
        <f>IF(IFERROR(VLOOKUP(E15,Store_Showcase!B2:H144,7, FALSE), TRUE)=TRUE, IF(IFERROR(VLOOKUP(E15,Store_SRP!B2:H110,7, FALSE), TRUE)=TRUE,VLOOKUP(E15,Store_VAM!B2:H273,7, FALSE),VLOOKUP(E15,Store_SRP!B2:H110,7, FALSE)), VLOOKUP(E15,Store_Showcase!B2:H144,7, FALSE))</f>
      </c>
      <c r="S15">
        <f>IF(IFERROR(VLOOKUP(E15,Store_Showcase!B2:I144,8, FALSE), TRUE)=TRUE, IF(IFERROR(VLOOKUP(E15,Store_SRP!B2:I110,8, FALSE), TRUE)=TRUE,VLOOKUP(E15,Store_VAM!B2:I273,8, FALSE),VLOOKUP(E15,Store_SRP!B2:I110,8, FALSE)), VLOOKUP(E15,Store_Showcase!B2:I144,8, FALSE))</f>
      </c>
      <c r="T15">
        <f>VLOOKUP(G15,Sku_Consolidated!A2:R957,18,FALSE)</f>
      </c>
      <c r="U15">
        <v>7376</v>
      </c>
      <c r="V15">
        <f>IF(VLOOKUP(G15,Sku_Consolidated!A2:S957,19,FALSE)="SHOWCASE", VLOOKUP(E15,Store_Showcase!B2:L144,11, FALSE), IF(VLOOKUP(G15,Sku_Consolidated!A2:S957,19,FALSE)="VAM",VLOOKUP(E15,Store_VAM!B2:L273,11, FALSE),VLOOKUP(E15,Store_SRP!B2:L110,11, FALSE)))</f>
      </c>
      <c r="W15">
        <f>VLOOKUP(G15,Sku_Consolidated!A2:W957,11,FALSE)</f>
      </c>
      <c r="X15">
        <f>VLOOKUP(G15,Sku_Consolidated!A2:H957,8,FALSE)</f>
      </c>
      <c r="Y15">
        <f>VLOOKUP(G15,Sku_Consolidated!A2:I957,9,FALSE)</f>
      </c>
      <c r="Z15" t="s">
        <v>38</v>
      </c>
      <c r="AA15">
        <f>VLOOKUP(G15,Sku_Consolidated!A2:E957,5,FALSE)</f>
      </c>
      <c r="AB15">
        <f>IF(VLOOKUP(G15,Sku_Consolidated!A2:S957,19,FALSE)="SHOWCASE", VLOOKUP(E15,Store_Showcase!B2:N144,13, FALSE), IF(VLOOKUP(G15,Sku_Consolidated!A2:S957,19,FALSE)="VAM",VLOOKUP(E15,Store_VAM!B2:N273,13, FALSE),VLOOKUP(E15,Store_SRP!B2:N110,13, FALSE)))</f>
      </c>
      <c r="AC15">
        <f>IF(IFERROR(AB15,TRUE)=TRUE, "-","OK")</f>
      </c>
      <c r="AD15" s="8" t="s">
        <v>77</v>
      </c>
      <c r="AE15" s="8" t="s">
        <v>39</v>
      </c>
      <c r="AF15">
        <f>IF(IFERROR(VLOOKUP(E15,Store_Showcase!B2:H144,{5}, FALSE), TRUE)=TRUE, IF(IFERROR(VLOOKUP(E15,Store_SRP!B2:H110,{5}, FALSE), TRUE)=TRUE,VLOOKUP(E15,Store_VAM!B2:H273,{5}, FALSE),VLOOKUP(E15,Store_SRP!B2:H110,{5}, FALSE)), VLOOKUP(E15,Store_Showcase!B2:H144,{5}, FALSE))</f>
      </c>
      <c r="AG15">
        <f>IF(IFERROR(VLOOKUP(E15,Store_Showcase!B2:H144,{6}, FALSE), TRUE)=TRUE, IF(IFERROR(VLOOKUP(E15,Store_SRP!B2:H110,{6}, FALSE), TRUE)=TRUE,VLOOKUP(E15,Store_VAM!B2:H273,{6}, FALSE),VLOOKUP(E15,Store_SRP!B2:H110,{6}, FALSE)), VLOOKUP(E15,Store_Showcase!B2:H144,{6}, FALSE))</f>
      </c>
      <c r="AH15">
        <f>VLOOKUP(G15,Sku_Consolidated!A2:R957,18,FALSE)</f>
      </c>
      <c r="AI15">
        <f>VLOOKUP(G15,Sku_Consolidated!A2:S957,19,FALSE)</f>
      </c>
      <c r="AJ15">
        <f>VLOOKUP(G15,Sku_Consolidated!A2:T957,20,FALSE)</f>
      </c>
    </row>
    <row r="16" spans="1:36" x14ac:dyDescent="0.25">
      <c r="A16">
        <v>2024</v>
      </c>
      <c r="B16" t="s">
        <v>31</v>
      </c>
      <c r="C16" t="s">
        <v>32</v>
      </c>
      <c r="D16" t="s">
        <v>33</v>
      </c>
      <c r="E16">
        <v>705</v>
      </c>
      <c r="F16">
        <f>IF(IFERROR(VLOOKUP(E16,Store_Showcase!B2:H144,{2}, FALSE), TRUE)=TRUE, IF(IFERROR(VLOOKUP(E16,Store_SRP!B2:H110,{2}, FALSE), TRUE)=TRUE,VLOOKUP(E16,Store_VAM!B2:H273,{2}, FALSE),VLOOKUP(E16,Store_SRP!B2:H110,{2}, FALSE)), VLOOKUP(E16,Store_Showcase!B2:H144,{2}, FALSE))</f>
      </c>
      <c r="G16">
        <v>655512</v>
      </c>
      <c r="H16" t="s">
        <v>63</v>
      </c>
      <c r="I16" s="8" t="s">
        <v>78</v>
      </c>
      <c r="J16" t="s">
        <v>36</v>
      </c>
      <c r="K16" s="8">
        <f>IF(J16="PCK", I16, 0)</f>
      </c>
      <c r="L16" s="8">
        <f>IF(J16="KLS", I16, IF(J16="PCK", I16*VLOOKUP(G16,Sku_Consolidated!A2:U957,21, FALSE),I16*VLOOKUP(G16,Sku_Consolidated!A2:U957,21, FALSE)))</f>
      </c>
      <c r="M16" s="8">
        <f>IF(J16="PCS", I16, 0)</f>
      </c>
      <c r="N16" s="8" t="s">
        <v>79</v>
      </c>
      <c r="O16" s="8">
        <f>N16 * VLOOKUP(E16&amp;VLOOKUP(G16,Sku_Consolidated!A2:Q957,17,FALSE),Sku_CommRate!A2:E1002, 5, FALSE)</f>
      </c>
      <c r="P16" s="8">
        <f>N16 - O16</f>
      </c>
      <c r="Q16">
        <f>VLOOKUP(G16,Sku_Consolidated!A2:G957,7, FALSE)</f>
      </c>
      <c r="R16">
        <f>IF(IFERROR(VLOOKUP(E16,Store_Showcase!B2:H144,7, FALSE), TRUE)=TRUE, IF(IFERROR(VLOOKUP(E16,Store_SRP!B2:H110,7, FALSE), TRUE)=TRUE,VLOOKUP(E16,Store_VAM!B2:H273,7, FALSE),VLOOKUP(E16,Store_SRP!B2:H110,7, FALSE)), VLOOKUP(E16,Store_Showcase!B2:H144,7, FALSE))</f>
      </c>
      <c r="S16">
        <f>IF(IFERROR(VLOOKUP(E16,Store_Showcase!B2:I144,8, FALSE), TRUE)=TRUE, IF(IFERROR(VLOOKUP(E16,Store_SRP!B2:I110,8, FALSE), TRUE)=TRUE,VLOOKUP(E16,Store_VAM!B2:I273,8, FALSE),VLOOKUP(E16,Store_SRP!B2:I110,8, FALSE)), VLOOKUP(E16,Store_Showcase!B2:I144,8, FALSE))</f>
      </c>
      <c r="T16">
        <f>VLOOKUP(G16,Sku_Consolidated!A2:R957,18,FALSE)</f>
      </c>
      <c r="U16">
        <v>6334</v>
      </c>
      <c r="V16">
        <f>IF(VLOOKUP(G16,Sku_Consolidated!A2:S957,19,FALSE)="SHOWCASE", VLOOKUP(E16,Store_Showcase!B2:L144,11, FALSE), IF(VLOOKUP(G16,Sku_Consolidated!A2:S957,19,FALSE)="VAM",VLOOKUP(E16,Store_VAM!B2:L273,11, FALSE),VLOOKUP(E16,Store_SRP!B2:L110,11, FALSE)))</f>
      </c>
      <c r="W16">
        <f>VLOOKUP(G16,Sku_Consolidated!A2:W957,11,FALSE)</f>
      </c>
      <c r="X16">
        <f>VLOOKUP(G16,Sku_Consolidated!A2:H957,8,FALSE)</f>
      </c>
      <c r="Y16">
        <f>VLOOKUP(G16,Sku_Consolidated!A2:I957,9,FALSE)</f>
      </c>
      <c r="Z16" t="s">
        <v>38</v>
      </c>
      <c r="AA16">
        <f>VLOOKUP(G16,Sku_Consolidated!A2:E957,5,FALSE)</f>
      </c>
      <c r="AB16">
        <f>IF(VLOOKUP(G16,Sku_Consolidated!A2:S957,19,FALSE)="SHOWCASE", VLOOKUP(E16,Store_Showcase!B2:N144,13, FALSE), IF(VLOOKUP(G16,Sku_Consolidated!A2:S957,19,FALSE)="VAM",VLOOKUP(E16,Store_VAM!B2:N273,13, FALSE),VLOOKUP(E16,Store_SRP!B2:N110,13, FALSE)))</f>
      </c>
      <c r="AC16">
        <f>IF(IFERROR(AB16,TRUE)=TRUE, "-","OK")</f>
      </c>
      <c r="AD16" s="8" t="s">
        <v>79</v>
      </c>
      <c r="AE16" s="8" t="s">
        <v>39</v>
      </c>
      <c r="AF16">
        <f>IF(IFERROR(VLOOKUP(E16,Store_Showcase!B2:H144,{5}, FALSE), TRUE)=TRUE, IF(IFERROR(VLOOKUP(E16,Store_SRP!B2:H110,{5}, FALSE), TRUE)=TRUE,VLOOKUP(E16,Store_VAM!B2:H273,{5}, FALSE),VLOOKUP(E16,Store_SRP!B2:H110,{5}, FALSE)), VLOOKUP(E16,Store_Showcase!B2:H144,{5}, FALSE))</f>
      </c>
      <c r="AG16">
        <f>IF(IFERROR(VLOOKUP(E16,Store_Showcase!B2:H144,{6}, FALSE), TRUE)=TRUE, IF(IFERROR(VLOOKUP(E16,Store_SRP!B2:H110,{6}, FALSE), TRUE)=TRUE,VLOOKUP(E16,Store_VAM!B2:H273,{6}, FALSE),VLOOKUP(E16,Store_SRP!B2:H110,{6}, FALSE)), VLOOKUP(E16,Store_Showcase!B2:H144,{6}, FALSE))</f>
      </c>
      <c r="AH16">
        <f>VLOOKUP(G16,Sku_Consolidated!A2:R957,18,FALSE)</f>
      </c>
      <c r="AI16">
        <f>VLOOKUP(G16,Sku_Consolidated!A2:S957,19,FALSE)</f>
      </c>
      <c r="AJ16">
        <f>VLOOKUP(G16,Sku_Consolidated!A2:T957,20,FALSE)</f>
      </c>
    </row>
    <row r="17" spans="1:36" x14ac:dyDescent="0.25">
      <c r="A17">
        <v>2024</v>
      </c>
      <c r="B17" t="s">
        <v>31</v>
      </c>
      <c r="C17" t="s">
        <v>32</v>
      </c>
      <c r="D17" t="s">
        <v>33</v>
      </c>
      <c r="E17">
        <v>804</v>
      </c>
      <c r="F17">
        <f>IF(IFERROR(VLOOKUP(E17,Store_Showcase!B2:H144,{2}, FALSE), TRUE)=TRUE, IF(IFERROR(VLOOKUP(E17,Store_SRP!B2:H110,{2}, FALSE), TRUE)=TRUE,VLOOKUP(E17,Store_VAM!B2:H273,{2}, FALSE),VLOOKUP(E17,Store_SRP!B2:H110,{2}, FALSE)), VLOOKUP(E17,Store_Showcase!B2:H144,{2}, FALSE))</f>
      </c>
      <c r="G17">
        <v>655514</v>
      </c>
      <c r="H17" t="s">
        <v>46</v>
      </c>
      <c r="I17" s="8" t="s">
        <v>80</v>
      </c>
      <c r="J17" t="s">
        <v>36</v>
      </c>
      <c r="K17" s="8">
        <f>IF(J17="PCK", I17, 0)</f>
      </c>
      <c r="L17" s="8">
        <f>IF(J17="KLS", I17, IF(J17="PCK", I17*VLOOKUP(G17,Sku_Consolidated!A2:U957,21, FALSE),I17*VLOOKUP(G17,Sku_Consolidated!A2:U957,21, FALSE)))</f>
      </c>
      <c r="M17" s="8">
        <f>IF(J17="PCS", I17, 0)</f>
      </c>
      <c r="N17" s="8" t="s">
        <v>81</v>
      </c>
      <c r="O17" s="8">
        <f>N17 * VLOOKUP(E17&amp;VLOOKUP(G17,Sku_Consolidated!A2:Q957,17,FALSE),Sku_CommRate!A2:E1002, 5, FALSE)</f>
      </c>
      <c r="P17" s="8">
        <f>N17 - O17</f>
      </c>
      <c r="Q17">
        <f>VLOOKUP(G17,Sku_Consolidated!A2:G957,7, FALSE)</f>
      </c>
      <c r="R17">
        <f>IF(IFERROR(VLOOKUP(E17,Store_Showcase!B2:H144,7, FALSE), TRUE)=TRUE, IF(IFERROR(VLOOKUP(E17,Store_SRP!B2:H110,7, FALSE), TRUE)=TRUE,VLOOKUP(E17,Store_VAM!B2:H273,7, FALSE),VLOOKUP(E17,Store_SRP!B2:H110,7, FALSE)), VLOOKUP(E17,Store_Showcase!B2:H144,7, FALSE))</f>
      </c>
      <c r="S17">
        <f>IF(IFERROR(VLOOKUP(E17,Store_Showcase!B2:I144,8, FALSE), TRUE)=TRUE, IF(IFERROR(VLOOKUP(E17,Store_SRP!B2:I110,8, FALSE), TRUE)=TRUE,VLOOKUP(E17,Store_VAM!B2:I273,8, FALSE),VLOOKUP(E17,Store_SRP!B2:I110,8, FALSE)), VLOOKUP(E17,Store_Showcase!B2:I144,8, FALSE))</f>
      </c>
      <c r="T17">
        <f>VLOOKUP(G17,Sku_Consolidated!A2:R957,18,FALSE)</f>
      </c>
      <c r="U17">
        <v>6337</v>
      </c>
      <c r="V17">
        <f>IF(VLOOKUP(G17,Sku_Consolidated!A2:S957,19,FALSE)="SHOWCASE", VLOOKUP(E17,Store_Showcase!B2:L144,11, FALSE), IF(VLOOKUP(G17,Sku_Consolidated!A2:S957,19,FALSE)="VAM",VLOOKUP(E17,Store_VAM!B2:L273,11, FALSE),VLOOKUP(E17,Store_SRP!B2:L110,11, FALSE)))</f>
      </c>
      <c r="W17">
        <f>VLOOKUP(G17,Sku_Consolidated!A2:W957,11,FALSE)</f>
      </c>
      <c r="X17">
        <f>VLOOKUP(G17,Sku_Consolidated!A2:H957,8,FALSE)</f>
      </c>
      <c r="Y17">
        <f>VLOOKUP(G17,Sku_Consolidated!A2:I957,9,FALSE)</f>
      </c>
      <c r="Z17" t="s">
        <v>38</v>
      </c>
      <c r="AA17">
        <f>VLOOKUP(G17,Sku_Consolidated!A2:E957,5,FALSE)</f>
      </c>
      <c r="AB17">
        <f>IF(VLOOKUP(G17,Sku_Consolidated!A2:S957,19,FALSE)="SHOWCASE", VLOOKUP(E17,Store_Showcase!B2:N144,13, FALSE), IF(VLOOKUP(G17,Sku_Consolidated!A2:S957,19,FALSE)="VAM",VLOOKUP(E17,Store_VAM!B2:N273,13, FALSE),VLOOKUP(E17,Store_SRP!B2:N110,13, FALSE)))</f>
      </c>
      <c r="AC17">
        <f>IF(IFERROR(AB17,TRUE)=TRUE, "-","OK")</f>
      </c>
      <c r="AD17" s="8" t="s">
        <v>81</v>
      </c>
      <c r="AE17" s="8" t="s">
        <v>39</v>
      </c>
      <c r="AF17">
        <f>IF(IFERROR(VLOOKUP(E17,Store_Showcase!B2:H144,{5}, FALSE), TRUE)=TRUE, IF(IFERROR(VLOOKUP(E17,Store_SRP!B2:H110,{5}, FALSE), TRUE)=TRUE,VLOOKUP(E17,Store_VAM!B2:H273,{5}, FALSE),VLOOKUP(E17,Store_SRP!B2:H110,{5}, FALSE)), VLOOKUP(E17,Store_Showcase!B2:H144,{5}, FALSE))</f>
      </c>
      <c r="AG17">
        <f>IF(IFERROR(VLOOKUP(E17,Store_Showcase!B2:H144,{6}, FALSE), TRUE)=TRUE, IF(IFERROR(VLOOKUP(E17,Store_SRP!B2:H110,{6}, FALSE), TRUE)=TRUE,VLOOKUP(E17,Store_VAM!B2:H273,{6}, FALSE),VLOOKUP(E17,Store_SRP!B2:H110,{6}, FALSE)), VLOOKUP(E17,Store_Showcase!B2:H144,{6}, FALSE))</f>
      </c>
      <c r="AH17">
        <f>VLOOKUP(G17,Sku_Consolidated!A2:R957,18,FALSE)</f>
      </c>
      <c r="AI17">
        <f>VLOOKUP(G17,Sku_Consolidated!A2:S957,19,FALSE)</f>
      </c>
      <c r="AJ17">
        <f>VLOOKUP(G17,Sku_Consolidated!A2:T957,20,FALSE)</f>
      </c>
    </row>
    <row r="18" spans="1:36" x14ac:dyDescent="0.25">
      <c r="A18">
        <v>2024</v>
      </c>
      <c r="B18" t="s">
        <v>31</v>
      </c>
      <c r="C18" t="s">
        <v>32</v>
      </c>
      <c r="D18" t="s">
        <v>33</v>
      </c>
      <c r="E18">
        <v>210</v>
      </c>
      <c r="F18">
        <f>IF(IFERROR(VLOOKUP(E18,Store_Showcase!B2:H144,{2}, FALSE), TRUE)=TRUE, IF(IFERROR(VLOOKUP(E18,Store_SRP!B2:H110,{2}, FALSE), TRUE)=TRUE,VLOOKUP(E18,Store_VAM!B2:H273,{2}, FALSE),VLOOKUP(E18,Store_SRP!B2:H110,{2}, FALSE)), VLOOKUP(E18,Store_Showcase!B2:H144,{2}, FALSE))</f>
      </c>
      <c r="G18">
        <v>655314</v>
      </c>
      <c r="H18" t="s">
        <v>69</v>
      </c>
      <c r="I18" s="8" t="s">
        <v>82</v>
      </c>
      <c r="J18" t="s">
        <v>36</v>
      </c>
      <c r="K18" s="8">
        <f>IF(J18="PCK", I18, 0)</f>
      </c>
      <c r="L18" s="8">
        <f>IF(J18="KLS", I18, IF(J18="PCK", I18*VLOOKUP(G18,Sku_Consolidated!A2:U957,21, FALSE),I18*VLOOKUP(G18,Sku_Consolidated!A2:U957,21, FALSE)))</f>
      </c>
      <c r="M18" s="8">
        <f>IF(J18="PCS", I18, 0)</f>
      </c>
      <c r="N18" s="8" t="s">
        <v>83</v>
      </c>
      <c r="O18" s="8">
        <f>N18 * VLOOKUP(E18&amp;VLOOKUP(G18,Sku_Consolidated!A2:Q957,17,FALSE),Sku_CommRate!A2:E1002, 5, FALSE)</f>
      </c>
      <c r="P18" s="8">
        <f>N18 - O18</f>
      </c>
      <c r="Q18">
        <f>VLOOKUP(G18,Sku_Consolidated!A2:G957,7, FALSE)</f>
      </c>
      <c r="R18">
        <f>IF(IFERROR(VLOOKUP(E18,Store_Showcase!B2:H144,7, FALSE), TRUE)=TRUE, IF(IFERROR(VLOOKUP(E18,Store_SRP!B2:H110,7, FALSE), TRUE)=TRUE,VLOOKUP(E18,Store_VAM!B2:H273,7, FALSE),VLOOKUP(E18,Store_SRP!B2:H110,7, FALSE)), VLOOKUP(E18,Store_Showcase!B2:H144,7, FALSE))</f>
      </c>
      <c r="S18">
        <f>IF(IFERROR(VLOOKUP(E18,Store_Showcase!B2:I144,8, FALSE), TRUE)=TRUE, IF(IFERROR(VLOOKUP(E18,Store_SRP!B2:I110,8, FALSE), TRUE)=TRUE,VLOOKUP(E18,Store_VAM!B2:I273,8, FALSE),VLOOKUP(E18,Store_SRP!B2:I110,8, FALSE)), VLOOKUP(E18,Store_Showcase!B2:I144,8, FALSE))</f>
      </c>
      <c r="T18">
        <f>VLOOKUP(G18,Sku_Consolidated!A2:R957,18,FALSE)</f>
      </c>
      <c r="U18">
        <v>6239</v>
      </c>
      <c r="V18">
        <f>IF(VLOOKUP(G18,Sku_Consolidated!A2:S957,19,FALSE)="SHOWCASE", VLOOKUP(E18,Store_Showcase!B2:L144,11, FALSE), IF(VLOOKUP(G18,Sku_Consolidated!A2:S957,19,FALSE)="VAM",VLOOKUP(E18,Store_VAM!B2:L273,11, FALSE),VLOOKUP(E18,Store_SRP!B2:L110,11, FALSE)))</f>
      </c>
      <c r="W18">
        <f>VLOOKUP(G18,Sku_Consolidated!A2:W957,11,FALSE)</f>
      </c>
      <c r="X18">
        <f>VLOOKUP(G18,Sku_Consolidated!A2:H957,8,FALSE)</f>
      </c>
      <c r="Y18">
        <f>VLOOKUP(G18,Sku_Consolidated!A2:I957,9,FALSE)</f>
      </c>
      <c r="Z18" t="s">
        <v>38</v>
      </c>
      <c r="AA18">
        <f>VLOOKUP(G18,Sku_Consolidated!A2:E957,5,FALSE)</f>
      </c>
      <c r="AB18">
        <f>IF(VLOOKUP(G18,Sku_Consolidated!A2:S957,19,FALSE)="SHOWCASE", VLOOKUP(E18,Store_Showcase!B2:N144,13, FALSE), IF(VLOOKUP(G18,Sku_Consolidated!A2:S957,19,FALSE)="VAM",VLOOKUP(E18,Store_VAM!B2:N273,13, FALSE),VLOOKUP(E18,Store_SRP!B2:N110,13, FALSE)))</f>
      </c>
      <c r="AC18">
        <f>IF(IFERROR(AB18,TRUE)=TRUE, "-","OK")</f>
      </c>
      <c r="AD18" s="8" t="s">
        <v>83</v>
      </c>
      <c r="AE18" s="8" t="s">
        <v>39</v>
      </c>
      <c r="AF18">
        <f>IF(IFERROR(VLOOKUP(E18,Store_Showcase!B2:H144,{5}, FALSE), TRUE)=TRUE, IF(IFERROR(VLOOKUP(E18,Store_SRP!B2:H110,{5}, FALSE), TRUE)=TRUE,VLOOKUP(E18,Store_VAM!B2:H273,{5}, FALSE),VLOOKUP(E18,Store_SRP!B2:H110,{5}, FALSE)), VLOOKUP(E18,Store_Showcase!B2:H144,{5}, FALSE))</f>
      </c>
      <c r="AG18">
        <f>IF(IFERROR(VLOOKUP(E18,Store_Showcase!B2:H144,{6}, FALSE), TRUE)=TRUE, IF(IFERROR(VLOOKUP(E18,Store_SRP!B2:H110,{6}, FALSE), TRUE)=TRUE,VLOOKUP(E18,Store_VAM!B2:H273,{6}, FALSE),VLOOKUP(E18,Store_SRP!B2:H110,{6}, FALSE)), VLOOKUP(E18,Store_Showcase!B2:H144,{6}, FALSE))</f>
      </c>
      <c r="AH18">
        <f>VLOOKUP(G18,Sku_Consolidated!A2:R957,18,FALSE)</f>
      </c>
      <c r="AI18">
        <f>VLOOKUP(G18,Sku_Consolidated!A2:S957,19,FALSE)</f>
      </c>
      <c r="AJ18">
        <f>VLOOKUP(G18,Sku_Consolidated!A2:T957,20,FALSE)</f>
      </c>
    </row>
    <row r="19" spans="1:36" x14ac:dyDescent="0.25">
      <c r="A19">
        <v>2024</v>
      </c>
      <c r="B19" t="s">
        <v>31</v>
      </c>
      <c r="C19" t="s">
        <v>32</v>
      </c>
      <c r="D19" t="s">
        <v>33</v>
      </c>
      <c r="E19">
        <v>401</v>
      </c>
      <c r="F19">
        <f>IF(IFERROR(VLOOKUP(E19,Store_Showcase!B2:H144,{2}, FALSE), TRUE)=TRUE, IF(IFERROR(VLOOKUP(E19,Store_SRP!B2:H110,{2}, FALSE), TRUE)=TRUE,VLOOKUP(E19,Store_VAM!B2:H273,{2}, FALSE),VLOOKUP(E19,Store_SRP!B2:H110,{2}, FALSE)), VLOOKUP(E19,Store_Showcase!B2:H144,{2}, FALSE))</f>
      </c>
      <c r="G19">
        <v>657471</v>
      </c>
      <c r="H19" t="s">
        <v>84</v>
      </c>
      <c r="I19" s="8" t="s">
        <v>85</v>
      </c>
      <c r="J19" t="s">
        <v>36</v>
      </c>
      <c r="K19" s="8">
        <f>IF(J19="PCK", I19, 0)</f>
      </c>
      <c r="L19" s="8">
        <f>IF(J19="KLS", I19, IF(J19="PCK", I19*VLOOKUP(G19,Sku_Consolidated!A2:U957,21, FALSE),I19*VLOOKUP(G19,Sku_Consolidated!A2:U957,21, FALSE)))</f>
      </c>
      <c r="M19" s="8">
        <f>IF(J19="PCS", I19, 0)</f>
      </c>
      <c r="N19" s="8" t="s">
        <v>86</v>
      </c>
      <c r="O19" s="8">
        <f>N19 * VLOOKUP(E19&amp;VLOOKUP(G19,Sku_Consolidated!A2:Q957,17,FALSE),Sku_CommRate!A2:E1002, 5, FALSE)</f>
      </c>
      <c r="P19" s="8">
        <f>N19 - O19</f>
      </c>
      <c r="Q19">
        <f>VLOOKUP(G19,Sku_Consolidated!A2:G957,7, FALSE)</f>
      </c>
      <c r="R19">
        <f>IF(IFERROR(VLOOKUP(E19,Store_Showcase!B2:H144,7, FALSE), TRUE)=TRUE, IF(IFERROR(VLOOKUP(E19,Store_SRP!B2:H110,7, FALSE), TRUE)=TRUE,VLOOKUP(E19,Store_VAM!B2:H273,7, FALSE),VLOOKUP(E19,Store_SRP!B2:H110,7, FALSE)), VLOOKUP(E19,Store_Showcase!B2:H144,7, FALSE))</f>
      </c>
      <c r="S19">
        <f>IF(IFERROR(VLOOKUP(E19,Store_Showcase!B2:I144,8, FALSE), TRUE)=TRUE, IF(IFERROR(VLOOKUP(E19,Store_SRP!B2:I110,8, FALSE), TRUE)=TRUE,VLOOKUP(E19,Store_VAM!B2:I273,8, FALSE),VLOOKUP(E19,Store_SRP!B2:I110,8, FALSE)), VLOOKUP(E19,Store_Showcase!B2:I144,8, FALSE))</f>
      </c>
      <c r="T19">
        <f>VLOOKUP(G19,Sku_Consolidated!A2:R957,18,FALSE)</f>
      </c>
      <c r="U19">
        <v>7074</v>
      </c>
      <c r="V19">
        <f>IF(VLOOKUP(G19,Sku_Consolidated!A2:S957,19,FALSE)="SHOWCASE", VLOOKUP(E19,Store_Showcase!B2:L144,11, FALSE), IF(VLOOKUP(G19,Sku_Consolidated!A2:S957,19,FALSE)="VAM",VLOOKUP(E19,Store_VAM!B2:L273,11, FALSE),VLOOKUP(E19,Store_SRP!B2:L110,11, FALSE)))</f>
      </c>
      <c r="W19">
        <f>VLOOKUP(G19,Sku_Consolidated!A2:W957,11,FALSE)</f>
      </c>
      <c r="X19">
        <f>VLOOKUP(G19,Sku_Consolidated!A2:H957,8,FALSE)</f>
      </c>
      <c r="Y19">
        <f>VLOOKUP(G19,Sku_Consolidated!A2:I957,9,FALSE)</f>
      </c>
      <c r="Z19" t="s">
        <v>38</v>
      </c>
      <c r="AA19">
        <f>VLOOKUP(G19,Sku_Consolidated!A2:E957,5,FALSE)</f>
      </c>
      <c r="AB19">
        <f>IF(VLOOKUP(G19,Sku_Consolidated!A2:S957,19,FALSE)="SHOWCASE", VLOOKUP(E19,Store_Showcase!B2:N144,13, FALSE), IF(VLOOKUP(G19,Sku_Consolidated!A2:S957,19,FALSE)="VAM",VLOOKUP(E19,Store_VAM!B2:N273,13, FALSE),VLOOKUP(E19,Store_SRP!B2:N110,13, FALSE)))</f>
      </c>
      <c r="AC19">
        <f>IF(IFERROR(AB19,TRUE)=TRUE, "-","OK")</f>
      </c>
      <c r="AD19" s="8" t="s">
        <v>86</v>
      </c>
      <c r="AE19" s="8" t="s">
        <v>39</v>
      </c>
      <c r="AF19">
        <f>IF(IFERROR(VLOOKUP(E19,Store_Showcase!B2:H144,{5}, FALSE), TRUE)=TRUE, IF(IFERROR(VLOOKUP(E19,Store_SRP!B2:H110,{5}, FALSE), TRUE)=TRUE,VLOOKUP(E19,Store_VAM!B2:H273,{5}, FALSE),VLOOKUP(E19,Store_SRP!B2:H110,{5}, FALSE)), VLOOKUP(E19,Store_Showcase!B2:H144,{5}, FALSE))</f>
      </c>
      <c r="AG19">
        <f>IF(IFERROR(VLOOKUP(E19,Store_Showcase!B2:H144,{6}, FALSE), TRUE)=TRUE, IF(IFERROR(VLOOKUP(E19,Store_SRP!B2:H110,{6}, FALSE), TRUE)=TRUE,VLOOKUP(E19,Store_VAM!B2:H273,{6}, FALSE),VLOOKUP(E19,Store_SRP!B2:H110,{6}, FALSE)), VLOOKUP(E19,Store_Showcase!B2:H144,{6}, FALSE))</f>
      </c>
      <c r="AH19">
        <f>VLOOKUP(G19,Sku_Consolidated!A2:R957,18,FALSE)</f>
      </c>
      <c r="AI19">
        <f>VLOOKUP(G19,Sku_Consolidated!A2:S957,19,FALSE)</f>
      </c>
      <c r="AJ19">
        <f>VLOOKUP(G19,Sku_Consolidated!A2:T957,20,FALSE)</f>
      </c>
    </row>
    <row r="20" spans="1:36" x14ac:dyDescent="0.25">
      <c r="A20">
        <v>2024</v>
      </c>
      <c r="B20" t="s">
        <v>31</v>
      </c>
      <c r="C20" t="s">
        <v>32</v>
      </c>
      <c r="D20" t="s">
        <v>33</v>
      </c>
      <c r="E20">
        <v>229</v>
      </c>
      <c r="F20">
        <f>IF(IFERROR(VLOOKUP(E20,Store_Showcase!B2:H144,{2}, FALSE), TRUE)=TRUE, IF(IFERROR(VLOOKUP(E20,Store_SRP!B2:H110,{2}, FALSE), TRUE)=TRUE,VLOOKUP(E20,Store_VAM!B2:H273,{2}, FALSE),VLOOKUP(E20,Store_SRP!B2:H110,{2}, FALSE)), VLOOKUP(E20,Store_Showcase!B2:H144,{2}, FALSE))</f>
      </c>
      <c r="G20">
        <v>655512</v>
      </c>
      <c r="H20" t="s">
        <v>63</v>
      </c>
      <c r="I20" s="8" t="s">
        <v>87</v>
      </c>
      <c r="J20" t="s">
        <v>36</v>
      </c>
      <c r="K20" s="8">
        <f>IF(J20="PCK", I20, 0)</f>
      </c>
      <c r="L20" s="8">
        <f>IF(J20="KLS", I20, IF(J20="PCK", I20*VLOOKUP(G20,Sku_Consolidated!A2:U957,21, FALSE),I20*VLOOKUP(G20,Sku_Consolidated!A2:U957,21, FALSE)))</f>
      </c>
      <c r="M20" s="8">
        <f>IF(J20="PCS", I20, 0)</f>
      </c>
      <c r="N20" s="8" t="s">
        <v>88</v>
      </c>
      <c r="O20" s="8">
        <f>N20 * VLOOKUP(E20&amp;VLOOKUP(G20,Sku_Consolidated!A2:Q957,17,FALSE),Sku_CommRate!A2:E1002, 5, FALSE)</f>
      </c>
      <c r="P20" s="8">
        <f>N20 - O20</f>
      </c>
      <c r="Q20">
        <f>VLOOKUP(G20,Sku_Consolidated!A2:G957,7, FALSE)</f>
      </c>
      <c r="R20">
        <f>IF(IFERROR(VLOOKUP(E20,Store_Showcase!B2:H144,7, FALSE), TRUE)=TRUE, IF(IFERROR(VLOOKUP(E20,Store_SRP!B2:H110,7, FALSE), TRUE)=TRUE,VLOOKUP(E20,Store_VAM!B2:H273,7, FALSE),VLOOKUP(E20,Store_SRP!B2:H110,7, FALSE)), VLOOKUP(E20,Store_Showcase!B2:H144,7, FALSE))</f>
      </c>
      <c r="S20">
        <f>IF(IFERROR(VLOOKUP(E20,Store_Showcase!B2:I144,8, FALSE), TRUE)=TRUE, IF(IFERROR(VLOOKUP(E20,Store_SRP!B2:I110,8, FALSE), TRUE)=TRUE,VLOOKUP(E20,Store_VAM!B2:I273,8, FALSE),VLOOKUP(E20,Store_SRP!B2:I110,8, FALSE)), VLOOKUP(E20,Store_Showcase!B2:I144,8, FALSE))</f>
      </c>
      <c r="T20">
        <f>VLOOKUP(G20,Sku_Consolidated!A2:R957,18,FALSE)</f>
      </c>
      <c r="U20">
        <v>6334</v>
      </c>
      <c r="V20">
        <f>IF(VLOOKUP(G20,Sku_Consolidated!A2:S957,19,FALSE)="SHOWCASE", VLOOKUP(E20,Store_Showcase!B2:L144,11, FALSE), IF(VLOOKUP(G20,Sku_Consolidated!A2:S957,19,FALSE)="VAM",VLOOKUP(E20,Store_VAM!B2:L273,11, FALSE),VLOOKUP(E20,Store_SRP!B2:L110,11, FALSE)))</f>
      </c>
      <c r="W20">
        <f>VLOOKUP(G20,Sku_Consolidated!A2:W957,11,FALSE)</f>
      </c>
      <c r="X20">
        <f>VLOOKUP(G20,Sku_Consolidated!A2:H957,8,FALSE)</f>
      </c>
      <c r="Y20">
        <f>VLOOKUP(G20,Sku_Consolidated!A2:I957,9,FALSE)</f>
      </c>
      <c r="Z20" t="s">
        <v>38</v>
      </c>
      <c r="AA20">
        <f>VLOOKUP(G20,Sku_Consolidated!A2:E957,5,FALSE)</f>
      </c>
      <c r="AB20">
        <f>IF(VLOOKUP(G20,Sku_Consolidated!A2:S957,19,FALSE)="SHOWCASE", VLOOKUP(E20,Store_Showcase!B2:N144,13, FALSE), IF(VLOOKUP(G20,Sku_Consolidated!A2:S957,19,FALSE)="VAM",VLOOKUP(E20,Store_VAM!B2:N273,13, FALSE),VLOOKUP(E20,Store_SRP!B2:N110,13, FALSE)))</f>
      </c>
      <c r="AC20">
        <f>IF(IFERROR(AB20,TRUE)=TRUE, "-","OK")</f>
      </c>
      <c r="AD20" s="8" t="s">
        <v>88</v>
      </c>
      <c r="AE20" s="8" t="s">
        <v>39</v>
      </c>
      <c r="AF20">
        <f>IF(IFERROR(VLOOKUP(E20,Store_Showcase!B2:H144,{5}, FALSE), TRUE)=TRUE, IF(IFERROR(VLOOKUP(E20,Store_SRP!B2:H110,{5}, FALSE), TRUE)=TRUE,VLOOKUP(E20,Store_VAM!B2:H273,{5}, FALSE),VLOOKUP(E20,Store_SRP!B2:H110,{5}, FALSE)), VLOOKUP(E20,Store_Showcase!B2:H144,{5}, FALSE))</f>
      </c>
      <c r="AG20">
        <f>IF(IFERROR(VLOOKUP(E20,Store_Showcase!B2:H144,{6}, FALSE), TRUE)=TRUE, IF(IFERROR(VLOOKUP(E20,Store_SRP!B2:H110,{6}, FALSE), TRUE)=TRUE,VLOOKUP(E20,Store_VAM!B2:H273,{6}, FALSE),VLOOKUP(E20,Store_SRP!B2:H110,{6}, FALSE)), VLOOKUP(E20,Store_Showcase!B2:H144,{6}, FALSE))</f>
      </c>
      <c r="AH20">
        <f>VLOOKUP(G20,Sku_Consolidated!A2:R957,18,FALSE)</f>
      </c>
      <c r="AI20">
        <f>VLOOKUP(G20,Sku_Consolidated!A2:S957,19,FALSE)</f>
      </c>
      <c r="AJ20">
        <f>VLOOKUP(G20,Sku_Consolidated!A2:T957,20,FALSE)</f>
      </c>
    </row>
    <row r="21" spans="1:36" x14ac:dyDescent="0.25">
      <c r="A21">
        <v>2024</v>
      </c>
      <c r="B21" t="s">
        <v>31</v>
      </c>
      <c r="C21" t="s">
        <v>32</v>
      </c>
      <c r="D21" t="s">
        <v>33</v>
      </c>
      <c r="E21">
        <v>717</v>
      </c>
      <c r="F21">
        <f>IF(IFERROR(VLOOKUP(E21,Store_Showcase!B2:H144,{2}, FALSE), TRUE)=TRUE, IF(IFERROR(VLOOKUP(E21,Store_SRP!B2:H110,{2}, FALSE), TRUE)=TRUE,VLOOKUP(E21,Store_VAM!B2:H273,{2}, FALSE),VLOOKUP(E21,Store_SRP!B2:H110,{2}, FALSE)), VLOOKUP(E21,Store_Showcase!B2:H144,{2}, FALSE))</f>
      </c>
      <c r="G21">
        <v>655315</v>
      </c>
      <c r="H21" t="s">
        <v>34</v>
      </c>
      <c r="I21" s="8" t="s">
        <v>89</v>
      </c>
      <c r="J21" t="s">
        <v>36</v>
      </c>
      <c r="K21" s="8">
        <f>IF(J21="PCK", I21, 0)</f>
      </c>
      <c r="L21" s="8">
        <f>IF(J21="KLS", I21, IF(J21="PCK", I21*VLOOKUP(G21,Sku_Consolidated!A2:U957,21, FALSE),I21*VLOOKUP(G21,Sku_Consolidated!A2:U957,21, FALSE)))</f>
      </c>
      <c r="M21" s="8">
        <f>IF(J21="PCS", I21, 0)</f>
      </c>
      <c r="N21" s="8" t="s">
        <v>90</v>
      </c>
      <c r="O21" s="8">
        <f>N21 * VLOOKUP(E21&amp;VLOOKUP(G21,Sku_Consolidated!A2:Q957,17,FALSE),Sku_CommRate!A2:E1002, 5, FALSE)</f>
      </c>
      <c r="P21" s="8">
        <f>N21 - O21</f>
      </c>
      <c r="Q21">
        <f>VLOOKUP(G21,Sku_Consolidated!A2:G957,7, FALSE)</f>
      </c>
      <c r="R21">
        <f>IF(IFERROR(VLOOKUP(E21,Store_Showcase!B2:H144,7, FALSE), TRUE)=TRUE, IF(IFERROR(VLOOKUP(E21,Store_SRP!B2:H110,7, FALSE), TRUE)=TRUE,VLOOKUP(E21,Store_VAM!B2:H273,7, FALSE),VLOOKUP(E21,Store_SRP!B2:H110,7, FALSE)), VLOOKUP(E21,Store_Showcase!B2:H144,7, FALSE))</f>
      </c>
      <c r="S21">
        <f>IF(IFERROR(VLOOKUP(E21,Store_Showcase!B2:I144,8, FALSE), TRUE)=TRUE, IF(IFERROR(VLOOKUP(E21,Store_SRP!B2:I110,8, FALSE), TRUE)=TRUE,VLOOKUP(E21,Store_VAM!B2:I273,8, FALSE),VLOOKUP(E21,Store_SRP!B2:I110,8, FALSE)), VLOOKUP(E21,Store_Showcase!B2:I144,8, FALSE))</f>
      </c>
      <c r="T21">
        <f>VLOOKUP(G21,Sku_Consolidated!A2:R957,18,FALSE)</f>
      </c>
      <c r="U21">
        <v>6240</v>
      </c>
      <c r="V21">
        <f>IF(VLOOKUP(G21,Sku_Consolidated!A2:S957,19,FALSE)="SHOWCASE", VLOOKUP(E21,Store_Showcase!B2:L144,11, FALSE), IF(VLOOKUP(G21,Sku_Consolidated!A2:S957,19,FALSE)="VAM",VLOOKUP(E21,Store_VAM!B2:L273,11, FALSE),VLOOKUP(E21,Store_SRP!B2:L110,11, FALSE)))</f>
      </c>
      <c r="W21">
        <f>VLOOKUP(G21,Sku_Consolidated!A2:W957,11,FALSE)</f>
      </c>
      <c r="X21">
        <f>VLOOKUP(G21,Sku_Consolidated!A2:H957,8,FALSE)</f>
      </c>
      <c r="Y21">
        <f>VLOOKUP(G21,Sku_Consolidated!A2:I957,9,FALSE)</f>
      </c>
      <c r="Z21" t="s">
        <v>38</v>
      </c>
      <c r="AA21">
        <f>VLOOKUP(G21,Sku_Consolidated!A2:E957,5,FALSE)</f>
      </c>
      <c r="AB21">
        <f>IF(VLOOKUP(G21,Sku_Consolidated!A2:S957,19,FALSE)="SHOWCASE", VLOOKUP(E21,Store_Showcase!B2:N144,13, FALSE), IF(VLOOKUP(G21,Sku_Consolidated!A2:S957,19,FALSE)="VAM",VLOOKUP(E21,Store_VAM!B2:N273,13, FALSE),VLOOKUP(E21,Store_SRP!B2:N110,13, FALSE)))</f>
      </c>
      <c r="AC21">
        <f>IF(IFERROR(AB21,TRUE)=TRUE, "-","OK")</f>
      </c>
      <c r="AD21" s="8" t="s">
        <v>90</v>
      </c>
      <c r="AE21" s="8" t="s">
        <v>39</v>
      </c>
      <c r="AF21">
        <f>IF(IFERROR(VLOOKUP(E21,Store_Showcase!B2:H144,{5}, FALSE), TRUE)=TRUE, IF(IFERROR(VLOOKUP(E21,Store_SRP!B2:H110,{5}, FALSE), TRUE)=TRUE,VLOOKUP(E21,Store_VAM!B2:H273,{5}, FALSE),VLOOKUP(E21,Store_SRP!B2:H110,{5}, FALSE)), VLOOKUP(E21,Store_Showcase!B2:H144,{5}, FALSE))</f>
      </c>
      <c r="AG21">
        <f>IF(IFERROR(VLOOKUP(E21,Store_Showcase!B2:H144,{6}, FALSE), TRUE)=TRUE, IF(IFERROR(VLOOKUP(E21,Store_SRP!B2:H110,{6}, FALSE), TRUE)=TRUE,VLOOKUP(E21,Store_VAM!B2:H273,{6}, FALSE),VLOOKUP(E21,Store_SRP!B2:H110,{6}, FALSE)), VLOOKUP(E21,Store_Showcase!B2:H144,{6}, FALSE))</f>
      </c>
      <c r="AH21">
        <f>VLOOKUP(G21,Sku_Consolidated!A2:R957,18,FALSE)</f>
      </c>
      <c r="AI21">
        <f>VLOOKUP(G21,Sku_Consolidated!A2:S957,19,FALSE)</f>
      </c>
      <c r="AJ21">
        <f>VLOOKUP(G21,Sku_Consolidated!A2:T957,20,FALSE)</f>
      </c>
    </row>
    <row r="22" spans="1:36" x14ac:dyDescent="0.25">
      <c r="A22">
        <v>2024</v>
      </c>
      <c r="B22" t="s">
        <v>31</v>
      </c>
      <c r="C22" t="s">
        <v>32</v>
      </c>
      <c r="D22" t="s">
        <v>33</v>
      </c>
      <c r="E22">
        <v>221</v>
      </c>
      <c r="F22">
        <f>IF(IFERROR(VLOOKUP(E22,Store_Showcase!B2:H144,{2}, FALSE), TRUE)=TRUE, IF(IFERROR(VLOOKUP(E22,Store_SRP!B2:H110,{2}, FALSE), TRUE)=TRUE,VLOOKUP(E22,Store_VAM!B2:H273,{2}, FALSE),VLOOKUP(E22,Store_SRP!B2:H110,{2}, FALSE)), VLOOKUP(E22,Store_Showcase!B2:H144,{2}, FALSE))</f>
      </c>
      <c r="G22">
        <v>655315</v>
      </c>
      <c r="H22" t="s">
        <v>34</v>
      </c>
      <c r="I22" s="8" t="s">
        <v>91</v>
      </c>
      <c r="J22" t="s">
        <v>36</v>
      </c>
      <c r="K22" s="8">
        <f>IF(J22="PCK", I22, 0)</f>
      </c>
      <c r="L22" s="8">
        <f>IF(J22="KLS", I22, IF(J22="PCK", I22*VLOOKUP(G22,Sku_Consolidated!A2:U957,21, FALSE),I22*VLOOKUP(G22,Sku_Consolidated!A2:U957,21, FALSE)))</f>
      </c>
      <c r="M22" s="8">
        <f>IF(J22="PCS", I22, 0)</f>
      </c>
      <c r="N22" s="8" t="s">
        <v>92</v>
      </c>
      <c r="O22" s="8">
        <f>N22 * VLOOKUP(E22&amp;VLOOKUP(G22,Sku_Consolidated!A2:Q957,17,FALSE),Sku_CommRate!A2:E1002, 5, FALSE)</f>
      </c>
      <c r="P22" s="8">
        <f>N22 - O22</f>
      </c>
      <c r="Q22">
        <f>VLOOKUP(G22,Sku_Consolidated!A2:G957,7, FALSE)</f>
      </c>
      <c r="R22">
        <f>IF(IFERROR(VLOOKUP(E22,Store_Showcase!B2:H144,7, FALSE), TRUE)=TRUE, IF(IFERROR(VLOOKUP(E22,Store_SRP!B2:H110,7, FALSE), TRUE)=TRUE,VLOOKUP(E22,Store_VAM!B2:H273,7, FALSE),VLOOKUP(E22,Store_SRP!B2:H110,7, FALSE)), VLOOKUP(E22,Store_Showcase!B2:H144,7, FALSE))</f>
      </c>
      <c r="S22">
        <f>IF(IFERROR(VLOOKUP(E22,Store_Showcase!B2:I144,8, FALSE), TRUE)=TRUE, IF(IFERROR(VLOOKUP(E22,Store_SRP!B2:I110,8, FALSE), TRUE)=TRUE,VLOOKUP(E22,Store_VAM!B2:I273,8, FALSE),VLOOKUP(E22,Store_SRP!B2:I110,8, FALSE)), VLOOKUP(E22,Store_Showcase!B2:I144,8, FALSE))</f>
      </c>
      <c r="T22">
        <f>VLOOKUP(G22,Sku_Consolidated!A2:R957,18,FALSE)</f>
      </c>
      <c r="U22">
        <v>6240</v>
      </c>
      <c r="V22">
        <f>IF(VLOOKUP(G22,Sku_Consolidated!A2:S957,19,FALSE)="SHOWCASE", VLOOKUP(E22,Store_Showcase!B2:L144,11, FALSE), IF(VLOOKUP(G22,Sku_Consolidated!A2:S957,19,FALSE)="VAM",VLOOKUP(E22,Store_VAM!B2:L273,11, FALSE),VLOOKUP(E22,Store_SRP!B2:L110,11, FALSE)))</f>
      </c>
      <c r="W22">
        <f>VLOOKUP(G22,Sku_Consolidated!A2:W957,11,FALSE)</f>
      </c>
      <c r="X22">
        <f>VLOOKUP(G22,Sku_Consolidated!A2:H957,8,FALSE)</f>
      </c>
      <c r="Y22">
        <f>VLOOKUP(G22,Sku_Consolidated!A2:I957,9,FALSE)</f>
      </c>
      <c r="Z22" t="s">
        <v>38</v>
      </c>
      <c r="AA22">
        <f>VLOOKUP(G22,Sku_Consolidated!A2:E957,5,FALSE)</f>
      </c>
      <c r="AB22">
        <f>IF(VLOOKUP(G22,Sku_Consolidated!A2:S957,19,FALSE)="SHOWCASE", VLOOKUP(E22,Store_Showcase!B2:N144,13, FALSE), IF(VLOOKUP(G22,Sku_Consolidated!A2:S957,19,FALSE)="VAM",VLOOKUP(E22,Store_VAM!B2:N273,13, FALSE),VLOOKUP(E22,Store_SRP!B2:N110,13, FALSE)))</f>
      </c>
      <c r="AC22">
        <f>IF(IFERROR(AB22,TRUE)=TRUE, "-","OK")</f>
      </c>
      <c r="AD22" s="8" t="s">
        <v>92</v>
      </c>
      <c r="AE22" s="8" t="s">
        <v>39</v>
      </c>
      <c r="AF22">
        <f>IF(IFERROR(VLOOKUP(E22,Store_Showcase!B2:H144,{5}, FALSE), TRUE)=TRUE, IF(IFERROR(VLOOKUP(E22,Store_SRP!B2:H110,{5}, FALSE), TRUE)=TRUE,VLOOKUP(E22,Store_VAM!B2:H273,{5}, FALSE),VLOOKUP(E22,Store_SRP!B2:H110,{5}, FALSE)), VLOOKUP(E22,Store_Showcase!B2:H144,{5}, FALSE))</f>
      </c>
      <c r="AG22">
        <f>IF(IFERROR(VLOOKUP(E22,Store_Showcase!B2:H144,{6}, FALSE), TRUE)=TRUE, IF(IFERROR(VLOOKUP(E22,Store_SRP!B2:H110,{6}, FALSE), TRUE)=TRUE,VLOOKUP(E22,Store_VAM!B2:H273,{6}, FALSE),VLOOKUP(E22,Store_SRP!B2:H110,{6}, FALSE)), VLOOKUP(E22,Store_Showcase!B2:H144,{6}, FALSE))</f>
      </c>
      <c r="AH22">
        <f>VLOOKUP(G22,Sku_Consolidated!A2:R957,18,FALSE)</f>
      </c>
      <c r="AI22">
        <f>VLOOKUP(G22,Sku_Consolidated!A2:S957,19,FALSE)</f>
      </c>
      <c r="AJ22">
        <f>VLOOKUP(G22,Sku_Consolidated!A2:T957,20,FALSE)</f>
      </c>
    </row>
    <row r="23" spans="1:36" x14ac:dyDescent="0.25">
      <c r="A23">
        <v>2024</v>
      </c>
      <c r="B23" t="s">
        <v>31</v>
      </c>
      <c r="C23" t="s">
        <v>32</v>
      </c>
      <c r="D23" t="s">
        <v>33</v>
      </c>
      <c r="E23">
        <v>229</v>
      </c>
      <c r="F23">
        <f>IF(IFERROR(VLOOKUP(E23,Store_Showcase!B2:H144,{2}, FALSE), TRUE)=TRUE, IF(IFERROR(VLOOKUP(E23,Store_SRP!B2:H110,{2}, FALSE), TRUE)=TRUE,VLOOKUP(E23,Store_VAM!B2:H273,{2}, FALSE),VLOOKUP(E23,Store_SRP!B2:H110,{2}, FALSE)), VLOOKUP(E23,Store_Showcase!B2:H144,{2}, FALSE))</f>
      </c>
      <c r="G23">
        <v>655314</v>
      </c>
      <c r="H23" t="s">
        <v>69</v>
      </c>
      <c r="I23" s="8" t="s">
        <v>93</v>
      </c>
      <c r="J23" t="s">
        <v>36</v>
      </c>
      <c r="K23" s="8">
        <f>IF(J23="PCK", I23, 0)</f>
      </c>
      <c r="L23" s="8">
        <f>IF(J23="KLS", I23, IF(J23="PCK", I23*VLOOKUP(G23,Sku_Consolidated!A2:U957,21, FALSE),I23*VLOOKUP(G23,Sku_Consolidated!A2:U957,21, FALSE)))</f>
      </c>
      <c r="M23" s="8">
        <f>IF(J23="PCS", I23, 0)</f>
      </c>
      <c r="N23" s="8" t="s">
        <v>94</v>
      </c>
      <c r="O23" s="8">
        <f>N23 * VLOOKUP(E23&amp;VLOOKUP(G23,Sku_Consolidated!A2:Q957,17,FALSE),Sku_CommRate!A2:E1002, 5, FALSE)</f>
      </c>
      <c r="P23" s="8">
        <f>N23 - O23</f>
      </c>
      <c r="Q23">
        <f>VLOOKUP(G23,Sku_Consolidated!A2:G957,7, FALSE)</f>
      </c>
      <c r="R23">
        <f>IF(IFERROR(VLOOKUP(E23,Store_Showcase!B2:H144,7, FALSE), TRUE)=TRUE, IF(IFERROR(VLOOKUP(E23,Store_SRP!B2:H110,7, FALSE), TRUE)=TRUE,VLOOKUP(E23,Store_VAM!B2:H273,7, FALSE),VLOOKUP(E23,Store_SRP!B2:H110,7, FALSE)), VLOOKUP(E23,Store_Showcase!B2:H144,7, FALSE))</f>
      </c>
      <c r="S23">
        <f>IF(IFERROR(VLOOKUP(E23,Store_Showcase!B2:I144,8, FALSE), TRUE)=TRUE, IF(IFERROR(VLOOKUP(E23,Store_SRP!B2:I110,8, FALSE), TRUE)=TRUE,VLOOKUP(E23,Store_VAM!B2:I273,8, FALSE),VLOOKUP(E23,Store_SRP!B2:I110,8, FALSE)), VLOOKUP(E23,Store_Showcase!B2:I144,8, FALSE))</f>
      </c>
      <c r="T23">
        <f>VLOOKUP(G23,Sku_Consolidated!A2:R957,18,FALSE)</f>
      </c>
      <c r="U23">
        <v>6239</v>
      </c>
      <c r="V23">
        <f>IF(VLOOKUP(G23,Sku_Consolidated!A2:S957,19,FALSE)="SHOWCASE", VLOOKUP(E23,Store_Showcase!B2:L144,11, FALSE), IF(VLOOKUP(G23,Sku_Consolidated!A2:S957,19,FALSE)="VAM",VLOOKUP(E23,Store_VAM!B2:L273,11, FALSE),VLOOKUP(E23,Store_SRP!B2:L110,11, FALSE)))</f>
      </c>
      <c r="W23">
        <f>VLOOKUP(G23,Sku_Consolidated!A2:W957,11,FALSE)</f>
      </c>
      <c r="X23">
        <f>VLOOKUP(G23,Sku_Consolidated!A2:H957,8,FALSE)</f>
      </c>
      <c r="Y23">
        <f>VLOOKUP(G23,Sku_Consolidated!A2:I957,9,FALSE)</f>
      </c>
      <c r="Z23" t="s">
        <v>38</v>
      </c>
      <c r="AA23">
        <f>VLOOKUP(G23,Sku_Consolidated!A2:E957,5,FALSE)</f>
      </c>
      <c r="AB23">
        <f>IF(VLOOKUP(G23,Sku_Consolidated!A2:S957,19,FALSE)="SHOWCASE", VLOOKUP(E23,Store_Showcase!B2:N144,13, FALSE), IF(VLOOKUP(G23,Sku_Consolidated!A2:S957,19,FALSE)="VAM",VLOOKUP(E23,Store_VAM!B2:N273,13, FALSE),VLOOKUP(E23,Store_SRP!B2:N110,13, FALSE)))</f>
      </c>
      <c r="AC23">
        <f>IF(IFERROR(AB23,TRUE)=TRUE, "-","OK")</f>
      </c>
      <c r="AD23" s="8" t="s">
        <v>94</v>
      </c>
      <c r="AE23" s="8" t="s">
        <v>39</v>
      </c>
      <c r="AF23">
        <f>IF(IFERROR(VLOOKUP(E23,Store_Showcase!B2:H144,{5}, FALSE), TRUE)=TRUE, IF(IFERROR(VLOOKUP(E23,Store_SRP!B2:H110,{5}, FALSE), TRUE)=TRUE,VLOOKUP(E23,Store_VAM!B2:H273,{5}, FALSE),VLOOKUP(E23,Store_SRP!B2:H110,{5}, FALSE)), VLOOKUP(E23,Store_Showcase!B2:H144,{5}, FALSE))</f>
      </c>
      <c r="AG23">
        <f>IF(IFERROR(VLOOKUP(E23,Store_Showcase!B2:H144,{6}, FALSE), TRUE)=TRUE, IF(IFERROR(VLOOKUP(E23,Store_SRP!B2:H110,{6}, FALSE), TRUE)=TRUE,VLOOKUP(E23,Store_VAM!B2:H273,{6}, FALSE),VLOOKUP(E23,Store_SRP!B2:H110,{6}, FALSE)), VLOOKUP(E23,Store_Showcase!B2:H144,{6}, FALSE))</f>
      </c>
      <c r="AH23">
        <f>VLOOKUP(G23,Sku_Consolidated!A2:R957,18,FALSE)</f>
      </c>
      <c r="AI23">
        <f>VLOOKUP(G23,Sku_Consolidated!A2:S957,19,FALSE)</f>
      </c>
      <c r="AJ23">
        <f>VLOOKUP(G23,Sku_Consolidated!A2:T957,20,FALSE)</f>
      </c>
    </row>
    <row r="24" spans="1:36" x14ac:dyDescent="0.25">
      <c r="A24">
        <v>2024</v>
      </c>
      <c r="B24" t="s">
        <v>31</v>
      </c>
      <c r="C24" t="s">
        <v>32</v>
      </c>
      <c r="D24" t="s">
        <v>33</v>
      </c>
      <c r="E24">
        <v>722</v>
      </c>
      <c r="F24">
        <f>IF(IFERROR(VLOOKUP(E24,Store_Showcase!B2:H144,{2}, FALSE), TRUE)=TRUE, IF(IFERROR(VLOOKUP(E24,Store_SRP!B2:H110,{2}, FALSE), TRUE)=TRUE,VLOOKUP(E24,Store_VAM!B2:H273,{2}, FALSE),VLOOKUP(E24,Store_SRP!B2:H110,{2}, FALSE)), VLOOKUP(E24,Store_Showcase!B2:H144,{2}, FALSE))</f>
      </c>
      <c r="G24">
        <v>662431</v>
      </c>
      <c r="H24" t="s">
        <v>95</v>
      </c>
      <c r="I24" s="8" t="s">
        <v>96</v>
      </c>
      <c r="J24" t="s">
        <v>36</v>
      </c>
      <c r="K24" s="8">
        <f>IF(J24="PCK", I24, 0)</f>
      </c>
      <c r="L24" s="8">
        <f>IF(J24="KLS", I24, IF(J24="PCK", I24*VLOOKUP(G24,Sku_Consolidated!A2:U957,21, FALSE),I24*VLOOKUP(G24,Sku_Consolidated!A2:U957,21, FALSE)))</f>
      </c>
      <c r="M24" s="8">
        <f>IF(J24="PCS", I24, 0)</f>
      </c>
      <c r="N24" s="8" t="s">
        <v>97</v>
      </c>
      <c r="O24" s="8">
        <f>N24 * VLOOKUP(E24&amp;VLOOKUP(G24,Sku_Consolidated!A2:Q957,17,FALSE),Sku_CommRate!A2:E1002, 5, FALSE)</f>
      </c>
      <c r="P24" s="8">
        <f>N24 - O24</f>
      </c>
      <c r="Q24">
        <f>VLOOKUP(G24,Sku_Consolidated!A2:G957,7, FALSE)</f>
      </c>
      <c r="R24">
        <f>IF(IFERROR(VLOOKUP(E24,Store_Showcase!B2:H144,7, FALSE), TRUE)=TRUE, IF(IFERROR(VLOOKUP(E24,Store_SRP!B2:H110,7, FALSE), TRUE)=TRUE,VLOOKUP(E24,Store_VAM!B2:H273,7, FALSE),VLOOKUP(E24,Store_SRP!B2:H110,7, FALSE)), VLOOKUP(E24,Store_Showcase!B2:H144,7, FALSE))</f>
      </c>
      <c r="S24">
        <f>IF(IFERROR(VLOOKUP(E24,Store_Showcase!B2:I144,8, FALSE), TRUE)=TRUE, IF(IFERROR(VLOOKUP(E24,Store_SRP!B2:I110,8, FALSE), TRUE)=TRUE,VLOOKUP(E24,Store_VAM!B2:I273,8, FALSE),VLOOKUP(E24,Store_SRP!B2:I110,8, FALSE)), VLOOKUP(E24,Store_Showcase!B2:I144,8, FALSE))</f>
      </c>
      <c r="T24">
        <f>VLOOKUP(G24,Sku_Consolidated!A2:R957,18,FALSE)</f>
      </c>
      <c r="U24">
        <v>7635</v>
      </c>
      <c r="V24">
        <f>IF(VLOOKUP(G24,Sku_Consolidated!A2:S957,19,FALSE)="SHOWCASE", VLOOKUP(E24,Store_Showcase!B2:L144,11, FALSE), IF(VLOOKUP(G24,Sku_Consolidated!A2:S957,19,FALSE)="VAM",VLOOKUP(E24,Store_VAM!B2:L273,11, FALSE),VLOOKUP(E24,Store_SRP!B2:L110,11, FALSE)))</f>
      </c>
      <c r="W24">
        <f>VLOOKUP(G24,Sku_Consolidated!A2:W957,11,FALSE)</f>
      </c>
      <c r="X24">
        <f>VLOOKUP(G24,Sku_Consolidated!A2:H957,8,FALSE)</f>
      </c>
      <c r="Y24">
        <f>VLOOKUP(G24,Sku_Consolidated!A2:I957,9,FALSE)</f>
      </c>
      <c r="Z24" t="s">
        <v>38</v>
      </c>
      <c r="AA24">
        <f>VLOOKUP(G24,Sku_Consolidated!A2:E957,5,FALSE)</f>
      </c>
      <c r="AB24">
        <f>IF(VLOOKUP(G24,Sku_Consolidated!A2:S957,19,FALSE)="SHOWCASE", VLOOKUP(E24,Store_Showcase!B2:N144,13, FALSE), IF(VLOOKUP(G24,Sku_Consolidated!A2:S957,19,FALSE)="VAM",VLOOKUP(E24,Store_VAM!B2:N273,13, FALSE),VLOOKUP(E24,Store_SRP!B2:N110,13, FALSE)))</f>
      </c>
      <c r="AC24">
        <f>IF(IFERROR(AB24,TRUE)=TRUE, "-","OK")</f>
      </c>
      <c r="AD24" s="8" t="s">
        <v>97</v>
      </c>
      <c r="AE24" s="8" t="s">
        <v>39</v>
      </c>
      <c r="AF24">
        <f>IF(IFERROR(VLOOKUP(E24,Store_Showcase!B2:H144,{5}, FALSE), TRUE)=TRUE, IF(IFERROR(VLOOKUP(E24,Store_SRP!B2:H110,{5}, FALSE), TRUE)=TRUE,VLOOKUP(E24,Store_VAM!B2:H273,{5}, FALSE),VLOOKUP(E24,Store_SRP!B2:H110,{5}, FALSE)), VLOOKUP(E24,Store_Showcase!B2:H144,{5}, FALSE))</f>
      </c>
      <c r="AG24">
        <f>IF(IFERROR(VLOOKUP(E24,Store_Showcase!B2:H144,{6}, FALSE), TRUE)=TRUE, IF(IFERROR(VLOOKUP(E24,Store_SRP!B2:H110,{6}, FALSE), TRUE)=TRUE,VLOOKUP(E24,Store_VAM!B2:H273,{6}, FALSE),VLOOKUP(E24,Store_SRP!B2:H110,{6}, FALSE)), VLOOKUP(E24,Store_Showcase!B2:H144,{6}, FALSE))</f>
      </c>
      <c r="AH24">
        <f>VLOOKUP(G24,Sku_Consolidated!A2:R957,18,FALSE)</f>
      </c>
      <c r="AI24">
        <f>VLOOKUP(G24,Sku_Consolidated!A2:S957,19,FALSE)</f>
      </c>
      <c r="AJ24">
        <f>VLOOKUP(G24,Sku_Consolidated!A2:T957,20,FALSE)</f>
      </c>
    </row>
    <row r="25" spans="1:36" x14ac:dyDescent="0.25">
      <c r="A25">
        <v>2024</v>
      </c>
      <c r="B25" t="s">
        <v>31</v>
      </c>
      <c r="C25" t="s">
        <v>32</v>
      </c>
      <c r="D25" t="s">
        <v>33</v>
      </c>
      <c r="E25">
        <v>804</v>
      </c>
      <c r="F25">
        <f>IF(IFERROR(VLOOKUP(E25,Store_Showcase!B2:H144,{2}, FALSE), TRUE)=TRUE, IF(IFERROR(VLOOKUP(E25,Store_SRP!B2:H110,{2}, FALSE), TRUE)=TRUE,VLOOKUP(E25,Store_VAM!B2:H273,{2}, FALSE),VLOOKUP(E25,Store_SRP!B2:H110,{2}, FALSE)), VLOOKUP(E25,Store_Showcase!B2:H144,{2}, FALSE))</f>
      </c>
      <c r="G25">
        <v>655312</v>
      </c>
      <c r="H25" t="s">
        <v>98</v>
      </c>
      <c r="I25" s="8" t="s">
        <v>99</v>
      </c>
      <c r="J25" t="s">
        <v>36</v>
      </c>
      <c r="K25" s="8">
        <f>IF(J25="PCK", I25, 0)</f>
      </c>
      <c r="L25" s="8">
        <f>IF(J25="KLS", I25, IF(J25="PCK", I25*VLOOKUP(G25,Sku_Consolidated!A2:U957,21, FALSE),I25*VLOOKUP(G25,Sku_Consolidated!A2:U957,21, FALSE)))</f>
      </c>
      <c r="M25" s="8">
        <f>IF(J25="PCS", I25, 0)</f>
      </c>
      <c r="N25" s="8" t="s">
        <v>100</v>
      </c>
      <c r="O25" s="8">
        <f>N25 * VLOOKUP(E25&amp;VLOOKUP(G25,Sku_Consolidated!A2:Q957,17,FALSE),Sku_CommRate!A2:E1002, 5, FALSE)</f>
      </c>
      <c r="P25" s="8">
        <f>N25 - O25</f>
      </c>
      <c r="Q25">
        <f>VLOOKUP(G25,Sku_Consolidated!A2:G957,7, FALSE)</f>
      </c>
      <c r="R25">
        <f>IF(IFERROR(VLOOKUP(E25,Store_Showcase!B2:H144,7, FALSE), TRUE)=TRUE, IF(IFERROR(VLOOKUP(E25,Store_SRP!B2:H110,7, FALSE), TRUE)=TRUE,VLOOKUP(E25,Store_VAM!B2:H273,7, FALSE),VLOOKUP(E25,Store_SRP!B2:H110,7, FALSE)), VLOOKUP(E25,Store_Showcase!B2:H144,7, FALSE))</f>
      </c>
      <c r="S25">
        <f>IF(IFERROR(VLOOKUP(E25,Store_Showcase!B2:I144,8, FALSE), TRUE)=TRUE, IF(IFERROR(VLOOKUP(E25,Store_SRP!B2:I110,8, FALSE), TRUE)=TRUE,VLOOKUP(E25,Store_VAM!B2:I273,8, FALSE),VLOOKUP(E25,Store_SRP!B2:I110,8, FALSE)), VLOOKUP(E25,Store_Showcase!B2:I144,8, FALSE))</f>
      </c>
      <c r="T25">
        <f>VLOOKUP(G25,Sku_Consolidated!A2:R957,18,FALSE)</f>
      </c>
      <c r="U25">
        <v>6238</v>
      </c>
      <c r="V25">
        <f>IF(VLOOKUP(G25,Sku_Consolidated!A2:S957,19,FALSE)="SHOWCASE", VLOOKUP(E25,Store_Showcase!B2:L144,11, FALSE), IF(VLOOKUP(G25,Sku_Consolidated!A2:S957,19,FALSE)="VAM",VLOOKUP(E25,Store_VAM!B2:L273,11, FALSE),VLOOKUP(E25,Store_SRP!B2:L110,11, FALSE)))</f>
      </c>
      <c r="W25">
        <f>VLOOKUP(G25,Sku_Consolidated!A2:W957,11,FALSE)</f>
      </c>
      <c r="X25">
        <f>VLOOKUP(G25,Sku_Consolidated!A2:H957,8,FALSE)</f>
      </c>
      <c r="Y25">
        <f>VLOOKUP(G25,Sku_Consolidated!A2:I957,9,FALSE)</f>
      </c>
      <c r="Z25" t="s">
        <v>38</v>
      </c>
      <c r="AA25">
        <f>VLOOKUP(G25,Sku_Consolidated!A2:E957,5,FALSE)</f>
      </c>
      <c r="AB25">
        <f>IF(VLOOKUP(G25,Sku_Consolidated!A2:S957,19,FALSE)="SHOWCASE", VLOOKUP(E25,Store_Showcase!B2:N144,13, FALSE), IF(VLOOKUP(G25,Sku_Consolidated!A2:S957,19,FALSE)="VAM",VLOOKUP(E25,Store_VAM!B2:N273,13, FALSE),VLOOKUP(E25,Store_SRP!B2:N110,13, FALSE)))</f>
      </c>
      <c r="AC25">
        <f>IF(IFERROR(AB25,TRUE)=TRUE, "-","OK")</f>
      </c>
      <c r="AD25" s="8" t="s">
        <v>100</v>
      </c>
      <c r="AE25" s="8" t="s">
        <v>39</v>
      </c>
      <c r="AF25">
        <f>IF(IFERROR(VLOOKUP(E25,Store_Showcase!B2:H144,{5}, FALSE), TRUE)=TRUE, IF(IFERROR(VLOOKUP(E25,Store_SRP!B2:H110,{5}, FALSE), TRUE)=TRUE,VLOOKUP(E25,Store_VAM!B2:H273,{5}, FALSE),VLOOKUP(E25,Store_SRP!B2:H110,{5}, FALSE)), VLOOKUP(E25,Store_Showcase!B2:H144,{5}, FALSE))</f>
      </c>
      <c r="AG25">
        <f>IF(IFERROR(VLOOKUP(E25,Store_Showcase!B2:H144,{6}, FALSE), TRUE)=TRUE, IF(IFERROR(VLOOKUP(E25,Store_SRP!B2:H110,{6}, FALSE), TRUE)=TRUE,VLOOKUP(E25,Store_VAM!B2:H273,{6}, FALSE),VLOOKUP(E25,Store_SRP!B2:H110,{6}, FALSE)), VLOOKUP(E25,Store_Showcase!B2:H144,{6}, FALSE))</f>
      </c>
      <c r="AH25">
        <f>VLOOKUP(G25,Sku_Consolidated!A2:R957,18,FALSE)</f>
      </c>
      <c r="AI25">
        <f>VLOOKUP(G25,Sku_Consolidated!A2:S957,19,FALSE)</f>
      </c>
      <c r="AJ25">
        <f>VLOOKUP(G25,Sku_Consolidated!A2:T957,20,FALSE)</f>
      </c>
    </row>
    <row r="26" spans="1:36" x14ac:dyDescent="0.25">
      <c r="A26">
        <v>2024</v>
      </c>
      <c r="B26" t="s">
        <v>31</v>
      </c>
      <c r="C26" t="s">
        <v>32</v>
      </c>
      <c r="D26" t="s">
        <v>33</v>
      </c>
      <c r="E26">
        <v>221</v>
      </c>
      <c r="F26">
        <f>IF(IFERROR(VLOOKUP(E26,Store_Showcase!B2:H144,{2}, FALSE), TRUE)=TRUE, IF(IFERROR(VLOOKUP(E26,Store_SRP!B2:H110,{2}, FALSE), TRUE)=TRUE,VLOOKUP(E26,Store_VAM!B2:H273,{2}, FALSE),VLOOKUP(E26,Store_SRP!B2:H110,{2}, FALSE)), VLOOKUP(E26,Store_Showcase!B2:H144,{2}, FALSE))</f>
      </c>
      <c r="G26">
        <v>655306</v>
      </c>
      <c r="H26" t="s">
        <v>43</v>
      </c>
      <c r="I26" s="8" t="s">
        <v>101</v>
      </c>
      <c r="J26" t="s">
        <v>36</v>
      </c>
      <c r="K26" s="8">
        <f>IF(J26="PCK", I26, 0)</f>
      </c>
      <c r="L26" s="8">
        <f>IF(J26="KLS", I26, IF(J26="PCK", I26*VLOOKUP(G26,Sku_Consolidated!A2:U957,21, FALSE),I26*VLOOKUP(G26,Sku_Consolidated!A2:U957,21, FALSE)))</f>
      </c>
      <c r="M26" s="8">
        <f>IF(J26="PCS", I26, 0)</f>
      </c>
      <c r="N26" s="8" t="s">
        <v>102</v>
      </c>
      <c r="O26" s="8">
        <f>N26 * VLOOKUP(E26&amp;VLOOKUP(G26,Sku_Consolidated!A2:Q957,17,FALSE),Sku_CommRate!A2:E1002, 5, FALSE)</f>
      </c>
      <c r="P26" s="8">
        <f>N26 - O26</f>
      </c>
      <c r="Q26">
        <f>VLOOKUP(G26,Sku_Consolidated!A2:G957,7, FALSE)</f>
      </c>
      <c r="R26">
        <f>IF(IFERROR(VLOOKUP(E26,Store_Showcase!B2:H144,7, FALSE), TRUE)=TRUE, IF(IFERROR(VLOOKUP(E26,Store_SRP!B2:H110,7, FALSE), TRUE)=TRUE,VLOOKUP(E26,Store_VAM!B2:H273,7, FALSE),VLOOKUP(E26,Store_SRP!B2:H110,7, FALSE)), VLOOKUP(E26,Store_Showcase!B2:H144,7, FALSE))</f>
      </c>
      <c r="S26">
        <f>IF(IFERROR(VLOOKUP(E26,Store_Showcase!B2:I144,8, FALSE), TRUE)=TRUE, IF(IFERROR(VLOOKUP(E26,Store_SRP!B2:I110,8, FALSE), TRUE)=TRUE,VLOOKUP(E26,Store_VAM!B2:I273,8, FALSE),VLOOKUP(E26,Store_SRP!B2:I110,8, FALSE)), VLOOKUP(E26,Store_Showcase!B2:I144,8, FALSE))</f>
      </c>
      <c r="T26">
        <f>VLOOKUP(G26,Sku_Consolidated!A2:R957,18,FALSE)</f>
      </c>
      <c r="U26">
        <v>6233</v>
      </c>
      <c r="V26">
        <f>IF(VLOOKUP(G26,Sku_Consolidated!A2:S957,19,FALSE)="SHOWCASE", VLOOKUP(E26,Store_Showcase!B2:L144,11, FALSE), IF(VLOOKUP(G26,Sku_Consolidated!A2:S957,19,FALSE)="VAM",VLOOKUP(E26,Store_VAM!B2:L273,11, FALSE),VLOOKUP(E26,Store_SRP!B2:L110,11, FALSE)))</f>
      </c>
      <c r="W26">
        <f>VLOOKUP(G26,Sku_Consolidated!A2:W957,11,FALSE)</f>
      </c>
      <c r="X26">
        <f>VLOOKUP(G26,Sku_Consolidated!A2:H957,8,FALSE)</f>
      </c>
      <c r="Y26">
        <f>VLOOKUP(G26,Sku_Consolidated!A2:I957,9,FALSE)</f>
      </c>
      <c r="Z26" t="s">
        <v>38</v>
      </c>
      <c r="AA26">
        <f>VLOOKUP(G26,Sku_Consolidated!A2:E957,5,FALSE)</f>
      </c>
      <c r="AB26">
        <f>IF(VLOOKUP(G26,Sku_Consolidated!A2:S957,19,FALSE)="SHOWCASE", VLOOKUP(E26,Store_Showcase!B2:N144,13, FALSE), IF(VLOOKUP(G26,Sku_Consolidated!A2:S957,19,FALSE)="VAM",VLOOKUP(E26,Store_VAM!B2:N273,13, FALSE),VLOOKUP(E26,Store_SRP!B2:N110,13, FALSE)))</f>
      </c>
      <c r="AC26">
        <f>IF(IFERROR(AB26,TRUE)=TRUE, "-","OK")</f>
      </c>
      <c r="AD26" s="8" t="s">
        <v>102</v>
      </c>
      <c r="AE26" s="8" t="s">
        <v>39</v>
      </c>
      <c r="AF26">
        <f>IF(IFERROR(VLOOKUP(E26,Store_Showcase!B2:H144,{5}, FALSE), TRUE)=TRUE, IF(IFERROR(VLOOKUP(E26,Store_SRP!B2:H110,{5}, FALSE), TRUE)=TRUE,VLOOKUP(E26,Store_VAM!B2:H273,{5}, FALSE),VLOOKUP(E26,Store_SRP!B2:H110,{5}, FALSE)), VLOOKUP(E26,Store_Showcase!B2:H144,{5}, FALSE))</f>
      </c>
      <c r="AG26">
        <f>IF(IFERROR(VLOOKUP(E26,Store_Showcase!B2:H144,{6}, FALSE), TRUE)=TRUE, IF(IFERROR(VLOOKUP(E26,Store_SRP!B2:H110,{6}, FALSE), TRUE)=TRUE,VLOOKUP(E26,Store_VAM!B2:H273,{6}, FALSE),VLOOKUP(E26,Store_SRP!B2:H110,{6}, FALSE)), VLOOKUP(E26,Store_Showcase!B2:H144,{6}, FALSE))</f>
      </c>
      <c r="AH26">
        <f>VLOOKUP(G26,Sku_Consolidated!A2:R957,18,FALSE)</f>
      </c>
      <c r="AI26">
        <f>VLOOKUP(G26,Sku_Consolidated!A2:S957,19,FALSE)</f>
      </c>
      <c r="AJ26">
        <f>VLOOKUP(G26,Sku_Consolidated!A2:T957,20,FALSE)</f>
      </c>
    </row>
    <row r="27" spans="1:36" x14ac:dyDescent="0.25">
      <c r="A27">
        <v>2024</v>
      </c>
      <c r="B27" t="s">
        <v>31</v>
      </c>
      <c r="C27" t="s">
        <v>32</v>
      </c>
      <c r="D27" t="s">
        <v>33</v>
      </c>
      <c r="E27">
        <v>221</v>
      </c>
      <c r="F27">
        <f>IF(IFERROR(VLOOKUP(E27,Store_Showcase!B2:H144,{2}, FALSE), TRUE)=TRUE, IF(IFERROR(VLOOKUP(E27,Store_SRP!B2:H110,{2}, FALSE), TRUE)=TRUE,VLOOKUP(E27,Store_VAM!B2:H273,{2}, FALSE),VLOOKUP(E27,Store_SRP!B2:H110,{2}, FALSE)), VLOOKUP(E27,Store_Showcase!B2:H144,{2}, FALSE))</f>
      </c>
      <c r="G27">
        <v>655514</v>
      </c>
      <c r="H27" t="s">
        <v>46</v>
      </c>
      <c r="I27" s="8" t="s">
        <v>103</v>
      </c>
      <c r="J27" t="s">
        <v>36</v>
      </c>
      <c r="K27" s="8">
        <f>IF(J27="PCK", I27, 0)</f>
      </c>
      <c r="L27" s="8">
        <f>IF(J27="KLS", I27, IF(J27="PCK", I27*VLOOKUP(G27,Sku_Consolidated!A2:U957,21, FALSE),I27*VLOOKUP(G27,Sku_Consolidated!A2:U957,21, FALSE)))</f>
      </c>
      <c r="M27" s="8">
        <f>IF(J27="PCS", I27, 0)</f>
      </c>
      <c r="N27" s="8" t="s">
        <v>104</v>
      </c>
      <c r="O27" s="8">
        <f>N27 * VLOOKUP(E27&amp;VLOOKUP(G27,Sku_Consolidated!A2:Q957,17,FALSE),Sku_CommRate!A2:E1002, 5, FALSE)</f>
      </c>
      <c r="P27" s="8">
        <f>N27 - O27</f>
      </c>
      <c r="Q27">
        <f>VLOOKUP(G27,Sku_Consolidated!A2:G957,7, FALSE)</f>
      </c>
      <c r="R27">
        <f>IF(IFERROR(VLOOKUP(E27,Store_Showcase!B2:H144,7, FALSE), TRUE)=TRUE, IF(IFERROR(VLOOKUP(E27,Store_SRP!B2:H110,7, FALSE), TRUE)=TRUE,VLOOKUP(E27,Store_VAM!B2:H273,7, FALSE),VLOOKUP(E27,Store_SRP!B2:H110,7, FALSE)), VLOOKUP(E27,Store_Showcase!B2:H144,7, FALSE))</f>
      </c>
      <c r="S27">
        <f>IF(IFERROR(VLOOKUP(E27,Store_Showcase!B2:I144,8, FALSE), TRUE)=TRUE, IF(IFERROR(VLOOKUP(E27,Store_SRP!B2:I110,8, FALSE), TRUE)=TRUE,VLOOKUP(E27,Store_VAM!B2:I273,8, FALSE),VLOOKUP(E27,Store_SRP!B2:I110,8, FALSE)), VLOOKUP(E27,Store_Showcase!B2:I144,8, FALSE))</f>
      </c>
      <c r="T27">
        <f>VLOOKUP(G27,Sku_Consolidated!A2:R957,18,FALSE)</f>
      </c>
      <c r="U27">
        <v>6337</v>
      </c>
      <c r="V27">
        <f>IF(VLOOKUP(G27,Sku_Consolidated!A2:S957,19,FALSE)="SHOWCASE", VLOOKUP(E27,Store_Showcase!B2:L144,11, FALSE), IF(VLOOKUP(G27,Sku_Consolidated!A2:S957,19,FALSE)="VAM",VLOOKUP(E27,Store_VAM!B2:L273,11, FALSE),VLOOKUP(E27,Store_SRP!B2:L110,11, FALSE)))</f>
      </c>
      <c r="W27">
        <f>VLOOKUP(G27,Sku_Consolidated!A2:W957,11,FALSE)</f>
      </c>
      <c r="X27">
        <f>VLOOKUP(G27,Sku_Consolidated!A2:H957,8,FALSE)</f>
      </c>
      <c r="Y27">
        <f>VLOOKUP(G27,Sku_Consolidated!A2:I957,9,FALSE)</f>
      </c>
      <c r="Z27" t="s">
        <v>38</v>
      </c>
      <c r="AA27">
        <f>VLOOKUP(G27,Sku_Consolidated!A2:E957,5,FALSE)</f>
      </c>
      <c r="AB27">
        <f>IF(VLOOKUP(G27,Sku_Consolidated!A2:S957,19,FALSE)="SHOWCASE", VLOOKUP(E27,Store_Showcase!B2:N144,13, FALSE), IF(VLOOKUP(G27,Sku_Consolidated!A2:S957,19,FALSE)="VAM",VLOOKUP(E27,Store_VAM!B2:N273,13, FALSE),VLOOKUP(E27,Store_SRP!B2:N110,13, FALSE)))</f>
      </c>
      <c r="AC27">
        <f>IF(IFERROR(AB27,TRUE)=TRUE, "-","OK")</f>
      </c>
      <c r="AD27" s="8" t="s">
        <v>104</v>
      </c>
      <c r="AE27" s="8" t="s">
        <v>39</v>
      </c>
      <c r="AF27">
        <f>IF(IFERROR(VLOOKUP(E27,Store_Showcase!B2:H144,{5}, FALSE), TRUE)=TRUE, IF(IFERROR(VLOOKUP(E27,Store_SRP!B2:H110,{5}, FALSE), TRUE)=TRUE,VLOOKUP(E27,Store_VAM!B2:H273,{5}, FALSE),VLOOKUP(E27,Store_SRP!B2:H110,{5}, FALSE)), VLOOKUP(E27,Store_Showcase!B2:H144,{5}, FALSE))</f>
      </c>
      <c r="AG27">
        <f>IF(IFERROR(VLOOKUP(E27,Store_Showcase!B2:H144,{6}, FALSE), TRUE)=TRUE, IF(IFERROR(VLOOKUP(E27,Store_SRP!B2:H110,{6}, FALSE), TRUE)=TRUE,VLOOKUP(E27,Store_VAM!B2:H273,{6}, FALSE),VLOOKUP(E27,Store_SRP!B2:H110,{6}, FALSE)), VLOOKUP(E27,Store_Showcase!B2:H144,{6}, FALSE))</f>
      </c>
      <c r="AH27">
        <f>VLOOKUP(G27,Sku_Consolidated!A2:R957,18,FALSE)</f>
      </c>
      <c r="AI27">
        <f>VLOOKUP(G27,Sku_Consolidated!A2:S957,19,FALSE)</f>
      </c>
      <c r="AJ27">
        <f>VLOOKUP(G27,Sku_Consolidated!A2:T957,20,FALSE)</f>
      </c>
    </row>
    <row r="28" spans="1:36" x14ac:dyDescent="0.25">
      <c r="A28">
        <v>2024</v>
      </c>
      <c r="B28" t="s">
        <v>31</v>
      </c>
      <c r="C28" t="s">
        <v>32</v>
      </c>
      <c r="D28" t="s">
        <v>33</v>
      </c>
      <c r="E28">
        <v>205</v>
      </c>
      <c r="F28">
        <f>IF(IFERROR(VLOOKUP(E28,Store_Showcase!B2:H144,{2}, FALSE), TRUE)=TRUE, IF(IFERROR(VLOOKUP(E28,Store_SRP!B2:H110,{2}, FALSE), TRUE)=TRUE,VLOOKUP(E28,Store_VAM!B2:H273,{2}, FALSE),VLOOKUP(E28,Store_SRP!B2:H110,{2}, FALSE)), VLOOKUP(E28,Store_Showcase!B2:H144,{2}, FALSE))</f>
      </c>
      <c r="G28">
        <v>655512</v>
      </c>
      <c r="H28" t="s">
        <v>63</v>
      </c>
      <c r="I28" s="8" t="s">
        <v>105</v>
      </c>
      <c r="J28" t="s">
        <v>36</v>
      </c>
      <c r="K28" s="8">
        <f>IF(J28="PCK", I28, 0)</f>
      </c>
      <c r="L28" s="8">
        <f>IF(J28="KLS", I28, IF(J28="PCK", I28*VLOOKUP(G28,Sku_Consolidated!A2:U957,21, FALSE),I28*VLOOKUP(G28,Sku_Consolidated!A2:U957,21, FALSE)))</f>
      </c>
      <c r="M28" s="8">
        <f>IF(J28="PCS", I28, 0)</f>
      </c>
      <c r="N28" s="8" t="s">
        <v>106</v>
      </c>
      <c r="O28" s="8">
        <f>N28 * VLOOKUP(E28&amp;VLOOKUP(G28,Sku_Consolidated!A2:Q957,17,FALSE),Sku_CommRate!A2:E1002, 5, FALSE)</f>
      </c>
      <c r="P28" s="8">
        <f>N28 - O28</f>
      </c>
      <c r="Q28">
        <f>VLOOKUP(G28,Sku_Consolidated!A2:G957,7, FALSE)</f>
      </c>
      <c r="R28">
        <f>IF(IFERROR(VLOOKUP(E28,Store_Showcase!B2:H144,7, FALSE), TRUE)=TRUE, IF(IFERROR(VLOOKUP(E28,Store_SRP!B2:H110,7, FALSE), TRUE)=TRUE,VLOOKUP(E28,Store_VAM!B2:H273,7, FALSE),VLOOKUP(E28,Store_SRP!B2:H110,7, FALSE)), VLOOKUP(E28,Store_Showcase!B2:H144,7, FALSE))</f>
      </c>
      <c r="S28">
        <f>IF(IFERROR(VLOOKUP(E28,Store_Showcase!B2:I144,8, FALSE), TRUE)=TRUE, IF(IFERROR(VLOOKUP(E28,Store_SRP!B2:I110,8, FALSE), TRUE)=TRUE,VLOOKUP(E28,Store_VAM!B2:I273,8, FALSE),VLOOKUP(E28,Store_SRP!B2:I110,8, FALSE)), VLOOKUP(E28,Store_Showcase!B2:I144,8, FALSE))</f>
      </c>
      <c r="T28">
        <f>VLOOKUP(G28,Sku_Consolidated!A2:R957,18,FALSE)</f>
      </c>
      <c r="U28">
        <v>6334</v>
      </c>
      <c r="V28">
        <f>IF(VLOOKUP(G28,Sku_Consolidated!A2:S957,19,FALSE)="SHOWCASE", VLOOKUP(E28,Store_Showcase!B2:L144,11, FALSE), IF(VLOOKUP(G28,Sku_Consolidated!A2:S957,19,FALSE)="VAM",VLOOKUP(E28,Store_VAM!B2:L273,11, FALSE),VLOOKUP(E28,Store_SRP!B2:L110,11, FALSE)))</f>
      </c>
      <c r="W28">
        <f>VLOOKUP(G28,Sku_Consolidated!A2:W957,11,FALSE)</f>
      </c>
      <c r="X28">
        <f>VLOOKUP(G28,Sku_Consolidated!A2:H957,8,FALSE)</f>
      </c>
      <c r="Y28">
        <f>VLOOKUP(G28,Sku_Consolidated!A2:I957,9,FALSE)</f>
      </c>
      <c r="Z28" t="s">
        <v>38</v>
      </c>
      <c r="AA28">
        <f>VLOOKUP(G28,Sku_Consolidated!A2:E957,5,FALSE)</f>
      </c>
      <c r="AB28">
        <f>IF(VLOOKUP(G28,Sku_Consolidated!A2:S957,19,FALSE)="SHOWCASE", VLOOKUP(E28,Store_Showcase!B2:N144,13, FALSE), IF(VLOOKUP(G28,Sku_Consolidated!A2:S957,19,FALSE)="VAM",VLOOKUP(E28,Store_VAM!B2:N273,13, FALSE),VLOOKUP(E28,Store_SRP!B2:N110,13, FALSE)))</f>
      </c>
      <c r="AC28">
        <f>IF(IFERROR(AB28,TRUE)=TRUE, "-","OK")</f>
      </c>
      <c r="AD28" s="8" t="s">
        <v>106</v>
      </c>
      <c r="AE28" s="8" t="s">
        <v>39</v>
      </c>
      <c r="AF28">
        <f>IF(IFERROR(VLOOKUP(E28,Store_Showcase!B2:H144,{5}, FALSE), TRUE)=TRUE, IF(IFERROR(VLOOKUP(E28,Store_SRP!B2:H110,{5}, FALSE), TRUE)=TRUE,VLOOKUP(E28,Store_VAM!B2:H273,{5}, FALSE),VLOOKUP(E28,Store_SRP!B2:H110,{5}, FALSE)), VLOOKUP(E28,Store_Showcase!B2:H144,{5}, FALSE))</f>
      </c>
      <c r="AG28">
        <f>IF(IFERROR(VLOOKUP(E28,Store_Showcase!B2:H144,{6}, FALSE), TRUE)=TRUE, IF(IFERROR(VLOOKUP(E28,Store_SRP!B2:H110,{6}, FALSE), TRUE)=TRUE,VLOOKUP(E28,Store_VAM!B2:H273,{6}, FALSE),VLOOKUP(E28,Store_SRP!B2:H110,{6}, FALSE)), VLOOKUP(E28,Store_Showcase!B2:H144,{6}, FALSE))</f>
      </c>
      <c r="AH28">
        <f>VLOOKUP(G28,Sku_Consolidated!A2:R957,18,FALSE)</f>
      </c>
      <c r="AI28">
        <f>VLOOKUP(G28,Sku_Consolidated!A2:S957,19,FALSE)</f>
      </c>
      <c r="AJ28">
        <f>VLOOKUP(G28,Sku_Consolidated!A2:T957,20,FALSE)</f>
      </c>
    </row>
    <row r="29" spans="1:36" x14ac:dyDescent="0.25">
      <c r="A29">
        <v>2024</v>
      </c>
      <c r="B29" t="s">
        <v>31</v>
      </c>
      <c r="C29" t="s">
        <v>32</v>
      </c>
      <c r="D29" t="s">
        <v>33</v>
      </c>
      <c r="E29">
        <v>804</v>
      </c>
      <c r="F29">
        <f>IF(IFERROR(VLOOKUP(E29,Store_Showcase!B2:H144,{2}, FALSE), TRUE)=TRUE, IF(IFERROR(VLOOKUP(E29,Store_SRP!B2:H110,{2}, FALSE), TRUE)=TRUE,VLOOKUP(E29,Store_VAM!B2:H273,{2}, FALSE),VLOOKUP(E29,Store_SRP!B2:H110,{2}, FALSE)), VLOOKUP(E29,Store_Showcase!B2:H144,{2}, FALSE))</f>
      </c>
      <c r="G29">
        <v>655306</v>
      </c>
      <c r="H29" t="s">
        <v>43</v>
      </c>
      <c r="I29" s="8" t="s">
        <v>107</v>
      </c>
      <c r="J29" t="s">
        <v>36</v>
      </c>
      <c r="K29" s="8">
        <f>IF(J29="PCK", I29, 0)</f>
      </c>
      <c r="L29" s="8">
        <f>IF(J29="KLS", I29, IF(J29="PCK", I29*VLOOKUP(G29,Sku_Consolidated!A2:U957,21, FALSE),I29*VLOOKUP(G29,Sku_Consolidated!A2:U957,21, FALSE)))</f>
      </c>
      <c r="M29" s="8">
        <f>IF(J29="PCS", I29, 0)</f>
      </c>
      <c r="N29" s="8" t="s">
        <v>108</v>
      </c>
      <c r="O29" s="8">
        <f>N29 * VLOOKUP(E29&amp;VLOOKUP(G29,Sku_Consolidated!A2:Q957,17,FALSE),Sku_CommRate!A2:E1002, 5, FALSE)</f>
      </c>
      <c r="P29" s="8">
        <f>N29 - O29</f>
      </c>
      <c r="Q29">
        <f>VLOOKUP(G29,Sku_Consolidated!A2:G957,7, FALSE)</f>
      </c>
      <c r="R29">
        <f>IF(IFERROR(VLOOKUP(E29,Store_Showcase!B2:H144,7, FALSE), TRUE)=TRUE, IF(IFERROR(VLOOKUP(E29,Store_SRP!B2:H110,7, FALSE), TRUE)=TRUE,VLOOKUP(E29,Store_VAM!B2:H273,7, FALSE),VLOOKUP(E29,Store_SRP!B2:H110,7, FALSE)), VLOOKUP(E29,Store_Showcase!B2:H144,7, FALSE))</f>
      </c>
      <c r="S29">
        <f>IF(IFERROR(VLOOKUP(E29,Store_Showcase!B2:I144,8, FALSE), TRUE)=TRUE, IF(IFERROR(VLOOKUP(E29,Store_SRP!B2:I110,8, FALSE), TRUE)=TRUE,VLOOKUP(E29,Store_VAM!B2:I273,8, FALSE),VLOOKUP(E29,Store_SRP!B2:I110,8, FALSE)), VLOOKUP(E29,Store_Showcase!B2:I144,8, FALSE))</f>
      </c>
      <c r="T29">
        <f>VLOOKUP(G29,Sku_Consolidated!A2:R957,18,FALSE)</f>
      </c>
      <c r="U29">
        <v>6233</v>
      </c>
      <c r="V29">
        <f>IF(VLOOKUP(G29,Sku_Consolidated!A2:S957,19,FALSE)="SHOWCASE", VLOOKUP(E29,Store_Showcase!B2:L144,11, FALSE), IF(VLOOKUP(G29,Sku_Consolidated!A2:S957,19,FALSE)="VAM",VLOOKUP(E29,Store_VAM!B2:L273,11, FALSE),VLOOKUP(E29,Store_SRP!B2:L110,11, FALSE)))</f>
      </c>
      <c r="W29">
        <f>VLOOKUP(G29,Sku_Consolidated!A2:W957,11,FALSE)</f>
      </c>
      <c r="X29">
        <f>VLOOKUP(G29,Sku_Consolidated!A2:H957,8,FALSE)</f>
      </c>
      <c r="Y29">
        <f>VLOOKUP(G29,Sku_Consolidated!A2:I957,9,FALSE)</f>
      </c>
      <c r="Z29" t="s">
        <v>38</v>
      </c>
      <c r="AA29">
        <f>VLOOKUP(G29,Sku_Consolidated!A2:E957,5,FALSE)</f>
      </c>
      <c r="AB29">
        <f>IF(VLOOKUP(G29,Sku_Consolidated!A2:S957,19,FALSE)="SHOWCASE", VLOOKUP(E29,Store_Showcase!B2:N144,13, FALSE), IF(VLOOKUP(G29,Sku_Consolidated!A2:S957,19,FALSE)="VAM",VLOOKUP(E29,Store_VAM!B2:N273,13, FALSE),VLOOKUP(E29,Store_SRP!B2:N110,13, FALSE)))</f>
      </c>
      <c r="AC29">
        <f>IF(IFERROR(AB29,TRUE)=TRUE, "-","OK")</f>
      </c>
      <c r="AD29" s="8" t="s">
        <v>108</v>
      </c>
      <c r="AE29" s="8" t="s">
        <v>39</v>
      </c>
      <c r="AF29">
        <f>IF(IFERROR(VLOOKUP(E29,Store_Showcase!B2:H144,{5}, FALSE), TRUE)=TRUE, IF(IFERROR(VLOOKUP(E29,Store_SRP!B2:H110,{5}, FALSE), TRUE)=TRUE,VLOOKUP(E29,Store_VAM!B2:H273,{5}, FALSE),VLOOKUP(E29,Store_SRP!B2:H110,{5}, FALSE)), VLOOKUP(E29,Store_Showcase!B2:H144,{5}, FALSE))</f>
      </c>
      <c r="AG29">
        <f>IF(IFERROR(VLOOKUP(E29,Store_Showcase!B2:H144,{6}, FALSE), TRUE)=TRUE, IF(IFERROR(VLOOKUP(E29,Store_SRP!B2:H110,{6}, FALSE), TRUE)=TRUE,VLOOKUP(E29,Store_VAM!B2:H273,{6}, FALSE),VLOOKUP(E29,Store_SRP!B2:H110,{6}, FALSE)), VLOOKUP(E29,Store_Showcase!B2:H144,{6}, FALSE))</f>
      </c>
      <c r="AH29">
        <f>VLOOKUP(G29,Sku_Consolidated!A2:R957,18,FALSE)</f>
      </c>
      <c r="AI29">
        <f>VLOOKUP(G29,Sku_Consolidated!A2:S957,19,FALSE)</f>
      </c>
      <c r="AJ29">
        <f>VLOOKUP(G29,Sku_Consolidated!A2:T957,20,FALSE)</f>
      </c>
    </row>
    <row r="30" spans="1:36" x14ac:dyDescent="0.25">
      <c r="A30">
        <v>2024</v>
      </c>
      <c r="B30" t="s">
        <v>31</v>
      </c>
      <c r="C30" t="s">
        <v>32</v>
      </c>
      <c r="D30" t="s">
        <v>33</v>
      </c>
      <c r="E30">
        <v>248</v>
      </c>
      <c r="F30">
        <f>IF(IFERROR(VLOOKUP(E30,Store_Showcase!B2:H144,{2}, FALSE), TRUE)=TRUE, IF(IFERROR(VLOOKUP(E30,Store_SRP!B2:H110,{2}, FALSE), TRUE)=TRUE,VLOOKUP(E30,Store_VAM!B2:H273,{2}, FALSE),VLOOKUP(E30,Store_SRP!B2:H110,{2}, FALSE)), VLOOKUP(E30,Store_Showcase!B2:H144,{2}, FALSE))</f>
      </c>
      <c r="G30">
        <v>655298</v>
      </c>
      <c r="H30" t="s">
        <v>109</v>
      </c>
      <c r="I30" s="8" t="s">
        <v>110</v>
      </c>
      <c r="J30" t="s">
        <v>36</v>
      </c>
      <c r="K30" s="8">
        <f>IF(J30="PCK", I30, 0)</f>
      </c>
      <c r="L30" s="8">
        <f>IF(J30="KLS", I30, IF(J30="PCK", I30*VLOOKUP(G30,Sku_Consolidated!A2:U957,21, FALSE),I30*VLOOKUP(G30,Sku_Consolidated!A2:U957,21, FALSE)))</f>
      </c>
      <c r="M30" s="8">
        <f>IF(J30="PCS", I30, 0)</f>
      </c>
      <c r="N30" s="8" t="s">
        <v>111</v>
      </c>
      <c r="O30" s="8">
        <f>N30 * VLOOKUP(E30&amp;VLOOKUP(G30,Sku_Consolidated!A2:Q957,17,FALSE),Sku_CommRate!A2:E1002, 5, FALSE)</f>
      </c>
      <c r="P30" s="8">
        <f>N30 - O30</f>
      </c>
      <c r="Q30">
        <f>VLOOKUP(G30,Sku_Consolidated!A2:G957,7, FALSE)</f>
      </c>
      <c r="R30">
        <f>IF(IFERROR(VLOOKUP(E30,Store_Showcase!B2:H144,7, FALSE), TRUE)=TRUE, IF(IFERROR(VLOOKUP(E30,Store_SRP!B2:H110,7, FALSE), TRUE)=TRUE,VLOOKUP(E30,Store_VAM!B2:H273,7, FALSE),VLOOKUP(E30,Store_SRP!B2:H110,7, FALSE)), VLOOKUP(E30,Store_Showcase!B2:H144,7, FALSE))</f>
      </c>
      <c r="S30">
        <f>IF(IFERROR(VLOOKUP(E30,Store_Showcase!B2:I144,8, FALSE), TRUE)=TRUE, IF(IFERROR(VLOOKUP(E30,Store_SRP!B2:I110,8, FALSE), TRUE)=TRUE,VLOOKUP(E30,Store_VAM!B2:I273,8, FALSE),VLOOKUP(E30,Store_SRP!B2:I110,8, FALSE)), VLOOKUP(E30,Store_Showcase!B2:I144,8, FALSE))</f>
      </c>
      <c r="T30">
        <f>VLOOKUP(G30,Sku_Consolidated!A2:R957,18,FALSE)</f>
      </c>
      <c r="U30">
        <v>6226</v>
      </c>
      <c r="V30">
        <f>IF(VLOOKUP(G30,Sku_Consolidated!A2:S957,19,FALSE)="SHOWCASE", VLOOKUP(E30,Store_Showcase!B2:L144,11, FALSE), IF(VLOOKUP(G30,Sku_Consolidated!A2:S957,19,FALSE)="VAM",VLOOKUP(E30,Store_VAM!B2:L273,11, FALSE),VLOOKUP(E30,Store_SRP!B2:L110,11, FALSE)))</f>
      </c>
      <c r="W30">
        <f>VLOOKUP(G30,Sku_Consolidated!A2:W957,11,FALSE)</f>
      </c>
      <c r="X30">
        <f>VLOOKUP(G30,Sku_Consolidated!A2:H957,8,FALSE)</f>
      </c>
      <c r="Y30">
        <f>VLOOKUP(G30,Sku_Consolidated!A2:I957,9,FALSE)</f>
      </c>
      <c r="Z30" t="s">
        <v>38</v>
      </c>
      <c r="AA30">
        <f>VLOOKUP(G30,Sku_Consolidated!A2:E957,5,FALSE)</f>
      </c>
      <c r="AB30">
        <f>IF(VLOOKUP(G30,Sku_Consolidated!A2:S957,19,FALSE)="SHOWCASE", VLOOKUP(E30,Store_Showcase!B2:N144,13, FALSE), IF(VLOOKUP(G30,Sku_Consolidated!A2:S957,19,FALSE)="VAM",VLOOKUP(E30,Store_VAM!B2:N273,13, FALSE),VLOOKUP(E30,Store_SRP!B2:N110,13, FALSE)))</f>
      </c>
      <c r="AC30">
        <f>IF(IFERROR(AB30,TRUE)=TRUE, "-","OK")</f>
      </c>
      <c r="AD30" s="8" t="s">
        <v>111</v>
      </c>
      <c r="AE30" s="8" t="s">
        <v>39</v>
      </c>
      <c r="AF30">
        <f>IF(IFERROR(VLOOKUP(E30,Store_Showcase!B2:H144,{5}, FALSE), TRUE)=TRUE, IF(IFERROR(VLOOKUP(E30,Store_SRP!B2:H110,{5}, FALSE), TRUE)=TRUE,VLOOKUP(E30,Store_VAM!B2:H273,{5}, FALSE),VLOOKUP(E30,Store_SRP!B2:H110,{5}, FALSE)), VLOOKUP(E30,Store_Showcase!B2:H144,{5}, FALSE))</f>
      </c>
      <c r="AG30">
        <f>IF(IFERROR(VLOOKUP(E30,Store_Showcase!B2:H144,{6}, FALSE), TRUE)=TRUE, IF(IFERROR(VLOOKUP(E30,Store_SRP!B2:H110,{6}, FALSE), TRUE)=TRUE,VLOOKUP(E30,Store_VAM!B2:H273,{6}, FALSE),VLOOKUP(E30,Store_SRP!B2:H110,{6}, FALSE)), VLOOKUP(E30,Store_Showcase!B2:H144,{6}, FALSE))</f>
      </c>
      <c r="AH30">
        <f>VLOOKUP(G30,Sku_Consolidated!A2:R957,18,FALSE)</f>
      </c>
      <c r="AI30">
        <f>VLOOKUP(G30,Sku_Consolidated!A2:S957,19,FALSE)</f>
      </c>
      <c r="AJ30">
        <f>VLOOKUP(G30,Sku_Consolidated!A2:T957,20,FALSE)</f>
      </c>
    </row>
    <row r="31" spans="1:36" x14ac:dyDescent="0.25">
      <c r="A31">
        <v>2024</v>
      </c>
      <c r="B31" t="s">
        <v>31</v>
      </c>
      <c r="C31" t="s">
        <v>32</v>
      </c>
      <c r="D31" t="s">
        <v>33</v>
      </c>
      <c r="E31">
        <v>402</v>
      </c>
      <c r="F31">
        <f>IF(IFERROR(VLOOKUP(E31,Store_Showcase!B2:H144,{2}, FALSE), TRUE)=TRUE, IF(IFERROR(VLOOKUP(E31,Store_SRP!B2:H110,{2}, FALSE), TRUE)=TRUE,VLOOKUP(E31,Store_VAM!B2:H273,{2}, FALSE),VLOOKUP(E31,Store_SRP!B2:H110,{2}, FALSE)), VLOOKUP(E31,Store_Showcase!B2:H144,{2}, FALSE))</f>
      </c>
      <c r="G31">
        <v>655314</v>
      </c>
      <c r="H31" t="s">
        <v>69</v>
      </c>
      <c r="I31" s="8" t="s">
        <v>112</v>
      </c>
      <c r="J31" t="s">
        <v>36</v>
      </c>
      <c r="K31" s="8">
        <f>IF(J31="PCK", I31, 0)</f>
      </c>
      <c r="L31" s="8">
        <f>IF(J31="KLS", I31, IF(J31="PCK", I31*VLOOKUP(G31,Sku_Consolidated!A2:U957,21, FALSE),I31*VLOOKUP(G31,Sku_Consolidated!A2:U957,21, FALSE)))</f>
      </c>
      <c r="M31" s="8">
        <f>IF(J31="PCS", I31, 0)</f>
      </c>
      <c r="N31" s="8" t="s">
        <v>113</v>
      </c>
      <c r="O31" s="8">
        <f>N31 * VLOOKUP(E31&amp;VLOOKUP(G31,Sku_Consolidated!A2:Q957,17,FALSE),Sku_CommRate!A2:E1002, 5, FALSE)</f>
      </c>
      <c r="P31" s="8">
        <f>N31 - O31</f>
      </c>
      <c r="Q31">
        <f>VLOOKUP(G31,Sku_Consolidated!A2:G957,7, FALSE)</f>
      </c>
      <c r="R31">
        <f>IF(IFERROR(VLOOKUP(E31,Store_Showcase!B2:H144,7, FALSE), TRUE)=TRUE, IF(IFERROR(VLOOKUP(E31,Store_SRP!B2:H110,7, FALSE), TRUE)=TRUE,VLOOKUP(E31,Store_VAM!B2:H273,7, FALSE),VLOOKUP(E31,Store_SRP!B2:H110,7, FALSE)), VLOOKUP(E31,Store_Showcase!B2:H144,7, FALSE))</f>
      </c>
      <c r="S31">
        <f>IF(IFERROR(VLOOKUP(E31,Store_Showcase!B2:I144,8, FALSE), TRUE)=TRUE, IF(IFERROR(VLOOKUP(E31,Store_SRP!B2:I110,8, FALSE), TRUE)=TRUE,VLOOKUP(E31,Store_VAM!B2:I273,8, FALSE),VLOOKUP(E31,Store_SRP!B2:I110,8, FALSE)), VLOOKUP(E31,Store_Showcase!B2:I144,8, FALSE))</f>
      </c>
      <c r="T31">
        <f>VLOOKUP(G31,Sku_Consolidated!A2:R957,18,FALSE)</f>
      </c>
      <c r="U31">
        <v>6239</v>
      </c>
      <c r="V31">
        <f>IF(VLOOKUP(G31,Sku_Consolidated!A2:S957,19,FALSE)="SHOWCASE", VLOOKUP(E31,Store_Showcase!B2:L144,11, FALSE), IF(VLOOKUP(G31,Sku_Consolidated!A2:S957,19,FALSE)="VAM",VLOOKUP(E31,Store_VAM!B2:L273,11, FALSE),VLOOKUP(E31,Store_SRP!B2:L110,11, FALSE)))</f>
      </c>
      <c r="W31">
        <f>VLOOKUP(G31,Sku_Consolidated!A2:W957,11,FALSE)</f>
      </c>
      <c r="X31">
        <f>VLOOKUP(G31,Sku_Consolidated!A2:H957,8,FALSE)</f>
      </c>
      <c r="Y31">
        <f>VLOOKUP(G31,Sku_Consolidated!A2:I957,9,FALSE)</f>
      </c>
      <c r="Z31" t="s">
        <v>38</v>
      </c>
      <c r="AA31">
        <f>VLOOKUP(G31,Sku_Consolidated!A2:E957,5,FALSE)</f>
      </c>
      <c r="AB31">
        <f>IF(VLOOKUP(G31,Sku_Consolidated!A2:S957,19,FALSE)="SHOWCASE", VLOOKUP(E31,Store_Showcase!B2:N144,13, FALSE), IF(VLOOKUP(G31,Sku_Consolidated!A2:S957,19,FALSE)="VAM",VLOOKUP(E31,Store_VAM!B2:N273,13, FALSE),VLOOKUP(E31,Store_SRP!B2:N110,13, FALSE)))</f>
      </c>
      <c r="AC31">
        <f>IF(IFERROR(AB31,TRUE)=TRUE, "-","OK")</f>
      </c>
      <c r="AD31" s="8" t="s">
        <v>113</v>
      </c>
      <c r="AE31" s="8" t="s">
        <v>39</v>
      </c>
      <c r="AF31">
        <f>IF(IFERROR(VLOOKUP(E31,Store_Showcase!B2:H144,{5}, FALSE), TRUE)=TRUE, IF(IFERROR(VLOOKUP(E31,Store_SRP!B2:H110,{5}, FALSE), TRUE)=TRUE,VLOOKUP(E31,Store_VAM!B2:H273,{5}, FALSE),VLOOKUP(E31,Store_SRP!B2:H110,{5}, FALSE)), VLOOKUP(E31,Store_Showcase!B2:H144,{5}, FALSE))</f>
      </c>
      <c r="AG31">
        <f>IF(IFERROR(VLOOKUP(E31,Store_Showcase!B2:H144,{6}, FALSE), TRUE)=TRUE, IF(IFERROR(VLOOKUP(E31,Store_SRP!B2:H110,{6}, FALSE), TRUE)=TRUE,VLOOKUP(E31,Store_VAM!B2:H273,{6}, FALSE),VLOOKUP(E31,Store_SRP!B2:H110,{6}, FALSE)), VLOOKUP(E31,Store_Showcase!B2:H144,{6}, FALSE))</f>
      </c>
      <c r="AH31">
        <f>VLOOKUP(G31,Sku_Consolidated!A2:R957,18,FALSE)</f>
      </c>
      <c r="AI31">
        <f>VLOOKUP(G31,Sku_Consolidated!A2:S957,19,FALSE)</f>
      </c>
      <c r="AJ31">
        <f>VLOOKUP(G31,Sku_Consolidated!A2:T957,20,FALSE)</f>
      </c>
    </row>
    <row r="32" spans="1:36" x14ac:dyDescent="0.25">
      <c r="A32">
        <v>2024</v>
      </c>
      <c r="B32" t="s">
        <v>31</v>
      </c>
      <c r="C32" t="s">
        <v>32</v>
      </c>
      <c r="D32" t="s">
        <v>33</v>
      </c>
      <c r="E32">
        <v>221</v>
      </c>
      <c r="F32">
        <f>IF(IFERROR(VLOOKUP(E32,Store_Showcase!B2:H144,{2}, FALSE), TRUE)=TRUE, IF(IFERROR(VLOOKUP(E32,Store_SRP!B2:H110,{2}, FALSE), TRUE)=TRUE,VLOOKUP(E32,Store_VAM!B2:H273,{2}, FALSE),VLOOKUP(E32,Store_SRP!B2:H110,{2}, FALSE)), VLOOKUP(E32,Store_Showcase!B2:H144,{2}, FALSE))</f>
      </c>
      <c r="G32">
        <v>655301</v>
      </c>
      <c r="H32" t="s">
        <v>57</v>
      </c>
      <c r="I32" s="8" t="s">
        <v>114</v>
      </c>
      <c r="J32" t="s">
        <v>36</v>
      </c>
      <c r="K32" s="8">
        <f>IF(J32="PCK", I32, 0)</f>
      </c>
      <c r="L32" s="8">
        <f>IF(J32="KLS", I32, IF(J32="PCK", I32*VLOOKUP(G32,Sku_Consolidated!A2:U957,21, FALSE),I32*VLOOKUP(G32,Sku_Consolidated!A2:U957,21, FALSE)))</f>
      </c>
      <c r="M32" s="8">
        <f>IF(J32="PCS", I32, 0)</f>
      </c>
      <c r="N32" s="8" t="s">
        <v>115</v>
      </c>
      <c r="O32" s="8">
        <f>N32 * VLOOKUP(E32&amp;VLOOKUP(G32,Sku_Consolidated!A2:Q957,17,FALSE),Sku_CommRate!A2:E1002, 5, FALSE)</f>
      </c>
      <c r="P32" s="8">
        <f>N32 - O32</f>
      </c>
      <c r="Q32">
        <f>VLOOKUP(G32,Sku_Consolidated!A2:G957,7, FALSE)</f>
      </c>
      <c r="R32">
        <f>IF(IFERROR(VLOOKUP(E32,Store_Showcase!B2:H144,7, FALSE), TRUE)=TRUE, IF(IFERROR(VLOOKUP(E32,Store_SRP!B2:H110,7, FALSE), TRUE)=TRUE,VLOOKUP(E32,Store_VAM!B2:H273,7, FALSE),VLOOKUP(E32,Store_SRP!B2:H110,7, FALSE)), VLOOKUP(E32,Store_Showcase!B2:H144,7, FALSE))</f>
      </c>
      <c r="S32">
        <f>IF(IFERROR(VLOOKUP(E32,Store_Showcase!B2:I144,8, FALSE), TRUE)=TRUE, IF(IFERROR(VLOOKUP(E32,Store_SRP!B2:I110,8, FALSE), TRUE)=TRUE,VLOOKUP(E32,Store_VAM!B2:I273,8, FALSE),VLOOKUP(E32,Store_SRP!B2:I110,8, FALSE)), VLOOKUP(E32,Store_Showcase!B2:I144,8, FALSE))</f>
      </c>
      <c r="T32">
        <f>VLOOKUP(G32,Sku_Consolidated!A2:R957,18,FALSE)</f>
      </c>
      <c r="U32">
        <v>6228</v>
      </c>
      <c r="V32">
        <f>IF(VLOOKUP(G32,Sku_Consolidated!A2:S957,19,FALSE)="SHOWCASE", VLOOKUP(E32,Store_Showcase!B2:L144,11, FALSE), IF(VLOOKUP(G32,Sku_Consolidated!A2:S957,19,FALSE)="VAM",VLOOKUP(E32,Store_VAM!B2:L273,11, FALSE),VLOOKUP(E32,Store_SRP!B2:L110,11, FALSE)))</f>
      </c>
      <c r="W32">
        <f>VLOOKUP(G32,Sku_Consolidated!A2:W957,11,FALSE)</f>
      </c>
      <c r="X32">
        <f>VLOOKUP(G32,Sku_Consolidated!A2:H957,8,FALSE)</f>
      </c>
      <c r="Y32">
        <f>VLOOKUP(G32,Sku_Consolidated!A2:I957,9,FALSE)</f>
      </c>
      <c r="Z32" t="s">
        <v>38</v>
      </c>
      <c r="AA32">
        <f>VLOOKUP(G32,Sku_Consolidated!A2:E957,5,FALSE)</f>
      </c>
      <c r="AB32">
        <f>IF(VLOOKUP(G32,Sku_Consolidated!A2:S957,19,FALSE)="SHOWCASE", VLOOKUP(E32,Store_Showcase!B2:N144,13, FALSE), IF(VLOOKUP(G32,Sku_Consolidated!A2:S957,19,FALSE)="VAM",VLOOKUP(E32,Store_VAM!B2:N273,13, FALSE),VLOOKUP(E32,Store_SRP!B2:N110,13, FALSE)))</f>
      </c>
      <c r="AC32">
        <f>IF(IFERROR(AB32,TRUE)=TRUE, "-","OK")</f>
      </c>
      <c r="AD32" s="8" t="s">
        <v>115</v>
      </c>
      <c r="AE32" s="8" t="s">
        <v>39</v>
      </c>
      <c r="AF32">
        <f>IF(IFERROR(VLOOKUP(E32,Store_Showcase!B2:H144,{5}, FALSE), TRUE)=TRUE, IF(IFERROR(VLOOKUP(E32,Store_SRP!B2:H110,{5}, FALSE), TRUE)=TRUE,VLOOKUP(E32,Store_VAM!B2:H273,{5}, FALSE),VLOOKUP(E32,Store_SRP!B2:H110,{5}, FALSE)), VLOOKUP(E32,Store_Showcase!B2:H144,{5}, FALSE))</f>
      </c>
      <c r="AG32">
        <f>IF(IFERROR(VLOOKUP(E32,Store_Showcase!B2:H144,{6}, FALSE), TRUE)=TRUE, IF(IFERROR(VLOOKUP(E32,Store_SRP!B2:H110,{6}, FALSE), TRUE)=TRUE,VLOOKUP(E32,Store_VAM!B2:H273,{6}, FALSE),VLOOKUP(E32,Store_SRP!B2:H110,{6}, FALSE)), VLOOKUP(E32,Store_Showcase!B2:H144,{6}, FALSE))</f>
      </c>
      <c r="AH32">
        <f>VLOOKUP(G32,Sku_Consolidated!A2:R957,18,FALSE)</f>
      </c>
      <c r="AI32">
        <f>VLOOKUP(G32,Sku_Consolidated!A2:S957,19,FALSE)</f>
      </c>
      <c r="AJ32">
        <f>VLOOKUP(G32,Sku_Consolidated!A2:T957,20,FALSE)</f>
      </c>
    </row>
    <row r="33" spans="1:36" x14ac:dyDescent="0.25">
      <c r="A33">
        <v>2024</v>
      </c>
      <c r="B33" t="s">
        <v>31</v>
      </c>
      <c r="C33" t="s">
        <v>32</v>
      </c>
      <c r="D33" t="s">
        <v>33</v>
      </c>
      <c r="E33">
        <v>804</v>
      </c>
      <c r="F33">
        <f>IF(IFERROR(VLOOKUP(E33,Store_Showcase!B2:H144,{2}, FALSE), TRUE)=TRUE, IF(IFERROR(VLOOKUP(E33,Store_SRP!B2:H110,{2}, FALSE), TRUE)=TRUE,VLOOKUP(E33,Store_VAM!B2:H273,{2}, FALSE),VLOOKUP(E33,Store_SRP!B2:H110,{2}, FALSE)), VLOOKUP(E33,Store_Showcase!B2:H144,{2}, FALSE))</f>
      </c>
      <c r="G33">
        <v>655291</v>
      </c>
      <c r="H33" t="s">
        <v>116</v>
      </c>
      <c r="I33" s="8" t="s">
        <v>117</v>
      </c>
      <c r="J33" t="s">
        <v>36</v>
      </c>
      <c r="K33" s="8">
        <f>IF(J33="PCK", I33, 0)</f>
      </c>
      <c r="L33" s="8">
        <f>IF(J33="KLS", I33, IF(J33="PCK", I33*VLOOKUP(G33,Sku_Consolidated!A2:U957,21, FALSE),I33*VLOOKUP(G33,Sku_Consolidated!A2:U957,21, FALSE)))</f>
      </c>
      <c r="M33" s="8">
        <f>IF(J33="PCS", I33, 0)</f>
      </c>
      <c r="N33" s="8" t="s">
        <v>118</v>
      </c>
      <c r="O33" s="8">
        <f>N33 * VLOOKUP(E33&amp;VLOOKUP(G33,Sku_Consolidated!A2:Q957,17,FALSE),Sku_CommRate!A2:E1002, 5, FALSE)</f>
      </c>
      <c r="P33" s="8">
        <f>N33 - O33</f>
      </c>
      <c r="Q33">
        <f>VLOOKUP(G33,Sku_Consolidated!A2:G957,7, FALSE)</f>
      </c>
      <c r="R33">
        <f>IF(IFERROR(VLOOKUP(E33,Store_Showcase!B2:H144,7, FALSE), TRUE)=TRUE, IF(IFERROR(VLOOKUP(E33,Store_SRP!B2:H110,7, FALSE), TRUE)=TRUE,VLOOKUP(E33,Store_VAM!B2:H273,7, FALSE),VLOOKUP(E33,Store_SRP!B2:H110,7, FALSE)), VLOOKUP(E33,Store_Showcase!B2:H144,7, FALSE))</f>
      </c>
      <c r="S33">
        <f>IF(IFERROR(VLOOKUP(E33,Store_Showcase!B2:I144,8, FALSE), TRUE)=TRUE, IF(IFERROR(VLOOKUP(E33,Store_SRP!B2:I110,8, FALSE), TRUE)=TRUE,VLOOKUP(E33,Store_VAM!B2:I273,8, FALSE),VLOOKUP(E33,Store_SRP!B2:I110,8, FALSE)), VLOOKUP(E33,Store_Showcase!B2:I144,8, FALSE))</f>
      </c>
      <c r="T33">
        <f>VLOOKUP(G33,Sku_Consolidated!A2:R957,18,FALSE)</f>
      </c>
      <c r="U33">
        <v>6217</v>
      </c>
      <c r="V33">
        <f>IF(VLOOKUP(G33,Sku_Consolidated!A2:S957,19,FALSE)="SHOWCASE", VLOOKUP(E33,Store_Showcase!B2:L144,11, FALSE), IF(VLOOKUP(G33,Sku_Consolidated!A2:S957,19,FALSE)="VAM",VLOOKUP(E33,Store_VAM!B2:L273,11, FALSE),VLOOKUP(E33,Store_SRP!B2:L110,11, FALSE)))</f>
      </c>
      <c r="W33">
        <f>VLOOKUP(G33,Sku_Consolidated!A2:W957,11,FALSE)</f>
      </c>
      <c r="X33">
        <f>VLOOKUP(G33,Sku_Consolidated!A2:H957,8,FALSE)</f>
      </c>
      <c r="Y33">
        <f>VLOOKUP(G33,Sku_Consolidated!A2:I957,9,FALSE)</f>
      </c>
      <c r="Z33" t="s">
        <v>38</v>
      </c>
      <c r="AA33">
        <f>VLOOKUP(G33,Sku_Consolidated!A2:E957,5,FALSE)</f>
      </c>
      <c r="AB33">
        <f>IF(VLOOKUP(G33,Sku_Consolidated!A2:S957,19,FALSE)="SHOWCASE", VLOOKUP(E33,Store_Showcase!B2:N144,13, FALSE), IF(VLOOKUP(G33,Sku_Consolidated!A2:S957,19,FALSE)="VAM",VLOOKUP(E33,Store_VAM!B2:N273,13, FALSE),VLOOKUP(E33,Store_SRP!B2:N110,13, FALSE)))</f>
      </c>
      <c r="AC33">
        <f>IF(IFERROR(AB33,TRUE)=TRUE, "-","OK")</f>
      </c>
      <c r="AD33" s="8" t="s">
        <v>118</v>
      </c>
      <c r="AE33" s="8" t="s">
        <v>39</v>
      </c>
      <c r="AF33">
        <f>IF(IFERROR(VLOOKUP(E33,Store_Showcase!B2:H144,{5}, FALSE), TRUE)=TRUE, IF(IFERROR(VLOOKUP(E33,Store_SRP!B2:H110,{5}, FALSE), TRUE)=TRUE,VLOOKUP(E33,Store_VAM!B2:H273,{5}, FALSE),VLOOKUP(E33,Store_SRP!B2:H110,{5}, FALSE)), VLOOKUP(E33,Store_Showcase!B2:H144,{5}, FALSE))</f>
      </c>
      <c r="AG33">
        <f>IF(IFERROR(VLOOKUP(E33,Store_Showcase!B2:H144,{6}, FALSE), TRUE)=TRUE, IF(IFERROR(VLOOKUP(E33,Store_SRP!B2:H110,{6}, FALSE), TRUE)=TRUE,VLOOKUP(E33,Store_VAM!B2:H273,{6}, FALSE),VLOOKUP(E33,Store_SRP!B2:H110,{6}, FALSE)), VLOOKUP(E33,Store_Showcase!B2:H144,{6}, FALSE))</f>
      </c>
      <c r="AH33">
        <f>VLOOKUP(G33,Sku_Consolidated!A2:R957,18,FALSE)</f>
      </c>
      <c r="AI33">
        <f>VLOOKUP(G33,Sku_Consolidated!A2:S957,19,FALSE)</f>
      </c>
      <c r="AJ33">
        <f>VLOOKUP(G33,Sku_Consolidated!A2:T957,20,FALSE)</f>
      </c>
    </row>
    <row r="34" spans="1:36" x14ac:dyDescent="0.25">
      <c r="A34">
        <v>2024</v>
      </c>
      <c r="B34" t="s">
        <v>31</v>
      </c>
      <c r="C34" t="s">
        <v>32</v>
      </c>
      <c r="D34" t="s">
        <v>33</v>
      </c>
      <c r="E34">
        <v>210</v>
      </c>
      <c r="F34">
        <f>IF(IFERROR(VLOOKUP(E34,Store_Showcase!B2:H144,{2}, FALSE), TRUE)=TRUE, IF(IFERROR(VLOOKUP(E34,Store_SRP!B2:H110,{2}, FALSE), TRUE)=TRUE,VLOOKUP(E34,Store_VAM!B2:H273,{2}, FALSE),VLOOKUP(E34,Store_SRP!B2:H110,{2}, FALSE)), VLOOKUP(E34,Store_Showcase!B2:H144,{2}, FALSE))</f>
      </c>
      <c r="G34">
        <v>655311</v>
      </c>
      <c r="H34" t="s">
        <v>119</v>
      </c>
      <c r="I34" s="8" t="s">
        <v>120</v>
      </c>
      <c r="J34" t="s">
        <v>36</v>
      </c>
      <c r="K34" s="8">
        <f>IF(J34="PCK", I34, 0)</f>
      </c>
      <c r="L34" s="8">
        <f>IF(J34="KLS", I34, IF(J34="PCK", I34*VLOOKUP(G34,Sku_Consolidated!A2:U957,21, FALSE),I34*VLOOKUP(G34,Sku_Consolidated!A2:U957,21, FALSE)))</f>
      </c>
      <c r="M34" s="8">
        <f>IF(J34="PCS", I34, 0)</f>
      </c>
      <c r="N34" s="8" t="s">
        <v>121</v>
      </c>
      <c r="O34" s="8">
        <f>N34 * VLOOKUP(E34&amp;VLOOKUP(G34,Sku_Consolidated!A2:Q957,17,FALSE),Sku_CommRate!A2:E1002, 5, FALSE)</f>
      </c>
      <c r="P34" s="8">
        <f>N34 - O34</f>
      </c>
      <c r="Q34">
        <f>VLOOKUP(G34,Sku_Consolidated!A2:G957,7, FALSE)</f>
      </c>
      <c r="R34">
        <f>IF(IFERROR(VLOOKUP(E34,Store_Showcase!B2:H144,7, FALSE), TRUE)=TRUE, IF(IFERROR(VLOOKUP(E34,Store_SRP!B2:H110,7, FALSE), TRUE)=TRUE,VLOOKUP(E34,Store_VAM!B2:H273,7, FALSE),VLOOKUP(E34,Store_SRP!B2:H110,7, FALSE)), VLOOKUP(E34,Store_Showcase!B2:H144,7, FALSE))</f>
      </c>
      <c r="S34">
        <f>IF(IFERROR(VLOOKUP(E34,Store_Showcase!B2:I144,8, FALSE), TRUE)=TRUE, IF(IFERROR(VLOOKUP(E34,Store_SRP!B2:I110,8, FALSE), TRUE)=TRUE,VLOOKUP(E34,Store_VAM!B2:I273,8, FALSE),VLOOKUP(E34,Store_SRP!B2:I110,8, FALSE)), VLOOKUP(E34,Store_Showcase!B2:I144,8, FALSE))</f>
      </c>
      <c r="T34">
        <f>VLOOKUP(G34,Sku_Consolidated!A2:R957,18,FALSE)</f>
      </c>
      <c r="U34">
        <v>6237</v>
      </c>
      <c r="V34">
        <f>IF(VLOOKUP(G34,Sku_Consolidated!A2:S957,19,FALSE)="SHOWCASE", VLOOKUP(E34,Store_Showcase!B2:L144,11, FALSE), IF(VLOOKUP(G34,Sku_Consolidated!A2:S957,19,FALSE)="VAM",VLOOKUP(E34,Store_VAM!B2:L273,11, FALSE),VLOOKUP(E34,Store_SRP!B2:L110,11, FALSE)))</f>
      </c>
      <c r="W34">
        <f>VLOOKUP(G34,Sku_Consolidated!A2:W957,11,FALSE)</f>
      </c>
      <c r="X34">
        <f>VLOOKUP(G34,Sku_Consolidated!A2:H957,8,FALSE)</f>
      </c>
      <c r="Y34">
        <f>VLOOKUP(G34,Sku_Consolidated!A2:I957,9,FALSE)</f>
      </c>
      <c r="Z34" t="s">
        <v>38</v>
      </c>
      <c r="AA34">
        <f>VLOOKUP(G34,Sku_Consolidated!A2:E957,5,FALSE)</f>
      </c>
      <c r="AB34">
        <f>IF(VLOOKUP(G34,Sku_Consolidated!A2:S957,19,FALSE)="SHOWCASE", VLOOKUP(E34,Store_Showcase!B2:N144,13, FALSE), IF(VLOOKUP(G34,Sku_Consolidated!A2:S957,19,FALSE)="VAM",VLOOKUP(E34,Store_VAM!B2:N273,13, FALSE),VLOOKUP(E34,Store_SRP!B2:N110,13, FALSE)))</f>
      </c>
      <c r="AC34">
        <f>IF(IFERROR(AB34,TRUE)=TRUE, "-","OK")</f>
      </c>
      <c r="AD34" s="8" t="s">
        <v>121</v>
      </c>
      <c r="AE34" s="8" t="s">
        <v>39</v>
      </c>
      <c r="AF34">
        <f>IF(IFERROR(VLOOKUP(E34,Store_Showcase!B2:H144,{5}, FALSE), TRUE)=TRUE, IF(IFERROR(VLOOKUP(E34,Store_SRP!B2:H110,{5}, FALSE), TRUE)=TRUE,VLOOKUP(E34,Store_VAM!B2:H273,{5}, FALSE),VLOOKUP(E34,Store_SRP!B2:H110,{5}, FALSE)), VLOOKUP(E34,Store_Showcase!B2:H144,{5}, FALSE))</f>
      </c>
      <c r="AG34">
        <f>IF(IFERROR(VLOOKUP(E34,Store_Showcase!B2:H144,{6}, FALSE), TRUE)=TRUE, IF(IFERROR(VLOOKUP(E34,Store_SRP!B2:H110,{6}, FALSE), TRUE)=TRUE,VLOOKUP(E34,Store_VAM!B2:H273,{6}, FALSE),VLOOKUP(E34,Store_SRP!B2:H110,{6}, FALSE)), VLOOKUP(E34,Store_Showcase!B2:H144,{6}, FALSE))</f>
      </c>
      <c r="AH34">
        <f>VLOOKUP(G34,Sku_Consolidated!A2:R957,18,FALSE)</f>
      </c>
      <c r="AI34">
        <f>VLOOKUP(G34,Sku_Consolidated!A2:S957,19,FALSE)</f>
      </c>
      <c r="AJ34">
        <f>VLOOKUP(G34,Sku_Consolidated!A2:T957,20,FALSE)</f>
      </c>
    </row>
    <row r="35" spans="1:36" x14ac:dyDescent="0.25">
      <c r="A35">
        <v>2024</v>
      </c>
      <c r="B35" t="s">
        <v>31</v>
      </c>
      <c r="C35" t="s">
        <v>32</v>
      </c>
      <c r="D35" t="s">
        <v>33</v>
      </c>
      <c r="E35">
        <v>207</v>
      </c>
      <c r="F35">
        <f>IF(IFERROR(VLOOKUP(E35,Store_Showcase!B2:H144,{2}, FALSE), TRUE)=TRUE, IF(IFERROR(VLOOKUP(E35,Store_SRP!B2:H110,{2}, FALSE), TRUE)=TRUE,VLOOKUP(E35,Store_VAM!B2:H273,{2}, FALSE),VLOOKUP(E35,Store_SRP!B2:H110,{2}, FALSE)), VLOOKUP(E35,Store_Showcase!B2:H144,{2}, FALSE))</f>
      </c>
      <c r="G35">
        <v>655720</v>
      </c>
      <c r="H35" t="s">
        <v>122</v>
      </c>
      <c r="I35" s="8" t="s">
        <v>123</v>
      </c>
      <c r="J35" t="s">
        <v>36</v>
      </c>
      <c r="K35" s="8">
        <f>IF(J35="PCK", I35, 0)</f>
      </c>
      <c r="L35" s="8">
        <f>IF(J35="KLS", I35, IF(J35="PCK", I35*VLOOKUP(G35,Sku_Consolidated!A2:U957,21, FALSE),I35*VLOOKUP(G35,Sku_Consolidated!A2:U957,21, FALSE)))</f>
      </c>
      <c r="M35" s="8">
        <f>IF(J35="PCS", I35, 0)</f>
      </c>
      <c r="N35" s="8" t="s">
        <v>124</v>
      </c>
      <c r="O35" s="8">
        <f>N35 * VLOOKUP(E35&amp;VLOOKUP(G35,Sku_Consolidated!A2:Q957,17,FALSE),Sku_CommRate!A2:E1002, 5, FALSE)</f>
      </c>
      <c r="P35" s="8">
        <f>N35 - O35</f>
      </c>
      <c r="Q35">
        <f>VLOOKUP(G35,Sku_Consolidated!A2:G957,7, FALSE)</f>
      </c>
      <c r="R35">
        <f>IF(IFERROR(VLOOKUP(E35,Store_Showcase!B2:H144,7, FALSE), TRUE)=TRUE, IF(IFERROR(VLOOKUP(E35,Store_SRP!B2:H110,7, FALSE), TRUE)=TRUE,VLOOKUP(E35,Store_VAM!B2:H273,7, FALSE),VLOOKUP(E35,Store_SRP!B2:H110,7, FALSE)), VLOOKUP(E35,Store_Showcase!B2:H144,7, FALSE))</f>
      </c>
      <c r="S35">
        <f>IF(IFERROR(VLOOKUP(E35,Store_Showcase!B2:I144,8, FALSE), TRUE)=TRUE, IF(IFERROR(VLOOKUP(E35,Store_SRP!B2:I110,8, FALSE), TRUE)=TRUE,VLOOKUP(E35,Store_VAM!B2:I273,8, FALSE),VLOOKUP(E35,Store_SRP!B2:I110,8, FALSE)), VLOOKUP(E35,Store_Showcase!B2:I144,8, FALSE))</f>
      </c>
      <c r="T35">
        <f>VLOOKUP(G35,Sku_Consolidated!A2:R957,18,FALSE)</f>
      </c>
      <c r="U35">
        <v>6448</v>
      </c>
      <c r="V35">
        <f>IF(VLOOKUP(G35,Sku_Consolidated!A2:S957,19,FALSE)="SHOWCASE", VLOOKUP(E35,Store_Showcase!B2:L144,11, FALSE), IF(VLOOKUP(G35,Sku_Consolidated!A2:S957,19,FALSE)="VAM",VLOOKUP(E35,Store_VAM!B2:L273,11, FALSE),VLOOKUP(E35,Store_SRP!B2:L110,11, FALSE)))</f>
      </c>
      <c r="W35">
        <f>VLOOKUP(G35,Sku_Consolidated!A2:W957,11,FALSE)</f>
      </c>
      <c r="X35">
        <f>VLOOKUP(G35,Sku_Consolidated!A2:H957,8,FALSE)</f>
      </c>
      <c r="Y35">
        <f>VLOOKUP(G35,Sku_Consolidated!A2:I957,9,FALSE)</f>
      </c>
      <c r="Z35" t="s">
        <v>38</v>
      </c>
      <c r="AA35">
        <f>VLOOKUP(G35,Sku_Consolidated!A2:E957,5,FALSE)</f>
      </c>
      <c r="AB35">
        <f>IF(VLOOKUP(G35,Sku_Consolidated!A2:S957,19,FALSE)="SHOWCASE", VLOOKUP(E35,Store_Showcase!B2:N144,13, FALSE), IF(VLOOKUP(G35,Sku_Consolidated!A2:S957,19,FALSE)="VAM",VLOOKUP(E35,Store_VAM!B2:N273,13, FALSE),VLOOKUP(E35,Store_SRP!B2:N110,13, FALSE)))</f>
      </c>
      <c r="AC35">
        <f>IF(IFERROR(AB35,TRUE)=TRUE, "-","OK")</f>
      </c>
      <c r="AD35" s="8" t="s">
        <v>124</v>
      </c>
      <c r="AE35" s="8" t="s">
        <v>39</v>
      </c>
      <c r="AF35">
        <f>IF(IFERROR(VLOOKUP(E35,Store_Showcase!B2:H144,{5}, FALSE), TRUE)=TRUE, IF(IFERROR(VLOOKUP(E35,Store_SRP!B2:H110,{5}, FALSE), TRUE)=TRUE,VLOOKUP(E35,Store_VAM!B2:H273,{5}, FALSE),VLOOKUP(E35,Store_SRP!B2:H110,{5}, FALSE)), VLOOKUP(E35,Store_Showcase!B2:H144,{5}, FALSE))</f>
      </c>
      <c r="AG35">
        <f>IF(IFERROR(VLOOKUP(E35,Store_Showcase!B2:H144,{6}, FALSE), TRUE)=TRUE, IF(IFERROR(VLOOKUP(E35,Store_SRP!B2:H110,{6}, FALSE), TRUE)=TRUE,VLOOKUP(E35,Store_VAM!B2:H273,{6}, FALSE),VLOOKUP(E35,Store_SRP!B2:H110,{6}, FALSE)), VLOOKUP(E35,Store_Showcase!B2:H144,{6}, FALSE))</f>
      </c>
      <c r="AH35">
        <f>VLOOKUP(G35,Sku_Consolidated!A2:R957,18,FALSE)</f>
      </c>
      <c r="AI35">
        <f>VLOOKUP(G35,Sku_Consolidated!A2:S957,19,FALSE)</f>
      </c>
      <c r="AJ35">
        <f>VLOOKUP(G35,Sku_Consolidated!A2:T957,20,FALSE)</f>
      </c>
    </row>
    <row r="36" spans="1:36" x14ac:dyDescent="0.25">
      <c r="A36">
        <v>2024</v>
      </c>
      <c r="B36" t="s">
        <v>31</v>
      </c>
      <c r="C36" t="s">
        <v>32</v>
      </c>
      <c r="D36" t="s">
        <v>33</v>
      </c>
      <c r="E36">
        <v>221</v>
      </c>
      <c r="F36">
        <f>IF(IFERROR(VLOOKUP(E36,Store_Showcase!B2:H144,{2}, FALSE), TRUE)=TRUE, IF(IFERROR(VLOOKUP(E36,Store_SRP!B2:H110,{2}, FALSE), TRUE)=TRUE,VLOOKUP(E36,Store_VAM!B2:H273,{2}, FALSE),VLOOKUP(E36,Store_SRP!B2:H110,{2}, FALSE)), VLOOKUP(E36,Store_Showcase!B2:H144,{2}, FALSE))</f>
      </c>
      <c r="G36">
        <v>655311</v>
      </c>
      <c r="H36" t="s">
        <v>119</v>
      </c>
      <c r="I36" s="8" t="s">
        <v>125</v>
      </c>
      <c r="J36" t="s">
        <v>36</v>
      </c>
      <c r="K36" s="8">
        <f>IF(J36="PCK", I36, 0)</f>
      </c>
      <c r="L36" s="8">
        <f>IF(J36="KLS", I36, IF(J36="PCK", I36*VLOOKUP(G36,Sku_Consolidated!A2:U957,21, FALSE),I36*VLOOKUP(G36,Sku_Consolidated!A2:U957,21, FALSE)))</f>
      </c>
      <c r="M36" s="8">
        <f>IF(J36="PCS", I36, 0)</f>
      </c>
      <c r="N36" s="8" t="s">
        <v>126</v>
      </c>
      <c r="O36" s="8">
        <f>N36 * VLOOKUP(E36&amp;VLOOKUP(G36,Sku_Consolidated!A2:Q957,17,FALSE),Sku_CommRate!A2:E1002, 5, FALSE)</f>
      </c>
      <c r="P36" s="8">
        <f>N36 - O36</f>
      </c>
      <c r="Q36">
        <f>VLOOKUP(G36,Sku_Consolidated!A2:G957,7, FALSE)</f>
      </c>
      <c r="R36">
        <f>IF(IFERROR(VLOOKUP(E36,Store_Showcase!B2:H144,7, FALSE), TRUE)=TRUE, IF(IFERROR(VLOOKUP(E36,Store_SRP!B2:H110,7, FALSE), TRUE)=TRUE,VLOOKUP(E36,Store_VAM!B2:H273,7, FALSE),VLOOKUP(E36,Store_SRP!B2:H110,7, FALSE)), VLOOKUP(E36,Store_Showcase!B2:H144,7, FALSE))</f>
      </c>
      <c r="S36">
        <f>IF(IFERROR(VLOOKUP(E36,Store_Showcase!B2:I144,8, FALSE), TRUE)=TRUE, IF(IFERROR(VLOOKUP(E36,Store_SRP!B2:I110,8, FALSE), TRUE)=TRUE,VLOOKUP(E36,Store_VAM!B2:I273,8, FALSE),VLOOKUP(E36,Store_SRP!B2:I110,8, FALSE)), VLOOKUP(E36,Store_Showcase!B2:I144,8, FALSE))</f>
      </c>
      <c r="T36">
        <f>VLOOKUP(G36,Sku_Consolidated!A2:R957,18,FALSE)</f>
      </c>
      <c r="U36">
        <v>6237</v>
      </c>
      <c r="V36">
        <f>IF(VLOOKUP(G36,Sku_Consolidated!A2:S957,19,FALSE)="SHOWCASE", VLOOKUP(E36,Store_Showcase!B2:L144,11, FALSE), IF(VLOOKUP(G36,Sku_Consolidated!A2:S957,19,FALSE)="VAM",VLOOKUP(E36,Store_VAM!B2:L273,11, FALSE),VLOOKUP(E36,Store_SRP!B2:L110,11, FALSE)))</f>
      </c>
      <c r="W36">
        <f>VLOOKUP(G36,Sku_Consolidated!A2:W957,11,FALSE)</f>
      </c>
      <c r="X36">
        <f>VLOOKUP(G36,Sku_Consolidated!A2:H957,8,FALSE)</f>
      </c>
      <c r="Y36">
        <f>VLOOKUP(G36,Sku_Consolidated!A2:I957,9,FALSE)</f>
      </c>
      <c r="Z36" t="s">
        <v>38</v>
      </c>
      <c r="AA36">
        <f>VLOOKUP(G36,Sku_Consolidated!A2:E957,5,FALSE)</f>
      </c>
      <c r="AB36">
        <f>IF(VLOOKUP(G36,Sku_Consolidated!A2:S957,19,FALSE)="SHOWCASE", VLOOKUP(E36,Store_Showcase!B2:N144,13, FALSE), IF(VLOOKUP(G36,Sku_Consolidated!A2:S957,19,FALSE)="VAM",VLOOKUP(E36,Store_VAM!B2:N273,13, FALSE),VLOOKUP(E36,Store_SRP!B2:N110,13, FALSE)))</f>
      </c>
      <c r="AC36">
        <f>IF(IFERROR(AB36,TRUE)=TRUE, "-","OK")</f>
      </c>
      <c r="AD36" s="8" t="s">
        <v>126</v>
      </c>
      <c r="AE36" s="8" t="s">
        <v>39</v>
      </c>
      <c r="AF36">
        <f>IF(IFERROR(VLOOKUP(E36,Store_Showcase!B2:H144,{5}, FALSE), TRUE)=TRUE, IF(IFERROR(VLOOKUP(E36,Store_SRP!B2:H110,{5}, FALSE), TRUE)=TRUE,VLOOKUP(E36,Store_VAM!B2:H273,{5}, FALSE),VLOOKUP(E36,Store_SRP!B2:H110,{5}, FALSE)), VLOOKUP(E36,Store_Showcase!B2:H144,{5}, FALSE))</f>
      </c>
      <c r="AG36">
        <f>IF(IFERROR(VLOOKUP(E36,Store_Showcase!B2:H144,{6}, FALSE), TRUE)=TRUE, IF(IFERROR(VLOOKUP(E36,Store_SRP!B2:H110,{6}, FALSE), TRUE)=TRUE,VLOOKUP(E36,Store_VAM!B2:H273,{6}, FALSE),VLOOKUP(E36,Store_SRP!B2:H110,{6}, FALSE)), VLOOKUP(E36,Store_Showcase!B2:H144,{6}, FALSE))</f>
      </c>
      <c r="AH36">
        <f>VLOOKUP(G36,Sku_Consolidated!A2:R957,18,FALSE)</f>
      </c>
      <c r="AI36">
        <f>VLOOKUP(G36,Sku_Consolidated!A2:S957,19,FALSE)</f>
      </c>
      <c r="AJ36">
        <f>VLOOKUP(G36,Sku_Consolidated!A2:T957,20,FALSE)</f>
      </c>
    </row>
    <row r="37" spans="1:36" x14ac:dyDescent="0.25">
      <c r="A37">
        <v>2024</v>
      </c>
      <c r="B37" t="s">
        <v>31</v>
      </c>
      <c r="C37" t="s">
        <v>32</v>
      </c>
      <c r="D37" t="s">
        <v>33</v>
      </c>
      <c r="E37">
        <v>745</v>
      </c>
      <c r="F37">
        <f>IF(IFERROR(VLOOKUP(E37,Store_Showcase!B2:H144,{2}, FALSE), TRUE)=TRUE, IF(IFERROR(VLOOKUP(E37,Store_SRP!B2:H110,{2}, FALSE), TRUE)=TRUE,VLOOKUP(E37,Store_VAM!B2:H273,{2}, FALSE),VLOOKUP(E37,Store_SRP!B2:H110,{2}, FALSE)), VLOOKUP(E37,Store_Showcase!B2:H144,{2}, FALSE))</f>
      </c>
      <c r="G37">
        <v>695077</v>
      </c>
      <c r="H37" t="s">
        <v>127</v>
      </c>
      <c r="I37" s="8" t="s">
        <v>128</v>
      </c>
      <c r="J37" t="s">
        <v>36</v>
      </c>
      <c r="K37" s="8">
        <f>IF(J37="PCK", I37, 0)</f>
      </c>
      <c r="L37" s="8">
        <f>IF(J37="KLS", I37, IF(J37="PCK", I37*VLOOKUP(G37,Sku_Consolidated!A2:U957,21, FALSE),I37*VLOOKUP(G37,Sku_Consolidated!A2:U957,21, FALSE)))</f>
      </c>
      <c r="M37" s="8">
        <f>IF(J37="PCS", I37, 0)</f>
      </c>
      <c r="N37" s="8" t="s">
        <v>129</v>
      </c>
      <c r="O37" s="8">
        <f>N37 * VLOOKUP(E37&amp;VLOOKUP(G37,Sku_Consolidated!A2:Q957,17,FALSE),Sku_CommRate!A2:E1002, 5, FALSE)</f>
      </c>
      <c r="P37" s="8">
        <f>N37 - O37</f>
      </c>
      <c r="Q37">
        <f>VLOOKUP(G37,Sku_Consolidated!A2:G957,7, FALSE)</f>
      </c>
      <c r="R37">
        <f>IF(IFERROR(VLOOKUP(E37,Store_Showcase!B2:H144,7, FALSE), TRUE)=TRUE, IF(IFERROR(VLOOKUP(E37,Store_SRP!B2:H110,7, FALSE), TRUE)=TRUE,VLOOKUP(E37,Store_VAM!B2:H273,7, FALSE),VLOOKUP(E37,Store_SRP!B2:H110,7, FALSE)), VLOOKUP(E37,Store_Showcase!B2:H144,7, FALSE))</f>
      </c>
      <c r="S37">
        <f>IF(IFERROR(VLOOKUP(E37,Store_Showcase!B2:I144,8, FALSE), TRUE)=TRUE, IF(IFERROR(VLOOKUP(E37,Store_SRP!B2:I110,8, FALSE), TRUE)=TRUE,VLOOKUP(E37,Store_VAM!B2:I273,8, FALSE),VLOOKUP(E37,Store_SRP!B2:I110,8, FALSE)), VLOOKUP(E37,Store_Showcase!B2:I144,8, FALSE))</f>
      </c>
      <c r="T37">
        <f>VLOOKUP(G37,Sku_Consolidated!A2:R957,18,FALSE)</f>
      </c>
      <c r="U37">
        <v>17764</v>
      </c>
      <c r="V37">
        <f>IF(VLOOKUP(G37,Sku_Consolidated!A2:S957,19,FALSE)="SHOWCASE", VLOOKUP(E37,Store_Showcase!B2:L144,11, FALSE), IF(VLOOKUP(G37,Sku_Consolidated!A2:S957,19,FALSE)="VAM",VLOOKUP(E37,Store_VAM!B2:L273,11, FALSE),VLOOKUP(E37,Store_SRP!B2:L110,11, FALSE)))</f>
      </c>
      <c r="W37">
        <f>VLOOKUP(G37,Sku_Consolidated!A2:W957,11,FALSE)</f>
      </c>
      <c r="X37">
        <f>VLOOKUP(G37,Sku_Consolidated!A2:H957,8,FALSE)</f>
      </c>
      <c r="Y37">
        <f>VLOOKUP(G37,Sku_Consolidated!A2:I957,9,FALSE)</f>
      </c>
      <c r="Z37" t="s">
        <v>38</v>
      </c>
      <c r="AA37">
        <f>VLOOKUP(G37,Sku_Consolidated!A2:E957,5,FALSE)</f>
      </c>
      <c r="AB37">
        <f>IF(VLOOKUP(G37,Sku_Consolidated!A2:S957,19,FALSE)="SHOWCASE", VLOOKUP(E37,Store_Showcase!B2:N144,13, FALSE), IF(VLOOKUP(G37,Sku_Consolidated!A2:S957,19,FALSE)="VAM",VLOOKUP(E37,Store_VAM!B2:N273,13, FALSE),VLOOKUP(E37,Store_SRP!B2:N110,13, FALSE)))</f>
      </c>
      <c r="AC37">
        <f>IF(IFERROR(AB37,TRUE)=TRUE, "-","OK")</f>
      </c>
      <c r="AD37" s="8" t="s">
        <v>129</v>
      </c>
      <c r="AE37" s="8" t="s">
        <v>39</v>
      </c>
      <c r="AF37">
        <f>IF(IFERROR(VLOOKUP(E37,Store_Showcase!B2:H144,{5}, FALSE), TRUE)=TRUE, IF(IFERROR(VLOOKUP(E37,Store_SRP!B2:H110,{5}, FALSE), TRUE)=TRUE,VLOOKUP(E37,Store_VAM!B2:H273,{5}, FALSE),VLOOKUP(E37,Store_SRP!B2:H110,{5}, FALSE)), VLOOKUP(E37,Store_Showcase!B2:H144,{5}, FALSE))</f>
      </c>
      <c r="AG37">
        <f>IF(IFERROR(VLOOKUP(E37,Store_Showcase!B2:H144,{6}, FALSE), TRUE)=TRUE, IF(IFERROR(VLOOKUP(E37,Store_SRP!B2:H110,{6}, FALSE), TRUE)=TRUE,VLOOKUP(E37,Store_VAM!B2:H273,{6}, FALSE),VLOOKUP(E37,Store_SRP!B2:H110,{6}, FALSE)), VLOOKUP(E37,Store_Showcase!B2:H144,{6}, FALSE))</f>
      </c>
      <c r="AH37">
        <f>VLOOKUP(G37,Sku_Consolidated!A2:R957,18,FALSE)</f>
      </c>
      <c r="AI37">
        <f>VLOOKUP(G37,Sku_Consolidated!A2:S957,19,FALSE)</f>
      </c>
      <c r="AJ37">
        <f>VLOOKUP(G37,Sku_Consolidated!A2:T957,20,FALSE)</f>
      </c>
    </row>
    <row r="38" spans="1:36" x14ac:dyDescent="0.25">
      <c r="A38">
        <v>2024</v>
      </c>
      <c r="B38" t="s">
        <v>31</v>
      </c>
      <c r="C38" t="s">
        <v>32</v>
      </c>
      <c r="D38" t="s">
        <v>33</v>
      </c>
      <c r="E38">
        <v>136</v>
      </c>
      <c r="F38">
        <f>IF(IFERROR(VLOOKUP(E38,Store_Showcase!B2:H144,{2}, FALSE), TRUE)=TRUE, IF(IFERROR(VLOOKUP(E38,Store_SRP!B2:H110,{2}, FALSE), TRUE)=TRUE,VLOOKUP(E38,Store_VAM!B2:H273,{2}, FALSE),VLOOKUP(E38,Store_SRP!B2:H110,{2}, FALSE)), VLOOKUP(E38,Store_Showcase!B2:H144,{2}, FALSE))</f>
      </c>
      <c r="G38">
        <v>655301</v>
      </c>
      <c r="H38" t="s">
        <v>57</v>
      </c>
      <c r="I38" s="8" t="s">
        <v>130</v>
      </c>
      <c r="J38" t="s">
        <v>36</v>
      </c>
      <c r="K38" s="8">
        <f>IF(J38="PCK", I38, 0)</f>
      </c>
      <c r="L38" s="8">
        <f>IF(J38="KLS", I38, IF(J38="PCK", I38*VLOOKUP(G38,Sku_Consolidated!A2:U957,21, FALSE),I38*VLOOKUP(G38,Sku_Consolidated!A2:U957,21, FALSE)))</f>
      </c>
      <c r="M38" s="8">
        <f>IF(J38="PCS", I38, 0)</f>
      </c>
      <c r="N38" s="8" t="s">
        <v>131</v>
      </c>
      <c r="O38" s="8">
        <f>N38 * VLOOKUP(E38&amp;VLOOKUP(G38,Sku_Consolidated!A2:Q957,17,FALSE),Sku_CommRate!A2:E1002, 5, FALSE)</f>
      </c>
      <c r="P38" s="8">
        <f>N38 - O38</f>
      </c>
      <c r="Q38">
        <f>VLOOKUP(G38,Sku_Consolidated!A2:G957,7, FALSE)</f>
      </c>
      <c r="R38">
        <f>IF(IFERROR(VLOOKUP(E38,Store_Showcase!B2:H144,7, FALSE), TRUE)=TRUE, IF(IFERROR(VLOOKUP(E38,Store_SRP!B2:H110,7, FALSE), TRUE)=TRUE,VLOOKUP(E38,Store_VAM!B2:H273,7, FALSE),VLOOKUP(E38,Store_SRP!B2:H110,7, FALSE)), VLOOKUP(E38,Store_Showcase!B2:H144,7, FALSE))</f>
      </c>
      <c r="S38">
        <f>IF(IFERROR(VLOOKUP(E38,Store_Showcase!B2:I144,8, FALSE), TRUE)=TRUE, IF(IFERROR(VLOOKUP(E38,Store_SRP!B2:I110,8, FALSE), TRUE)=TRUE,VLOOKUP(E38,Store_VAM!B2:I273,8, FALSE),VLOOKUP(E38,Store_SRP!B2:I110,8, FALSE)), VLOOKUP(E38,Store_Showcase!B2:I144,8, FALSE))</f>
      </c>
      <c r="T38">
        <f>VLOOKUP(G38,Sku_Consolidated!A2:R957,18,FALSE)</f>
      </c>
      <c r="U38">
        <v>6228</v>
      </c>
      <c r="V38">
        <f>IF(VLOOKUP(G38,Sku_Consolidated!A2:S957,19,FALSE)="SHOWCASE", VLOOKUP(E38,Store_Showcase!B2:L144,11, FALSE), IF(VLOOKUP(G38,Sku_Consolidated!A2:S957,19,FALSE)="VAM",VLOOKUP(E38,Store_VAM!B2:L273,11, FALSE),VLOOKUP(E38,Store_SRP!B2:L110,11, FALSE)))</f>
      </c>
      <c r="W38">
        <f>VLOOKUP(G38,Sku_Consolidated!A2:W957,11,FALSE)</f>
      </c>
      <c r="X38">
        <f>VLOOKUP(G38,Sku_Consolidated!A2:H957,8,FALSE)</f>
      </c>
      <c r="Y38">
        <f>VLOOKUP(G38,Sku_Consolidated!A2:I957,9,FALSE)</f>
      </c>
      <c r="Z38" t="s">
        <v>38</v>
      </c>
      <c r="AA38">
        <f>VLOOKUP(G38,Sku_Consolidated!A2:E957,5,FALSE)</f>
      </c>
      <c r="AB38">
        <f>IF(VLOOKUP(G38,Sku_Consolidated!A2:S957,19,FALSE)="SHOWCASE", VLOOKUP(E38,Store_Showcase!B2:N144,13, FALSE), IF(VLOOKUP(G38,Sku_Consolidated!A2:S957,19,FALSE)="VAM",VLOOKUP(E38,Store_VAM!B2:N273,13, FALSE),VLOOKUP(E38,Store_SRP!B2:N110,13, FALSE)))</f>
      </c>
      <c r="AC38">
        <f>IF(IFERROR(AB38,TRUE)=TRUE, "-","OK")</f>
      </c>
      <c r="AD38" s="8" t="s">
        <v>131</v>
      </c>
      <c r="AE38" s="8" t="s">
        <v>39</v>
      </c>
      <c r="AF38">
        <f>IF(IFERROR(VLOOKUP(E38,Store_Showcase!B2:H144,{5}, FALSE), TRUE)=TRUE, IF(IFERROR(VLOOKUP(E38,Store_SRP!B2:H110,{5}, FALSE), TRUE)=TRUE,VLOOKUP(E38,Store_VAM!B2:H273,{5}, FALSE),VLOOKUP(E38,Store_SRP!B2:H110,{5}, FALSE)), VLOOKUP(E38,Store_Showcase!B2:H144,{5}, FALSE))</f>
      </c>
      <c r="AG38">
        <f>IF(IFERROR(VLOOKUP(E38,Store_Showcase!B2:H144,{6}, FALSE), TRUE)=TRUE, IF(IFERROR(VLOOKUP(E38,Store_SRP!B2:H110,{6}, FALSE), TRUE)=TRUE,VLOOKUP(E38,Store_VAM!B2:H273,{6}, FALSE),VLOOKUP(E38,Store_SRP!B2:H110,{6}, FALSE)), VLOOKUP(E38,Store_Showcase!B2:H144,{6}, FALSE))</f>
      </c>
      <c r="AH38">
        <f>VLOOKUP(G38,Sku_Consolidated!A2:R957,18,FALSE)</f>
      </c>
      <c r="AI38">
        <f>VLOOKUP(G38,Sku_Consolidated!A2:S957,19,FALSE)</f>
      </c>
      <c r="AJ38">
        <f>VLOOKUP(G38,Sku_Consolidated!A2:T957,20,FALSE)</f>
      </c>
    </row>
    <row r="39" spans="1:36" x14ac:dyDescent="0.25">
      <c r="A39">
        <v>2024</v>
      </c>
      <c r="B39" t="s">
        <v>31</v>
      </c>
      <c r="C39" t="s">
        <v>32</v>
      </c>
      <c r="D39" t="s">
        <v>33</v>
      </c>
      <c r="E39">
        <v>401</v>
      </c>
      <c r="F39">
        <f>IF(IFERROR(VLOOKUP(E39,Store_Showcase!B2:H144,{2}, FALSE), TRUE)=TRUE, IF(IFERROR(VLOOKUP(E39,Store_SRP!B2:H110,{2}, FALSE), TRUE)=TRUE,VLOOKUP(E39,Store_VAM!B2:H273,{2}, FALSE),VLOOKUP(E39,Store_SRP!B2:H110,{2}, FALSE)), VLOOKUP(E39,Store_Showcase!B2:H144,{2}, FALSE))</f>
      </c>
      <c r="G39">
        <v>655314</v>
      </c>
      <c r="H39" t="s">
        <v>69</v>
      </c>
      <c r="I39" s="8" t="s">
        <v>132</v>
      </c>
      <c r="J39" t="s">
        <v>36</v>
      </c>
      <c r="K39" s="8">
        <f>IF(J39="PCK", I39, 0)</f>
      </c>
      <c r="L39" s="8">
        <f>IF(J39="KLS", I39, IF(J39="PCK", I39*VLOOKUP(G39,Sku_Consolidated!A2:U957,21, FALSE),I39*VLOOKUP(G39,Sku_Consolidated!A2:U957,21, FALSE)))</f>
      </c>
      <c r="M39" s="8">
        <f>IF(J39="PCS", I39, 0)</f>
      </c>
      <c r="N39" s="8" t="s">
        <v>133</v>
      </c>
      <c r="O39" s="8">
        <f>N39 * VLOOKUP(E39&amp;VLOOKUP(G39,Sku_Consolidated!A2:Q957,17,FALSE),Sku_CommRate!A2:E1002, 5, FALSE)</f>
      </c>
      <c r="P39" s="8">
        <f>N39 - O39</f>
      </c>
      <c r="Q39">
        <f>VLOOKUP(G39,Sku_Consolidated!A2:G957,7, FALSE)</f>
      </c>
      <c r="R39">
        <f>IF(IFERROR(VLOOKUP(E39,Store_Showcase!B2:H144,7, FALSE), TRUE)=TRUE, IF(IFERROR(VLOOKUP(E39,Store_SRP!B2:H110,7, FALSE), TRUE)=TRUE,VLOOKUP(E39,Store_VAM!B2:H273,7, FALSE),VLOOKUP(E39,Store_SRP!B2:H110,7, FALSE)), VLOOKUP(E39,Store_Showcase!B2:H144,7, FALSE))</f>
      </c>
      <c r="S39">
        <f>IF(IFERROR(VLOOKUP(E39,Store_Showcase!B2:I144,8, FALSE), TRUE)=TRUE, IF(IFERROR(VLOOKUP(E39,Store_SRP!B2:I110,8, FALSE), TRUE)=TRUE,VLOOKUP(E39,Store_VAM!B2:I273,8, FALSE),VLOOKUP(E39,Store_SRP!B2:I110,8, FALSE)), VLOOKUP(E39,Store_Showcase!B2:I144,8, FALSE))</f>
      </c>
      <c r="T39">
        <f>VLOOKUP(G39,Sku_Consolidated!A2:R957,18,FALSE)</f>
      </c>
      <c r="U39">
        <v>6239</v>
      </c>
      <c r="V39">
        <f>IF(VLOOKUP(G39,Sku_Consolidated!A2:S957,19,FALSE)="SHOWCASE", VLOOKUP(E39,Store_Showcase!B2:L144,11, FALSE), IF(VLOOKUP(G39,Sku_Consolidated!A2:S957,19,FALSE)="VAM",VLOOKUP(E39,Store_VAM!B2:L273,11, FALSE),VLOOKUP(E39,Store_SRP!B2:L110,11, FALSE)))</f>
      </c>
      <c r="W39">
        <f>VLOOKUP(G39,Sku_Consolidated!A2:W957,11,FALSE)</f>
      </c>
      <c r="X39">
        <f>VLOOKUP(G39,Sku_Consolidated!A2:H957,8,FALSE)</f>
      </c>
      <c r="Y39">
        <f>VLOOKUP(G39,Sku_Consolidated!A2:I957,9,FALSE)</f>
      </c>
      <c r="Z39" t="s">
        <v>38</v>
      </c>
      <c r="AA39">
        <f>VLOOKUP(G39,Sku_Consolidated!A2:E957,5,FALSE)</f>
      </c>
      <c r="AB39">
        <f>IF(VLOOKUP(G39,Sku_Consolidated!A2:S957,19,FALSE)="SHOWCASE", VLOOKUP(E39,Store_Showcase!B2:N144,13, FALSE), IF(VLOOKUP(G39,Sku_Consolidated!A2:S957,19,FALSE)="VAM",VLOOKUP(E39,Store_VAM!B2:N273,13, FALSE),VLOOKUP(E39,Store_SRP!B2:N110,13, FALSE)))</f>
      </c>
      <c r="AC39">
        <f>IF(IFERROR(AB39,TRUE)=TRUE, "-","OK")</f>
      </c>
      <c r="AD39" s="8" t="s">
        <v>133</v>
      </c>
      <c r="AE39" s="8" t="s">
        <v>39</v>
      </c>
      <c r="AF39">
        <f>IF(IFERROR(VLOOKUP(E39,Store_Showcase!B2:H144,{5}, FALSE), TRUE)=TRUE, IF(IFERROR(VLOOKUP(E39,Store_SRP!B2:H110,{5}, FALSE), TRUE)=TRUE,VLOOKUP(E39,Store_VAM!B2:H273,{5}, FALSE),VLOOKUP(E39,Store_SRP!B2:H110,{5}, FALSE)), VLOOKUP(E39,Store_Showcase!B2:H144,{5}, FALSE))</f>
      </c>
      <c r="AG39">
        <f>IF(IFERROR(VLOOKUP(E39,Store_Showcase!B2:H144,{6}, FALSE), TRUE)=TRUE, IF(IFERROR(VLOOKUP(E39,Store_SRP!B2:H110,{6}, FALSE), TRUE)=TRUE,VLOOKUP(E39,Store_VAM!B2:H273,{6}, FALSE),VLOOKUP(E39,Store_SRP!B2:H110,{6}, FALSE)), VLOOKUP(E39,Store_Showcase!B2:H144,{6}, FALSE))</f>
      </c>
      <c r="AH39">
        <f>VLOOKUP(G39,Sku_Consolidated!A2:R957,18,FALSE)</f>
      </c>
      <c r="AI39">
        <f>VLOOKUP(G39,Sku_Consolidated!A2:S957,19,FALSE)</f>
      </c>
      <c r="AJ39">
        <f>VLOOKUP(G39,Sku_Consolidated!A2:T957,20,FALSE)</f>
      </c>
    </row>
    <row r="40" spans="1:36" x14ac:dyDescent="0.25">
      <c r="A40">
        <v>2024</v>
      </c>
      <c r="B40" t="s">
        <v>31</v>
      </c>
      <c r="C40" t="s">
        <v>32</v>
      </c>
      <c r="D40" t="s">
        <v>33</v>
      </c>
      <c r="E40">
        <v>207</v>
      </c>
      <c r="F40">
        <f>IF(IFERROR(VLOOKUP(E40,Store_Showcase!B2:H144,{2}, FALSE), TRUE)=TRUE, IF(IFERROR(VLOOKUP(E40,Store_SRP!B2:H110,{2}, FALSE), TRUE)=TRUE,VLOOKUP(E40,Store_VAM!B2:H273,{2}, FALSE),VLOOKUP(E40,Store_SRP!B2:H110,{2}, FALSE)), VLOOKUP(E40,Store_Showcase!B2:H144,{2}, FALSE))</f>
      </c>
      <c r="G40">
        <v>655717</v>
      </c>
      <c r="H40" t="s">
        <v>134</v>
      </c>
      <c r="I40" s="8" t="s">
        <v>135</v>
      </c>
      <c r="J40" t="s">
        <v>36</v>
      </c>
      <c r="K40" s="8">
        <f>IF(J40="PCK", I40, 0)</f>
      </c>
      <c r="L40" s="8">
        <f>IF(J40="KLS", I40, IF(J40="PCK", I40*VLOOKUP(G40,Sku_Consolidated!A2:U957,21, FALSE),I40*VLOOKUP(G40,Sku_Consolidated!A2:U957,21, FALSE)))</f>
      </c>
      <c r="M40" s="8">
        <f>IF(J40="PCS", I40, 0)</f>
      </c>
      <c r="N40" s="8" t="s">
        <v>136</v>
      </c>
      <c r="O40" s="8">
        <f>N40 * VLOOKUP(E40&amp;VLOOKUP(G40,Sku_Consolidated!A2:Q957,17,FALSE),Sku_CommRate!A2:E1002, 5, FALSE)</f>
      </c>
      <c r="P40" s="8">
        <f>N40 - O40</f>
      </c>
      <c r="Q40">
        <f>VLOOKUP(G40,Sku_Consolidated!A2:G957,7, FALSE)</f>
      </c>
      <c r="R40">
        <f>IF(IFERROR(VLOOKUP(E40,Store_Showcase!B2:H144,7, FALSE), TRUE)=TRUE, IF(IFERROR(VLOOKUP(E40,Store_SRP!B2:H110,7, FALSE), TRUE)=TRUE,VLOOKUP(E40,Store_VAM!B2:H273,7, FALSE),VLOOKUP(E40,Store_SRP!B2:H110,7, FALSE)), VLOOKUP(E40,Store_Showcase!B2:H144,7, FALSE))</f>
      </c>
      <c r="S40">
        <f>IF(IFERROR(VLOOKUP(E40,Store_Showcase!B2:I144,8, FALSE), TRUE)=TRUE, IF(IFERROR(VLOOKUP(E40,Store_SRP!B2:I110,8, FALSE), TRUE)=TRUE,VLOOKUP(E40,Store_VAM!B2:I273,8, FALSE),VLOOKUP(E40,Store_SRP!B2:I110,8, FALSE)), VLOOKUP(E40,Store_Showcase!B2:I144,8, FALSE))</f>
      </c>
      <c r="T40">
        <f>VLOOKUP(G40,Sku_Consolidated!A2:R957,18,FALSE)</f>
      </c>
      <c r="U40">
        <v>6445</v>
      </c>
      <c r="V40">
        <f>IF(VLOOKUP(G40,Sku_Consolidated!A2:S957,19,FALSE)="SHOWCASE", VLOOKUP(E40,Store_Showcase!B2:L144,11, FALSE), IF(VLOOKUP(G40,Sku_Consolidated!A2:S957,19,FALSE)="VAM",VLOOKUP(E40,Store_VAM!B2:L273,11, FALSE),VLOOKUP(E40,Store_SRP!B2:L110,11, FALSE)))</f>
      </c>
      <c r="W40">
        <f>VLOOKUP(G40,Sku_Consolidated!A2:W957,11,FALSE)</f>
      </c>
      <c r="X40">
        <f>VLOOKUP(G40,Sku_Consolidated!A2:H957,8,FALSE)</f>
      </c>
      <c r="Y40">
        <f>VLOOKUP(G40,Sku_Consolidated!A2:I957,9,FALSE)</f>
      </c>
      <c r="Z40" t="s">
        <v>38</v>
      </c>
      <c r="AA40">
        <f>VLOOKUP(G40,Sku_Consolidated!A2:E957,5,FALSE)</f>
      </c>
      <c r="AB40">
        <f>IF(VLOOKUP(G40,Sku_Consolidated!A2:S957,19,FALSE)="SHOWCASE", VLOOKUP(E40,Store_Showcase!B2:N144,13, FALSE), IF(VLOOKUP(G40,Sku_Consolidated!A2:S957,19,FALSE)="VAM",VLOOKUP(E40,Store_VAM!B2:N273,13, FALSE),VLOOKUP(E40,Store_SRP!B2:N110,13, FALSE)))</f>
      </c>
      <c r="AC40">
        <f>IF(IFERROR(AB40,TRUE)=TRUE, "-","OK")</f>
      </c>
      <c r="AD40" s="8" t="s">
        <v>136</v>
      </c>
      <c r="AE40" s="8" t="s">
        <v>39</v>
      </c>
      <c r="AF40">
        <f>IF(IFERROR(VLOOKUP(E40,Store_Showcase!B2:H144,{5}, FALSE), TRUE)=TRUE, IF(IFERROR(VLOOKUP(E40,Store_SRP!B2:H110,{5}, FALSE), TRUE)=TRUE,VLOOKUP(E40,Store_VAM!B2:H273,{5}, FALSE),VLOOKUP(E40,Store_SRP!B2:H110,{5}, FALSE)), VLOOKUP(E40,Store_Showcase!B2:H144,{5}, FALSE))</f>
      </c>
      <c r="AG40">
        <f>IF(IFERROR(VLOOKUP(E40,Store_Showcase!B2:H144,{6}, FALSE), TRUE)=TRUE, IF(IFERROR(VLOOKUP(E40,Store_SRP!B2:H110,{6}, FALSE), TRUE)=TRUE,VLOOKUP(E40,Store_VAM!B2:H273,{6}, FALSE),VLOOKUP(E40,Store_SRP!B2:H110,{6}, FALSE)), VLOOKUP(E40,Store_Showcase!B2:H144,{6}, FALSE))</f>
      </c>
      <c r="AH40">
        <f>VLOOKUP(G40,Sku_Consolidated!A2:R957,18,FALSE)</f>
      </c>
      <c r="AI40">
        <f>VLOOKUP(G40,Sku_Consolidated!A2:S957,19,FALSE)</f>
      </c>
      <c r="AJ40">
        <f>VLOOKUP(G40,Sku_Consolidated!A2:T957,20,FALSE)</f>
      </c>
    </row>
    <row r="41" spans="1:36" x14ac:dyDescent="0.25">
      <c r="A41">
        <v>2024</v>
      </c>
      <c r="B41" t="s">
        <v>31</v>
      </c>
      <c r="C41" t="s">
        <v>32</v>
      </c>
      <c r="D41" t="s">
        <v>33</v>
      </c>
      <c r="E41">
        <v>207</v>
      </c>
      <c r="F41">
        <f>IF(IFERROR(VLOOKUP(E41,Store_Showcase!B2:H144,{2}, FALSE), TRUE)=TRUE, IF(IFERROR(VLOOKUP(E41,Store_SRP!B2:H110,{2}, FALSE), TRUE)=TRUE,VLOOKUP(E41,Store_VAM!B2:H273,{2}, FALSE),VLOOKUP(E41,Store_SRP!B2:H110,{2}, FALSE)), VLOOKUP(E41,Store_Showcase!B2:H144,{2}, FALSE))</f>
      </c>
      <c r="G41">
        <v>655813</v>
      </c>
      <c r="H41" t="s">
        <v>137</v>
      </c>
      <c r="I41" s="8" t="s">
        <v>138</v>
      </c>
      <c r="J41" t="s">
        <v>36</v>
      </c>
      <c r="K41" s="8">
        <f>IF(J41="PCK", I41, 0)</f>
      </c>
      <c r="L41" s="8">
        <f>IF(J41="KLS", I41, IF(J41="PCK", I41*VLOOKUP(G41,Sku_Consolidated!A2:U957,21, FALSE),I41*VLOOKUP(G41,Sku_Consolidated!A2:U957,21, FALSE)))</f>
      </c>
      <c r="M41" s="8">
        <f>IF(J41="PCS", I41, 0)</f>
      </c>
      <c r="N41" s="8" t="s">
        <v>139</v>
      </c>
      <c r="O41" s="8">
        <f>N41 * VLOOKUP(E41&amp;VLOOKUP(G41,Sku_Consolidated!A2:Q957,17,FALSE),Sku_CommRate!A2:E1002, 5, FALSE)</f>
      </c>
      <c r="P41" s="8">
        <f>N41 - O41</f>
      </c>
      <c r="Q41">
        <f>VLOOKUP(G41,Sku_Consolidated!A2:G957,7, FALSE)</f>
      </c>
      <c r="R41">
        <f>IF(IFERROR(VLOOKUP(E41,Store_Showcase!B2:H144,7, FALSE), TRUE)=TRUE, IF(IFERROR(VLOOKUP(E41,Store_SRP!B2:H110,7, FALSE), TRUE)=TRUE,VLOOKUP(E41,Store_VAM!B2:H273,7, FALSE),VLOOKUP(E41,Store_SRP!B2:H110,7, FALSE)), VLOOKUP(E41,Store_Showcase!B2:H144,7, FALSE))</f>
      </c>
      <c r="S41">
        <f>IF(IFERROR(VLOOKUP(E41,Store_Showcase!B2:I144,8, FALSE), TRUE)=TRUE, IF(IFERROR(VLOOKUP(E41,Store_SRP!B2:I110,8, FALSE), TRUE)=TRUE,VLOOKUP(E41,Store_VAM!B2:I273,8, FALSE),VLOOKUP(E41,Store_SRP!B2:I110,8, FALSE)), VLOOKUP(E41,Store_Showcase!B2:I144,8, FALSE))</f>
      </c>
      <c r="T41">
        <f>VLOOKUP(G41,Sku_Consolidated!A2:R957,18,FALSE)</f>
      </c>
      <c r="U41">
        <v>6470</v>
      </c>
      <c r="V41">
        <f>IF(VLOOKUP(G41,Sku_Consolidated!A2:S957,19,FALSE)="SHOWCASE", VLOOKUP(E41,Store_Showcase!B2:L144,11, FALSE), IF(VLOOKUP(G41,Sku_Consolidated!A2:S957,19,FALSE)="VAM",VLOOKUP(E41,Store_VAM!B2:L273,11, FALSE),VLOOKUP(E41,Store_SRP!B2:L110,11, FALSE)))</f>
      </c>
      <c r="W41">
        <f>VLOOKUP(G41,Sku_Consolidated!A2:W957,11,FALSE)</f>
      </c>
      <c r="X41">
        <f>VLOOKUP(G41,Sku_Consolidated!A2:H957,8,FALSE)</f>
      </c>
      <c r="Y41">
        <f>VLOOKUP(G41,Sku_Consolidated!A2:I957,9,FALSE)</f>
      </c>
      <c r="Z41" t="s">
        <v>38</v>
      </c>
      <c r="AA41">
        <f>VLOOKUP(G41,Sku_Consolidated!A2:E957,5,FALSE)</f>
      </c>
      <c r="AB41">
        <f>IF(VLOOKUP(G41,Sku_Consolidated!A2:S957,19,FALSE)="SHOWCASE", VLOOKUP(E41,Store_Showcase!B2:N144,13, FALSE), IF(VLOOKUP(G41,Sku_Consolidated!A2:S957,19,FALSE)="VAM",VLOOKUP(E41,Store_VAM!B2:N273,13, FALSE),VLOOKUP(E41,Store_SRP!B2:N110,13, FALSE)))</f>
      </c>
      <c r="AC41">
        <f>IF(IFERROR(AB41,TRUE)=TRUE, "-","OK")</f>
      </c>
      <c r="AD41" s="8" t="s">
        <v>139</v>
      </c>
      <c r="AE41" s="8" t="s">
        <v>39</v>
      </c>
      <c r="AF41">
        <f>IF(IFERROR(VLOOKUP(E41,Store_Showcase!B2:H144,{5}, FALSE), TRUE)=TRUE, IF(IFERROR(VLOOKUP(E41,Store_SRP!B2:H110,{5}, FALSE), TRUE)=TRUE,VLOOKUP(E41,Store_VAM!B2:H273,{5}, FALSE),VLOOKUP(E41,Store_SRP!B2:H110,{5}, FALSE)), VLOOKUP(E41,Store_Showcase!B2:H144,{5}, FALSE))</f>
      </c>
      <c r="AG41">
        <f>IF(IFERROR(VLOOKUP(E41,Store_Showcase!B2:H144,{6}, FALSE), TRUE)=TRUE, IF(IFERROR(VLOOKUP(E41,Store_SRP!B2:H110,{6}, FALSE), TRUE)=TRUE,VLOOKUP(E41,Store_VAM!B2:H273,{6}, FALSE),VLOOKUP(E41,Store_SRP!B2:H110,{6}, FALSE)), VLOOKUP(E41,Store_Showcase!B2:H144,{6}, FALSE))</f>
      </c>
      <c r="AH41">
        <f>VLOOKUP(G41,Sku_Consolidated!A2:R957,18,FALSE)</f>
      </c>
      <c r="AI41">
        <f>VLOOKUP(G41,Sku_Consolidated!A2:S957,19,FALSE)</f>
      </c>
      <c r="AJ41">
        <f>VLOOKUP(G41,Sku_Consolidated!A2:T957,20,FALSE)</f>
      </c>
    </row>
    <row r="42" spans="1:36" x14ac:dyDescent="0.25">
      <c r="A42">
        <v>2024</v>
      </c>
      <c r="B42" t="s">
        <v>31</v>
      </c>
      <c r="C42" t="s">
        <v>32</v>
      </c>
      <c r="D42" t="s">
        <v>33</v>
      </c>
      <c r="E42">
        <v>210</v>
      </c>
      <c r="F42">
        <f>IF(IFERROR(VLOOKUP(E42,Store_Showcase!B2:H144,{2}, FALSE), TRUE)=TRUE, IF(IFERROR(VLOOKUP(E42,Store_SRP!B2:H110,{2}, FALSE), TRUE)=TRUE,VLOOKUP(E42,Store_VAM!B2:H273,{2}, FALSE),VLOOKUP(E42,Store_SRP!B2:H110,{2}, FALSE)), VLOOKUP(E42,Store_Showcase!B2:H144,{2}, FALSE))</f>
      </c>
      <c r="G42">
        <v>655298</v>
      </c>
      <c r="H42" t="s">
        <v>109</v>
      </c>
      <c r="I42" s="8" t="s">
        <v>140</v>
      </c>
      <c r="J42" t="s">
        <v>36</v>
      </c>
      <c r="K42" s="8">
        <f>IF(J42="PCK", I42, 0)</f>
      </c>
      <c r="L42" s="8">
        <f>IF(J42="KLS", I42, IF(J42="PCK", I42*VLOOKUP(G42,Sku_Consolidated!A2:U957,21, FALSE),I42*VLOOKUP(G42,Sku_Consolidated!A2:U957,21, FALSE)))</f>
      </c>
      <c r="M42" s="8">
        <f>IF(J42="PCS", I42, 0)</f>
      </c>
      <c r="N42" s="8" t="s">
        <v>141</v>
      </c>
      <c r="O42" s="8">
        <f>N42 * VLOOKUP(E42&amp;VLOOKUP(G42,Sku_Consolidated!A2:Q957,17,FALSE),Sku_CommRate!A2:E1002, 5, FALSE)</f>
      </c>
      <c r="P42" s="8">
        <f>N42 - O42</f>
      </c>
      <c r="Q42">
        <f>VLOOKUP(G42,Sku_Consolidated!A2:G957,7, FALSE)</f>
      </c>
      <c r="R42">
        <f>IF(IFERROR(VLOOKUP(E42,Store_Showcase!B2:H144,7, FALSE), TRUE)=TRUE, IF(IFERROR(VLOOKUP(E42,Store_SRP!B2:H110,7, FALSE), TRUE)=TRUE,VLOOKUP(E42,Store_VAM!B2:H273,7, FALSE),VLOOKUP(E42,Store_SRP!B2:H110,7, FALSE)), VLOOKUP(E42,Store_Showcase!B2:H144,7, FALSE))</f>
      </c>
      <c r="S42">
        <f>IF(IFERROR(VLOOKUP(E42,Store_Showcase!B2:I144,8, FALSE), TRUE)=TRUE, IF(IFERROR(VLOOKUP(E42,Store_SRP!B2:I110,8, FALSE), TRUE)=TRUE,VLOOKUP(E42,Store_VAM!B2:I273,8, FALSE),VLOOKUP(E42,Store_SRP!B2:I110,8, FALSE)), VLOOKUP(E42,Store_Showcase!B2:I144,8, FALSE))</f>
      </c>
      <c r="T42">
        <f>VLOOKUP(G42,Sku_Consolidated!A2:R957,18,FALSE)</f>
      </c>
      <c r="U42">
        <v>6226</v>
      </c>
      <c r="V42">
        <f>IF(VLOOKUP(G42,Sku_Consolidated!A2:S957,19,FALSE)="SHOWCASE", VLOOKUP(E42,Store_Showcase!B2:L144,11, FALSE), IF(VLOOKUP(G42,Sku_Consolidated!A2:S957,19,FALSE)="VAM",VLOOKUP(E42,Store_VAM!B2:L273,11, FALSE),VLOOKUP(E42,Store_SRP!B2:L110,11, FALSE)))</f>
      </c>
      <c r="W42">
        <f>VLOOKUP(G42,Sku_Consolidated!A2:W957,11,FALSE)</f>
      </c>
      <c r="X42">
        <f>VLOOKUP(G42,Sku_Consolidated!A2:H957,8,FALSE)</f>
      </c>
      <c r="Y42">
        <f>VLOOKUP(G42,Sku_Consolidated!A2:I957,9,FALSE)</f>
      </c>
      <c r="Z42" t="s">
        <v>38</v>
      </c>
      <c r="AA42">
        <f>VLOOKUP(G42,Sku_Consolidated!A2:E957,5,FALSE)</f>
      </c>
      <c r="AB42">
        <f>IF(VLOOKUP(G42,Sku_Consolidated!A2:S957,19,FALSE)="SHOWCASE", VLOOKUP(E42,Store_Showcase!B2:N144,13, FALSE), IF(VLOOKUP(G42,Sku_Consolidated!A2:S957,19,FALSE)="VAM",VLOOKUP(E42,Store_VAM!B2:N273,13, FALSE),VLOOKUP(E42,Store_SRP!B2:N110,13, FALSE)))</f>
      </c>
      <c r="AC42">
        <f>IF(IFERROR(AB42,TRUE)=TRUE, "-","OK")</f>
      </c>
      <c r="AD42" s="8" t="s">
        <v>141</v>
      </c>
      <c r="AE42" s="8" t="s">
        <v>39</v>
      </c>
      <c r="AF42">
        <f>IF(IFERROR(VLOOKUP(E42,Store_Showcase!B2:H144,{5}, FALSE), TRUE)=TRUE, IF(IFERROR(VLOOKUP(E42,Store_SRP!B2:H110,{5}, FALSE), TRUE)=TRUE,VLOOKUP(E42,Store_VAM!B2:H273,{5}, FALSE),VLOOKUP(E42,Store_SRP!B2:H110,{5}, FALSE)), VLOOKUP(E42,Store_Showcase!B2:H144,{5}, FALSE))</f>
      </c>
      <c r="AG42">
        <f>IF(IFERROR(VLOOKUP(E42,Store_Showcase!B2:H144,{6}, FALSE), TRUE)=TRUE, IF(IFERROR(VLOOKUP(E42,Store_SRP!B2:H110,{6}, FALSE), TRUE)=TRUE,VLOOKUP(E42,Store_VAM!B2:H273,{6}, FALSE),VLOOKUP(E42,Store_SRP!B2:H110,{6}, FALSE)), VLOOKUP(E42,Store_Showcase!B2:H144,{6}, FALSE))</f>
      </c>
      <c r="AH42">
        <f>VLOOKUP(G42,Sku_Consolidated!A2:R957,18,FALSE)</f>
      </c>
      <c r="AI42">
        <f>VLOOKUP(G42,Sku_Consolidated!A2:S957,19,FALSE)</f>
      </c>
      <c r="AJ42">
        <f>VLOOKUP(G42,Sku_Consolidated!A2:T957,20,FALSE)</f>
      </c>
    </row>
    <row r="43" spans="1:36" x14ac:dyDescent="0.25">
      <c r="A43">
        <v>2024</v>
      </c>
      <c r="B43" t="s">
        <v>31</v>
      </c>
      <c r="C43" t="s">
        <v>32</v>
      </c>
      <c r="D43" t="s">
        <v>33</v>
      </c>
      <c r="E43">
        <v>804</v>
      </c>
      <c r="F43">
        <f>IF(IFERROR(VLOOKUP(E43,Store_Showcase!B2:H144,{2}, FALSE), TRUE)=TRUE, IF(IFERROR(VLOOKUP(E43,Store_SRP!B2:H110,{2}, FALSE), TRUE)=TRUE,VLOOKUP(E43,Store_VAM!B2:H273,{2}, FALSE),VLOOKUP(E43,Store_SRP!B2:H110,{2}, FALSE)), VLOOKUP(E43,Store_Showcase!B2:H144,{2}, FALSE))</f>
      </c>
      <c r="G43">
        <v>655304</v>
      </c>
      <c r="H43" t="s">
        <v>142</v>
      </c>
      <c r="I43" s="8" t="s">
        <v>143</v>
      </c>
      <c r="J43" t="s">
        <v>36</v>
      </c>
      <c r="K43" s="8">
        <f>IF(J43="PCK", I43, 0)</f>
      </c>
      <c r="L43" s="8">
        <f>IF(J43="KLS", I43, IF(J43="PCK", I43*VLOOKUP(G43,Sku_Consolidated!A2:U957,21, FALSE),I43*VLOOKUP(G43,Sku_Consolidated!A2:U957,21, FALSE)))</f>
      </c>
      <c r="M43" s="8">
        <f>IF(J43="PCS", I43, 0)</f>
      </c>
      <c r="N43" s="8" t="s">
        <v>144</v>
      </c>
      <c r="O43" s="8">
        <f>N43 * VLOOKUP(E43&amp;VLOOKUP(G43,Sku_Consolidated!A2:Q957,17,FALSE),Sku_CommRate!A2:E1002, 5, FALSE)</f>
      </c>
      <c r="P43" s="8">
        <f>N43 - O43</f>
      </c>
      <c r="Q43">
        <f>VLOOKUP(G43,Sku_Consolidated!A2:G957,7, FALSE)</f>
      </c>
      <c r="R43">
        <f>IF(IFERROR(VLOOKUP(E43,Store_Showcase!B2:H144,7, FALSE), TRUE)=TRUE, IF(IFERROR(VLOOKUP(E43,Store_SRP!B2:H110,7, FALSE), TRUE)=TRUE,VLOOKUP(E43,Store_VAM!B2:H273,7, FALSE),VLOOKUP(E43,Store_SRP!B2:H110,7, FALSE)), VLOOKUP(E43,Store_Showcase!B2:H144,7, FALSE))</f>
      </c>
      <c r="S43">
        <f>IF(IFERROR(VLOOKUP(E43,Store_Showcase!B2:I144,8, FALSE), TRUE)=TRUE, IF(IFERROR(VLOOKUP(E43,Store_SRP!B2:I110,8, FALSE), TRUE)=TRUE,VLOOKUP(E43,Store_VAM!B2:I273,8, FALSE),VLOOKUP(E43,Store_SRP!B2:I110,8, FALSE)), VLOOKUP(E43,Store_Showcase!B2:I144,8, FALSE))</f>
      </c>
      <c r="T43">
        <f>VLOOKUP(G43,Sku_Consolidated!A2:R957,18,FALSE)</f>
      </c>
      <c r="U43">
        <v>6231</v>
      </c>
      <c r="V43">
        <f>IF(VLOOKUP(G43,Sku_Consolidated!A2:S957,19,FALSE)="SHOWCASE", VLOOKUP(E43,Store_Showcase!B2:L144,11, FALSE), IF(VLOOKUP(G43,Sku_Consolidated!A2:S957,19,FALSE)="VAM",VLOOKUP(E43,Store_VAM!B2:L273,11, FALSE),VLOOKUP(E43,Store_SRP!B2:L110,11, FALSE)))</f>
      </c>
      <c r="W43">
        <f>VLOOKUP(G43,Sku_Consolidated!A2:W957,11,FALSE)</f>
      </c>
      <c r="X43">
        <f>VLOOKUP(G43,Sku_Consolidated!A2:H957,8,FALSE)</f>
      </c>
      <c r="Y43">
        <f>VLOOKUP(G43,Sku_Consolidated!A2:I957,9,FALSE)</f>
      </c>
      <c r="Z43" t="s">
        <v>38</v>
      </c>
      <c r="AA43">
        <f>VLOOKUP(G43,Sku_Consolidated!A2:E957,5,FALSE)</f>
      </c>
      <c r="AB43">
        <f>IF(VLOOKUP(G43,Sku_Consolidated!A2:S957,19,FALSE)="SHOWCASE", VLOOKUP(E43,Store_Showcase!B2:N144,13, FALSE), IF(VLOOKUP(G43,Sku_Consolidated!A2:S957,19,FALSE)="VAM",VLOOKUP(E43,Store_VAM!B2:N273,13, FALSE),VLOOKUP(E43,Store_SRP!B2:N110,13, FALSE)))</f>
      </c>
      <c r="AC43">
        <f>IF(IFERROR(AB43,TRUE)=TRUE, "-","OK")</f>
      </c>
      <c r="AD43" s="8" t="s">
        <v>144</v>
      </c>
      <c r="AE43" s="8" t="s">
        <v>39</v>
      </c>
      <c r="AF43">
        <f>IF(IFERROR(VLOOKUP(E43,Store_Showcase!B2:H144,{5}, FALSE), TRUE)=TRUE, IF(IFERROR(VLOOKUP(E43,Store_SRP!B2:H110,{5}, FALSE), TRUE)=TRUE,VLOOKUP(E43,Store_VAM!B2:H273,{5}, FALSE),VLOOKUP(E43,Store_SRP!B2:H110,{5}, FALSE)), VLOOKUP(E43,Store_Showcase!B2:H144,{5}, FALSE))</f>
      </c>
      <c r="AG43">
        <f>IF(IFERROR(VLOOKUP(E43,Store_Showcase!B2:H144,{6}, FALSE), TRUE)=TRUE, IF(IFERROR(VLOOKUP(E43,Store_SRP!B2:H110,{6}, FALSE), TRUE)=TRUE,VLOOKUP(E43,Store_VAM!B2:H273,{6}, FALSE),VLOOKUP(E43,Store_SRP!B2:H110,{6}, FALSE)), VLOOKUP(E43,Store_Showcase!B2:H144,{6}, FALSE))</f>
      </c>
      <c r="AH43">
        <f>VLOOKUP(G43,Sku_Consolidated!A2:R957,18,FALSE)</f>
      </c>
      <c r="AI43">
        <f>VLOOKUP(G43,Sku_Consolidated!A2:S957,19,FALSE)</f>
      </c>
      <c r="AJ43">
        <f>VLOOKUP(G43,Sku_Consolidated!A2:T957,20,FALSE)</f>
      </c>
    </row>
    <row r="44" spans="1:36" x14ac:dyDescent="0.25">
      <c r="A44">
        <v>2024</v>
      </c>
      <c r="B44" t="s">
        <v>31</v>
      </c>
      <c r="C44" t="s">
        <v>32</v>
      </c>
      <c r="D44" t="s">
        <v>33</v>
      </c>
      <c r="E44">
        <v>210</v>
      </c>
      <c r="F44">
        <f>IF(IFERROR(VLOOKUP(E44,Store_Showcase!B2:H144,{2}, FALSE), TRUE)=TRUE, IF(IFERROR(VLOOKUP(E44,Store_SRP!B2:H110,{2}, FALSE), TRUE)=TRUE,VLOOKUP(E44,Store_VAM!B2:H273,{2}, FALSE),VLOOKUP(E44,Store_SRP!B2:H110,{2}, FALSE)), VLOOKUP(E44,Store_Showcase!B2:H144,{2}, FALSE))</f>
      </c>
      <c r="G44">
        <v>655735</v>
      </c>
      <c r="H44" t="s">
        <v>145</v>
      </c>
      <c r="I44" s="8" t="s">
        <v>146</v>
      </c>
      <c r="J44" t="s">
        <v>36</v>
      </c>
      <c r="K44" s="8">
        <f>IF(J44="PCK", I44, 0)</f>
      </c>
      <c r="L44" s="8">
        <f>IF(J44="KLS", I44, IF(J44="PCK", I44*VLOOKUP(G44,Sku_Consolidated!A2:U957,21, FALSE),I44*VLOOKUP(G44,Sku_Consolidated!A2:U957,21, FALSE)))</f>
      </c>
      <c r="M44" s="8">
        <f>IF(J44="PCS", I44, 0)</f>
      </c>
      <c r="N44" s="8" t="s">
        <v>147</v>
      </c>
      <c r="O44" s="8">
        <f>N44 * VLOOKUP(E44&amp;VLOOKUP(G44,Sku_Consolidated!A2:Q957,17,FALSE),Sku_CommRate!A2:E1002, 5, FALSE)</f>
      </c>
      <c r="P44" s="8">
        <f>N44 - O44</f>
      </c>
      <c r="Q44">
        <f>VLOOKUP(G44,Sku_Consolidated!A2:G957,7, FALSE)</f>
      </c>
      <c r="R44">
        <f>IF(IFERROR(VLOOKUP(E44,Store_Showcase!B2:H144,7, FALSE), TRUE)=TRUE, IF(IFERROR(VLOOKUP(E44,Store_SRP!B2:H110,7, FALSE), TRUE)=TRUE,VLOOKUP(E44,Store_VAM!B2:H273,7, FALSE),VLOOKUP(E44,Store_SRP!B2:H110,7, FALSE)), VLOOKUP(E44,Store_Showcase!B2:H144,7, FALSE))</f>
      </c>
      <c r="S44">
        <f>IF(IFERROR(VLOOKUP(E44,Store_Showcase!B2:I144,8, FALSE), TRUE)=TRUE, IF(IFERROR(VLOOKUP(E44,Store_SRP!B2:I110,8, FALSE), TRUE)=TRUE,VLOOKUP(E44,Store_VAM!B2:I273,8, FALSE),VLOOKUP(E44,Store_SRP!B2:I110,8, FALSE)), VLOOKUP(E44,Store_Showcase!B2:I144,8, FALSE))</f>
      </c>
      <c r="T44">
        <f>VLOOKUP(G44,Sku_Consolidated!A2:R957,18,FALSE)</f>
      </c>
      <c r="U44">
        <v>6456</v>
      </c>
      <c r="V44">
        <f>IF(VLOOKUP(G44,Sku_Consolidated!A2:S957,19,FALSE)="SHOWCASE", VLOOKUP(E44,Store_Showcase!B2:L144,11, FALSE), IF(VLOOKUP(G44,Sku_Consolidated!A2:S957,19,FALSE)="VAM",VLOOKUP(E44,Store_VAM!B2:L273,11, FALSE),VLOOKUP(E44,Store_SRP!B2:L110,11, FALSE)))</f>
      </c>
      <c r="W44">
        <f>VLOOKUP(G44,Sku_Consolidated!A2:W957,11,FALSE)</f>
      </c>
      <c r="X44">
        <f>VLOOKUP(G44,Sku_Consolidated!A2:H957,8,FALSE)</f>
      </c>
      <c r="Y44">
        <f>VLOOKUP(G44,Sku_Consolidated!A2:I957,9,FALSE)</f>
      </c>
      <c r="Z44" t="s">
        <v>38</v>
      </c>
      <c r="AA44">
        <f>VLOOKUP(G44,Sku_Consolidated!A2:E957,5,FALSE)</f>
      </c>
      <c r="AB44">
        <f>IF(VLOOKUP(G44,Sku_Consolidated!A2:S957,19,FALSE)="SHOWCASE", VLOOKUP(E44,Store_Showcase!B2:N144,13, FALSE), IF(VLOOKUP(G44,Sku_Consolidated!A2:S957,19,FALSE)="VAM",VLOOKUP(E44,Store_VAM!B2:N273,13, FALSE),VLOOKUP(E44,Store_SRP!B2:N110,13, FALSE)))</f>
      </c>
      <c r="AC44">
        <f>IF(IFERROR(AB44,TRUE)=TRUE, "-","OK")</f>
      </c>
      <c r="AD44" s="8" t="s">
        <v>147</v>
      </c>
      <c r="AE44" s="8" t="s">
        <v>39</v>
      </c>
      <c r="AF44">
        <f>IF(IFERROR(VLOOKUP(E44,Store_Showcase!B2:H144,{5}, FALSE), TRUE)=TRUE, IF(IFERROR(VLOOKUP(E44,Store_SRP!B2:H110,{5}, FALSE), TRUE)=TRUE,VLOOKUP(E44,Store_VAM!B2:H273,{5}, FALSE),VLOOKUP(E44,Store_SRP!B2:H110,{5}, FALSE)), VLOOKUP(E44,Store_Showcase!B2:H144,{5}, FALSE))</f>
      </c>
      <c r="AG44">
        <f>IF(IFERROR(VLOOKUP(E44,Store_Showcase!B2:H144,{6}, FALSE), TRUE)=TRUE, IF(IFERROR(VLOOKUP(E44,Store_SRP!B2:H110,{6}, FALSE), TRUE)=TRUE,VLOOKUP(E44,Store_VAM!B2:H273,{6}, FALSE),VLOOKUP(E44,Store_SRP!B2:H110,{6}, FALSE)), VLOOKUP(E44,Store_Showcase!B2:H144,{6}, FALSE))</f>
      </c>
      <c r="AH44">
        <f>VLOOKUP(G44,Sku_Consolidated!A2:R957,18,FALSE)</f>
      </c>
      <c r="AI44">
        <f>VLOOKUP(G44,Sku_Consolidated!A2:S957,19,FALSE)</f>
      </c>
      <c r="AJ44">
        <f>VLOOKUP(G44,Sku_Consolidated!A2:T957,20,FALSE)</f>
      </c>
    </row>
    <row r="45" spans="1:36" x14ac:dyDescent="0.25">
      <c r="A45">
        <v>2024</v>
      </c>
      <c r="B45" t="s">
        <v>31</v>
      </c>
      <c r="C45" t="s">
        <v>32</v>
      </c>
      <c r="D45" t="s">
        <v>33</v>
      </c>
      <c r="E45">
        <v>136</v>
      </c>
      <c r="F45">
        <f>IF(IFERROR(VLOOKUP(E45,Store_Showcase!B2:H144,{2}, FALSE), TRUE)=TRUE, IF(IFERROR(VLOOKUP(E45,Store_SRP!B2:H110,{2}, FALSE), TRUE)=TRUE,VLOOKUP(E45,Store_VAM!B2:H273,{2}, FALSE),VLOOKUP(E45,Store_SRP!B2:H110,{2}, FALSE)), VLOOKUP(E45,Store_Showcase!B2:H144,{2}, FALSE))</f>
      </c>
      <c r="G45">
        <v>655315</v>
      </c>
      <c r="H45" t="s">
        <v>34</v>
      </c>
      <c r="I45" s="8" t="s">
        <v>148</v>
      </c>
      <c r="J45" t="s">
        <v>36</v>
      </c>
      <c r="K45" s="8">
        <f>IF(J45="PCK", I45, 0)</f>
      </c>
      <c r="L45" s="8">
        <f>IF(J45="KLS", I45, IF(J45="PCK", I45*VLOOKUP(G45,Sku_Consolidated!A2:U957,21, FALSE),I45*VLOOKUP(G45,Sku_Consolidated!A2:U957,21, FALSE)))</f>
      </c>
      <c r="M45" s="8">
        <f>IF(J45="PCS", I45, 0)</f>
      </c>
      <c r="N45" s="8" t="s">
        <v>149</v>
      </c>
      <c r="O45" s="8">
        <f>N45 * VLOOKUP(E45&amp;VLOOKUP(G45,Sku_Consolidated!A2:Q957,17,FALSE),Sku_CommRate!A2:E1002, 5, FALSE)</f>
      </c>
      <c r="P45" s="8">
        <f>N45 - O45</f>
      </c>
      <c r="Q45">
        <f>VLOOKUP(G45,Sku_Consolidated!A2:G957,7, FALSE)</f>
      </c>
      <c r="R45">
        <f>IF(IFERROR(VLOOKUP(E45,Store_Showcase!B2:H144,7, FALSE), TRUE)=TRUE, IF(IFERROR(VLOOKUP(E45,Store_SRP!B2:H110,7, FALSE), TRUE)=TRUE,VLOOKUP(E45,Store_VAM!B2:H273,7, FALSE),VLOOKUP(E45,Store_SRP!B2:H110,7, FALSE)), VLOOKUP(E45,Store_Showcase!B2:H144,7, FALSE))</f>
      </c>
      <c r="S45">
        <f>IF(IFERROR(VLOOKUP(E45,Store_Showcase!B2:I144,8, FALSE), TRUE)=TRUE, IF(IFERROR(VLOOKUP(E45,Store_SRP!B2:I110,8, FALSE), TRUE)=TRUE,VLOOKUP(E45,Store_VAM!B2:I273,8, FALSE),VLOOKUP(E45,Store_SRP!B2:I110,8, FALSE)), VLOOKUP(E45,Store_Showcase!B2:I144,8, FALSE))</f>
      </c>
      <c r="T45">
        <f>VLOOKUP(G45,Sku_Consolidated!A2:R957,18,FALSE)</f>
      </c>
      <c r="U45">
        <v>6240</v>
      </c>
      <c r="V45">
        <f>IF(VLOOKUP(G45,Sku_Consolidated!A2:S957,19,FALSE)="SHOWCASE", VLOOKUP(E45,Store_Showcase!B2:L144,11, FALSE), IF(VLOOKUP(G45,Sku_Consolidated!A2:S957,19,FALSE)="VAM",VLOOKUP(E45,Store_VAM!B2:L273,11, FALSE),VLOOKUP(E45,Store_SRP!B2:L110,11, FALSE)))</f>
      </c>
      <c r="W45">
        <f>VLOOKUP(G45,Sku_Consolidated!A2:W957,11,FALSE)</f>
      </c>
      <c r="X45">
        <f>VLOOKUP(G45,Sku_Consolidated!A2:H957,8,FALSE)</f>
      </c>
      <c r="Y45">
        <f>VLOOKUP(G45,Sku_Consolidated!A2:I957,9,FALSE)</f>
      </c>
      <c r="Z45" t="s">
        <v>38</v>
      </c>
      <c r="AA45">
        <f>VLOOKUP(G45,Sku_Consolidated!A2:E957,5,FALSE)</f>
      </c>
      <c r="AB45">
        <f>IF(VLOOKUP(G45,Sku_Consolidated!A2:S957,19,FALSE)="SHOWCASE", VLOOKUP(E45,Store_Showcase!B2:N144,13, FALSE), IF(VLOOKUP(G45,Sku_Consolidated!A2:S957,19,FALSE)="VAM",VLOOKUP(E45,Store_VAM!B2:N273,13, FALSE),VLOOKUP(E45,Store_SRP!B2:N110,13, FALSE)))</f>
      </c>
      <c r="AC45">
        <f>IF(IFERROR(AB45,TRUE)=TRUE, "-","OK")</f>
      </c>
      <c r="AD45" s="8" t="s">
        <v>149</v>
      </c>
      <c r="AE45" s="8" t="s">
        <v>39</v>
      </c>
      <c r="AF45">
        <f>IF(IFERROR(VLOOKUP(E45,Store_Showcase!B2:H144,{5}, FALSE), TRUE)=TRUE, IF(IFERROR(VLOOKUP(E45,Store_SRP!B2:H110,{5}, FALSE), TRUE)=TRUE,VLOOKUP(E45,Store_VAM!B2:H273,{5}, FALSE),VLOOKUP(E45,Store_SRP!B2:H110,{5}, FALSE)), VLOOKUP(E45,Store_Showcase!B2:H144,{5}, FALSE))</f>
      </c>
      <c r="AG45">
        <f>IF(IFERROR(VLOOKUP(E45,Store_Showcase!B2:H144,{6}, FALSE), TRUE)=TRUE, IF(IFERROR(VLOOKUP(E45,Store_SRP!B2:H110,{6}, FALSE), TRUE)=TRUE,VLOOKUP(E45,Store_VAM!B2:H273,{6}, FALSE),VLOOKUP(E45,Store_SRP!B2:H110,{6}, FALSE)), VLOOKUP(E45,Store_Showcase!B2:H144,{6}, FALSE))</f>
      </c>
      <c r="AH45">
        <f>VLOOKUP(G45,Sku_Consolidated!A2:R957,18,FALSE)</f>
      </c>
      <c r="AI45">
        <f>VLOOKUP(G45,Sku_Consolidated!A2:S957,19,FALSE)</f>
      </c>
      <c r="AJ45">
        <f>VLOOKUP(G45,Sku_Consolidated!A2:T957,20,FALSE)</f>
      </c>
    </row>
    <row r="46" spans="1:36" x14ac:dyDescent="0.25">
      <c r="A46">
        <v>2024</v>
      </c>
      <c r="B46" t="s">
        <v>31</v>
      </c>
      <c r="C46" t="s">
        <v>32</v>
      </c>
      <c r="D46" t="s">
        <v>33</v>
      </c>
      <c r="E46">
        <v>136</v>
      </c>
      <c r="F46">
        <f>IF(IFERROR(VLOOKUP(E46,Store_Showcase!B2:H144,{2}, FALSE), TRUE)=TRUE, IF(IFERROR(VLOOKUP(E46,Store_SRP!B2:H110,{2}, FALSE), TRUE)=TRUE,VLOOKUP(E46,Store_VAM!B2:H273,{2}, FALSE),VLOOKUP(E46,Store_SRP!B2:H110,{2}, FALSE)), VLOOKUP(E46,Store_Showcase!B2:H144,{2}, FALSE))</f>
      </c>
      <c r="G46">
        <v>655292</v>
      </c>
      <c r="H46" t="s">
        <v>72</v>
      </c>
      <c r="I46" s="8" t="s">
        <v>150</v>
      </c>
      <c r="J46" t="s">
        <v>36</v>
      </c>
      <c r="K46" s="8">
        <f>IF(J46="PCK", I46, 0)</f>
      </c>
      <c r="L46" s="8">
        <f>IF(J46="KLS", I46, IF(J46="PCK", I46*VLOOKUP(G46,Sku_Consolidated!A2:U957,21, FALSE),I46*VLOOKUP(G46,Sku_Consolidated!A2:U957,21, FALSE)))</f>
      </c>
      <c r="M46" s="8">
        <f>IF(J46="PCS", I46, 0)</f>
      </c>
      <c r="N46" s="8" t="s">
        <v>151</v>
      </c>
      <c r="O46" s="8">
        <f>N46 * VLOOKUP(E46&amp;VLOOKUP(G46,Sku_Consolidated!A2:Q957,17,FALSE),Sku_CommRate!A2:E1002, 5, FALSE)</f>
      </c>
      <c r="P46" s="8">
        <f>N46 - O46</f>
      </c>
      <c r="Q46">
        <f>VLOOKUP(G46,Sku_Consolidated!A2:G957,7, FALSE)</f>
      </c>
      <c r="R46">
        <f>IF(IFERROR(VLOOKUP(E46,Store_Showcase!B2:H144,7, FALSE), TRUE)=TRUE, IF(IFERROR(VLOOKUP(E46,Store_SRP!B2:H110,7, FALSE), TRUE)=TRUE,VLOOKUP(E46,Store_VAM!B2:H273,7, FALSE),VLOOKUP(E46,Store_SRP!B2:H110,7, FALSE)), VLOOKUP(E46,Store_Showcase!B2:H144,7, FALSE))</f>
      </c>
      <c r="S46">
        <f>IF(IFERROR(VLOOKUP(E46,Store_Showcase!B2:I144,8, FALSE), TRUE)=TRUE, IF(IFERROR(VLOOKUP(E46,Store_SRP!B2:I110,8, FALSE), TRUE)=TRUE,VLOOKUP(E46,Store_VAM!B2:I273,8, FALSE),VLOOKUP(E46,Store_SRP!B2:I110,8, FALSE)), VLOOKUP(E46,Store_Showcase!B2:I144,8, FALSE))</f>
      </c>
      <c r="T46">
        <f>VLOOKUP(G46,Sku_Consolidated!A2:R957,18,FALSE)</f>
      </c>
      <c r="U46">
        <v>6220</v>
      </c>
      <c r="V46">
        <f>IF(VLOOKUP(G46,Sku_Consolidated!A2:S957,19,FALSE)="SHOWCASE", VLOOKUP(E46,Store_Showcase!B2:L144,11, FALSE), IF(VLOOKUP(G46,Sku_Consolidated!A2:S957,19,FALSE)="VAM",VLOOKUP(E46,Store_VAM!B2:L273,11, FALSE),VLOOKUP(E46,Store_SRP!B2:L110,11, FALSE)))</f>
      </c>
      <c r="W46">
        <f>VLOOKUP(G46,Sku_Consolidated!A2:W957,11,FALSE)</f>
      </c>
      <c r="X46">
        <f>VLOOKUP(G46,Sku_Consolidated!A2:H957,8,FALSE)</f>
      </c>
      <c r="Y46">
        <f>VLOOKUP(G46,Sku_Consolidated!A2:I957,9,FALSE)</f>
      </c>
      <c r="Z46" t="s">
        <v>38</v>
      </c>
      <c r="AA46">
        <f>VLOOKUP(G46,Sku_Consolidated!A2:E957,5,FALSE)</f>
      </c>
      <c r="AB46">
        <f>IF(VLOOKUP(G46,Sku_Consolidated!A2:S957,19,FALSE)="SHOWCASE", VLOOKUP(E46,Store_Showcase!B2:N144,13, FALSE), IF(VLOOKUP(G46,Sku_Consolidated!A2:S957,19,FALSE)="VAM",VLOOKUP(E46,Store_VAM!B2:N273,13, FALSE),VLOOKUP(E46,Store_SRP!B2:N110,13, FALSE)))</f>
      </c>
      <c r="AC46">
        <f>IF(IFERROR(AB46,TRUE)=TRUE, "-","OK")</f>
      </c>
      <c r="AD46" s="8" t="s">
        <v>151</v>
      </c>
      <c r="AE46" s="8" t="s">
        <v>39</v>
      </c>
      <c r="AF46">
        <f>IF(IFERROR(VLOOKUP(E46,Store_Showcase!B2:H144,{5}, FALSE), TRUE)=TRUE, IF(IFERROR(VLOOKUP(E46,Store_SRP!B2:H110,{5}, FALSE), TRUE)=TRUE,VLOOKUP(E46,Store_VAM!B2:H273,{5}, FALSE),VLOOKUP(E46,Store_SRP!B2:H110,{5}, FALSE)), VLOOKUP(E46,Store_Showcase!B2:H144,{5}, FALSE))</f>
      </c>
      <c r="AG46">
        <f>IF(IFERROR(VLOOKUP(E46,Store_Showcase!B2:H144,{6}, FALSE), TRUE)=TRUE, IF(IFERROR(VLOOKUP(E46,Store_SRP!B2:H110,{6}, FALSE), TRUE)=TRUE,VLOOKUP(E46,Store_VAM!B2:H273,{6}, FALSE),VLOOKUP(E46,Store_SRP!B2:H110,{6}, FALSE)), VLOOKUP(E46,Store_Showcase!B2:H144,{6}, FALSE))</f>
      </c>
      <c r="AH46">
        <f>VLOOKUP(G46,Sku_Consolidated!A2:R957,18,FALSE)</f>
      </c>
      <c r="AI46">
        <f>VLOOKUP(G46,Sku_Consolidated!A2:S957,19,FALSE)</f>
      </c>
      <c r="AJ46">
        <f>VLOOKUP(G46,Sku_Consolidated!A2:T957,20,FALSE)</f>
      </c>
    </row>
    <row r="47" spans="1:36" x14ac:dyDescent="0.25">
      <c r="A47">
        <v>2024</v>
      </c>
      <c r="B47" t="s">
        <v>31</v>
      </c>
      <c r="C47" t="s">
        <v>32</v>
      </c>
      <c r="D47" t="s">
        <v>33</v>
      </c>
      <c r="E47">
        <v>221</v>
      </c>
      <c r="F47">
        <f>IF(IFERROR(VLOOKUP(E47,Store_Showcase!B2:H144,{2}, FALSE), TRUE)=TRUE, IF(IFERROR(VLOOKUP(E47,Store_SRP!B2:H110,{2}, FALSE), TRUE)=TRUE,VLOOKUP(E47,Store_VAM!B2:H273,{2}, FALSE),VLOOKUP(E47,Store_SRP!B2:H110,{2}, FALSE)), VLOOKUP(E47,Store_Showcase!B2:H144,{2}, FALSE))</f>
      </c>
      <c r="G47">
        <v>655517</v>
      </c>
      <c r="H47" t="s">
        <v>152</v>
      </c>
      <c r="I47" s="8" t="s">
        <v>153</v>
      </c>
      <c r="J47" t="s">
        <v>36</v>
      </c>
      <c r="K47" s="8">
        <f>IF(J47="PCK", I47, 0)</f>
      </c>
      <c r="L47" s="8">
        <f>IF(J47="KLS", I47, IF(J47="PCK", I47*VLOOKUP(G47,Sku_Consolidated!A2:U957,21, FALSE),I47*VLOOKUP(G47,Sku_Consolidated!A2:U957,21, FALSE)))</f>
      </c>
      <c r="M47" s="8">
        <f>IF(J47="PCS", I47, 0)</f>
      </c>
      <c r="N47" s="8" t="s">
        <v>154</v>
      </c>
      <c r="O47" s="8">
        <f>N47 * VLOOKUP(E47&amp;VLOOKUP(G47,Sku_Consolidated!A2:Q957,17,FALSE),Sku_CommRate!A2:E1002, 5, FALSE)</f>
      </c>
      <c r="P47" s="8">
        <f>N47 - O47</f>
      </c>
      <c r="Q47">
        <f>VLOOKUP(G47,Sku_Consolidated!A2:G957,7, FALSE)</f>
      </c>
      <c r="R47">
        <f>IF(IFERROR(VLOOKUP(E47,Store_Showcase!B2:H144,7, FALSE), TRUE)=TRUE, IF(IFERROR(VLOOKUP(E47,Store_SRP!B2:H110,7, FALSE), TRUE)=TRUE,VLOOKUP(E47,Store_VAM!B2:H273,7, FALSE),VLOOKUP(E47,Store_SRP!B2:H110,7, FALSE)), VLOOKUP(E47,Store_Showcase!B2:H144,7, FALSE))</f>
      </c>
      <c r="S47">
        <f>IF(IFERROR(VLOOKUP(E47,Store_Showcase!B2:I144,8, FALSE), TRUE)=TRUE, IF(IFERROR(VLOOKUP(E47,Store_SRP!B2:I110,8, FALSE), TRUE)=TRUE,VLOOKUP(E47,Store_VAM!B2:I273,8, FALSE),VLOOKUP(E47,Store_SRP!B2:I110,8, FALSE)), VLOOKUP(E47,Store_Showcase!B2:I144,8, FALSE))</f>
      </c>
      <c r="T47">
        <f>VLOOKUP(G47,Sku_Consolidated!A2:R957,18,FALSE)</f>
      </c>
      <c r="U47">
        <v>6339</v>
      </c>
      <c r="V47">
        <f>IF(VLOOKUP(G47,Sku_Consolidated!A2:S957,19,FALSE)="SHOWCASE", VLOOKUP(E47,Store_Showcase!B2:L144,11, FALSE), IF(VLOOKUP(G47,Sku_Consolidated!A2:S957,19,FALSE)="VAM",VLOOKUP(E47,Store_VAM!B2:L273,11, FALSE),VLOOKUP(E47,Store_SRP!B2:L110,11, FALSE)))</f>
      </c>
      <c r="W47">
        <f>VLOOKUP(G47,Sku_Consolidated!A2:W957,11,FALSE)</f>
      </c>
      <c r="X47">
        <f>VLOOKUP(G47,Sku_Consolidated!A2:H957,8,FALSE)</f>
      </c>
      <c r="Y47">
        <f>VLOOKUP(G47,Sku_Consolidated!A2:I957,9,FALSE)</f>
      </c>
      <c r="Z47" t="s">
        <v>38</v>
      </c>
      <c r="AA47">
        <f>VLOOKUP(G47,Sku_Consolidated!A2:E957,5,FALSE)</f>
      </c>
      <c r="AB47">
        <f>IF(VLOOKUP(G47,Sku_Consolidated!A2:S957,19,FALSE)="SHOWCASE", VLOOKUP(E47,Store_Showcase!B2:N144,13, FALSE), IF(VLOOKUP(G47,Sku_Consolidated!A2:S957,19,FALSE)="VAM",VLOOKUP(E47,Store_VAM!B2:N273,13, FALSE),VLOOKUP(E47,Store_SRP!B2:N110,13, FALSE)))</f>
      </c>
      <c r="AC47">
        <f>IF(IFERROR(AB47,TRUE)=TRUE, "-","OK")</f>
      </c>
      <c r="AD47" s="8" t="s">
        <v>154</v>
      </c>
      <c r="AE47" s="8" t="s">
        <v>39</v>
      </c>
      <c r="AF47">
        <f>IF(IFERROR(VLOOKUP(E47,Store_Showcase!B2:H144,{5}, FALSE), TRUE)=TRUE, IF(IFERROR(VLOOKUP(E47,Store_SRP!B2:H110,{5}, FALSE), TRUE)=TRUE,VLOOKUP(E47,Store_VAM!B2:H273,{5}, FALSE),VLOOKUP(E47,Store_SRP!B2:H110,{5}, FALSE)), VLOOKUP(E47,Store_Showcase!B2:H144,{5}, FALSE))</f>
      </c>
      <c r="AG47">
        <f>IF(IFERROR(VLOOKUP(E47,Store_Showcase!B2:H144,{6}, FALSE), TRUE)=TRUE, IF(IFERROR(VLOOKUP(E47,Store_SRP!B2:H110,{6}, FALSE), TRUE)=TRUE,VLOOKUP(E47,Store_VAM!B2:H273,{6}, FALSE),VLOOKUP(E47,Store_SRP!B2:H110,{6}, FALSE)), VLOOKUP(E47,Store_Showcase!B2:H144,{6}, FALSE))</f>
      </c>
      <c r="AH47">
        <f>VLOOKUP(G47,Sku_Consolidated!A2:R957,18,FALSE)</f>
      </c>
      <c r="AI47">
        <f>VLOOKUP(G47,Sku_Consolidated!A2:S957,19,FALSE)</f>
      </c>
      <c r="AJ47">
        <f>VLOOKUP(G47,Sku_Consolidated!A2:T957,20,FALSE)</f>
      </c>
    </row>
    <row r="48" spans="1:36" x14ac:dyDescent="0.25">
      <c r="A48">
        <v>2024</v>
      </c>
      <c r="B48" t="s">
        <v>31</v>
      </c>
      <c r="C48" t="s">
        <v>32</v>
      </c>
      <c r="D48" t="s">
        <v>33</v>
      </c>
      <c r="E48">
        <v>251</v>
      </c>
      <c r="F48">
        <f>IF(IFERROR(VLOOKUP(E48,Store_Showcase!B2:H144,{2}, FALSE), TRUE)=TRUE, IF(IFERROR(VLOOKUP(E48,Store_SRP!B2:H110,{2}, FALSE), TRUE)=TRUE,VLOOKUP(E48,Store_VAM!B2:H273,{2}, FALSE),VLOOKUP(E48,Store_SRP!B2:H110,{2}, FALSE)), VLOOKUP(E48,Store_Showcase!B2:H144,{2}, FALSE))</f>
      </c>
      <c r="G48">
        <v>655314</v>
      </c>
      <c r="H48" t="s">
        <v>69</v>
      </c>
      <c r="I48" s="8" t="s">
        <v>155</v>
      </c>
      <c r="J48" t="s">
        <v>36</v>
      </c>
      <c r="K48" s="8">
        <f>IF(J48="PCK", I48, 0)</f>
      </c>
      <c r="L48" s="8">
        <f>IF(J48="KLS", I48, IF(J48="PCK", I48*VLOOKUP(G48,Sku_Consolidated!A2:U957,21, FALSE),I48*VLOOKUP(G48,Sku_Consolidated!A2:U957,21, FALSE)))</f>
      </c>
      <c r="M48" s="8">
        <f>IF(J48="PCS", I48, 0)</f>
      </c>
      <c r="N48" s="8" t="s">
        <v>156</v>
      </c>
      <c r="O48" s="8">
        <f>N48 * VLOOKUP(E48&amp;VLOOKUP(G48,Sku_Consolidated!A2:Q957,17,FALSE),Sku_CommRate!A2:E1002, 5, FALSE)</f>
      </c>
      <c r="P48" s="8">
        <f>N48 - O48</f>
      </c>
      <c r="Q48">
        <f>VLOOKUP(G48,Sku_Consolidated!A2:G957,7, FALSE)</f>
      </c>
      <c r="R48">
        <f>IF(IFERROR(VLOOKUP(E48,Store_Showcase!B2:H144,7, FALSE), TRUE)=TRUE, IF(IFERROR(VLOOKUP(E48,Store_SRP!B2:H110,7, FALSE), TRUE)=TRUE,VLOOKUP(E48,Store_VAM!B2:H273,7, FALSE),VLOOKUP(E48,Store_SRP!B2:H110,7, FALSE)), VLOOKUP(E48,Store_Showcase!B2:H144,7, FALSE))</f>
      </c>
      <c r="S48">
        <f>IF(IFERROR(VLOOKUP(E48,Store_Showcase!B2:I144,8, FALSE), TRUE)=TRUE, IF(IFERROR(VLOOKUP(E48,Store_SRP!B2:I110,8, FALSE), TRUE)=TRUE,VLOOKUP(E48,Store_VAM!B2:I273,8, FALSE),VLOOKUP(E48,Store_SRP!B2:I110,8, FALSE)), VLOOKUP(E48,Store_Showcase!B2:I144,8, FALSE))</f>
      </c>
      <c r="T48">
        <f>VLOOKUP(G48,Sku_Consolidated!A2:R957,18,FALSE)</f>
      </c>
      <c r="U48">
        <v>6239</v>
      </c>
      <c r="V48">
        <f>IF(VLOOKUP(G48,Sku_Consolidated!A2:S957,19,FALSE)="SHOWCASE", VLOOKUP(E48,Store_Showcase!B2:L144,11, FALSE), IF(VLOOKUP(G48,Sku_Consolidated!A2:S957,19,FALSE)="VAM",VLOOKUP(E48,Store_VAM!B2:L273,11, FALSE),VLOOKUP(E48,Store_SRP!B2:L110,11, FALSE)))</f>
      </c>
      <c r="W48">
        <f>VLOOKUP(G48,Sku_Consolidated!A2:W957,11,FALSE)</f>
      </c>
      <c r="X48">
        <f>VLOOKUP(G48,Sku_Consolidated!A2:H957,8,FALSE)</f>
      </c>
      <c r="Y48">
        <f>VLOOKUP(G48,Sku_Consolidated!A2:I957,9,FALSE)</f>
      </c>
      <c r="Z48" t="s">
        <v>38</v>
      </c>
      <c r="AA48">
        <f>VLOOKUP(G48,Sku_Consolidated!A2:E957,5,FALSE)</f>
      </c>
      <c r="AB48">
        <f>IF(VLOOKUP(G48,Sku_Consolidated!A2:S957,19,FALSE)="SHOWCASE", VLOOKUP(E48,Store_Showcase!B2:N144,13, FALSE), IF(VLOOKUP(G48,Sku_Consolidated!A2:S957,19,FALSE)="VAM",VLOOKUP(E48,Store_VAM!B2:N273,13, FALSE),VLOOKUP(E48,Store_SRP!B2:N110,13, FALSE)))</f>
      </c>
      <c r="AC48">
        <f>IF(IFERROR(AB48,TRUE)=TRUE, "-","OK")</f>
      </c>
      <c r="AD48" s="8" t="s">
        <v>156</v>
      </c>
      <c r="AE48" s="8" t="s">
        <v>39</v>
      </c>
      <c r="AF48">
        <f>IF(IFERROR(VLOOKUP(E48,Store_Showcase!B2:H144,{5}, FALSE), TRUE)=TRUE, IF(IFERROR(VLOOKUP(E48,Store_SRP!B2:H110,{5}, FALSE), TRUE)=TRUE,VLOOKUP(E48,Store_VAM!B2:H273,{5}, FALSE),VLOOKUP(E48,Store_SRP!B2:H110,{5}, FALSE)), VLOOKUP(E48,Store_Showcase!B2:H144,{5}, FALSE))</f>
      </c>
      <c r="AG48">
        <f>IF(IFERROR(VLOOKUP(E48,Store_Showcase!B2:H144,{6}, FALSE), TRUE)=TRUE, IF(IFERROR(VLOOKUP(E48,Store_SRP!B2:H110,{6}, FALSE), TRUE)=TRUE,VLOOKUP(E48,Store_VAM!B2:H273,{6}, FALSE),VLOOKUP(E48,Store_SRP!B2:H110,{6}, FALSE)), VLOOKUP(E48,Store_Showcase!B2:H144,{6}, FALSE))</f>
      </c>
      <c r="AH48">
        <f>VLOOKUP(G48,Sku_Consolidated!A2:R957,18,FALSE)</f>
      </c>
      <c r="AI48">
        <f>VLOOKUP(G48,Sku_Consolidated!A2:S957,19,FALSE)</f>
      </c>
      <c r="AJ48">
        <f>VLOOKUP(G48,Sku_Consolidated!A2:T957,20,FALSE)</f>
      </c>
    </row>
    <row r="49" spans="1:36" x14ac:dyDescent="0.25">
      <c r="A49">
        <v>2024</v>
      </c>
      <c r="B49" t="s">
        <v>31</v>
      </c>
      <c r="C49" t="s">
        <v>32</v>
      </c>
      <c r="D49" t="s">
        <v>33</v>
      </c>
      <c r="E49">
        <v>262</v>
      </c>
      <c r="F49">
        <f>IF(IFERROR(VLOOKUP(E49,Store_Showcase!B2:H144,{2}, FALSE), TRUE)=TRUE, IF(IFERROR(VLOOKUP(E49,Store_SRP!B2:H110,{2}, FALSE), TRUE)=TRUE,VLOOKUP(E49,Store_VAM!B2:H273,{2}, FALSE),VLOOKUP(E49,Store_SRP!B2:H110,{2}, FALSE)), VLOOKUP(E49,Store_Showcase!B2:H144,{2}, FALSE))</f>
      </c>
      <c r="G49">
        <v>655514</v>
      </c>
      <c r="H49" t="s">
        <v>46</v>
      </c>
      <c r="I49" s="8" t="s">
        <v>157</v>
      </c>
      <c r="J49" t="s">
        <v>36</v>
      </c>
      <c r="K49" s="8">
        <f>IF(J49="PCK", I49, 0)</f>
      </c>
      <c r="L49" s="8">
        <f>IF(J49="KLS", I49, IF(J49="PCK", I49*VLOOKUP(G49,Sku_Consolidated!A2:U957,21, FALSE),I49*VLOOKUP(G49,Sku_Consolidated!A2:U957,21, FALSE)))</f>
      </c>
      <c r="M49" s="8">
        <f>IF(J49="PCS", I49, 0)</f>
      </c>
      <c r="N49" s="8" t="s">
        <v>158</v>
      </c>
      <c r="O49" s="8">
        <f>N49 * VLOOKUP(E49&amp;VLOOKUP(G49,Sku_Consolidated!A2:Q957,17,FALSE),Sku_CommRate!A2:E1002, 5, FALSE)</f>
      </c>
      <c r="P49" s="8">
        <f>N49 - O49</f>
      </c>
      <c r="Q49">
        <f>VLOOKUP(G49,Sku_Consolidated!A2:G957,7, FALSE)</f>
      </c>
      <c r="R49">
        <f>IF(IFERROR(VLOOKUP(E49,Store_Showcase!B2:H144,7, FALSE), TRUE)=TRUE, IF(IFERROR(VLOOKUP(E49,Store_SRP!B2:H110,7, FALSE), TRUE)=TRUE,VLOOKUP(E49,Store_VAM!B2:H273,7, FALSE),VLOOKUP(E49,Store_SRP!B2:H110,7, FALSE)), VLOOKUP(E49,Store_Showcase!B2:H144,7, FALSE))</f>
      </c>
      <c r="S49">
        <f>IF(IFERROR(VLOOKUP(E49,Store_Showcase!B2:I144,8, FALSE), TRUE)=TRUE, IF(IFERROR(VLOOKUP(E49,Store_SRP!B2:I110,8, FALSE), TRUE)=TRUE,VLOOKUP(E49,Store_VAM!B2:I273,8, FALSE),VLOOKUP(E49,Store_SRP!B2:I110,8, FALSE)), VLOOKUP(E49,Store_Showcase!B2:I144,8, FALSE))</f>
      </c>
      <c r="T49">
        <f>VLOOKUP(G49,Sku_Consolidated!A2:R957,18,FALSE)</f>
      </c>
      <c r="U49">
        <v>6337</v>
      </c>
      <c r="V49">
        <f>IF(VLOOKUP(G49,Sku_Consolidated!A2:S957,19,FALSE)="SHOWCASE", VLOOKUP(E49,Store_Showcase!B2:L144,11, FALSE), IF(VLOOKUP(G49,Sku_Consolidated!A2:S957,19,FALSE)="VAM",VLOOKUP(E49,Store_VAM!B2:L273,11, FALSE),VLOOKUP(E49,Store_SRP!B2:L110,11, FALSE)))</f>
      </c>
      <c r="W49">
        <f>VLOOKUP(G49,Sku_Consolidated!A2:W957,11,FALSE)</f>
      </c>
      <c r="X49">
        <f>VLOOKUP(G49,Sku_Consolidated!A2:H957,8,FALSE)</f>
      </c>
      <c r="Y49">
        <f>VLOOKUP(G49,Sku_Consolidated!A2:I957,9,FALSE)</f>
      </c>
      <c r="Z49" t="s">
        <v>38</v>
      </c>
      <c r="AA49">
        <f>VLOOKUP(G49,Sku_Consolidated!A2:E957,5,FALSE)</f>
      </c>
      <c r="AB49">
        <f>IF(VLOOKUP(G49,Sku_Consolidated!A2:S957,19,FALSE)="SHOWCASE", VLOOKUP(E49,Store_Showcase!B2:N144,13, FALSE), IF(VLOOKUP(G49,Sku_Consolidated!A2:S957,19,FALSE)="VAM",VLOOKUP(E49,Store_VAM!B2:N273,13, FALSE),VLOOKUP(E49,Store_SRP!B2:N110,13, FALSE)))</f>
      </c>
      <c r="AC49">
        <f>IF(IFERROR(AB49,TRUE)=TRUE, "-","OK")</f>
      </c>
      <c r="AD49" s="8" t="s">
        <v>158</v>
      </c>
      <c r="AE49" s="8" t="s">
        <v>39</v>
      </c>
      <c r="AF49">
        <f>IF(IFERROR(VLOOKUP(E49,Store_Showcase!B2:H144,{5}, FALSE), TRUE)=TRUE, IF(IFERROR(VLOOKUP(E49,Store_SRP!B2:H110,{5}, FALSE), TRUE)=TRUE,VLOOKUP(E49,Store_VAM!B2:H273,{5}, FALSE),VLOOKUP(E49,Store_SRP!B2:H110,{5}, FALSE)), VLOOKUP(E49,Store_Showcase!B2:H144,{5}, FALSE))</f>
      </c>
      <c r="AG49">
        <f>IF(IFERROR(VLOOKUP(E49,Store_Showcase!B2:H144,{6}, FALSE), TRUE)=TRUE, IF(IFERROR(VLOOKUP(E49,Store_SRP!B2:H110,{6}, FALSE), TRUE)=TRUE,VLOOKUP(E49,Store_VAM!B2:H273,{6}, FALSE),VLOOKUP(E49,Store_SRP!B2:H110,{6}, FALSE)), VLOOKUP(E49,Store_Showcase!B2:H144,{6}, FALSE))</f>
      </c>
      <c r="AH49">
        <f>VLOOKUP(G49,Sku_Consolidated!A2:R957,18,FALSE)</f>
      </c>
      <c r="AI49">
        <f>VLOOKUP(G49,Sku_Consolidated!A2:S957,19,FALSE)</f>
      </c>
      <c r="AJ49">
        <f>VLOOKUP(G49,Sku_Consolidated!A2:T957,20,FALSE)</f>
      </c>
    </row>
    <row r="50" spans="1:36" x14ac:dyDescent="0.25">
      <c r="A50">
        <v>2024</v>
      </c>
      <c r="B50" t="s">
        <v>31</v>
      </c>
      <c r="C50" t="s">
        <v>32</v>
      </c>
      <c r="D50" t="s">
        <v>33</v>
      </c>
      <c r="E50">
        <v>207</v>
      </c>
      <c r="F50">
        <f>IF(IFERROR(VLOOKUP(E50,Store_Showcase!B2:H144,{2}, FALSE), TRUE)=TRUE, IF(IFERROR(VLOOKUP(E50,Store_SRP!B2:H110,{2}, FALSE), TRUE)=TRUE,VLOOKUP(E50,Store_VAM!B2:H273,{2}, FALSE),VLOOKUP(E50,Store_SRP!B2:H110,{2}, FALSE)), VLOOKUP(E50,Store_Showcase!B2:H144,{2}, FALSE))</f>
      </c>
      <c r="G50">
        <v>655711</v>
      </c>
      <c r="H50" t="s">
        <v>159</v>
      </c>
      <c r="I50" s="8" t="s">
        <v>160</v>
      </c>
      <c r="J50" t="s">
        <v>36</v>
      </c>
      <c r="K50" s="8">
        <f>IF(J50="PCK", I50, 0)</f>
      </c>
      <c r="L50" s="8">
        <f>IF(J50="KLS", I50, IF(J50="PCK", I50*VLOOKUP(G50,Sku_Consolidated!A2:U957,21, FALSE),I50*VLOOKUP(G50,Sku_Consolidated!A2:U957,21, FALSE)))</f>
      </c>
      <c r="M50" s="8">
        <f>IF(J50="PCS", I50, 0)</f>
      </c>
      <c r="N50" s="8" t="s">
        <v>161</v>
      </c>
      <c r="O50" s="8">
        <f>N50 * VLOOKUP(E50&amp;VLOOKUP(G50,Sku_Consolidated!A2:Q957,17,FALSE),Sku_CommRate!A2:E1002, 5, FALSE)</f>
      </c>
      <c r="P50" s="8">
        <f>N50 - O50</f>
      </c>
      <c r="Q50">
        <f>VLOOKUP(G50,Sku_Consolidated!A2:G957,7, FALSE)</f>
      </c>
      <c r="R50">
        <f>IF(IFERROR(VLOOKUP(E50,Store_Showcase!B2:H144,7, FALSE), TRUE)=TRUE, IF(IFERROR(VLOOKUP(E50,Store_SRP!B2:H110,7, FALSE), TRUE)=TRUE,VLOOKUP(E50,Store_VAM!B2:H273,7, FALSE),VLOOKUP(E50,Store_SRP!B2:H110,7, FALSE)), VLOOKUP(E50,Store_Showcase!B2:H144,7, FALSE))</f>
      </c>
      <c r="S50">
        <f>IF(IFERROR(VLOOKUP(E50,Store_Showcase!B2:I144,8, FALSE), TRUE)=TRUE, IF(IFERROR(VLOOKUP(E50,Store_SRP!B2:I110,8, FALSE), TRUE)=TRUE,VLOOKUP(E50,Store_VAM!B2:I273,8, FALSE),VLOOKUP(E50,Store_SRP!B2:I110,8, FALSE)), VLOOKUP(E50,Store_Showcase!B2:I144,8, FALSE))</f>
      </c>
      <c r="T50">
        <f>VLOOKUP(G50,Sku_Consolidated!A2:R957,18,FALSE)</f>
      </c>
      <c r="U50">
        <v>6439</v>
      </c>
      <c r="V50">
        <f>IF(VLOOKUP(G50,Sku_Consolidated!A2:S957,19,FALSE)="SHOWCASE", VLOOKUP(E50,Store_Showcase!B2:L144,11, FALSE), IF(VLOOKUP(G50,Sku_Consolidated!A2:S957,19,FALSE)="VAM",VLOOKUP(E50,Store_VAM!B2:L273,11, FALSE),VLOOKUP(E50,Store_SRP!B2:L110,11, FALSE)))</f>
      </c>
      <c r="W50">
        <f>VLOOKUP(G50,Sku_Consolidated!A2:W957,11,FALSE)</f>
      </c>
      <c r="X50">
        <f>VLOOKUP(G50,Sku_Consolidated!A2:H957,8,FALSE)</f>
      </c>
      <c r="Y50">
        <f>VLOOKUP(G50,Sku_Consolidated!A2:I957,9,FALSE)</f>
      </c>
      <c r="Z50" t="s">
        <v>38</v>
      </c>
      <c r="AA50">
        <f>VLOOKUP(G50,Sku_Consolidated!A2:E957,5,FALSE)</f>
      </c>
      <c r="AB50">
        <f>IF(VLOOKUP(G50,Sku_Consolidated!A2:S957,19,FALSE)="SHOWCASE", VLOOKUP(E50,Store_Showcase!B2:N144,13, FALSE), IF(VLOOKUP(G50,Sku_Consolidated!A2:S957,19,FALSE)="VAM",VLOOKUP(E50,Store_VAM!B2:N273,13, FALSE),VLOOKUP(E50,Store_SRP!B2:N110,13, FALSE)))</f>
      </c>
      <c r="AC50">
        <f>IF(IFERROR(AB50,TRUE)=TRUE, "-","OK")</f>
      </c>
      <c r="AD50" s="8" t="s">
        <v>161</v>
      </c>
      <c r="AE50" s="8" t="s">
        <v>39</v>
      </c>
      <c r="AF50">
        <f>IF(IFERROR(VLOOKUP(E50,Store_Showcase!B2:H144,{5}, FALSE), TRUE)=TRUE, IF(IFERROR(VLOOKUP(E50,Store_SRP!B2:H110,{5}, FALSE), TRUE)=TRUE,VLOOKUP(E50,Store_VAM!B2:H273,{5}, FALSE),VLOOKUP(E50,Store_SRP!B2:H110,{5}, FALSE)), VLOOKUP(E50,Store_Showcase!B2:H144,{5}, FALSE))</f>
      </c>
      <c r="AG50">
        <f>IF(IFERROR(VLOOKUP(E50,Store_Showcase!B2:H144,{6}, FALSE), TRUE)=TRUE, IF(IFERROR(VLOOKUP(E50,Store_SRP!B2:H110,{6}, FALSE), TRUE)=TRUE,VLOOKUP(E50,Store_VAM!B2:H273,{6}, FALSE),VLOOKUP(E50,Store_SRP!B2:H110,{6}, FALSE)), VLOOKUP(E50,Store_Showcase!B2:H144,{6}, FALSE))</f>
      </c>
      <c r="AH50">
        <f>VLOOKUP(G50,Sku_Consolidated!A2:R957,18,FALSE)</f>
      </c>
      <c r="AI50">
        <f>VLOOKUP(G50,Sku_Consolidated!A2:S957,19,FALSE)</f>
      </c>
      <c r="AJ50">
        <f>VLOOKUP(G50,Sku_Consolidated!A2:T957,20,FALSE)</f>
      </c>
    </row>
    <row r="51" spans="1:36" x14ac:dyDescent="0.25">
      <c r="A51">
        <v>2024</v>
      </c>
      <c r="B51" t="s">
        <v>31</v>
      </c>
      <c r="C51" t="s">
        <v>32</v>
      </c>
      <c r="D51" t="s">
        <v>33</v>
      </c>
      <c r="E51">
        <v>804</v>
      </c>
      <c r="F51">
        <f>IF(IFERROR(VLOOKUP(E51,Store_Showcase!B2:H144,{2}, FALSE), TRUE)=TRUE, IF(IFERROR(VLOOKUP(E51,Store_SRP!B2:H110,{2}, FALSE), TRUE)=TRUE,VLOOKUP(E51,Store_VAM!B2:H273,{2}, FALSE),VLOOKUP(E51,Store_SRP!B2:H110,{2}, FALSE)), VLOOKUP(E51,Store_Showcase!B2:H144,{2}, FALSE))</f>
      </c>
      <c r="G51">
        <v>657472</v>
      </c>
      <c r="H51" t="s">
        <v>162</v>
      </c>
      <c r="I51" s="8" t="s">
        <v>163</v>
      </c>
      <c r="J51" t="s">
        <v>36</v>
      </c>
      <c r="K51" s="8">
        <f>IF(J51="PCK", I51, 0)</f>
      </c>
      <c r="L51" s="8">
        <f>IF(J51="KLS", I51, IF(J51="PCK", I51*VLOOKUP(G51,Sku_Consolidated!A2:U957,21, FALSE),I51*VLOOKUP(G51,Sku_Consolidated!A2:U957,21, FALSE)))</f>
      </c>
      <c r="M51" s="8">
        <f>IF(J51="PCS", I51, 0)</f>
      </c>
      <c r="N51" s="8" t="s">
        <v>164</v>
      </c>
      <c r="O51" s="8">
        <f>N51 * VLOOKUP(E51&amp;VLOOKUP(G51,Sku_Consolidated!A2:Q957,17,FALSE),Sku_CommRate!A2:E1002, 5, FALSE)</f>
      </c>
      <c r="P51" s="8">
        <f>N51 - O51</f>
      </c>
      <c r="Q51">
        <f>VLOOKUP(G51,Sku_Consolidated!A2:G957,7, FALSE)</f>
      </c>
      <c r="R51">
        <f>IF(IFERROR(VLOOKUP(E51,Store_Showcase!B2:H144,7, FALSE), TRUE)=TRUE, IF(IFERROR(VLOOKUP(E51,Store_SRP!B2:H110,7, FALSE), TRUE)=TRUE,VLOOKUP(E51,Store_VAM!B2:H273,7, FALSE),VLOOKUP(E51,Store_SRP!B2:H110,7, FALSE)), VLOOKUP(E51,Store_Showcase!B2:H144,7, FALSE))</f>
      </c>
      <c r="S51">
        <f>IF(IFERROR(VLOOKUP(E51,Store_Showcase!B2:I144,8, FALSE), TRUE)=TRUE, IF(IFERROR(VLOOKUP(E51,Store_SRP!B2:I110,8, FALSE), TRUE)=TRUE,VLOOKUP(E51,Store_VAM!B2:I273,8, FALSE),VLOOKUP(E51,Store_SRP!B2:I110,8, FALSE)), VLOOKUP(E51,Store_Showcase!B2:I144,8, FALSE))</f>
      </c>
      <c r="T51">
        <f>VLOOKUP(G51,Sku_Consolidated!A2:R957,18,FALSE)</f>
      </c>
      <c r="U51">
        <v>7075</v>
      </c>
      <c r="V51">
        <f>IF(VLOOKUP(G51,Sku_Consolidated!A2:S957,19,FALSE)="SHOWCASE", VLOOKUP(E51,Store_Showcase!B2:L144,11, FALSE), IF(VLOOKUP(G51,Sku_Consolidated!A2:S957,19,FALSE)="VAM",VLOOKUP(E51,Store_VAM!B2:L273,11, FALSE),VLOOKUP(E51,Store_SRP!B2:L110,11, FALSE)))</f>
      </c>
      <c r="W51">
        <f>VLOOKUP(G51,Sku_Consolidated!A2:W957,11,FALSE)</f>
      </c>
      <c r="X51">
        <f>VLOOKUP(G51,Sku_Consolidated!A2:H957,8,FALSE)</f>
      </c>
      <c r="Y51">
        <f>VLOOKUP(G51,Sku_Consolidated!A2:I957,9,FALSE)</f>
      </c>
      <c r="Z51" t="s">
        <v>38</v>
      </c>
      <c r="AA51">
        <f>VLOOKUP(G51,Sku_Consolidated!A2:E957,5,FALSE)</f>
      </c>
      <c r="AB51">
        <f>IF(VLOOKUP(G51,Sku_Consolidated!A2:S957,19,FALSE)="SHOWCASE", VLOOKUP(E51,Store_Showcase!B2:N144,13, FALSE), IF(VLOOKUP(G51,Sku_Consolidated!A2:S957,19,FALSE)="VAM",VLOOKUP(E51,Store_VAM!B2:N273,13, FALSE),VLOOKUP(E51,Store_SRP!B2:N110,13, FALSE)))</f>
      </c>
      <c r="AC51">
        <f>IF(IFERROR(AB51,TRUE)=TRUE, "-","OK")</f>
      </c>
      <c r="AD51" s="8" t="s">
        <v>164</v>
      </c>
      <c r="AE51" s="8" t="s">
        <v>39</v>
      </c>
      <c r="AF51">
        <f>IF(IFERROR(VLOOKUP(E51,Store_Showcase!B2:H144,{5}, FALSE), TRUE)=TRUE, IF(IFERROR(VLOOKUP(E51,Store_SRP!B2:H110,{5}, FALSE), TRUE)=TRUE,VLOOKUP(E51,Store_VAM!B2:H273,{5}, FALSE),VLOOKUP(E51,Store_SRP!B2:H110,{5}, FALSE)), VLOOKUP(E51,Store_Showcase!B2:H144,{5}, FALSE))</f>
      </c>
      <c r="AG51">
        <f>IF(IFERROR(VLOOKUP(E51,Store_Showcase!B2:H144,{6}, FALSE), TRUE)=TRUE, IF(IFERROR(VLOOKUP(E51,Store_SRP!B2:H110,{6}, FALSE), TRUE)=TRUE,VLOOKUP(E51,Store_VAM!B2:H273,{6}, FALSE),VLOOKUP(E51,Store_SRP!B2:H110,{6}, FALSE)), VLOOKUP(E51,Store_Showcase!B2:H144,{6}, FALSE))</f>
      </c>
      <c r="AH51">
        <f>VLOOKUP(G51,Sku_Consolidated!A2:R957,18,FALSE)</f>
      </c>
      <c r="AI51">
        <f>VLOOKUP(G51,Sku_Consolidated!A2:S957,19,FALSE)</f>
      </c>
      <c r="AJ51">
        <f>VLOOKUP(G51,Sku_Consolidated!A2:T957,20,FALSE)</f>
      </c>
    </row>
    <row r="52" spans="1:36" x14ac:dyDescent="0.25">
      <c r="A52">
        <v>2024</v>
      </c>
      <c r="B52" t="s">
        <v>31</v>
      </c>
      <c r="C52" t="s">
        <v>32</v>
      </c>
      <c r="D52" t="s">
        <v>33</v>
      </c>
      <c r="E52">
        <v>111</v>
      </c>
      <c r="F52">
        <f>IF(IFERROR(VLOOKUP(E52,Store_Showcase!B2:H144,{2}, FALSE), TRUE)=TRUE, IF(IFERROR(VLOOKUP(E52,Store_SRP!B2:H110,{2}, FALSE), TRUE)=TRUE,VLOOKUP(E52,Store_VAM!B2:H273,{2}, FALSE),VLOOKUP(E52,Store_SRP!B2:H110,{2}, FALSE)), VLOOKUP(E52,Store_Showcase!B2:H144,{2}, FALSE))</f>
      </c>
      <c r="G52">
        <v>655710</v>
      </c>
      <c r="H52" t="s">
        <v>54</v>
      </c>
      <c r="I52" s="8" t="s">
        <v>165</v>
      </c>
      <c r="J52" t="s">
        <v>36</v>
      </c>
      <c r="K52" s="8">
        <f>IF(J52="PCK", I52, 0)</f>
      </c>
      <c r="L52" s="8">
        <f>IF(J52="KLS", I52, IF(J52="PCK", I52*VLOOKUP(G52,Sku_Consolidated!A2:U957,21, FALSE),I52*VLOOKUP(G52,Sku_Consolidated!A2:U957,21, FALSE)))</f>
      </c>
      <c r="M52" s="8">
        <f>IF(J52="PCS", I52, 0)</f>
      </c>
      <c r="N52" s="8" t="s">
        <v>166</v>
      </c>
      <c r="O52" s="8">
        <f>N52 * VLOOKUP(E52&amp;VLOOKUP(G52,Sku_Consolidated!A2:Q957,17,FALSE),Sku_CommRate!A2:E1002, 5, FALSE)</f>
      </c>
      <c r="P52" s="8">
        <f>N52 - O52</f>
      </c>
      <c r="Q52">
        <f>VLOOKUP(G52,Sku_Consolidated!A2:G957,7, FALSE)</f>
      </c>
      <c r="R52">
        <f>IF(IFERROR(VLOOKUP(E52,Store_Showcase!B2:H144,7, FALSE), TRUE)=TRUE, IF(IFERROR(VLOOKUP(E52,Store_SRP!B2:H110,7, FALSE), TRUE)=TRUE,VLOOKUP(E52,Store_VAM!B2:H273,7, FALSE),VLOOKUP(E52,Store_SRP!B2:H110,7, FALSE)), VLOOKUP(E52,Store_Showcase!B2:H144,7, FALSE))</f>
      </c>
      <c r="S52">
        <f>IF(IFERROR(VLOOKUP(E52,Store_Showcase!B2:I144,8, FALSE), TRUE)=TRUE, IF(IFERROR(VLOOKUP(E52,Store_SRP!B2:I110,8, FALSE), TRUE)=TRUE,VLOOKUP(E52,Store_VAM!B2:I273,8, FALSE),VLOOKUP(E52,Store_SRP!B2:I110,8, FALSE)), VLOOKUP(E52,Store_Showcase!B2:I144,8, FALSE))</f>
      </c>
      <c r="T52">
        <f>VLOOKUP(G52,Sku_Consolidated!A2:R957,18,FALSE)</f>
      </c>
      <c r="U52">
        <v>6438</v>
      </c>
      <c r="V52">
        <f>IF(VLOOKUP(G52,Sku_Consolidated!A2:S957,19,FALSE)="SHOWCASE", VLOOKUP(E52,Store_Showcase!B2:L144,11, FALSE), IF(VLOOKUP(G52,Sku_Consolidated!A2:S957,19,FALSE)="VAM",VLOOKUP(E52,Store_VAM!B2:L273,11, FALSE),VLOOKUP(E52,Store_SRP!B2:L110,11, FALSE)))</f>
      </c>
      <c r="W52">
        <f>VLOOKUP(G52,Sku_Consolidated!A2:W957,11,FALSE)</f>
      </c>
      <c r="X52">
        <f>VLOOKUP(G52,Sku_Consolidated!A2:H957,8,FALSE)</f>
      </c>
      <c r="Y52">
        <f>VLOOKUP(G52,Sku_Consolidated!A2:I957,9,FALSE)</f>
      </c>
      <c r="Z52" t="s">
        <v>38</v>
      </c>
      <c r="AA52">
        <f>VLOOKUP(G52,Sku_Consolidated!A2:E957,5,FALSE)</f>
      </c>
      <c r="AB52">
        <f>IF(VLOOKUP(G52,Sku_Consolidated!A2:S957,19,FALSE)="SHOWCASE", VLOOKUP(E52,Store_Showcase!B2:N144,13, FALSE), IF(VLOOKUP(G52,Sku_Consolidated!A2:S957,19,FALSE)="VAM",VLOOKUP(E52,Store_VAM!B2:N273,13, FALSE),VLOOKUP(E52,Store_SRP!B2:N110,13, FALSE)))</f>
      </c>
      <c r="AC52">
        <f>IF(IFERROR(AB52,TRUE)=TRUE, "-","OK")</f>
      </c>
      <c r="AD52" s="8" t="s">
        <v>166</v>
      </c>
      <c r="AE52" s="8" t="s">
        <v>39</v>
      </c>
      <c r="AF52">
        <f>IF(IFERROR(VLOOKUP(E52,Store_Showcase!B2:H144,{5}, FALSE), TRUE)=TRUE, IF(IFERROR(VLOOKUP(E52,Store_SRP!B2:H110,{5}, FALSE), TRUE)=TRUE,VLOOKUP(E52,Store_VAM!B2:H273,{5}, FALSE),VLOOKUP(E52,Store_SRP!B2:H110,{5}, FALSE)), VLOOKUP(E52,Store_Showcase!B2:H144,{5}, FALSE))</f>
      </c>
      <c r="AG52">
        <f>IF(IFERROR(VLOOKUP(E52,Store_Showcase!B2:H144,{6}, FALSE), TRUE)=TRUE, IF(IFERROR(VLOOKUP(E52,Store_SRP!B2:H110,{6}, FALSE), TRUE)=TRUE,VLOOKUP(E52,Store_VAM!B2:H273,{6}, FALSE),VLOOKUP(E52,Store_SRP!B2:H110,{6}, FALSE)), VLOOKUP(E52,Store_Showcase!B2:H144,{6}, FALSE))</f>
      </c>
      <c r="AH52">
        <f>VLOOKUP(G52,Sku_Consolidated!A2:R957,18,FALSE)</f>
      </c>
      <c r="AI52">
        <f>VLOOKUP(G52,Sku_Consolidated!A2:S957,19,FALSE)</f>
      </c>
      <c r="AJ52">
        <f>VLOOKUP(G52,Sku_Consolidated!A2:T957,20,FALSE)</f>
      </c>
    </row>
    <row r="53" spans="1:36" x14ac:dyDescent="0.25">
      <c r="A53">
        <v>2024</v>
      </c>
      <c r="B53" t="s">
        <v>31</v>
      </c>
      <c r="C53" t="s">
        <v>32</v>
      </c>
      <c r="D53" t="s">
        <v>33</v>
      </c>
      <c r="E53">
        <v>229</v>
      </c>
      <c r="F53">
        <f>IF(IFERROR(VLOOKUP(E53,Store_Showcase!B2:H144,{2}, FALSE), TRUE)=TRUE, IF(IFERROR(VLOOKUP(E53,Store_SRP!B2:H110,{2}, FALSE), TRUE)=TRUE,VLOOKUP(E53,Store_VAM!B2:H273,{2}, FALSE),VLOOKUP(E53,Store_SRP!B2:H110,{2}, FALSE)), VLOOKUP(E53,Store_Showcase!B2:H144,{2}, FALSE))</f>
      </c>
      <c r="G53">
        <v>655298</v>
      </c>
      <c r="H53" t="s">
        <v>109</v>
      </c>
      <c r="I53" s="8" t="s">
        <v>167</v>
      </c>
      <c r="J53" t="s">
        <v>36</v>
      </c>
      <c r="K53" s="8">
        <f>IF(J53="PCK", I53, 0)</f>
      </c>
      <c r="L53" s="8">
        <f>IF(J53="KLS", I53, IF(J53="PCK", I53*VLOOKUP(G53,Sku_Consolidated!A2:U957,21, FALSE),I53*VLOOKUP(G53,Sku_Consolidated!A2:U957,21, FALSE)))</f>
      </c>
      <c r="M53" s="8">
        <f>IF(J53="PCS", I53, 0)</f>
      </c>
      <c r="N53" s="8" t="s">
        <v>168</v>
      </c>
      <c r="O53" s="8">
        <f>N53 * VLOOKUP(E53&amp;VLOOKUP(G53,Sku_Consolidated!A2:Q957,17,FALSE),Sku_CommRate!A2:E1002, 5, FALSE)</f>
      </c>
      <c r="P53" s="8">
        <f>N53 - O53</f>
      </c>
      <c r="Q53">
        <f>VLOOKUP(G53,Sku_Consolidated!A2:G957,7, FALSE)</f>
      </c>
      <c r="R53">
        <f>IF(IFERROR(VLOOKUP(E53,Store_Showcase!B2:H144,7, FALSE), TRUE)=TRUE, IF(IFERROR(VLOOKUP(E53,Store_SRP!B2:H110,7, FALSE), TRUE)=TRUE,VLOOKUP(E53,Store_VAM!B2:H273,7, FALSE),VLOOKUP(E53,Store_SRP!B2:H110,7, FALSE)), VLOOKUP(E53,Store_Showcase!B2:H144,7, FALSE))</f>
      </c>
      <c r="S53">
        <f>IF(IFERROR(VLOOKUP(E53,Store_Showcase!B2:I144,8, FALSE), TRUE)=TRUE, IF(IFERROR(VLOOKUP(E53,Store_SRP!B2:I110,8, FALSE), TRUE)=TRUE,VLOOKUP(E53,Store_VAM!B2:I273,8, FALSE),VLOOKUP(E53,Store_SRP!B2:I110,8, FALSE)), VLOOKUP(E53,Store_Showcase!B2:I144,8, FALSE))</f>
      </c>
      <c r="T53">
        <f>VLOOKUP(G53,Sku_Consolidated!A2:R957,18,FALSE)</f>
      </c>
      <c r="U53">
        <v>6226</v>
      </c>
      <c r="V53">
        <f>IF(VLOOKUP(G53,Sku_Consolidated!A2:S957,19,FALSE)="SHOWCASE", VLOOKUP(E53,Store_Showcase!B2:L144,11, FALSE), IF(VLOOKUP(G53,Sku_Consolidated!A2:S957,19,FALSE)="VAM",VLOOKUP(E53,Store_VAM!B2:L273,11, FALSE),VLOOKUP(E53,Store_SRP!B2:L110,11, FALSE)))</f>
      </c>
      <c r="W53">
        <f>VLOOKUP(G53,Sku_Consolidated!A2:W957,11,FALSE)</f>
      </c>
      <c r="X53">
        <f>VLOOKUP(G53,Sku_Consolidated!A2:H957,8,FALSE)</f>
      </c>
      <c r="Y53">
        <f>VLOOKUP(G53,Sku_Consolidated!A2:I957,9,FALSE)</f>
      </c>
      <c r="Z53" t="s">
        <v>38</v>
      </c>
      <c r="AA53">
        <f>VLOOKUP(G53,Sku_Consolidated!A2:E957,5,FALSE)</f>
      </c>
      <c r="AB53">
        <f>IF(VLOOKUP(G53,Sku_Consolidated!A2:S957,19,FALSE)="SHOWCASE", VLOOKUP(E53,Store_Showcase!B2:N144,13, FALSE), IF(VLOOKUP(G53,Sku_Consolidated!A2:S957,19,FALSE)="VAM",VLOOKUP(E53,Store_VAM!B2:N273,13, FALSE),VLOOKUP(E53,Store_SRP!B2:N110,13, FALSE)))</f>
      </c>
      <c r="AC53">
        <f>IF(IFERROR(AB53,TRUE)=TRUE, "-","OK")</f>
      </c>
      <c r="AD53" s="8" t="s">
        <v>168</v>
      </c>
      <c r="AE53" s="8" t="s">
        <v>39</v>
      </c>
      <c r="AF53">
        <f>IF(IFERROR(VLOOKUP(E53,Store_Showcase!B2:H144,{5}, FALSE), TRUE)=TRUE, IF(IFERROR(VLOOKUP(E53,Store_SRP!B2:H110,{5}, FALSE), TRUE)=TRUE,VLOOKUP(E53,Store_VAM!B2:H273,{5}, FALSE),VLOOKUP(E53,Store_SRP!B2:H110,{5}, FALSE)), VLOOKUP(E53,Store_Showcase!B2:H144,{5}, FALSE))</f>
      </c>
      <c r="AG53">
        <f>IF(IFERROR(VLOOKUP(E53,Store_Showcase!B2:H144,{6}, FALSE), TRUE)=TRUE, IF(IFERROR(VLOOKUP(E53,Store_SRP!B2:H110,{6}, FALSE), TRUE)=TRUE,VLOOKUP(E53,Store_VAM!B2:H273,{6}, FALSE),VLOOKUP(E53,Store_SRP!B2:H110,{6}, FALSE)), VLOOKUP(E53,Store_Showcase!B2:H144,{6}, FALSE))</f>
      </c>
      <c r="AH53">
        <f>VLOOKUP(G53,Sku_Consolidated!A2:R957,18,FALSE)</f>
      </c>
      <c r="AI53">
        <f>VLOOKUP(G53,Sku_Consolidated!A2:S957,19,FALSE)</f>
      </c>
      <c r="AJ53">
        <f>VLOOKUP(G53,Sku_Consolidated!A2:T957,20,FALSE)</f>
      </c>
    </row>
    <row r="54" spans="1:36" x14ac:dyDescent="0.25">
      <c r="A54">
        <v>2024</v>
      </c>
      <c r="B54" t="s">
        <v>31</v>
      </c>
      <c r="C54" t="s">
        <v>32</v>
      </c>
      <c r="D54" t="s">
        <v>33</v>
      </c>
      <c r="E54">
        <v>265</v>
      </c>
      <c r="F54">
        <f>IF(IFERROR(VLOOKUP(E54,Store_Showcase!B2:H144,{2}, FALSE), TRUE)=TRUE, IF(IFERROR(VLOOKUP(E54,Store_SRP!B2:H110,{2}, FALSE), TRUE)=TRUE,VLOOKUP(E54,Store_VAM!B2:H273,{2}, FALSE),VLOOKUP(E54,Store_SRP!B2:H110,{2}, FALSE)), VLOOKUP(E54,Store_Showcase!B2:H144,{2}, FALSE))</f>
      </c>
      <c r="G54">
        <v>655710</v>
      </c>
      <c r="H54" t="s">
        <v>54</v>
      </c>
      <c r="I54" s="8" t="s">
        <v>169</v>
      </c>
      <c r="J54" t="s">
        <v>36</v>
      </c>
      <c r="K54" s="8">
        <f>IF(J54="PCK", I54, 0)</f>
      </c>
      <c r="L54" s="8">
        <f>IF(J54="KLS", I54, IF(J54="PCK", I54*VLOOKUP(G54,Sku_Consolidated!A2:U957,21, FALSE),I54*VLOOKUP(G54,Sku_Consolidated!A2:U957,21, FALSE)))</f>
      </c>
      <c r="M54" s="8">
        <f>IF(J54="PCS", I54, 0)</f>
      </c>
      <c r="N54" s="8" t="s">
        <v>170</v>
      </c>
      <c r="O54" s="8">
        <f>N54 * VLOOKUP(E54&amp;VLOOKUP(G54,Sku_Consolidated!A2:Q957,17,FALSE),Sku_CommRate!A2:E1002, 5, FALSE)</f>
      </c>
      <c r="P54" s="8">
        <f>N54 - O54</f>
      </c>
      <c r="Q54">
        <f>VLOOKUP(G54,Sku_Consolidated!A2:G957,7, FALSE)</f>
      </c>
      <c r="R54">
        <f>IF(IFERROR(VLOOKUP(E54,Store_Showcase!B2:H144,7, FALSE), TRUE)=TRUE, IF(IFERROR(VLOOKUP(E54,Store_SRP!B2:H110,7, FALSE), TRUE)=TRUE,VLOOKUP(E54,Store_VAM!B2:H273,7, FALSE),VLOOKUP(E54,Store_SRP!B2:H110,7, FALSE)), VLOOKUP(E54,Store_Showcase!B2:H144,7, FALSE))</f>
      </c>
      <c r="S54">
        <f>IF(IFERROR(VLOOKUP(E54,Store_Showcase!B2:I144,8, FALSE), TRUE)=TRUE, IF(IFERROR(VLOOKUP(E54,Store_SRP!B2:I110,8, FALSE), TRUE)=TRUE,VLOOKUP(E54,Store_VAM!B2:I273,8, FALSE),VLOOKUP(E54,Store_SRP!B2:I110,8, FALSE)), VLOOKUP(E54,Store_Showcase!B2:I144,8, FALSE))</f>
      </c>
      <c r="T54">
        <f>VLOOKUP(G54,Sku_Consolidated!A2:R957,18,FALSE)</f>
      </c>
      <c r="U54">
        <v>6438</v>
      </c>
      <c r="V54">
        <f>IF(VLOOKUP(G54,Sku_Consolidated!A2:S957,19,FALSE)="SHOWCASE", VLOOKUP(E54,Store_Showcase!B2:L144,11, FALSE), IF(VLOOKUP(G54,Sku_Consolidated!A2:S957,19,FALSE)="VAM",VLOOKUP(E54,Store_VAM!B2:L273,11, FALSE),VLOOKUP(E54,Store_SRP!B2:L110,11, FALSE)))</f>
      </c>
      <c r="W54">
        <f>VLOOKUP(G54,Sku_Consolidated!A2:W957,11,FALSE)</f>
      </c>
      <c r="X54">
        <f>VLOOKUP(G54,Sku_Consolidated!A2:H957,8,FALSE)</f>
      </c>
      <c r="Y54">
        <f>VLOOKUP(G54,Sku_Consolidated!A2:I957,9,FALSE)</f>
      </c>
      <c r="Z54" t="s">
        <v>38</v>
      </c>
      <c r="AA54">
        <f>VLOOKUP(G54,Sku_Consolidated!A2:E957,5,FALSE)</f>
      </c>
      <c r="AB54">
        <f>IF(VLOOKUP(G54,Sku_Consolidated!A2:S957,19,FALSE)="SHOWCASE", VLOOKUP(E54,Store_Showcase!B2:N144,13, FALSE), IF(VLOOKUP(G54,Sku_Consolidated!A2:S957,19,FALSE)="VAM",VLOOKUP(E54,Store_VAM!B2:N273,13, FALSE),VLOOKUP(E54,Store_SRP!B2:N110,13, FALSE)))</f>
      </c>
      <c r="AC54">
        <f>IF(IFERROR(AB54,TRUE)=TRUE, "-","OK")</f>
      </c>
      <c r="AD54" s="8" t="s">
        <v>170</v>
      </c>
      <c r="AE54" s="8" t="s">
        <v>39</v>
      </c>
      <c r="AF54">
        <f>IF(IFERROR(VLOOKUP(E54,Store_Showcase!B2:H144,{5}, FALSE), TRUE)=TRUE, IF(IFERROR(VLOOKUP(E54,Store_SRP!B2:H110,{5}, FALSE), TRUE)=TRUE,VLOOKUP(E54,Store_VAM!B2:H273,{5}, FALSE),VLOOKUP(E54,Store_SRP!B2:H110,{5}, FALSE)), VLOOKUP(E54,Store_Showcase!B2:H144,{5}, FALSE))</f>
      </c>
      <c r="AG54">
        <f>IF(IFERROR(VLOOKUP(E54,Store_Showcase!B2:H144,{6}, FALSE), TRUE)=TRUE, IF(IFERROR(VLOOKUP(E54,Store_SRP!B2:H110,{6}, FALSE), TRUE)=TRUE,VLOOKUP(E54,Store_VAM!B2:H273,{6}, FALSE),VLOOKUP(E54,Store_SRP!B2:H110,{6}, FALSE)), VLOOKUP(E54,Store_Showcase!B2:H144,{6}, FALSE))</f>
      </c>
      <c r="AH54">
        <f>VLOOKUP(G54,Sku_Consolidated!A2:R957,18,FALSE)</f>
      </c>
      <c r="AI54">
        <f>VLOOKUP(G54,Sku_Consolidated!A2:S957,19,FALSE)</f>
      </c>
      <c r="AJ54">
        <f>VLOOKUP(G54,Sku_Consolidated!A2:T957,20,FALSE)</f>
      </c>
    </row>
    <row r="55" spans="1:36" x14ac:dyDescent="0.25">
      <c r="A55">
        <v>2024</v>
      </c>
      <c r="B55" t="s">
        <v>31</v>
      </c>
      <c r="C55" t="s">
        <v>32</v>
      </c>
      <c r="D55" t="s">
        <v>33</v>
      </c>
      <c r="E55">
        <v>207</v>
      </c>
      <c r="F55">
        <f>IF(IFERROR(VLOOKUP(E55,Store_Showcase!B2:H144,{2}, FALSE), TRUE)=TRUE, IF(IFERROR(VLOOKUP(E55,Store_SRP!B2:H110,{2}, FALSE), TRUE)=TRUE,VLOOKUP(E55,Store_VAM!B2:H273,{2}, FALSE),VLOOKUP(E55,Store_SRP!B2:H110,{2}, FALSE)), VLOOKUP(E55,Store_Showcase!B2:H144,{2}, FALSE))</f>
      </c>
      <c r="G55">
        <v>655716</v>
      </c>
      <c r="H55" t="s">
        <v>171</v>
      </c>
      <c r="I55" s="8" t="s">
        <v>172</v>
      </c>
      <c r="J55" t="s">
        <v>36</v>
      </c>
      <c r="K55" s="8">
        <f>IF(J55="PCK", I55, 0)</f>
      </c>
      <c r="L55" s="8">
        <f>IF(J55="KLS", I55, IF(J55="PCK", I55*VLOOKUP(G55,Sku_Consolidated!A2:U957,21, FALSE),I55*VLOOKUP(G55,Sku_Consolidated!A2:U957,21, FALSE)))</f>
      </c>
      <c r="M55" s="8">
        <f>IF(J55="PCS", I55, 0)</f>
      </c>
      <c r="N55" s="8" t="s">
        <v>173</v>
      </c>
      <c r="O55" s="8">
        <f>N55 * VLOOKUP(E55&amp;VLOOKUP(G55,Sku_Consolidated!A2:Q957,17,FALSE),Sku_CommRate!A2:E1002, 5, FALSE)</f>
      </c>
      <c r="P55" s="8">
        <f>N55 - O55</f>
      </c>
      <c r="Q55">
        <f>VLOOKUP(G55,Sku_Consolidated!A2:G957,7, FALSE)</f>
      </c>
      <c r="R55">
        <f>IF(IFERROR(VLOOKUP(E55,Store_Showcase!B2:H144,7, FALSE), TRUE)=TRUE, IF(IFERROR(VLOOKUP(E55,Store_SRP!B2:H110,7, FALSE), TRUE)=TRUE,VLOOKUP(E55,Store_VAM!B2:H273,7, FALSE),VLOOKUP(E55,Store_SRP!B2:H110,7, FALSE)), VLOOKUP(E55,Store_Showcase!B2:H144,7, FALSE))</f>
      </c>
      <c r="S55">
        <f>IF(IFERROR(VLOOKUP(E55,Store_Showcase!B2:I144,8, FALSE), TRUE)=TRUE, IF(IFERROR(VLOOKUP(E55,Store_SRP!B2:I110,8, FALSE), TRUE)=TRUE,VLOOKUP(E55,Store_VAM!B2:I273,8, FALSE),VLOOKUP(E55,Store_SRP!B2:I110,8, FALSE)), VLOOKUP(E55,Store_Showcase!B2:I144,8, FALSE))</f>
      </c>
      <c r="T55">
        <f>VLOOKUP(G55,Sku_Consolidated!A2:R957,18,FALSE)</f>
      </c>
      <c r="U55">
        <v>6444</v>
      </c>
      <c r="V55">
        <f>IF(VLOOKUP(G55,Sku_Consolidated!A2:S957,19,FALSE)="SHOWCASE", VLOOKUP(E55,Store_Showcase!B2:L144,11, FALSE), IF(VLOOKUP(G55,Sku_Consolidated!A2:S957,19,FALSE)="VAM",VLOOKUP(E55,Store_VAM!B2:L273,11, FALSE),VLOOKUP(E55,Store_SRP!B2:L110,11, FALSE)))</f>
      </c>
      <c r="W55">
        <f>VLOOKUP(G55,Sku_Consolidated!A2:W957,11,FALSE)</f>
      </c>
      <c r="X55">
        <f>VLOOKUP(G55,Sku_Consolidated!A2:H957,8,FALSE)</f>
      </c>
      <c r="Y55">
        <f>VLOOKUP(G55,Sku_Consolidated!A2:I957,9,FALSE)</f>
      </c>
      <c r="Z55" t="s">
        <v>38</v>
      </c>
      <c r="AA55">
        <f>VLOOKUP(G55,Sku_Consolidated!A2:E957,5,FALSE)</f>
      </c>
      <c r="AB55">
        <f>IF(VLOOKUP(G55,Sku_Consolidated!A2:S957,19,FALSE)="SHOWCASE", VLOOKUP(E55,Store_Showcase!B2:N144,13, FALSE), IF(VLOOKUP(G55,Sku_Consolidated!A2:S957,19,FALSE)="VAM",VLOOKUP(E55,Store_VAM!B2:N273,13, FALSE),VLOOKUP(E55,Store_SRP!B2:N110,13, FALSE)))</f>
      </c>
      <c r="AC55">
        <f>IF(IFERROR(AB55,TRUE)=TRUE, "-","OK")</f>
      </c>
      <c r="AD55" s="8" t="s">
        <v>173</v>
      </c>
      <c r="AE55" s="8" t="s">
        <v>39</v>
      </c>
      <c r="AF55">
        <f>IF(IFERROR(VLOOKUP(E55,Store_Showcase!B2:H144,{5}, FALSE), TRUE)=TRUE, IF(IFERROR(VLOOKUP(E55,Store_SRP!B2:H110,{5}, FALSE), TRUE)=TRUE,VLOOKUP(E55,Store_VAM!B2:H273,{5}, FALSE),VLOOKUP(E55,Store_SRP!B2:H110,{5}, FALSE)), VLOOKUP(E55,Store_Showcase!B2:H144,{5}, FALSE))</f>
      </c>
      <c r="AG55">
        <f>IF(IFERROR(VLOOKUP(E55,Store_Showcase!B2:H144,{6}, FALSE), TRUE)=TRUE, IF(IFERROR(VLOOKUP(E55,Store_SRP!B2:H110,{6}, FALSE), TRUE)=TRUE,VLOOKUP(E55,Store_VAM!B2:H273,{6}, FALSE),VLOOKUP(E55,Store_SRP!B2:H110,{6}, FALSE)), VLOOKUP(E55,Store_Showcase!B2:H144,{6}, FALSE))</f>
      </c>
      <c r="AH55">
        <f>VLOOKUP(G55,Sku_Consolidated!A2:R957,18,FALSE)</f>
      </c>
      <c r="AI55">
        <f>VLOOKUP(G55,Sku_Consolidated!A2:S957,19,FALSE)</f>
      </c>
      <c r="AJ55">
        <f>VLOOKUP(G55,Sku_Consolidated!A2:T957,20,FALSE)</f>
      </c>
    </row>
    <row r="56" spans="1:36" x14ac:dyDescent="0.25">
      <c r="A56">
        <v>2024</v>
      </c>
      <c r="B56" t="s">
        <v>31</v>
      </c>
      <c r="C56" t="s">
        <v>32</v>
      </c>
      <c r="D56" t="s">
        <v>33</v>
      </c>
      <c r="E56">
        <v>221</v>
      </c>
      <c r="F56">
        <f>IF(IFERROR(VLOOKUP(E56,Store_Showcase!B2:H144,{2}, FALSE), TRUE)=TRUE, IF(IFERROR(VLOOKUP(E56,Store_SRP!B2:H110,{2}, FALSE), TRUE)=TRUE,VLOOKUP(E56,Store_VAM!B2:H273,{2}, FALSE),VLOOKUP(E56,Store_SRP!B2:H110,{2}, FALSE)), VLOOKUP(E56,Store_Showcase!B2:H144,{2}, FALSE))</f>
      </c>
      <c r="G56">
        <v>655304</v>
      </c>
      <c r="H56" t="s">
        <v>142</v>
      </c>
      <c r="I56" s="8" t="s">
        <v>174</v>
      </c>
      <c r="J56" t="s">
        <v>36</v>
      </c>
      <c r="K56" s="8">
        <f>IF(J56="PCK", I56, 0)</f>
      </c>
      <c r="L56" s="8">
        <f>IF(J56="KLS", I56, IF(J56="PCK", I56*VLOOKUP(G56,Sku_Consolidated!A2:U957,21, FALSE),I56*VLOOKUP(G56,Sku_Consolidated!A2:U957,21, FALSE)))</f>
      </c>
      <c r="M56" s="8">
        <f>IF(J56="PCS", I56, 0)</f>
      </c>
      <c r="N56" s="8" t="s">
        <v>175</v>
      </c>
      <c r="O56" s="8">
        <f>N56 * VLOOKUP(E56&amp;VLOOKUP(G56,Sku_Consolidated!A2:Q957,17,FALSE),Sku_CommRate!A2:E1002, 5, FALSE)</f>
      </c>
      <c r="P56" s="8">
        <f>N56 - O56</f>
      </c>
      <c r="Q56">
        <f>VLOOKUP(G56,Sku_Consolidated!A2:G957,7, FALSE)</f>
      </c>
      <c r="R56">
        <f>IF(IFERROR(VLOOKUP(E56,Store_Showcase!B2:H144,7, FALSE), TRUE)=TRUE, IF(IFERROR(VLOOKUP(E56,Store_SRP!B2:H110,7, FALSE), TRUE)=TRUE,VLOOKUP(E56,Store_VAM!B2:H273,7, FALSE),VLOOKUP(E56,Store_SRP!B2:H110,7, FALSE)), VLOOKUP(E56,Store_Showcase!B2:H144,7, FALSE))</f>
      </c>
      <c r="S56">
        <f>IF(IFERROR(VLOOKUP(E56,Store_Showcase!B2:I144,8, FALSE), TRUE)=TRUE, IF(IFERROR(VLOOKUP(E56,Store_SRP!B2:I110,8, FALSE), TRUE)=TRUE,VLOOKUP(E56,Store_VAM!B2:I273,8, FALSE),VLOOKUP(E56,Store_SRP!B2:I110,8, FALSE)), VLOOKUP(E56,Store_Showcase!B2:I144,8, FALSE))</f>
      </c>
      <c r="T56">
        <f>VLOOKUP(G56,Sku_Consolidated!A2:R957,18,FALSE)</f>
      </c>
      <c r="U56">
        <v>6231</v>
      </c>
      <c r="V56">
        <f>IF(VLOOKUP(G56,Sku_Consolidated!A2:S957,19,FALSE)="SHOWCASE", VLOOKUP(E56,Store_Showcase!B2:L144,11, FALSE), IF(VLOOKUP(G56,Sku_Consolidated!A2:S957,19,FALSE)="VAM",VLOOKUP(E56,Store_VAM!B2:L273,11, FALSE),VLOOKUP(E56,Store_SRP!B2:L110,11, FALSE)))</f>
      </c>
      <c r="W56">
        <f>VLOOKUP(G56,Sku_Consolidated!A2:W957,11,FALSE)</f>
      </c>
      <c r="X56">
        <f>VLOOKUP(G56,Sku_Consolidated!A2:H957,8,FALSE)</f>
      </c>
      <c r="Y56">
        <f>VLOOKUP(G56,Sku_Consolidated!A2:I957,9,FALSE)</f>
      </c>
      <c r="Z56" t="s">
        <v>38</v>
      </c>
      <c r="AA56">
        <f>VLOOKUP(G56,Sku_Consolidated!A2:E957,5,FALSE)</f>
      </c>
      <c r="AB56">
        <f>IF(VLOOKUP(G56,Sku_Consolidated!A2:S957,19,FALSE)="SHOWCASE", VLOOKUP(E56,Store_Showcase!B2:N144,13, FALSE), IF(VLOOKUP(G56,Sku_Consolidated!A2:S957,19,FALSE)="VAM",VLOOKUP(E56,Store_VAM!B2:N273,13, FALSE),VLOOKUP(E56,Store_SRP!B2:N110,13, FALSE)))</f>
      </c>
      <c r="AC56">
        <f>IF(IFERROR(AB56,TRUE)=TRUE, "-","OK")</f>
      </c>
      <c r="AD56" s="8" t="s">
        <v>175</v>
      </c>
      <c r="AE56" s="8" t="s">
        <v>39</v>
      </c>
      <c r="AF56">
        <f>IF(IFERROR(VLOOKUP(E56,Store_Showcase!B2:H144,{5}, FALSE), TRUE)=TRUE, IF(IFERROR(VLOOKUP(E56,Store_SRP!B2:H110,{5}, FALSE), TRUE)=TRUE,VLOOKUP(E56,Store_VAM!B2:H273,{5}, FALSE),VLOOKUP(E56,Store_SRP!B2:H110,{5}, FALSE)), VLOOKUP(E56,Store_Showcase!B2:H144,{5}, FALSE))</f>
      </c>
      <c r="AG56">
        <f>IF(IFERROR(VLOOKUP(E56,Store_Showcase!B2:H144,{6}, FALSE), TRUE)=TRUE, IF(IFERROR(VLOOKUP(E56,Store_SRP!B2:H110,{6}, FALSE), TRUE)=TRUE,VLOOKUP(E56,Store_VAM!B2:H273,{6}, FALSE),VLOOKUP(E56,Store_SRP!B2:H110,{6}, FALSE)), VLOOKUP(E56,Store_Showcase!B2:H144,{6}, FALSE))</f>
      </c>
      <c r="AH56">
        <f>VLOOKUP(G56,Sku_Consolidated!A2:R957,18,FALSE)</f>
      </c>
      <c r="AI56">
        <f>VLOOKUP(G56,Sku_Consolidated!A2:S957,19,FALSE)</f>
      </c>
      <c r="AJ56">
        <f>VLOOKUP(G56,Sku_Consolidated!A2:T957,20,FALSE)</f>
      </c>
    </row>
    <row r="57" spans="1:36" x14ac:dyDescent="0.25">
      <c r="A57">
        <v>2024</v>
      </c>
      <c r="B57" t="s">
        <v>31</v>
      </c>
      <c r="C57" t="s">
        <v>32</v>
      </c>
      <c r="D57" t="s">
        <v>33</v>
      </c>
      <c r="E57">
        <v>221</v>
      </c>
      <c r="F57">
        <f>IF(IFERROR(VLOOKUP(E57,Store_Showcase!B2:H144,{2}, FALSE), TRUE)=TRUE, IF(IFERROR(VLOOKUP(E57,Store_SRP!B2:H110,{2}, FALSE), TRUE)=TRUE,VLOOKUP(E57,Store_VAM!B2:H273,{2}, FALSE),VLOOKUP(E57,Store_SRP!B2:H110,{2}, FALSE)), VLOOKUP(E57,Store_Showcase!B2:H144,{2}, FALSE))</f>
      </c>
      <c r="G57">
        <v>655292</v>
      </c>
      <c r="H57" t="s">
        <v>72</v>
      </c>
      <c r="I57" s="8" t="s">
        <v>176</v>
      </c>
      <c r="J57" t="s">
        <v>36</v>
      </c>
      <c r="K57" s="8">
        <f>IF(J57="PCK", I57, 0)</f>
      </c>
      <c r="L57" s="8">
        <f>IF(J57="KLS", I57, IF(J57="PCK", I57*VLOOKUP(G57,Sku_Consolidated!A2:U957,21, FALSE),I57*VLOOKUP(G57,Sku_Consolidated!A2:U957,21, FALSE)))</f>
      </c>
      <c r="M57" s="8">
        <f>IF(J57="PCS", I57, 0)</f>
      </c>
      <c r="N57" s="8" t="s">
        <v>177</v>
      </c>
      <c r="O57" s="8">
        <f>N57 * VLOOKUP(E57&amp;VLOOKUP(G57,Sku_Consolidated!A2:Q957,17,FALSE),Sku_CommRate!A2:E1002, 5, FALSE)</f>
      </c>
      <c r="P57" s="8">
        <f>N57 - O57</f>
      </c>
      <c r="Q57">
        <f>VLOOKUP(G57,Sku_Consolidated!A2:G957,7, FALSE)</f>
      </c>
      <c r="R57">
        <f>IF(IFERROR(VLOOKUP(E57,Store_Showcase!B2:H144,7, FALSE), TRUE)=TRUE, IF(IFERROR(VLOOKUP(E57,Store_SRP!B2:H110,7, FALSE), TRUE)=TRUE,VLOOKUP(E57,Store_VAM!B2:H273,7, FALSE),VLOOKUP(E57,Store_SRP!B2:H110,7, FALSE)), VLOOKUP(E57,Store_Showcase!B2:H144,7, FALSE))</f>
      </c>
      <c r="S57">
        <f>IF(IFERROR(VLOOKUP(E57,Store_Showcase!B2:I144,8, FALSE), TRUE)=TRUE, IF(IFERROR(VLOOKUP(E57,Store_SRP!B2:I110,8, FALSE), TRUE)=TRUE,VLOOKUP(E57,Store_VAM!B2:I273,8, FALSE),VLOOKUP(E57,Store_SRP!B2:I110,8, FALSE)), VLOOKUP(E57,Store_Showcase!B2:I144,8, FALSE))</f>
      </c>
      <c r="T57">
        <f>VLOOKUP(G57,Sku_Consolidated!A2:R957,18,FALSE)</f>
      </c>
      <c r="U57">
        <v>6220</v>
      </c>
      <c r="V57">
        <f>IF(VLOOKUP(G57,Sku_Consolidated!A2:S957,19,FALSE)="SHOWCASE", VLOOKUP(E57,Store_Showcase!B2:L144,11, FALSE), IF(VLOOKUP(G57,Sku_Consolidated!A2:S957,19,FALSE)="VAM",VLOOKUP(E57,Store_VAM!B2:L273,11, FALSE),VLOOKUP(E57,Store_SRP!B2:L110,11, FALSE)))</f>
      </c>
      <c r="W57">
        <f>VLOOKUP(G57,Sku_Consolidated!A2:W957,11,FALSE)</f>
      </c>
      <c r="X57">
        <f>VLOOKUP(G57,Sku_Consolidated!A2:H957,8,FALSE)</f>
      </c>
      <c r="Y57">
        <f>VLOOKUP(G57,Sku_Consolidated!A2:I957,9,FALSE)</f>
      </c>
      <c r="Z57" t="s">
        <v>38</v>
      </c>
      <c r="AA57">
        <f>VLOOKUP(G57,Sku_Consolidated!A2:E957,5,FALSE)</f>
      </c>
      <c r="AB57">
        <f>IF(VLOOKUP(G57,Sku_Consolidated!A2:S957,19,FALSE)="SHOWCASE", VLOOKUP(E57,Store_Showcase!B2:N144,13, FALSE), IF(VLOOKUP(G57,Sku_Consolidated!A2:S957,19,FALSE)="VAM",VLOOKUP(E57,Store_VAM!B2:N273,13, FALSE),VLOOKUP(E57,Store_SRP!B2:N110,13, FALSE)))</f>
      </c>
      <c r="AC57">
        <f>IF(IFERROR(AB57,TRUE)=TRUE, "-","OK")</f>
      </c>
      <c r="AD57" s="8" t="s">
        <v>177</v>
      </c>
      <c r="AE57" s="8" t="s">
        <v>39</v>
      </c>
      <c r="AF57">
        <f>IF(IFERROR(VLOOKUP(E57,Store_Showcase!B2:H144,{5}, FALSE), TRUE)=TRUE, IF(IFERROR(VLOOKUP(E57,Store_SRP!B2:H110,{5}, FALSE), TRUE)=TRUE,VLOOKUP(E57,Store_VAM!B2:H273,{5}, FALSE),VLOOKUP(E57,Store_SRP!B2:H110,{5}, FALSE)), VLOOKUP(E57,Store_Showcase!B2:H144,{5}, FALSE))</f>
      </c>
      <c r="AG57">
        <f>IF(IFERROR(VLOOKUP(E57,Store_Showcase!B2:H144,{6}, FALSE), TRUE)=TRUE, IF(IFERROR(VLOOKUP(E57,Store_SRP!B2:H110,{6}, FALSE), TRUE)=TRUE,VLOOKUP(E57,Store_VAM!B2:H273,{6}, FALSE),VLOOKUP(E57,Store_SRP!B2:H110,{6}, FALSE)), VLOOKUP(E57,Store_Showcase!B2:H144,{6}, FALSE))</f>
      </c>
      <c r="AH57">
        <f>VLOOKUP(G57,Sku_Consolidated!A2:R957,18,FALSE)</f>
      </c>
      <c r="AI57">
        <f>VLOOKUP(G57,Sku_Consolidated!A2:S957,19,FALSE)</f>
      </c>
      <c r="AJ57">
        <f>VLOOKUP(G57,Sku_Consolidated!A2:T957,20,FALSE)</f>
      </c>
    </row>
    <row r="58" spans="1:36" x14ac:dyDescent="0.25">
      <c r="A58">
        <v>2024</v>
      </c>
      <c r="B58" t="s">
        <v>31</v>
      </c>
      <c r="C58" t="s">
        <v>32</v>
      </c>
      <c r="D58" t="s">
        <v>33</v>
      </c>
      <c r="E58">
        <v>481</v>
      </c>
      <c r="F58">
        <f>IF(IFERROR(VLOOKUP(E58,Store_Showcase!B2:H144,{2}, FALSE), TRUE)=TRUE, IF(IFERROR(VLOOKUP(E58,Store_SRP!B2:H110,{2}, FALSE), TRUE)=TRUE,VLOOKUP(E58,Store_VAM!B2:H273,{2}, FALSE),VLOOKUP(E58,Store_SRP!B2:H110,{2}, FALSE)), VLOOKUP(E58,Store_Showcase!B2:H144,{2}, FALSE))</f>
      </c>
      <c r="G58">
        <v>655710</v>
      </c>
      <c r="H58" t="s">
        <v>54</v>
      </c>
      <c r="I58" s="8" t="s">
        <v>178</v>
      </c>
      <c r="J58" t="s">
        <v>36</v>
      </c>
      <c r="K58" s="8">
        <f>IF(J58="PCK", I58, 0)</f>
      </c>
      <c r="L58" s="8">
        <f>IF(J58="KLS", I58, IF(J58="PCK", I58*VLOOKUP(G58,Sku_Consolidated!A2:U957,21, FALSE),I58*VLOOKUP(G58,Sku_Consolidated!A2:U957,21, FALSE)))</f>
      </c>
      <c r="M58" s="8">
        <f>IF(J58="PCS", I58, 0)</f>
      </c>
      <c r="N58" s="8" t="s">
        <v>179</v>
      </c>
      <c r="O58" s="8">
        <f>N58 * VLOOKUP(E58&amp;VLOOKUP(G58,Sku_Consolidated!A2:Q957,17,FALSE),Sku_CommRate!A2:E1002, 5, FALSE)</f>
      </c>
      <c r="P58" s="8">
        <f>N58 - O58</f>
      </c>
      <c r="Q58">
        <f>VLOOKUP(G58,Sku_Consolidated!A2:G957,7, FALSE)</f>
      </c>
      <c r="R58">
        <f>IF(IFERROR(VLOOKUP(E58,Store_Showcase!B2:H144,7, FALSE), TRUE)=TRUE, IF(IFERROR(VLOOKUP(E58,Store_SRP!B2:H110,7, FALSE), TRUE)=TRUE,VLOOKUP(E58,Store_VAM!B2:H273,7, FALSE),VLOOKUP(E58,Store_SRP!B2:H110,7, FALSE)), VLOOKUP(E58,Store_Showcase!B2:H144,7, FALSE))</f>
      </c>
      <c r="S58">
        <f>IF(IFERROR(VLOOKUP(E58,Store_Showcase!B2:I144,8, FALSE), TRUE)=TRUE, IF(IFERROR(VLOOKUP(E58,Store_SRP!B2:I110,8, FALSE), TRUE)=TRUE,VLOOKUP(E58,Store_VAM!B2:I273,8, FALSE),VLOOKUP(E58,Store_SRP!B2:I110,8, FALSE)), VLOOKUP(E58,Store_Showcase!B2:I144,8, FALSE))</f>
      </c>
      <c r="T58">
        <f>VLOOKUP(G58,Sku_Consolidated!A2:R957,18,FALSE)</f>
      </c>
      <c r="U58">
        <v>6438</v>
      </c>
      <c r="V58">
        <f>IF(VLOOKUP(G58,Sku_Consolidated!A2:S957,19,FALSE)="SHOWCASE", VLOOKUP(E58,Store_Showcase!B2:L144,11, FALSE), IF(VLOOKUP(G58,Sku_Consolidated!A2:S957,19,FALSE)="VAM",VLOOKUP(E58,Store_VAM!B2:L273,11, FALSE),VLOOKUP(E58,Store_SRP!B2:L110,11, FALSE)))</f>
      </c>
      <c r="W58">
        <f>VLOOKUP(G58,Sku_Consolidated!A2:W957,11,FALSE)</f>
      </c>
      <c r="X58">
        <f>VLOOKUP(G58,Sku_Consolidated!A2:H957,8,FALSE)</f>
      </c>
      <c r="Y58">
        <f>VLOOKUP(G58,Sku_Consolidated!A2:I957,9,FALSE)</f>
      </c>
      <c r="Z58" t="s">
        <v>38</v>
      </c>
      <c r="AA58">
        <f>VLOOKUP(G58,Sku_Consolidated!A2:E957,5,FALSE)</f>
      </c>
      <c r="AB58">
        <f>IF(VLOOKUP(G58,Sku_Consolidated!A2:S957,19,FALSE)="SHOWCASE", VLOOKUP(E58,Store_Showcase!B2:N144,13, FALSE), IF(VLOOKUP(G58,Sku_Consolidated!A2:S957,19,FALSE)="VAM",VLOOKUP(E58,Store_VAM!B2:N273,13, FALSE),VLOOKUP(E58,Store_SRP!B2:N110,13, FALSE)))</f>
      </c>
      <c r="AC58">
        <f>IF(IFERROR(AB58,TRUE)=TRUE, "-","OK")</f>
      </c>
      <c r="AD58" s="8" t="s">
        <v>179</v>
      </c>
      <c r="AE58" s="8" t="s">
        <v>39</v>
      </c>
      <c r="AF58">
        <f>IF(IFERROR(VLOOKUP(E58,Store_Showcase!B2:H144,{5}, FALSE), TRUE)=TRUE, IF(IFERROR(VLOOKUP(E58,Store_SRP!B2:H110,{5}, FALSE), TRUE)=TRUE,VLOOKUP(E58,Store_VAM!B2:H273,{5}, FALSE),VLOOKUP(E58,Store_SRP!B2:H110,{5}, FALSE)), VLOOKUP(E58,Store_Showcase!B2:H144,{5}, FALSE))</f>
      </c>
      <c r="AG58">
        <f>IF(IFERROR(VLOOKUP(E58,Store_Showcase!B2:H144,{6}, FALSE), TRUE)=TRUE, IF(IFERROR(VLOOKUP(E58,Store_SRP!B2:H110,{6}, FALSE), TRUE)=TRUE,VLOOKUP(E58,Store_VAM!B2:H273,{6}, FALSE),VLOOKUP(E58,Store_SRP!B2:H110,{6}, FALSE)), VLOOKUP(E58,Store_Showcase!B2:H144,{6}, FALSE))</f>
      </c>
      <c r="AH58">
        <f>VLOOKUP(G58,Sku_Consolidated!A2:R957,18,FALSE)</f>
      </c>
      <c r="AI58">
        <f>VLOOKUP(G58,Sku_Consolidated!A2:S957,19,FALSE)</f>
      </c>
      <c r="AJ58">
        <f>VLOOKUP(G58,Sku_Consolidated!A2:T957,20,FALSE)</f>
      </c>
    </row>
    <row r="59" spans="1:36" x14ac:dyDescent="0.25">
      <c r="A59">
        <v>2024</v>
      </c>
      <c r="B59" t="s">
        <v>31</v>
      </c>
      <c r="C59" t="s">
        <v>32</v>
      </c>
      <c r="D59" t="s">
        <v>33</v>
      </c>
      <c r="E59">
        <v>136</v>
      </c>
      <c r="F59">
        <f>IF(IFERROR(VLOOKUP(E59,Store_Showcase!B2:H144,{2}, FALSE), TRUE)=TRUE, IF(IFERROR(VLOOKUP(E59,Store_SRP!B2:H110,{2}, FALSE), TRUE)=TRUE,VLOOKUP(E59,Store_VAM!B2:H273,{2}, FALSE),VLOOKUP(E59,Store_SRP!B2:H110,{2}, FALSE)), VLOOKUP(E59,Store_Showcase!B2:H144,{2}, FALSE))</f>
      </c>
      <c r="G59">
        <v>655298</v>
      </c>
      <c r="H59" t="s">
        <v>109</v>
      </c>
      <c r="I59" s="8" t="s">
        <v>180</v>
      </c>
      <c r="J59" t="s">
        <v>36</v>
      </c>
      <c r="K59" s="8">
        <f>IF(J59="PCK", I59, 0)</f>
      </c>
      <c r="L59" s="8">
        <f>IF(J59="KLS", I59, IF(J59="PCK", I59*VLOOKUP(G59,Sku_Consolidated!A2:U957,21, FALSE),I59*VLOOKUP(G59,Sku_Consolidated!A2:U957,21, FALSE)))</f>
      </c>
      <c r="M59" s="8">
        <f>IF(J59="PCS", I59, 0)</f>
      </c>
      <c r="N59" s="8" t="s">
        <v>181</v>
      </c>
      <c r="O59" s="8">
        <f>N59 * VLOOKUP(E59&amp;VLOOKUP(G59,Sku_Consolidated!A2:Q957,17,FALSE),Sku_CommRate!A2:E1002, 5, FALSE)</f>
      </c>
      <c r="P59" s="8">
        <f>N59 - O59</f>
      </c>
      <c r="Q59">
        <f>VLOOKUP(G59,Sku_Consolidated!A2:G957,7, FALSE)</f>
      </c>
      <c r="R59">
        <f>IF(IFERROR(VLOOKUP(E59,Store_Showcase!B2:H144,7, FALSE), TRUE)=TRUE, IF(IFERROR(VLOOKUP(E59,Store_SRP!B2:H110,7, FALSE), TRUE)=TRUE,VLOOKUP(E59,Store_VAM!B2:H273,7, FALSE),VLOOKUP(E59,Store_SRP!B2:H110,7, FALSE)), VLOOKUP(E59,Store_Showcase!B2:H144,7, FALSE))</f>
      </c>
      <c r="S59">
        <f>IF(IFERROR(VLOOKUP(E59,Store_Showcase!B2:I144,8, FALSE), TRUE)=TRUE, IF(IFERROR(VLOOKUP(E59,Store_SRP!B2:I110,8, FALSE), TRUE)=TRUE,VLOOKUP(E59,Store_VAM!B2:I273,8, FALSE),VLOOKUP(E59,Store_SRP!B2:I110,8, FALSE)), VLOOKUP(E59,Store_Showcase!B2:I144,8, FALSE))</f>
      </c>
      <c r="T59">
        <f>VLOOKUP(G59,Sku_Consolidated!A2:R957,18,FALSE)</f>
      </c>
      <c r="U59">
        <v>6226</v>
      </c>
      <c r="V59">
        <f>IF(VLOOKUP(G59,Sku_Consolidated!A2:S957,19,FALSE)="SHOWCASE", VLOOKUP(E59,Store_Showcase!B2:L144,11, FALSE), IF(VLOOKUP(G59,Sku_Consolidated!A2:S957,19,FALSE)="VAM",VLOOKUP(E59,Store_VAM!B2:L273,11, FALSE),VLOOKUP(E59,Store_SRP!B2:L110,11, FALSE)))</f>
      </c>
      <c r="W59">
        <f>VLOOKUP(G59,Sku_Consolidated!A2:W957,11,FALSE)</f>
      </c>
      <c r="X59">
        <f>VLOOKUP(G59,Sku_Consolidated!A2:H957,8,FALSE)</f>
      </c>
      <c r="Y59">
        <f>VLOOKUP(G59,Sku_Consolidated!A2:I957,9,FALSE)</f>
      </c>
      <c r="Z59" t="s">
        <v>38</v>
      </c>
      <c r="AA59">
        <f>VLOOKUP(G59,Sku_Consolidated!A2:E957,5,FALSE)</f>
      </c>
      <c r="AB59">
        <f>IF(VLOOKUP(G59,Sku_Consolidated!A2:S957,19,FALSE)="SHOWCASE", VLOOKUP(E59,Store_Showcase!B2:N144,13, FALSE), IF(VLOOKUP(G59,Sku_Consolidated!A2:S957,19,FALSE)="VAM",VLOOKUP(E59,Store_VAM!B2:N273,13, FALSE),VLOOKUP(E59,Store_SRP!B2:N110,13, FALSE)))</f>
      </c>
      <c r="AC59">
        <f>IF(IFERROR(AB59,TRUE)=TRUE, "-","OK")</f>
      </c>
      <c r="AD59" s="8" t="s">
        <v>181</v>
      </c>
      <c r="AE59" s="8" t="s">
        <v>39</v>
      </c>
      <c r="AF59">
        <f>IF(IFERROR(VLOOKUP(E59,Store_Showcase!B2:H144,{5}, FALSE), TRUE)=TRUE, IF(IFERROR(VLOOKUP(E59,Store_SRP!B2:H110,{5}, FALSE), TRUE)=TRUE,VLOOKUP(E59,Store_VAM!B2:H273,{5}, FALSE),VLOOKUP(E59,Store_SRP!B2:H110,{5}, FALSE)), VLOOKUP(E59,Store_Showcase!B2:H144,{5}, FALSE))</f>
      </c>
      <c r="AG59">
        <f>IF(IFERROR(VLOOKUP(E59,Store_Showcase!B2:H144,{6}, FALSE), TRUE)=TRUE, IF(IFERROR(VLOOKUP(E59,Store_SRP!B2:H110,{6}, FALSE), TRUE)=TRUE,VLOOKUP(E59,Store_VAM!B2:H273,{6}, FALSE),VLOOKUP(E59,Store_SRP!B2:H110,{6}, FALSE)), VLOOKUP(E59,Store_Showcase!B2:H144,{6}, FALSE))</f>
      </c>
      <c r="AH59">
        <f>VLOOKUP(G59,Sku_Consolidated!A2:R957,18,FALSE)</f>
      </c>
      <c r="AI59">
        <f>VLOOKUP(G59,Sku_Consolidated!A2:S957,19,FALSE)</f>
      </c>
      <c r="AJ59">
        <f>VLOOKUP(G59,Sku_Consolidated!A2:T957,20,FALSE)</f>
      </c>
    </row>
    <row r="60" spans="1:36" x14ac:dyDescent="0.25">
      <c r="A60">
        <v>2024</v>
      </c>
      <c r="B60" t="s">
        <v>31</v>
      </c>
      <c r="C60" t="s">
        <v>32</v>
      </c>
      <c r="D60" t="s">
        <v>33</v>
      </c>
      <c r="E60">
        <v>745</v>
      </c>
      <c r="F60">
        <f>IF(IFERROR(VLOOKUP(E60,Store_Showcase!B2:H144,{2}, FALSE), TRUE)=TRUE, IF(IFERROR(VLOOKUP(E60,Store_SRP!B2:H110,{2}, FALSE), TRUE)=TRUE,VLOOKUP(E60,Store_VAM!B2:H273,{2}, FALSE),VLOOKUP(E60,Store_SRP!B2:H110,{2}, FALSE)), VLOOKUP(E60,Store_Showcase!B2:H144,{2}, FALSE))</f>
      </c>
      <c r="G60">
        <v>692490</v>
      </c>
      <c r="H60" t="s">
        <v>182</v>
      </c>
      <c r="I60" s="8" t="s">
        <v>183</v>
      </c>
      <c r="J60" t="s">
        <v>36</v>
      </c>
      <c r="K60" s="8">
        <f>IF(J60="PCK", I60, 0)</f>
      </c>
      <c r="L60" s="8">
        <f>IF(J60="KLS", I60, IF(J60="PCK", I60*VLOOKUP(G60,Sku_Consolidated!A2:U957,21, FALSE),I60*VLOOKUP(G60,Sku_Consolidated!A2:U957,21, FALSE)))</f>
      </c>
      <c r="M60" s="8">
        <f>IF(J60="PCS", I60, 0)</f>
      </c>
      <c r="N60" s="8" t="s">
        <v>184</v>
      </c>
      <c r="O60" s="8">
        <f>N60 * VLOOKUP(E60&amp;VLOOKUP(G60,Sku_Consolidated!A2:Q957,17,FALSE),Sku_CommRate!A2:E1002, 5, FALSE)</f>
      </c>
      <c r="P60" s="8">
        <f>N60 - O60</f>
      </c>
      <c r="Q60">
        <f>VLOOKUP(G60,Sku_Consolidated!A2:G957,7, FALSE)</f>
      </c>
      <c r="R60">
        <f>IF(IFERROR(VLOOKUP(E60,Store_Showcase!B2:H144,7, FALSE), TRUE)=TRUE, IF(IFERROR(VLOOKUP(E60,Store_SRP!B2:H110,7, FALSE), TRUE)=TRUE,VLOOKUP(E60,Store_VAM!B2:H273,7, FALSE),VLOOKUP(E60,Store_SRP!B2:H110,7, FALSE)), VLOOKUP(E60,Store_Showcase!B2:H144,7, FALSE))</f>
      </c>
      <c r="S60">
        <f>IF(IFERROR(VLOOKUP(E60,Store_Showcase!B2:I144,8, FALSE), TRUE)=TRUE, IF(IFERROR(VLOOKUP(E60,Store_SRP!B2:I110,8, FALSE), TRUE)=TRUE,VLOOKUP(E60,Store_VAM!B2:I273,8, FALSE),VLOOKUP(E60,Store_SRP!B2:I110,8, FALSE)), VLOOKUP(E60,Store_Showcase!B2:I144,8, FALSE))</f>
      </c>
      <c r="T60">
        <f>VLOOKUP(G60,Sku_Consolidated!A2:R957,18,FALSE)</f>
      </c>
      <c r="U60">
        <v>17634</v>
      </c>
      <c r="V60">
        <f>IF(VLOOKUP(G60,Sku_Consolidated!A2:S957,19,FALSE)="SHOWCASE", VLOOKUP(E60,Store_Showcase!B2:L144,11, FALSE), IF(VLOOKUP(G60,Sku_Consolidated!A2:S957,19,FALSE)="VAM",VLOOKUP(E60,Store_VAM!B2:L273,11, FALSE),VLOOKUP(E60,Store_SRP!B2:L110,11, FALSE)))</f>
      </c>
      <c r="W60">
        <f>VLOOKUP(G60,Sku_Consolidated!A2:W957,11,FALSE)</f>
      </c>
      <c r="X60">
        <f>VLOOKUP(G60,Sku_Consolidated!A2:H957,8,FALSE)</f>
      </c>
      <c r="Y60">
        <f>VLOOKUP(G60,Sku_Consolidated!A2:I957,9,FALSE)</f>
      </c>
      <c r="Z60" t="s">
        <v>38</v>
      </c>
      <c r="AA60">
        <f>VLOOKUP(G60,Sku_Consolidated!A2:E957,5,FALSE)</f>
      </c>
      <c r="AB60">
        <f>IF(VLOOKUP(G60,Sku_Consolidated!A2:S957,19,FALSE)="SHOWCASE", VLOOKUP(E60,Store_Showcase!B2:N144,13, FALSE), IF(VLOOKUP(G60,Sku_Consolidated!A2:S957,19,FALSE)="VAM",VLOOKUP(E60,Store_VAM!B2:N273,13, FALSE),VLOOKUP(E60,Store_SRP!B2:N110,13, FALSE)))</f>
      </c>
      <c r="AC60">
        <f>IF(IFERROR(AB60,TRUE)=TRUE, "-","OK")</f>
      </c>
      <c r="AD60" s="8" t="s">
        <v>184</v>
      </c>
      <c r="AE60" s="8" t="s">
        <v>39</v>
      </c>
      <c r="AF60">
        <f>IF(IFERROR(VLOOKUP(E60,Store_Showcase!B2:H144,{5}, FALSE), TRUE)=TRUE, IF(IFERROR(VLOOKUP(E60,Store_SRP!B2:H110,{5}, FALSE), TRUE)=TRUE,VLOOKUP(E60,Store_VAM!B2:H273,{5}, FALSE),VLOOKUP(E60,Store_SRP!B2:H110,{5}, FALSE)), VLOOKUP(E60,Store_Showcase!B2:H144,{5}, FALSE))</f>
      </c>
      <c r="AG60">
        <f>IF(IFERROR(VLOOKUP(E60,Store_Showcase!B2:H144,{6}, FALSE), TRUE)=TRUE, IF(IFERROR(VLOOKUP(E60,Store_SRP!B2:H110,{6}, FALSE), TRUE)=TRUE,VLOOKUP(E60,Store_VAM!B2:H273,{6}, FALSE),VLOOKUP(E60,Store_SRP!B2:H110,{6}, FALSE)), VLOOKUP(E60,Store_Showcase!B2:H144,{6}, FALSE))</f>
      </c>
      <c r="AH60">
        <f>VLOOKUP(G60,Sku_Consolidated!A2:R957,18,FALSE)</f>
      </c>
      <c r="AI60">
        <f>VLOOKUP(G60,Sku_Consolidated!A2:S957,19,FALSE)</f>
      </c>
      <c r="AJ60">
        <f>VLOOKUP(G60,Sku_Consolidated!A2:T957,20,FALSE)</f>
      </c>
    </row>
    <row r="61" spans="1:36" x14ac:dyDescent="0.25">
      <c r="A61">
        <v>2024</v>
      </c>
      <c r="B61" t="s">
        <v>31</v>
      </c>
      <c r="C61" t="s">
        <v>32</v>
      </c>
      <c r="D61" t="s">
        <v>33</v>
      </c>
      <c r="E61">
        <v>205</v>
      </c>
      <c r="F61">
        <f>IF(IFERROR(VLOOKUP(E61,Store_Showcase!B2:H144,{2}, FALSE), TRUE)=TRUE, IF(IFERROR(VLOOKUP(E61,Store_SRP!B2:H110,{2}, FALSE), TRUE)=TRUE,VLOOKUP(E61,Store_VAM!B2:H273,{2}, FALSE),VLOOKUP(E61,Store_SRP!B2:H110,{2}, FALSE)), VLOOKUP(E61,Store_Showcase!B2:H144,{2}, FALSE))</f>
      </c>
      <c r="G61">
        <v>657471</v>
      </c>
      <c r="H61" t="s">
        <v>84</v>
      </c>
      <c r="I61" s="8" t="s">
        <v>185</v>
      </c>
      <c r="J61" t="s">
        <v>36</v>
      </c>
      <c r="K61" s="8">
        <f>IF(J61="PCK", I61, 0)</f>
      </c>
      <c r="L61" s="8">
        <f>IF(J61="KLS", I61, IF(J61="PCK", I61*VLOOKUP(G61,Sku_Consolidated!A2:U957,21, FALSE),I61*VLOOKUP(G61,Sku_Consolidated!A2:U957,21, FALSE)))</f>
      </c>
      <c r="M61" s="8">
        <f>IF(J61="PCS", I61, 0)</f>
      </c>
      <c r="N61" s="8" t="s">
        <v>186</v>
      </c>
      <c r="O61" s="8">
        <f>N61 * VLOOKUP(E61&amp;VLOOKUP(G61,Sku_Consolidated!A2:Q957,17,FALSE),Sku_CommRate!A2:E1002, 5, FALSE)</f>
      </c>
      <c r="P61" s="8">
        <f>N61 - O61</f>
      </c>
      <c r="Q61">
        <f>VLOOKUP(G61,Sku_Consolidated!A2:G957,7, FALSE)</f>
      </c>
      <c r="R61">
        <f>IF(IFERROR(VLOOKUP(E61,Store_Showcase!B2:H144,7, FALSE), TRUE)=TRUE, IF(IFERROR(VLOOKUP(E61,Store_SRP!B2:H110,7, FALSE), TRUE)=TRUE,VLOOKUP(E61,Store_VAM!B2:H273,7, FALSE),VLOOKUP(E61,Store_SRP!B2:H110,7, FALSE)), VLOOKUP(E61,Store_Showcase!B2:H144,7, FALSE))</f>
      </c>
      <c r="S61">
        <f>IF(IFERROR(VLOOKUP(E61,Store_Showcase!B2:I144,8, FALSE), TRUE)=TRUE, IF(IFERROR(VLOOKUP(E61,Store_SRP!B2:I110,8, FALSE), TRUE)=TRUE,VLOOKUP(E61,Store_VAM!B2:I273,8, FALSE),VLOOKUP(E61,Store_SRP!B2:I110,8, FALSE)), VLOOKUP(E61,Store_Showcase!B2:I144,8, FALSE))</f>
      </c>
      <c r="T61">
        <f>VLOOKUP(G61,Sku_Consolidated!A2:R957,18,FALSE)</f>
      </c>
      <c r="U61">
        <v>7074</v>
      </c>
      <c r="V61">
        <f>IF(VLOOKUP(G61,Sku_Consolidated!A2:S957,19,FALSE)="SHOWCASE", VLOOKUP(E61,Store_Showcase!B2:L144,11, FALSE), IF(VLOOKUP(G61,Sku_Consolidated!A2:S957,19,FALSE)="VAM",VLOOKUP(E61,Store_VAM!B2:L273,11, FALSE),VLOOKUP(E61,Store_SRP!B2:L110,11, FALSE)))</f>
      </c>
      <c r="W61">
        <f>VLOOKUP(G61,Sku_Consolidated!A2:W957,11,FALSE)</f>
      </c>
      <c r="X61">
        <f>VLOOKUP(G61,Sku_Consolidated!A2:H957,8,FALSE)</f>
      </c>
      <c r="Y61">
        <f>VLOOKUP(G61,Sku_Consolidated!A2:I957,9,FALSE)</f>
      </c>
      <c r="Z61" t="s">
        <v>38</v>
      </c>
      <c r="AA61">
        <f>VLOOKUP(G61,Sku_Consolidated!A2:E957,5,FALSE)</f>
      </c>
      <c r="AB61">
        <f>IF(VLOOKUP(G61,Sku_Consolidated!A2:S957,19,FALSE)="SHOWCASE", VLOOKUP(E61,Store_Showcase!B2:N144,13, FALSE), IF(VLOOKUP(G61,Sku_Consolidated!A2:S957,19,FALSE)="VAM",VLOOKUP(E61,Store_VAM!B2:N273,13, FALSE),VLOOKUP(E61,Store_SRP!B2:N110,13, FALSE)))</f>
      </c>
      <c r="AC61">
        <f>IF(IFERROR(AB61,TRUE)=TRUE, "-","OK")</f>
      </c>
      <c r="AD61" s="8" t="s">
        <v>186</v>
      </c>
      <c r="AE61" s="8" t="s">
        <v>39</v>
      </c>
      <c r="AF61">
        <f>IF(IFERROR(VLOOKUP(E61,Store_Showcase!B2:H144,{5}, FALSE), TRUE)=TRUE, IF(IFERROR(VLOOKUP(E61,Store_SRP!B2:H110,{5}, FALSE), TRUE)=TRUE,VLOOKUP(E61,Store_VAM!B2:H273,{5}, FALSE),VLOOKUP(E61,Store_SRP!B2:H110,{5}, FALSE)), VLOOKUP(E61,Store_Showcase!B2:H144,{5}, FALSE))</f>
      </c>
      <c r="AG61">
        <f>IF(IFERROR(VLOOKUP(E61,Store_Showcase!B2:H144,{6}, FALSE), TRUE)=TRUE, IF(IFERROR(VLOOKUP(E61,Store_SRP!B2:H110,{6}, FALSE), TRUE)=TRUE,VLOOKUP(E61,Store_VAM!B2:H273,{6}, FALSE),VLOOKUP(E61,Store_SRP!B2:H110,{6}, FALSE)), VLOOKUP(E61,Store_Showcase!B2:H144,{6}, FALSE))</f>
      </c>
      <c r="AH61">
        <f>VLOOKUP(G61,Sku_Consolidated!A2:R957,18,FALSE)</f>
      </c>
      <c r="AI61">
        <f>VLOOKUP(G61,Sku_Consolidated!A2:S957,19,FALSE)</f>
      </c>
      <c r="AJ61">
        <f>VLOOKUP(G61,Sku_Consolidated!A2:T957,20,FALSE)</f>
      </c>
    </row>
    <row r="62" spans="1:36" x14ac:dyDescent="0.25">
      <c r="A62">
        <v>2024</v>
      </c>
      <c r="B62" t="s">
        <v>31</v>
      </c>
      <c r="C62" t="s">
        <v>32</v>
      </c>
      <c r="D62" t="s">
        <v>33</v>
      </c>
      <c r="E62">
        <v>423</v>
      </c>
      <c r="F62">
        <f>IF(IFERROR(VLOOKUP(E62,Store_Showcase!B2:H144,{2}, FALSE), TRUE)=TRUE, IF(IFERROR(VLOOKUP(E62,Store_SRP!B2:H110,{2}, FALSE), TRUE)=TRUE,VLOOKUP(E62,Store_VAM!B2:H273,{2}, FALSE),VLOOKUP(E62,Store_SRP!B2:H110,{2}, FALSE)), VLOOKUP(E62,Store_Showcase!B2:H144,{2}, FALSE))</f>
      </c>
      <c r="G62">
        <v>655710</v>
      </c>
      <c r="H62" t="s">
        <v>54</v>
      </c>
      <c r="I62" s="8" t="s">
        <v>187</v>
      </c>
      <c r="J62" t="s">
        <v>36</v>
      </c>
      <c r="K62" s="8">
        <f>IF(J62="PCK", I62, 0)</f>
      </c>
      <c r="L62" s="8">
        <f>IF(J62="KLS", I62, IF(J62="PCK", I62*VLOOKUP(G62,Sku_Consolidated!A2:U957,21, FALSE),I62*VLOOKUP(G62,Sku_Consolidated!A2:U957,21, FALSE)))</f>
      </c>
      <c r="M62" s="8">
        <f>IF(J62="PCS", I62, 0)</f>
      </c>
      <c r="N62" s="8" t="s">
        <v>188</v>
      </c>
      <c r="O62" s="8">
        <f>N62 * VLOOKUP(E62&amp;VLOOKUP(G62,Sku_Consolidated!A2:Q957,17,FALSE),Sku_CommRate!A2:E1002, 5, FALSE)</f>
      </c>
      <c r="P62" s="8">
        <f>N62 - O62</f>
      </c>
      <c r="Q62">
        <f>VLOOKUP(G62,Sku_Consolidated!A2:G957,7, FALSE)</f>
      </c>
      <c r="R62">
        <f>IF(IFERROR(VLOOKUP(E62,Store_Showcase!B2:H144,7, FALSE), TRUE)=TRUE, IF(IFERROR(VLOOKUP(E62,Store_SRP!B2:H110,7, FALSE), TRUE)=TRUE,VLOOKUP(E62,Store_VAM!B2:H273,7, FALSE),VLOOKUP(E62,Store_SRP!B2:H110,7, FALSE)), VLOOKUP(E62,Store_Showcase!B2:H144,7, FALSE))</f>
      </c>
      <c r="S62">
        <f>IF(IFERROR(VLOOKUP(E62,Store_Showcase!B2:I144,8, FALSE), TRUE)=TRUE, IF(IFERROR(VLOOKUP(E62,Store_SRP!B2:I110,8, FALSE), TRUE)=TRUE,VLOOKUP(E62,Store_VAM!B2:I273,8, FALSE),VLOOKUP(E62,Store_SRP!B2:I110,8, FALSE)), VLOOKUP(E62,Store_Showcase!B2:I144,8, FALSE))</f>
      </c>
      <c r="T62">
        <f>VLOOKUP(G62,Sku_Consolidated!A2:R957,18,FALSE)</f>
      </c>
      <c r="U62">
        <v>6438</v>
      </c>
      <c r="V62">
        <f>IF(VLOOKUP(G62,Sku_Consolidated!A2:S957,19,FALSE)="SHOWCASE", VLOOKUP(E62,Store_Showcase!B2:L144,11, FALSE), IF(VLOOKUP(G62,Sku_Consolidated!A2:S957,19,FALSE)="VAM",VLOOKUP(E62,Store_VAM!B2:L273,11, FALSE),VLOOKUP(E62,Store_SRP!B2:L110,11, FALSE)))</f>
      </c>
      <c r="W62">
        <f>VLOOKUP(G62,Sku_Consolidated!A2:W957,11,FALSE)</f>
      </c>
      <c r="X62">
        <f>VLOOKUP(G62,Sku_Consolidated!A2:H957,8,FALSE)</f>
      </c>
      <c r="Y62">
        <f>VLOOKUP(G62,Sku_Consolidated!A2:I957,9,FALSE)</f>
      </c>
      <c r="Z62" t="s">
        <v>38</v>
      </c>
      <c r="AA62">
        <f>VLOOKUP(G62,Sku_Consolidated!A2:E957,5,FALSE)</f>
      </c>
      <c r="AB62">
        <f>IF(VLOOKUP(G62,Sku_Consolidated!A2:S957,19,FALSE)="SHOWCASE", VLOOKUP(E62,Store_Showcase!B2:N144,13, FALSE), IF(VLOOKUP(G62,Sku_Consolidated!A2:S957,19,FALSE)="VAM",VLOOKUP(E62,Store_VAM!B2:N273,13, FALSE),VLOOKUP(E62,Store_SRP!B2:N110,13, FALSE)))</f>
      </c>
      <c r="AC62">
        <f>IF(IFERROR(AB62,TRUE)=TRUE, "-","OK")</f>
      </c>
      <c r="AD62" s="8" t="s">
        <v>188</v>
      </c>
      <c r="AE62" s="8" t="s">
        <v>39</v>
      </c>
      <c r="AF62">
        <f>IF(IFERROR(VLOOKUP(E62,Store_Showcase!B2:H144,{5}, FALSE), TRUE)=TRUE, IF(IFERROR(VLOOKUP(E62,Store_SRP!B2:H110,{5}, FALSE), TRUE)=TRUE,VLOOKUP(E62,Store_VAM!B2:H273,{5}, FALSE),VLOOKUP(E62,Store_SRP!B2:H110,{5}, FALSE)), VLOOKUP(E62,Store_Showcase!B2:H144,{5}, FALSE))</f>
      </c>
      <c r="AG62">
        <f>IF(IFERROR(VLOOKUP(E62,Store_Showcase!B2:H144,{6}, FALSE), TRUE)=TRUE, IF(IFERROR(VLOOKUP(E62,Store_SRP!B2:H110,{6}, FALSE), TRUE)=TRUE,VLOOKUP(E62,Store_VAM!B2:H273,{6}, FALSE),VLOOKUP(E62,Store_SRP!B2:H110,{6}, FALSE)), VLOOKUP(E62,Store_Showcase!B2:H144,{6}, FALSE))</f>
      </c>
      <c r="AH62">
        <f>VLOOKUP(G62,Sku_Consolidated!A2:R957,18,FALSE)</f>
      </c>
      <c r="AI62">
        <f>VLOOKUP(G62,Sku_Consolidated!A2:S957,19,FALSE)</f>
      </c>
      <c r="AJ62">
        <f>VLOOKUP(G62,Sku_Consolidated!A2:T957,20,FALSE)</f>
      </c>
    </row>
    <row r="63" spans="1:36" x14ac:dyDescent="0.25">
      <c r="A63">
        <v>2024</v>
      </c>
      <c r="B63" t="s">
        <v>31</v>
      </c>
      <c r="C63" t="s">
        <v>32</v>
      </c>
      <c r="D63" t="s">
        <v>33</v>
      </c>
      <c r="E63">
        <v>745</v>
      </c>
      <c r="F63">
        <f>IF(IFERROR(VLOOKUP(E63,Store_Showcase!B2:H144,{2}, FALSE), TRUE)=TRUE, IF(IFERROR(VLOOKUP(E63,Store_SRP!B2:H110,{2}, FALSE), TRUE)=TRUE,VLOOKUP(E63,Store_VAM!B2:H273,{2}, FALSE),VLOOKUP(E63,Store_SRP!B2:H110,{2}, FALSE)), VLOOKUP(E63,Store_Showcase!B2:H144,{2}, FALSE))</f>
      </c>
      <c r="G63">
        <v>692422</v>
      </c>
      <c r="H63" t="s">
        <v>189</v>
      </c>
      <c r="I63" s="8" t="s">
        <v>190</v>
      </c>
      <c r="J63" t="s">
        <v>36</v>
      </c>
      <c r="K63" s="8">
        <f>IF(J63="PCK", I63, 0)</f>
      </c>
      <c r="L63" s="8">
        <f>IF(J63="KLS", I63, IF(J63="PCK", I63*VLOOKUP(G63,Sku_Consolidated!A2:U957,21, FALSE),I63*VLOOKUP(G63,Sku_Consolidated!A2:U957,21, FALSE)))</f>
      </c>
      <c r="M63" s="8">
        <f>IF(J63="PCS", I63, 0)</f>
      </c>
      <c r="N63" s="8" t="s">
        <v>191</v>
      </c>
      <c r="O63" s="8">
        <f>N63 * VLOOKUP(E63&amp;VLOOKUP(G63,Sku_Consolidated!A2:Q957,17,FALSE),Sku_CommRate!A2:E1002, 5, FALSE)</f>
      </c>
      <c r="P63" s="8">
        <f>N63 - O63</f>
      </c>
      <c r="Q63">
        <f>VLOOKUP(G63,Sku_Consolidated!A2:G957,7, FALSE)</f>
      </c>
      <c r="R63">
        <f>IF(IFERROR(VLOOKUP(E63,Store_Showcase!B2:H144,7, FALSE), TRUE)=TRUE, IF(IFERROR(VLOOKUP(E63,Store_SRP!B2:H110,7, FALSE), TRUE)=TRUE,VLOOKUP(E63,Store_VAM!B2:H273,7, FALSE),VLOOKUP(E63,Store_SRP!B2:H110,7, FALSE)), VLOOKUP(E63,Store_Showcase!B2:H144,7, FALSE))</f>
      </c>
      <c r="S63">
        <f>IF(IFERROR(VLOOKUP(E63,Store_Showcase!B2:I144,8, FALSE), TRUE)=TRUE, IF(IFERROR(VLOOKUP(E63,Store_SRP!B2:I110,8, FALSE), TRUE)=TRUE,VLOOKUP(E63,Store_VAM!B2:I273,8, FALSE),VLOOKUP(E63,Store_SRP!B2:I110,8, FALSE)), VLOOKUP(E63,Store_Showcase!B2:I144,8, FALSE))</f>
      </c>
      <c r="T63">
        <f>VLOOKUP(G63,Sku_Consolidated!A2:R957,18,FALSE)</f>
      </c>
      <c r="U63">
        <v>17626</v>
      </c>
      <c r="V63">
        <f>IF(VLOOKUP(G63,Sku_Consolidated!A2:S957,19,FALSE)="SHOWCASE", VLOOKUP(E63,Store_Showcase!B2:L144,11, FALSE), IF(VLOOKUP(G63,Sku_Consolidated!A2:S957,19,FALSE)="VAM",VLOOKUP(E63,Store_VAM!B2:L273,11, FALSE),VLOOKUP(E63,Store_SRP!B2:L110,11, FALSE)))</f>
      </c>
      <c r="W63">
        <f>VLOOKUP(G63,Sku_Consolidated!A2:W957,11,FALSE)</f>
      </c>
      <c r="X63">
        <f>VLOOKUP(G63,Sku_Consolidated!A2:H957,8,FALSE)</f>
      </c>
      <c r="Y63">
        <f>VLOOKUP(G63,Sku_Consolidated!A2:I957,9,FALSE)</f>
      </c>
      <c r="Z63" t="s">
        <v>38</v>
      </c>
      <c r="AA63">
        <f>VLOOKUP(G63,Sku_Consolidated!A2:E957,5,FALSE)</f>
      </c>
      <c r="AB63">
        <f>IF(VLOOKUP(G63,Sku_Consolidated!A2:S957,19,FALSE)="SHOWCASE", VLOOKUP(E63,Store_Showcase!B2:N144,13, FALSE), IF(VLOOKUP(G63,Sku_Consolidated!A2:S957,19,FALSE)="VAM",VLOOKUP(E63,Store_VAM!B2:N273,13, FALSE),VLOOKUP(E63,Store_SRP!B2:N110,13, FALSE)))</f>
      </c>
      <c r="AC63">
        <f>IF(IFERROR(AB63,TRUE)=TRUE, "-","OK")</f>
      </c>
      <c r="AD63" s="8" t="s">
        <v>191</v>
      </c>
      <c r="AE63" s="8" t="s">
        <v>39</v>
      </c>
      <c r="AF63">
        <f>IF(IFERROR(VLOOKUP(E63,Store_Showcase!B2:H144,{5}, FALSE), TRUE)=TRUE, IF(IFERROR(VLOOKUP(E63,Store_SRP!B2:H110,{5}, FALSE), TRUE)=TRUE,VLOOKUP(E63,Store_VAM!B2:H273,{5}, FALSE),VLOOKUP(E63,Store_SRP!B2:H110,{5}, FALSE)), VLOOKUP(E63,Store_Showcase!B2:H144,{5}, FALSE))</f>
      </c>
      <c r="AG63">
        <f>IF(IFERROR(VLOOKUP(E63,Store_Showcase!B2:H144,{6}, FALSE), TRUE)=TRUE, IF(IFERROR(VLOOKUP(E63,Store_SRP!B2:H110,{6}, FALSE), TRUE)=TRUE,VLOOKUP(E63,Store_VAM!B2:H273,{6}, FALSE),VLOOKUP(E63,Store_SRP!B2:H110,{6}, FALSE)), VLOOKUP(E63,Store_Showcase!B2:H144,{6}, FALSE))</f>
      </c>
      <c r="AH63">
        <f>VLOOKUP(G63,Sku_Consolidated!A2:R957,18,FALSE)</f>
      </c>
      <c r="AI63">
        <f>VLOOKUP(G63,Sku_Consolidated!A2:S957,19,FALSE)</f>
      </c>
      <c r="AJ63">
        <f>VLOOKUP(G63,Sku_Consolidated!A2:T957,20,FALSE)</f>
      </c>
    </row>
    <row r="64" spans="1:36" x14ac:dyDescent="0.25">
      <c r="A64">
        <v>2024</v>
      </c>
      <c r="B64" t="s">
        <v>31</v>
      </c>
      <c r="C64" t="s">
        <v>32</v>
      </c>
      <c r="D64" t="s">
        <v>33</v>
      </c>
      <c r="E64">
        <v>111</v>
      </c>
      <c r="F64">
        <f>IF(IFERROR(VLOOKUP(E64,Store_Showcase!B2:H144,{2}, FALSE), TRUE)=TRUE, IF(IFERROR(VLOOKUP(E64,Store_SRP!B2:H110,{2}, FALSE), TRUE)=TRUE,VLOOKUP(E64,Store_VAM!B2:H273,{2}, FALSE),VLOOKUP(E64,Store_SRP!B2:H110,{2}, FALSE)), VLOOKUP(E64,Store_Showcase!B2:H144,{2}, FALSE))</f>
      </c>
      <c r="G64">
        <v>655814</v>
      </c>
      <c r="H64" t="s">
        <v>192</v>
      </c>
      <c r="I64" s="8" t="s">
        <v>193</v>
      </c>
      <c r="J64" t="s">
        <v>36</v>
      </c>
      <c r="K64" s="8">
        <f>IF(J64="PCK", I64, 0)</f>
      </c>
      <c r="L64" s="8">
        <f>IF(J64="KLS", I64, IF(J64="PCK", I64*VLOOKUP(G64,Sku_Consolidated!A2:U957,21, FALSE),I64*VLOOKUP(G64,Sku_Consolidated!A2:U957,21, FALSE)))</f>
      </c>
      <c r="M64" s="8">
        <f>IF(J64="PCS", I64, 0)</f>
      </c>
      <c r="N64" s="8" t="s">
        <v>194</v>
      </c>
      <c r="O64" s="8">
        <f>N64 * VLOOKUP(E64&amp;VLOOKUP(G64,Sku_Consolidated!A2:Q957,17,FALSE),Sku_CommRate!A2:E1002, 5, FALSE)</f>
      </c>
      <c r="P64" s="8">
        <f>N64 - O64</f>
      </c>
      <c r="Q64">
        <f>VLOOKUP(G64,Sku_Consolidated!A2:G957,7, FALSE)</f>
      </c>
      <c r="R64">
        <f>IF(IFERROR(VLOOKUP(E64,Store_Showcase!B2:H144,7, FALSE), TRUE)=TRUE, IF(IFERROR(VLOOKUP(E64,Store_SRP!B2:H110,7, FALSE), TRUE)=TRUE,VLOOKUP(E64,Store_VAM!B2:H273,7, FALSE),VLOOKUP(E64,Store_SRP!B2:H110,7, FALSE)), VLOOKUP(E64,Store_Showcase!B2:H144,7, FALSE))</f>
      </c>
      <c r="S64">
        <f>IF(IFERROR(VLOOKUP(E64,Store_Showcase!B2:I144,8, FALSE), TRUE)=TRUE, IF(IFERROR(VLOOKUP(E64,Store_SRP!B2:I110,8, FALSE), TRUE)=TRUE,VLOOKUP(E64,Store_VAM!B2:I273,8, FALSE),VLOOKUP(E64,Store_SRP!B2:I110,8, FALSE)), VLOOKUP(E64,Store_Showcase!B2:I144,8, FALSE))</f>
      </c>
      <c r="T64">
        <f>VLOOKUP(G64,Sku_Consolidated!A2:R957,18,FALSE)</f>
      </c>
      <c r="U64">
        <v>6471</v>
      </c>
      <c r="V64">
        <f>IF(VLOOKUP(G64,Sku_Consolidated!A2:S957,19,FALSE)="SHOWCASE", VLOOKUP(E64,Store_Showcase!B2:L144,11, FALSE), IF(VLOOKUP(G64,Sku_Consolidated!A2:S957,19,FALSE)="VAM",VLOOKUP(E64,Store_VAM!B2:L273,11, FALSE),VLOOKUP(E64,Store_SRP!B2:L110,11, FALSE)))</f>
      </c>
      <c r="W64">
        <f>VLOOKUP(G64,Sku_Consolidated!A2:W957,11,FALSE)</f>
      </c>
      <c r="X64">
        <f>VLOOKUP(G64,Sku_Consolidated!A2:H957,8,FALSE)</f>
      </c>
      <c r="Y64">
        <f>VLOOKUP(G64,Sku_Consolidated!A2:I957,9,FALSE)</f>
      </c>
      <c r="Z64" t="s">
        <v>38</v>
      </c>
      <c r="AA64">
        <f>VLOOKUP(G64,Sku_Consolidated!A2:E957,5,FALSE)</f>
      </c>
      <c r="AB64">
        <f>IF(VLOOKUP(G64,Sku_Consolidated!A2:S957,19,FALSE)="SHOWCASE", VLOOKUP(E64,Store_Showcase!B2:N144,13, FALSE), IF(VLOOKUP(G64,Sku_Consolidated!A2:S957,19,FALSE)="VAM",VLOOKUP(E64,Store_VAM!B2:N273,13, FALSE),VLOOKUP(E64,Store_SRP!B2:N110,13, FALSE)))</f>
      </c>
      <c r="AC64">
        <f>IF(IFERROR(AB64,TRUE)=TRUE, "-","OK")</f>
      </c>
      <c r="AD64" s="8" t="s">
        <v>194</v>
      </c>
      <c r="AE64" s="8" t="s">
        <v>39</v>
      </c>
      <c r="AF64">
        <f>IF(IFERROR(VLOOKUP(E64,Store_Showcase!B2:H144,{5}, FALSE), TRUE)=TRUE, IF(IFERROR(VLOOKUP(E64,Store_SRP!B2:H110,{5}, FALSE), TRUE)=TRUE,VLOOKUP(E64,Store_VAM!B2:H273,{5}, FALSE),VLOOKUP(E64,Store_SRP!B2:H110,{5}, FALSE)), VLOOKUP(E64,Store_Showcase!B2:H144,{5}, FALSE))</f>
      </c>
      <c r="AG64">
        <f>IF(IFERROR(VLOOKUP(E64,Store_Showcase!B2:H144,{6}, FALSE), TRUE)=TRUE, IF(IFERROR(VLOOKUP(E64,Store_SRP!B2:H110,{6}, FALSE), TRUE)=TRUE,VLOOKUP(E64,Store_VAM!B2:H273,{6}, FALSE),VLOOKUP(E64,Store_SRP!B2:H110,{6}, FALSE)), VLOOKUP(E64,Store_Showcase!B2:H144,{6}, FALSE))</f>
      </c>
      <c r="AH64">
        <f>VLOOKUP(G64,Sku_Consolidated!A2:R957,18,FALSE)</f>
      </c>
      <c r="AI64">
        <f>VLOOKUP(G64,Sku_Consolidated!A2:S957,19,FALSE)</f>
      </c>
      <c r="AJ64">
        <f>VLOOKUP(G64,Sku_Consolidated!A2:T957,20,FALSE)</f>
      </c>
    </row>
    <row r="65" spans="1:36" x14ac:dyDescent="0.25">
      <c r="A65">
        <v>2024</v>
      </c>
      <c r="B65" t="s">
        <v>31</v>
      </c>
      <c r="C65" t="s">
        <v>32</v>
      </c>
      <c r="D65" t="s">
        <v>33</v>
      </c>
      <c r="E65">
        <v>480</v>
      </c>
      <c r="F65">
        <f>IF(IFERROR(VLOOKUP(E65,Store_Showcase!B2:H144,{2}, FALSE), TRUE)=TRUE, IF(IFERROR(VLOOKUP(E65,Store_SRP!B2:H110,{2}, FALSE), TRUE)=TRUE,VLOOKUP(E65,Store_VAM!B2:H273,{2}, FALSE),VLOOKUP(E65,Store_SRP!B2:H110,{2}, FALSE)), VLOOKUP(E65,Store_Showcase!B2:H144,{2}, FALSE))</f>
      </c>
      <c r="G65">
        <v>655710</v>
      </c>
      <c r="H65" t="s">
        <v>54</v>
      </c>
      <c r="I65" s="8" t="s">
        <v>195</v>
      </c>
      <c r="J65" t="s">
        <v>36</v>
      </c>
      <c r="K65" s="8">
        <f>IF(J65="PCK", I65, 0)</f>
      </c>
      <c r="L65" s="8">
        <f>IF(J65="KLS", I65, IF(J65="PCK", I65*VLOOKUP(G65,Sku_Consolidated!A2:U957,21, FALSE),I65*VLOOKUP(G65,Sku_Consolidated!A2:U957,21, FALSE)))</f>
      </c>
      <c r="M65" s="8">
        <f>IF(J65="PCS", I65, 0)</f>
      </c>
      <c r="N65" s="8" t="s">
        <v>196</v>
      </c>
      <c r="O65" s="8">
        <f>N65 * VLOOKUP(E65&amp;VLOOKUP(G65,Sku_Consolidated!A2:Q957,17,FALSE),Sku_CommRate!A2:E1002, 5, FALSE)</f>
      </c>
      <c r="P65" s="8">
        <f>N65 - O65</f>
      </c>
      <c r="Q65">
        <f>VLOOKUP(G65,Sku_Consolidated!A2:G957,7, FALSE)</f>
      </c>
      <c r="R65">
        <f>IF(IFERROR(VLOOKUP(E65,Store_Showcase!B2:H144,7, FALSE), TRUE)=TRUE, IF(IFERROR(VLOOKUP(E65,Store_SRP!B2:H110,7, FALSE), TRUE)=TRUE,VLOOKUP(E65,Store_VAM!B2:H273,7, FALSE),VLOOKUP(E65,Store_SRP!B2:H110,7, FALSE)), VLOOKUP(E65,Store_Showcase!B2:H144,7, FALSE))</f>
      </c>
      <c r="S65">
        <f>IF(IFERROR(VLOOKUP(E65,Store_Showcase!B2:I144,8, FALSE), TRUE)=TRUE, IF(IFERROR(VLOOKUP(E65,Store_SRP!B2:I110,8, FALSE), TRUE)=TRUE,VLOOKUP(E65,Store_VAM!B2:I273,8, FALSE),VLOOKUP(E65,Store_SRP!B2:I110,8, FALSE)), VLOOKUP(E65,Store_Showcase!B2:I144,8, FALSE))</f>
      </c>
      <c r="T65">
        <f>VLOOKUP(G65,Sku_Consolidated!A2:R957,18,FALSE)</f>
      </c>
      <c r="U65">
        <v>6438</v>
      </c>
      <c r="V65">
        <f>IF(VLOOKUP(G65,Sku_Consolidated!A2:S957,19,FALSE)="SHOWCASE", VLOOKUP(E65,Store_Showcase!B2:L144,11, FALSE), IF(VLOOKUP(G65,Sku_Consolidated!A2:S957,19,FALSE)="VAM",VLOOKUP(E65,Store_VAM!B2:L273,11, FALSE),VLOOKUP(E65,Store_SRP!B2:L110,11, FALSE)))</f>
      </c>
      <c r="W65">
        <f>VLOOKUP(G65,Sku_Consolidated!A2:W957,11,FALSE)</f>
      </c>
      <c r="X65">
        <f>VLOOKUP(G65,Sku_Consolidated!A2:H957,8,FALSE)</f>
      </c>
      <c r="Y65">
        <f>VLOOKUP(G65,Sku_Consolidated!A2:I957,9,FALSE)</f>
      </c>
      <c r="Z65" t="s">
        <v>38</v>
      </c>
      <c r="AA65">
        <f>VLOOKUP(G65,Sku_Consolidated!A2:E957,5,FALSE)</f>
      </c>
      <c r="AB65">
        <f>IF(VLOOKUP(G65,Sku_Consolidated!A2:S957,19,FALSE)="SHOWCASE", VLOOKUP(E65,Store_Showcase!B2:N144,13, FALSE), IF(VLOOKUP(G65,Sku_Consolidated!A2:S957,19,FALSE)="VAM",VLOOKUP(E65,Store_VAM!B2:N273,13, FALSE),VLOOKUP(E65,Store_SRP!B2:N110,13, FALSE)))</f>
      </c>
      <c r="AC65">
        <f>IF(IFERROR(AB65,TRUE)=TRUE, "-","OK")</f>
      </c>
      <c r="AD65" s="8" t="s">
        <v>196</v>
      </c>
      <c r="AE65" s="8" t="s">
        <v>39</v>
      </c>
      <c r="AF65">
        <f>IF(IFERROR(VLOOKUP(E65,Store_Showcase!B2:H144,{5}, FALSE), TRUE)=TRUE, IF(IFERROR(VLOOKUP(E65,Store_SRP!B2:H110,{5}, FALSE), TRUE)=TRUE,VLOOKUP(E65,Store_VAM!B2:H273,{5}, FALSE),VLOOKUP(E65,Store_SRP!B2:H110,{5}, FALSE)), VLOOKUP(E65,Store_Showcase!B2:H144,{5}, FALSE))</f>
      </c>
      <c r="AG65">
        <f>IF(IFERROR(VLOOKUP(E65,Store_Showcase!B2:H144,{6}, FALSE), TRUE)=TRUE, IF(IFERROR(VLOOKUP(E65,Store_SRP!B2:H110,{6}, FALSE), TRUE)=TRUE,VLOOKUP(E65,Store_VAM!B2:H273,{6}, FALSE),VLOOKUP(E65,Store_SRP!B2:H110,{6}, FALSE)), VLOOKUP(E65,Store_Showcase!B2:H144,{6}, FALSE))</f>
      </c>
      <c r="AH65">
        <f>VLOOKUP(G65,Sku_Consolidated!A2:R957,18,FALSE)</f>
      </c>
      <c r="AI65">
        <f>VLOOKUP(G65,Sku_Consolidated!A2:S957,19,FALSE)</f>
      </c>
      <c r="AJ65">
        <f>VLOOKUP(G65,Sku_Consolidated!A2:T957,20,FALSE)</f>
      </c>
    </row>
    <row r="66" spans="1:36" x14ac:dyDescent="0.25">
      <c r="A66">
        <v>2024</v>
      </c>
      <c r="B66" t="s">
        <v>31</v>
      </c>
      <c r="C66" t="s">
        <v>32</v>
      </c>
      <c r="D66" t="s">
        <v>33</v>
      </c>
      <c r="E66">
        <v>221</v>
      </c>
      <c r="F66">
        <f>IF(IFERROR(VLOOKUP(E66,Store_Showcase!B2:H144,{2}, FALSE), TRUE)=TRUE, IF(IFERROR(VLOOKUP(E66,Store_SRP!B2:H110,{2}, FALSE), TRUE)=TRUE,VLOOKUP(E66,Store_VAM!B2:H273,{2}, FALSE),VLOOKUP(E66,Store_SRP!B2:H110,{2}, FALSE)), VLOOKUP(E66,Store_Showcase!B2:H144,{2}, FALSE))</f>
      </c>
      <c r="G66">
        <v>655312</v>
      </c>
      <c r="H66" t="s">
        <v>98</v>
      </c>
      <c r="I66" s="8" t="s">
        <v>197</v>
      </c>
      <c r="J66" t="s">
        <v>36</v>
      </c>
      <c r="K66" s="8">
        <f>IF(J66="PCK", I66, 0)</f>
      </c>
      <c r="L66" s="8">
        <f>IF(J66="KLS", I66, IF(J66="PCK", I66*VLOOKUP(G66,Sku_Consolidated!A2:U957,21, FALSE),I66*VLOOKUP(G66,Sku_Consolidated!A2:U957,21, FALSE)))</f>
      </c>
      <c r="M66" s="8">
        <f>IF(J66="PCS", I66, 0)</f>
      </c>
      <c r="N66" s="8" t="s">
        <v>198</v>
      </c>
      <c r="O66" s="8">
        <f>N66 * VLOOKUP(E66&amp;VLOOKUP(G66,Sku_Consolidated!A2:Q957,17,FALSE),Sku_CommRate!A2:E1002, 5, FALSE)</f>
      </c>
      <c r="P66" s="8">
        <f>N66 - O66</f>
      </c>
      <c r="Q66">
        <f>VLOOKUP(G66,Sku_Consolidated!A2:G957,7, FALSE)</f>
      </c>
      <c r="R66">
        <f>IF(IFERROR(VLOOKUP(E66,Store_Showcase!B2:H144,7, FALSE), TRUE)=TRUE, IF(IFERROR(VLOOKUP(E66,Store_SRP!B2:H110,7, FALSE), TRUE)=TRUE,VLOOKUP(E66,Store_VAM!B2:H273,7, FALSE),VLOOKUP(E66,Store_SRP!B2:H110,7, FALSE)), VLOOKUP(E66,Store_Showcase!B2:H144,7, FALSE))</f>
      </c>
      <c r="S66">
        <f>IF(IFERROR(VLOOKUP(E66,Store_Showcase!B2:I144,8, FALSE), TRUE)=TRUE, IF(IFERROR(VLOOKUP(E66,Store_SRP!B2:I110,8, FALSE), TRUE)=TRUE,VLOOKUP(E66,Store_VAM!B2:I273,8, FALSE),VLOOKUP(E66,Store_SRP!B2:I110,8, FALSE)), VLOOKUP(E66,Store_Showcase!B2:I144,8, FALSE))</f>
      </c>
      <c r="T66">
        <f>VLOOKUP(G66,Sku_Consolidated!A2:R957,18,FALSE)</f>
      </c>
      <c r="U66">
        <v>6238</v>
      </c>
      <c r="V66">
        <f>IF(VLOOKUP(G66,Sku_Consolidated!A2:S957,19,FALSE)="SHOWCASE", VLOOKUP(E66,Store_Showcase!B2:L144,11, FALSE), IF(VLOOKUP(G66,Sku_Consolidated!A2:S957,19,FALSE)="VAM",VLOOKUP(E66,Store_VAM!B2:L273,11, FALSE),VLOOKUP(E66,Store_SRP!B2:L110,11, FALSE)))</f>
      </c>
      <c r="W66">
        <f>VLOOKUP(G66,Sku_Consolidated!A2:W957,11,FALSE)</f>
      </c>
      <c r="X66">
        <f>VLOOKUP(G66,Sku_Consolidated!A2:H957,8,FALSE)</f>
      </c>
      <c r="Y66">
        <f>VLOOKUP(G66,Sku_Consolidated!A2:I957,9,FALSE)</f>
      </c>
      <c r="Z66" t="s">
        <v>38</v>
      </c>
      <c r="AA66">
        <f>VLOOKUP(G66,Sku_Consolidated!A2:E957,5,FALSE)</f>
      </c>
      <c r="AB66">
        <f>IF(VLOOKUP(G66,Sku_Consolidated!A2:S957,19,FALSE)="SHOWCASE", VLOOKUP(E66,Store_Showcase!B2:N144,13, FALSE), IF(VLOOKUP(G66,Sku_Consolidated!A2:S957,19,FALSE)="VAM",VLOOKUP(E66,Store_VAM!B2:N273,13, FALSE),VLOOKUP(E66,Store_SRP!B2:N110,13, FALSE)))</f>
      </c>
      <c r="AC66">
        <f>IF(IFERROR(AB66,TRUE)=TRUE, "-","OK")</f>
      </c>
      <c r="AD66" s="8" t="s">
        <v>198</v>
      </c>
      <c r="AE66" s="8" t="s">
        <v>39</v>
      </c>
      <c r="AF66">
        <f>IF(IFERROR(VLOOKUP(E66,Store_Showcase!B2:H144,{5}, FALSE), TRUE)=TRUE, IF(IFERROR(VLOOKUP(E66,Store_SRP!B2:H110,{5}, FALSE), TRUE)=TRUE,VLOOKUP(E66,Store_VAM!B2:H273,{5}, FALSE),VLOOKUP(E66,Store_SRP!B2:H110,{5}, FALSE)), VLOOKUP(E66,Store_Showcase!B2:H144,{5}, FALSE))</f>
      </c>
      <c r="AG66">
        <f>IF(IFERROR(VLOOKUP(E66,Store_Showcase!B2:H144,{6}, FALSE), TRUE)=TRUE, IF(IFERROR(VLOOKUP(E66,Store_SRP!B2:H110,{6}, FALSE), TRUE)=TRUE,VLOOKUP(E66,Store_VAM!B2:H273,{6}, FALSE),VLOOKUP(E66,Store_SRP!B2:H110,{6}, FALSE)), VLOOKUP(E66,Store_Showcase!B2:H144,{6}, FALSE))</f>
      </c>
      <c r="AH66">
        <f>VLOOKUP(G66,Sku_Consolidated!A2:R957,18,FALSE)</f>
      </c>
      <c r="AI66">
        <f>VLOOKUP(G66,Sku_Consolidated!A2:S957,19,FALSE)</f>
      </c>
      <c r="AJ66">
        <f>VLOOKUP(G66,Sku_Consolidated!A2:T957,20,FALSE)</f>
      </c>
    </row>
    <row r="67" spans="1:36" x14ac:dyDescent="0.25">
      <c r="A67">
        <v>2024</v>
      </c>
      <c r="B67" t="s">
        <v>31</v>
      </c>
      <c r="C67" t="s">
        <v>32</v>
      </c>
      <c r="D67" t="s">
        <v>33</v>
      </c>
      <c r="E67">
        <v>262</v>
      </c>
      <c r="F67">
        <f>IF(IFERROR(VLOOKUP(E67,Store_Showcase!B2:H144,{2}, FALSE), TRUE)=TRUE, IF(IFERROR(VLOOKUP(E67,Store_SRP!B2:H110,{2}, FALSE), TRUE)=TRUE,VLOOKUP(E67,Store_VAM!B2:H273,{2}, FALSE),VLOOKUP(E67,Store_SRP!B2:H110,{2}, FALSE)), VLOOKUP(E67,Store_Showcase!B2:H144,{2}, FALSE))</f>
      </c>
      <c r="G67">
        <v>655298</v>
      </c>
      <c r="H67" t="s">
        <v>109</v>
      </c>
      <c r="I67" s="8" t="s">
        <v>199</v>
      </c>
      <c r="J67" t="s">
        <v>36</v>
      </c>
      <c r="K67" s="8">
        <f>IF(J67="PCK", I67, 0)</f>
      </c>
      <c r="L67" s="8">
        <f>IF(J67="KLS", I67, IF(J67="PCK", I67*VLOOKUP(G67,Sku_Consolidated!A2:U957,21, FALSE),I67*VLOOKUP(G67,Sku_Consolidated!A2:U957,21, FALSE)))</f>
      </c>
      <c r="M67" s="8">
        <f>IF(J67="PCS", I67, 0)</f>
      </c>
      <c r="N67" s="8" t="s">
        <v>200</v>
      </c>
      <c r="O67" s="8">
        <f>N67 * VLOOKUP(E67&amp;VLOOKUP(G67,Sku_Consolidated!A2:Q957,17,FALSE),Sku_CommRate!A2:E1002, 5, FALSE)</f>
      </c>
      <c r="P67" s="8">
        <f>N67 - O67</f>
      </c>
      <c r="Q67">
        <f>VLOOKUP(G67,Sku_Consolidated!A2:G957,7, FALSE)</f>
      </c>
      <c r="R67">
        <f>IF(IFERROR(VLOOKUP(E67,Store_Showcase!B2:H144,7, FALSE), TRUE)=TRUE, IF(IFERROR(VLOOKUP(E67,Store_SRP!B2:H110,7, FALSE), TRUE)=TRUE,VLOOKUP(E67,Store_VAM!B2:H273,7, FALSE),VLOOKUP(E67,Store_SRP!B2:H110,7, FALSE)), VLOOKUP(E67,Store_Showcase!B2:H144,7, FALSE))</f>
      </c>
      <c r="S67">
        <f>IF(IFERROR(VLOOKUP(E67,Store_Showcase!B2:I144,8, FALSE), TRUE)=TRUE, IF(IFERROR(VLOOKUP(E67,Store_SRP!B2:I110,8, FALSE), TRUE)=TRUE,VLOOKUP(E67,Store_VAM!B2:I273,8, FALSE),VLOOKUP(E67,Store_SRP!B2:I110,8, FALSE)), VLOOKUP(E67,Store_Showcase!B2:I144,8, FALSE))</f>
      </c>
      <c r="T67">
        <f>VLOOKUP(G67,Sku_Consolidated!A2:R957,18,FALSE)</f>
      </c>
      <c r="U67">
        <v>6226</v>
      </c>
      <c r="V67">
        <f>IF(VLOOKUP(G67,Sku_Consolidated!A2:S957,19,FALSE)="SHOWCASE", VLOOKUP(E67,Store_Showcase!B2:L144,11, FALSE), IF(VLOOKUP(G67,Sku_Consolidated!A2:S957,19,FALSE)="VAM",VLOOKUP(E67,Store_VAM!B2:L273,11, FALSE),VLOOKUP(E67,Store_SRP!B2:L110,11, FALSE)))</f>
      </c>
      <c r="W67">
        <f>VLOOKUP(G67,Sku_Consolidated!A2:W957,11,FALSE)</f>
      </c>
      <c r="X67">
        <f>VLOOKUP(G67,Sku_Consolidated!A2:H957,8,FALSE)</f>
      </c>
      <c r="Y67">
        <f>VLOOKUP(G67,Sku_Consolidated!A2:I957,9,FALSE)</f>
      </c>
      <c r="Z67" t="s">
        <v>38</v>
      </c>
      <c r="AA67">
        <f>VLOOKUP(G67,Sku_Consolidated!A2:E957,5,FALSE)</f>
      </c>
      <c r="AB67">
        <f>IF(VLOOKUP(G67,Sku_Consolidated!A2:S957,19,FALSE)="SHOWCASE", VLOOKUP(E67,Store_Showcase!B2:N144,13, FALSE), IF(VLOOKUP(G67,Sku_Consolidated!A2:S957,19,FALSE)="VAM",VLOOKUP(E67,Store_VAM!B2:N273,13, FALSE),VLOOKUP(E67,Store_SRP!B2:N110,13, FALSE)))</f>
      </c>
      <c r="AC67">
        <f>IF(IFERROR(AB67,TRUE)=TRUE, "-","OK")</f>
      </c>
      <c r="AD67" s="8" t="s">
        <v>200</v>
      </c>
      <c r="AE67" s="8" t="s">
        <v>39</v>
      </c>
      <c r="AF67">
        <f>IF(IFERROR(VLOOKUP(E67,Store_Showcase!B2:H144,{5}, FALSE), TRUE)=TRUE, IF(IFERROR(VLOOKUP(E67,Store_SRP!B2:H110,{5}, FALSE), TRUE)=TRUE,VLOOKUP(E67,Store_VAM!B2:H273,{5}, FALSE),VLOOKUP(E67,Store_SRP!B2:H110,{5}, FALSE)), VLOOKUP(E67,Store_Showcase!B2:H144,{5}, FALSE))</f>
      </c>
      <c r="AG67">
        <f>IF(IFERROR(VLOOKUP(E67,Store_Showcase!B2:H144,{6}, FALSE), TRUE)=TRUE, IF(IFERROR(VLOOKUP(E67,Store_SRP!B2:H110,{6}, FALSE), TRUE)=TRUE,VLOOKUP(E67,Store_VAM!B2:H273,{6}, FALSE),VLOOKUP(E67,Store_SRP!B2:H110,{6}, FALSE)), VLOOKUP(E67,Store_Showcase!B2:H144,{6}, FALSE))</f>
      </c>
      <c r="AH67">
        <f>VLOOKUP(G67,Sku_Consolidated!A2:R957,18,FALSE)</f>
      </c>
      <c r="AI67">
        <f>VLOOKUP(G67,Sku_Consolidated!A2:S957,19,FALSE)</f>
      </c>
      <c r="AJ67">
        <f>VLOOKUP(G67,Sku_Consolidated!A2:T957,20,FALSE)</f>
      </c>
    </row>
    <row r="68" spans="1:36" x14ac:dyDescent="0.25">
      <c r="A68">
        <v>2024</v>
      </c>
      <c r="B68" t="s">
        <v>31</v>
      </c>
      <c r="C68" t="s">
        <v>32</v>
      </c>
      <c r="D68" t="s">
        <v>33</v>
      </c>
      <c r="E68">
        <v>745</v>
      </c>
      <c r="F68">
        <f>IF(IFERROR(VLOOKUP(E68,Store_Showcase!B2:H144,{2}, FALSE), TRUE)=TRUE, IF(IFERROR(VLOOKUP(E68,Store_SRP!B2:H110,{2}, FALSE), TRUE)=TRUE,VLOOKUP(E68,Store_VAM!B2:H273,{2}, FALSE),VLOOKUP(E68,Store_SRP!B2:H110,{2}, FALSE)), VLOOKUP(E68,Store_Showcase!B2:H144,{2}, FALSE))</f>
      </c>
      <c r="G68">
        <v>692488</v>
      </c>
      <c r="H68" t="s">
        <v>201</v>
      </c>
      <c r="I68" s="8" t="s">
        <v>202</v>
      </c>
      <c r="J68" t="s">
        <v>36</v>
      </c>
      <c r="K68" s="8">
        <f>IF(J68="PCK", I68, 0)</f>
      </c>
      <c r="L68" s="8">
        <f>IF(J68="KLS", I68, IF(J68="PCK", I68*VLOOKUP(G68,Sku_Consolidated!A2:U957,21, FALSE),I68*VLOOKUP(G68,Sku_Consolidated!A2:U957,21, FALSE)))</f>
      </c>
      <c r="M68" s="8">
        <f>IF(J68="PCS", I68, 0)</f>
      </c>
      <c r="N68" s="8" t="s">
        <v>203</v>
      </c>
      <c r="O68" s="8">
        <f>N68 * VLOOKUP(E68&amp;VLOOKUP(G68,Sku_Consolidated!A2:Q957,17,FALSE),Sku_CommRate!A2:E1002, 5, FALSE)</f>
      </c>
      <c r="P68" s="8">
        <f>N68 - O68</f>
      </c>
      <c r="Q68">
        <f>VLOOKUP(G68,Sku_Consolidated!A2:G957,7, FALSE)</f>
      </c>
      <c r="R68">
        <f>IF(IFERROR(VLOOKUP(E68,Store_Showcase!B2:H144,7, FALSE), TRUE)=TRUE, IF(IFERROR(VLOOKUP(E68,Store_SRP!B2:H110,7, FALSE), TRUE)=TRUE,VLOOKUP(E68,Store_VAM!B2:H273,7, FALSE),VLOOKUP(E68,Store_SRP!B2:H110,7, FALSE)), VLOOKUP(E68,Store_Showcase!B2:H144,7, FALSE))</f>
      </c>
      <c r="S68">
        <f>IF(IFERROR(VLOOKUP(E68,Store_Showcase!B2:I144,8, FALSE), TRUE)=TRUE, IF(IFERROR(VLOOKUP(E68,Store_SRP!B2:I110,8, FALSE), TRUE)=TRUE,VLOOKUP(E68,Store_VAM!B2:I273,8, FALSE),VLOOKUP(E68,Store_SRP!B2:I110,8, FALSE)), VLOOKUP(E68,Store_Showcase!B2:I144,8, FALSE))</f>
      </c>
      <c r="T68">
        <f>VLOOKUP(G68,Sku_Consolidated!A2:R957,18,FALSE)</f>
      </c>
      <c r="U68">
        <v>17633</v>
      </c>
      <c r="V68">
        <f>IF(VLOOKUP(G68,Sku_Consolidated!A2:S957,19,FALSE)="SHOWCASE", VLOOKUP(E68,Store_Showcase!B2:L144,11, FALSE), IF(VLOOKUP(G68,Sku_Consolidated!A2:S957,19,FALSE)="VAM",VLOOKUP(E68,Store_VAM!B2:L273,11, FALSE),VLOOKUP(E68,Store_SRP!B2:L110,11, FALSE)))</f>
      </c>
      <c r="W68">
        <f>VLOOKUP(G68,Sku_Consolidated!A2:W957,11,FALSE)</f>
      </c>
      <c r="X68">
        <f>VLOOKUP(G68,Sku_Consolidated!A2:H957,8,FALSE)</f>
      </c>
      <c r="Y68">
        <f>VLOOKUP(G68,Sku_Consolidated!A2:I957,9,FALSE)</f>
      </c>
      <c r="Z68" t="s">
        <v>38</v>
      </c>
      <c r="AA68">
        <f>VLOOKUP(G68,Sku_Consolidated!A2:E957,5,FALSE)</f>
      </c>
      <c r="AB68">
        <f>IF(VLOOKUP(G68,Sku_Consolidated!A2:S957,19,FALSE)="SHOWCASE", VLOOKUP(E68,Store_Showcase!B2:N144,13, FALSE), IF(VLOOKUP(G68,Sku_Consolidated!A2:S957,19,FALSE)="VAM",VLOOKUP(E68,Store_VAM!B2:N273,13, FALSE),VLOOKUP(E68,Store_SRP!B2:N110,13, FALSE)))</f>
      </c>
      <c r="AC68">
        <f>IF(IFERROR(AB68,TRUE)=TRUE, "-","OK")</f>
      </c>
      <c r="AD68" s="8" t="s">
        <v>203</v>
      </c>
      <c r="AE68" s="8" t="s">
        <v>39</v>
      </c>
      <c r="AF68">
        <f>IF(IFERROR(VLOOKUP(E68,Store_Showcase!B2:H144,{5}, FALSE), TRUE)=TRUE, IF(IFERROR(VLOOKUP(E68,Store_SRP!B2:H110,{5}, FALSE), TRUE)=TRUE,VLOOKUP(E68,Store_VAM!B2:H273,{5}, FALSE),VLOOKUP(E68,Store_SRP!B2:H110,{5}, FALSE)), VLOOKUP(E68,Store_Showcase!B2:H144,{5}, FALSE))</f>
      </c>
      <c r="AG68">
        <f>IF(IFERROR(VLOOKUP(E68,Store_Showcase!B2:H144,{6}, FALSE), TRUE)=TRUE, IF(IFERROR(VLOOKUP(E68,Store_SRP!B2:H110,{6}, FALSE), TRUE)=TRUE,VLOOKUP(E68,Store_VAM!B2:H273,{6}, FALSE),VLOOKUP(E68,Store_SRP!B2:H110,{6}, FALSE)), VLOOKUP(E68,Store_Showcase!B2:H144,{6}, FALSE))</f>
      </c>
      <c r="AH68">
        <f>VLOOKUP(G68,Sku_Consolidated!A2:R957,18,FALSE)</f>
      </c>
      <c r="AI68">
        <f>VLOOKUP(G68,Sku_Consolidated!A2:S957,19,FALSE)</f>
      </c>
      <c r="AJ68">
        <f>VLOOKUP(G68,Sku_Consolidated!A2:T957,20,FALSE)</f>
      </c>
    </row>
    <row r="69" spans="1:36" x14ac:dyDescent="0.25">
      <c r="A69">
        <v>2024</v>
      </c>
      <c r="B69" t="s">
        <v>31</v>
      </c>
      <c r="C69" t="s">
        <v>32</v>
      </c>
      <c r="D69" t="s">
        <v>33</v>
      </c>
      <c r="E69">
        <v>466</v>
      </c>
      <c r="F69">
        <f>IF(IFERROR(VLOOKUP(E69,Store_Showcase!B2:H144,{2}, FALSE), TRUE)=TRUE, IF(IFERROR(VLOOKUP(E69,Store_SRP!B2:H110,{2}, FALSE), TRUE)=TRUE,VLOOKUP(E69,Store_VAM!B2:H273,{2}, FALSE),VLOOKUP(E69,Store_SRP!B2:H110,{2}, FALSE)), VLOOKUP(E69,Store_Showcase!B2:H144,{2}, FALSE))</f>
      </c>
      <c r="G69">
        <v>655710</v>
      </c>
      <c r="H69" t="s">
        <v>54</v>
      </c>
      <c r="I69" s="8" t="s">
        <v>204</v>
      </c>
      <c r="J69" t="s">
        <v>36</v>
      </c>
      <c r="K69" s="8">
        <f>IF(J69="PCK", I69, 0)</f>
      </c>
      <c r="L69" s="8">
        <f>IF(J69="KLS", I69, IF(J69="PCK", I69*VLOOKUP(G69,Sku_Consolidated!A2:U957,21, FALSE),I69*VLOOKUP(G69,Sku_Consolidated!A2:U957,21, FALSE)))</f>
      </c>
      <c r="M69" s="8">
        <f>IF(J69="PCS", I69, 0)</f>
      </c>
      <c r="N69" s="8" t="s">
        <v>205</v>
      </c>
      <c r="O69" s="8">
        <f>N69 * VLOOKUP(E69&amp;VLOOKUP(G69,Sku_Consolidated!A2:Q957,17,FALSE),Sku_CommRate!A2:E1002, 5, FALSE)</f>
      </c>
      <c r="P69" s="8">
        <f>N69 - O69</f>
      </c>
      <c r="Q69">
        <f>VLOOKUP(G69,Sku_Consolidated!A2:G957,7, FALSE)</f>
      </c>
      <c r="R69">
        <f>IF(IFERROR(VLOOKUP(E69,Store_Showcase!B2:H144,7, FALSE), TRUE)=TRUE, IF(IFERROR(VLOOKUP(E69,Store_SRP!B2:H110,7, FALSE), TRUE)=TRUE,VLOOKUP(E69,Store_VAM!B2:H273,7, FALSE),VLOOKUP(E69,Store_SRP!B2:H110,7, FALSE)), VLOOKUP(E69,Store_Showcase!B2:H144,7, FALSE))</f>
      </c>
      <c r="S69">
        <f>IF(IFERROR(VLOOKUP(E69,Store_Showcase!B2:I144,8, FALSE), TRUE)=TRUE, IF(IFERROR(VLOOKUP(E69,Store_SRP!B2:I110,8, FALSE), TRUE)=TRUE,VLOOKUP(E69,Store_VAM!B2:I273,8, FALSE),VLOOKUP(E69,Store_SRP!B2:I110,8, FALSE)), VLOOKUP(E69,Store_Showcase!B2:I144,8, FALSE))</f>
      </c>
      <c r="T69">
        <f>VLOOKUP(G69,Sku_Consolidated!A2:R957,18,FALSE)</f>
      </c>
      <c r="U69">
        <v>6438</v>
      </c>
      <c r="V69">
        <f>IF(VLOOKUP(G69,Sku_Consolidated!A2:S957,19,FALSE)="SHOWCASE", VLOOKUP(E69,Store_Showcase!B2:L144,11, FALSE), IF(VLOOKUP(G69,Sku_Consolidated!A2:S957,19,FALSE)="VAM",VLOOKUP(E69,Store_VAM!B2:L273,11, FALSE),VLOOKUP(E69,Store_SRP!B2:L110,11, FALSE)))</f>
      </c>
      <c r="W69">
        <f>VLOOKUP(G69,Sku_Consolidated!A2:W957,11,FALSE)</f>
      </c>
      <c r="X69">
        <f>VLOOKUP(G69,Sku_Consolidated!A2:H957,8,FALSE)</f>
      </c>
      <c r="Y69">
        <f>VLOOKUP(G69,Sku_Consolidated!A2:I957,9,FALSE)</f>
      </c>
      <c r="Z69" t="s">
        <v>38</v>
      </c>
      <c r="AA69">
        <f>VLOOKUP(G69,Sku_Consolidated!A2:E957,5,FALSE)</f>
      </c>
      <c r="AB69">
        <f>IF(VLOOKUP(G69,Sku_Consolidated!A2:S957,19,FALSE)="SHOWCASE", VLOOKUP(E69,Store_Showcase!B2:N144,13, FALSE), IF(VLOOKUP(G69,Sku_Consolidated!A2:S957,19,FALSE)="VAM",VLOOKUP(E69,Store_VAM!B2:N273,13, FALSE),VLOOKUP(E69,Store_SRP!B2:N110,13, FALSE)))</f>
      </c>
      <c r="AC69">
        <f>IF(IFERROR(AB69,TRUE)=TRUE, "-","OK")</f>
      </c>
      <c r="AD69" s="8" t="s">
        <v>205</v>
      </c>
      <c r="AE69" s="8" t="s">
        <v>39</v>
      </c>
      <c r="AF69">
        <f>IF(IFERROR(VLOOKUP(E69,Store_Showcase!B2:H144,{5}, FALSE), TRUE)=TRUE, IF(IFERROR(VLOOKUP(E69,Store_SRP!B2:H110,{5}, FALSE), TRUE)=TRUE,VLOOKUP(E69,Store_VAM!B2:H273,{5}, FALSE),VLOOKUP(E69,Store_SRP!B2:H110,{5}, FALSE)), VLOOKUP(E69,Store_Showcase!B2:H144,{5}, FALSE))</f>
      </c>
      <c r="AG69">
        <f>IF(IFERROR(VLOOKUP(E69,Store_Showcase!B2:H144,{6}, FALSE), TRUE)=TRUE, IF(IFERROR(VLOOKUP(E69,Store_SRP!B2:H110,{6}, FALSE), TRUE)=TRUE,VLOOKUP(E69,Store_VAM!B2:H273,{6}, FALSE),VLOOKUP(E69,Store_SRP!B2:H110,{6}, FALSE)), VLOOKUP(E69,Store_Showcase!B2:H144,{6}, FALSE))</f>
      </c>
      <c r="AH69">
        <f>VLOOKUP(G69,Sku_Consolidated!A2:R957,18,FALSE)</f>
      </c>
      <c r="AI69">
        <f>VLOOKUP(G69,Sku_Consolidated!A2:S957,19,FALSE)</f>
      </c>
      <c r="AJ69">
        <f>VLOOKUP(G69,Sku_Consolidated!A2:T957,20,FALSE)</f>
      </c>
    </row>
    <row r="70" spans="1:36" x14ac:dyDescent="0.25">
      <c r="A70">
        <v>2024</v>
      </c>
      <c r="B70" t="s">
        <v>31</v>
      </c>
      <c r="C70" t="s">
        <v>32</v>
      </c>
      <c r="D70" t="s">
        <v>33</v>
      </c>
      <c r="E70">
        <v>745</v>
      </c>
      <c r="F70">
        <f>IF(IFERROR(VLOOKUP(E70,Store_Showcase!B2:H144,{2}, FALSE), TRUE)=TRUE, IF(IFERROR(VLOOKUP(E70,Store_SRP!B2:H110,{2}, FALSE), TRUE)=TRUE,VLOOKUP(E70,Store_VAM!B2:H273,{2}, FALSE),VLOOKUP(E70,Store_SRP!B2:H110,{2}, FALSE)), VLOOKUP(E70,Store_Showcase!B2:H144,{2}, FALSE))</f>
      </c>
      <c r="G70">
        <v>692593</v>
      </c>
      <c r="H70" t="s">
        <v>206</v>
      </c>
      <c r="I70" s="8" t="s">
        <v>207</v>
      </c>
      <c r="J70" t="s">
        <v>36</v>
      </c>
      <c r="K70" s="8">
        <f>IF(J70="PCK", I70, 0)</f>
      </c>
      <c r="L70" s="8">
        <f>IF(J70="KLS", I70, IF(J70="PCK", I70*VLOOKUP(G70,Sku_Consolidated!A2:U957,21, FALSE),I70*VLOOKUP(G70,Sku_Consolidated!A2:U957,21, FALSE)))</f>
      </c>
      <c r="M70" s="8">
        <f>IF(J70="PCS", I70, 0)</f>
      </c>
      <c r="N70" s="8" t="s">
        <v>208</v>
      </c>
      <c r="O70" s="8">
        <f>N70 * VLOOKUP(E70&amp;VLOOKUP(G70,Sku_Consolidated!A2:Q957,17,FALSE),Sku_CommRate!A2:E1002, 5, FALSE)</f>
      </c>
      <c r="P70" s="8">
        <f>N70 - O70</f>
      </c>
      <c r="Q70">
        <f>VLOOKUP(G70,Sku_Consolidated!A2:G957,7, FALSE)</f>
      </c>
      <c r="R70">
        <f>IF(IFERROR(VLOOKUP(E70,Store_Showcase!B2:H144,7, FALSE), TRUE)=TRUE, IF(IFERROR(VLOOKUP(E70,Store_SRP!B2:H110,7, FALSE), TRUE)=TRUE,VLOOKUP(E70,Store_VAM!B2:H273,7, FALSE),VLOOKUP(E70,Store_SRP!B2:H110,7, FALSE)), VLOOKUP(E70,Store_Showcase!B2:H144,7, FALSE))</f>
      </c>
      <c r="S70">
        <f>IF(IFERROR(VLOOKUP(E70,Store_Showcase!B2:I144,8, FALSE), TRUE)=TRUE, IF(IFERROR(VLOOKUP(E70,Store_SRP!B2:I110,8, FALSE), TRUE)=TRUE,VLOOKUP(E70,Store_VAM!B2:I273,8, FALSE),VLOOKUP(E70,Store_SRP!B2:I110,8, FALSE)), VLOOKUP(E70,Store_Showcase!B2:I144,8, FALSE))</f>
      </c>
      <c r="T70">
        <f>VLOOKUP(G70,Sku_Consolidated!A2:R957,18,FALSE)</f>
      </c>
      <c r="U70">
        <v>17669</v>
      </c>
      <c r="V70">
        <f>IF(VLOOKUP(G70,Sku_Consolidated!A2:S957,19,FALSE)="SHOWCASE", VLOOKUP(E70,Store_Showcase!B2:L144,11, FALSE), IF(VLOOKUP(G70,Sku_Consolidated!A2:S957,19,FALSE)="VAM",VLOOKUP(E70,Store_VAM!B2:L273,11, FALSE),VLOOKUP(E70,Store_SRP!B2:L110,11, FALSE)))</f>
      </c>
      <c r="W70">
        <f>VLOOKUP(G70,Sku_Consolidated!A2:W957,11,FALSE)</f>
      </c>
      <c r="X70">
        <f>VLOOKUP(G70,Sku_Consolidated!A2:H957,8,FALSE)</f>
      </c>
      <c r="Y70">
        <f>VLOOKUP(G70,Sku_Consolidated!A2:I957,9,FALSE)</f>
      </c>
      <c r="Z70" t="s">
        <v>38</v>
      </c>
      <c r="AA70">
        <f>VLOOKUP(G70,Sku_Consolidated!A2:E957,5,FALSE)</f>
      </c>
      <c r="AB70">
        <f>IF(VLOOKUP(G70,Sku_Consolidated!A2:S957,19,FALSE)="SHOWCASE", VLOOKUP(E70,Store_Showcase!B2:N144,13, FALSE), IF(VLOOKUP(G70,Sku_Consolidated!A2:S957,19,FALSE)="VAM",VLOOKUP(E70,Store_VAM!B2:N273,13, FALSE),VLOOKUP(E70,Store_SRP!B2:N110,13, FALSE)))</f>
      </c>
      <c r="AC70">
        <f>IF(IFERROR(AB70,TRUE)=TRUE, "-","OK")</f>
      </c>
      <c r="AD70" s="8" t="s">
        <v>208</v>
      </c>
      <c r="AE70" s="8" t="s">
        <v>39</v>
      </c>
      <c r="AF70">
        <f>IF(IFERROR(VLOOKUP(E70,Store_Showcase!B2:H144,{5}, FALSE), TRUE)=TRUE, IF(IFERROR(VLOOKUP(E70,Store_SRP!B2:H110,{5}, FALSE), TRUE)=TRUE,VLOOKUP(E70,Store_VAM!B2:H273,{5}, FALSE),VLOOKUP(E70,Store_SRP!B2:H110,{5}, FALSE)), VLOOKUP(E70,Store_Showcase!B2:H144,{5}, FALSE))</f>
      </c>
      <c r="AG70">
        <f>IF(IFERROR(VLOOKUP(E70,Store_Showcase!B2:H144,{6}, FALSE), TRUE)=TRUE, IF(IFERROR(VLOOKUP(E70,Store_SRP!B2:H110,{6}, FALSE), TRUE)=TRUE,VLOOKUP(E70,Store_VAM!B2:H273,{6}, FALSE),VLOOKUP(E70,Store_SRP!B2:H110,{6}, FALSE)), VLOOKUP(E70,Store_Showcase!B2:H144,{6}, FALSE))</f>
      </c>
      <c r="AH70">
        <f>VLOOKUP(G70,Sku_Consolidated!A2:R957,18,FALSE)</f>
      </c>
      <c r="AI70">
        <f>VLOOKUP(G70,Sku_Consolidated!A2:S957,19,FALSE)</f>
      </c>
      <c r="AJ70">
        <f>VLOOKUP(G70,Sku_Consolidated!A2:T957,20,FALSE)</f>
      </c>
    </row>
    <row r="71" spans="1:36" x14ac:dyDescent="0.25">
      <c r="A71">
        <v>2024</v>
      </c>
      <c r="B71" t="s">
        <v>31</v>
      </c>
      <c r="C71" t="s">
        <v>32</v>
      </c>
      <c r="D71" t="s">
        <v>33</v>
      </c>
      <c r="E71">
        <v>717</v>
      </c>
      <c r="F71">
        <f>IF(IFERROR(VLOOKUP(E71,Store_Showcase!B2:H144,{2}, FALSE), TRUE)=TRUE, IF(IFERROR(VLOOKUP(E71,Store_SRP!B2:H110,{2}, FALSE), TRUE)=TRUE,VLOOKUP(E71,Store_VAM!B2:H273,{2}, FALSE),VLOOKUP(E71,Store_SRP!B2:H110,{2}, FALSE)), VLOOKUP(E71,Store_Showcase!B2:H144,{2}, FALSE))</f>
      </c>
      <c r="G71">
        <v>655301</v>
      </c>
      <c r="H71" t="s">
        <v>57</v>
      </c>
      <c r="I71" s="8" t="s">
        <v>209</v>
      </c>
      <c r="J71" t="s">
        <v>36</v>
      </c>
      <c r="K71" s="8">
        <f>IF(J71="PCK", I71, 0)</f>
      </c>
      <c r="L71" s="8">
        <f>IF(J71="KLS", I71, IF(J71="PCK", I71*VLOOKUP(G71,Sku_Consolidated!A2:U957,21, FALSE),I71*VLOOKUP(G71,Sku_Consolidated!A2:U957,21, FALSE)))</f>
      </c>
      <c r="M71" s="8">
        <f>IF(J71="PCS", I71, 0)</f>
      </c>
      <c r="N71" s="8" t="s">
        <v>210</v>
      </c>
      <c r="O71" s="8">
        <f>N71 * VLOOKUP(E71&amp;VLOOKUP(G71,Sku_Consolidated!A2:Q957,17,FALSE),Sku_CommRate!A2:E1002, 5, FALSE)</f>
      </c>
      <c r="P71" s="8">
        <f>N71 - O71</f>
      </c>
      <c r="Q71">
        <f>VLOOKUP(G71,Sku_Consolidated!A2:G957,7, FALSE)</f>
      </c>
      <c r="R71">
        <f>IF(IFERROR(VLOOKUP(E71,Store_Showcase!B2:H144,7, FALSE), TRUE)=TRUE, IF(IFERROR(VLOOKUP(E71,Store_SRP!B2:H110,7, FALSE), TRUE)=TRUE,VLOOKUP(E71,Store_VAM!B2:H273,7, FALSE),VLOOKUP(E71,Store_SRP!B2:H110,7, FALSE)), VLOOKUP(E71,Store_Showcase!B2:H144,7, FALSE))</f>
      </c>
      <c r="S71">
        <f>IF(IFERROR(VLOOKUP(E71,Store_Showcase!B2:I144,8, FALSE), TRUE)=TRUE, IF(IFERROR(VLOOKUP(E71,Store_SRP!B2:I110,8, FALSE), TRUE)=TRUE,VLOOKUP(E71,Store_VAM!B2:I273,8, FALSE),VLOOKUP(E71,Store_SRP!B2:I110,8, FALSE)), VLOOKUP(E71,Store_Showcase!B2:I144,8, FALSE))</f>
      </c>
      <c r="T71">
        <f>VLOOKUP(G71,Sku_Consolidated!A2:R957,18,FALSE)</f>
      </c>
      <c r="U71">
        <v>6228</v>
      </c>
      <c r="V71">
        <f>IF(VLOOKUP(G71,Sku_Consolidated!A2:S957,19,FALSE)="SHOWCASE", VLOOKUP(E71,Store_Showcase!B2:L144,11, FALSE), IF(VLOOKUP(G71,Sku_Consolidated!A2:S957,19,FALSE)="VAM",VLOOKUP(E71,Store_VAM!B2:L273,11, FALSE),VLOOKUP(E71,Store_SRP!B2:L110,11, FALSE)))</f>
      </c>
      <c r="W71">
        <f>VLOOKUP(G71,Sku_Consolidated!A2:W957,11,FALSE)</f>
      </c>
      <c r="X71">
        <f>VLOOKUP(G71,Sku_Consolidated!A2:H957,8,FALSE)</f>
      </c>
      <c r="Y71">
        <f>VLOOKUP(G71,Sku_Consolidated!A2:I957,9,FALSE)</f>
      </c>
      <c r="Z71" t="s">
        <v>38</v>
      </c>
      <c r="AA71">
        <f>VLOOKUP(G71,Sku_Consolidated!A2:E957,5,FALSE)</f>
      </c>
      <c r="AB71">
        <f>IF(VLOOKUP(G71,Sku_Consolidated!A2:S957,19,FALSE)="SHOWCASE", VLOOKUP(E71,Store_Showcase!B2:N144,13, FALSE), IF(VLOOKUP(G71,Sku_Consolidated!A2:S957,19,FALSE)="VAM",VLOOKUP(E71,Store_VAM!B2:N273,13, FALSE),VLOOKUP(E71,Store_SRP!B2:N110,13, FALSE)))</f>
      </c>
      <c r="AC71">
        <f>IF(IFERROR(AB71,TRUE)=TRUE, "-","OK")</f>
      </c>
      <c r="AD71" s="8" t="s">
        <v>210</v>
      </c>
      <c r="AE71" s="8" t="s">
        <v>39</v>
      </c>
      <c r="AF71">
        <f>IF(IFERROR(VLOOKUP(E71,Store_Showcase!B2:H144,{5}, FALSE), TRUE)=TRUE, IF(IFERROR(VLOOKUP(E71,Store_SRP!B2:H110,{5}, FALSE), TRUE)=TRUE,VLOOKUP(E71,Store_VAM!B2:H273,{5}, FALSE),VLOOKUP(E71,Store_SRP!B2:H110,{5}, FALSE)), VLOOKUP(E71,Store_Showcase!B2:H144,{5}, FALSE))</f>
      </c>
      <c r="AG71">
        <f>IF(IFERROR(VLOOKUP(E71,Store_Showcase!B2:H144,{6}, FALSE), TRUE)=TRUE, IF(IFERROR(VLOOKUP(E71,Store_SRP!B2:H110,{6}, FALSE), TRUE)=TRUE,VLOOKUP(E71,Store_VAM!B2:H273,{6}, FALSE),VLOOKUP(E71,Store_SRP!B2:H110,{6}, FALSE)), VLOOKUP(E71,Store_Showcase!B2:H144,{6}, FALSE))</f>
      </c>
      <c r="AH71">
        <f>VLOOKUP(G71,Sku_Consolidated!A2:R957,18,FALSE)</f>
      </c>
      <c r="AI71">
        <f>VLOOKUP(G71,Sku_Consolidated!A2:S957,19,FALSE)</f>
      </c>
      <c r="AJ71">
        <f>VLOOKUP(G71,Sku_Consolidated!A2:T957,20,FALSE)</f>
      </c>
    </row>
    <row r="72" spans="1:36" x14ac:dyDescent="0.25">
      <c r="A72">
        <v>2024</v>
      </c>
      <c r="B72" t="s">
        <v>31</v>
      </c>
      <c r="C72" t="s">
        <v>32</v>
      </c>
      <c r="D72" t="s">
        <v>33</v>
      </c>
      <c r="E72">
        <v>401</v>
      </c>
      <c r="F72">
        <f>IF(IFERROR(VLOOKUP(E72,Store_Showcase!B2:H144,{2}, FALSE), TRUE)=TRUE, IF(IFERROR(VLOOKUP(E72,Store_SRP!B2:H110,{2}, FALSE), TRUE)=TRUE,VLOOKUP(E72,Store_VAM!B2:H273,{2}, FALSE),VLOOKUP(E72,Store_SRP!B2:H110,{2}, FALSE)), VLOOKUP(E72,Store_Showcase!B2:H144,{2}, FALSE))</f>
      </c>
      <c r="G72">
        <v>655323</v>
      </c>
      <c r="H72" t="s">
        <v>211</v>
      </c>
      <c r="I72" s="8" t="s">
        <v>212</v>
      </c>
      <c r="J72" t="s">
        <v>36</v>
      </c>
      <c r="K72" s="8">
        <f>IF(J72="PCK", I72, 0)</f>
      </c>
      <c r="L72" s="8">
        <f>IF(J72="KLS", I72, IF(J72="PCK", I72*VLOOKUP(G72,Sku_Consolidated!A2:U957,21, FALSE),I72*VLOOKUP(G72,Sku_Consolidated!A2:U957,21, FALSE)))</f>
      </c>
      <c r="M72" s="8">
        <f>IF(J72="PCS", I72, 0)</f>
      </c>
      <c r="N72" s="8" t="s">
        <v>213</v>
      </c>
      <c r="O72" s="8">
        <f>N72 * VLOOKUP(E72&amp;VLOOKUP(G72,Sku_Consolidated!A2:Q957,17,FALSE),Sku_CommRate!A2:E1002, 5, FALSE)</f>
      </c>
      <c r="P72" s="8">
        <f>N72 - O72</f>
      </c>
      <c r="Q72">
        <f>VLOOKUP(G72,Sku_Consolidated!A2:G957,7, FALSE)</f>
      </c>
      <c r="R72">
        <f>IF(IFERROR(VLOOKUP(E72,Store_Showcase!B2:H144,7, FALSE), TRUE)=TRUE, IF(IFERROR(VLOOKUP(E72,Store_SRP!B2:H110,7, FALSE), TRUE)=TRUE,VLOOKUP(E72,Store_VAM!B2:H273,7, FALSE),VLOOKUP(E72,Store_SRP!B2:H110,7, FALSE)), VLOOKUP(E72,Store_Showcase!B2:H144,7, FALSE))</f>
      </c>
      <c r="S72">
        <f>IF(IFERROR(VLOOKUP(E72,Store_Showcase!B2:I144,8, FALSE), TRUE)=TRUE, IF(IFERROR(VLOOKUP(E72,Store_SRP!B2:I110,8, FALSE), TRUE)=TRUE,VLOOKUP(E72,Store_VAM!B2:I273,8, FALSE),VLOOKUP(E72,Store_SRP!B2:I110,8, FALSE)), VLOOKUP(E72,Store_Showcase!B2:I144,8, FALSE))</f>
      </c>
      <c r="T72">
        <f>VLOOKUP(G72,Sku_Consolidated!A2:R957,18,FALSE)</f>
      </c>
      <c r="U72">
        <v>6248</v>
      </c>
      <c r="V72">
        <f>IF(VLOOKUP(G72,Sku_Consolidated!A2:S957,19,FALSE)="SHOWCASE", VLOOKUP(E72,Store_Showcase!B2:L144,11, FALSE), IF(VLOOKUP(G72,Sku_Consolidated!A2:S957,19,FALSE)="VAM",VLOOKUP(E72,Store_VAM!B2:L273,11, FALSE),VLOOKUP(E72,Store_SRP!B2:L110,11, FALSE)))</f>
      </c>
      <c r="W72">
        <f>VLOOKUP(G72,Sku_Consolidated!A2:W957,11,FALSE)</f>
      </c>
      <c r="X72">
        <f>VLOOKUP(G72,Sku_Consolidated!A2:H957,8,FALSE)</f>
      </c>
      <c r="Y72">
        <f>VLOOKUP(G72,Sku_Consolidated!A2:I957,9,FALSE)</f>
      </c>
      <c r="Z72" t="s">
        <v>38</v>
      </c>
      <c r="AA72">
        <f>VLOOKUP(G72,Sku_Consolidated!A2:E957,5,FALSE)</f>
      </c>
      <c r="AB72">
        <f>IF(VLOOKUP(G72,Sku_Consolidated!A2:S957,19,FALSE)="SHOWCASE", VLOOKUP(E72,Store_Showcase!B2:N144,13, FALSE), IF(VLOOKUP(G72,Sku_Consolidated!A2:S957,19,FALSE)="VAM",VLOOKUP(E72,Store_VAM!B2:N273,13, FALSE),VLOOKUP(E72,Store_SRP!B2:N110,13, FALSE)))</f>
      </c>
      <c r="AC72">
        <f>IF(IFERROR(AB72,TRUE)=TRUE, "-","OK")</f>
      </c>
      <c r="AD72" s="8" t="s">
        <v>213</v>
      </c>
      <c r="AE72" s="8" t="s">
        <v>39</v>
      </c>
      <c r="AF72">
        <f>IF(IFERROR(VLOOKUP(E72,Store_Showcase!B2:H144,{5}, FALSE), TRUE)=TRUE, IF(IFERROR(VLOOKUP(E72,Store_SRP!B2:H110,{5}, FALSE), TRUE)=TRUE,VLOOKUP(E72,Store_VAM!B2:H273,{5}, FALSE),VLOOKUP(E72,Store_SRP!B2:H110,{5}, FALSE)), VLOOKUP(E72,Store_Showcase!B2:H144,{5}, FALSE))</f>
      </c>
      <c r="AG72">
        <f>IF(IFERROR(VLOOKUP(E72,Store_Showcase!B2:H144,{6}, FALSE), TRUE)=TRUE, IF(IFERROR(VLOOKUP(E72,Store_SRP!B2:H110,{6}, FALSE), TRUE)=TRUE,VLOOKUP(E72,Store_VAM!B2:H273,{6}, FALSE),VLOOKUP(E72,Store_SRP!B2:H110,{6}, FALSE)), VLOOKUP(E72,Store_Showcase!B2:H144,{6}, FALSE))</f>
      </c>
      <c r="AH72">
        <f>VLOOKUP(G72,Sku_Consolidated!A2:R957,18,FALSE)</f>
      </c>
      <c r="AI72">
        <f>VLOOKUP(G72,Sku_Consolidated!A2:S957,19,FALSE)</f>
      </c>
      <c r="AJ72">
        <f>VLOOKUP(G72,Sku_Consolidated!A2:T957,20,FALSE)</f>
      </c>
    </row>
    <row r="73" spans="1:36" x14ac:dyDescent="0.25">
      <c r="A73">
        <v>2024</v>
      </c>
      <c r="B73" t="s">
        <v>31</v>
      </c>
      <c r="C73" t="s">
        <v>32</v>
      </c>
      <c r="D73" t="s">
        <v>33</v>
      </c>
      <c r="E73">
        <v>814</v>
      </c>
      <c r="F73">
        <f>IF(IFERROR(VLOOKUP(E73,Store_Showcase!B2:H144,{2}, FALSE), TRUE)=TRUE, IF(IFERROR(VLOOKUP(E73,Store_SRP!B2:H110,{2}, FALSE), TRUE)=TRUE,VLOOKUP(E73,Store_VAM!B2:H273,{2}, FALSE),VLOOKUP(E73,Store_SRP!B2:H110,{2}, FALSE)), VLOOKUP(E73,Store_Showcase!B2:H144,{2}, FALSE))</f>
      </c>
      <c r="G73">
        <v>655512</v>
      </c>
      <c r="H73" t="s">
        <v>63</v>
      </c>
      <c r="I73" s="8" t="s">
        <v>214</v>
      </c>
      <c r="J73" t="s">
        <v>36</v>
      </c>
      <c r="K73" s="8">
        <f>IF(J73="PCK", I73, 0)</f>
      </c>
      <c r="L73" s="8">
        <f>IF(J73="KLS", I73, IF(J73="PCK", I73*VLOOKUP(G73,Sku_Consolidated!A2:U957,21, FALSE),I73*VLOOKUP(G73,Sku_Consolidated!A2:U957,21, FALSE)))</f>
      </c>
      <c r="M73" s="8">
        <f>IF(J73="PCS", I73, 0)</f>
      </c>
      <c r="N73" s="8" t="s">
        <v>215</v>
      </c>
      <c r="O73" s="8">
        <f>N73 * VLOOKUP(E73&amp;VLOOKUP(G73,Sku_Consolidated!A2:Q957,17,FALSE),Sku_CommRate!A2:E1002, 5, FALSE)</f>
      </c>
      <c r="P73" s="8">
        <f>N73 - O73</f>
      </c>
      <c r="Q73">
        <f>VLOOKUP(G73,Sku_Consolidated!A2:G957,7, FALSE)</f>
      </c>
      <c r="R73">
        <f>IF(IFERROR(VLOOKUP(E73,Store_Showcase!B2:H144,7, FALSE), TRUE)=TRUE, IF(IFERROR(VLOOKUP(E73,Store_SRP!B2:H110,7, FALSE), TRUE)=TRUE,VLOOKUP(E73,Store_VAM!B2:H273,7, FALSE),VLOOKUP(E73,Store_SRP!B2:H110,7, FALSE)), VLOOKUP(E73,Store_Showcase!B2:H144,7, FALSE))</f>
      </c>
      <c r="S73">
        <f>IF(IFERROR(VLOOKUP(E73,Store_Showcase!B2:I144,8, FALSE), TRUE)=TRUE, IF(IFERROR(VLOOKUP(E73,Store_SRP!B2:I110,8, FALSE), TRUE)=TRUE,VLOOKUP(E73,Store_VAM!B2:I273,8, FALSE),VLOOKUP(E73,Store_SRP!B2:I110,8, FALSE)), VLOOKUP(E73,Store_Showcase!B2:I144,8, FALSE))</f>
      </c>
      <c r="T73">
        <f>VLOOKUP(G73,Sku_Consolidated!A2:R957,18,FALSE)</f>
      </c>
      <c r="U73">
        <v>6334</v>
      </c>
      <c r="V73">
        <f>IF(VLOOKUP(G73,Sku_Consolidated!A2:S957,19,FALSE)="SHOWCASE", VLOOKUP(E73,Store_Showcase!B2:L144,11, FALSE), IF(VLOOKUP(G73,Sku_Consolidated!A2:S957,19,FALSE)="VAM",VLOOKUP(E73,Store_VAM!B2:L273,11, FALSE),VLOOKUP(E73,Store_SRP!B2:L110,11, FALSE)))</f>
      </c>
      <c r="W73">
        <f>VLOOKUP(G73,Sku_Consolidated!A2:W957,11,FALSE)</f>
      </c>
      <c r="X73">
        <f>VLOOKUP(G73,Sku_Consolidated!A2:H957,8,FALSE)</f>
      </c>
      <c r="Y73">
        <f>VLOOKUP(G73,Sku_Consolidated!A2:I957,9,FALSE)</f>
      </c>
      <c r="Z73" t="s">
        <v>38</v>
      </c>
      <c r="AA73">
        <f>VLOOKUP(G73,Sku_Consolidated!A2:E957,5,FALSE)</f>
      </c>
      <c r="AB73">
        <f>IF(VLOOKUP(G73,Sku_Consolidated!A2:S957,19,FALSE)="SHOWCASE", VLOOKUP(E73,Store_Showcase!B2:N144,13, FALSE), IF(VLOOKUP(G73,Sku_Consolidated!A2:S957,19,FALSE)="VAM",VLOOKUP(E73,Store_VAM!B2:N273,13, FALSE),VLOOKUP(E73,Store_SRP!B2:N110,13, FALSE)))</f>
      </c>
      <c r="AC73">
        <f>IF(IFERROR(AB73,TRUE)=TRUE, "-","OK")</f>
      </c>
      <c r="AD73" s="8" t="s">
        <v>215</v>
      </c>
      <c r="AE73" s="8" t="s">
        <v>39</v>
      </c>
      <c r="AF73">
        <f>IF(IFERROR(VLOOKUP(E73,Store_Showcase!B2:H144,{5}, FALSE), TRUE)=TRUE, IF(IFERROR(VLOOKUP(E73,Store_SRP!B2:H110,{5}, FALSE), TRUE)=TRUE,VLOOKUP(E73,Store_VAM!B2:H273,{5}, FALSE),VLOOKUP(E73,Store_SRP!B2:H110,{5}, FALSE)), VLOOKUP(E73,Store_Showcase!B2:H144,{5}, FALSE))</f>
      </c>
      <c r="AG73">
        <f>IF(IFERROR(VLOOKUP(E73,Store_Showcase!B2:H144,{6}, FALSE), TRUE)=TRUE, IF(IFERROR(VLOOKUP(E73,Store_SRP!B2:H110,{6}, FALSE), TRUE)=TRUE,VLOOKUP(E73,Store_VAM!B2:H273,{6}, FALSE),VLOOKUP(E73,Store_SRP!B2:H110,{6}, FALSE)), VLOOKUP(E73,Store_Showcase!B2:H144,{6}, FALSE))</f>
      </c>
      <c r="AH73">
        <f>VLOOKUP(G73,Sku_Consolidated!A2:R957,18,FALSE)</f>
      </c>
      <c r="AI73">
        <f>VLOOKUP(G73,Sku_Consolidated!A2:S957,19,FALSE)</f>
      </c>
      <c r="AJ73">
        <f>VLOOKUP(G73,Sku_Consolidated!A2:T957,20,FALSE)</f>
      </c>
    </row>
    <row r="74" spans="1:36" x14ac:dyDescent="0.25">
      <c r="A74">
        <v>2024</v>
      </c>
      <c r="B74" t="s">
        <v>31</v>
      </c>
      <c r="C74" t="s">
        <v>32</v>
      </c>
      <c r="D74" t="s">
        <v>33</v>
      </c>
      <c r="E74">
        <v>745</v>
      </c>
      <c r="F74">
        <f>IF(IFERROR(VLOOKUP(E74,Store_Showcase!B2:H144,{2}, FALSE), TRUE)=TRUE, IF(IFERROR(VLOOKUP(E74,Store_SRP!B2:H110,{2}, FALSE), TRUE)=TRUE,VLOOKUP(E74,Store_VAM!B2:H273,{2}, FALSE),VLOOKUP(E74,Store_SRP!B2:H110,{2}, FALSE)), VLOOKUP(E74,Store_Showcase!B2:H144,{2}, FALSE))</f>
      </c>
      <c r="G74">
        <v>695079</v>
      </c>
      <c r="H74" t="s">
        <v>216</v>
      </c>
      <c r="I74" s="8" t="s">
        <v>217</v>
      </c>
      <c r="J74" t="s">
        <v>36</v>
      </c>
      <c r="K74" s="8">
        <f>IF(J74="PCK", I74, 0)</f>
      </c>
      <c r="L74" s="8">
        <f>IF(J74="KLS", I74, IF(J74="PCK", I74*VLOOKUP(G74,Sku_Consolidated!A2:U957,21, FALSE),I74*VLOOKUP(G74,Sku_Consolidated!A2:U957,21, FALSE)))</f>
      </c>
      <c r="M74" s="8">
        <f>IF(J74="PCS", I74, 0)</f>
      </c>
      <c r="N74" s="8" t="s">
        <v>218</v>
      </c>
      <c r="O74" s="8">
        <f>N74 * VLOOKUP(E74&amp;VLOOKUP(G74,Sku_Consolidated!A2:Q957,17,FALSE),Sku_CommRate!A2:E1002, 5, FALSE)</f>
      </c>
      <c r="P74" s="8">
        <f>N74 - O74</f>
      </c>
      <c r="Q74">
        <f>VLOOKUP(G74,Sku_Consolidated!A2:G957,7, FALSE)</f>
      </c>
      <c r="R74">
        <f>IF(IFERROR(VLOOKUP(E74,Store_Showcase!B2:H144,7, FALSE), TRUE)=TRUE, IF(IFERROR(VLOOKUP(E74,Store_SRP!B2:H110,7, FALSE), TRUE)=TRUE,VLOOKUP(E74,Store_VAM!B2:H273,7, FALSE),VLOOKUP(E74,Store_SRP!B2:H110,7, FALSE)), VLOOKUP(E74,Store_Showcase!B2:H144,7, FALSE))</f>
      </c>
      <c r="S74">
        <f>IF(IFERROR(VLOOKUP(E74,Store_Showcase!B2:I144,8, FALSE), TRUE)=TRUE, IF(IFERROR(VLOOKUP(E74,Store_SRP!B2:I110,8, FALSE), TRUE)=TRUE,VLOOKUP(E74,Store_VAM!B2:I273,8, FALSE),VLOOKUP(E74,Store_SRP!B2:I110,8, FALSE)), VLOOKUP(E74,Store_Showcase!B2:I144,8, FALSE))</f>
      </c>
      <c r="T74">
        <f>VLOOKUP(G74,Sku_Consolidated!A2:R957,18,FALSE)</f>
      </c>
      <c r="U74">
        <v>17766</v>
      </c>
      <c r="V74">
        <f>IF(VLOOKUP(G74,Sku_Consolidated!A2:S957,19,FALSE)="SHOWCASE", VLOOKUP(E74,Store_Showcase!B2:L144,11, FALSE), IF(VLOOKUP(G74,Sku_Consolidated!A2:S957,19,FALSE)="VAM",VLOOKUP(E74,Store_VAM!B2:L273,11, FALSE),VLOOKUP(E74,Store_SRP!B2:L110,11, FALSE)))</f>
      </c>
      <c r="W74">
        <f>VLOOKUP(G74,Sku_Consolidated!A2:W957,11,FALSE)</f>
      </c>
      <c r="X74">
        <f>VLOOKUP(G74,Sku_Consolidated!A2:H957,8,FALSE)</f>
      </c>
      <c r="Y74">
        <f>VLOOKUP(G74,Sku_Consolidated!A2:I957,9,FALSE)</f>
      </c>
      <c r="Z74" t="s">
        <v>38</v>
      </c>
      <c r="AA74">
        <f>VLOOKUP(G74,Sku_Consolidated!A2:E957,5,FALSE)</f>
      </c>
      <c r="AB74">
        <f>IF(VLOOKUP(G74,Sku_Consolidated!A2:S957,19,FALSE)="SHOWCASE", VLOOKUP(E74,Store_Showcase!B2:N144,13, FALSE), IF(VLOOKUP(G74,Sku_Consolidated!A2:S957,19,FALSE)="VAM",VLOOKUP(E74,Store_VAM!B2:N273,13, FALSE),VLOOKUP(E74,Store_SRP!B2:N110,13, FALSE)))</f>
      </c>
      <c r="AC74">
        <f>IF(IFERROR(AB74,TRUE)=TRUE, "-","OK")</f>
      </c>
      <c r="AD74" s="8" t="s">
        <v>218</v>
      </c>
      <c r="AE74" s="8" t="s">
        <v>39</v>
      </c>
      <c r="AF74">
        <f>IF(IFERROR(VLOOKUP(E74,Store_Showcase!B2:H144,{5}, FALSE), TRUE)=TRUE, IF(IFERROR(VLOOKUP(E74,Store_SRP!B2:H110,{5}, FALSE), TRUE)=TRUE,VLOOKUP(E74,Store_VAM!B2:H273,{5}, FALSE),VLOOKUP(E74,Store_SRP!B2:H110,{5}, FALSE)), VLOOKUP(E74,Store_Showcase!B2:H144,{5}, FALSE))</f>
      </c>
      <c r="AG74">
        <f>IF(IFERROR(VLOOKUP(E74,Store_Showcase!B2:H144,{6}, FALSE), TRUE)=TRUE, IF(IFERROR(VLOOKUP(E74,Store_SRP!B2:H110,{6}, FALSE), TRUE)=TRUE,VLOOKUP(E74,Store_VAM!B2:H273,{6}, FALSE),VLOOKUP(E74,Store_SRP!B2:H110,{6}, FALSE)), VLOOKUP(E74,Store_Showcase!B2:H144,{6}, FALSE))</f>
      </c>
      <c r="AH74">
        <f>VLOOKUP(G74,Sku_Consolidated!A2:R957,18,FALSE)</f>
      </c>
      <c r="AI74">
        <f>VLOOKUP(G74,Sku_Consolidated!A2:S957,19,FALSE)</f>
      </c>
      <c r="AJ74">
        <f>VLOOKUP(G74,Sku_Consolidated!A2:T957,20,FALSE)</f>
      </c>
    </row>
    <row r="75" spans="1:36" x14ac:dyDescent="0.25">
      <c r="A75">
        <v>2024</v>
      </c>
      <c r="B75" t="s">
        <v>31</v>
      </c>
      <c r="C75" t="s">
        <v>32</v>
      </c>
      <c r="D75" t="s">
        <v>33</v>
      </c>
      <c r="E75">
        <v>804</v>
      </c>
      <c r="F75">
        <f>IF(IFERROR(VLOOKUP(E75,Store_Showcase!B2:H144,{2}, FALSE), TRUE)=TRUE, IF(IFERROR(VLOOKUP(E75,Store_SRP!B2:H110,{2}, FALSE), TRUE)=TRUE,VLOOKUP(E75,Store_VAM!B2:H273,{2}, FALSE),VLOOKUP(E75,Store_SRP!B2:H110,{2}, FALSE)), VLOOKUP(E75,Store_Showcase!B2:H144,{2}, FALSE))</f>
      </c>
      <c r="G75">
        <v>655309</v>
      </c>
      <c r="H75" t="s">
        <v>219</v>
      </c>
      <c r="I75" s="8" t="s">
        <v>220</v>
      </c>
      <c r="J75" t="s">
        <v>36</v>
      </c>
      <c r="K75" s="8">
        <f>IF(J75="PCK", I75, 0)</f>
      </c>
      <c r="L75" s="8">
        <f>IF(J75="KLS", I75, IF(J75="PCK", I75*VLOOKUP(G75,Sku_Consolidated!A2:U957,21, FALSE),I75*VLOOKUP(G75,Sku_Consolidated!A2:U957,21, FALSE)))</f>
      </c>
      <c r="M75" s="8">
        <f>IF(J75="PCS", I75, 0)</f>
      </c>
      <c r="N75" s="8" t="s">
        <v>221</v>
      </c>
      <c r="O75" s="8">
        <f>N75 * VLOOKUP(E75&amp;VLOOKUP(G75,Sku_Consolidated!A2:Q957,17,FALSE),Sku_CommRate!A2:E1002, 5, FALSE)</f>
      </c>
      <c r="P75" s="8">
        <f>N75 - O75</f>
      </c>
      <c r="Q75">
        <f>VLOOKUP(G75,Sku_Consolidated!A2:G957,7, FALSE)</f>
      </c>
      <c r="R75">
        <f>IF(IFERROR(VLOOKUP(E75,Store_Showcase!B2:H144,7, FALSE), TRUE)=TRUE, IF(IFERROR(VLOOKUP(E75,Store_SRP!B2:H110,7, FALSE), TRUE)=TRUE,VLOOKUP(E75,Store_VAM!B2:H273,7, FALSE),VLOOKUP(E75,Store_SRP!B2:H110,7, FALSE)), VLOOKUP(E75,Store_Showcase!B2:H144,7, FALSE))</f>
      </c>
      <c r="S75">
        <f>IF(IFERROR(VLOOKUP(E75,Store_Showcase!B2:I144,8, FALSE), TRUE)=TRUE, IF(IFERROR(VLOOKUP(E75,Store_SRP!B2:I110,8, FALSE), TRUE)=TRUE,VLOOKUP(E75,Store_VAM!B2:I273,8, FALSE),VLOOKUP(E75,Store_SRP!B2:I110,8, FALSE)), VLOOKUP(E75,Store_Showcase!B2:I144,8, FALSE))</f>
      </c>
      <c r="T75">
        <f>VLOOKUP(G75,Sku_Consolidated!A2:R957,18,FALSE)</f>
      </c>
      <c r="U75">
        <v>6236</v>
      </c>
      <c r="V75">
        <f>IF(VLOOKUP(G75,Sku_Consolidated!A2:S957,19,FALSE)="SHOWCASE", VLOOKUP(E75,Store_Showcase!B2:L144,11, FALSE), IF(VLOOKUP(G75,Sku_Consolidated!A2:S957,19,FALSE)="VAM",VLOOKUP(E75,Store_VAM!B2:L273,11, FALSE),VLOOKUP(E75,Store_SRP!B2:L110,11, FALSE)))</f>
      </c>
      <c r="W75">
        <f>VLOOKUP(G75,Sku_Consolidated!A2:W957,11,FALSE)</f>
      </c>
      <c r="X75">
        <f>VLOOKUP(G75,Sku_Consolidated!A2:H957,8,FALSE)</f>
      </c>
      <c r="Y75">
        <f>VLOOKUP(G75,Sku_Consolidated!A2:I957,9,FALSE)</f>
      </c>
      <c r="Z75" t="s">
        <v>38</v>
      </c>
      <c r="AA75">
        <f>VLOOKUP(G75,Sku_Consolidated!A2:E957,5,FALSE)</f>
      </c>
      <c r="AB75">
        <f>IF(VLOOKUP(G75,Sku_Consolidated!A2:S957,19,FALSE)="SHOWCASE", VLOOKUP(E75,Store_Showcase!B2:N144,13, FALSE), IF(VLOOKUP(G75,Sku_Consolidated!A2:S957,19,FALSE)="VAM",VLOOKUP(E75,Store_VAM!B2:N273,13, FALSE),VLOOKUP(E75,Store_SRP!B2:N110,13, FALSE)))</f>
      </c>
      <c r="AC75">
        <f>IF(IFERROR(AB75,TRUE)=TRUE, "-","OK")</f>
      </c>
      <c r="AD75" s="8" t="s">
        <v>221</v>
      </c>
      <c r="AE75" s="8" t="s">
        <v>39</v>
      </c>
      <c r="AF75">
        <f>IF(IFERROR(VLOOKUP(E75,Store_Showcase!B2:H144,{5}, FALSE), TRUE)=TRUE, IF(IFERROR(VLOOKUP(E75,Store_SRP!B2:H110,{5}, FALSE), TRUE)=TRUE,VLOOKUP(E75,Store_VAM!B2:H273,{5}, FALSE),VLOOKUP(E75,Store_SRP!B2:H110,{5}, FALSE)), VLOOKUP(E75,Store_Showcase!B2:H144,{5}, FALSE))</f>
      </c>
      <c r="AG75">
        <f>IF(IFERROR(VLOOKUP(E75,Store_Showcase!B2:H144,{6}, FALSE), TRUE)=TRUE, IF(IFERROR(VLOOKUP(E75,Store_SRP!B2:H110,{6}, FALSE), TRUE)=TRUE,VLOOKUP(E75,Store_VAM!B2:H273,{6}, FALSE),VLOOKUP(E75,Store_SRP!B2:H110,{6}, FALSE)), VLOOKUP(E75,Store_Showcase!B2:H144,{6}, FALSE))</f>
      </c>
      <c r="AH75">
        <f>VLOOKUP(G75,Sku_Consolidated!A2:R957,18,FALSE)</f>
      </c>
      <c r="AI75">
        <f>VLOOKUP(G75,Sku_Consolidated!A2:S957,19,FALSE)</f>
      </c>
      <c r="AJ75">
        <f>VLOOKUP(G75,Sku_Consolidated!A2:T957,20,FALSE)</f>
      </c>
    </row>
    <row r="76" spans="1:36" x14ac:dyDescent="0.25">
      <c r="A76">
        <v>2024</v>
      </c>
      <c r="B76" t="s">
        <v>31</v>
      </c>
      <c r="C76" t="s">
        <v>32</v>
      </c>
      <c r="D76" t="s">
        <v>33</v>
      </c>
      <c r="E76">
        <v>401</v>
      </c>
      <c r="F76">
        <f>IF(IFERROR(VLOOKUP(E76,Store_Showcase!B2:H144,{2}, FALSE), TRUE)=TRUE, IF(IFERROR(VLOOKUP(E76,Store_SRP!B2:H110,{2}, FALSE), TRUE)=TRUE,VLOOKUP(E76,Store_VAM!B2:H273,{2}, FALSE),VLOOKUP(E76,Store_SRP!B2:H110,{2}, FALSE)), VLOOKUP(E76,Store_Showcase!B2:H144,{2}, FALSE))</f>
      </c>
      <c r="G76">
        <v>655512</v>
      </c>
      <c r="H76" t="s">
        <v>63</v>
      </c>
      <c r="I76" s="8" t="s">
        <v>222</v>
      </c>
      <c r="J76" t="s">
        <v>36</v>
      </c>
      <c r="K76" s="8">
        <f>IF(J76="PCK", I76, 0)</f>
      </c>
      <c r="L76" s="8">
        <f>IF(J76="KLS", I76, IF(J76="PCK", I76*VLOOKUP(G76,Sku_Consolidated!A2:U957,21, FALSE),I76*VLOOKUP(G76,Sku_Consolidated!A2:U957,21, FALSE)))</f>
      </c>
      <c r="M76" s="8">
        <f>IF(J76="PCS", I76, 0)</f>
      </c>
      <c r="N76" s="8" t="s">
        <v>223</v>
      </c>
      <c r="O76" s="8">
        <f>N76 * VLOOKUP(E76&amp;VLOOKUP(G76,Sku_Consolidated!A2:Q957,17,FALSE),Sku_CommRate!A2:E1002, 5, FALSE)</f>
      </c>
      <c r="P76" s="8">
        <f>N76 - O76</f>
      </c>
      <c r="Q76">
        <f>VLOOKUP(G76,Sku_Consolidated!A2:G957,7, FALSE)</f>
      </c>
      <c r="R76">
        <f>IF(IFERROR(VLOOKUP(E76,Store_Showcase!B2:H144,7, FALSE), TRUE)=TRUE, IF(IFERROR(VLOOKUP(E76,Store_SRP!B2:H110,7, FALSE), TRUE)=TRUE,VLOOKUP(E76,Store_VAM!B2:H273,7, FALSE),VLOOKUP(E76,Store_SRP!B2:H110,7, FALSE)), VLOOKUP(E76,Store_Showcase!B2:H144,7, FALSE))</f>
      </c>
      <c r="S76">
        <f>IF(IFERROR(VLOOKUP(E76,Store_Showcase!B2:I144,8, FALSE), TRUE)=TRUE, IF(IFERROR(VLOOKUP(E76,Store_SRP!B2:I110,8, FALSE), TRUE)=TRUE,VLOOKUP(E76,Store_VAM!B2:I273,8, FALSE),VLOOKUP(E76,Store_SRP!B2:I110,8, FALSE)), VLOOKUP(E76,Store_Showcase!B2:I144,8, FALSE))</f>
      </c>
      <c r="T76">
        <f>VLOOKUP(G76,Sku_Consolidated!A2:R957,18,FALSE)</f>
      </c>
      <c r="U76">
        <v>6334</v>
      </c>
      <c r="V76">
        <f>IF(VLOOKUP(G76,Sku_Consolidated!A2:S957,19,FALSE)="SHOWCASE", VLOOKUP(E76,Store_Showcase!B2:L144,11, FALSE), IF(VLOOKUP(G76,Sku_Consolidated!A2:S957,19,FALSE)="VAM",VLOOKUP(E76,Store_VAM!B2:L273,11, FALSE),VLOOKUP(E76,Store_SRP!B2:L110,11, FALSE)))</f>
      </c>
      <c r="W76">
        <f>VLOOKUP(G76,Sku_Consolidated!A2:W957,11,FALSE)</f>
      </c>
      <c r="X76">
        <f>VLOOKUP(G76,Sku_Consolidated!A2:H957,8,FALSE)</f>
      </c>
      <c r="Y76">
        <f>VLOOKUP(G76,Sku_Consolidated!A2:I957,9,FALSE)</f>
      </c>
      <c r="Z76" t="s">
        <v>38</v>
      </c>
      <c r="AA76">
        <f>VLOOKUP(G76,Sku_Consolidated!A2:E957,5,FALSE)</f>
      </c>
      <c r="AB76">
        <f>IF(VLOOKUP(G76,Sku_Consolidated!A2:S957,19,FALSE)="SHOWCASE", VLOOKUP(E76,Store_Showcase!B2:N144,13, FALSE), IF(VLOOKUP(G76,Sku_Consolidated!A2:S957,19,FALSE)="VAM",VLOOKUP(E76,Store_VAM!B2:N273,13, FALSE),VLOOKUP(E76,Store_SRP!B2:N110,13, FALSE)))</f>
      </c>
      <c r="AC76">
        <f>IF(IFERROR(AB76,TRUE)=TRUE, "-","OK")</f>
      </c>
      <c r="AD76" s="8" t="s">
        <v>223</v>
      </c>
      <c r="AE76" s="8" t="s">
        <v>39</v>
      </c>
      <c r="AF76">
        <f>IF(IFERROR(VLOOKUP(E76,Store_Showcase!B2:H144,{5}, FALSE), TRUE)=TRUE, IF(IFERROR(VLOOKUP(E76,Store_SRP!B2:H110,{5}, FALSE), TRUE)=TRUE,VLOOKUP(E76,Store_VAM!B2:H273,{5}, FALSE),VLOOKUP(E76,Store_SRP!B2:H110,{5}, FALSE)), VLOOKUP(E76,Store_Showcase!B2:H144,{5}, FALSE))</f>
      </c>
      <c r="AG76">
        <f>IF(IFERROR(VLOOKUP(E76,Store_Showcase!B2:H144,{6}, FALSE), TRUE)=TRUE, IF(IFERROR(VLOOKUP(E76,Store_SRP!B2:H110,{6}, FALSE), TRUE)=TRUE,VLOOKUP(E76,Store_VAM!B2:H273,{6}, FALSE),VLOOKUP(E76,Store_SRP!B2:H110,{6}, FALSE)), VLOOKUP(E76,Store_Showcase!B2:H144,{6}, FALSE))</f>
      </c>
      <c r="AH76">
        <f>VLOOKUP(G76,Sku_Consolidated!A2:R957,18,FALSE)</f>
      </c>
      <c r="AI76">
        <f>VLOOKUP(G76,Sku_Consolidated!A2:S957,19,FALSE)</f>
      </c>
      <c r="AJ76">
        <f>VLOOKUP(G76,Sku_Consolidated!A2:T957,20,FALSE)</f>
      </c>
    </row>
    <row r="77" spans="1:36" x14ac:dyDescent="0.25">
      <c r="A77">
        <v>2024</v>
      </c>
      <c r="B77" t="s">
        <v>31</v>
      </c>
      <c r="C77" t="s">
        <v>32</v>
      </c>
      <c r="D77" t="s">
        <v>33</v>
      </c>
      <c r="E77">
        <v>210</v>
      </c>
      <c r="F77">
        <f>IF(IFERROR(VLOOKUP(E77,Store_Showcase!B2:H144,{2}, FALSE), TRUE)=TRUE, IF(IFERROR(VLOOKUP(E77,Store_SRP!B2:H110,{2}, FALSE), TRUE)=TRUE,VLOOKUP(E77,Store_VAM!B2:H273,{2}, FALSE),VLOOKUP(E77,Store_SRP!B2:H110,{2}, FALSE)), VLOOKUP(E77,Store_Showcase!B2:H144,{2}, FALSE))</f>
      </c>
      <c r="G77">
        <v>655309</v>
      </c>
      <c r="H77" t="s">
        <v>219</v>
      </c>
      <c r="I77" s="8" t="s">
        <v>224</v>
      </c>
      <c r="J77" t="s">
        <v>36</v>
      </c>
      <c r="K77" s="8">
        <f>IF(J77="PCK", I77, 0)</f>
      </c>
      <c r="L77" s="8">
        <f>IF(J77="KLS", I77, IF(J77="PCK", I77*VLOOKUP(G77,Sku_Consolidated!A2:U957,21, FALSE),I77*VLOOKUP(G77,Sku_Consolidated!A2:U957,21, FALSE)))</f>
      </c>
      <c r="M77" s="8">
        <f>IF(J77="PCS", I77, 0)</f>
      </c>
      <c r="N77" s="8" t="s">
        <v>225</v>
      </c>
      <c r="O77" s="8">
        <f>N77 * VLOOKUP(E77&amp;VLOOKUP(G77,Sku_Consolidated!A2:Q957,17,FALSE),Sku_CommRate!A2:E1002, 5, FALSE)</f>
      </c>
      <c r="P77" s="8">
        <f>N77 - O77</f>
      </c>
      <c r="Q77">
        <f>VLOOKUP(G77,Sku_Consolidated!A2:G957,7, FALSE)</f>
      </c>
      <c r="R77">
        <f>IF(IFERROR(VLOOKUP(E77,Store_Showcase!B2:H144,7, FALSE), TRUE)=TRUE, IF(IFERROR(VLOOKUP(E77,Store_SRP!B2:H110,7, FALSE), TRUE)=TRUE,VLOOKUP(E77,Store_VAM!B2:H273,7, FALSE),VLOOKUP(E77,Store_SRP!B2:H110,7, FALSE)), VLOOKUP(E77,Store_Showcase!B2:H144,7, FALSE))</f>
      </c>
      <c r="S77">
        <f>IF(IFERROR(VLOOKUP(E77,Store_Showcase!B2:I144,8, FALSE), TRUE)=TRUE, IF(IFERROR(VLOOKUP(E77,Store_SRP!B2:I110,8, FALSE), TRUE)=TRUE,VLOOKUP(E77,Store_VAM!B2:I273,8, FALSE),VLOOKUP(E77,Store_SRP!B2:I110,8, FALSE)), VLOOKUP(E77,Store_Showcase!B2:I144,8, FALSE))</f>
      </c>
      <c r="T77">
        <f>VLOOKUP(G77,Sku_Consolidated!A2:R957,18,FALSE)</f>
      </c>
      <c r="U77">
        <v>6236</v>
      </c>
      <c r="V77">
        <f>IF(VLOOKUP(G77,Sku_Consolidated!A2:S957,19,FALSE)="SHOWCASE", VLOOKUP(E77,Store_Showcase!B2:L144,11, FALSE), IF(VLOOKUP(G77,Sku_Consolidated!A2:S957,19,FALSE)="VAM",VLOOKUP(E77,Store_VAM!B2:L273,11, FALSE),VLOOKUP(E77,Store_SRP!B2:L110,11, FALSE)))</f>
      </c>
      <c r="W77">
        <f>VLOOKUP(G77,Sku_Consolidated!A2:W957,11,FALSE)</f>
      </c>
      <c r="X77">
        <f>VLOOKUP(G77,Sku_Consolidated!A2:H957,8,FALSE)</f>
      </c>
      <c r="Y77">
        <f>VLOOKUP(G77,Sku_Consolidated!A2:I957,9,FALSE)</f>
      </c>
      <c r="Z77" t="s">
        <v>38</v>
      </c>
      <c r="AA77">
        <f>VLOOKUP(G77,Sku_Consolidated!A2:E957,5,FALSE)</f>
      </c>
      <c r="AB77">
        <f>IF(VLOOKUP(G77,Sku_Consolidated!A2:S957,19,FALSE)="SHOWCASE", VLOOKUP(E77,Store_Showcase!B2:N144,13, FALSE), IF(VLOOKUP(G77,Sku_Consolidated!A2:S957,19,FALSE)="VAM",VLOOKUP(E77,Store_VAM!B2:N273,13, FALSE),VLOOKUP(E77,Store_SRP!B2:N110,13, FALSE)))</f>
      </c>
      <c r="AC77">
        <f>IF(IFERROR(AB77,TRUE)=TRUE, "-","OK")</f>
      </c>
      <c r="AD77" s="8" t="s">
        <v>225</v>
      </c>
      <c r="AE77" s="8" t="s">
        <v>39</v>
      </c>
      <c r="AF77">
        <f>IF(IFERROR(VLOOKUP(E77,Store_Showcase!B2:H144,{5}, FALSE), TRUE)=TRUE, IF(IFERROR(VLOOKUP(E77,Store_SRP!B2:H110,{5}, FALSE), TRUE)=TRUE,VLOOKUP(E77,Store_VAM!B2:H273,{5}, FALSE),VLOOKUP(E77,Store_SRP!B2:H110,{5}, FALSE)), VLOOKUP(E77,Store_Showcase!B2:H144,{5}, FALSE))</f>
      </c>
      <c r="AG77">
        <f>IF(IFERROR(VLOOKUP(E77,Store_Showcase!B2:H144,{6}, FALSE), TRUE)=TRUE, IF(IFERROR(VLOOKUP(E77,Store_SRP!B2:H110,{6}, FALSE), TRUE)=TRUE,VLOOKUP(E77,Store_VAM!B2:H273,{6}, FALSE),VLOOKUP(E77,Store_SRP!B2:H110,{6}, FALSE)), VLOOKUP(E77,Store_Showcase!B2:H144,{6}, FALSE))</f>
      </c>
      <c r="AH77">
        <f>VLOOKUP(G77,Sku_Consolidated!A2:R957,18,FALSE)</f>
      </c>
      <c r="AI77">
        <f>VLOOKUP(G77,Sku_Consolidated!A2:S957,19,FALSE)</f>
      </c>
      <c r="AJ77">
        <f>VLOOKUP(G77,Sku_Consolidated!A2:T957,20,FALSE)</f>
      </c>
    </row>
    <row r="78" spans="1:36" x14ac:dyDescent="0.25">
      <c r="A78">
        <v>2024</v>
      </c>
      <c r="B78" t="s">
        <v>31</v>
      </c>
      <c r="C78" t="s">
        <v>32</v>
      </c>
      <c r="D78" t="s">
        <v>33</v>
      </c>
      <c r="E78">
        <v>423</v>
      </c>
      <c r="F78">
        <f>IF(IFERROR(VLOOKUP(E78,Store_Showcase!B2:H144,{2}, FALSE), TRUE)=TRUE, IF(IFERROR(VLOOKUP(E78,Store_SRP!B2:H110,{2}, FALSE), TRUE)=TRUE,VLOOKUP(E78,Store_VAM!B2:H273,{2}, FALSE),VLOOKUP(E78,Store_SRP!B2:H110,{2}, FALSE)), VLOOKUP(E78,Store_Showcase!B2:H144,{2}, FALSE))</f>
      </c>
      <c r="G78">
        <v>655711</v>
      </c>
      <c r="H78" t="s">
        <v>159</v>
      </c>
      <c r="I78" s="8" t="s">
        <v>226</v>
      </c>
      <c r="J78" t="s">
        <v>36</v>
      </c>
      <c r="K78" s="8">
        <f>IF(J78="PCK", I78, 0)</f>
      </c>
      <c r="L78" s="8">
        <f>IF(J78="KLS", I78, IF(J78="PCK", I78*VLOOKUP(G78,Sku_Consolidated!A2:U957,21, FALSE),I78*VLOOKUP(G78,Sku_Consolidated!A2:U957,21, FALSE)))</f>
      </c>
      <c r="M78" s="8">
        <f>IF(J78="PCS", I78, 0)</f>
      </c>
      <c r="N78" s="8" t="s">
        <v>227</v>
      </c>
      <c r="O78" s="8">
        <f>N78 * VLOOKUP(E78&amp;VLOOKUP(G78,Sku_Consolidated!A2:Q957,17,FALSE),Sku_CommRate!A2:E1002, 5, FALSE)</f>
      </c>
      <c r="P78" s="8">
        <f>N78 - O78</f>
      </c>
      <c r="Q78">
        <f>VLOOKUP(G78,Sku_Consolidated!A2:G957,7, FALSE)</f>
      </c>
      <c r="R78">
        <f>IF(IFERROR(VLOOKUP(E78,Store_Showcase!B2:H144,7, FALSE), TRUE)=TRUE, IF(IFERROR(VLOOKUP(E78,Store_SRP!B2:H110,7, FALSE), TRUE)=TRUE,VLOOKUP(E78,Store_VAM!B2:H273,7, FALSE),VLOOKUP(E78,Store_SRP!B2:H110,7, FALSE)), VLOOKUP(E78,Store_Showcase!B2:H144,7, FALSE))</f>
      </c>
      <c r="S78">
        <f>IF(IFERROR(VLOOKUP(E78,Store_Showcase!B2:I144,8, FALSE), TRUE)=TRUE, IF(IFERROR(VLOOKUP(E78,Store_SRP!B2:I110,8, FALSE), TRUE)=TRUE,VLOOKUP(E78,Store_VAM!B2:I273,8, FALSE),VLOOKUP(E78,Store_SRP!B2:I110,8, FALSE)), VLOOKUP(E78,Store_Showcase!B2:I144,8, FALSE))</f>
      </c>
      <c r="T78">
        <f>VLOOKUP(G78,Sku_Consolidated!A2:R957,18,FALSE)</f>
      </c>
      <c r="U78">
        <v>6439</v>
      </c>
      <c r="V78">
        <f>IF(VLOOKUP(G78,Sku_Consolidated!A2:S957,19,FALSE)="SHOWCASE", VLOOKUP(E78,Store_Showcase!B2:L144,11, FALSE), IF(VLOOKUP(G78,Sku_Consolidated!A2:S957,19,FALSE)="VAM",VLOOKUP(E78,Store_VAM!B2:L273,11, FALSE),VLOOKUP(E78,Store_SRP!B2:L110,11, FALSE)))</f>
      </c>
      <c r="W78">
        <f>VLOOKUP(G78,Sku_Consolidated!A2:W957,11,FALSE)</f>
      </c>
      <c r="X78">
        <f>VLOOKUP(G78,Sku_Consolidated!A2:H957,8,FALSE)</f>
      </c>
      <c r="Y78">
        <f>VLOOKUP(G78,Sku_Consolidated!A2:I957,9,FALSE)</f>
      </c>
      <c r="Z78" t="s">
        <v>38</v>
      </c>
      <c r="AA78">
        <f>VLOOKUP(G78,Sku_Consolidated!A2:E957,5,FALSE)</f>
      </c>
      <c r="AB78">
        <f>IF(VLOOKUP(G78,Sku_Consolidated!A2:S957,19,FALSE)="SHOWCASE", VLOOKUP(E78,Store_Showcase!B2:N144,13, FALSE), IF(VLOOKUP(G78,Sku_Consolidated!A2:S957,19,FALSE)="VAM",VLOOKUP(E78,Store_VAM!B2:N273,13, FALSE),VLOOKUP(E78,Store_SRP!B2:N110,13, FALSE)))</f>
      </c>
      <c r="AC78">
        <f>IF(IFERROR(AB78,TRUE)=TRUE, "-","OK")</f>
      </c>
      <c r="AD78" s="8" t="s">
        <v>227</v>
      </c>
      <c r="AE78" s="8" t="s">
        <v>39</v>
      </c>
      <c r="AF78">
        <f>IF(IFERROR(VLOOKUP(E78,Store_Showcase!B2:H144,{5}, FALSE), TRUE)=TRUE, IF(IFERROR(VLOOKUP(E78,Store_SRP!B2:H110,{5}, FALSE), TRUE)=TRUE,VLOOKUP(E78,Store_VAM!B2:H273,{5}, FALSE),VLOOKUP(E78,Store_SRP!B2:H110,{5}, FALSE)), VLOOKUP(E78,Store_Showcase!B2:H144,{5}, FALSE))</f>
      </c>
      <c r="AG78">
        <f>IF(IFERROR(VLOOKUP(E78,Store_Showcase!B2:H144,{6}, FALSE), TRUE)=TRUE, IF(IFERROR(VLOOKUP(E78,Store_SRP!B2:H110,{6}, FALSE), TRUE)=TRUE,VLOOKUP(E78,Store_VAM!B2:H273,{6}, FALSE),VLOOKUP(E78,Store_SRP!B2:H110,{6}, FALSE)), VLOOKUP(E78,Store_Showcase!B2:H144,{6}, FALSE))</f>
      </c>
      <c r="AH78">
        <f>VLOOKUP(G78,Sku_Consolidated!A2:R957,18,FALSE)</f>
      </c>
      <c r="AI78">
        <f>VLOOKUP(G78,Sku_Consolidated!A2:S957,19,FALSE)</f>
      </c>
      <c r="AJ78">
        <f>VLOOKUP(G78,Sku_Consolidated!A2:T957,20,FALSE)</f>
      </c>
    </row>
    <row r="79" spans="1:36" x14ac:dyDescent="0.25">
      <c r="A79">
        <v>2024</v>
      </c>
      <c r="B79" t="s">
        <v>31</v>
      </c>
      <c r="C79" t="s">
        <v>32</v>
      </c>
      <c r="D79" t="s">
        <v>33</v>
      </c>
      <c r="E79">
        <v>402</v>
      </c>
      <c r="F79">
        <f>IF(IFERROR(VLOOKUP(E79,Store_Showcase!B2:H144,{2}, FALSE), TRUE)=TRUE, IF(IFERROR(VLOOKUP(E79,Store_SRP!B2:H110,{2}, FALSE), TRUE)=TRUE,VLOOKUP(E79,Store_VAM!B2:H273,{2}, FALSE),VLOOKUP(E79,Store_SRP!B2:H110,{2}, FALSE)), VLOOKUP(E79,Store_Showcase!B2:H144,{2}, FALSE))</f>
      </c>
      <c r="G79">
        <v>655306</v>
      </c>
      <c r="H79" t="s">
        <v>43</v>
      </c>
      <c r="I79" s="8" t="s">
        <v>228</v>
      </c>
      <c r="J79" t="s">
        <v>36</v>
      </c>
      <c r="K79" s="8">
        <f>IF(J79="PCK", I79, 0)</f>
      </c>
      <c r="L79" s="8">
        <f>IF(J79="KLS", I79, IF(J79="PCK", I79*VLOOKUP(G79,Sku_Consolidated!A2:U957,21, FALSE),I79*VLOOKUP(G79,Sku_Consolidated!A2:U957,21, FALSE)))</f>
      </c>
      <c r="M79" s="8">
        <f>IF(J79="PCS", I79, 0)</f>
      </c>
      <c r="N79" s="8" t="s">
        <v>229</v>
      </c>
      <c r="O79" s="8">
        <f>N79 * VLOOKUP(E79&amp;VLOOKUP(G79,Sku_Consolidated!A2:Q957,17,FALSE),Sku_CommRate!A2:E1002, 5, FALSE)</f>
      </c>
      <c r="P79" s="8">
        <f>N79 - O79</f>
      </c>
      <c r="Q79">
        <f>VLOOKUP(G79,Sku_Consolidated!A2:G957,7, FALSE)</f>
      </c>
      <c r="R79">
        <f>IF(IFERROR(VLOOKUP(E79,Store_Showcase!B2:H144,7, FALSE), TRUE)=TRUE, IF(IFERROR(VLOOKUP(E79,Store_SRP!B2:H110,7, FALSE), TRUE)=TRUE,VLOOKUP(E79,Store_VAM!B2:H273,7, FALSE),VLOOKUP(E79,Store_SRP!B2:H110,7, FALSE)), VLOOKUP(E79,Store_Showcase!B2:H144,7, FALSE))</f>
      </c>
      <c r="S79">
        <f>IF(IFERROR(VLOOKUP(E79,Store_Showcase!B2:I144,8, FALSE), TRUE)=TRUE, IF(IFERROR(VLOOKUP(E79,Store_SRP!B2:I110,8, FALSE), TRUE)=TRUE,VLOOKUP(E79,Store_VAM!B2:I273,8, FALSE),VLOOKUP(E79,Store_SRP!B2:I110,8, FALSE)), VLOOKUP(E79,Store_Showcase!B2:I144,8, FALSE))</f>
      </c>
      <c r="T79">
        <f>VLOOKUP(G79,Sku_Consolidated!A2:R957,18,FALSE)</f>
      </c>
      <c r="U79">
        <v>6233</v>
      </c>
      <c r="V79">
        <f>IF(VLOOKUP(G79,Sku_Consolidated!A2:S957,19,FALSE)="SHOWCASE", VLOOKUP(E79,Store_Showcase!B2:L144,11, FALSE), IF(VLOOKUP(G79,Sku_Consolidated!A2:S957,19,FALSE)="VAM",VLOOKUP(E79,Store_VAM!B2:L273,11, FALSE),VLOOKUP(E79,Store_SRP!B2:L110,11, FALSE)))</f>
      </c>
      <c r="W79">
        <f>VLOOKUP(G79,Sku_Consolidated!A2:W957,11,FALSE)</f>
      </c>
      <c r="X79">
        <f>VLOOKUP(G79,Sku_Consolidated!A2:H957,8,FALSE)</f>
      </c>
      <c r="Y79">
        <f>VLOOKUP(G79,Sku_Consolidated!A2:I957,9,FALSE)</f>
      </c>
      <c r="Z79" t="s">
        <v>38</v>
      </c>
      <c r="AA79">
        <f>VLOOKUP(G79,Sku_Consolidated!A2:E957,5,FALSE)</f>
      </c>
      <c r="AB79">
        <f>IF(VLOOKUP(G79,Sku_Consolidated!A2:S957,19,FALSE)="SHOWCASE", VLOOKUP(E79,Store_Showcase!B2:N144,13, FALSE), IF(VLOOKUP(G79,Sku_Consolidated!A2:S957,19,FALSE)="VAM",VLOOKUP(E79,Store_VAM!B2:N273,13, FALSE),VLOOKUP(E79,Store_SRP!B2:N110,13, FALSE)))</f>
      </c>
      <c r="AC79">
        <f>IF(IFERROR(AB79,TRUE)=TRUE, "-","OK")</f>
      </c>
      <c r="AD79" s="8" t="s">
        <v>229</v>
      </c>
      <c r="AE79" s="8" t="s">
        <v>39</v>
      </c>
      <c r="AF79">
        <f>IF(IFERROR(VLOOKUP(E79,Store_Showcase!B2:H144,{5}, FALSE), TRUE)=TRUE, IF(IFERROR(VLOOKUP(E79,Store_SRP!B2:H110,{5}, FALSE), TRUE)=TRUE,VLOOKUP(E79,Store_VAM!B2:H273,{5}, FALSE),VLOOKUP(E79,Store_SRP!B2:H110,{5}, FALSE)), VLOOKUP(E79,Store_Showcase!B2:H144,{5}, FALSE))</f>
      </c>
      <c r="AG79">
        <f>IF(IFERROR(VLOOKUP(E79,Store_Showcase!B2:H144,{6}, FALSE), TRUE)=TRUE, IF(IFERROR(VLOOKUP(E79,Store_SRP!B2:H110,{6}, FALSE), TRUE)=TRUE,VLOOKUP(E79,Store_VAM!B2:H273,{6}, FALSE),VLOOKUP(E79,Store_SRP!B2:H110,{6}, FALSE)), VLOOKUP(E79,Store_Showcase!B2:H144,{6}, FALSE))</f>
      </c>
      <c r="AH79">
        <f>VLOOKUP(G79,Sku_Consolidated!A2:R957,18,FALSE)</f>
      </c>
      <c r="AI79">
        <f>VLOOKUP(G79,Sku_Consolidated!A2:S957,19,FALSE)</f>
      </c>
      <c r="AJ79">
        <f>VLOOKUP(G79,Sku_Consolidated!A2:T957,20,FALSE)</f>
      </c>
    </row>
    <row r="80" spans="1:36" x14ac:dyDescent="0.25">
      <c r="A80">
        <v>2024</v>
      </c>
      <c r="B80" t="s">
        <v>31</v>
      </c>
      <c r="C80" t="s">
        <v>32</v>
      </c>
      <c r="D80" t="s">
        <v>33</v>
      </c>
      <c r="E80">
        <v>221</v>
      </c>
      <c r="F80">
        <f>IF(IFERROR(VLOOKUP(E80,Store_Showcase!B2:H144,{2}, FALSE), TRUE)=TRUE, IF(IFERROR(VLOOKUP(E80,Store_SRP!B2:H110,{2}, FALSE), TRUE)=TRUE,VLOOKUP(E80,Store_VAM!B2:H273,{2}, FALSE),VLOOKUP(E80,Store_SRP!B2:H110,{2}, FALSE)), VLOOKUP(E80,Store_Showcase!B2:H144,{2}, FALSE))</f>
      </c>
      <c r="G80">
        <v>655314</v>
      </c>
      <c r="H80" t="s">
        <v>69</v>
      </c>
      <c r="I80" s="8" t="s">
        <v>230</v>
      </c>
      <c r="J80" t="s">
        <v>36</v>
      </c>
      <c r="K80" s="8">
        <f>IF(J80="PCK", I80, 0)</f>
      </c>
      <c r="L80" s="8">
        <f>IF(J80="KLS", I80, IF(J80="PCK", I80*VLOOKUP(G80,Sku_Consolidated!A2:U957,21, FALSE),I80*VLOOKUP(G80,Sku_Consolidated!A2:U957,21, FALSE)))</f>
      </c>
      <c r="M80" s="8">
        <f>IF(J80="PCS", I80, 0)</f>
      </c>
      <c r="N80" s="8" t="s">
        <v>231</v>
      </c>
      <c r="O80" s="8">
        <f>N80 * VLOOKUP(E80&amp;VLOOKUP(G80,Sku_Consolidated!A2:Q957,17,FALSE),Sku_CommRate!A2:E1002, 5, FALSE)</f>
      </c>
      <c r="P80" s="8">
        <f>N80 - O80</f>
      </c>
      <c r="Q80">
        <f>VLOOKUP(G80,Sku_Consolidated!A2:G957,7, FALSE)</f>
      </c>
      <c r="R80">
        <f>IF(IFERROR(VLOOKUP(E80,Store_Showcase!B2:H144,7, FALSE), TRUE)=TRUE, IF(IFERROR(VLOOKUP(E80,Store_SRP!B2:H110,7, FALSE), TRUE)=TRUE,VLOOKUP(E80,Store_VAM!B2:H273,7, FALSE),VLOOKUP(E80,Store_SRP!B2:H110,7, FALSE)), VLOOKUP(E80,Store_Showcase!B2:H144,7, FALSE))</f>
      </c>
      <c r="S80">
        <f>IF(IFERROR(VLOOKUP(E80,Store_Showcase!B2:I144,8, FALSE), TRUE)=TRUE, IF(IFERROR(VLOOKUP(E80,Store_SRP!B2:I110,8, FALSE), TRUE)=TRUE,VLOOKUP(E80,Store_VAM!B2:I273,8, FALSE),VLOOKUP(E80,Store_SRP!B2:I110,8, FALSE)), VLOOKUP(E80,Store_Showcase!B2:I144,8, FALSE))</f>
      </c>
      <c r="T80">
        <f>VLOOKUP(G80,Sku_Consolidated!A2:R957,18,FALSE)</f>
      </c>
      <c r="U80">
        <v>6239</v>
      </c>
      <c r="V80">
        <f>IF(VLOOKUP(G80,Sku_Consolidated!A2:S957,19,FALSE)="SHOWCASE", VLOOKUP(E80,Store_Showcase!B2:L144,11, FALSE), IF(VLOOKUP(G80,Sku_Consolidated!A2:S957,19,FALSE)="VAM",VLOOKUP(E80,Store_VAM!B2:L273,11, FALSE),VLOOKUP(E80,Store_SRP!B2:L110,11, FALSE)))</f>
      </c>
      <c r="W80">
        <f>VLOOKUP(G80,Sku_Consolidated!A2:W957,11,FALSE)</f>
      </c>
      <c r="X80">
        <f>VLOOKUP(G80,Sku_Consolidated!A2:H957,8,FALSE)</f>
      </c>
      <c r="Y80">
        <f>VLOOKUP(G80,Sku_Consolidated!A2:I957,9,FALSE)</f>
      </c>
      <c r="Z80" t="s">
        <v>38</v>
      </c>
      <c r="AA80">
        <f>VLOOKUP(G80,Sku_Consolidated!A2:E957,5,FALSE)</f>
      </c>
      <c r="AB80">
        <f>IF(VLOOKUP(G80,Sku_Consolidated!A2:S957,19,FALSE)="SHOWCASE", VLOOKUP(E80,Store_Showcase!B2:N144,13, FALSE), IF(VLOOKUP(G80,Sku_Consolidated!A2:S957,19,FALSE)="VAM",VLOOKUP(E80,Store_VAM!B2:N273,13, FALSE),VLOOKUP(E80,Store_SRP!B2:N110,13, FALSE)))</f>
      </c>
      <c r="AC80">
        <f>IF(IFERROR(AB80,TRUE)=TRUE, "-","OK")</f>
      </c>
      <c r="AD80" s="8" t="s">
        <v>231</v>
      </c>
      <c r="AE80" s="8" t="s">
        <v>39</v>
      </c>
      <c r="AF80">
        <f>IF(IFERROR(VLOOKUP(E80,Store_Showcase!B2:H144,{5}, FALSE), TRUE)=TRUE, IF(IFERROR(VLOOKUP(E80,Store_SRP!B2:H110,{5}, FALSE), TRUE)=TRUE,VLOOKUP(E80,Store_VAM!B2:H273,{5}, FALSE),VLOOKUP(E80,Store_SRP!B2:H110,{5}, FALSE)), VLOOKUP(E80,Store_Showcase!B2:H144,{5}, FALSE))</f>
      </c>
      <c r="AG80">
        <f>IF(IFERROR(VLOOKUP(E80,Store_Showcase!B2:H144,{6}, FALSE), TRUE)=TRUE, IF(IFERROR(VLOOKUP(E80,Store_SRP!B2:H110,{6}, FALSE), TRUE)=TRUE,VLOOKUP(E80,Store_VAM!B2:H273,{6}, FALSE),VLOOKUP(E80,Store_SRP!B2:H110,{6}, FALSE)), VLOOKUP(E80,Store_Showcase!B2:H144,{6}, FALSE))</f>
      </c>
      <c r="AH80">
        <f>VLOOKUP(G80,Sku_Consolidated!A2:R957,18,FALSE)</f>
      </c>
      <c r="AI80">
        <f>VLOOKUP(G80,Sku_Consolidated!A2:S957,19,FALSE)</f>
      </c>
      <c r="AJ80">
        <f>VLOOKUP(G80,Sku_Consolidated!A2:T957,20,FALSE)</f>
      </c>
    </row>
    <row r="81" spans="1:36" x14ac:dyDescent="0.25">
      <c r="A81">
        <v>2024</v>
      </c>
      <c r="B81" t="s">
        <v>31</v>
      </c>
      <c r="C81" t="s">
        <v>32</v>
      </c>
      <c r="D81" t="s">
        <v>33</v>
      </c>
      <c r="E81">
        <v>207</v>
      </c>
      <c r="F81">
        <f>IF(IFERROR(VLOOKUP(E81,Store_Showcase!B2:H144,{2}, FALSE), TRUE)=TRUE, IF(IFERROR(VLOOKUP(E81,Store_SRP!B2:H110,{2}, FALSE), TRUE)=TRUE,VLOOKUP(E81,Store_VAM!B2:H273,{2}, FALSE),VLOOKUP(E81,Store_SRP!B2:H110,{2}, FALSE)), VLOOKUP(E81,Store_Showcase!B2:H144,{2}, FALSE))</f>
      </c>
      <c r="G81">
        <v>655734</v>
      </c>
      <c r="H81" t="s">
        <v>232</v>
      </c>
      <c r="I81" s="8" t="s">
        <v>233</v>
      </c>
      <c r="J81" t="s">
        <v>36</v>
      </c>
      <c r="K81" s="8">
        <f>IF(J81="PCK", I81, 0)</f>
      </c>
      <c r="L81" s="8">
        <f>IF(J81="KLS", I81, IF(J81="PCK", I81*VLOOKUP(G81,Sku_Consolidated!A2:U957,21, FALSE),I81*VLOOKUP(G81,Sku_Consolidated!A2:U957,21, FALSE)))</f>
      </c>
      <c r="M81" s="8">
        <f>IF(J81="PCS", I81, 0)</f>
      </c>
      <c r="N81" s="8" t="s">
        <v>234</v>
      </c>
      <c r="O81" s="8">
        <f>N81 * VLOOKUP(E81&amp;VLOOKUP(G81,Sku_Consolidated!A2:Q957,17,FALSE),Sku_CommRate!A2:E1002, 5, FALSE)</f>
      </c>
      <c r="P81" s="8">
        <f>N81 - O81</f>
      </c>
      <c r="Q81">
        <f>VLOOKUP(G81,Sku_Consolidated!A2:G957,7, FALSE)</f>
      </c>
      <c r="R81">
        <f>IF(IFERROR(VLOOKUP(E81,Store_Showcase!B2:H144,7, FALSE), TRUE)=TRUE, IF(IFERROR(VLOOKUP(E81,Store_SRP!B2:H110,7, FALSE), TRUE)=TRUE,VLOOKUP(E81,Store_VAM!B2:H273,7, FALSE),VLOOKUP(E81,Store_SRP!B2:H110,7, FALSE)), VLOOKUP(E81,Store_Showcase!B2:H144,7, FALSE))</f>
      </c>
      <c r="S81">
        <f>IF(IFERROR(VLOOKUP(E81,Store_Showcase!B2:I144,8, FALSE), TRUE)=TRUE, IF(IFERROR(VLOOKUP(E81,Store_SRP!B2:I110,8, FALSE), TRUE)=TRUE,VLOOKUP(E81,Store_VAM!B2:I273,8, FALSE),VLOOKUP(E81,Store_SRP!B2:I110,8, FALSE)), VLOOKUP(E81,Store_Showcase!B2:I144,8, FALSE))</f>
      </c>
      <c r="T81">
        <f>VLOOKUP(G81,Sku_Consolidated!A2:R957,18,FALSE)</f>
      </c>
      <c r="U81">
        <v>6455</v>
      </c>
      <c r="V81">
        <f>IF(VLOOKUP(G81,Sku_Consolidated!A2:S957,19,FALSE)="SHOWCASE", VLOOKUP(E81,Store_Showcase!B2:L144,11, FALSE), IF(VLOOKUP(G81,Sku_Consolidated!A2:S957,19,FALSE)="VAM",VLOOKUP(E81,Store_VAM!B2:L273,11, FALSE),VLOOKUP(E81,Store_SRP!B2:L110,11, FALSE)))</f>
      </c>
      <c r="W81">
        <f>VLOOKUP(G81,Sku_Consolidated!A2:W957,11,FALSE)</f>
      </c>
      <c r="X81">
        <f>VLOOKUP(G81,Sku_Consolidated!A2:H957,8,FALSE)</f>
      </c>
      <c r="Y81">
        <f>VLOOKUP(G81,Sku_Consolidated!A2:I957,9,FALSE)</f>
      </c>
      <c r="Z81" t="s">
        <v>38</v>
      </c>
      <c r="AA81">
        <f>VLOOKUP(G81,Sku_Consolidated!A2:E957,5,FALSE)</f>
      </c>
      <c r="AB81">
        <f>IF(VLOOKUP(G81,Sku_Consolidated!A2:S957,19,FALSE)="SHOWCASE", VLOOKUP(E81,Store_Showcase!B2:N144,13, FALSE), IF(VLOOKUP(G81,Sku_Consolidated!A2:S957,19,FALSE)="VAM",VLOOKUP(E81,Store_VAM!B2:N273,13, FALSE),VLOOKUP(E81,Store_SRP!B2:N110,13, FALSE)))</f>
      </c>
      <c r="AC81">
        <f>IF(IFERROR(AB81,TRUE)=TRUE, "-","OK")</f>
      </c>
      <c r="AD81" s="8" t="s">
        <v>234</v>
      </c>
      <c r="AE81" s="8" t="s">
        <v>39</v>
      </c>
      <c r="AF81">
        <f>IF(IFERROR(VLOOKUP(E81,Store_Showcase!B2:H144,{5}, FALSE), TRUE)=TRUE, IF(IFERROR(VLOOKUP(E81,Store_SRP!B2:H110,{5}, FALSE), TRUE)=TRUE,VLOOKUP(E81,Store_VAM!B2:H273,{5}, FALSE),VLOOKUP(E81,Store_SRP!B2:H110,{5}, FALSE)), VLOOKUP(E81,Store_Showcase!B2:H144,{5}, FALSE))</f>
      </c>
      <c r="AG81">
        <f>IF(IFERROR(VLOOKUP(E81,Store_Showcase!B2:H144,{6}, FALSE), TRUE)=TRUE, IF(IFERROR(VLOOKUP(E81,Store_SRP!B2:H110,{6}, FALSE), TRUE)=TRUE,VLOOKUP(E81,Store_VAM!B2:H273,{6}, FALSE),VLOOKUP(E81,Store_SRP!B2:H110,{6}, FALSE)), VLOOKUP(E81,Store_Showcase!B2:H144,{6}, FALSE))</f>
      </c>
      <c r="AH81">
        <f>VLOOKUP(G81,Sku_Consolidated!A2:R957,18,FALSE)</f>
      </c>
      <c r="AI81">
        <f>VLOOKUP(G81,Sku_Consolidated!A2:S957,19,FALSE)</f>
      </c>
      <c r="AJ81">
        <f>VLOOKUP(G81,Sku_Consolidated!A2:T957,20,FALSE)</f>
      </c>
    </row>
    <row r="82" spans="1:36" x14ac:dyDescent="0.25">
      <c r="A82">
        <v>2024</v>
      </c>
      <c r="B82" t="s">
        <v>31</v>
      </c>
      <c r="C82" t="s">
        <v>32</v>
      </c>
      <c r="D82" t="s">
        <v>33</v>
      </c>
      <c r="E82">
        <v>231</v>
      </c>
      <c r="F82">
        <f>IF(IFERROR(VLOOKUP(E82,Store_Showcase!B2:H144,{2}, FALSE), TRUE)=TRUE, IF(IFERROR(VLOOKUP(E82,Store_SRP!B2:H110,{2}, FALSE), TRUE)=TRUE,VLOOKUP(E82,Store_VAM!B2:H273,{2}, FALSE),VLOOKUP(E82,Store_SRP!B2:H110,{2}, FALSE)), VLOOKUP(E82,Store_Showcase!B2:H144,{2}, FALSE))</f>
      </c>
      <c r="G82">
        <v>657471</v>
      </c>
      <c r="H82" t="s">
        <v>84</v>
      </c>
      <c r="I82" s="8" t="s">
        <v>235</v>
      </c>
      <c r="J82" t="s">
        <v>36</v>
      </c>
      <c r="K82" s="8">
        <f>IF(J82="PCK", I82, 0)</f>
      </c>
      <c r="L82" s="8">
        <f>IF(J82="KLS", I82, IF(J82="PCK", I82*VLOOKUP(G82,Sku_Consolidated!A2:U957,21, FALSE),I82*VLOOKUP(G82,Sku_Consolidated!A2:U957,21, FALSE)))</f>
      </c>
      <c r="M82" s="8">
        <f>IF(J82="PCS", I82, 0)</f>
      </c>
      <c r="N82" s="8" t="s">
        <v>236</v>
      </c>
      <c r="O82" s="8">
        <f>N82 * VLOOKUP(E82&amp;VLOOKUP(G82,Sku_Consolidated!A2:Q957,17,FALSE),Sku_CommRate!A2:E1002, 5, FALSE)</f>
      </c>
      <c r="P82" s="8">
        <f>N82 - O82</f>
      </c>
      <c r="Q82">
        <f>VLOOKUP(G82,Sku_Consolidated!A2:G957,7, FALSE)</f>
      </c>
      <c r="R82">
        <f>IF(IFERROR(VLOOKUP(E82,Store_Showcase!B2:H144,7, FALSE), TRUE)=TRUE, IF(IFERROR(VLOOKUP(E82,Store_SRP!B2:H110,7, FALSE), TRUE)=TRUE,VLOOKUP(E82,Store_VAM!B2:H273,7, FALSE),VLOOKUP(E82,Store_SRP!B2:H110,7, FALSE)), VLOOKUP(E82,Store_Showcase!B2:H144,7, FALSE))</f>
      </c>
      <c r="S82">
        <f>IF(IFERROR(VLOOKUP(E82,Store_Showcase!B2:I144,8, FALSE), TRUE)=TRUE, IF(IFERROR(VLOOKUP(E82,Store_SRP!B2:I110,8, FALSE), TRUE)=TRUE,VLOOKUP(E82,Store_VAM!B2:I273,8, FALSE),VLOOKUP(E82,Store_SRP!B2:I110,8, FALSE)), VLOOKUP(E82,Store_Showcase!B2:I144,8, FALSE))</f>
      </c>
      <c r="T82">
        <f>VLOOKUP(G82,Sku_Consolidated!A2:R957,18,FALSE)</f>
      </c>
      <c r="U82">
        <v>7074</v>
      </c>
      <c r="V82">
        <f>IF(VLOOKUP(G82,Sku_Consolidated!A2:S957,19,FALSE)="SHOWCASE", VLOOKUP(E82,Store_Showcase!B2:L144,11, FALSE), IF(VLOOKUP(G82,Sku_Consolidated!A2:S957,19,FALSE)="VAM",VLOOKUP(E82,Store_VAM!B2:L273,11, FALSE),VLOOKUP(E82,Store_SRP!B2:L110,11, FALSE)))</f>
      </c>
      <c r="W82">
        <f>VLOOKUP(G82,Sku_Consolidated!A2:W957,11,FALSE)</f>
      </c>
      <c r="X82">
        <f>VLOOKUP(G82,Sku_Consolidated!A2:H957,8,FALSE)</f>
      </c>
      <c r="Y82">
        <f>VLOOKUP(G82,Sku_Consolidated!A2:I957,9,FALSE)</f>
      </c>
      <c r="Z82" t="s">
        <v>38</v>
      </c>
      <c r="AA82">
        <f>VLOOKUP(G82,Sku_Consolidated!A2:E957,5,FALSE)</f>
      </c>
      <c r="AB82">
        <f>IF(VLOOKUP(G82,Sku_Consolidated!A2:S957,19,FALSE)="SHOWCASE", VLOOKUP(E82,Store_Showcase!B2:N144,13, FALSE), IF(VLOOKUP(G82,Sku_Consolidated!A2:S957,19,FALSE)="VAM",VLOOKUP(E82,Store_VAM!B2:N273,13, FALSE),VLOOKUP(E82,Store_SRP!B2:N110,13, FALSE)))</f>
      </c>
      <c r="AC82">
        <f>IF(IFERROR(AB82,TRUE)=TRUE, "-","OK")</f>
      </c>
      <c r="AD82" s="8" t="s">
        <v>236</v>
      </c>
      <c r="AE82" s="8" t="s">
        <v>39</v>
      </c>
      <c r="AF82">
        <f>IF(IFERROR(VLOOKUP(E82,Store_Showcase!B2:H144,{5}, FALSE), TRUE)=TRUE, IF(IFERROR(VLOOKUP(E82,Store_SRP!B2:H110,{5}, FALSE), TRUE)=TRUE,VLOOKUP(E82,Store_VAM!B2:H273,{5}, FALSE),VLOOKUP(E82,Store_SRP!B2:H110,{5}, FALSE)), VLOOKUP(E82,Store_Showcase!B2:H144,{5}, FALSE))</f>
      </c>
      <c r="AG82">
        <f>IF(IFERROR(VLOOKUP(E82,Store_Showcase!B2:H144,{6}, FALSE), TRUE)=TRUE, IF(IFERROR(VLOOKUP(E82,Store_SRP!B2:H110,{6}, FALSE), TRUE)=TRUE,VLOOKUP(E82,Store_VAM!B2:H273,{6}, FALSE),VLOOKUP(E82,Store_SRP!B2:H110,{6}, FALSE)), VLOOKUP(E82,Store_Showcase!B2:H144,{6}, FALSE))</f>
      </c>
      <c r="AH82">
        <f>VLOOKUP(G82,Sku_Consolidated!A2:R957,18,FALSE)</f>
      </c>
      <c r="AI82">
        <f>VLOOKUP(G82,Sku_Consolidated!A2:S957,19,FALSE)</f>
      </c>
      <c r="AJ82">
        <f>VLOOKUP(G82,Sku_Consolidated!A2:T957,20,FALSE)</f>
      </c>
    </row>
    <row r="83" spans="1:36" x14ac:dyDescent="0.25">
      <c r="A83">
        <v>2024</v>
      </c>
      <c r="B83" t="s">
        <v>31</v>
      </c>
      <c r="C83" t="s">
        <v>32</v>
      </c>
      <c r="D83" t="s">
        <v>33</v>
      </c>
      <c r="E83">
        <v>717</v>
      </c>
      <c r="F83">
        <f>IF(IFERROR(VLOOKUP(E83,Store_Showcase!B2:H144,{2}, FALSE), TRUE)=TRUE, IF(IFERROR(VLOOKUP(E83,Store_SRP!B2:H110,{2}, FALSE), TRUE)=TRUE,VLOOKUP(E83,Store_VAM!B2:H273,{2}, FALSE),VLOOKUP(E83,Store_SRP!B2:H110,{2}, FALSE)), VLOOKUP(E83,Store_Showcase!B2:H144,{2}, FALSE))</f>
      </c>
      <c r="G83">
        <v>659616</v>
      </c>
      <c r="H83" t="s">
        <v>237</v>
      </c>
      <c r="I83" s="8" t="s">
        <v>238</v>
      </c>
      <c r="J83" t="s">
        <v>36</v>
      </c>
      <c r="K83" s="8">
        <f>IF(J83="PCK", I83, 0)</f>
      </c>
      <c r="L83" s="8">
        <f>IF(J83="KLS", I83, IF(J83="PCK", I83*VLOOKUP(G83,Sku_Consolidated!A2:U957,21, FALSE),I83*VLOOKUP(G83,Sku_Consolidated!A2:U957,21, FALSE)))</f>
      </c>
      <c r="M83" s="8">
        <f>IF(J83="PCS", I83, 0)</f>
      </c>
      <c r="N83" s="8" t="s">
        <v>239</v>
      </c>
      <c r="O83" s="8">
        <f>N83 * VLOOKUP(E83&amp;VLOOKUP(G83,Sku_Consolidated!A2:Q957,17,FALSE),Sku_CommRate!A2:E1002, 5, FALSE)</f>
      </c>
      <c r="P83" s="8">
        <f>N83 - O83</f>
      </c>
      <c r="Q83">
        <f>VLOOKUP(G83,Sku_Consolidated!A2:G957,7, FALSE)</f>
      </c>
      <c r="R83">
        <f>IF(IFERROR(VLOOKUP(E83,Store_Showcase!B2:H144,7, FALSE), TRUE)=TRUE, IF(IFERROR(VLOOKUP(E83,Store_SRP!B2:H110,7, FALSE), TRUE)=TRUE,VLOOKUP(E83,Store_VAM!B2:H273,7, FALSE),VLOOKUP(E83,Store_SRP!B2:H110,7, FALSE)), VLOOKUP(E83,Store_Showcase!B2:H144,7, FALSE))</f>
      </c>
      <c r="S83">
        <f>IF(IFERROR(VLOOKUP(E83,Store_Showcase!B2:I144,8, FALSE), TRUE)=TRUE, IF(IFERROR(VLOOKUP(E83,Store_SRP!B2:I110,8, FALSE), TRUE)=TRUE,VLOOKUP(E83,Store_VAM!B2:I273,8, FALSE),VLOOKUP(E83,Store_SRP!B2:I110,8, FALSE)), VLOOKUP(E83,Store_Showcase!B2:I144,8, FALSE))</f>
      </c>
      <c r="T83">
        <f>VLOOKUP(G83,Sku_Consolidated!A2:R957,18,FALSE)</f>
      </c>
      <c r="U83">
        <v>7375</v>
      </c>
      <c r="V83">
        <f>IF(VLOOKUP(G83,Sku_Consolidated!A2:S957,19,FALSE)="SHOWCASE", VLOOKUP(E83,Store_Showcase!B2:L144,11, FALSE), IF(VLOOKUP(G83,Sku_Consolidated!A2:S957,19,FALSE)="VAM",VLOOKUP(E83,Store_VAM!B2:L273,11, FALSE),VLOOKUP(E83,Store_SRP!B2:L110,11, FALSE)))</f>
      </c>
      <c r="W83">
        <f>VLOOKUP(G83,Sku_Consolidated!A2:W957,11,FALSE)</f>
      </c>
      <c r="X83">
        <f>VLOOKUP(G83,Sku_Consolidated!A2:H957,8,FALSE)</f>
      </c>
      <c r="Y83">
        <f>VLOOKUP(G83,Sku_Consolidated!A2:I957,9,FALSE)</f>
      </c>
      <c r="Z83" t="s">
        <v>38</v>
      </c>
      <c r="AA83">
        <f>VLOOKUP(G83,Sku_Consolidated!A2:E957,5,FALSE)</f>
      </c>
      <c r="AB83">
        <f>IF(VLOOKUP(G83,Sku_Consolidated!A2:S957,19,FALSE)="SHOWCASE", VLOOKUP(E83,Store_Showcase!B2:N144,13, FALSE), IF(VLOOKUP(G83,Sku_Consolidated!A2:S957,19,FALSE)="VAM",VLOOKUP(E83,Store_VAM!B2:N273,13, FALSE),VLOOKUP(E83,Store_SRP!B2:N110,13, FALSE)))</f>
      </c>
      <c r="AC83">
        <f>IF(IFERROR(AB83,TRUE)=TRUE, "-","OK")</f>
      </c>
      <c r="AD83" s="8" t="s">
        <v>239</v>
      </c>
      <c r="AE83" s="8" t="s">
        <v>39</v>
      </c>
      <c r="AF83">
        <f>IF(IFERROR(VLOOKUP(E83,Store_Showcase!B2:H144,{5}, FALSE), TRUE)=TRUE, IF(IFERROR(VLOOKUP(E83,Store_SRP!B2:H110,{5}, FALSE), TRUE)=TRUE,VLOOKUP(E83,Store_VAM!B2:H273,{5}, FALSE),VLOOKUP(E83,Store_SRP!B2:H110,{5}, FALSE)), VLOOKUP(E83,Store_Showcase!B2:H144,{5}, FALSE))</f>
      </c>
      <c r="AG83">
        <f>IF(IFERROR(VLOOKUP(E83,Store_Showcase!B2:H144,{6}, FALSE), TRUE)=TRUE, IF(IFERROR(VLOOKUP(E83,Store_SRP!B2:H110,{6}, FALSE), TRUE)=TRUE,VLOOKUP(E83,Store_VAM!B2:H273,{6}, FALSE),VLOOKUP(E83,Store_SRP!B2:H110,{6}, FALSE)), VLOOKUP(E83,Store_Showcase!B2:H144,{6}, FALSE))</f>
      </c>
      <c r="AH83">
        <f>VLOOKUP(G83,Sku_Consolidated!A2:R957,18,FALSE)</f>
      </c>
      <c r="AI83">
        <f>VLOOKUP(G83,Sku_Consolidated!A2:S957,19,FALSE)</f>
      </c>
      <c r="AJ83">
        <f>VLOOKUP(G83,Sku_Consolidated!A2:T957,20,FALSE)</f>
      </c>
    </row>
    <row r="84" spans="1:36" x14ac:dyDescent="0.25">
      <c r="A84">
        <v>2024</v>
      </c>
      <c r="B84" t="s">
        <v>31</v>
      </c>
      <c r="C84" t="s">
        <v>32</v>
      </c>
      <c r="D84" t="s">
        <v>33</v>
      </c>
      <c r="E84">
        <v>210</v>
      </c>
      <c r="F84">
        <f>IF(IFERROR(VLOOKUP(E84,Store_Showcase!B2:H144,{2}, FALSE), TRUE)=TRUE, IF(IFERROR(VLOOKUP(E84,Store_SRP!B2:H110,{2}, FALSE), TRUE)=TRUE,VLOOKUP(E84,Store_VAM!B2:H273,{2}, FALSE),VLOOKUP(E84,Store_SRP!B2:H110,{2}, FALSE)), VLOOKUP(E84,Store_Showcase!B2:H144,{2}, FALSE))</f>
      </c>
      <c r="G84">
        <v>655301</v>
      </c>
      <c r="H84" t="s">
        <v>57</v>
      </c>
      <c r="I84" s="8" t="s">
        <v>240</v>
      </c>
      <c r="J84" t="s">
        <v>36</v>
      </c>
      <c r="K84" s="8">
        <f>IF(J84="PCK", I84, 0)</f>
      </c>
      <c r="L84" s="8">
        <f>IF(J84="KLS", I84, IF(J84="PCK", I84*VLOOKUP(G84,Sku_Consolidated!A2:U957,21, FALSE),I84*VLOOKUP(G84,Sku_Consolidated!A2:U957,21, FALSE)))</f>
      </c>
      <c r="M84" s="8">
        <f>IF(J84="PCS", I84, 0)</f>
      </c>
      <c r="N84" s="8" t="s">
        <v>241</v>
      </c>
      <c r="O84" s="8">
        <f>N84 * VLOOKUP(E84&amp;VLOOKUP(G84,Sku_Consolidated!A2:Q957,17,FALSE),Sku_CommRate!A2:E1002, 5, FALSE)</f>
      </c>
      <c r="P84" s="8">
        <f>N84 - O84</f>
      </c>
      <c r="Q84">
        <f>VLOOKUP(G84,Sku_Consolidated!A2:G957,7, FALSE)</f>
      </c>
      <c r="R84">
        <f>IF(IFERROR(VLOOKUP(E84,Store_Showcase!B2:H144,7, FALSE), TRUE)=TRUE, IF(IFERROR(VLOOKUP(E84,Store_SRP!B2:H110,7, FALSE), TRUE)=TRUE,VLOOKUP(E84,Store_VAM!B2:H273,7, FALSE),VLOOKUP(E84,Store_SRP!B2:H110,7, FALSE)), VLOOKUP(E84,Store_Showcase!B2:H144,7, FALSE))</f>
      </c>
      <c r="S84">
        <f>IF(IFERROR(VLOOKUP(E84,Store_Showcase!B2:I144,8, FALSE), TRUE)=TRUE, IF(IFERROR(VLOOKUP(E84,Store_SRP!B2:I110,8, FALSE), TRUE)=TRUE,VLOOKUP(E84,Store_VAM!B2:I273,8, FALSE),VLOOKUP(E84,Store_SRP!B2:I110,8, FALSE)), VLOOKUP(E84,Store_Showcase!B2:I144,8, FALSE))</f>
      </c>
      <c r="T84">
        <f>VLOOKUP(G84,Sku_Consolidated!A2:R957,18,FALSE)</f>
      </c>
      <c r="U84">
        <v>6228</v>
      </c>
      <c r="V84">
        <f>IF(VLOOKUP(G84,Sku_Consolidated!A2:S957,19,FALSE)="SHOWCASE", VLOOKUP(E84,Store_Showcase!B2:L144,11, FALSE), IF(VLOOKUP(G84,Sku_Consolidated!A2:S957,19,FALSE)="VAM",VLOOKUP(E84,Store_VAM!B2:L273,11, FALSE),VLOOKUP(E84,Store_SRP!B2:L110,11, FALSE)))</f>
      </c>
      <c r="W84">
        <f>VLOOKUP(G84,Sku_Consolidated!A2:W957,11,FALSE)</f>
      </c>
      <c r="X84">
        <f>VLOOKUP(G84,Sku_Consolidated!A2:H957,8,FALSE)</f>
      </c>
      <c r="Y84">
        <f>VLOOKUP(G84,Sku_Consolidated!A2:I957,9,FALSE)</f>
      </c>
      <c r="Z84" t="s">
        <v>38</v>
      </c>
      <c r="AA84">
        <f>VLOOKUP(G84,Sku_Consolidated!A2:E957,5,FALSE)</f>
      </c>
      <c r="AB84">
        <f>IF(VLOOKUP(G84,Sku_Consolidated!A2:S957,19,FALSE)="SHOWCASE", VLOOKUP(E84,Store_Showcase!B2:N144,13, FALSE), IF(VLOOKUP(G84,Sku_Consolidated!A2:S957,19,FALSE)="VAM",VLOOKUP(E84,Store_VAM!B2:N273,13, FALSE),VLOOKUP(E84,Store_SRP!B2:N110,13, FALSE)))</f>
      </c>
      <c r="AC84">
        <f>IF(IFERROR(AB84,TRUE)=TRUE, "-","OK")</f>
      </c>
      <c r="AD84" s="8" t="s">
        <v>241</v>
      </c>
      <c r="AE84" s="8" t="s">
        <v>39</v>
      </c>
      <c r="AF84">
        <f>IF(IFERROR(VLOOKUP(E84,Store_Showcase!B2:H144,{5}, FALSE), TRUE)=TRUE, IF(IFERROR(VLOOKUP(E84,Store_SRP!B2:H110,{5}, FALSE), TRUE)=TRUE,VLOOKUP(E84,Store_VAM!B2:H273,{5}, FALSE),VLOOKUP(E84,Store_SRP!B2:H110,{5}, FALSE)), VLOOKUP(E84,Store_Showcase!B2:H144,{5}, FALSE))</f>
      </c>
      <c r="AG84">
        <f>IF(IFERROR(VLOOKUP(E84,Store_Showcase!B2:H144,{6}, FALSE), TRUE)=TRUE, IF(IFERROR(VLOOKUP(E84,Store_SRP!B2:H110,{6}, FALSE), TRUE)=TRUE,VLOOKUP(E84,Store_VAM!B2:H273,{6}, FALSE),VLOOKUP(E84,Store_SRP!B2:H110,{6}, FALSE)), VLOOKUP(E84,Store_Showcase!B2:H144,{6}, FALSE))</f>
      </c>
      <c r="AH84">
        <f>VLOOKUP(G84,Sku_Consolidated!A2:R957,18,FALSE)</f>
      </c>
      <c r="AI84">
        <f>VLOOKUP(G84,Sku_Consolidated!A2:S957,19,FALSE)</f>
      </c>
      <c r="AJ84">
        <f>VLOOKUP(G84,Sku_Consolidated!A2:T957,20,FALSE)</f>
      </c>
    </row>
    <row r="85" spans="1:36" x14ac:dyDescent="0.25">
      <c r="A85">
        <v>2024</v>
      </c>
      <c r="B85" t="s">
        <v>31</v>
      </c>
      <c r="C85" t="s">
        <v>32</v>
      </c>
      <c r="D85" t="s">
        <v>33</v>
      </c>
      <c r="E85">
        <v>717</v>
      </c>
      <c r="F85">
        <f>IF(IFERROR(VLOOKUP(E85,Store_Showcase!B2:H144,{2}, FALSE), TRUE)=TRUE, IF(IFERROR(VLOOKUP(E85,Store_SRP!B2:H110,{2}, FALSE), TRUE)=TRUE,VLOOKUP(E85,Store_VAM!B2:H273,{2}, FALSE),VLOOKUP(E85,Store_SRP!B2:H110,{2}, FALSE)), VLOOKUP(E85,Store_Showcase!B2:H144,{2}, FALSE))</f>
      </c>
      <c r="G85">
        <v>655311</v>
      </c>
      <c r="H85" t="s">
        <v>119</v>
      </c>
      <c r="I85" s="8" t="s">
        <v>242</v>
      </c>
      <c r="J85" t="s">
        <v>36</v>
      </c>
      <c r="K85" s="8">
        <f>IF(J85="PCK", I85, 0)</f>
      </c>
      <c r="L85" s="8">
        <f>IF(J85="KLS", I85, IF(J85="PCK", I85*VLOOKUP(G85,Sku_Consolidated!A2:U957,21, FALSE),I85*VLOOKUP(G85,Sku_Consolidated!A2:U957,21, FALSE)))</f>
      </c>
      <c r="M85" s="8">
        <f>IF(J85="PCS", I85, 0)</f>
      </c>
      <c r="N85" s="8" t="s">
        <v>243</v>
      </c>
      <c r="O85" s="8">
        <f>N85 * VLOOKUP(E85&amp;VLOOKUP(G85,Sku_Consolidated!A2:Q957,17,FALSE),Sku_CommRate!A2:E1002, 5, FALSE)</f>
      </c>
      <c r="P85" s="8">
        <f>N85 - O85</f>
      </c>
      <c r="Q85">
        <f>VLOOKUP(G85,Sku_Consolidated!A2:G957,7, FALSE)</f>
      </c>
      <c r="R85">
        <f>IF(IFERROR(VLOOKUP(E85,Store_Showcase!B2:H144,7, FALSE), TRUE)=TRUE, IF(IFERROR(VLOOKUP(E85,Store_SRP!B2:H110,7, FALSE), TRUE)=TRUE,VLOOKUP(E85,Store_VAM!B2:H273,7, FALSE),VLOOKUP(E85,Store_SRP!B2:H110,7, FALSE)), VLOOKUP(E85,Store_Showcase!B2:H144,7, FALSE))</f>
      </c>
      <c r="S85">
        <f>IF(IFERROR(VLOOKUP(E85,Store_Showcase!B2:I144,8, FALSE), TRUE)=TRUE, IF(IFERROR(VLOOKUP(E85,Store_SRP!B2:I110,8, FALSE), TRUE)=TRUE,VLOOKUP(E85,Store_VAM!B2:I273,8, FALSE),VLOOKUP(E85,Store_SRP!B2:I110,8, FALSE)), VLOOKUP(E85,Store_Showcase!B2:I144,8, FALSE))</f>
      </c>
      <c r="T85">
        <f>VLOOKUP(G85,Sku_Consolidated!A2:R957,18,FALSE)</f>
      </c>
      <c r="U85">
        <v>6237</v>
      </c>
      <c r="V85">
        <f>IF(VLOOKUP(G85,Sku_Consolidated!A2:S957,19,FALSE)="SHOWCASE", VLOOKUP(E85,Store_Showcase!B2:L144,11, FALSE), IF(VLOOKUP(G85,Sku_Consolidated!A2:S957,19,FALSE)="VAM",VLOOKUP(E85,Store_VAM!B2:L273,11, FALSE),VLOOKUP(E85,Store_SRP!B2:L110,11, FALSE)))</f>
      </c>
      <c r="W85">
        <f>VLOOKUP(G85,Sku_Consolidated!A2:W957,11,FALSE)</f>
      </c>
      <c r="X85">
        <f>VLOOKUP(G85,Sku_Consolidated!A2:H957,8,FALSE)</f>
      </c>
      <c r="Y85">
        <f>VLOOKUP(G85,Sku_Consolidated!A2:I957,9,FALSE)</f>
      </c>
      <c r="Z85" t="s">
        <v>38</v>
      </c>
      <c r="AA85">
        <f>VLOOKUP(G85,Sku_Consolidated!A2:E957,5,FALSE)</f>
      </c>
      <c r="AB85">
        <f>IF(VLOOKUP(G85,Sku_Consolidated!A2:S957,19,FALSE)="SHOWCASE", VLOOKUP(E85,Store_Showcase!B2:N144,13, FALSE), IF(VLOOKUP(G85,Sku_Consolidated!A2:S957,19,FALSE)="VAM",VLOOKUP(E85,Store_VAM!B2:N273,13, FALSE),VLOOKUP(E85,Store_SRP!B2:N110,13, FALSE)))</f>
      </c>
      <c r="AC85">
        <f>IF(IFERROR(AB85,TRUE)=TRUE, "-","OK")</f>
      </c>
      <c r="AD85" s="8" t="s">
        <v>243</v>
      </c>
      <c r="AE85" s="8" t="s">
        <v>39</v>
      </c>
      <c r="AF85">
        <f>IF(IFERROR(VLOOKUP(E85,Store_Showcase!B2:H144,{5}, FALSE), TRUE)=TRUE, IF(IFERROR(VLOOKUP(E85,Store_SRP!B2:H110,{5}, FALSE), TRUE)=TRUE,VLOOKUP(E85,Store_VAM!B2:H273,{5}, FALSE),VLOOKUP(E85,Store_SRP!B2:H110,{5}, FALSE)), VLOOKUP(E85,Store_Showcase!B2:H144,{5}, FALSE))</f>
      </c>
      <c r="AG85">
        <f>IF(IFERROR(VLOOKUP(E85,Store_Showcase!B2:H144,{6}, FALSE), TRUE)=TRUE, IF(IFERROR(VLOOKUP(E85,Store_SRP!B2:H110,{6}, FALSE), TRUE)=TRUE,VLOOKUP(E85,Store_VAM!B2:H273,{6}, FALSE),VLOOKUP(E85,Store_SRP!B2:H110,{6}, FALSE)), VLOOKUP(E85,Store_Showcase!B2:H144,{6}, FALSE))</f>
      </c>
      <c r="AH85">
        <f>VLOOKUP(G85,Sku_Consolidated!A2:R957,18,FALSE)</f>
      </c>
      <c r="AI85">
        <f>VLOOKUP(G85,Sku_Consolidated!A2:S957,19,FALSE)</f>
      </c>
      <c r="AJ85">
        <f>VLOOKUP(G85,Sku_Consolidated!A2:T957,20,FALSE)</f>
      </c>
    </row>
    <row r="86" spans="1:36" x14ac:dyDescent="0.25">
      <c r="A86">
        <v>2024</v>
      </c>
      <c r="B86" t="s">
        <v>31</v>
      </c>
      <c r="C86" t="s">
        <v>32</v>
      </c>
      <c r="D86" t="s">
        <v>33</v>
      </c>
      <c r="E86">
        <v>231</v>
      </c>
      <c r="F86">
        <f>IF(IFERROR(VLOOKUP(E86,Store_Showcase!B2:H144,{2}, FALSE), TRUE)=TRUE, IF(IFERROR(VLOOKUP(E86,Store_SRP!B2:H110,{2}, FALSE), TRUE)=TRUE,VLOOKUP(E86,Store_VAM!B2:H273,{2}, FALSE),VLOOKUP(E86,Store_SRP!B2:H110,{2}, FALSE)), VLOOKUP(E86,Store_Showcase!B2:H144,{2}, FALSE))</f>
      </c>
      <c r="G86">
        <v>655306</v>
      </c>
      <c r="H86" t="s">
        <v>43</v>
      </c>
      <c r="I86" s="8" t="s">
        <v>244</v>
      </c>
      <c r="J86" t="s">
        <v>36</v>
      </c>
      <c r="K86" s="8">
        <f>IF(J86="PCK", I86, 0)</f>
      </c>
      <c r="L86" s="8">
        <f>IF(J86="KLS", I86, IF(J86="PCK", I86*VLOOKUP(G86,Sku_Consolidated!A2:U957,21, FALSE),I86*VLOOKUP(G86,Sku_Consolidated!A2:U957,21, FALSE)))</f>
      </c>
      <c r="M86" s="8">
        <f>IF(J86="PCS", I86, 0)</f>
      </c>
      <c r="N86" s="8" t="s">
        <v>245</v>
      </c>
      <c r="O86" s="8">
        <f>N86 * VLOOKUP(E86&amp;VLOOKUP(G86,Sku_Consolidated!A2:Q957,17,FALSE),Sku_CommRate!A2:E1002, 5, FALSE)</f>
      </c>
      <c r="P86" s="8">
        <f>N86 - O86</f>
      </c>
      <c r="Q86">
        <f>VLOOKUP(G86,Sku_Consolidated!A2:G957,7, FALSE)</f>
      </c>
      <c r="R86">
        <f>IF(IFERROR(VLOOKUP(E86,Store_Showcase!B2:H144,7, FALSE), TRUE)=TRUE, IF(IFERROR(VLOOKUP(E86,Store_SRP!B2:H110,7, FALSE), TRUE)=TRUE,VLOOKUP(E86,Store_VAM!B2:H273,7, FALSE),VLOOKUP(E86,Store_SRP!B2:H110,7, FALSE)), VLOOKUP(E86,Store_Showcase!B2:H144,7, FALSE))</f>
      </c>
      <c r="S86">
        <f>IF(IFERROR(VLOOKUP(E86,Store_Showcase!B2:I144,8, FALSE), TRUE)=TRUE, IF(IFERROR(VLOOKUP(E86,Store_SRP!B2:I110,8, FALSE), TRUE)=TRUE,VLOOKUP(E86,Store_VAM!B2:I273,8, FALSE),VLOOKUP(E86,Store_SRP!B2:I110,8, FALSE)), VLOOKUP(E86,Store_Showcase!B2:I144,8, FALSE))</f>
      </c>
      <c r="T86">
        <f>VLOOKUP(G86,Sku_Consolidated!A2:R957,18,FALSE)</f>
      </c>
      <c r="U86">
        <v>6233</v>
      </c>
      <c r="V86">
        <f>IF(VLOOKUP(G86,Sku_Consolidated!A2:S957,19,FALSE)="SHOWCASE", VLOOKUP(E86,Store_Showcase!B2:L144,11, FALSE), IF(VLOOKUP(G86,Sku_Consolidated!A2:S957,19,FALSE)="VAM",VLOOKUP(E86,Store_VAM!B2:L273,11, FALSE),VLOOKUP(E86,Store_SRP!B2:L110,11, FALSE)))</f>
      </c>
      <c r="W86">
        <f>VLOOKUP(G86,Sku_Consolidated!A2:W957,11,FALSE)</f>
      </c>
      <c r="X86">
        <f>VLOOKUP(G86,Sku_Consolidated!A2:H957,8,FALSE)</f>
      </c>
      <c r="Y86">
        <f>VLOOKUP(G86,Sku_Consolidated!A2:I957,9,FALSE)</f>
      </c>
      <c r="Z86" t="s">
        <v>38</v>
      </c>
      <c r="AA86">
        <f>VLOOKUP(G86,Sku_Consolidated!A2:E957,5,FALSE)</f>
      </c>
      <c r="AB86">
        <f>IF(VLOOKUP(G86,Sku_Consolidated!A2:S957,19,FALSE)="SHOWCASE", VLOOKUP(E86,Store_Showcase!B2:N144,13, FALSE), IF(VLOOKUP(G86,Sku_Consolidated!A2:S957,19,FALSE)="VAM",VLOOKUP(E86,Store_VAM!B2:N273,13, FALSE),VLOOKUP(E86,Store_SRP!B2:N110,13, FALSE)))</f>
      </c>
      <c r="AC86">
        <f>IF(IFERROR(AB86,TRUE)=TRUE, "-","OK")</f>
      </c>
      <c r="AD86" s="8" t="s">
        <v>245</v>
      </c>
      <c r="AE86" s="8" t="s">
        <v>39</v>
      </c>
      <c r="AF86">
        <f>IF(IFERROR(VLOOKUP(E86,Store_Showcase!B2:H144,{5}, FALSE), TRUE)=TRUE, IF(IFERROR(VLOOKUP(E86,Store_SRP!B2:H110,{5}, FALSE), TRUE)=TRUE,VLOOKUP(E86,Store_VAM!B2:H273,{5}, FALSE),VLOOKUP(E86,Store_SRP!B2:H110,{5}, FALSE)), VLOOKUP(E86,Store_Showcase!B2:H144,{5}, FALSE))</f>
      </c>
      <c r="AG86">
        <f>IF(IFERROR(VLOOKUP(E86,Store_Showcase!B2:H144,{6}, FALSE), TRUE)=TRUE, IF(IFERROR(VLOOKUP(E86,Store_SRP!B2:H110,{6}, FALSE), TRUE)=TRUE,VLOOKUP(E86,Store_VAM!B2:H273,{6}, FALSE),VLOOKUP(E86,Store_SRP!B2:H110,{6}, FALSE)), VLOOKUP(E86,Store_Showcase!B2:H144,{6}, FALSE))</f>
      </c>
      <c r="AH86">
        <f>VLOOKUP(G86,Sku_Consolidated!A2:R957,18,FALSE)</f>
      </c>
      <c r="AI86">
        <f>VLOOKUP(G86,Sku_Consolidated!A2:S957,19,FALSE)</f>
      </c>
      <c r="AJ86">
        <f>VLOOKUP(G86,Sku_Consolidated!A2:T957,20,FALSE)</f>
      </c>
    </row>
    <row r="87" spans="1:36" x14ac:dyDescent="0.25">
      <c r="A87">
        <v>2024</v>
      </c>
      <c r="B87" t="s">
        <v>31</v>
      </c>
      <c r="C87" t="s">
        <v>32</v>
      </c>
      <c r="D87" t="s">
        <v>33</v>
      </c>
      <c r="E87">
        <v>248</v>
      </c>
      <c r="F87">
        <f>IF(IFERROR(VLOOKUP(E87,Store_Showcase!B2:H144,{2}, FALSE), TRUE)=TRUE, IF(IFERROR(VLOOKUP(E87,Store_SRP!B2:H110,{2}, FALSE), TRUE)=TRUE,VLOOKUP(E87,Store_VAM!B2:H273,{2}, FALSE),VLOOKUP(E87,Store_SRP!B2:H110,{2}, FALSE)), VLOOKUP(E87,Store_Showcase!B2:H144,{2}, FALSE))</f>
      </c>
      <c r="G87">
        <v>655319</v>
      </c>
      <c r="H87" t="s">
        <v>246</v>
      </c>
      <c r="I87" s="8" t="s">
        <v>247</v>
      </c>
      <c r="J87" t="s">
        <v>36</v>
      </c>
      <c r="K87" s="8">
        <f>IF(J87="PCK", I87, 0)</f>
      </c>
      <c r="L87" s="8">
        <f>IF(J87="KLS", I87, IF(J87="PCK", I87*VLOOKUP(G87,Sku_Consolidated!A2:U957,21, FALSE),I87*VLOOKUP(G87,Sku_Consolidated!A2:U957,21, FALSE)))</f>
      </c>
      <c r="M87" s="8">
        <f>IF(J87="PCS", I87, 0)</f>
      </c>
      <c r="N87" s="8" t="s">
        <v>248</v>
      </c>
      <c r="O87" s="8">
        <f>N87 * VLOOKUP(E87&amp;VLOOKUP(G87,Sku_Consolidated!A2:Q957,17,FALSE),Sku_CommRate!A2:E1002, 5, FALSE)</f>
      </c>
      <c r="P87" s="8">
        <f>N87 - O87</f>
      </c>
      <c r="Q87">
        <f>VLOOKUP(G87,Sku_Consolidated!A2:G957,7, FALSE)</f>
      </c>
      <c r="R87">
        <f>IF(IFERROR(VLOOKUP(E87,Store_Showcase!B2:H144,7, FALSE), TRUE)=TRUE, IF(IFERROR(VLOOKUP(E87,Store_SRP!B2:H110,7, FALSE), TRUE)=TRUE,VLOOKUP(E87,Store_VAM!B2:H273,7, FALSE),VLOOKUP(E87,Store_SRP!B2:H110,7, FALSE)), VLOOKUP(E87,Store_Showcase!B2:H144,7, FALSE))</f>
      </c>
      <c r="S87">
        <f>IF(IFERROR(VLOOKUP(E87,Store_Showcase!B2:I144,8, FALSE), TRUE)=TRUE, IF(IFERROR(VLOOKUP(E87,Store_SRP!B2:I110,8, FALSE), TRUE)=TRUE,VLOOKUP(E87,Store_VAM!B2:I273,8, FALSE),VLOOKUP(E87,Store_SRP!B2:I110,8, FALSE)), VLOOKUP(E87,Store_Showcase!B2:I144,8, FALSE))</f>
      </c>
      <c r="T87">
        <f>VLOOKUP(G87,Sku_Consolidated!A2:R957,18,FALSE)</f>
      </c>
      <c r="U87">
        <v>6244</v>
      </c>
      <c r="V87">
        <f>IF(VLOOKUP(G87,Sku_Consolidated!A2:S957,19,FALSE)="SHOWCASE", VLOOKUP(E87,Store_Showcase!B2:L144,11, FALSE), IF(VLOOKUP(G87,Sku_Consolidated!A2:S957,19,FALSE)="VAM",VLOOKUP(E87,Store_VAM!B2:L273,11, FALSE),VLOOKUP(E87,Store_SRP!B2:L110,11, FALSE)))</f>
      </c>
      <c r="W87">
        <f>VLOOKUP(G87,Sku_Consolidated!A2:W957,11,FALSE)</f>
      </c>
      <c r="X87">
        <f>VLOOKUP(G87,Sku_Consolidated!A2:H957,8,FALSE)</f>
      </c>
      <c r="Y87">
        <f>VLOOKUP(G87,Sku_Consolidated!A2:I957,9,FALSE)</f>
      </c>
      <c r="Z87" t="s">
        <v>38</v>
      </c>
      <c r="AA87">
        <f>VLOOKUP(G87,Sku_Consolidated!A2:E957,5,FALSE)</f>
      </c>
      <c r="AB87">
        <f>IF(VLOOKUP(G87,Sku_Consolidated!A2:S957,19,FALSE)="SHOWCASE", VLOOKUP(E87,Store_Showcase!B2:N144,13, FALSE), IF(VLOOKUP(G87,Sku_Consolidated!A2:S957,19,FALSE)="VAM",VLOOKUP(E87,Store_VAM!B2:N273,13, FALSE),VLOOKUP(E87,Store_SRP!B2:N110,13, FALSE)))</f>
      </c>
      <c r="AC87">
        <f>IF(IFERROR(AB87,TRUE)=TRUE, "-","OK")</f>
      </c>
      <c r="AD87" s="8" t="s">
        <v>248</v>
      </c>
      <c r="AE87" s="8" t="s">
        <v>39</v>
      </c>
      <c r="AF87">
        <f>IF(IFERROR(VLOOKUP(E87,Store_Showcase!B2:H144,{5}, FALSE), TRUE)=TRUE, IF(IFERROR(VLOOKUP(E87,Store_SRP!B2:H110,{5}, FALSE), TRUE)=TRUE,VLOOKUP(E87,Store_VAM!B2:H273,{5}, FALSE),VLOOKUP(E87,Store_SRP!B2:H110,{5}, FALSE)), VLOOKUP(E87,Store_Showcase!B2:H144,{5}, FALSE))</f>
      </c>
      <c r="AG87">
        <f>IF(IFERROR(VLOOKUP(E87,Store_Showcase!B2:H144,{6}, FALSE), TRUE)=TRUE, IF(IFERROR(VLOOKUP(E87,Store_SRP!B2:H110,{6}, FALSE), TRUE)=TRUE,VLOOKUP(E87,Store_VAM!B2:H273,{6}, FALSE),VLOOKUP(E87,Store_SRP!B2:H110,{6}, FALSE)), VLOOKUP(E87,Store_Showcase!B2:H144,{6}, FALSE))</f>
      </c>
      <c r="AH87">
        <f>VLOOKUP(G87,Sku_Consolidated!A2:R957,18,FALSE)</f>
      </c>
      <c r="AI87">
        <f>VLOOKUP(G87,Sku_Consolidated!A2:S957,19,FALSE)</f>
      </c>
      <c r="AJ87">
        <f>VLOOKUP(G87,Sku_Consolidated!A2:T957,20,FALSE)</f>
      </c>
    </row>
    <row r="88" spans="1:36" x14ac:dyDescent="0.25">
      <c r="A88">
        <v>2024</v>
      </c>
      <c r="B88" t="s">
        <v>31</v>
      </c>
      <c r="C88" t="s">
        <v>32</v>
      </c>
      <c r="D88" t="s">
        <v>33</v>
      </c>
      <c r="E88">
        <v>717</v>
      </c>
      <c r="F88">
        <f>IF(IFERROR(VLOOKUP(E88,Store_Showcase!B2:H144,{2}, FALSE), TRUE)=TRUE, IF(IFERROR(VLOOKUP(E88,Store_SRP!B2:H110,{2}, FALSE), TRUE)=TRUE,VLOOKUP(E88,Store_VAM!B2:H273,{2}, FALSE),VLOOKUP(E88,Store_SRP!B2:H110,{2}, FALSE)), VLOOKUP(E88,Store_Showcase!B2:H144,{2}, FALSE))</f>
      </c>
      <c r="G88">
        <v>655298</v>
      </c>
      <c r="H88" t="s">
        <v>109</v>
      </c>
      <c r="I88" s="8" t="s">
        <v>249</v>
      </c>
      <c r="J88" t="s">
        <v>36</v>
      </c>
      <c r="K88" s="8">
        <f>IF(J88="PCK", I88, 0)</f>
      </c>
      <c r="L88" s="8">
        <f>IF(J88="KLS", I88, IF(J88="PCK", I88*VLOOKUP(G88,Sku_Consolidated!A2:U957,21, FALSE),I88*VLOOKUP(G88,Sku_Consolidated!A2:U957,21, FALSE)))</f>
      </c>
      <c r="M88" s="8">
        <f>IF(J88="PCS", I88, 0)</f>
      </c>
      <c r="N88" s="8" t="s">
        <v>250</v>
      </c>
      <c r="O88" s="8">
        <f>N88 * VLOOKUP(E88&amp;VLOOKUP(G88,Sku_Consolidated!A2:Q957,17,FALSE),Sku_CommRate!A2:E1002, 5, FALSE)</f>
      </c>
      <c r="P88" s="8">
        <f>N88 - O88</f>
      </c>
      <c r="Q88">
        <f>VLOOKUP(G88,Sku_Consolidated!A2:G957,7, FALSE)</f>
      </c>
      <c r="R88">
        <f>IF(IFERROR(VLOOKUP(E88,Store_Showcase!B2:H144,7, FALSE), TRUE)=TRUE, IF(IFERROR(VLOOKUP(E88,Store_SRP!B2:H110,7, FALSE), TRUE)=TRUE,VLOOKUP(E88,Store_VAM!B2:H273,7, FALSE),VLOOKUP(E88,Store_SRP!B2:H110,7, FALSE)), VLOOKUP(E88,Store_Showcase!B2:H144,7, FALSE))</f>
      </c>
      <c r="S88">
        <f>IF(IFERROR(VLOOKUP(E88,Store_Showcase!B2:I144,8, FALSE), TRUE)=TRUE, IF(IFERROR(VLOOKUP(E88,Store_SRP!B2:I110,8, FALSE), TRUE)=TRUE,VLOOKUP(E88,Store_VAM!B2:I273,8, FALSE),VLOOKUP(E88,Store_SRP!B2:I110,8, FALSE)), VLOOKUP(E88,Store_Showcase!B2:I144,8, FALSE))</f>
      </c>
      <c r="T88">
        <f>VLOOKUP(G88,Sku_Consolidated!A2:R957,18,FALSE)</f>
      </c>
      <c r="U88">
        <v>6226</v>
      </c>
      <c r="V88">
        <f>IF(VLOOKUP(G88,Sku_Consolidated!A2:S957,19,FALSE)="SHOWCASE", VLOOKUP(E88,Store_Showcase!B2:L144,11, FALSE), IF(VLOOKUP(G88,Sku_Consolidated!A2:S957,19,FALSE)="VAM",VLOOKUP(E88,Store_VAM!B2:L273,11, FALSE),VLOOKUP(E88,Store_SRP!B2:L110,11, FALSE)))</f>
      </c>
      <c r="W88">
        <f>VLOOKUP(G88,Sku_Consolidated!A2:W957,11,FALSE)</f>
      </c>
      <c r="X88">
        <f>VLOOKUP(G88,Sku_Consolidated!A2:H957,8,FALSE)</f>
      </c>
      <c r="Y88">
        <f>VLOOKUP(G88,Sku_Consolidated!A2:I957,9,FALSE)</f>
      </c>
      <c r="Z88" t="s">
        <v>38</v>
      </c>
      <c r="AA88">
        <f>VLOOKUP(G88,Sku_Consolidated!A2:E957,5,FALSE)</f>
      </c>
      <c r="AB88">
        <f>IF(VLOOKUP(G88,Sku_Consolidated!A2:S957,19,FALSE)="SHOWCASE", VLOOKUP(E88,Store_Showcase!B2:N144,13, FALSE), IF(VLOOKUP(G88,Sku_Consolidated!A2:S957,19,FALSE)="VAM",VLOOKUP(E88,Store_VAM!B2:N273,13, FALSE),VLOOKUP(E88,Store_SRP!B2:N110,13, FALSE)))</f>
      </c>
      <c r="AC88">
        <f>IF(IFERROR(AB88,TRUE)=TRUE, "-","OK")</f>
      </c>
      <c r="AD88" s="8" t="s">
        <v>250</v>
      </c>
      <c r="AE88" s="8" t="s">
        <v>39</v>
      </c>
      <c r="AF88">
        <f>IF(IFERROR(VLOOKUP(E88,Store_Showcase!B2:H144,{5}, FALSE), TRUE)=TRUE, IF(IFERROR(VLOOKUP(E88,Store_SRP!B2:H110,{5}, FALSE), TRUE)=TRUE,VLOOKUP(E88,Store_VAM!B2:H273,{5}, FALSE),VLOOKUP(E88,Store_SRP!B2:H110,{5}, FALSE)), VLOOKUP(E88,Store_Showcase!B2:H144,{5}, FALSE))</f>
      </c>
      <c r="AG88">
        <f>IF(IFERROR(VLOOKUP(E88,Store_Showcase!B2:H144,{6}, FALSE), TRUE)=TRUE, IF(IFERROR(VLOOKUP(E88,Store_SRP!B2:H110,{6}, FALSE), TRUE)=TRUE,VLOOKUP(E88,Store_VAM!B2:H273,{6}, FALSE),VLOOKUP(E88,Store_SRP!B2:H110,{6}, FALSE)), VLOOKUP(E88,Store_Showcase!B2:H144,{6}, FALSE))</f>
      </c>
      <c r="AH88">
        <f>VLOOKUP(G88,Sku_Consolidated!A2:R957,18,FALSE)</f>
      </c>
      <c r="AI88">
        <f>VLOOKUP(G88,Sku_Consolidated!A2:S957,19,FALSE)</f>
      </c>
      <c r="AJ88">
        <f>VLOOKUP(G88,Sku_Consolidated!A2:T957,20,FALSE)</f>
      </c>
    </row>
    <row r="89" spans="1:36" x14ac:dyDescent="0.25">
      <c r="A89">
        <v>2024</v>
      </c>
      <c r="B89" t="s">
        <v>31</v>
      </c>
      <c r="C89" t="s">
        <v>32</v>
      </c>
      <c r="D89" t="s">
        <v>33</v>
      </c>
      <c r="E89">
        <v>136</v>
      </c>
      <c r="F89">
        <f>IF(IFERROR(VLOOKUP(E89,Store_Showcase!B2:H144,{2}, FALSE), TRUE)=TRUE, IF(IFERROR(VLOOKUP(E89,Store_SRP!B2:H110,{2}, FALSE), TRUE)=TRUE,VLOOKUP(E89,Store_VAM!B2:H273,{2}, FALSE),VLOOKUP(E89,Store_SRP!B2:H110,{2}, FALSE)), VLOOKUP(E89,Store_Showcase!B2:H144,{2}, FALSE))</f>
      </c>
      <c r="G89">
        <v>655312</v>
      </c>
      <c r="H89" t="s">
        <v>98</v>
      </c>
      <c r="I89" s="8" t="s">
        <v>251</v>
      </c>
      <c r="J89" t="s">
        <v>36</v>
      </c>
      <c r="K89" s="8">
        <f>IF(J89="PCK", I89, 0)</f>
      </c>
      <c r="L89" s="8">
        <f>IF(J89="KLS", I89, IF(J89="PCK", I89*VLOOKUP(G89,Sku_Consolidated!A2:U957,21, FALSE),I89*VLOOKUP(G89,Sku_Consolidated!A2:U957,21, FALSE)))</f>
      </c>
      <c r="M89" s="8">
        <f>IF(J89="PCS", I89, 0)</f>
      </c>
      <c r="N89" s="8" t="s">
        <v>252</v>
      </c>
      <c r="O89" s="8">
        <f>N89 * VLOOKUP(E89&amp;VLOOKUP(G89,Sku_Consolidated!A2:Q957,17,FALSE),Sku_CommRate!A2:E1002, 5, FALSE)</f>
      </c>
      <c r="P89" s="8">
        <f>N89 - O89</f>
      </c>
      <c r="Q89">
        <f>VLOOKUP(G89,Sku_Consolidated!A2:G957,7, FALSE)</f>
      </c>
      <c r="R89">
        <f>IF(IFERROR(VLOOKUP(E89,Store_Showcase!B2:H144,7, FALSE), TRUE)=TRUE, IF(IFERROR(VLOOKUP(E89,Store_SRP!B2:H110,7, FALSE), TRUE)=TRUE,VLOOKUP(E89,Store_VAM!B2:H273,7, FALSE),VLOOKUP(E89,Store_SRP!B2:H110,7, FALSE)), VLOOKUP(E89,Store_Showcase!B2:H144,7, FALSE))</f>
      </c>
      <c r="S89">
        <f>IF(IFERROR(VLOOKUP(E89,Store_Showcase!B2:I144,8, FALSE), TRUE)=TRUE, IF(IFERROR(VLOOKUP(E89,Store_SRP!B2:I110,8, FALSE), TRUE)=TRUE,VLOOKUP(E89,Store_VAM!B2:I273,8, FALSE),VLOOKUP(E89,Store_SRP!B2:I110,8, FALSE)), VLOOKUP(E89,Store_Showcase!B2:I144,8, FALSE))</f>
      </c>
      <c r="T89">
        <f>VLOOKUP(G89,Sku_Consolidated!A2:R957,18,FALSE)</f>
      </c>
      <c r="U89">
        <v>6238</v>
      </c>
      <c r="V89">
        <f>IF(VLOOKUP(G89,Sku_Consolidated!A2:S957,19,FALSE)="SHOWCASE", VLOOKUP(E89,Store_Showcase!B2:L144,11, FALSE), IF(VLOOKUP(G89,Sku_Consolidated!A2:S957,19,FALSE)="VAM",VLOOKUP(E89,Store_VAM!B2:L273,11, FALSE),VLOOKUP(E89,Store_SRP!B2:L110,11, FALSE)))</f>
      </c>
      <c r="W89">
        <f>VLOOKUP(G89,Sku_Consolidated!A2:W957,11,FALSE)</f>
      </c>
      <c r="X89">
        <f>VLOOKUP(G89,Sku_Consolidated!A2:H957,8,FALSE)</f>
      </c>
      <c r="Y89">
        <f>VLOOKUP(G89,Sku_Consolidated!A2:I957,9,FALSE)</f>
      </c>
      <c r="Z89" t="s">
        <v>38</v>
      </c>
      <c r="AA89">
        <f>VLOOKUP(G89,Sku_Consolidated!A2:E957,5,FALSE)</f>
      </c>
      <c r="AB89">
        <f>IF(VLOOKUP(G89,Sku_Consolidated!A2:S957,19,FALSE)="SHOWCASE", VLOOKUP(E89,Store_Showcase!B2:N144,13, FALSE), IF(VLOOKUP(G89,Sku_Consolidated!A2:S957,19,FALSE)="VAM",VLOOKUP(E89,Store_VAM!B2:N273,13, FALSE),VLOOKUP(E89,Store_SRP!B2:N110,13, FALSE)))</f>
      </c>
      <c r="AC89">
        <f>IF(IFERROR(AB89,TRUE)=TRUE, "-","OK")</f>
      </c>
      <c r="AD89" s="8" t="s">
        <v>252</v>
      </c>
      <c r="AE89" s="8" t="s">
        <v>39</v>
      </c>
      <c r="AF89">
        <f>IF(IFERROR(VLOOKUP(E89,Store_Showcase!B2:H144,{5}, FALSE), TRUE)=TRUE, IF(IFERROR(VLOOKUP(E89,Store_SRP!B2:H110,{5}, FALSE), TRUE)=TRUE,VLOOKUP(E89,Store_VAM!B2:H273,{5}, FALSE),VLOOKUP(E89,Store_SRP!B2:H110,{5}, FALSE)), VLOOKUP(E89,Store_Showcase!B2:H144,{5}, FALSE))</f>
      </c>
      <c r="AG89">
        <f>IF(IFERROR(VLOOKUP(E89,Store_Showcase!B2:H144,{6}, FALSE), TRUE)=TRUE, IF(IFERROR(VLOOKUP(E89,Store_SRP!B2:H110,{6}, FALSE), TRUE)=TRUE,VLOOKUP(E89,Store_VAM!B2:H273,{6}, FALSE),VLOOKUP(E89,Store_SRP!B2:H110,{6}, FALSE)), VLOOKUP(E89,Store_Showcase!B2:H144,{6}, FALSE))</f>
      </c>
      <c r="AH89">
        <f>VLOOKUP(G89,Sku_Consolidated!A2:R957,18,FALSE)</f>
      </c>
      <c r="AI89">
        <f>VLOOKUP(G89,Sku_Consolidated!A2:S957,19,FALSE)</f>
      </c>
      <c r="AJ89">
        <f>VLOOKUP(G89,Sku_Consolidated!A2:T957,20,FALSE)</f>
      </c>
    </row>
    <row r="90" spans="1:36" x14ac:dyDescent="0.25">
      <c r="A90">
        <v>2024</v>
      </c>
      <c r="B90" t="s">
        <v>31</v>
      </c>
      <c r="C90" t="s">
        <v>32</v>
      </c>
      <c r="D90" t="s">
        <v>33</v>
      </c>
      <c r="E90">
        <v>252</v>
      </c>
      <c r="F90">
        <f>IF(IFERROR(VLOOKUP(E90,Store_Showcase!B2:H144,{2}, FALSE), TRUE)=TRUE, IF(IFERROR(VLOOKUP(E90,Store_SRP!B2:H110,{2}, FALSE), TRUE)=TRUE,VLOOKUP(E90,Store_VAM!B2:H273,{2}, FALSE),VLOOKUP(E90,Store_SRP!B2:H110,{2}, FALSE)), VLOOKUP(E90,Store_Showcase!B2:H144,{2}, FALSE))</f>
      </c>
      <c r="G90">
        <v>655298</v>
      </c>
      <c r="H90" t="s">
        <v>109</v>
      </c>
      <c r="I90" s="8" t="s">
        <v>253</v>
      </c>
      <c r="J90" t="s">
        <v>36</v>
      </c>
      <c r="K90" s="8">
        <f>IF(J90="PCK", I90, 0)</f>
      </c>
      <c r="L90" s="8">
        <f>IF(J90="KLS", I90, IF(J90="PCK", I90*VLOOKUP(G90,Sku_Consolidated!A2:U957,21, FALSE),I90*VLOOKUP(G90,Sku_Consolidated!A2:U957,21, FALSE)))</f>
      </c>
      <c r="M90" s="8">
        <f>IF(J90="PCS", I90, 0)</f>
      </c>
      <c r="N90" s="8" t="s">
        <v>254</v>
      </c>
      <c r="O90" s="8">
        <f>N90 * VLOOKUP(E90&amp;VLOOKUP(G90,Sku_Consolidated!A2:Q957,17,FALSE),Sku_CommRate!A2:E1002, 5, FALSE)</f>
      </c>
      <c r="P90" s="8">
        <f>N90 - O90</f>
      </c>
      <c r="Q90">
        <f>VLOOKUP(G90,Sku_Consolidated!A2:G957,7, FALSE)</f>
      </c>
      <c r="R90">
        <f>IF(IFERROR(VLOOKUP(E90,Store_Showcase!B2:H144,7, FALSE), TRUE)=TRUE, IF(IFERROR(VLOOKUP(E90,Store_SRP!B2:H110,7, FALSE), TRUE)=TRUE,VLOOKUP(E90,Store_VAM!B2:H273,7, FALSE),VLOOKUP(E90,Store_SRP!B2:H110,7, FALSE)), VLOOKUP(E90,Store_Showcase!B2:H144,7, FALSE))</f>
      </c>
      <c r="S90">
        <f>IF(IFERROR(VLOOKUP(E90,Store_Showcase!B2:I144,8, FALSE), TRUE)=TRUE, IF(IFERROR(VLOOKUP(E90,Store_SRP!B2:I110,8, FALSE), TRUE)=TRUE,VLOOKUP(E90,Store_VAM!B2:I273,8, FALSE),VLOOKUP(E90,Store_SRP!B2:I110,8, FALSE)), VLOOKUP(E90,Store_Showcase!B2:I144,8, FALSE))</f>
      </c>
      <c r="T90">
        <f>VLOOKUP(G90,Sku_Consolidated!A2:R957,18,FALSE)</f>
      </c>
      <c r="U90">
        <v>6226</v>
      </c>
      <c r="V90">
        <f>IF(VLOOKUP(G90,Sku_Consolidated!A2:S957,19,FALSE)="SHOWCASE", VLOOKUP(E90,Store_Showcase!B2:L144,11, FALSE), IF(VLOOKUP(G90,Sku_Consolidated!A2:S957,19,FALSE)="VAM",VLOOKUP(E90,Store_VAM!B2:L273,11, FALSE),VLOOKUP(E90,Store_SRP!B2:L110,11, FALSE)))</f>
      </c>
      <c r="W90">
        <f>VLOOKUP(G90,Sku_Consolidated!A2:W957,11,FALSE)</f>
      </c>
      <c r="X90">
        <f>VLOOKUP(G90,Sku_Consolidated!A2:H957,8,FALSE)</f>
      </c>
      <c r="Y90">
        <f>VLOOKUP(G90,Sku_Consolidated!A2:I957,9,FALSE)</f>
      </c>
      <c r="Z90" t="s">
        <v>38</v>
      </c>
      <c r="AA90">
        <f>VLOOKUP(G90,Sku_Consolidated!A2:E957,5,FALSE)</f>
      </c>
      <c r="AB90">
        <f>IF(VLOOKUP(G90,Sku_Consolidated!A2:S957,19,FALSE)="SHOWCASE", VLOOKUP(E90,Store_Showcase!B2:N144,13, FALSE), IF(VLOOKUP(G90,Sku_Consolidated!A2:S957,19,FALSE)="VAM",VLOOKUP(E90,Store_VAM!B2:N273,13, FALSE),VLOOKUP(E90,Store_SRP!B2:N110,13, FALSE)))</f>
      </c>
      <c r="AC90">
        <f>IF(IFERROR(AB90,TRUE)=TRUE, "-","OK")</f>
      </c>
      <c r="AD90" s="8" t="s">
        <v>254</v>
      </c>
      <c r="AE90" s="8" t="s">
        <v>39</v>
      </c>
      <c r="AF90">
        <f>IF(IFERROR(VLOOKUP(E90,Store_Showcase!B2:H144,{5}, FALSE), TRUE)=TRUE, IF(IFERROR(VLOOKUP(E90,Store_SRP!B2:H110,{5}, FALSE), TRUE)=TRUE,VLOOKUP(E90,Store_VAM!B2:H273,{5}, FALSE),VLOOKUP(E90,Store_SRP!B2:H110,{5}, FALSE)), VLOOKUP(E90,Store_Showcase!B2:H144,{5}, FALSE))</f>
      </c>
      <c r="AG90">
        <f>IF(IFERROR(VLOOKUP(E90,Store_Showcase!B2:H144,{6}, FALSE), TRUE)=TRUE, IF(IFERROR(VLOOKUP(E90,Store_SRP!B2:H110,{6}, FALSE), TRUE)=TRUE,VLOOKUP(E90,Store_VAM!B2:H273,{6}, FALSE),VLOOKUP(E90,Store_SRP!B2:H110,{6}, FALSE)), VLOOKUP(E90,Store_Showcase!B2:H144,{6}, FALSE))</f>
      </c>
      <c r="AH90">
        <f>VLOOKUP(G90,Sku_Consolidated!A2:R957,18,FALSE)</f>
      </c>
      <c r="AI90">
        <f>VLOOKUP(G90,Sku_Consolidated!A2:S957,19,FALSE)</f>
      </c>
      <c r="AJ90">
        <f>VLOOKUP(G90,Sku_Consolidated!A2:T957,20,FALSE)</f>
      </c>
    </row>
    <row r="91" spans="1:36" x14ac:dyDescent="0.25">
      <c r="A91">
        <v>2024</v>
      </c>
      <c r="B91" t="s">
        <v>31</v>
      </c>
      <c r="C91" t="s">
        <v>32</v>
      </c>
      <c r="D91" t="s">
        <v>33</v>
      </c>
      <c r="E91">
        <v>4005</v>
      </c>
      <c r="F91">
        <f>IF(IFERROR(VLOOKUP(E91,Store_Showcase!B2:H144,{2}, FALSE), TRUE)=TRUE, IF(IFERROR(VLOOKUP(E91,Store_SRP!B2:H110,{2}, FALSE), TRUE)=TRUE,VLOOKUP(E91,Store_VAM!B2:H273,{2}, FALSE),VLOOKUP(E91,Store_SRP!B2:H110,{2}, FALSE)), VLOOKUP(E91,Store_Showcase!B2:H144,{2}, FALSE))</f>
      </c>
      <c r="G91">
        <v>655711</v>
      </c>
      <c r="H91" t="s">
        <v>159</v>
      </c>
      <c r="I91" s="8" t="s">
        <v>255</v>
      </c>
      <c r="J91" t="s">
        <v>36</v>
      </c>
      <c r="K91" s="8">
        <f>IF(J91="PCK", I91, 0)</f>
      </c>
      <c r="L91" s="8">
        <f>IF(J91="KLS", I91, IF(J91="PCK", I91*VLOOKUP(G91,Sku_Consolidated!A2:U957,21, FALSE),I91*VLOOKUP(G91,Sku_Consolidated!A2:U957,21, FALSE)))</f>
      </c>
      <c r="M91" s="8">
        <f>IF(J91="PCS", I91, 0)</f>
      </c>
      <c r="N91" s="8" t="s">
        <v>256</v>
      </c>
      <c r="O91" s="8">
        <f>N91 * VLOOKUP(E91&amp;VLOOKUP(G91,Sku_Consolidated!A2:Q957,17,FALSE),Sku_CommRate!A2:E1002, 5, FALSE)</f>
      </c>
      <c r="P91" s="8">
        <f>N91 - O91</f>
      </c>
      <c r="Q91">
        <f>VLOOKUP(G91,Sku_Consolidated!A2:G957,7, FALSE)</f>
      </c>
      <c r="R91">
        <f>IF(IFERROR(VLOOKUP(E91,Store_Showcase!B2:H144,7, FALSE), TRUE)=TRUE, IF(IFERROR(VLOOKUP(E91,Store_SRP!B2:H110,7, FALSE), TRUE)=TRUE,VLOOKUP(E91,Store_VAM!B2:H273,7, FALSE),VLOOKUP(E91,Store_SRP!B2:H110,7, FALSE)), VLOOKUP(E91,Store_Showcase!B2:H144,7, FALSE))</f>
      </c>
      <c r="S91">
        <f>IF(IFERROR(VLOOKUP(E91,Store_Showcase!B2:I144,8, FALSE), TRUE)=TRUE, IF(IFERROR(VLOOKUP(E91,Store_SRP!B2:I110,8, FALSE), TRUE)=TRUE,VLOOKUP(E91,Store_VAM!B2:I273,8, FALSE),VLOOKUP(E91,Store_SRP!B2:I110,8, FALSE)), VLOOKUP(E91,Store_Showcase!B2:I144,8, FALSE))</f>
      </c>
      <c r="T91">
        <f>VLOOKUP(G91,Sku_Consolidated!A2:R957,18,FALSE)</f>
      </c>
      <c r="U91">
        <v>6439</v>
      </c>
      <c r="V91">
        <f>IF(VLOOKUP(G91,Sku_Consolidated!A2:S957,19,FALSE)="SHOWCASE", VLOOKUP(E91,Store_Showcase!B2:L144,11, FALSE), IF(VLOOKUP(G91,Sku_Consolidated!A2:S957,19,FALSE)="VAM",VLOOKUP(E91,Store_VAM!B2:L273,11, FALSE),VLOOKUP(E91,Store_SRP!B2:L110,11, FALSE)))</f>
      </c>
      <c r="W91">
        <f>VLOOKUP(G91,Sku_Consolidated!A2:W957,11,FALSE)</f>
      </c>
      <c r="X91">
        <f>VLOOKUP(G91,Sku_Consolidated!A2:H957,8,FALSE)</f>
      </c>
      <c r="Y91">
        <f>VLOOKUP(G91,Sku_Consolidated!A2:I957,9,FALSE)</f>
      </c>
      <c r="Z91" t="s">
        <v>38</v>
      </c>
      <c r="AA91">
        <f>VLOOKUP(G91,Sku_Consolidated!A2:E957,5,FALSE)</f>
      </c>
      <c r="AB91">
        <f>IF(VLOOKUP(G91,Sku_Consolidated!A2:S957,19,FALSE)="SHOWCASE", VLOOKUP(E91,Store_Showcase!B2:N144,13, FALSE), IF(VLOOKUP(G91,Sku_Consolidated!A2:S957,19,FALSE)="VAM",VLOOKUP(E91,Store_VAM!B2:N273,13, FALSE),VLOOKUP(E91,Store_SRP!B2:N110,13, FALSE)))</f>
      </c>
      <c r="AC91">
        <f>IF(IFERROR(AB91,TRUE)=TRUE, "-","OK")</f>
      </c>
      <c r="AD91" s="8" t="s">
        <v>256</v>
      </c>
      <c r="AE91" s="8" t="s">
        <v>39</v>
      </c>
      <c r="AF91">
        <f>IF(IFERROR(VLOOKUP(E91,Store_Showcase!B2:H144,{5}, FALSE), TRUE)=TRUE, IF(IFERROR(VLOOKUP(E91,Store_SRP!B2:H110,{5}, FALSE), TRUE)=TRUE,VLOOKUP(E91,Store_VAM!B2:H273,{5}, FALSE),VLOOKUP(E91,Store_SRP!B2:H110,{5}, FALSE)), VLOOKUP(E91,Store_Showcase!B2:H144,{5}, FALSE))</f>
      </c>
      <c r="AG91">
        <f>IF(IFERROR(VLOOKUP(E91,Store_Showcase!B2:H144,{6}, FALSE), TRUE)=TRUE, IF(IFERROR(VLOOKUP(E91,Store_SRP!B2:H110,{6}, FALSE), TRUE)=TRUE,VLOOKUP(E91,Store_VAM!B2:H273,{6}, FALSE),VLOOKUP(E91,Store_SRP!B2:H110,{6}, FALSE)), VLOOKUP(E91,Store_Showcase!B2:H144,{6}, FALSE))</f>
      </c>
      <c r="AH91">
        <f>VLOOKUP(G91,Sku_Consolidated!A2:R957,18,FALSE)</f>
      </c>
      <c r="AI91">
        <f>VLOOKUP(G91,Sku_Consolidated!A2:S957,19,FALSE)</f>
      </c>
      <c r="AJ91">
        <f>VLOOKUP(G91,Sku_Consolidated!A2:T957,20,FALSE)</f>
      </c>
    </row>
    <row r="92" spans="1:36" x14ac:dyDescent="0.25">
      <c r="A92">
        <v>2024</v>
      </c>
      <c r="B92" t="s">
        <v>31</v>
      </c>
      <c r="C92" t="s">
        <v>32</v>
      </c>
      <c r="D92" t="s">
        <v>33</v>
      </c>
      <c r="E92">
        <v>210</v>
      </c>
      <c r="F92">
        <f>IF(IFERROR(VLOOKUP(E92,Store_Showcase!B2:H144,{2}, FALSE), TRUE)=TRUE, IF(IFERROR(VLOOKUP(E92,Store_SRP!B2:H110,{2}, FALSE), TRUE)=TRUE,VLOOKUP(E92,Store_VAM!B2:H273,{2}, FALSE),VLOOKUP(E92,Store_SRP!B2:H110,{2}, FALSE)), VLOOKUP(E92,Store_Showcase!B2:H144,{2}, FALSE))</f>
      </c>
      <c r="G92">
        <v>655534</v>
      </c>
      <c r="H92" t="s">
        <v>257</v>
      </c>
      <c r="I92" s="8" t="s">
        <v>258</v>
      </c>
      <c r="J92" t="s">
        <v>36</v>
      </c>
      <c r="K92" s="8">
        <f>IF(J92="PCK", I92, 0)</f>
      </c>
      <c r="L92" s="8">
        <f>IF(J92="KLS", I92, IF(J92="PCK", I92*VLOOKUP(G92,Sku_Consolidated!A2:U957,21, FALSE),I92*VLOOKUP(G92,Sku_Consolidated!A2:U957,21, FALSE)))</f>
      </c>
      <c r="M92" s="8">
        <f>IF(J92="PCS", I92, 0)</f>
      </c>
      <c r="N92" s="8" t="s">
        <v>259</v>
      </c>
      <c r="O92" s="8">
        <f>N92 * VLOOKUP(E92&amp;VLOOKUP(G92,Sku_Consolidated!A2:Q957,17,FALSE),Sku_CommRate!A2:E1002, 5, FALSE)</f>
      </c>
      <c r="P92" s="8">
        <f>N92 - O92</f>
      </c>
      <c r="Q92">
        <f>VLOOKUP(G92,Sku_Consolidated!A2:G957,7, FALSE)</f>
      </c>
      <c r="R92">
        <f>IF(IFERROR(VLOOKUP(E92,Store_Showcase!B2:H144,7, FALSE), TRUE)=TRUE, IF(IFERROR(VLOOKUP(E92,Store_SRP!B2:H110,7, FALSE), TRUE)=TRUE,VLOOKUP(E92,Store_VAM!B2:H273,7, FALSE),VLOOKUP(E92,Store_SRP!B2:H110,7, FALSE)), VLOOKUP(E92,Store_Showcase!B2:H144,7, FALSE))</f>
      </c>
      <c r="S92">
        <f>IF(IFERROR(VLOOKUP(E92,Store_Showcase!B2:I144,8, FALSE), TRUE)=TRUE, IF(IFERROR(VLOOKUP(E92,Store_SRP!B2:I110,8, FALSE), TRUE)=TRUE,VLOOKUP(E92,Store_VAM!B2:I273,8, FALSE),VLOOKUP(E92,Store_SRP!B2:I110,8, FALSE)), VLOOKUP(E92,Store_Showcase!B2:I144,8, FALSE))</f>
      </c>
      <c r="T92">
        <f>VLOOKUP(G92,Sku_Consolidated!A2:R957,18,FALSE)</f>
      </c>
      <c r="U92">
        <v>6355</v>
      </c>
      <c r="V92">
        <f>IF(VLOOKUP(G92,Sku_Consolidated!A2:S957,19,FALSE)="SHOWCASE", VLOOKUP(E92,Store_Showcase!B2:L144,11, FALSE), IF(VLOOKUP(G92,Sku_Consolidated!A2:S957,19,FALSE)="VAM",VLOOKUP(E92,Store_VAM!B2:L273,11, FALSE),VLOOKUP(E92,Store_SRP!B2:L110,11, FALSE)))</f>
      </c>
      <c r="W92">
        <f>VLOOKUP(G92,Sku_Consolidated!A2:W957,11,FALSE)</f>
      </c>
      <c r="X92">
        <f>VLOOKUP(G92,Sku_Consolidated!A2:H957,8,FALSE)</f>
      </c>
      <c r="Y92">
        <f>VLOOKUP(G92,Sku_Consolidated!A2:I957,9,FALSE)</f>
      </c>
      <c r="Z92" t="s">
        <v>38</v>
      </c>
      <c r="AA92">
        <f>VLOOKUP(G92,Sku_Consolidated!A2:E957,5,FALSE)</f>
      </c>
      <c r="AB92">
        <f>IF(VLOOKUP(G92,Sku_Consolidated!A2:S957,19,FALSE)="SHOWCASE", VLOOKUP(E92,Store_Showcase!B2:N144,13, FALSE), IF(VLOOKUP(G92,Sku_Consolidated!A2:S957,19,FALSE)="VAM",VLOOKUP(E92,Store_VAM!B2:N273,13, FALSE),VLOOKUP(E92,Store_SRP!B2:N110,13, FALSE)))</f>
      </c>
      <c r="AC92">
        <f>IF(IFERROR(AB92,TRUE)=TRUE, "-","OK")</f>
      </c>
      <c r="AD92" s="8" t="s">
        <v>259</v>
      </c>
      <c r="AE92" s="8" t="s">
        <v>39</v>
      </c>
      <c r="AF92">
        <f>IF(IFERROR(VLOOKUP(E92,Store_Showcase!B2:H144,{5}, FALSE), TRUE)=TRUE, IF(IFERROR(VLOOKUP(E92,Store_SRP!B2:H110,{5}, FALSE), TRUE)=TRUE,VLOOKUP(E92,Store_VAM!B2:H273,{5}, FALSE),VLOOKUP(E92,Store_SRP!B2:H110,{5}, FALSE)), VLOOKUP(E92,Store_Showcase!B2:H144,{5}, FALSE))</f>
      </c>
      <c r="AG92">
        <f>IF(IFERROR(VLOOKUP(E92,Store_Showcase!B2:H144,{6}, FALSE), TRUE)=TRUE, IF(IFERROR(VLOOKUP(E92,Store_SRP!B2:H110,{6}, FALSE), TRUE)=TRUE,VLOOKUP(E92,Store_VAM!B2:H273,{6}, FALSE),VLOOKUP(E92,Store_SRP!B2:H110,{6}, FALSE)), VLOOKUP(E92,Store_Showcase!B2:H144,{6}, FALSE))</f>
      </c>
      <c r="AH92">
        <f>VLOOKUP(G92,Sku_Consolidated!A2:R957,18,FALSE)</f>
      </c>
      <c r="AI92">
        <f>VLOOKUP(G92,Sku_Consolidated!A2:S957,19,FALSE)</f>
      </c>
      <c r="AJ92">
        <f>VLOOKUP(G92,Sku_Consolidated!A2:T957,20,FALSE)</f>
      </c>
    </row>
    <row r="93" spans="1:36" x14ac:dyDescent="0.25">
      <c r="A93">
        <v>2024</v>
      </c>
      <c r="B93" t="s">
        <v>31</v>
      </c>
      <c r="C93" t="s">
        <v>32</v>
      </c>
      <c r="D93" t="s">
        <v>33</v>
      </c>
      <c r="E93">
        <v>248</v>
      </c>
      <c r="F93">
        <f>IF(IFERROR(VLOOKUP(E93,Store_Showcase!B2:H144,{2}, FALSE), TRUE)=TRUE, IF(IFERROR(VLOOKUP(E93,Store_SRP!B2:H110,{2}, FALSE), TRUE)=TRUE,VLOOKUP(E93,Store_VAM!B2:H273,{2}, FALSE),VLOOKUP(E93,Store_SRP!B2:H110,{2}, FALSE)), VLOOKUP(E93,Store_Showcase!B2:H144,{2}, FALSE))</f>
      </c>
      <c r="G93">
        <v>655315</v>
      </c>
      <c r="H93" t="s">
        <v>34</v>
      </c>
      <c r="I93" s="8" t="s">
        <v>260</v>
      </c>
      <c r="J93" t="s">
        <v>36</v>
      </c>
      <c r="K93" s="8">
        <f>IF(J93="PCK", I93, 0)</f>
      </c>
      <c r="L93" s="8">
        <f>IF(J93="KLS", I93, IF(J93="PCK", I93*VLOOKUP(G93,Sku_Consolidated!A2:U957,21, FALSE),I93*VLOOKUP(G93,Sku_Consolidated!A2:U957,21, FALSE)))</f>
      </c>
      <c r="M93" s="8">
        <f>IF(J93="PCS", I93, 0)</f>
      </c>
      <c r="N93" s="8" t="s">
        <v>261</v>
      </c>
      <c r="O93" s="8">
        <f>N93 * VLOOKUP(E93&amp;VLOOKUP(G93,Sku_Consolidated!A2:Q957,17,FALSE),Sku_CommRate!A2:E1002, 5, FALSE)</f>
      </c>
      <c r="P93" s="8">
        <f>N93 - O93</f>
      </c>
      <c r="Q93">
        <f>VLOOKUP(G93,Sku_Consolidated!A2:G957,7, FALSE)</f>
      </c>
      <c r="R93">
        <f>IF(IFERROR(VLOOKUP(E93,Store_Showcase!B2:H144,7, FALSE), TRUE)=TRUE, IF(IFERROR(VLOOKUP(E93,Store_SRP!B2:H110,7, FALSE), TRUE)=TRUE,VLOOKUP(E93,Store_VAM!B2:H273,7, FALSE),VLOOKUP(E93,Store_SRP!B2:H110,7, FALSE)), VLOOKUP(E93,Store_Showcase!B2:H144,7, FALSE))</f>
      </c>
      <c r="S93">
        <f>IF(IFERROR(VLOOKUP(E93,Store_Showcase!B2:I144,8, FALSE), TRUE)=TRUE, IF(IFERROR(VLOOKUP(E93,Store_SRP!B2:I110,8, FALSE), TRUE)=TRUE,VLOOKUP(E93,Store_VAM!B2:I273,8, FALSE),VLOOKUP(E93,Store_SRP!B2:I110,8, FALSE)), VLOOKUP(E93,Store_Showcase!B2:I144,8, FALSE))</f>
      </c>
      <c r="T93">
        <f>VLOOKUP(G93,Sku_Consolidated!A2:R957,18,FALSE)</f>
      </c>
      <c r="U93">
        <v>6240</v>
      </c>
      <c r="V93">
        <f>IF(VLOOKUP(G93,Sku_Consolidated!A2:S957,19,FALSE)="SHOWCASE", VLOOKUP(E93,Store_Showcase!B2:L144,11, FALSE), IF(VLOOKUP(G93,Sku_Consolidated!A2:S957,19,FALSE)="VAM",VLOOKUP(E93,Store_VAM!B2:L273,11, FALSE),VLOOKUP(E93,Store_SRP!B2:L110,11, FALSE)))</f>
      </c>
      <c r="W93">
        <f>VLOOKUP(G93,Sku_Consolidated!A2:W957,11,FALSE)</f>
      </c>
      <c r="X93">
        <f>VLOOKUP(G93,Sku_Consolidated!A2:H957,8,FALSE)</f>
      </c>
      <c r="Y93">
        <f>VLOOKUP(G93,Sku_Consolidated!A2:I957,9,FALSE)</f>
      </c>
      <c r="Z93" t="s">
        <v>38</v>
      </c>
      <c r="AA93">
        <f>VLOOKUP(G93,Sku_Consolidated!A2:E957,5,FALSE)</f>
      </c>
      <c r="AB93">
        <f>IF(VLOOKUP(G93,Sku_Consolidated!A2:S957,19,FALSE)="SHOWCASE", VLOOKUP(E93,Store_Showcase!B2:N144,13, FALSE), IF(VLOOKUP(G93,Sku_Consolidated!A2:S957,19,FALSE)="VAM",VLOOKUP(E93,Store_VAM!B2:N273,13, FALSE),VLOOKUP(E93,Store_SRP!B2:N110,13, FALSE)))</f>
      </c>
      <c r="AC93">
        <f>IF(IFERROR(AB93,TRUE)=TRUE, "-","OK")</f>
      </c>
      <c r="AD93" s="8" t="s">
        <v>261</v>
      </c>
      <c r="AE93" s="8" t="s">
        <v>39</v>
      </c>
      <c r="AF93">
        <f>IF(IFERROR(VLOOKUP(E93,Store_Showcase!B2:H144,{5}, FALSE), TRUE)=TRUE, IF(IFERROR(VLOOKUP(E93,Store_SRP!B2:H110,{5}, FALSE), TRUE)=TRUE,VLOOKUP(E93,Store_VAM!B2:H273,{5}, FALSE),VLOOKUP(E93,Store_SRP!B2:H110,{5}, FALSE)), VLOOKUP(E93,Store_Showcase!B2:H144,{5}, FALSE))</f>
      </c>
      <c r="AG93">
        <f>IF(IFERROR(VLOOKUP(E93,Store_Showcase!B2:H144,{6}, FALSE), TRUE)=TRUE, IF(IFERROR(VLOOKUP(E93,Store_SRP!B2:H110,{6}, FALSE), TRUE)=TRUE,VLOOKUP(E93,Store_VAM!B2:H273,{6}, FALSE),VLOOKUP(E93,Store_SRP!B2:H110,{6}, FALSE)), VLOOKUP(E93,Store_Showcase!B2:H144,{6}, FALSE))</f>
      </c>
      <c r="AH93">
        <f>VLOOKUP(G93,Sku_Consolidated!A2:R957,18,FALSE)</f>
      </c>
      <c r="AI93">
        <f>VLOOKUP(G93,Sku_Consolidated!A2:S957,19,FALSE)</f>
      </c>
      <c r="AJ93">
        <f>VLOOKUP(G93,Sku_Consolidated!A2:T957,20,FALSE)</f>
      </c>
    </row>
    <row r="94" spans="1:36" x14ac:dyDescent="0.25">
      <c r="A94">
        <v>2024</v>
      </c>
      <c r="B94" t="s">
        <v>31</v>
      </c>
      <c r="C94" t="s">
        <v>32</v>
      </c>
      <c r="D94" t="s">
        <v>33</v>
      </c>
      <c r="E94">
        <v>804</v>
      </c>
      <c r="F94">
        <f>IF(IFERROR(VLOOKUP(E94,Store_Showcase!B2:H144,{2}, FALSE), TRUE)=TRUE, IF(IFERROR(VLOOKUP(E94,Store_SRP!B2:H110,{2}, FALSE), TRUE)=TRUE,VLOOKUP(E94,Store_VAM!B2:H273,{2}, FALSE),VLOOKUP(E94,Store_SRP!B2:H110,{2}, FALSE)), VLOOKUP(E94,Store_Showcase!B2:H144,{2}, FALSE))</f>
      </c>
      <c r="G94">
        <v>664874</v>
      </c>
      <c r="H94" t="s">
        <v>262</v>
      </c>
      <c r="I94" s="8" t="s">
        <v>263</v>
      </c>
      <c r="J94" t="s">
        <v>36</v>
      </c>
      <c r="K94" s="8">
        <f>IF(J94="PCK", I94, 0)</f>
      </c>
      <c r="L94" s="8">
        <f>IF(J94="KLS", I94, IF(J94="PCK", I94*VLOOKUP(G94,Sku_Consolidated!A2:U957,21, FALSE),I94*VLOOKUP(G94,Sku_Consolidated!A2:U957,21, FALSE)))</f>
      </c>
      <c r="M94" s="8">
        <f>IF(J94="PCS", I94, 0)</f>
      </c>
      <c r="N94" s="8" t="s">
        <v>264</v>
      </c>
      <c r="O94" s="8">
        <f>N94 * VLOOKUP(E94&amp;VLOOKUP(G94,Sku_Consolidated!A2:Q957,17,FALSE),Sku_CommRate!A2:E1002, 5, FALSE)</f>
      </c>
      <c r="P94" s="8">
        <f>N94 - O94</f>
      </c>
      <c r="Q94">
        <f>VLOOKUP(G94,Sku_Consolidated!A2:G957,7, FALSE)</f>
      </c>
      <c r="R94">
        <f>IF(IFERROR(VLOOKUP(E94,Store_Showcase!B2:H144,7, FALSE), TRUE)=TRUE, IF(IFERROR(VLOOKUP(E94,Store_SRP!B2:H110,7, FALSE), TRUE)=TRUE,VLOOKUP(E94,Store_VAM!B2:H273,7, FALSE),VLOOKUP(E94,Store_SRP!B2:H110,7, FALSE)), VLOOKUP(E94,Store_Showcase!B2:H144,7, FALSE))</f>
      </c>
      <c r="S94">
        <f>IF(IFERROR(VLOOKUP(E94,Store_Showcase!B2:I144,8, FALSE), TRUE)=TRUE, IF(IFERROR(VLOOKUP(E94,Store_SRP!B2:I110,8, FALSE), TRUE)=TRUE,VLOOKUP(E94,Store_VAM!B2:I273,8, FALSE),VLOOKUP(E94,Store_SRP!B2:I110,8, FALSE)), VLOOKUP(E94,Store_Showcase!B2:I144,8, FALSE))</f>
      </c>
      <c r="T94">
        <f>VLOOKUP(G94,Sku_Consolidated!A2:R957,18,FALSE)</f>
      </c>
      <c r="U94">
        <v>7766</v>
      </c>
      <c r="V94">
        <f>IF(VLOOKUP(G94,Sku_Consolidated!A2:S957,19,FALSE)="SHOWCASE", VLOOKUP(E94,Store_Showcase!B2:L144,11, FALSE), IF(VLOOKUP(G94,Sku_Consolidated!A2:S957,19,FALSE)="VAM",VLOOKUP(E94,Store_VAM!B2:L273,11, FALSE),VLOOKUP(E94,Store_SRP!B2:L110,11, FALSE)))</f>
      </c>
      <c r="W94">
        <f>VLOOKUP(G94,Sku_Consolidated!A2:W957,11,FALSE)</f>
      </c>
      <c r="X94">
        <f>VLOOKUP(G94,Sku_Consolidated!A2:H957,8,FALSE)</f>
      </c>
      <c r="Y94">
        <f>VLOOKUP(G94,Sku_Consolidated!A2:I957,9,FALSE)</f>
      </c>
      <c r="Z94" t="s">
        <v>38</v>
      </c>
      <c r="AA94">
        <f>VLOOKUP(G94,Sku_Consolidated!A2:E957,5,FALSE)</f>
      </c>
      <c r="AB94">
        <f>IF(VLOOKUP(G94,Sku_Consolidated!A2:S957,19,FALSE)="SHOWCASE", VLOOKUP(E94,Store_Showcase!B2:N144,13, FALSE), IF(VLOOKUP(G94,Sku_Consolidated!A2:S957,19,FALSE)="VAM",VLOOKUP(E94,Store_VAM!B2:N273,13, FALSE),VLOOKUP(E94,Store_SRP!B2:N110,13, FALSE)))</f>
      </c>
      <c r="AC94">
        <f>IF(IFERROR(AB94,TRUE)=TRUE, "-","OK")</f>
      </c>
      <c r="AD94" s="8" t="s">
        <v>264</v>
      </c>
      <c r="AE94" s="8" t="s">
        <v>39</v>
      </c>
      <c r="AF94">
        <f>IF(IFERROR(VLOOKUP(E94,Store_Showcase!B2:H144,{5}, FALSE), TRUE)=TRUE, IF(IFERROR(VLOOKUP(E94,Store_SRP!B2:H110,{5}, FALSE), TRUE)=TRUE,VLOOKUP(E94,Store_VAM!B2:H273,{5}, FALSE),VLOOKUP(E94,Store_SRP!B2:H110,{5}, FALSE)), VLOOKUP(E94,Store_Showcase!B2:H144,{5}, FALSE))</f>
      </c>
      <c r="AG94">
        <f>IF(IFERROR(VLOOKUP(E94,Store_Showcase!B2:H144,{6}, FALSE), TRUE)=TRUE, IF(IFERROR(VLOOKUP(E94,Store_SRP!B2:H110,{6}, FALSE), TRUE)=TRUE,VLOOKUP(E94,Store_VAM!B2:H273,{6}, FALSE),VLOOKUP(E94,Store_SRP!B2:H110,{6}, FALSE)), VLOOKUP(E94,Store_Showcase!B2:H144,{6}, FALSE))</f>
      </c>
      <c r="AH94">
        <f>VLOOKUP(G94,Sku_Consolidated!A2:R957,18,FALSE)</f>
      </c>
      <c r="AI94">
        <f>VLOOKUP(G94,Sku_Consolidated!A2:S957,19,FALSE)</f>
      </c>
      <c r="AJ94">
        <f>VLOOKUP(G94,Sku_Consolidated!A2:T957,20,FALSE)</f>
      </c>
    </row>
    <row r="95" spans="1:36" x14ac:dyDescent="0.25">
      <c r="A95">
        <v>2024</v>
      </c>
      <c r="B95" t="s">
        <v>31</v>
      </c>
      <c r="C95" t="s">
        <v>32</v>
      </c>
      <c r="D95" t="s">
        <v>33</v>
      </c>
      <c r="E95">
        <v>480</v>
      </c>
      <c r="F95">
        <f>IF(IFERROR(VLOOKUP(E95,Store_Showcase!B2:H144,{2}, FALSE), TRUE)=TRUE, IF(IFERROR(VLOOKUP(E95,Store_SRP!B2:H110,{2}, FALSE), TRUE)=TRUE,VLOOKUP(E95,Store_VAM!B2:H273,{2}, FALSE),VLOOKUP(E95,Store_SRP!B2:H110,{2}, FALSE)), VLOOKUP(E95,Store_Showcase!B2:H144,{2}, FALSE))</f>
      </c>
      <c r="G95">
        <v>655720</v>
      </c>
      <c r="H95" t="s">
        <v>122</v>
      </c>
      <c r="I95" s="8" t="s">
        <v>265</v>
      </c>
      <c r="J95" t="s">
        <v>36</v>
      </c>
      <c r="K95" s="8">
        <f>IF(J95="PCK", I95, 0)</f>
      </c>
      <c r="L95" s="8">
        <f>IF(J95="KLS", I95, IF(J95="PCK", I95*VLOOKUP(G95,Sku_Consolidated!A2:U957,21, FALSE),I95*VLOOKUP(G95,Sku_Consolidated!A2:U957,21, FALSE)))</f>
      </c>
      <c r="M95" s="8">
        <f>IF(J95="PCS", I95, 0)</f>
      </c>
      <c r="N95" s="8" t="s">
        <v>266</v>
      </c>
      <c r="O95" s="8">
        <f>N95 * VLOOKUP(E95&amp;VLOOKUP(G95,Sku_Consolidated!A2:Q957,17,FALSE),Sku_CommRate!A2:E1002, 5, FALSE)</f>
      </c>
      <c r="P95" s="8">
        <f>N95 - O95</f>
      </c>
      <c r="Q95">
        <f>VLOOKUP(G95,Sku_Consolidated!A2:G957,7, FALSE)</f>
      </c>
      <c r="R95">
        <f>IF(IFERROR(VLOOKUP(E95,Store_Showcase!B2:H144,7, FALSE), TRUE)=TRUE, IF(IFERROR(VLOOKUP(E95,Store_SRP!B2:H110,7, FALSE), TRUE)=TRUE,VLOOKUP(E95,Store_VAM!B2:H273,7, FALSE),VLOOKUP(E95,Store_SRP!B2:H110,7, FALSE)), VLOOKUP(E95,Store_Showcase!B2:H144,7, FALSE))</f>
      </c>
      <c r="S95">
        <f>IF(IFERROR(VLOOKUP(E95,Store_Showcase!B2:I144,8, FALSE), TRUE)=TRUE, IF(IFERROR(VLOOKUP(E95,Store_SRP!B2:I110,8, FALSE), TRUE)=TRUE,VLOOKUP(E95,Store_VAM!B2:I273,8, FALSE),VLOOKUP(E95,Store_SRP!B2:I110,8, FALSE)), VLOOKUP(E95,Store_Showcase!B2:I144,8, FALSE))</f>
      </c>
      <c r="T95">
        <f>VLOOKUP(G95,Sku_Consolidated!A2:R957,18,FALSE)</f>
      </c>
      <c r="U95">
        <v>6448</v>
      </c>
      <c r="V95">
        <f>IF(VLOOKUP(G95,Sku_Consolidated!A2:S957,19,FALSE)="SHOWCASE", VLOOKUP(E95,Store_Showcase!B2:L144,11, FALSE), IF(VLOOKUP(G95,Sku_Consolidated!A2:S957,19,FALSE)="VAM",VLOOKUP(E95,Store_VAM!B2:L273,11, FALSE),VLOOKUP(E95,Store_SRP!B2:L110,11, FALSE)))</f>
      </c>
      <c r="W95">
        <f>VLOOKUP(G95,Sku_Consolidated!A2:W957,11,FALSE)</f>
      </c>
      <c r="X95">
        <f>VLOOKUP(G95,Sku_Consolidated!A2:H957,8,FALSE)</f>
      </c>
      <c r="Y95">
        <f>VLOOKUP(G95,Sku_Consolidated!A2:I957,9,FALSE)</f>
      </c>
      <c r="Z95" t="s">
        <v>38</v>
      </c>
      <c r="AA95">
        <f>VLOOKUP(G95,Sku_Consolidated!A2:E957,5,FALSE)</f>
      </c>
      <c r="AB95">
        <f>IF(VLOOKUP(G95,Sku_Consolidated!A2:S957,19,FALSE)="SHOWCASE", VLOOKUP(E95,Store_Showcase!B2:N144,13, FALSE), IF(VLOOKUP(G95,Sku_Consolidated!A2:S957,19,FALSE)="VAM",VLOOKUP(E95,Store_VAM!B2:N273,13, FALSE),VLOOKUP(E95,Store_SRP!B2:N110,13, FALSE)))</f>
      </c>
      <c r="AC95">
        <f>IF(IFERROR(AB95,TRUE)=TRUE, "-","OK")</f>
      </c>
      <c r="AD95" s="8" t="s">
        <v>266</v>
      </c>
      <c r="AE95" s="8" t="s">
        <v>39</v>
      </c>
      <c r="AF95">
        <f>IF(IFERROR(VLOOKUP(E95,Store_Showcase!B2:H144,{5}, FALSE), TRUE)=TRUE, IF(IFERROR(VLOOKUP(E95,Store_SRP!B2:H110,{5}, FALSE), TRUE)=TRUE,VLOOKUP(E95,Store_VAM!B2:H273,{5}, FALSE),VLOOKUP(E95,Store_SRP!B2:H110,{5}, FALSE)), VLOOKUP(E95,Store_Showcase!B2:H144,{5}, FALSE))</f>
      </c>
      <c r="AG95">
        <f>IF(IFERROR(VLOOKUP(E95,Store_Showcase!B2:H144,{6}, FALSE), TRUE)=TRUE, IF(IFERROR(VLOOKUP(E95,Store_SRP!B2:H110,{6}, FALSE), TRUE)=TRUE,VLOOKUP(E95,Store_VAM!B2:H273,{6}, FALSE),VLOOKUP(E95,Store_SRP!B2:H110,{6}, FALSE)), VLOOKUP(E95,Store_Showcase!B2:H144,{6}, FALSE))</f>
      </c>
      <c r="AH95">
        <f>VLOOKUP(G95,Sku_Consolidated!A2:R957,18,FALSE)</f>
      </c>
      <c r="AI95">
        <f>VLOOKUP(G95,Sku_Consolidated!A2:S957,19,FALSE)</f>
      </c>
      <c r="AJ95">
        <f>VLOOKUP(G95,Sku_Consolidated!A2:T957,20,FALSE)</f>
      </c>
    </row>
    <row r="96" spans="1:36" x14ac:dyDescent="0.25">
      <c r="A96">
        <v>2024</v>
      </c>
      <c r="B96" t="s">
        <v>31</v>
      </c>
      <c r="C96" t="s">
        <v>32</v>
      </c>
      <c r="D96" t="s">
        <v>33</v>
      </c>
      <c r="E96">
        <v>423</v>
      </c>
      <c r="F96">
        <f>IF(IFERROR(VLOOKUP(E96,Store_Showcase!B2:H144,{2}, FALSE), TRUE)=TRUE, IF(IFERROR(VLOOKUP(E96,Store_SRP!B2:H110,{2}, FALSE), TRUE)=TRUE,VLOOKUP(E96,Store_VAM!B2:H273,{2}, FALSE),VLOOKUP(E96,Store_SRP!B2:H110,{2}, FALSE)), VLOOKUP(E96,Store_Showcase!B2:H144,{2}, FALSE))</f>
      </c>
      <c r="G96">
        <v>655720</v>
      </c>
      <c r="H96" t="s">
        <v>122</v>
      </c>
      <c r="I96" s="8" t="s">
        <v>267</v>
      </c>
      <c r="J96" t="s">
        <v>36</v>
      </c>
      <c r="K96" s="8">
        <f>IF(J96="PCK", I96, 0)</f>
      </c>
      <c r="L96" s="8">
        <f>IF(J96="KLS", I96, IF(J96="PCK", I96*VLOOKUP(G96,Sku_Consolidated!A2:U957,21, FALSE),I96*VLOOKUP(G96,Sku_Consolidated!A2:U957,21, FALSE)))</f>
      </c>
      <c r="M96" s="8">
        <f>IF(J96="PCS", I96, 0)</f>
      </c>
      <c r="N96" s="8" t="s">
        <v>268</v>
      </c>
      <c r="O96" s="8">
        <f>N96 * VLOOKUP(E96&amp;VLOOKUP(G96,Sku_Consolidated!A2:Q957,17,FALSE),Sku_CommRate!A2:E1002, 5, FALSE)</f>
      </c>
      <c r="P96" s="8">
        <f>N96 - O96</f>
      </c>
      <c r="Q96">
        <f>VLOOKUP(G96,Sku_Consolidated!A2:G957,7, FALSE)</f>
      </c>
      <c r="R96">
        <f>IF(IFERROR(VLOOKUP(E96,Store_Showcase!B2:H144,7, FALSE), TRUE)=TRUE, IF(IFERROR(VLOOKUP(E96,Store_SRP!B2:H110,7, FALSE), TRUE)=TRUE,VLOOKUP(E96,Store_VAM!B2:H273,7, FALSE),VLOOKUP(E96,Store_SRP!B2:H110,7, FALSE)), VLOOKUP(E96,Store_Showcase!B2:H144,7, FALSE))</f>
      </c>
      <c r="S96">
        <f>IF(IFERROR(VLOOKUP(E96,Store_Showcase!B2:I144,8, FALSE), TRUE)=TRUE, IF(IFERROR(VLOOKUP(E96,Store_SRP!B2:I110,8, FALSE), TRUE)=TRUE,VLOOKUP(E96,Store_VAM!B2:I273,8, FALSE),VLOOKUP(E96,Store_SRP!B2:I110,8, FALSE)), VLOOKUP(E96,Store_Showcase!B2:I144,8, FALSE))</f>
      </c>
      <c r="T96">
        <f>VLOOKUP(G96,Sku_Consolidated!A2:R957,18,FALSE)</f>
      </c>
      <c r="U96">
        <v>6448</v>
      </c>
      <c r="V96">
        <f>IF(VLOOKUP(G96,Sku_Consolidated!A2:S957,19,FALSE)="SHOWCASE", VLOOKUP(E96,Store_Showcase!B2:L144,11, FALSE), IF(VLOOKUP(G96,Sku_Consolidated!A2:S957,19,FALSE)="VAM",VLOOKUP(E96,Store_VAM!B2:L273,11, FALSE),VLOOKUP(E96,Store_SRP!B2:L110,11, FALSE)))</f>
      </c>
      <c r="W96">
        <f>VLOOKUP(G96,Sku_Consolidated!A2:W957,11,FALSE)</f>
      </c>
      <c r="X96">
        <f>VLOOKUP(G96,Sku_Consolidated!A2:H957,8,FALSE)</f>
      </c>
      <c r="Y96">
        <f>VLOOKUP(G96,Sku_Consolidated!A2:I957,9,FALSE)</f>
      </c>
      <c r="Z96" t="s">
        <v>38</v>
      </c>
      <c r="AA96">
        <f>VLOOKUP(G96,Sku_Consolidated!A2:E957,5,FALSE)</f>
      </c>
      <c r="AB96">
        <f>IF(VLOOKUP(G96,Sku_Consolidated!A2:S957,19,FALSE)="SHOWCASE", VLOOKUP(E96,Store_Showcase!B2:N144,13, FALSE), IF(VLOOKUP(G96,Sku_Consolidated!A2:S957,19,FALSE)="VAM",VLOOKUP(E96,Store_VAM!B2:N273,13, FALSE),VLOOKUP(E96,Store_SRP!B2:N110,13, FALSE)))</f>
      </c>
      <c r="AC96">
        <f>IF(IFERROR(AB96,TRUE)=TRUE, "-","OK")</f>
      </c>
      <c r="AD96" s="8" t="s">
        <v>268</v>
      </c>
      <c r="AE96" s="8" t="s">
        <v>39</v>
      </c>
      <c r="AF96">
        <f>IF(IFERROR(VLOOKUP(E96,Store_Showcase!B2:H144,{5}, FALSE), TRUE)=TRUE, IF(IFERROR(VLOOKUP(E96,Store_SRP!B2:H110,{5}, FALSE), TRUE)=TRUE,VLOOKUP(E96,Store_VAM!B2:H273,{5}, FALSE),VLOOKUP(E96,Store_SRP!B2:H110,{5}, FALSE)), VLOOKUP(E96,Store_Showcase!B2:H144,{5}, FALSE))</f>
      </c>
      <c r="AG96">
        <f>IF(IFERROR(VLOOKUP(E96,Store_Showcase!B2:H144,{6}, FALSE), TRUE)=TRUE, IF(IFERROR(VLOOKUP(E96,Store_SRP!B2:H110,{6}, FALSE), TRUE)=TRUE,VLOOKUP(E96,Store_VAM!B2:H273,{6}, FALSE),VLOOKUP(E96,Store_SRP!B2:H110,{6}, FALSE)), VLOOKUP(E96,Store_Showcase!B2:H144,{6}, FALSE))</f>
      </c>
      <c r="AH96">
        <f>VLOOKUP(G96,Sku_Consolidated!A2:R957,18,FALSE)</f>
      </c>
      <c r="AI96">
        <f>VLOOKUP(G96,Sku_Consolidated!A2:S957,19,FALSE)</f>
      </c>
      <c r="AJ96">
        <f>VLOOKUP(G96,Sku_Consolidated!A2:T957,20,FALSE)</f>
      </c>
    </row>
    <row r="97" spans="1:36" x14ac:dyDescent="0.25">
      <c r="A97">
        <v>2024</v>
      </c>
      <c r="B97" t="s">
        <v>31</v>
      </c>
      <c r="C97" t="s">
        <v>32</v>
      </c>
      <c r="D97" t="s">
        <v>33</v>
      </c>
      <c r="E97">
        <v>231</v>
      </c>
      <c r="F97">
        <f>IF(IFERROR(VLOOKUP(E97,Store_Showcase!B2:H144,{2}, FALSE), TRUE)=TRUE, IF(IFERROR(VLOOKUP(E97,Store_SRP!B2:H110,{2}, FALSE), TRUE)=TRUE,VLOOKUP(E97,Store_VAM!B2:H273,{2}, FALSE),VLOOKUP(E97,Store_SRP!B2:H110,{2}, FALSE)), VLOOKUP(E97,Store_Showcase!B2:H144,{2}, FALSE))</f>
      </c>
      <c r="G97">
        <v>655314</v>
      </c>
      <c r="H97" t="s">
        <v>69</v>
      </c>
      <c r="I97" s="8" t="s">
        <v>269</v>
      </c>
      <c r="J97" t="s">
        <v>36</v>
      </c>
      <c r="K97" s="8">
        <f>IF(J97="PCK", I97, 0)</f>
      </c>
      <c r="L97" s="8">
        <f>IF(J97="KLS", I97, IF(J97="PCK", I97*VLOOKUP(G97,Sku_Consolidated!A2:U957,21, FALSE),I97*VLOOKUP(G97,Sku_Consolidated!A2:U957,21, FALSE)))</f>
      </c>
      <c r="M97" s="8">
        <f>IF(J97="PCS", I97, 0)</f>
      </c>
      <c r="N97" s="8" t="s">
        <v>270</v>
      </c>
      <c r="O97" s="8">
        <f>N97 * VLOOKUP(E97&amp;VLOOKUP(G97,Sku_Consolidated!A2:Q957,17,FALSE),Sku_CommRate!A2:E1002, 5, FALSE)</f>
      </c>
      <c r="P97" s="8">
        <f>N97 - O97</f>
      </c>
      <c r="Q97">
        <f>VLOOKUP(G97,Sku_Consolidated!A2:G957,7, FALSE)</f>
      </c>
      <c r="R97">
        <f>IF(IFERROR(VLOOKUP(E97,Store_Showcase!B2:H144,7, FALSE), TRUE)=TRUE, IF(IFERROR(VLOOKUP(E97,Store_SRP!B2:H110,7, FALSE), TRUE)=TRUE,VLOOKUP(E97,Store_VAM!B2:H273,7, FALSE),VLOOKUP(E97,Store_SRP!B2:H110,7, FALSE)), VLOOKUP(E97,Store_Showcase!B2:H144,7, FALSE))</f>
      </c>
      <c r="S97">
        <f>IF(IFERROR(VLOOKUP(E97,Store_Showcase!B2:I144,8, FALSE), TRUE)=TRUE, IF(IFERROR(VLOOKUP(E97,Store_SRP!B2:I110,8, FALSE), TRUE)=TRUE,VLOOKUP(E97,Store_VAM!B2:I273,8, FALSE),VLOOKUP(E97,Store_SRP!B2:I110,8, FALSE)), VLOOKUP(E97,Store_Showcase!B2:I144,8, FALSE))</f>
      </c>
      <c r="T97">
        <f>VLOOKUP(G97,Sku_Consolidated!A2:R957,18,FALSE)</f>
      </c>
      <c r="U97">
        <v>6239</v>
      </c>
      <c r="V97">
        <f>IF(VLOOKUP(G97,Sku_Consolidated!A2:S957,19,FALSE)="SHOWCASE", VLOOKUP(E97,Store_Showcase!B2:L144,11, FALSE), IF(VLOOKUP(G97,Sku_Consolidated!A2:S957,19,FALSE)="VAM",VLOOKUP(E97,Store_VAM!B2:L273,11, FALSE),VLOOKUP(E97,Store_SRP!B2:L110,11, FALSE)))</f>
      </c>
      <c r="W97">
        <f>VLOOKUP(G97,Sku_Consolidated!A2:W957,11,FALSE)</f>
      </c>
      <c r="X97">
        <f>VLOOKUP(G97,Sku_Consolidated!A2:H957,8,FALSE)</f>
      </c>
      <c r="Y97">
        <f>VLOOKUP(G97,Sku_Consolidated!A2:I957,9,FALSE)</f>
      </c>
      <c r="Z97" t="s">
        <v>38</v>
      </c>
      <c r="AA97">
        <f>VLOOKUP(G97,Sku_Consolidated!A2:E957,5,FALSE)</f>
      </c>
      <c r="AB97">
        <f>IF(VLOOKUP(G97,Sku_Consolidated!A2:S957,19,FALSE)="SHOWCASE", VLOOKUP(E97,Store_Showcase!B2:N144,13, FALSE), IF(VLOOKUP(G97,Sku_Consolidated!A2:S957,19,FALSE)="VAM",VLOOKUP(E97,Store_VAM!B2:N273,13, FALSE),VLOOKUP(E97,Store_SRP!B2:N110,13, FALSE)))</f>
      </c>
      <c r="AC97">
        <f>IF(IFERROR(AB97,TRUE)=TRUE, "-","OK")</f>
      </c>
      <c r="AD97" s="8" t="s">
        <v>270</v>
      </c>
      <c r="AE97" s="8" t="s">
        <v>39</v>
      </c>
      <c r="AF97">
        <f>IF(IFERROR(VLOOKUP(E97,Store_Showcase!B2:H144,{5}, FALSE), TRUE)=TRUE, IF(IFERROR(VLOOKUP(E97,Store_SRP!B2:H110,{5}, FALSE), TRUE)=TRUE,VLOOKUP(E97,Store_VAM!B2:H273,{5}, FALSE),VLOOKUP(E97,Store_SRP!B2:H110,{5}, FALSE)), VLOOKUP(E97,Store_Showcase!B2:H144,{5}, FALSE))</f>
      </c>
      <c r="AG97">
        <f>IF(IFERROR(VLOOKUP(E97,Store_Showcase!B2:H144,{6}, FALSE), TRUE)=TRUE, IF(IFERROR(VLOOKUP(E97,Store_SRP!B2:H110,{6}, FALSE), TRUE)=TRUE,VLOOKUP(E97,Store_VAM!B2:H273,{6}, FALSE),VLOOKUP(E97,Store_SRP!B2:H110,{6}, FALSE)), VLOOKUP(E97,Store_Showcase!B2:H144,{6}, FALSE))</f>
      </c>
      <c r="AH97">
        <f>VLOOKUP(G97,Sku_Consolidated!A2:R957,18,FALSE)</f>
      </c>
      <c r="AI97">
        <f>VLOOKUP(G97,Sku_Consolidated!A2:S957,19,FALSE)</f>
      </c>
      <c r="AJ97">
        <f>VLOOKUP(G97,Sku_Consolidated!A2:T957,20,FALSE)</f>
      </c>
    </row>
    <row r="98" spans="1:36" x14ac:dyDescent="0.25">
      <c r="A98">
        <v>2024</v>
      </c>
      <c r="B98" t="s">
        <v>31</v>
      </c>
      <c r="C98" t="s">
        <v>32</v>
      </c>
      <c r="D98" t="s">
        <v>33</v>
      </c>
      <c r="E98">
        <v>262</v>
      </c>
      <c r="F98">
        <f>IF(IFERROR(VLOOKUP(E98,Store_Showcase!B2:H144,{2}, FALSE), TRUE)=TRUE, IF(IFERROR(VLOOKUP(E98,Store_SRP!B2:H110,{2}, FALSE), TRUE)=TRUE,VLOOKUP(E98,Store_VAM!B2:H273,{2}, FALSE),VLOOKUP(E98,Store_SRP!B2:H110,{2}, FALSE)), VLOOKUP(E98,Store_Showcase!B2:H144,{2}, FALSE))</f>
      </c>
      <c r="G98">
        <v>655319</v>
      </c>
      <c r="H98" t="s">
        <v>246</v>
      </c>
      <c r="I98" s="8" t="s">
        <v>271</v>
      </c>
      <c r="J98" t="s">
        <v>36</v>
      </c>
      <c r="K98" s="8">
        <f>IF(J98="PCK", I98, 0)</f>
      </c>
      <c r="L98" s="8">
        <f>IF(J98="KLS", I98, IF(J98="PCK", I98*VLOOKUP(G98,Sku_Consolidated!A2:U957,21, FALSE),I98*VLOOKUP(G98,Sku_Consolidated!A2:U957,21, FALSE)))</f>
      </c>
      <c r="M98" s="8">
        <f>IF(J98="PCS", I98, 0)</f>
      </c>
      <c r="N98" s="8" t="s">
        <v>272</v>
      </c>
      <c r="O98" s="8">
        <f>N98 * VLOOKUP(E98&amp;VLOOKUP(G98,Sku_Consolidated!A2:Q957,17,FALSE),Sku_CommRate!A2:E1002, 5, FALSE)</f>
      </c>
      <c r="P98" s="8">
        <f>N98 - O98</f>
      </c>
      <c r="Q98">
        <f>VLOOKUP(G98,Sku_Consolidated!A2:G957,7, FALSE)</f>
      </c>
      <c r="R98">
        <f>IF(IFERROR(VLOOKUP(E98,Store_Showcase!B2:H144,7, FALSE), TRUE)=TRUE, IF(IFERROR(VLOOKUP(E98,Store_SRP!B2:H110,7, FALSE), TRUE)=TRUE,VLOOKUP(E98,Store_VAM!B2:H273,7, FALSE),VLOOKUP(E98,Store_SRP!B2:H110,7, FALSE)), VLOOKUP(E98,Store_Showcase!B2:H144,7, FALSE))</f>
      </c>
      <c r="S98">
        <f>IF(IFERROR(VLOOKUP(E98,Store_Showcase!B2:I144,8, FALSE), TRUE)=TRUE, IF(IFERROR(VLOOKUP(E98,Store_SRP!B2:I110,8, FALSE), TRUE)=TRUE,VLOOKUP(E98,Store_VAM!B2:I273,8, FALSE),VLOOKUP(E98,Store_SRP!B2:I110,8, FALSE)), VLOOKUP(E98,Store_Showcase!B2:I144,8, FALSE))</f>
      </c>
      <c r="T98">
        <f>VLOOKUP(G98,Sku_Consolidated!A2:R957,18,FALSE)</f>
      </c>
      <c r="U98">
        <v>6244</v>
      </c>
      <c r="V98">
        <f>IF(VLOOKUP(G98,Sku_Consolidated!A2:S957,19,FALSE)="SHOWCASE", VLOOKUP(E98,Store_Showcase!B2:L144,11, FALSE), IF(VLOOKUP(G98,Sku_Consolidated!A2:S957,19,FALSE)="VAM",VLOOKUP(E98,Store_VAM!B2:L273,11, FALSE),VLOOKUP(E98,Store_SRP!B2:L110,11, FALSE)))</f>
      </c>
      <c r="W98">
        <f>VLOOKUP(G98,Sku_Consolidated!A2:W957,11,FALSE)</f>
      </c>
      <c r="X98">
        <f>VLOOKUP(G98,Sku_Consolidated!A2:H957,8,FALSE)</f>
      </c>
      <c r="Y98">
        <f>VLOOKUP(G98,Sku_Consolidated!A2:I957,9,FALSE)</f>
      </c>
      <c r="Z98" t="s">
        <v>38</v>
      </c>
      <c r="AA98">
        <f>VLOOKUP(G98,Sku_Consolidated!A2:E957,5,FALSE)</f>
      </c>
      <c r="AB98">
        <f>IF(VLOOKUP(G98,Sku_Consolidated!A2:S957,19,FALSE)="SHOWCASE", VLOOKUP(E98,Store_Showcase!B2:N144,13, FALSE), IF(VLOOKUP(G98,Sku_Consolidated!A2:S957,19,FALSE)="VAM",VLOOKUP(E98,Store_VAM!B2:N273,13, FALSE),VLOOKUP(E98,Store_SRP!B2:N110,13, FALSE)))</f>
      </c>
      <c r="AC98">
        <f>IF(IFERROR(AB98,TRUE)=TRUE, "-","OK")</f>
      </c>
      <c r="AD98" s="8" t="s">
        <v>272</v>
      </c>
      <c r="AE98" s="8" t="s">
        <v>39</v>
      </c>
      <c r="AF98">
        <f>IF(IFERROR(VLOOKUP(E98,Store_Showcase!B2:H144,{5}, FALSE), TRUE)=TRUE, IF(IFERROR(VLOOKUP(E98,Store_SRP!B2:H110,{5}, FALSE), TRUE)=TRUE,VLOOKUP(E98,Store_VAM!B2:H273,{5}, FALSE),VLOOKUP(E98,Store_SRP!B2:H110,{5}, FALSE)), VLOOKUP(E98,Store_Showcase!B2:H144,{5}, FALSE))</f>
      </c>
      <c r="AG98">
        <f>IF(IFERROR(VLOOKUP(E98,Store_Showcase!B2:H144,{6}, FALSE), TRUE)=TRUE, IF(IFERROR(VLOOKUP(E98,Store_SRP!B2:H110,{6}, FALSE), TRUE)=TRUE,VLOOKUP(E98,Store_VAM!B2:H273,{6}, FALSE),VLOOKUP(E98,Store_SRP!B2:H110,{6}, FALSE)), VLOOKUP(E98,Store_Showcase!B2:H144,{6}, FALSE))</f>
      </c>
      <c r="AH98">
        <f>VLOOKUP(G98,Sku_Consolidated!A2:R957,18,FALSE)</f>
      </c>
      <c r="AI98">
        <f>VLOOKUP(G98,Sku_Consolidated!A2:S957,19,FALSE)</f>
      </c>
      <c r="AJ98">
        <f>VLOOKUP(G98,Sku_Consolidated!A2:T957,20,FALSE)</f>
      </c>
    </row>
    <row r="99" spans="1:36" x14ac:dyDescent="0.25">
      <c r="A99">
        <v>2024</v>
      </c>
      <c r="B99" t="s">
        <v>31</v>
      </c>
      <c r="C99" t="s">
        <v>32</v>
      </c>
      <c r="D99" t="s">
        <v>33</v>
      </c>
      <c r="E99">
        <v>468</v>
      </c>
      <c r="F99">
        <f>IF(IFERROR(VLOOKUP(E99,Store_Showcase!B2:H144,{2}, FALSE), TRUE)=TRUE, IF(IFERROR(VLOOKUP(E99,Store_SRP!B2:H110,{2}, FALSE), TRUE)=TRUE,VLOOKUP(E99,Store_VAM!B2:H273,{2}, FALSE),VLOOKUP(E99,Store_SRP!B2:H110,{2}, FALSE)), VLOOKUP(E99,Store_Showcase!B2:H144,{2}, FALSE))</f>
      </c>
      <c r="G99">
        <v>655710</v>
      </c>
      <c r="H99" t="s">
        <v>54</v>
      </c>
      <c r="I99" s="8" t="s">
        <v>273</v>
      </c>
      <c r="J99" t="s">
        <v>36</v>
      </c>
      <c r="K99" s="8">
        <f>IF(J99="PCK", I99, 0)</f>
      </c>
      <c r="L99" s="8">
        <f>IF(J99="KLS", I99, IF(J99="PCK", I99*VLOOKUP(G99,Sku_Consolidated!A2:U957,21, FALSE),I99*VLOOKUP(G99,Sku_Consolidated!A2:U957,21, FALSE)))</f>
      </c>
      <c r="M99" s="8">
        <f>IF(J99="PCS", I99, 0)</f>
      </c>
      <c r="N99" s="8" t="s">
        <v>274</v>
      </c>
      <c r="O99" s="8">
        <f>N99 * VLOOKUP(E99&amp;VLOOKUP(G99,Sku_Consolidated!A2:Q957,17,FALSE),Sku_CommRate!A2:E1002, 5, FALSE)</f>
      </c>
      <c r="P99" s="8">
        <f>N99 - O99</f>
      </c>
      <c r="Q99">
        <f>VLOOKUP(G99,Sku_Consolidated!A2:G957,7, FALSE)</f>
      </c>
      <c r="R99">
        <f>IF(IFERROR(VLOOKUP(E99,Store_Showcase!B2:H144,7, FALSE), TRUE)=TRUE, IF(IFERROR(VLOOKUP(E99,Store_SRP!B2:H110,7, FALSE), TRUE)=TRUE,VLOOKUP(E99,Store_VAM!B2:H273,7, FALSE),VLOOKUP(E99,Store_SRP!B2:H110,7, FALSE)), VLOOKUP(E99,Store_Showcase!B2:H144,7, FALSE))</f>
      </c>
      <c r="S99">
        <f>IF(IFERROR(VLOOKUP(E99,Store_Showcase!B2:I144,8, FALSE), TRUE)=TRUE, IF(IFERROR(VLOOKUP(E99,Store_SRP!B2:I110,8, FALSE), TRUE)=TRUE,VLOOKUP(E99,Store_VAM!B2:I273,8, FALSE),VLOOKUP(E99,Store_SRP!B2:I110,8, FALSE)), VLOOKUP(E99,Store_Showcase!B2:I144,8, FALSE))</f>
      </c>
      <c r="T99">
        <f>VLOOKUP(G99,Sku_Consolidated!A2:R957,18,FALSE)</f>
      </c>
      <c r="U99">
        <v>6438</v>
      </c>
      <c r="V99">
        <f>IF(VLOOKUP(G99,Sku_Consolidated!A2:S957,19,FALSE)="SHOWCASE", VLOOKUP(E99,Store_Showcase!B2:L144,11, FALSE), IF(VLOOKUP(G99,Sku_Consolidated!A2:S957,19,FALSE)="VAM",VLOOKUP(E99,Store_VAM!B2:L273,11, FALSE),VLOOKUP(E99,Store_SRP!B2:L110,11, FALSE)))</f>
      </c>
      <c r="W99">
        <f>VLOOKUP(G99,Sku_Consolidated!A2:W957,11,FALSE)</f>
      </c>
      <c r="X99">
        <f>VLOOKUP(G99,Sku_Consolidated!A2:H957,8,FALSE)</f>
      </c>
      <c r="Y99">
        <f>VLOOKUP(G99,Sku_Consolidated!A2:I957,9,FALSE)</f>
      </c>
      <c r="Z99" t="s">
        <v>38</v>
      </c>
      <c r="AA99">
        <f>VLOOKUP(G99,Sku_Consolidated!A2:E957,5,FALSE)</f>
      </c>
      <c r="AB99">
        <f>IF(VLOOKUP(G99,Sku_Consolidated!A2:S957,19,FALSE)="SHOWCASE", VLOOKUP(E99,Store_Showcase!B2:N144,13, FALSE), IF(VLOOKUP(G99,Sku_Consolidated!A2:S957,19,FALSE)="VAM",VLOOKUP(E99,Store_VAM!B2:N273,13, FALSE),VLOOKUP(E99,Store_SRP!B2:N110,13, FALSE)))</f>
      </c>
      <c r="AC99">
        <f>IF(IFERROR(AB99,TRUE)=TRUE, "-","OK")</f>
      </c>
      <c r="AD99" s="8" t="s">
        <v>274</v>
      </c>
      <c r="AE99" s="8" t="s">
        <v>39</v>
      </c>
      <c r="AF99">
        <f>IF(IFERROR(VLOOKUP(E99,Store_Showcase!B2:H144,{5}, FALSE), TRUE)=TRUE, IF(IFERROR(VLOOKUP(E99,Store_SRP!B2:H110,{5}, FALSE), TRUE)=TRUE,VLOOKUP(E99,Store_VAM!B2:H273,{5}, FALSE),VLOOKUP(E99,Store_SRP!B2:H110,{5}, FALSE)), VLOOKUP(E99,Store_Showcase!B2:H144,{5}, FALSE))</f>
      </c>
      <c r="AG99">
        <f>IF(IFERROR(VLOOKUP(E99,Store_Showcase!B2:H144,{6}, FALSE), TRUE)=TRUE, IF(IFERROR(VLOOKUP(E99,Store_SRP!B2:H110,{6}, FALSE), TRUE)=TRUE,VLOOKUP(E99,Store_VAM!B2:H273,{6}, FALSE),VLOOKUP(E99,Store_SRP!B2:H110,{6}, FALSE)), VLOOKUP(E99,Store_Showcase!B2:H144,{6}, FALSE))</f>
      </c>
      <c r="AH99">
        <f>VLOOKUP(G99,Sku_Consolidated!A2:R957,18,FALSE)</f>
      </c>
      <c r="AI99">
        <f>VLOOKUP(G99,Sku_Consolidated!A2:S957,19,FALSE)</f>
      </c>
      <c r="AJ99">
        <f>VLOOKUP(G99,Sku_Consolidated!A2:T957,20,FALSE)</f>
      </c>
    </row>
    <row r="100" spans="1:36" x14ac:dyDescent="0.25">
      <c r="A100">
        <v>2024</v>
      </c>
      <c r="B100" t="s">
        <v>31</v>
      </c>
      <c r="C100" t="s">
        <v>32</v>
      </c>
      <c r="D100" t="s">
        <v>33</v>
      </c>
      <c r="E100">
        <v>804</v>
      </c>
      <c r="F100">
        <f>IF(IFERROR(VLOOKUP(E100,Store_Showcase!B2:H144,{2}, FALSE), TRUE)=TRUE, IF(IFERROR(VLOOKUP(E100,Store_SRP!B2:H110,{2}, FALSE), TRUE)=TRUE,VLOOKUP(E100,Store_VAM!B2:H273,{2}, FALSE),VLOOKUP(E100,Store_SRP!B2:H110,{2}, FALSE)), VLOOKUP(E100,Store_Showcase!B2:H144,{2}, FALSE))</f>
      </c>
      <c r="G100">
        <v>659452</v>
      </c>
      <c r="H100" t="s">
        <v>275</v>
      </c>
      <c r="I100" s="8" t="s">
        <v>276</v>
      </c>
      <c r="J100" t="s">
        <v>36</v>
      </c>
      <c r="K100" s="8">
        <f>IF(J100="PCK", I100, 0)</f>
      </c>
      <c r="L100" s="8">
        <f>IF(J100="KLS", I100, IF(J100="PCK", I100*VLOOKUP(G100,Sku_Consolidated!A2:U957,21, FALSE),I100*VLOOKUP(G100,Sku_Consolidated!A2:U957,21, FALSE)))</f>
      </c>
      <c r="M100" s="8">
        <f>IF(J100="PCS", I100, 0)</f>
      </c>
      <c r="N100" s="8" t="s">
        <v>277</v>
      </c>
      <c r="O100" s="8">
        <f>N100 * VLOOKUP(E100&amp;VLOOKUP(G100,Sku_Consolidated!A2:Q957,17,FALSE),Sku_CommRate!A2:E1002, 5, FALSE)</f>
      </c>
      <c r="P100" s="8">
        <f>N100 - O100</f>
      </c>
      <c r="Q100">
        <f>VLOOKUP(G100,Sku_Consolidated!A2:G957,7, FALSE)</f>
      </c>
      <c r="R100">
        <f>IF(IFERROR(VLOOKUP(E100,Store_Showcase!B2:H144,7, FALSE), TRUE)=TRUE, IF(IFERROR(VLOOKUP(E100,Store_SRP!B2:H110,7, FALSE), TRUE)=TRUE,VLOOKUP(E100,Store_VAM!B2:H273,7, FALSE),VLOOKUP(E100,Store_SRP!B2:H110,7, FALSE)), VLOOKUP(E100,Store_Showcase!B2:H144,7, FALSE))</f>
      </c>
      <c r="S100">
        <f>IF(IFERROR(VLOOKUP(E100,Store_Showcase!B2:I144,8, FALSE), TRUE)=TRUE, IF(IFERROR(VLOOKUP(E100,Store_SRP!B2:I110,8, FALSE), TRUE)=TRUE,VLOOKUP(E100,Store_VAM!B2:I273,8, FALSE),VLOOKUP(E100,Store_SRP!B2:I110,8, FALSE)), VLOOKUP(E100,Store_Showcase!B2:I144,8, FALSE))</f>
      </c>
      <c r="T100">
        <f>VLOOKUP(G100,Sku_Consolidated!A2:R957,18,FALSE)</f>
      </c>
      <c r="U100">
        <v>7356</v>
      </c>
      <c r="V100">
        <f>IF(VLOOKUP(G100,Sku_Consolidated!A2:S957,19,FALSE)="SHOWCASE", VLOOKUP(E100,Store_Showcase!B2:L144,11, FALSE), IF(VLOOKUP(G100,Sku_Consolidated!A2:S957,19,FALSE)="VAM",VLOOKUP(E100,Store_VAM!B2:L273,11, FALSE),VLOOKUP(E100,Store_SRP!B2:L110,11, FALSE)))</f>
      </c>
      <c r="W100">
        <f>VLOOKUP(G100,Sku_Consolidated!A2:W957,11,FALSE)</f>
      </c>
      <c r="X100">
        <f>VLOOKUP(G100,Sku_Consolidated!A2:H957,8,FALSE)</f>
      </c>
      <c r="Y100">
        <f>VLOOKUP(G100,Sku_Consolidated!A2:I957,9,FALSE)</f>
      </c>
      <c r="Z100" t="s">
        <v>38</v>
      </c>
      <c r="AA100">
        <f>VLOOKUP(G100,Sku_Consolidated!A2:E957,5,FALSE)</f>
      </c>
      <c r="AB100">
        <f>IF(VLOOKUP(G100,Sku_Consolidated!A2:S957,19,FALSE)="SHOWCASE", VLOOKUP(E100,Store_Showcase!B2:N144,13, FALSE), IF(VLOOKUP(G100,Sku_Consolidated!A2:S957,19,FALSE)="VAM",VLOOKUP(E100,Store_VAM!B2:N273,13, FALSE),VLOOKUP(E100,Store_SRP!B2:N110,13, FALSE)))</f>
      </c>
      <c r="AC100">
        <f>IF(IFERROR(AB100,TRUE)=TRUE, "-","OK")</f>
      </c>
      <c r="AD100" s="8" t="s">
        <v>277</v>
      </c>
      <c r="AE100" s="8" t="s">
        <v>39</v>
      </c>
      <c r="AF100">
        <f>IF(IFERROR(VLOOKUP(E100,Store_Showcase!B2:H144,{5}, FALSE), TRUE)=TRUE, IF(IFERROR(VLOOKUP(E100,Store_SRP!B2:H110,{5}, FALSE), TRUE)=TRUE,VLOOKUP(E100,Store_VAM!B2:H273,{5}, FALSE),VLOOKUP(E100,Store_SRP!B2:H110,{5}, FALSE)), VLOOKUP(E100,Store_Showcase!B2:H144,{5}, FALSE))</f>
      </c>
      <c r="AG100">
        <f>IF(IFERROR(VLOOKUP(E100,Store_Showcase!B2:H144,{6}, FALSE), TRUE)=TRUE, IF(IFERROR(VLOOKUP(E100,Store_SRP!B2:H110,{6}, FALSE), TRUE)=TRUE,VLOOKUP(E100,Store_VAM!B2:H273,{6}, FALSE),VLOOKUP(E100,Store_SRP!B2:H110,{6}, FALSE)), VLOOKUP(E100,Store_Showcase!B2:H144,{6}, FALSE))</f>
      </c>
      <c r="AH100">
        <f>VLOOKUP(G100,Sku_Consolidated!A2:R957,18,FALSE)</f>
      </c>
      <c r="AI100">
        <f>VLOOKUP(G100,Sku_Consolidated!A2:S957,19,FALSE)</f>
      </c>
      <c r="AJ100">
        <f>VLOOKUP(G100,Sku_Consolidated!A2:T957,20,FALSE)</f>
      </c>
    </row>
    <row r="101" spans="1:36" x14ac:dyDescent="0.25">
      <c r="A101">
        <v>2024</v>
      </c>
      <c r="B101" t="s">
        <v>31</v>
      </c>
      <c r="C101" t="s">
        <v>32</v>
      </c>
      <c r="D101" t="s">
        <v>33</v>
      </c>
      <c r="E101">
        <v>746</v>
      </c>
      <c r="F101">
        <f>IF(IFERROR(VLOOKUP(E101,Store_Showcase!B2:H144,{2}, FALSE), TRUE)=TRUE, IF(IFERROR(VLOOKUP(E101,Store_SRP!B2:H110,{2}, FALSE), TRUE)=TRUE,VLOOKUP(E101,Store_VAM!B2:H273,{2}, FALSE),VLOOKUP(E101,Store_SRP!B2:H110,{2}, FALSE)), VLOOKUP(E101,Store_Showcase!B2:H144,{2}, FALSE))</f>
      </c>
      <c r="G101">
        <v>655298</v>
      </c>
      <c r="H101" t="s">
        <v>109</v>
      </c>
      <c r="I101" s="8" t="s">
        <v>278</v>
      </c>
      <c r="J101" t="s">
        <v>36</v>
      </c>
      <c r="K101" s="8">
        <f>IF(J101="PCK", I101, 0)</f>
      </c>
      <c r="L101" s="8">
        <f>IF(J101="KLS", I101, IF(J101="PCK", I101*VLOOKUP(G101,Sku_Consolidated!A2:U957,21, FALSE),I101*VLOOKUP(G101,Sku_Consolidated!A2:U957,21, FALSE)))</f>
      </c>
      <c r="M101" s="8">
        <f>IF(J101="PCS", I101, 0)</f>
      </c>
      <c r="N101" s="8" t="s">
        <v>279</v>
      </c>
      <c r="O101" s="8">
        <f>N101 * VLOOKUP(E101&amp;VLOOKUP(G101,Sku_Consolidated!A2:Q957,17,FALSE),Sku_CommRate!A2:E1002, 5, FALSE)</f>
      </c>
      <c r="P101" s="8">
        <f>N101 - O101</f>
      </c>
      <c r="Q101">
        <f>VLOOKUP(G101,Sku_Consolidated!A2:G957,7, FALSE)</f>
      </c>
      <c r="R101">
        <f>IF(IFERROR(VLOOKUP(E101,Store_Showcase!B2:H144,7, FALSE), TRUE)=TRUE, IF(IFERROR(VLOOKUP(E101,Store_SRP!B2:H110,7, FALSE), TRUE)=TRUE,VLOOKUP(E101,Store_VAM!B2:H273,7, FALSE),VLOOKUP(E101,Store_SRP!B2:H110,7, FALSE)), VLOOKUP(E101,Store_Showcase!B2:H144,7, FALSE))</f>
      </c>
      <c r="S101">
        <f>IF(IFERROR(VLOOKUP(E101,Store_Showcase!B2:I144,8, FALSE), TRUE)=TRUE, IF(IFERROR(VLOOKUP(E101,Store_SRP!B2:I110,8, FALSE), TRUE)=TRUE,VLOOKUP(E101,Store_VAM!B2:I273,8, FALSE),VLOOKUP(E101,Store_SRP!B2:I110,8, FALSE)), VLOOKUP(E101,Store_Showcase!B2:I144,8, FALSE))</f>
      </c>
      <c r="T101">
        <f>VLOOKUP(G101,Sku_Consolidated!A2:R957,18,FALSE)</f>
      </c>
      <c r="U101">
        <v>6226</v>
      </c>
      <c r="V101">
        <f>IF(VLOOKUP(G101,Sku_Consolidated!A2:S957,19,FALSE)="SHOWCASE", VLOOKUP(E101,Store_Showcase!B2:L144,11, FALSE), IF(VLOOKUP(G101,Sku_Consolidated!A2:S957,19,FALSE)="VAM",VLOOKUP(E101,Store_VAM!B2:L273,11, FALSE),VLOOKUP(E101,Store_SRP!B2:L110,11, FALSE)))</f>
      </c>
      <c r="W101">
        <f>VLOOKUP(G101,Sku_Consolidated!A2:W957,11,FALSE)</f>
      </c>
      <c r="X101">
        <f>VLOOKUP(G101,Sku_Consolidated!A2:H957,8,FALSE)</f>
      </c>
      <c r="Y101">
        <f>VLOOKUP(G101,Sku_Consolidated!A2:I957,9,FALSE)</f>
      </c>
      <c r="Z101" t="s">
        <v>38</v>
      </c>
      <c r="AA101">
        <f>VLOOKUP(G101,Sku_Consolidated!A2:E957,5,FALSE)</f>
      </c>
      <c r="AB101">
        <f>IF(VLOOKUP(G101,Sku_Consolidated!A2:S957,19,FALSE)="SHOWCASE", VLOOKUP(E101,Store_Showcase!B2:N144,13, FALSE), IF(VLOOKUP(G101,Sku_Consolidated!A2:S957,19,FALSE)="VAM",VLOOKUP(E101,Store_VAM!B2:N273,13, FALSE),VLOOKUP(E101,Store_SRP!B2:N110,13, FALSE)))</f>
      </c>
      <c r="AC101">
        <f>IF(IFERROR(AB101,TRUE)=TRUE, "-","OK")</f>
      </c>
      <c r="AD101" s="8" t="s">
        <v>279</v>
      </c>
      <c r="AE101" s="8" t="s">
        <v>39</v>
      </c>
      <c r="AF101">
        <f>IF(IFERROR(VLOOKUP(E101,Store_Showcase!B2:H144,{5}, FALSE), TRUE)=TRUE, IF(IFERROR(VLOOKUP(E101,Store_SRP!B2:H110,{5}, FALSE), TRUE)=TRUE,VLOOKUP(E101,Store_VAM!B2:H273,{5}, FALSE),VLOOKUP(E101,Store_SRP!B2:H110,{5}, FALSE)), VLOOKUP(E101,Store_Showcase!B2:H144,{5}, FALSE))</f>
      </c>
      <c r="AG101">
        <f>IF(IFERROR(VLOOKUP(E101,Store_Showcase!B2:H144,{6}, FALSE), TRUE)=TRUE, IF(IFERROR(VLOOKUP(E101,Store_SRP!B2:H110,{6}, FALSE), TRUE)=TRUE,VLOOKUP(E101,Store_VAM!B2:H273,{6}, FALSE),VLOOKUP(E101,Store_SRP!B2:H110,{6}, FALSE)), VLOOKUP(E101,Store_Showcase!B2:H144,{6}, FALSE))</f>
      </c>
      <c r="AH101">
        <f>VLOOKUP(G101,Sku_Consolidated!A2:R957,18,FALSE)</f>
      </c>
      <c r="AI101">
        <f>VLOOKUP(G101,Sku_Consolidated!A2:S957,19,FALSE)</f>
      </c>
      <c r="AJ101">
        <f>VLOOKUP(G101,Sku_Consolidated!A2:T957,20,FALSE)</f>
      </c>
    </row>
    <row r="102" spans="1:36" x14ac:dyDescent="0.25">
      <c r="A102">
        <v>2024</v>
      </c>
      <c r="B102" t="s">
        <v>31</v>
      </c>
      <c r="C102" t="s">
        <v>32</v>
      </c>
      <c r="D102" t="s">
        <v>33</v>
      </c>
      <c r="E102">
        <v>481</v>
      </c>
      <c r="F102">
        <f>IF(IFERROR(VLOOKUP(E102,Store_Showcase!B2:H144,{2}, FALSE), TRUE)=TRUE, IF(IFERROR(VLOOKUP(E102,Store_SRP!B2:H110,{2}, FALSE), TRUE)=TRUE,VLOOKUP(E102,Store_VAM!B2:H273,{2}, FALSE),VLOOKUP(E102,Store_SRP!B2:H110,{2}, FALSE)), VLOOKUP(E102,Store_Showcase!B2:H144,{2}, FALSE))</f>
      </c>
      <c r="G102">
        <v>655720</v>
      </c>
      <c r="H102" t="s">
        <v>122</v>
      </c>
      <c r="I102" s="8" t="s">
        <v>280</v>
      </c>
      <c r="J102" t="s">
        <v>36</v>
      </c>
      <c r="K102" s="8">
        <f>IF(J102="PCK", I102, 0)</f>
      </c>
      <c r="L102" s="8">
        <f>IF(J102="KLS", I102, IF(J102="PCK", I102*VLOOKUP(G102,Sku_Consolidated!A2:U957,21, FALSE),I102*VLOOKUP(G102,Sku_Consolidated!A2:U957,21, FALSE)))</f>
      </c>
      <c r="M102" s="8">
        <f>IF(J102="PCS", I102, 0)</f>
      </c>
      <c r="N102" s="8" t="s">
        <v>281</v>
      </c>
      <c r="O102" s="8">
        <f>N102 * VLOOKUP(E102&amp;VLOOKUP(G102,Sku_Consolidated!A2:Q957,17,FALSE),Sku_CommRate!A2:E1002, 5, FALSE)</f>
      </c>
      <c r="P102" s="8">
        <f>N102 - O102</f>
      </c>
      <c r="Q102">
        <f>VLOOKUP(G102,Sku_Consolidated!A2:G957,7, FALSE)</f>
      </c>
      <c r="R102">
        <f>IF(IFERROR(VLOOKUP(E102,Store_Showcase!B2:H144,7, FALSE), TRUE)=TRUE, IF(IFERROR(VLOOKUP(E102,Store_SRP!B2:H110,7, FALSE), TRUE)=TRUE,VLOOKUP(E102,Store_VAM!B2:H273,7, FALSE),VLOOKUP(E102,Store_SRP!B2:H110,7, FALSE)), VLOOKUP(E102,Store_Showcase!B2:H144,7, FALSE))</f>
      </c>
      <c r="S102">
        <f>IF(IFERROR(VLOOKUP(E102,Store_Showcase!B2:I144,8, FALSE), TRUE)=TRUE, IF(IFERROR(VLOOKUP(E102,Store_SRP!B2:I110,8, FALSE), TRUE)=TRUE,VLOOKUP(E102,Store_VAM!B2:I273,8, FALSE),VLOOKUP(E102,Store_SRP!B2:I110,8, FALSE)), VLOOKUP(E102,Store_Showcase!B2:I144,8, FALSE))</f>
      </c>
      <c r="T102">
        <f>VLOOKUP(G102,Sku_Consolidated!A2:R957,18,FALSE)</f>
      </c>
      <c r="U102">
        <v>6448</v>
      </c>
      <c r="V102">
        <f>IF(VLOOKUP(G102,Sku_Consolidated!A2:S957,19,FALSE)="SHOWCASE", VLOOKUP(E102,Store_Showcase!B2:L144,11, FALSE), IF(VLOOKUP(G102,Sku_Consolidated!A2:S957,19,FALSE)="VAM",VLOOKUP(E102,Store_VAM!B2:L273,11, FALSE),VLOOKUP(E102,Store_SRP!B2:L110,11, FALSE)))</f>
      </c>
      <c r="W102">
        <f>VLOOKUP(G102,Sku_Consolidated!A2:W957,11,FALSE)</f>
      </c>
      <c r="X102">
        <f>VLOOKUP(G102,Sku_Consolidated!A2:H957,8,FALSE)</f>
      </c>
      <c r="Y102">
        <f>VLOOKUP(G102,Sku_Consolidated!A2:I957,9,FALSE)</f>
      </c>
      <c r="Z102" t="s">
        <v>38</v>
      </c>
      <c r="AA102">
        <f>VLOOKUP(G102,Sku_Consolidated!A2:E957,5,FALSE)</f>
      </c>
      <c r="AB102">
        <f>IF(VLOOKUP(G102,Sku_Consolidated!A2:S957,19,FALSE)="SHOWCASE", VLOOKUP(E102,Store_Showcase!B2:N144,13, FALSE), IF(VLOOKUP(G102,Sku_Consolidated!A2:S957,19,FALSE)="VAM",VLOOKUP(E102,Store_VAM!B2:N273,13, FALSE),VLOOKUP(E102,Store_SRP!B2:N110,13, FALSE)))</f>
      </c>
      <c r="AC102">
        <f>IF(IFERROR(AB102,TRUE)=TRUE, "-","OK")</f>
      </c>
      <c r="AD102" s="8" t="s">
        <v>281</v>
      </c>
      <c r="AE102" s="8" t="s">
        <v>39</v>
      </c>
      <c r="AF102">
        <f>IF(IFERROR(VLOOKUP(E102,Store_Showcase!B2:H144,{5}, FALSE), TRUE)=TRUE, IF(IFERROR(VLOOKUP(E102,Store_SRP!B2:H110,{5}, FALSE), TRUE)=TRUE,VLOOKUP(E102,Store_VAM!B2:H273,{5}, FALSE),VLOOKUP(E102,Store_SRP!B2:H110,{5}, FALSE)), VLOOKUP(E102,Store_Showcase!B2:H144,{5}, FALSE))</f>
      </c>
      <c r="AG102">
        <f>IF(IFERROR(VLOOKUP(E102,Store_Showcase!B2:H144,{6}, FALSE), TRUE)=TRUE, IF(IFERROR(VLOOKUP(E102,Store_SRP!B2:H110,{6}, FALSE), TRUE)=TRUE,VLOOKUP(E102,Store_VAM!B2:H273,{6}, FALSE),VLOOKUP(E102,Store_SRP!B2:H110,{6}, FALSE)), VLOOKUP(E102,Store_Showcase!B2:H144,{6}, FALSE))</f>
      </c>
      <c r="AH102">
        <f>VLOOKUP(G102,Sku_Consolidated!A2:R957,18,FALSE)</f>
      </c>
      <c r="AI102">
        <f>VLOOKUP(G102,Sku_Consolidated!A2:S957,19,FALSE)</f>
      </c>
      <c r="AJ102">
        <f>VLOOKUP(G102,Sku_Consolidated!A2:T957,20,FALSE)</f>
      </c>
    </row>
    <row r="103" spans="1:36" x14ac:dyDescent="0.25">
      <c r="A103">
        <v>2024</v>
      </c>
      <c r="B103" t="s">
        <v>31</v>
      </c>
      <c r="C103" t="s">
        <v>32</v>
      </c>
      <c r="D103" t="s">
        <v>33</v>
      </c>
      <c r="E103">
        <v>745</v>
      </c>
      <c r="F103">
        <f>IF(IFERROR(VLOOKUP(E103,Store_Showcase!B2:H144,{2}, FALSE), TRUE)=TRUE, IF(IFERROR(VLOOKUP(E103,Store_SRP!B2:H110,{2}, FALSE), TRUE)=TRUE,VLOOKUP(E103,Store_VAM!B2:H273,{2}, FALSE),VLOOKUP(E103,Store_SRP!B2:H110,{2}, FALSE)), VLOOKUP(E103,Store_Showcase!B2:H144,{2}, FALSE))</f>
      </c>
      <c r="G103">
        <v>692419</v>
      </c>
      <c r="H103" t="s">
        <v>282</v>
      </c>
      <c r="I103" s="8" t="s">
        <v>283</v>
      </c>
      <c r="J103" t="s">
        <v>36</v>
      </c>
      <c r="K103" s="8">
        <f>IF(J103="PCK", I103, 0)</f>
      </c>
      <c r="L103" s="8">
        <f>IF(J103="KLS", I103, IF(J103="PCK", I103*VLOOKUP(G103,Sku_Consolidated!A2:U957,21, FALSE),I103*VLOOKUP(G103,Sku_Consolidated!A2:U957,21, FALSE)))</f>
      </c>
      <c r="M103" s="8">
        <f>IF(J103="PCS", I103, 0)</f>
      </c>
      <c r="N103" s="8" t="s">
        <v>284</v>
      </c>
      <c r="O103" s="8">
        <f>N103 * VLOOKUP(E103&amp;VLOOKUP(G103,Sku_Consolidated!A2:Q957,17,FALSE),Sku_CommRate!A2:E1002, 5, FALSE)</f>
      </c>
      <c r="P103" s="8">
        <f>N103 - O103</f>
      </c>
      <c r="Q103">
        <f>VLOOKUP(G103,Sku_Consolidated!A2:G957,7, FALSE)</f>
      </c>
      <c r="R103">
        <f>IF(IFERROR(VLOOKUP(E103,Store_Showcase!B2:H144,7, FALSE), TRUE)=TRUE, IF(IFERROR(VLOOKUP(E103,Store_SRP!B2:H110,7, FALSE), TRUE)=TRUE,VLOOKUP(E103,Store_VAM!B2:H273,7, FALSE),VLOOKUP(E103,Store_SRP!B2:H110,7, FALSE)), VLOOKUP(E103,Store_Showcase!B2:H144,7, FALSE))</f>
      </c>
      <c r="S103">
        <f>IF(IFERROR(VLOOKUP(E103,Store_Showcase!B2:I144,8, FALSE), TRUE)=TRUE, IF(IFERROR(VLOOKUP(E103,Store_SRP!B2:I110,8, FALSE), TRUE)=TRUE,VLOOKUP(E103,Store_VAM!B2:I273,8, FALSE),VLOOKUP(E103,Store_SRP!B2:I110,8, FALSE)), VLOOKUP(E103,Store_Showcase!B2:I144,8, FALSE))</f>
      </c>
      <c r="T103">
        <f>VLOOKUP(G103,Sku_Consolidated!A2:R957,18,FALSE)</f>
      </c>
      <c r="U103">
        <v>17623</v>
      </c>
      <c r="V103">
        <f>IF(VLOOKUP(G103,Sku_Consolidated!A2:S957,19,FALSE)="SHOWCASE", VLOOKUP(E103,Store_Showcase!B2:L144,11, FALSE), IF(VLOOKUP(G103,Sku_Consolidated!A2:S957,19,FALSE)="VAM",VLOOKUP(E103,Store_VAM!B2:L273,11, FALSE),VLOOKUP(E103,Store_SRP!B2:L110,11, FALSE)))</f>
      </c>
      <c r="W103">
        <f>VLOOKUP(G103,Sku_Consolidated!A2:W957,11,FALSE)</f>
      </c>
      <c r="X103">
        <f>VLOOKUP(G103,Sku_Consolidated!A2:H957,8,FALSE)</f>
      </c>
      <c r="Y103">
        <f>VLOOKUP(G103,Sku_Consolidated!A2:I957,9,FALSE)</f>
      </c>
      <c r="Z103" t="s">
        <v>38</v>
      </c>
      <c r="AA103">
        <f>VLOOKUP(G103,Sku_Consolidated!A2:E957,5,FALSE)</f>
      </c>
      <c r="AB103">
        <f>IF(VLOOKUP(G103,Sku_Consolidated!A2:S957,19,FALSE)="SHOWCASE", VLOOKUP(E103,Store_Showcase!B2:N144,13, FALSE), IF(VLOOKUP(G103,Sku_Consolidated!A2:S957,19,FALSE)="VAM",VLOOKUP(E103,Store_VAM!B2:N273,13, FALSE),VLOOKUP(E103,Store_SRP!B2:N110,13, FALSE)))</f>
      </c>
      <c r="AC103">
        <f>IF(IFERROR(AB103,TRUE)=TRUE, "-","OK")</f>
      </c>
      <c r="AD103" s="8" t="s">
        <v>284</v>
      </c>
      <c r="AE103" s="8" t="s">
        <v>39</v>
      </c>
      <c r="AF103">
        <f>IF(IFERROR(VLOOKUP(E103,Store_Showcase!B2:H144,{5}, FALSE), TRUE)=TRUE, IF(IFERROR(VLOOKUP(E103,Store_SRP!B2:H110,{5}, FALSE), TRUE)=TRUE,VLOOKUP(E103,Store_VAM!B2:H273,{5}, FALSE),VLOOKUP(E103,Store_SRP!B2:H110,{5}, FALSE)), VLOOKUP(E103,Store_Showcase!B2:H144,{5}, FALSE))</f>
      </c>
      <c r="AG103">
        <f>IF(IFERROR(VLOOKUP(E103,Store_Showcase!B2:H144,{6}, FALSE), TRUE)=TRUE, IF(IFERROR(VLOOKUP(E103,Store_SRP!B2:H110,{6}, FALSE), TRUE)=TRUE,VLOOKUP(E103,Store_VAM!B2:H273,{6}, FALSE),VLOOKUP(E103,Store_SRP!B2:H110,{6}, FALSE)), VLOOKUP(E103,Store_Showcase!B2:H144,{6}, FALSE))</f>
      </c>
      <c r="AH103">
        <f>VLOOKUP(G103,Sku_Consolidated!A2:R957,18,FALSE)</f>
      </c>
      <c r="AI103">
        <f>VLOOKUP(G103,Sku_Consolidated!A2:S957,19,FALSE)</f>
      </c>
      <c r="AJ103">
        <f>VLOOKUP(G103,Sku_Consolidated!A2:T957,20,FALSE)</f>
      </c>
    </row>
    <row r="104" spans="1:36" x14ac:dyDescent="0.25">
      <c r="A104">
        <v>2024</v>
      </c>
      <c r="B104" t="s">
        <v>31</v>
      </c>
      <c r="C104" t="s">
        <v>32</v>
      </c>
      <c r="D104" t="s">
        <v>33</v>
      </c>
      <c r="E104">
        <v>248</v>
      </c>
      <c r="F104">
        <f>IF(IFERROR(VLOOKUP(E104,Store_Showcase!B2:H144,{2}, FALSE), TRUE)=TRUE, IF(IFERROR(VLOOKUP(E104,Store_SRP!B2:H110,{2}, FALSE), TRUE)=TRUE,VLOOKUP(E104,Store_VAM!B2:H273,{2}, FALSE),VLOOKUP(E104,Store_SRP!B2:H110,{2}, FALSE)), VLOOKUP(E104,Store_Showcase!B2:H144,{2}, FALSE))</f>
      </c>
      <c r="G104">
        <v>655306</v>
      </c>
      <c r="H104" t="s">
        <v>43</v>
      </c>
      <c r="I104" s="8" t="s">
        <v>285</v>
      </c>
      <c r="J104" t="s">
        <v>36</v>
      </c>
      <c r="K104" s="8">
        <f>IF(J104="PCK", I104, 0)</f>
      </c>
      <c r="L104" s="8">
        <f>IF(J104="KLS", I104, IF(J104="PCK", I104*VLOOKUP(G104,Sku_Consolidated!A2:U957,21, FALSE),I104*VLOOKUP(G104,Sku_Consolidated!A2:U957,21, FALSE)))</f>
      </c>
      <c r="M104" s="8">
        <f>IF(J104="PCS", I104, 0)</f>
      </c>
      <c r="N104" s="8" t="s">
        <v>286</v>
      </c>
      <c r="O104" s="8">
        <f>N104 * VLOOKUP(E104&amp;VLOOKUP(G104,Sku_Consolidated!A2:Q957,17,FALSE),Sku_CommRate!A2:E1002, 5, FALSE)</f>
      </c>
      <c r="P104" s="8">
        <f>N104 - O104</f>
      </c>
      <c r="Q104">
        <f>VLOOKUP(G104,Sku_Consolidated!A2:G957,7, FALSE)</f>
      </c>
      <c r="R104">
        <f>IF(IFERROR(VLOOKUP(E104,Store_Showcase!B2:H144,7, FALSE), TRUE)=TRUE, IF(IFERROR(VLOOKUP(E104,Store_SRP!B2:H110,7, FALSE), TRUE)=TRUE,VLOOKUP(E104,Store_VAM!B2:H273,7, FALSE),VLOOKUP(E104,Store_SRP!B2:H110,7, FALSE)), VLOOKUP(E104,Store_Showcase!B2:H144,7, FALSE))</f>
      </c>
      <c r="S104">
        <f>IF(IFERROR(VLOOKUP(E104,Store_Showcase!B2:I144,8, FALSE), TRUE)=TRUE, IF(IFERROR(VLOOKUP(E104,Store_SRP!B2:I110,8, FALSE), TRUE)=TRUE,VLOOKUP(E104,Store_VAM!B2:I273,8, FALSE),VLOOKUP(E104,Store_SRP!B2:I110,8, FALSE)), VLOOKUP(E104,Store_Showcase!B2:I144,8, FALSE))</f>
      </c>
      <c r="T104">
        <f>VLOOKUP(G104,Sku_Consolidated!A2:R957,18,FALSE)</f>
      </c>
      <c r="U104">
        <v>6233</v>
      </c>
      <c r="V104">
        <f>IF(VLOOKUP(G104,Sku_Consolidated!A2:S957,19,FALSE)="SHOWCASE", VLOOKUP(E104,Store_Showcase!B2:L144,11, FALSE), IF(VLOOKUP(G104,Sku_Consolidated!A2:S957,19,FALSE)="VAM",VLOOKUP(E104,Store_VAM!B2:L273,11, FALSE),VLOOKUP(E104,Store_SRP!B2:L110,11, FALSE)))</f>
      </c>
      <c r="W104">
        <f>VLOOKUP(G104,Sku_Consolidated!A2:W957,11,FALSE)</f>
      </c>
      <c r="X104">
        <f>VLOOKUP(G104,Sku_Consolidated!A2:H957,8,FALSE)</f>
      </c>
      <c r="Y104">
        <f>VLOOKUP(G104,Sku_Consolidated!A2:I957,9,FALSE)</f>
      </c>
      <c r="Z104" t="s">
        <v>38</v>
      </c>
      <c r="AA104">
        <f>VLOOKUP(G104,Sku_Consolidated!A2:E957,5,FALSE)</f>
      </c>
      <c r="AB104">
        <f>IF(VLOOKUP(G104,Sku_Consolidated!A2:S957,19,FALSE)="SHOWCASE", VLOOKUP(E104,Store_Showcase!B2:N144,13, FALSE), IF(VLOOKUP(G104,Sku_Consolidated!A2:S957,19,FALSE)="VAM",VLOOKUP(E104,Store_VAM!B2:N273,13, FALSE),VLOOKUP(E104,Store_SRP!B2:N110,13, FALSE)))</f>
      </c>
      <c r="AC104">
        <f>IF(IFERROR(AB104,TRUE)=TRUE, "-","OK")</f>
      </c>
      <c r="AD104" s="8" t="s">
        <v>286</v>
      </c>
      <c r="AE104" s="8" t="s">
        <v>39</v>
      </c>
      <c r="AF104">
        <f>IF(IFERROR(VLOOKUP(E104,Store_Showcase!B2:H144,{5}, FALSE), TRUE)=TRUE, IF(IFERROR(VLOOKUP(E104,Store_SRP!B2:H110,{5}, FALSE), TRUE)=TRUE,VLOOKUP(E104,Store_VAM!B2:H273,{5}, FALSE),VLOOKUP(E104,Store_SRP!B2:H110,{5}, FALSE)), VLOOKUP(E104,Store_Showcase!B2:H144,{5}, FALSE))</f>
      </c>
      <c r="AG104">
        <f>IF(IFERROR(VLOOKUP(E104,Store_Showcase!B2:H144,{6}, FALSE), TRUE)=TRUE, IF(IFERROR(VLOOKUP(E104,Store_SRP!B2:H110,{6}, FALSE), TRUE)=TRUE,VLOOKUP(E104,Store_VAM!B2:H273,{6}, FALSE),VLOOKUP(E104,Store_SRP!B2:H110,{6}, FALSE)), VLOOKUP(E104,Store_Showcase!B2:H144,{6}, FALSE))</f>
      </c>
      <c r="AH104">
        <f>VLOOKUP(G104,Sku_Consolidated!A2:R957,18,FALSE)</f>
      </c>
      <c r="AI104">
        <f>VLOOKUP(G104,Sku_Consolidated!A2:S957,19,FALSE)</f>
      </c>
      <c r="AJ104">
        <f>VLOOKUP(G104,Sku_Consolidated!A2:T957,20,FALSE)</f>
      </c>
    </row>
    <row r="105" spans="1:36" x14ac:dyDescent="0.25">
      <c r="A105">
        <v>2024</v>
      </c>
      <c r="B105" t="s">
        <v>31</v>
      </c>
      <c r="C105" t="s">
        <v>32</v>
      </c>
      <c r="D105" t="s">
        <v>33</v>
      </c>
      <c r="E105">
        <v>804</v>
      </c>
      <c r="F105">
        <f>IF(IFERROR(VLOOKUP(E105,Store_Showcase!B2:H144,{2}, FALSE), TRUE)=TRUE, IF(IFERROR(VLOOKUP(E105,Store_SRP!B2:H110,{2}, FALSE), TRUE)=TRUE,VLOOKUP(E105,Store_VAM!B2:H273,{2}, FALSE),VLOOKUP(E105,Store_SRP!B2:H110,{2}, FALSE)), VLOOKUP(E105,Store_Showcase!B2:H144,{2}, FALSE))</f>
      </c>
      <c r="G105">
        <v>655308</v>
      </c>
      <c r="H105" t="s">
        <v>287</v>
      </c>
      <c r="I105" s="8" t="s">
        <v>288</v>
      </c>
      <c r="J105" t="s">
        <v>36</v>
      </c>
      <c r="K105" s="8">
        <f>IF(J105="PCK", I105, 0)</f>
      </c>
      <c r="L105" s="8">
        <f>IF(J105="KLS", I105, IF(J105="PCK", I105*VLOOKUP(G105,Sku_Consolidated!A2:U957,21, FALSE),I105*VLOOKUP(G105,Sku_Consolidated!A2:U957,21, FALSE)))</f>
      </c>
      <c r="M105" s="8">
        <f>IF(J105="PCS", I105, 0)</f>
      </c>
      <c r="N105" s="8" t="s">
        <v>289</v>
      </c>
      <c r="O105" s="8">
        <f>N105 * VLOOKUP(E105&amp;VLOOKUP(G105,Sku_Consolidated!A2:Q957,17,FALSE),Sku_CommRate!A2:E1002, 5, FALSE)</f>
      </c>
      <c r="P105" s="8">
        <f>N105 - O105</f>
      </c>
      <c r="Q105">
        <f>VLOOKUP(G105,Sku_Consolidated!A2:G957,7, FALSE)</f>
      </c>
      <c r="R105">
        <f>IF(IFERROR(VLOOKUP(E105,Store_Showcase!B2:H144,7, FALSE), TRUE)=TRUE, IF(IFERROR(VLOOKUP(E105,Store_SRP!B2:H110,7, FALSE), TRUE)=TRUE,VLOOKUP(E105,Store_VAM!B2:H273,7, FALSE),VLOOKUP(E105,Store_SRP!B2:H110,7, FALSE)), VLOOKUP(E105,Store_Showcase!B2:H144,7, FALSE))</f>
      </c>
      <c r="S105">
        <f>IF(IFERROR(VLOOKUP(E105,Store_Showcase!B2:I144,8, FALSE), TRUE)=TRUE, IF(IFERROR(VLOOKUP(E105,Store_SRP!B2:I110,8, FALSE), TRUE)=TRUE,VLOOKUP(E105,Store_VAM!B2:I273,8, FALSE),VLOOKUP(E105,Store_SRP!B2:I110,8, FALSE)), VLOOKUP(E105,Store_Showcase!B2:I144,8, FALSE))</f>
      </c>
      <c r="T105">
        <f>VLOOKUP(G105,Sku_Consolidated!A2:R957,18,FALSE)</f>
      </c>
      <c r="U105">
        <v>6235</v>
      </c>
      <c r="V105">
        <f>IF(VLOOKUP(G105,Sku_Consolidated!A2:S957,19,FALSE)="SHOWCASE", VLOOKUP(E105,Store_Showcase!B2:L144,11, FALSE), IF(VLOOKUP(G105,Sku_Consolidated!A2:S957,19,FALSE)="VAM",VLOOKUP(E105,Store_VAM!B2:L273,11, FALSE),VLOOKUP(E105,Store_SRP!B2:L110,11, FALSE)))</f>
      </c>
      <c r="W105">
        <f>VLOOKUP(G105,Sku_Consolidated!A2:W957,11,FALSE)</f>
      </c>
      <c r="X105">
        <f>VLOOKUP(G105,Sku_Consolidated!A2:H957,8,FALSE)</f>
      </c>
      <c r="Y105">
        <f>VLOOKUP(G105,Sku_Consolidated!A2:I957,9,FALSE)</f>
      </c>
      <c r="Z105" t="s">
        <v>38</v>
      </c>
      <c r="AA105">
        <f>VLOOKUP(G105,Sku_Consolidated!A2:E957,5,FALSE)</f>
      </c>
      <c r="AB105">
        <f>IF(VLOOKUP(G105,Sku_Consolidated!A2:S957,19,FALSE)="SHOWCASE", VLOOKUP(E105,Store_Showcase!B2:N144,13, FALSE), IF(VLOOKUP(G105,Sku_Consolidated!A2:S957,19,FALSE)="VAM",VLOOKUP(E105,Store_VAM!B2:N273,13, FALSE),VLOOKUP(E105,Store_SRP!B2:N110,13, FALSE)))</f>
      </c>
      <c r="AC105">
        <f>IF(IFERROR(AB105,TRUE)=TRUE, "-","OK")</f>
      </c>
      <c r="AD105" s="8" t="s">
        <v>289</v>
      </c>
      <c r="AE105" s="8" t="s">
        <v>39</v>
      </c>
      <c r="AF105">
        <f>IF(IFERROR(VLOOKUP(E105,Store_Showcase!B2:H144,{5}, FALSE), TRUE)=TRUE, IF(IFERROR(VLOOKUP(E105,Store_SRP!B2:H110,{5}, FALSE), TRUE)=TRUE,VLOOKUP(E105,Store_VAM!B2:H273,{5}, FALSE),VLOOKUP(E105,Store_SRP!B2:H110,{5}, FALSE)), VLOOKUP(E105,Store_Showcase!B2:H144,{5}, FALSE))</f>
      </c>
      <c r="AG105">
        <f>IF(IFERROR(VLOOKUP(E105,Store_Showcase!B2:H144,{6}, FALSE), TRUE)=TRUE, IF(IFERROR(VLOOKUP(E105,Store_SRP!B2:H110,{6}, FALSE), TRUE)=TRUE,VLOOKUP(E105,Store_VAM!B2:H273,{6}, FALSE),VLOOKUP(E105,Store_SRP!B2:H110,{6}, FALSE)), VLOOKUP(E105,Store_Showcase!B2:H144,{6}, FALSE))</f>
      </c>
      <c r="AH105">
        <f>VLOOKUP(G105,Sku_Consolidated!A2:R957,18,FALSE)</f>
      </c>
      <c r="AI105">
        <f>VLOOKUP(G105,Sku_Consolidated!A2:S957,19,FALSE)</f>
      </c>
      <c r="AJ105">
        <f>VLOOKUP(G105,Sku_Consolidated!A2:T957,20,FALSE)</f>
      </c>
    </row>
    <row r="106" spans="1:36" x14ac:dyDescent="0.25">
      <c r="A106">
        <v>2024</v>
      </c>
      <c r="B106" t="s">
        <v>31</v>
      </c>
      <c r="C106" t="s">
        <v>32</v>
      </c>
      <c r="D106" t="s">
        <v>33</v>
      </c>
      <c r="E106">
        <v>210</v>
      </c>
      <c r="F106">
        <f>IF(IFERROR(VLOOKUP(E106,Store_Showcase!B2:H144,{2}, FALSE), TRUE)=TRUE, IF(IFERROR(VLOOKUP(E106,Store_SRP!B2:H110,{2}, FALSE), TRUE)=TRUE,VLOOKUP(E106,Store_VAM!B2:H273,{2}, FALSE),VLOOKUP(E106,Store_SRP!B2:H110,{2}, FALSE)), VLOOKUP(E106,Store_Showcase!B2:H144,{2}, FALSE))</f>
      </c>
      <c r="G106">
        <v>655304</v>
      </c>
      <c r="H106" t="s">
        <v>142</v>
      </c>
      <c r="I106" s="8" t="s">
        <v>290</v>
      </c>
      <c r="J106" t="s">
        <v>36</v>
      </c>
      <c r="K106" s="8">
        <f>IF(J106="PCK", I106, 0)</f>
      </c>
      <c r="L106" s="8">
        <f>IF(J106="KLS", I106, IF(J106="PCK", I106*VLOOKUP(G106,Sku_Consolidated!A2:U957,21, FALSE),I106*VLOOKUP(G106,Sku_Consolidated!A2:U957,21, FALSE)))</f>
      </c>
      <c r="M106" s="8">
        <f>IF(J106="PCS", I106, 0)</f>
      </c>
      <c r="N106" s="8" t="s">
        <v>291</v>
      </c>
      <c r="O106" s="8">
        <f>N106 * VLOOKUP(E106&amp;VLOOKUP(G106,Sku_Consolidated!A2:Q957,17,FALSE),Sku_CommRate!A2:E1002, 5, FALSE)</f>
      </c>
      <c r="P106" s="8">
        <f>N106 - O106</f>
      </c>
      <c r="Q106">
        <f>VLOOKUP(G106,Sku_Consolidated!A2:G957,7, FALSE)</f>
      </c>
      <c r="R106">
        <f>IF(IFERROR(VLOOKUP(E106,Store_Showcase!B2:H144,7, FALSE), TRUE)=TRUE, IF(IFERROR(VLOOKUP(E106,Store_SRP!B2:H110,7, FALSE), TRUE)=TRUE,VLOOKUP(E106,Store_VAM!B2:H273,7, FALSE),VLOOKUP(E106,Store_SRP!B2:H110,7, FALSE)), VLOOKUP(E106,Store_Showcase!B2:H144,7, FALSE))</f>
      </c>
      <c r="S106">
        <f>IF(IFERROR(VLOOKUP(E106,Store_Showcase!B2:I144,8, FALSE), TRUE)=TRUE, IF(IFERROR(VLOOKUP(E106,Store_SRP!B2:I110,8, FALSE), TRUE)=TRUE,VLOOKUP(E106,Store_VAM!B2:I273,8, FALSE),VLOOKUP(E106,Store_SRP!B2:I110,8, FALSE)), VLOOKUP(E106,Store_Showcase!B2:I144,8, FALSE))</f>
      </c>
      <c r="T106">
        <f>VLOOKUP(G106,Sku_Consolidated!A2:R957,18,FALSE)</f>
      </c>
      <c r="U106">
        <v>6231</v>
      </c>
      <c r="V106">
        <f>IF(VLOOKUP(G106,Sku_Consolidated!A2:S957,19,FALSE)="SHOWCASE", VLOOKUP(E106,Store_Showcase!B2:L144,11, FALSE), IF(VLOOKUP(G106,Sku_Consolidated!A2:S957,19,FALSE)="VAM",VLOOKUP(E106,Store_VAM!B2:L273,11, FALSE),VLOOKUP(E106,Store_SRP!B2:L110,11, FALSE)))</f>
      </c>
      <c r="W106">
        <f>VLOOKUP(G106,Sku_Consolidated!A2:W957,11,FALSE)</f>
      </c>
      <c r="X106">
        <f>VLOOKUP(G106,Sku_Consolidated!A2:H957,8,FALSE)</f>
      </c>
      <c r="Y106">
        <f>VLOOKUP(G106,Sku_Consolidated!A2:I957,9,FALSE)</f>
      </c>
      <c r="Z106" t="s">
        <v>38</v>
      </c>
      <c r="AA106">
        <f>VLOOKUP(G106,Sku_Consolidated!A2:E957,5,FALSE)</f>
      </c>
      <c r="AB106">
        <f>IF(VLOOKUP(G106,Sku_Consolidated!A2:S957,19,FALSE)="SHOWCASE", VLOOKUP(E106,Store_Showcase!B2:N144,13, FALSE), IF(VLOOKUP(G106,Sku_Consolidated!A2:S957,19,FALSE)="VAM",VLOOKUP(E106,Store_VAM!B2:N273,13, FALSE),VLOOKUP(E106,Store_SRP!B2:N110,13, FALSE)))</f>
      </c>
      <c r="AC106">
        <f>IF(IFERROR(AB106,TRUE)=TRUE, "-","OK")</f>
      </c>
      <c r="AD106" s="8" t="s">
        <v>291</v>
      </c>
      <c r="AE106" s="8" t="s">
        <v>39</v>
      </c>
      <c r="AF106">
        <f>IF(IFERROR(VLOOKUP(E106,Store_Showcase!B2:H144,{5}, FALSE), TRUE)=TRUE, IF(IFERROR(VLOOKUP(E106,Store_SRP!B2:H110,{5}, FALSE), TRUE)=TRUE,VLOOKUP(E106,Store_VAM!B2:H273,{5}, FALSE),VLOOKUP(E106,Store_SRP!B2:H110,{5}, FALSE)), VLOOKUP(E106,Store_Showcase!B2:H144,{5}, FALSE))</f>
      </c>
      <c r="AG106">
        <f>IF(IFERROR(VLOOKUP(E106,Store_Showcase!B2:H144,{6}, FALSE), TRUE)=TRUE, IF(IFERROR(VLOOKUP(E106,Store_SRP!B2:H110,{6}, FALSE), TRUE)=TRUE,VLOOKUP(E106,Store_VAM!B2:H273,{6}, FALSE),VLOOKUP(E106,Store_SRP!B2:H110,{6}, FALSE)), VLOOKUP(E106,Store_Showcase!B2:H144,{6}, FALSE))</f>
      </c>
      <c r="AH106">
        <f>VLOOKUP(G106,Sku_Consolidated!A2:R957,18,FALSE)</f>
      </c>
      <c r="AI106">
        <f>VLOOKUP(G106,Sku_Consolidated!A2:S957,19,FALSE)</f>
      </c>
      <c r="AJ106">
        <f>VLOOKUP(G106,Sku_Consolidated!A2:T957,20,FALSE)</f>
      </c>
    </row>
    <row r="107" spans="1:36" x14ac:dyDescent="0.25">
      <c r="A107">
        <v>2024</v>
      </c>
      <c r="B107" t="s">
        <v>31</v>
      </c>
      <c r="C107" t="s">
        <v>32</v>
      </c>
      <c r="D107" t="s">
        <v>33</v>
      </c>
      <c r="E107">
        <v>804</v>
      </c>
      <c r="F107">
        <f>IF(IFERROR(VLOOKUP(E107,Store_Showcase!B2:H144,{2}, FALSE), TRUE)=TRUE, IF(IFERROR(VLOOKUP(E107,Store_SRP!B2:H110,{2}, FALSE), TRUE)=TRUE,VLOOKUP(E107,Store_VAM!B2:H273,{2}, FALSE),VLOOKUP(E107,Store_SRP!B2:H110,{2}, FALSE)), VLOOKUP(E107,Store_Showcase!B2:H144,{2}, FALSE))</f>
      </c>
      <c r="G107">
        <v>655517</v>
      </c>
      <c r="H107" t="s">
        <v>152</v>
      </c>
      <c r="I107" s="8" t="s">
        <v>292</v>
      </c>
      <c r="J107" t="s">
        <v>36</v>
      </c>
      <c r="K107" s="8">
        <f>IF(J107="PCK", I107, 0)</f>
      </c>
      <c r="L107" s="8">
        <f>IF(J107="KLS", I107, IF(J107="PCK", I107*VLOOKUP(G107,Sku_Consolidated!A2:U957,21, FALSE),I107*VLOOKUP(G107,Sku_Consolidated!A2:U957,21, FALSE)))</f>
      </c>
      <c r="M107" s="8">
        <f>IF(J107="PCS", I107, 0)</f>
      </c>
      <c r="N107" s="8" t="s">
        <v>293</v>
      </c>
      <c r="O107" s="8">
        <f>N107 * VLOOKUP(E107&amp;VLOOKUP(G107,Sku_Consolidated!A2:Q957,17,FALSE),Sku_CommRate!A2:E1002, 5, FALSE)</f>
      </c>
      <c r="P107" s="8">
        <f>N107 - O107</f>
      </c>
      <c r="Q107">
        <f>VLOOKUP(G107,Sku_Consolidated!A2:G957,7, FALSE)</f>
      </c>
      <c r="R107">
        <f>IF(IFERROR(VLOOKUP(E107,Store_Showcase!B2:H144,7, FALSE), TRUE)=TRUE, IF(IFERROR(VLOOKUP(E107,Store_SRP!B2:H110,7, FALSE), TRUE)=TRUE,VLOOKUP(E107,Store_VAM!B2:H273,7, FALSE),VLOOKUP(E107,Store_SRP!B2:H110,7, FALSE)), VLOOKUP(E107,Store_Showcase!B2:H144,7, FALSE))</f>
      </c>
      <c r="S107">
        <f>IF(IFERROR(VLOOKUP(E107,Store_Showcase!B2:I144,8, FALSE), TRUE)=TRUE, IF(IFERROR(VLOOKUP(E107,Store_SRP!B2:I110,8, FALSE), TRUE)=TRUE,VLOOKUP(E107,Store_VAM!B2:I273,8, FALSE),VLOOKUP(E107,Store_SRP!B2:I110,8, FALSE)), VLOOKUP(E107,Store_Showcase!B2:I144,8, FALSE))</f>
      </c>
      <c r="T107">
        <f>VLOOKUP(G107,Sku_Consolidated!A2:R957,18,FALSE)</f>
      </c>
      <c r="U107">
        <v>6339</v>
      </c>
      <c r="V107">
        <f>IF(VLOOKUP(G107,Sku_Consolidated!A2:S957,19,FALSE)="SHOWCASE", VLOOKUP(E107,Store_Showcase!B2:L144,11, FALSE), IF(VLOOKUP(G107,Sku_Consolidated!A2:S957,19,FALSE)="VAM",VLOOKUP(E107,Store_VAM!B2:L273,11, FALSE),VLOOKUP(E107,Store_SRP!B2:L110,11, FALSE)))</f>
      </c>
      <c r="W107">
        <f>VLOOKUP(G107,Sku_Consolidated!A2:W957,11,FALSE)</f>
      </c>
      <c r="X107">
        <f>VLOOKUP(G107,Sku_Consolidated!A2:H957,8,FALSE)</f>
      </c>
      <c r="Y107">
        <f>VLOOKUP(G107,Sku_Consolidated!A2:I957,9,FALSE)</f>
      </c>
      <c r="Z107" t="s">
        <v>38</v>
      </c>
      <c r="AA107">
        <f>VLOOKUP(G107,Sku_Consolidated!A2:E957,5,FALSE)</f>
      </c>
      <c r="AB107">
        <f>IF(VLOOKUP(G107,Sku_Consolidated!A2:S957,19,FALSE)="SHOWCASE", VLOOKUP(E107,Store_Showcase!B2:N144,13, FALSE), IF(VLOOKUP(G107,Sku_Consolidated!A2:S957,19,FALSE)="VAM",VLOOKUP(E107,Store_VAM!B2:N273,13, FALSE),VLOOKUP(E107,Store_SRP!B2:N110,13, FALSE)))</f>
      </c>
      <c r="AC107">
        <f>IF(IFERROR(AB107,TRUE)=TRUE, "-","OK")</f>
      </c>
      <c r="AD107" s="8" t="s">
        <v>293</v>
      </c>
      <c r="AE107" s="8" t="s">
        <v>39</v>
      </c>
      <c r="AF107">
        <f>IF(IFERROR(VLOOKUP(E107,Store_Showcase!B2:H144,{5}, FALSE), TRUE)=TRUE, IF(IFERROR(VLOOKUP(E107,Store_SRP!B2:H110,{5}, FALSE), TRUE)=TRUE,VLOOKUP(E107,Store_VAM!B2:H273,{5}, FALSE),VLOOKUP(E107,Store_SRP!B2:H110,{5}, FALSE)), VLOOKUP(E107,Store_Showcase!B2:H144,{5}, FALSE))</f>
      </c>
      <c r="AG107">
        <f>IF(IFERROR(VLOOKUP(E107,Store_Showcase!B2:H144,{6}, FALSE), TRUE)=TRUE, IF(IFERROR(VLOOKUP(E107,Store_SRP!B2:H110,{6}, FALSE), TRUE)=TRUE,VLOOKUP(E107,Store_VAM!B2:H273,{6}, FALSE),VLOOKUP(E107,Store_SRP!B2:H110,{6}, FALSE)), VLOOKUP(E107,Store_Showcase!B2:H144,{6}, FALSE))</f>
      </c>
      <c r="AH107">
        <f>VLOOKUP(G107,Sku_Consolidated!A2:R957,18,FALSE)</f>
      </c>
      <c r="AI107">
        <f>VLOOKUP(G107,Sku_Consolidated!A2:S957,19,FALSE)</f>
      </c>
      <c r="AJ107">
        <f>VLOOKUP(G107,Sku_Consolidated!A2:T957,20,FALSE)</f>
      </c>
    </row>
    <row r="108" spans="1:36" x14ac:dyDescent="0.25">
      <c r="A108">
        <v>2024</v>
      </c>
      <c r="B108" t="s">
        <v>31</v>
      </c>
      <c r="C108" t="s">
        <v>32</v>
      </c>
      <c r="D108" t="s">
        <v>33</v>
      </c>
      <c r="E108">
        <v>248</v>
      </c>
      <c r="F108">
        <f>IF(IFERROR(VLOOKUP(E108,Store_Showcase!B2:H144,{2}, FALSE), TRUE)=TRUE, IF(IFERROR(VLOOKUP(E108,Store_SRP!B2:H110,{2}, FALSE), TRUE)=TRUE,VLOOKUP(E108,Store_VAM!B2:H273,{2}, FALSE),VLOOKUP(E108,Store_SRP!B2:H110,{2}, FALSE)), VLOOKUP(E108,Store_Showcase!B2:H144,{2}, FALSE))</f>
      </c>
      <c r="G108">
        <v>655301</v>
      </c>
      <c r="H108" t="s">
        <v>57</v>
      </c>
      <c r="I108" s="8" t="s">
        <v>294</v>
      </c>
      <c r="J108" t="s">
        <v>36</v>
      </c>
      <c r="K108" s="8">
        <f>IF(J108="PCK", I108, 0)</f>
      </c>
      <c r="L108" s="8">
        <f>IF(J108="KLS", I108, IF(J108="PCK", I108*VLOOKUP(G108,Sku_Consolidated!A2:U957,21, FALSE),I108*VLOOKUP(G108,Sku_Consolidated!A2:U957,21, FALSE)))</f>
      </c>
      <c r="M108" s="8">
        <f>IF(J108="PCS", I108, 0)</f>
      </c>
      <c r="N108" s="8" t="s">
        <v>295</v>
      </c>
      <c r="O108" s="8">
        <f>N108 * VLOOKUP(E108&amp;VLOOKUP(G108,Sku_Consolidated!A2:Q957,17,FALSE),Sku_CommRate!A2:E1002, 5, FALSE)</f>
      </c>
      <c r="P108" s="8">
        <f>N108 - O108</f>
      </c>
      <c r="Q108">
        <f>VLOOKUP(G108,Sku_Consolidated!A2:G957,7, FALSE)</f>
      </c>
      <c r="R108">
        <f>IF(IFERROR(VLOOKUP(E108,Store_Showcase!B2:H144,7, FALSE), TRUE)=TRUE, IF(IFERROR(VLOOKUP(E108,Store_SRP!B2:H110,7, FALSE), TRUE)=TRUE,VLOOKUP(E108,Store_VAM!B2:H273,7, FALSE),VLOOKUP(E108,Store_SRP!B2:H110,7, FALSE)), VLOOKUP(E108,Store_Showcase!B2:H144,7, FALSE))</f>
      </c>
      <c r="S108">
        <f>IF(IFERROR(VLOOKUP(E108,Store_Showcase!B2:I144,8, FALSE), TRUE)=TRUE, IF(IFERROR(VLOOKUP(E108,Store_SRP!B2:I110,8, FALSE), TRUE)=TRUE,VLOOKUP(E108,Store_VAM!B2:I273,8, FALSE),VLOOKUP(E108,Store_SRP!B2:I110,8, FALSE)), VLOOKUP(E108,Store_Showcase!B2:I144,8, FALSE))</f>
      </c>
      <c r="T108">
        <f>VLOOKUP(G108,Sku_Consolidated!A2:R957,18,FALSE)</f>
      </c>
      <c r="U108">
        <v>6228</v>
      </c>
      <c r="V108">
        <f>IF(VLOOKUP(G108,Sku_Consolidated!A2:S957,19,FALSE)="SHOWCASE", VLOOKUP(E108,Store_Showcase!B2:L144,11, FALSE), IF(VLOOKUP(G108,Sku_Consolidated!A2:S957,19,FALSE)="VAM",VLOOKUP(E108,Store_VAM!B2:L273,11, FALSE),VLOOKUP(E108,Store_SRP!B2:L110,11, FALSE)))</f>
      </c>
      <c r="W108">
        <f>VLOOKUP(G108,Sku_Consolidated!A2:W957,11,FALSE)</f>
      </c>
      <c r="X108">
        <f>VLOOKUP(G108,Sku_Consolidated!A2:H957,8,FALSE)</f>
      </c>
      <c r="Y108">
        <f>VLOOKUP(G108,Sku_Consolidated!A2:I957,9,FALSE)</f>
      </c>
      <c r="Z108" t="s">
        <v>38</v>
      </c>
      <c r="AA108">
        <f>VLOOKUP(G108,Sku_Consolidated!A2:E957,5,FALSE)</f>
      </c>
      <c r="AB108">
        <f>IF(VLOOKUP(G108,Sku_Consolidated!A2:S957,19,FALSE)="SHOWCASE", VLOOKUP(E108,Store_Showcase!B2:N144,13, FALSE), IF(VLOOKUP(G108,Sku_Consolidated!A2:S957,19,FALSE)="VAM",VLOOKUP(E108,Store_VAM!B2:N273,13, FALSE),VLOOKUP(E108,Store_SRP!B2:N110,13, FALSE)))</f>
      </c>
      <c r="AC108">
        <f>IF(IFERROR(AB108,TRUE)=TRUE, "-","OK")</f>
      </c>
      <c r="AD108" s="8" t="s">
        <v>295</v>
      </c>
      <c r="AE108" s="8" t="s">
        <v>39</v>
      </c>
      <c r="AF108">
        <f>IF(IFERROR(VLOOKUP(E108,Store_Showcase!B2:H144,{5}, FALSE), TRUE)=TRUE, IF(IFERROR(VLOOKUP(E108,Store_SRP!B2:H110,{5}, FALSE), TRUE)=TRUE,VLOOKUP(E108,Store_VAM!B2:H273,{5}, FALSE),VLOOKUP(E108,Store_SRP!B2:H110,{5}, FALSE)), VLOOKUP(E108,Store_Showcase!B2:H144,{5}, FALSE))</f>
      </c>
      <c r="AG108">
        <f>IF(IFERROR(VLOOKUP(E108,Store_Showcase!B2:H144,{6}, FALSE), TRUE)=TRUE, IF(IFERROR(VLOOKUP(E108,Store_SRP!B2:H110,{6}, FALSE), TRUE)=TRUE,VLOOKUP(E108,Store_VAM!B2:H273,{6}, FALSE),VLOOKUP(E108,Store_SRP!B2:H110,{6}, FALSE)), VLOOKUP(E108,Store_Showcase!B2:H144,{6}, FALSE))</f>
      </c>
      <c r="AH108">
        <f>VLOOKUP(G108,Sku_Consolidated!A2:R957,18,FALSE)</f>
      </c>
      <c r="AI108">
        <f>VLOOKUP(G108,Sku_Consolidated!A2:S957,19,FALSE)</f>
      </c>
      <c r="AJ108">
        <f>VLOOKUP(G108,Sku_Consolidated!A2:T957,20,FALSE)</f>
      </c>
    </row>
    <row r="109" spans="1:36" x14ac:dyDescent="0.25">
      <c r="A109">
        <v>2024</v>
      </c>
      <c r="B109" t="s">
        <v>31</v>
      </c>
      <c r="C109" t="s">
        <v>32</v>
      </c>
      <c r="D109" t="s">
        <v>33</v>
      </c>
      <c r="E109">
        <v>111</v>
      </c>
      <c r="F109">
        <f>IF(IFERROR(VLOOKUP(E109,Store_Showcase!B2:H144,{2}, FALSE), TRUE)=TRUE, IF(IFERROR(VLOOKUP(E109,Store_SRP!B2:H110,{2}, FALSE), TRUE)=TRUE,VLOOKUP(E109,Store_VAM!B2:H273,{2}, FALSE),VLOOKUP(E109,Store_SRP!B2:H110,{2}, FALSE)), VLOOKUP(E109,Store_Showcase!B2:H144,{2}, FALSE))</f>
      </c>
      <c r="G109">
        <v>655835</v>
      </c>
      <c r="H109" t="s">
        <v>296</v>
      </c>
      <c r="I109" s="8" t="s">
        <v>297</v>
      </c>
      <c r="J109" t="s">
        <v>36</v>
      </c>
      <c r="K109" s="8">
        <f>IF(J109="PCK", I109, 0)</f>
      </c>
      <c r="L109" s="8">
        <f>IF(J109="KLS", I109, IF(J109="PCK", I109*VLOOKUP(G109,Sku_Consolidated!A2:U957,21, FALSE),I109*VLOOKUP(G109,Sku_Consolidated!A2:U957,21, FALSE)))</f>
      </c>
      <c r="M109" s="8">
        <f>IF(J109="PCS", I109, 0)</f>
      </c>
      <c r="N109" s="8" t="s">
        <v>298</v>
      </c>
      <c r="O109" s="8">
        <f>N109 * VLOOKUP(E109&amp;VLOOKUP(G109,Sku_Consolidated!A2:Q957,17,FALSE),Sku_CommRate!A2:E1002, 5, FALSE)</f>
      </c>
      <c r="P109" s="8">
        <f>N109 - O109</f>
      </c>
      <c r="Q109">
        <f>VLOOKUP(G109,Sku_Consolidated!A2:G957,7, FALSE)</f>
      </c>
      <c r="R109">
        <f>IF(IFERROR(VLOOKUP(E109,Store_Showcase!B2:H144,7, FALSE), TRUE)=TRUE, IF(IFERROR(VLOOKUP(E109,Store_SRP!B2:H110,7, FALSE), TRUE)=TRUE,VLOOKUP(E109,Store_VAM!B2:H273,7, FALSE),VLOOKUP(E109,Store_SRP!B2:H110,7, FALSE)), VLOOKUP(E109,Store_Showcase!B2:H144,7, FALSE))</f>
      </c>
      <c r="S109">
        <f>IF(IFERROR(VLOOKUP(E109,Store_Showcase!B2:I144,8, FALSE), TRUE)=TRUE, IF(IFERROR(VLOOKUP(E109,Store_SRP!B2:I110,8, FALSE), TRUE)=TRUE,VLOOKUP(E109,Store_VAM!B2:I273,8, FALSE),VLOOKUP(E109,Store_SRP!B2:I110,8, FALSE)), VLOOKUP(E109,Store_Showcase!B2:I144,8, FALSE))</f>
      </c>
      <c r="T109">
        <f>VLOOKUP(G109,Sku_Consolidated!A2:R957,18,FALSE)</f>
      </c>
      <c r="U109">
        <v>6492</v>
      </c>
      <c r="V109">
        <f>IF(VLOOKUP(G109,Sku_Consolidated!A2:S957,19,FALSE)="SHOWCASE", VLOOKUP(E109,Store_Showcase!B2:L144,11, FALSE), IF(VLOOKUP(G109,Sku_Consolidated!A2:S957,19,FALSE)="VAM",VLOOKUP(E109,Store_VAM!B2:L273,11, FALSE),VLOOKUP(E109,Store_SRP!B2:L110,11, FALSE)))</f>
      </c>
      <c r="W109">
        <f>VLOOKUP(G109,Sku_Consolidated!A2:W957,11,FALSE)</f>
      </c>
      <c r="X109">
        <f>VLOOKUP(G109,Sku_Consolidated!A2:H957,8,FALSE)</f>
      </c>
      <c r="Y109">
        <f>VLOOKUP(G109,Sku_Consolidated!A2:I957,9,FALSE)</f>
      </c>
      <c r="Z109" t="s">
        <v>38</v>
      </c>
      <c r="AA109">
        <f>VLOOKUP(G109,Sku_Consolidated!A2:E957,5,FALSE)</f>
      </c>
      <c r="AB109">
        <f>IF(VLOOKUP(G109,Sku_Consolidated!A2:S957,19,FALSE)="SHOWCASE", VLOOKUP(E109,Store_Showcase!B2:N144,13, FALSE), IF(VLOOKUP(G109,Sku_Consolidated!A2:S957,19,FALSE)="VAM",VLOOKUP(E109,Store_VAM!B2:N273,13, FALSE),VLOOKUP(E109,Store_SRP!B2:N110,13, FALSE)))</f>
      </c>
      <c r="AC109">
        <f>IF(IFERROR(AB109,TRUE)=TRUE, "-","OK")</f>
      </c>
      <c r="AD109" s="8" t="s">
        <v>298</v>
      </c>
      <c r="AE109" s="8" t="s">
        <v>39</v>
      </c>
      <c r="AF109">
        <f>IF(IFERROR(VLOOKUP(E109,Store_Showcase!B2:H144,{5}, FALSE), TRUE)=TRUE, IF(IFERROR(VLOOKUP(E109,Store_SRP!B2:H110,{5}, FALSE), TRUE)=TRUE,VLOOKUP(E109,Store_VAM!B2:H273,{5}, FALSE),VLOOKUP(E109,Store_SRP!B2:H110,{5}, FALSE)), VLOOKUP(E109,Store_Showcase!B2:H144,{5}, FALSE))</f>
      </c>
      <c r="AG109">
        <f>IF(IFERROR(VLOOKUP(E109,Store_Showcase!B2:H144,{6}, FALSE), TRUE)=TRUE, IF(IFERROR(VLOOKUP(E109,Store_SRP!B2:H110,{6}, FALSE), TRUE)=TRUE,VLOOKUP(E109,Store_VAM!B2:H273,{6}, FALSE),VLOOKUP(E109,Store_SRP!B2:H110,{6}, FALSE)), VLOOKUP(E109,Store_Showcase!B2:H144,{6}, FALSE))</f>
      </c>
      <c r="AH109">
        <f>VLOOKUP(G109,Sku_Consolidated!A2:R957,18,FALSE)</f>
      </c>
      <c r="AI109">
        <f>VLOOKUP(G109,Sku_Consolidated!A2:S957,19,FALSE)</f>
      </c>
      <c r="AJ109">
        <f>VLOOKUP(G109,Sku_Consolidated!A2:T957,20,FALSE)</f>
      </c>
    </row>
    <row r="110" spans="1:36" x14ac:dyDescent="0.25">
      <c r="A110">
        <v>2024</v>
      </c>
      <c r="B110" t="s">
        <v>31</v>
      </c>
      <c r="C110" t="s">
        <v>32</v>
      </c>
      <c r="D110" t="s">
        <v>33</v>
      </c>
      <c r="E110">
        <v>745</v>
      </c>
      <c r="F110">
        <f>IF(IFERROR(VLOOKUP(E110,Store_Showcase!B2:H144,{2}, FALSE), TRUE)=TRUE, IF(IFERROR(VLOOKUP(E110,Store_SRP!B2:H110,{2}, FALSE), TRUE)=TRUE,VLOOKUP(E110,Store_VAM!B2:H273,{2}, FALSE),VLOOKUP(E110,Store_SRP!B2:H110,{2}, FALSE)), VLOOKUP(E110,Store_Showcase!B2:H144,{2}, FALSE))</f>
      </c>
      <c r="G110">
        <v>692487</v>
      </c>
      <c r="H110" t="s">
        <v>299</v>
      </c>
      <c r="I110" s="8" t="s">
        <v>300</v>
      </c>
      <c r="J110" t="s">
        <v>36</v>
      </c>
      <c r="K110" s="8">
        <f>IF(J110="PCK", I110, 0)</f>
      </c>
      <c r="L110" s="8">
        <f>IF(J110="KLS", I110, IF(J110="PCK", I110*VLOOKUP(G110,Sku_Consolidated!A2:U957,21, FALSE),I110*VLOOKUP(G110,Sku_Consolidated!A2:U957,21, FALSE)))</f>
      </c>
      <c r="M110" s="8">
        <f>IF(J110="PCS", I110, 0)</f>
      </c>
      <c r="N110" s="8" t="s">
        <v>301</v>
      </c>
      <c r="O110" s="8">
        <f>N110 * VLOOKUP(E110&amp;VLOOKUP(G110,Sku_Consolidated!A2:Q957,17,FALSE),Sku_CommRate!A2:E1002, 5, FALSE)</f>
      </c>
      <c r="P110" s="8">
        <f>N110 - O110</f>
      </c>
      <c r="Q110">
        <f>VLOOKUP(G110,Sku_Consolidated!A2:G957,7, FALSE)</f>
      </c>
      <c r="R110">
        <f>IF(IFERROR(VLOOKUP(E110,Store_Showcase!B2:H144,7, FALSE), TRUE)=TRUE, IF(IFERROR(VLOOKUP(E110,Store_SRP!B2:H110,7, FALSE), TRUE)=TRUE,VLOOKUP(E110,Store_VAM!B2:H273,7, FALSE),VLOOKUP(E110,Store_SRP!B2:H110,7, FALSE)), VLOOKUP(E110,Store_Showcase!B2:H144,7, FALSE))</f>
      </c>
      <c r="S110">
        <f>IF(IFERROR(VLOOKUP(E110,Store_Showcase!B2:I144,8, FALSE), TRUE)=TRUE, IF(IFERROR(VLOOKUP(E110,Store_SRP!B2:I110,8, FALSE), TRUE)=TRUE,VLOOKUP(E110,Store_VAM!B2:I273,8, FALSE),VLOOKUP(E110,Store_SRP!B2:I110,8, FALSE)), VLOOKUP(E110,Store_Showcase!B2:I144,8, FALSE))</f>
      </c>
      <c r="T110">
        <f>VLOOKUP(G110,Sku_Consolidated!A2:R957,18,FALSE)</f>
      </c>
      <c r="U110">
        <v>17632</v>
      </c>
      <c r="V110">
        <f>IF(VLOOKUP(G110,Sku_Consolidated!A2:S957,19,FALSE)="SHOWCASE", VLOOKUP(E110,Store_Showcase!B2:L144,11, FALSE), IF(VLOOKUP(G110,Sku_Consolidated!A2:S957,19,FALSE)="VAM",VLOOKUP(E110,Store_VAM!B2:L273,11, FALSE),VLOOKUP(E110,Store_SRP!B2:L110,11, FALSE)))</f>
      </c>
      <c r="W110">
        <f>VLOOKUP(G110,Sku_Consolidated!A2:W957,11,FALSE)</f>
      </c>
      <c r="X110">
        <f>VLOOKUP(G110,Sku_Consolidated!A2:H957,8,FALSE)</f>
      </c>
      <c r="Y110">
        <f>VLOOKUP(G110,Sku_Consolidated!A2:I957,9,FALSE)</f>
      </c>
      <c r="Z110" t="s">
        <v>38</v>
      </c>
      <c r="AA110">
        <f>VLOOKUP(G110,Sku_Consolidated!A2:E957,5,FALSE)</f>
      </c>
      <c r="AB110">
        <f>IF(VLOOKUP(G110,Sku_Consolidated!A2:S957,19,FALSE)="SHOWCASE", VLOOKUP(E110,Store_Showcase!B2:N144,13, FALSE), IF(VLOOKUP(G110,Sku_Consolidated!A2:S957,19,FALSE)="VAM",VLOOKUP(E110,Store_VAM!B2:N273,13, FALSE),VLOOKUP(E110,Store_SRP!B2:N110,13, FALSE)))</f>
      </c>
      <c r="AC110">
        <f>IF(IFERROR(AB110,TRUE)=TRUE, "-","OK")</f>
      </c>
      <c r="AD110" s="8" t="s">
        <v>301</v>
      </c>
      <c r="AE110" s="8" t="s">
        <v>39</v>
      </c>
      <c r="AF110">
        <f>IF(IFERROR(VLOOKUP(E110,Store_Showcase!B2:H144,{5}, FALSE), TRUE)=TRUE, IF(IFERROR(VLOOKUP(E110,Store_SRP!B2:H110,{5}, FALSE), TRUE)=TRUE,VLOOKUP(E110,Store_VAM!B2:H273,{5}, FALSE),VLOOKUP(E110,Store_SRP!B2:H110,{5}, FALSE)), VLOOKUP(E110,Store_Showcase!B2:H144,{5}, FALSE))</f>
      </c>
      <c r="AG110">
        <f>IF(IFERROR(VLOOKUP(E110,Store_Showcase!B2:H144,{6}, FALSE), TRUE)=TRUE, IF(IFERROR(VLOOKUP(E110,Store_SRP!B2:H110,{6}, FALSE), TRUE)=TRUE,VLOOKUP(E110,Store_VAM!B2:H273,{6}, FALSE),VLOOKUP(E110,Store_SRP!B2:H110,{6}, FALSE)), VLOOKUP(E110,Store_Showcase!B2:H144,{6}, FALSE))</f>
      </c>
      <c r="AH110">
        <f>VLOOKUP(G110,Sku_Consolidated!A2:R957,18,FALSE)</f>
      </c>
      <c r="AI110">
        <f>VLOOKUP(G110,Sku_Consolidated!A2:S957,19,FALSE)</f>
      </c>
      <c r="AJ110">
        <f>VLOOKUP(G110,Sku_Consolidated!A2:T957,20,FALSE)</f>
      </c>
    </row>
    <row r="111" spans="1:36" x14ac:dyDescent="0.25">
      <c r="A111">
        <v>2024</v>
      </c>
      <c r="B111" t="s">
        <v>31</v>
      </c>
      <c r="C111" t="s">
        <v>32</v>
      </c>
      <c r="D111" t="s">
        <v>33</v>
      </c>
      <c r="E111">
        <v>717</v>
      </c>
      <c r="F111">
        <f>IF(IFERROR(VLOOKUP(E111,Store_Showcase!B2:H144,{2}, FALSE), TRUE)=TRUE, IF(IFERROR(VLOOKUP(E111,Store_SRP!B2:H110,{2}, FALSE), TRUE)=TRUE,VLOOKUP(E111,Store_VAM!B2:H273,{2}, FALSE),VLOOKUP(E111,Store_SRP!B2:H110,{2}, FALSE)), VLOOKUP(E111,Store_Showcase!B2:H144,{2}, FALSE))</f>
      </c>
      <c r="G111">
        <v>655292</v>
      </c>
      <c r="H111" t="s">
        <v>72</v>
      </c>
      <c r="I111" s="8" t="s">
        <v>302</v>
      </c>
      <c r="J111" t="s">
        <v>36</v>
      </c>
      <c r="K111" s="8">
        <f>IF(J111="PCK", I111, 0)</f>
      </c>
      <c r="L111" s="8">
        <f>IF(J111="KLS", I111, IF(J111="PCK", I111*VLOOKUP(G111,Sku_Consolidated!A2:U957,21, FALSE),I111*VLOOKUP(G111,Sku_Consolidated!A2:U957,21, FALSE)))</f>
      </c>
      <c r="M111" s="8">
        <f>IF(J111="PCS", I111, 0)</f>
      </c>
      <c r="N111" s="8" t="s">
        <v>303</v>
      </c>
      <c r="O111" s="8">
        <f>N111 * VLOOKUP(E111&amp;VLOOKUP(G111,Sku_Consolidated!A2:Q957,17,FALSE),Sku_CommRate!A2:E1002, 5, FALSE)</f>
      </c>
      <c r="P111" s="8">
        <f>N111 - O111</f>
      </c>
      <c r="Q111">
        <f>VLOOKUP(G111,Sku_Consolidated!A2:G957,7, FALSE)</f>
      </c>
      <c r="R111">
        <f>IF(IFERROR(VLOOKUP(E111,Store_Showcase!B2:H144,7, FALSE), TRUE)=TRUE, IF(IFERROR(VLOOKUP(E111,Store_SRP!B2:H110,7, FALSE), TRUE)=TRUE,VLOOKUP(E111,Store_VAM!B2:H273,7, FALSE),VLOOKUP(E111,Store_SRP!B2:H110,7, FALSE)), VLOOKUP(E111,Store_Showcase!B2:H144,7, FALSE))</f>
      </c>
      <c r="S111">
        <f>IF(IFERROR(VLOOKUP(E111,Store_Showcase!B2:I144,8, FALSE), TRUE)=TRUE, IF(IFERROR(VLOOKUP(E111,Store_SRP!B2:I110,8, FALSE), TRUE)=TRUE,VLOOKUP(E111,Store_VAM!B2:I273,8, FALSE),VLOOKUP(E111,Store_SRP!B2:I110,8, FALSE)), VLOOKUP(E111,Store_Showcase!B2:I144,8, FALSE))</f>
      </c>
      <c r="T111">
        <f>VLOOKUP(G111,Sku_Consolidated!A2:R957,18,FALSE)</f>
      </c>
      <c r="U111">
        <v>6220</v>
      </c>
      <c r="V111">
        <f>IF(VLOOKUP(G111,Sku_Consolidated!A2:S957,19,FALSE)="SHOWCASE", VLOOKUP(E111,Store_Showcase!B2:L144,11, FALSE), IF(VLOOKUP(G111,Sku_Consolidated!A2:S957,19,FALSE)="VAM",VLOOKUP(E111,Store_VAM!B2:L273,11, FALSE),VLOOKUP(E111,Store_SRP!B2:L110,11, FALSE)))</f>
      </c>
      <c r="W111">
        <f>VLOOKUP(G111,Sku_Consolidated!A2:W957,11,FALSE)</f>
      </c>
      <c r="X111">
        <f>VLOOKUP(G111,Sku_Consolidated!A2:H957,8,FALSE)</f>
      </c>
      <c r="Y111">
        <f>VLOOKUP(G111,Sku_Consolidated!A2:I957,9,FALSE)</f>
      </c>
      <c r="Z111" t="s">
        <v>38</v>
      </c>
      <c r="AA111">
        <f>VLOOKUP(G111,Sku_Consolidated!A2:E957,5,FALSE)</f>
      </c>
      <c r="AB111">
        <f>IF(VLOOKUP(G111,Sku_Consolidated!A2:S957,19,FALSE)="SHOWCASE", VLOOKUP(E111,Store_Showcase!B2:N144,13, FALSE), IF(VLOOKUP(G111,Sku_Consolidated!A2:S957,19,FALSE)="VAM",VLOOKUP(E111,Store_VAM!B2:N273,13, FALSE),VLOOKUP(E111,Store_SRP!B2:N110,13, FALSE)))</f>
      </c>
      <c r="AC111">
        <f>IF(IFERROR(AB111,TRUE)=TRUE, "-","OK")</f>
      </c>
      <c r="AD111" s="8" t="s">
        <v>303</v>
      </c>
      <c r="AE111" s="8" t="s">
        <v>39</v>
      </c>
      <c r="AF111">
        <f>IF(IFERROR(VLOOKUP(E111,Store_Showcase!B2:H144,{5}, FALSE), TRUE)=TRUE, IF(IFERROR(VLOOKUP(E111,Store_SRP!B2:H110,{5}, FALSE), TRUE)=TRUE,VLOOKUP(E111,Store_VAM!B2:H273,{5}, FALSE),VLOOKUP(E111,Store_SRP!B2:H110,{5}, FALSE)), VLOOKUP(E111,Store_Showcase!B2:H144,{5}, FALSE))</f>
      </c>
      <c r="AG111">
        <f>IF(IFERROR(VLOOKUP(E111,Store_Showcase!B2:H144,{6}, FALSE), TRUE)=TRUE, IF(IFERROR(VLOOKUP(E111,Store_SRP!B2:H110,{6}, FALSE), TRUE)=TRUE,VLOOKUP(E111,Store_VAM!B2:H273,{6}, FALSE),VLOOKUP(E111,Store_SRP!B2:H110,{6}, FALSE)), VLOOKUP(E111,Store_Showcase!B2:H144,{6}, FALSE))</f>
      </c>
      <c r="AH111">
        <f>VLOOKUP(G111,Sku_Consolidated!A2:R957,18,FALSE)</f>
      </c>
      <c r="AI111">
        <f>VLOOKUP(G111,Sku_Consolidated!A2:S957,19,FALSE)</f>
      </c>
      <c r="AJ111">
        <f>VLOOKUP(G111,Sku_Consolidated!A2:T957,20,FALSE)</f>
      </c>
    </row>
    <row r="112" spans="1:36" x14ac:dyDescent="0.25">
      <c r="A112">
        <v>2024</v>
      </c>
      <c r="B112" t="s">
        <v>31</v>
      </c>
      <c r="C112" t="s">
        <v>32</v>
      </c>
      <c r="D112" t="s">
        <v>33</v>
      </c>
      <c r="E112">
        <v>221</v>
      </c>
      <c r="F112">
        <f>IF(IFERROR(VLOOKUP(E112,Store_Showcase!B2:H144,{2}, FALSE), TRUE)=TRUE, IF(IFERROR(VLOOKUP(E112,Store_SRP!B2:H110,{2}, FALSE), TRUE)=TRUE,VLOOKUP(E112,Store_VAM!B2:H273,{2}, FALSE),VLOOKUP(E112,Store_SRP!B2:H110,{2}, FALSE)), VLOOKUP(E112,Store_Showcase!B2:H144,{2}, FALSE))</f>
      </c>
      <c r="G112">
        <v>655309</v>
      </c>
      <c r="H112" t="s">
        <v>219</v>
      </c>
      <c r="I112" s="8" t="s">
        <v>304</v>
      </c>
      <c r="J112" t="s">
        <v>36</v>
      </c>
      <c r="K112" s="8">
        <f>IF(J112="PCK", I112, 0)</f>
      </c>
      <c r="L112" s="8">
        <f>IF(J112="KLS", I112, IF(J112="PCK", I112*VLOOKUP(G112,Sku_Consolidated!A2:U957,21, FALSE),I112*VLOOKUP(G112,Sku_Consolidated!A2:U957,21, FALSE)))</f>
      </c>
      <c r="M112" s="8">
        <f>IF(J112="PCS", I112, 0)</f>
      </c>
      <c r="N112" s="8" t="s">
        <v>305</v>
      </c>
      <c r="O112" s="8">
        <f>N112 * VLOOKUP(E112&amp;VLOOKUP(G112,Sku_Consolidated!A2:Q957,17,FALSE),Sku_CommRate!A2:E1002, 5, FALSE)</f>
      </c>
      <c r="P112" s="8">
        <f>N112 - O112</f>
      </c>
      <c r="Q112">
        <f>VLOOKUP(G112,Sku_Consolidated!A2:G957,7, FALSE)</f>
      </c>
      <c r="R112">
        <f>IF(IFERROR(VLOOKUP(E112,Store_Showcase!B2:H144,7, FALSE), TRUE)=TRUE, IF(IFERROR(VLOOKUP(E112,Store_SRP!B2:H110,7, FALSE), TRUE)=TRUE,VLOOKUP(E112,Store_VAM!B2:H273,7, FALSE),VLOOKUP(E112,Store_SRP!B2:H110,7, FALSE)), VLOOKUP(E112,Store_Showcase!B2:H144,7, FALSE))</f>
      </c>
      <c r="S112">
        <f>IF(IFERROR(VLOOKUP(E112,Store_Showcase!B2:I144,8, FALSE), TRUE)=TRUE, IF(IFERROR(VLOOKUP(E112,Store_SRP!B2:I110,8, FALSE), TRUE)=TRUE,VLOOKUP(E112,Store_VAM!B2:I273,8, FALSE),VLOOKUP(E112,Store_SRP!B2:I110,8, FALSE)), VLOOKUP(E112,Store_Showcase!B2:I144,8, FALSE))</f>
      </c>
      <c r="T112">
        <f>VLOOKUP(G112,Sku_Consolidated!A2:R957,18,FALSE)</f>
      </c>
      <c r="U112">
        <v>6236</v>
      </c>
      <c r="V112">
        <f>IF(VLOOKUP(G112,Sku_Consolidated!A2:S957,19,FALSE)="SHOWCASE", VLOOKUP(E112,Store_Showcase!B2:L144,11, FALSE), IF(VLOOKUP(G112,Sku_Consolidated!A2:S957,19,FALSE)="VAM",VLOOKUP(E112,Store_VAM!B2:L273,11, FALSE),VLOOKUP(E112,Store_SRP!B2:L110,11, FALSE)))</f>
      </c>
      <c r="W112">
        <f>VLOOKUP(G112,Sku_Consolidated!A2:W957,11,FALSE)</f>
      </c>
      <c r="X112">
        <f>VLOOKUP(G112,Sku_Consolidated!A2:H957,8,FALSE)</f>
      </c>
      <c r="Y112">
        <f>VLOOKUP(G112,Sku_Consolidated!A2:I957,9,FALSE)</f>
      </c>
      <c r="Z112" t="s">
        <v>38</v>
      </c>
      <c r="AA112">
        <f>VLOOKUP(G112,Sku_Consolidated!A2:E957,5,FALSE)</f>
      </c>
      <c r="AB112">
        <f>IF(VLOOKUP(G112,Sku_Consolidated!A2:S957,19,FALSE)="SHOWCASE", VLOOKUP(E112,Store_Showcase!B2:N144,13, FALSE), IF(VLOOKUP(G112,Sku_Consolidated!A2:S957,19,FALSE)="VAM",VLOOKUP(E112,Store_VAM!B2:N273,13, FALSE),VLOOKUP(E112,Store_SRP!B2:N110,13, FALSE)))</f>
      </c>
      <c r="AC112">
        <f>IF(IFERROR(AB112,TRUE)=TRUE, "-","OK")</f>
      </c>
      <c r="AD112" s="8" t="s">
        <v>305</v>
      </c>
      <c r="AE112" s="8" t="s">
        <v>39</v>
      </c>
      <c r="AF112">
        <f>IF(IFERROR(VLOOKUP(E112,Store_Showcase!B2:H144,{5}, FALSE), TRUE)=TRUE, IF(IFERROR(VLOOKUP(E112,Store_SRP!B2:H110,{5}, FALSE), TRUE)=TRUE,VLOOKUP(E112,Store_VAM!B2:H273,{5}, FALSE),VLOOKUP(E112,Store_SRP!B2:H110,{5}, FALSE)), VLOOKUP(E112,Store_Showcase!B2:H144,{5}, FALSE))</f>
      </c>
      <c r="AG112">
        <f>IF(IFERROR(VLOOKUP(E112,Store_Showcase!B2:H144,{6}, FALSE), TRUE)=TRUE, IF(IFERROR(VLOOKUP(E112,Store_SRP!B2:H110,{6}, FALSE), TRUE)=TRUE,VLOOKUP(E112,Store_VAM!B2:H273,{6}, FALSE),VLOOKUP(E112,Store_SRP!B2:H110,{6}, FALSE)), VLOOKUP(E112,Store_Showcase!B2:H144,{6}, FALSE))</f>
      </c>
      <c r="AH112">
        <f>VLOOKUP(G112,Sku_Consolidated!A2:R957,18,FALSE)</f>
      </c>
      <c r="AI112">
        <f>VLOOKUP(G112,Sku_Consolidated!A2:S957,19,FALSE)</f>
      </c>
      <c r="AJ112">
        <f>VLOOKUP(G112,Sku_Consolidated!A2:T957,20,FALSE)</f>
      </c>
    </row>
    <row r="113" spans="1:36" x14ac:dyDescent="0.25">
      <c r="A113">
        <v>2024</v>
      </c>
      <c r="B113" t="s">
        <v>31</v>
      </c>
      <c r="C113" t="s">
        <v>32</v>
      </c>
      <c r="D113" t="s">
        <v>33</v>
      </c>
      <c r="E113">
        <v>111</v>
      </c>
      <c r="F113">
        <f>IF(IFERROR(VLOOKUP(E113,Store_Showcase!B2:H144,{2}, FALSE), TRUE)=TRUE, IF(IFERROR(VLOOKUP(E113,Store_SRP!B2:H110,{2}, FALSE), TRUE)=TRUE,VLOOKUP(E113,Store_VAM!B2:H273,{2}, FALSE),VLOOKUP(E113,Store_SRP!B2:H110,{2}, FALSE)), VLOOKUP(E113,Store_Showcase!B2:H144,{2}, FALSE))</f>
      </c>
      <c r="G113">
        <v>655718</v>
      </c>
      <c r="H113" t="s">
        <v>306</v>
      </c>
      <c r="I113" s="8" t="s">
        <v>307</v>
      </c>
      <c r="J113" t="s">
        <v>36</v>
      </c>
      <c r="K113" s="8">
        <f>IF(J113="PCK", I113, 0)</f>
      </c>
      <c r="L113" s="8">
        <f>IF(J113="KLS", I113, IF(J113="PCK", I113*VLOOKUP(G113,Sku_Consolidated!A2:U957,21, FALSE),I113*VLOOKUP(G113,Sku_Consolidated!A2:U957,21, FALSE)))</f>
      </c>
      <c r="M113" s="8">
        <f>IF(J113="PCS", I113, 0)</f>
      </c>
      <c r="N113" s="8" t="s">
        <v>308</v>
      </c>
      <c r="O113" s="8">
        <f>N113 * VLOOKUP(E113&amp;VLOOKUP(G113,Sku_Consolidated!A2:Q957,17,FALSE),Sku_CommRate!A2:E1002, 5, FALSE)</f>
      </c>
      <c r="P113" s="8">
        <f>N113 - O113</f>
      </c>
      <c r="Q113">
        <f>VLOOKUP(G113,Sku_Consolidated!A2:G957,7, FALSE)</f>
      </c>
      <c r="R113">
        <f>IF(IFERROR(VLOOKUP(E113,Store_Showcase!B2:H144,7, FALSE), TRUE)=TRUE, IF(IFERROR(VLOOKUP(E113,Store_SRP!B2:H110,7, FALSE), TRUE)=TRUE,VLOOKUP(E113,Store_VAM!B2:H273,7, FALSE),VLOOKUP(E113,Store_SRP!B2:H110,7, FALSE)), VLOOKUP(E113,Store_Showcase!B2:H144,7, FALSE))</f>
      </c>
      <c r="S113">
        <f>IF(IFERROR(VLOOKUP(E113,Store_Showcase!B2:I144,8, FALSE), TRUE)=TRUE, IF(IFERROR(VLOOKUP(E113,Store_SRP!B2:I110,8, FALSE), TRUE)=TRUE,VLOOKUP(E113,Store_VAM!B2:I273,8, FALSE),VLOOKUP(E113,Store_SRP!B2:I110,8, FALSE)), VLOOKUP(E113,Store_Showcase!B2:I144,8, FALSE))</f>
      </c>
      <c r="T113">
        <f>VLOOKUP(G113,Sku_Consolidated!A2:R957,18,FALSE)</f>
      </c>
      <c r="U113">
        <v>6446</v>
      </c>
      <c r="V113">
        <f>IF(VLOOKUP(G113,Sku_Consolidated!A2:S957,19,FALSE)="SHOWCASE", VLOOKUP(E113,Store_Showcase!B2:L144,11, FALSE), IF(VLOOKUP(G113,Sku_Consolidated!A2:S957,19,FALSE)="VAM",VLOOKUP(E113,Store_VAM!B2:L273,11, FALSE),VLOOKUP(E113,Store_SRP!B2:L110,11, FALSE)))</f>
      </c>
      <c r="W113">
        <f>VLOOKUP(G113,Sku_Consolidated!A2:W957,11,FALSE)</f>
      </c>
      <c r="X113">
        <f>VLOOKUP(G113,Sku_Consolidated!A2:H957,8,FALSE)</f>
      </c>
      <c r="Y113">
        <f>VLOOKUP(G113,Sku_Consolidated!A2:I957,9,FALSE)</f>
      </c>
      <c r="Z113" t="s">
        <v>38</v>
      </c>
      <c r="AA113">
        <f>VLOOKUP(G113,Sku_Consolidated!A2:E957,5,FALSE)</f>
      </c>
      <c r="AB113">
        <f>IF(VLOOKUP(G113,Sku_Consolidated!A2:S957,19,FALSE)="SHOWCASE", VLOOKUP(E113,Store_Showcase!B2:N144,13, FALSE), IF(VLOOKUP(G113,Sku_Consolidated!A2:S957,19,FALSE)="VAM",VLOOKUP(E113,Store_VAM!B2:N273,13, FALSE),VLOOKUP(E113,Store_SRP!B2:N110,13, FALSE)))</f>
      </c>
      <c r="AC113">
        <f>IF(IFERROR(AB113,TRUE)=TRUE, "-","OK")</f>
      </c>
      <c r="AD113" s="8" t="s">
        <v>308</v>
      </c>
      <c r="AE113" s="8" t="s">
        <v>39</v>
      </c>
      <c r="AF113">
        <f>IF(IFERROR(VLOOKUP(E113,Store_Showcase!B2:H144,{5}, FALSE), TRUE)=TRUE, IF(IFERROR(VLOOKUP(E113,Store_SRP!B2:H110,{5}, FALSE), TRUE)=TRUE,VLOOKUP(E113,Store_VAM!B2:H273,{5}, FALSE),VLOOKUP(E113,Store_SRP!B2:H110,{5}, FALSE)), VLOOKUP(E113,Store_Showcase!B2:H144,{5}, FALSE))</f>
      </c>
      <c r="AG113">
        <f>IF(IFERROR(VLOOKUP(E113,Store_Showcase!B2:H144,{6}, FALSE), TRUE)=TRUE, IF(IFERROR(VLOOKUP(E113,Store_SRP!B2:H110,{6}, FALSE), TRUE)=TRUE,VLOOKUP(E113,Store_VAM!B2:H273,{6}, FALSE),VLOOKUP(E113,Store_SRP!B2:H110,{6}, FALSE)), VLOOKUP(E113,Store_Showcase!B2:H144,{6}, FALSE))</f>
      </c>
      <c r="AH113">
        <f>VLOOKUP(G113,Sku_Consolidated!A2:R957,18,FALSE)</f>
      </c>
      <c r="AI113">
        <f>VLOOKUP(G113,Sku_Consolidated!A2:S957,19,FALSE)</f>
      </c>
      <c r="AJ113">
        <f>VLOOKUP(G113,Sku_Consolidated!A2:T957,20,FALSE)</f>
      </c>
    </row>
    <row r="114" spans="1:36" x14ac:dyDescent="0.25">
      <c r="A114">
        <v>2024</v>
      </c>
      <c r="B114" t="s">
        <v>31</v>
      </c>
      <c r="C114" t="s">
        <v>32</v>
      </c>
      <c r="D114" t="s">
        <v>33</v>
      </c>
      <c r="E114">
        <v>207</v>
      </c>
      <c r="F114">
        <f>IF(IFERROR(VLOOKUP(E114,Store_Showcase!B2:H144,{2}, FALSE), TRUE)=TRUE, IF(IFERROR(VLOOKUP(E114,Store_SRP!B2:H110,{2}, FALSE), TRUE)=TRUE,VLOOKUP(E114,Store_VAM!B2:H273,{2}, FALSE),VLOOKUP(E114,Store_SRP!B2:H110,{2}, FALSE)), VLOOKUP(E114,Store_Showcase!B2:H144,{2}, FALSE))</f>
      </c>
      <c r="G114">
        <v>655713</v>
      </c>
      <c r="H114" t="s">
        <v>309</v>
      </c>
      <c r="I114" s="8" t="s">
        <v>310</v>
      </c>
      <c r="J114" t="s">
        <v>36</v>
      </c>
      <c r="K114" s="8">
        <f>IF(J114="PCK", I114, 0)</f>
      </c>
      <c r="L114" s="8">
        <f>IF(J114="KLS", I114, IF(J114="PCK", I114*VLOOKUP(G114,Sku_Consolidated!A2:U957,21, FALSE),I114*VLOOKUP(G114,Sku_Consolidated!A2:U957,21, FALSE)))</f>
      </c>
      <c r="M114" s="8">
        <f>IF(J114="PCS", I114, 0)</f>
      </c>
      <c r="N114" s="8" t="s">
        <v>311</v>
      </c>
      <c r="O114" s="8">
        <f>N114 * VLOOKUP(E114&amp;VLOOKUP(G114,Sku_Consolidated!A2:Q957,17,FALSE),Sku_CommRate!A2:E1002, 5, FALSE)</f>
      </c>
      <c r="P114" s="8">
        <f>N114 - O114</f>
      </c>
      <c r="Q114">
        <f>VLOOKUP(G114,Sku_Consolidated!A2:G957,7, FALSE)</f>
      </c>
      <c r="R114">
        <f>IF(IFERROR(VLOOKUP(E114,Store_Showcase!B2:H144,7, FALSE), TRUE)=TRUE, IF(IFERROR(VLOOKUP(E114,Store_SRP!B2:H110,7, FALSE), TRUE)=TRUE,VLOOKUP(E114,Store_VAM!B2:H273,7, FALSE),VLOOKUP(E114,Store_SRP!B2:H110,7, FALSE)), VLOOKUP(E114,Store_Showcase!B2:H144,7, FALSE))</f>
      </c>
      <c r="S114">
        <f>IF(IFERROR(VLOOKUP(E114,Store_Showcase!B2:I144,8, FALSE), TRUE)=TRUE, IF(IFERROR(VLOOKUP(E114,Store_SRP!B2:I110,8, FALSE), TRUE)=TRUE,VLOOKUP(E114,Store_VAM!B2:I273,8, FALSE),VLOOKUP(E114,Store_SRP!B2:I110,8, FALSE)), VLOOKUP(E114,Store_Showcase!B2:I144,8, FALSE))</f>
      </c>
      <c r="T114">
        <f>VLOOKUP(G114,Sku_Consolidated!A2:R957,18,FALSE)</f>
      </c>
      <c r="U114">
        <v>6441</v>
      </c>
      <c r="V114">
        <f>IF(VLOOKUP(G114,Sku_Consolidated!A2:S957,19,FALSE)="SHOWCASE", VLOOKUP(E114,Store_Showcase!B2:L144,11, FALSE), IF(VLOOKUP(G114,Sku_Consolidated!A2:S957,19,FALSE)="VAM",VLOOKUP(E114,Store_VAM!B2:L273,11, FALSE),VLOOKUP(E114,Store_SRP!B2:L110,11, FALSE)))</f>
      </c>
      <c r="W114">
        <f>VLOOKUP(G114,Sku_Consolidated!A2:W957,11,FALSE)</f>
      </c>
      <c r="X114">
        <f>VLOOKUP(G114,Sku_Consolidated!A2:H957,8,FALSE)</f>
      </c>
      <c r="Y114">
        <f>VLOOKUP(G114,Sku_Consolidated!A2:I957,9,FALSE)</f>
      </c>
      <c r="Z114" t="s">
        <v>38</v>
      </c>
      <c r="AA114">
        <f>VLOOKUP(G114,Sku_Consolidated!A2:E957,5,FALSE)</f>
      </c>
      <c r="AB114">
        <f>IF(VLOOKUP(G114,Sku_Consolidated!A2:S957,19,FALSE)="SHOWCASE", VLOOKUP(E114,Store_Showcase!B2:N144,13, FALSE), IF(VLOOKUP(G114,Sku_Consolidated!A2:S957,19,FALSE)="VAM",VLOOKUP(E114,Store_VAM!B2:N273,13, FALSE),VLOOKUP(E114,Store_SRP!B2:N110,13, FALSE)))</f>
      </c>
      <c r="AC114">
        <f>IF(IFERROR(AB114,TRUE)=TRUE, "-","OK")</f>
      </c>
      <c r="AD114" s="8" t="s">
        <v>311</v>
      </c>
      <c r="AE114" s="8" t="s">
        <v>39</v>
      </c>
      <c r="AF114">
        <f>IF(IFERROR(VLOOKUP(E114,Store_Showcase!B2:H144,{5}, FALSE), TRUE)=TRUE, IF(IFERROR(VLOOKUP(E114,Store_SRP!B2:H110,{5}, FALSE), TRUE)=TRUE,VLOOKUP(E114,Store_VAM!B2:H273,{5}, FALSE),VLOOKUP(E114,Store_SRP!B2:H110,{5}, FALSE)), VLOOKUP(E114,Store_Showcase!B2:H144,{5}, FALSE))</f>
      </c>
      <c r="AG114">
        <f>IF(IFERROR(VLOOKUP(E114,Store_Showcase!B2:H144,{6}, FALSE), TRUE)=TRUE, IF(IFERROR(VLOOKUP(E114,Store_SRP!B2:H110,{6}, FALSE), TRUE)=TRUE,VLOOKUP(E114,Store_VAM!B2:H273,{6}, FALSE),VLOOKUP(E114,Store_SRP!B2:H110,{6}, FALSE)), VLOOKUP(E114,Store_Showcase!B2:H144,{6}, FALSE))</f>
      </c>
      <c r="AH114">
        <f>VLOOKUP(G114,Sku_Consolidated!A2:R957,18,FALSE)</f>
      </c>
      <c r="AI114">
        <f>VLOOKUP(G114,Sku_Consolidated!A2:S957,19,FALSE)</f>
      </c>
      <c r="AJ114">
        <f>VLOOKUP(G114,Sku_Consolidated!A2:T957,20,FALSE)</f>
      </c>
    </row>
    <row r="115" spans="1:36" x14ac:dyDescent="0.25">
      <c r="A115">
        <v>2024</v>
      </c>
      <c r="B115" t="s">
        <v>31</v>
      </c>
      <c r="C115" t="s">
        <v>32</v>
      </c>
      <c r="D115" t="s">
        <v>33</v>
      </c>
      <c r="E115">
        <v>136</v>
      </c>
      <c r="F115">
        <f>IF(IFERROR(VLOOKUP(E115,Store_Showcase!B2:H144,{2}, FALSE), TRUE)=TRUE, IF(IFERROR(VLOOKUP(E115,Store_SRP!B2:H110,{2}, FALSE), TRUE)=TRUE,VLOOKUP(E115,Store_VAM!B2:H273,{2}, FALSE),VLOOKUP(E115,Store_SRP!B2:H110,{2}, FALSE)), VLOOKUP(E115,Store_Showcase!B2:H144,{2}, FALSE))</f>
      </c>
      <c r="G115">
        <v>655514</v>
      </c>
      <c r="H115" t="s">
        <v>46</v>
      </c>
      <c r="I115" s="8" t="s">
        <v>312</v>
      </c>
      <c r="J115" t="s">
        <v>36</v>
      </c>
      <c r="K115" s="8">
        <f>IF(J115="PCK", I115, 0)</f>
      </c>
      <c r="L115" s="8">
        <f>IF(J115="KLS", I115, IF(J115="PCK", I115*VLOOKUP(G115,Sku_Consolidated!A2:U957,21, FALSE),I115*VLOOKUP(G115,Sku_Consolidated!A2:U957,21, FALSE)))</f>
      </c>
      <c r="M115" s="8">
        <f>IF(J115="PCS", I115, 0)</f>
      </c>
      <c r="N115" s="8" t="s">
        <v>313</v>
      </c>
      <c r="O115" s="8">
        <f>N115 * VLOOKUP(E115&amp;VLOOKUP(G115,Sku_Consolidated!A2:Q957,17,FALSE),Sku_CommRate!A2:E1002, 5, FALSE)</f>
      </c>
      <c r="P115" s="8">
        <f>N115 - O115</f>
      </c>
      <c r="Q115">
        <f>VLOOKUP(G115,Sku_Consolidated!A2:G957,7, FALSE)</f>
      </c>
      <c r="R115">
        <f>IF(IFERROR(VLOOKUP(E115,Store_Showcase!B2:H144,7, FALSE), TRUE)=TRUE, IF(IFERROR(VLOOKUP(E115,Store_SRP!B2:H110,7, FALSE), TRUE)=TRUE,VLOOKUP(E115,Store_VAM!B2:H273,7, FALSE),VLOOKUP(E115,Store_SRP!B2:H110,7, FALSE)), VLOOKUP(E115,Store_Showcase!B2:H144,7, FALSE))</f>
      </c>
      <c r="S115">
        <f>IF(IFERROR(VLOOKUP(E115,Store_Showcase!B2:I144,8, FALSE), TRUE)=TRUE, IF(IFERROR(VLOOKUP(E115,Store_SRP!B2:I110,8, FALSE), TRUE)=TRUE,VLOOKUP(E115,Store_VAM!B2:I273,8, FALSE),VLOOKUP(E115,Store_SRP!B2:I110,8, FALSE)), VLOOKUP(E115,Store_Showcase!B2:I144,8, FALSE))</f>
      </c>
      <c r="T115">
        <f>VLOOKUP(G115,Sku_Consolidated!A2:R957,18,FALSE)</f>
      </c>
      <c r="U115">
        <v>6337</v>
      </c>
      <c r="V115">
        <f>IF(VLOOKUP(G115,Sku_Consolidated!A2:S957,19,FALSE)="SHOWCASE", VLOOKUP(E115,Store_Showcase!B2:L144,11, FALSE), IF(VLOOKUP(G115,Sku_Consolidated!A2:S957,19,FALSE)="VAM",VLOOKUP(E115,Store_VAM!B2:L273,11, FALSE),VLOOKUP(E115,Store_SRP!B2:L110,11, FALSE)))</f>
      </c>
      <c r="W115">
        <f>VLOOKUP(G115,Sku_Consolidated!A2:W957,11,FALSE)</f>
      </c>
      <c r="X115">
        <f>VLOOKUP(G115,Sku_Consolidated!A2:H957,8,FALSE)</f>
      </c>
      <c r="Y115">
        <f>VLOOKUP(G115,Sku_Consolidated!A2:I957,9,FALSE)</f>
      </c>
      <c r="Z115" t="s">
        <v>38</v>
      </c>
      <c r="AA115">
        <f>VLOOKUP(G115,Sku_Consolidated!A2:E957,5,FALSE)</f>
      </c>
      <c r="AB115">
        <f>IF(VLOOKUP(G115,Sku_Consolidated!A2:S957,19,FALSE)="SHOWCASE", VLOOKUP(E115,Store_Showcase!B2:N144,13, FALSE), IF(VLOOKUP(G115,Sku_Consolidated!A2:S957,19,FALSE)="VAM",VLOOKUP(E115,Store_VAM!B2:N273,13, FALSE),VLOOKUP(E115,Store_SRP!B2:N110,13, FALSE)))</f>
      </c>
      <c r="AC115">
        <f>IF(IFERROR(AB115,TRUE)=TRUE, "-","OK")</f>
      </c>
      <c r="AD115" s="8" t="s">
        <v>313</v>
      </c>
      <c r="AE115" s="8" t="s">
        <v>39</v>
      </c>
      <c r="AF115">
        <f>IF(IFERROR(VLOOKUP(E115,Store_Showcase!B2:H144,{5}, FALSE), TRUE)=TRUE, IF(IFERROR(VLOOKUP(E115,Store_SRP!B2:H110,{5}, FALSE), TRUE)=TRUE,VLOOKUP(E115,Store_VAM!B2:H273,{5}, FALSE),VLOOKUP(E115,Store_SRP!B2:H110,{5}, FALSE)), VLOOKUP(E115,Store_Showcase!B2:H144,{5}, FALSE))</f>
      </c>
      <c r="AG115">
        <f>IF(IFERROR(VLOOKUP(E115,Store_Showcase!B2:H144,{6}, FALSE), TRUE)=TRUE, IF(IFERROR(VLOOKUP(E115,Store_SRP!B2:H110,{6}, FALSE), TRUE)=TRUE,VLOOKUP(E115,Store_VAM!B2:H273,{6}, FALSE),VLOOKUP(E115,Store_SRP!B2:H110,{6}, FALSE)), VLOOKUP(E115,Store_Showcase!B2:H144,{6}, FALSE))</f>
      </c>
      <c r="AH115">
        <f>VLOOKUP(G115,Sku_Consolidated!A2:R957,18,FALSE)</f>
      </c>
      <c r="AI115">
        <f>VLOOKUP(G115,Sku_Consolidated!A2:S957,19,FALSE)</f>
      </c>
      <c r="AJ115">
        <f>VLOOKUP(G115,Sku_Consolidated!A2:T957,20,FALSE)</f>
      </c>
    </row>
    <row r="116" spans="1:36" x14ac:dyDescent="0.25">
      <c r="A116">
        <v>2024</v>
      </c>
      <c r="B116" t="s">
        <v>31</v>
      </c>
      <c r="C116" t="s">
        <v>32</v>
      </c>
      <c r="D116" t="s">
        <v>33</v>
      </c>
      <c r="E116">
        <v>207</v>
      </c>
      <c r="F116">
        <f>IF(IFERROR(VLOOKUP(E116,Store_Showcase!B2:H144,{2}, FALSE), TRUE)=TRUE, IF(IFERROR(VLOOKUP(E116,Store_SRP!B2:H110,{2}, FALSE), TRUE)=TRUE,VLOOKUP(E116,Store_VAM!B2:H273,{2}, FALSE),VLOOKUP(E116,Store_SRP!B2:H110,{2}, FALSE)), VLOOKUP(E116,Store_Showcase!B2:H144,{2}, FALSE))</f>
      </c>
      <c r="G116">
        <v>655718</v>
      </c>
      <c r="H116" t="s">
        <v>306</v>
      </c>
      <c r="I116" s="8" t="s">
        <v>314</v>
      </c>
      <c r="J116" t="s">
        <v>36</v>
      </c>
      <c r="K116" s="8">
        <f>IF(J116="PCK", I116, 0)</f>
      </c>
      <c r="L116" s="8">
        <f>IF(J116="KLS", I116, IF(J116="PCK", I116*VLOOKUP(G116,Sku_Consolidated!A2:U957,21, FALSE),I116*VLOOKUP(G116,Sku_Consolidated!A2:U957,21, FALSE)))</f>
      </c>
      <c r="M116" s="8">
        <f>IF(J116="PCS", I116, 0)</f>
      </c>
      <c r="N116" s="8" t="s">
        <v>315</v>
      </c>
      <c r="O116" s="8">
        <f>N116 * VLOOKUP(E116&amp;VLOOKUP(G116,Sku_Consolidated!A2:Q957,17,FALSE),Sku_CommRate!A2:E1002, 5, FALSE)</f>
      </c>
      <c r="P116" s="8">
        <f>N116 - O116</f>
      </c>
      <c r="Q116">
        <f>VLOOKUP(G116,Sku_Consolidated!A2:G957,7, FALSE)</f>
      </c>
      <c r="R116">
        <f>IF(IFERROR(VLOOKUP(E116,Store_Showcase!B2:H144,7, FALSE), TRUE)=TRUE, IF(IFERROR(VLOOKUP(E116,Store_SRP!B2:H110,7, FALSE), TRUE)=TRUE,VLOOKUP(E116,Store_VAM!B2:H273,7, FALSE),VLOOKUP(E116,Store_SRP!B2:H110,7, FALSE)), VLOOKUP(E116,Store_Showcase!B2:H144,7, FALSE))</f>
      </c>
      <c r="S116">
        <f>IF(IFERROR(VLOOKUP(E116,Store_Showcase!B2:I144,8, FALSE), TRUE)=TRUE, IF(IFERROR(VLOOKUP(E116,Store_SRP!B2:I110,8, FALSE), TRUE)=TRUE,VLOOKUP(E116,Store_VAM!B2:I273,8, FALSE),VLOOKUP(E116,Store_SRP!B2:I110,8, FALSE)), VLOOKUP(E116,Store_Showcase!B2:I144,8, FALSE))</f>
      </c>
      <c r="T116">
        <f>VLOOKUP(G116,Sku_Consolidated!A2:R957,18,FALSE)</f>
      </c>
      <c r="U116">
        <v>6446</v>
      </c>
      <c r="V116">
        <f>IF(VLOOKUP(G116,Sku_Consolidated!A2:S957,19,FALSE)="SHOWCASE", VLOOKUP(E116,Store_Showcase!B2:L144,11, FALSE), IF(VLOOKUP(G116,Sku_Consolidated!A2:S957,19,FALSE)="VAM",VLOOKUP(E116,Store_VAM!B2:L273,11, FALSE),VLOOKUP(E116,Store_SRP!B2:L110,11, FALSE)))</f>
      </c>
      <c r="W116">
        <f>VLOOKUP(G116,Sku_Consolidated!A2:W957,11,FALSE)</f>
      </c>
      <c r="X116">
        <f>VLOOKUP(G116,Sku_Consolidated!A2:H957,8,FALSE)</f>
      </c>
      <c r="Y116">
        <f>VLOOKUP(G116,Sku_Consolidated!A2:I957,9,FALSE)</f>
      </c>
      <c r="Z116" t="s">
        <v>38</v>
      </c>
      <c r="AA116">
        <f>VLOOKUP(G116,Sku_Consolidated!A2:E957,5,FALSE)</f>
      </c>
      <c r="AB116">
        <f>IF(VLOOKUP(G116,Sku_Consolidated!A2:S957,19,FALSE)="SHOWCASE", VLOOKUP(E116,Store_Showcase!B2:N144,13, FALSE), IF(VLOOKUP(G116,Sku_Consolidated!A2:S957,19,FALSE)="VAM",VLOOKUP(E116,Store_VAM!B2:N273,13, FALSE),VLOOKUP(E116,Store_SRP!B2:N110,13, FALSE)))</f>
      </c>
      <c r="AC116">
        <f>IF(IFERROR(AB116,TRUE)=TRUE, "-","OK")</f>
      </c>
      <c r="AD116" s="8" t="s">
        <v>315</v>
      </c>
      <c r="AE116" s="8" t="s">
        <v>39</v>
      </c>
      <c r="AF116">
        <f>IF(IFERROR(VLOOKUP(E116,Store_Showcase!B2:H144,{5}, FALSE), TRUE)=TRUE, IF(IFERROR(VLOOKUP(E116,Store_SRP!B2:H110,{5}, FALSE), TRUE)=TRUE,VLOOKUP(E116,Store_VAM!B2:H273,{5}, FALSE),VLOOKUP(E116,Store_SRP!B2:H110,{5}, FALSE)), VLOOKUP(E116,Store_Showcase!B2:H144,{5}, FALSE))</f>
      </c>
      <c r="AG116">
        <f>IF(IFERROR(VLOOKUP(E116,Store_Showcase!B2:H144,{6}, FALSE), TRUE)=TRUE, IF(IFERROR(VLOOKUP(E116,Store_SRP!B2:H110,{6}, FALSE), TRUE)=TRUE,VLOOKUP(E116,Store_VAM!B2:H273,{6}, FALSE),VLOOKUP(E116,Store_SRP!B2:H110,{6}, FALSE)), VLOOKUP(E116,Store_Showcase!B2:H144,{6}, FALSE))</f>
      </c>
      <c r="AH116">
        <f>VLOOKUP(G116,Sku_Consolidated!A2:R957,18,FALSE)</f>
      </c>
      <c r="AI116">
        <f>VLOOKUP(G116,Sku_Consolidated!A2:S957,19,FALSE)</f>
      </c>
      <c r="AJ116">
        <f>VLOOKUP(G116,Sku_Consolidated!A2:T957,20,FALSE)</f>
      </c>
    </row>
    <row r="117" spans="1:36" x14ac:dyDescent="0.25">
      <c r="A117">
        <v>2024</v>
      </c>
      <c r="B117" t="s">
        <v>31</v>
      </c>
      <c r="C117" t="s">
        <v>32</v>
      </c>
      <c r="D117" t="s">
        <v>33</v>
      </c>
      <c r="E117">
        <v>423</v>
      </c>
      <c r="F117">
        <f>IF(IFERROR(VLOOKUP(E117,Store_Showcase!B2:H144,{2}, FALSE), TRUE)=TRUE, IF(IFERROR(VLOOKUP(E117,Store_SRP!B2:H110,{2}, FALSE), TRUE)=TRUE,VLOOKUP(E117,Store_VAM!B2:H273,{2}, FALSE),VLOOKUP(E117,Store_SRP!B2:H110,{2}, FALSE)), VLOOKUP(E117,Store_Showcase!B2:H144,{2}, FALSE))</f>
      </c>
      <c r="G117">
        <v>655718</v>
      </c>
      <c r="H117" t="s">
        <v>306</v>
      </c>
      <c r="I117" s="8" t="s">
        <v>316</v>
      </c>
      <c r="J117" t="s">
        <v>36</v>
      </c>
      <c r="K117" s="8">
        <f>IF(J117="PCK", I117, 0)</f>
      </c>
      <c r="L117" s="8">
        <f>IF(J117="KLS", I117, IF(J117="PCK", I117*VLOOKUP(G117,Sku_Consolidated!A2:U957,21, FALSE),I117*VLOOKUP(G117,Sku_Consolidated!A2:U957,21, FALSE)))</f>
      </c>
      <c r="M117" s="8">
        <f>IF(J117="PCS", I117, 0)</f>
      </c>
      <c r="N117" s="8" t="s">
        <v>317</v>
      </c>
      <c r="O117" s="8">
        <f>N117 * VLOOKUP(E117&amp;VLOOKUP(G117,Sku_Consolidated!A2:Q957,17,FALSE),Sku_CommRate!A2:E1002, 5, FALSE)</f>
      </c>
      <c r="P117" s="8">
        <f>N117 - O117</f>
      </c>
      <c r="Q117">
        <f>VLOOKUP(G117,Sku_Consolidated!A2:G957,7, FALSE)</f>
      </c>
      <c r="R117">
        <f>IF(IFERROR(VLOOKUP(E117,Store_Showcase!B2:H144,7, FALSE), TRUE)=TRUE, IF(IFERROR(VLOOKUP(E117,Store_SRP!B2:H110,7, FALSE), TRUE)=TRUE,VLOOKUP(E117,Store_VAM!B2:H273,7, FALSE),VLOOKUP(E117,Store_SRP!B2:H110,7, FALSE)), VLOOKUP(E117,Store_Showcase!B2:H144,7, FALSE))</f>
      </c>
      <c r="S117">
        <f>IF(IFERROR(VLOOKUP(E117,Store_Showcase!B2:I144,8, FALSE), TRUE)=TRUE, IF(IFERROR(VLOOKUP(E117,Store_SRP!B2:I110,8, FALSE), TRUE)=TRUE,VLOOKUP(E117,Store_VAM!B2:I273,8, FALSE),VLOOKUP(E117,Store_SRP!B2:I110,8, FALSE)), VLOOKUP(E117,Store_Showcase!B2:I144,8, FALSE))</f>
      </c>
      <c r="T117">
        <f>VLOOKUP(G117,Sku_Consolidated!A2:R957,18,FALSE)</f>
      </c>
      <c r="U117">
        <v>6446</v>
      </c>
      <c r="V117">
        <f>IF(VLOOKUP(G117,Sku_Consolidated!A2:S957,19,FALSE)="SHOWCASE", VLOOKUP(E117,Store_Showcase!B2:L144,11, FALSE), IF(VLOOKUP(G117,Sku_Consolidated!A2:S957,19,FALSE)="VAM",VLOOKUP(E117,Store_VAM!B2:L273,11, FALSE),VLOOKUP(E117,Store_SRP!B2:L110,11, FALSE)))</f>
      </c>
      <c r="W117">
        <f>VLOOKUP(G117,Sku_Consolidated!A2:W957,11,FALSE)</f>
      </c>
      <c r="X117">
        <f>VLOOKUP(G117,Sku_Consolidated!A2:H957,8,FALSE)</f>
      </c>
      <c r="Y117">
        <f>VLOOKUP(G117,Sku_Consolidated!A2:I957,9,FALSE)</f>
      </c>
      <c r="Z117" t="s">
        <v>38</v>
      </c>
      <c r="AA117">
        <f>VLOOKUP(G117,Sku_Consolidated!A2:E957,5,FALSE)</f>
      </c>
      <c r="AB117">
        <f>IF(VLOOKUP(G117,Sku_Consolidated!A2:S957,19,FALSE)="SHOWCASE", VLOOKUP(E117,Store_Showcase!B2:N144,13, FALSE), IF(VLOOKUP(G117,Sku_Consolidated!A2:S957,19,FALSE)="VAM",VLOOKUP(E117,Store_VAM!B2:N273,13, FALSE),VLOOKUP(E117,Store_SRP!B2:N110,13, FALSE)))</f>
      </c>
      <c r="AC117">
        <f>IF(IFERROR(AB117,TRUE)=TRUE, "-","OK")</f>
      </c>
      <c r="AD117" s="8" t="s">
        <v>317</v>
      </c>
      <c r="AE117" s="8" t="s">
        <v>39</v>
      </c>
      <c r="AF117">
        <f>IF(IFERROR(VLOOKUP(E117,Store_Showcase!B2:H144,{5}, FALSE), TRUE)=TRUE, IF(IFERROR(VLOOKUP(E117,Store_SRP!B2:H110,{5}, FALSE), TRUE)=TRUE,VLOOKUP(E117,Store_VAM!B2:H273,{5}, FALSE),VLOOKUP(E117,Store_SRP!B2:H110,{5}, FALSE)), VLOOKUP(E117,Store_Showcase!B2:H144,{5}, FALSE))</f>
      </c>
      <c r="AG117">
        <f>IF(IFERROR(VLOOKUP(E117,Store_Showcase!B2:H144,{6}, FALSE), TRUE)=TRUE, IF(IFERROR(VLOOKUP(E117,Store_SRP!B2:H110,{6}, FALSE), TRUE)=TRUE,VLOOKUP(E117,Store_VAM!B2:H273,{6}, FALSE),VLOOKUP(E117,Store_SRP!B2:H110,{6}, FALSE)), VLOOKUP(E117,Store_Showcase!B2:H144,{6}, FALSE))</f>
      </c>
      <c r="AH117">
        <f>VLOOKUP(G117,Sku_Consolidated!A2:R957,18,FALSE)</f>
      </c>
      <c r="AI117">
        <f>VLOOKUP(G117,Sku_Consolidated!A2:S957,19,FALSE)</f>
      </c>
      <c r="AJ117">
        <f>VLOOKUP(G117,Sku_Consolidated!A2:T957,20,FALSE)</f>
      </c>
    </row>
    <row r="118" spans="1:36" x14ac:dyDescent="0.25">
      <c r="A118">
        <v>2024</v>
      </c>
      <c r="B118" t="s">
        <v>31</v>
      </c>
      <c r="C118" t="s">
        <v>32</v>
      </c>
      <c r="D118" t="s">
        <v>33</v>
      </c>
      <c r="E118">
        <v>207</v>
      </c>
      <c r="F118">
        <f>IF(IFERROR(VLOOKUP(E118,Store_Showcase!B2:H144,{2}, FALSE), TRUE)=TRUE, IF(IFERROR(VLOOKUP(E118,Store_SRP!B2:H110,{2}, FALSE), TRUE)=TRUE,VLOOKUP(E118,Store_VAM!B2:H273,{2}, FALSE),VLOOKUP(E118,Store_SRP!B2:H110,{2}, FALSE)), VLOOKUP(E118,Store_Showcase!B2:H144,{2}, FALSE))</f>
      </c>
      <c r="G118">
        <v>655709</v>
      </c>
      <c r="H118" t="s">
        <v>318</v>
      </c>
      <c r="I118" s="8" t="s">
        <v>319</v>
      </c>
      <c r="J118" t="s">
        <v>36</v>
      </c>
      <c r="K118" s="8">
        <f>IF(J118="PCK", I118, 0)</f>
      </c>
      <c r="L118" s="8">
        <f>IF(J118="KLS", I118, IF(J118="PCK", I118*VLOOKUP(G118,Sku_Consolidated!A2:U957,21, FALSE),I118*VLOOKUP(G118,Sku_Consolidated!A2:U957,21, FALSE)))</f>
      </c>
      <c r="M118" s="8">
        <f>IF(J118="PCS", I118, 0)</f>
      </c>
      <c r="N118" s="8" t="s">
        <v>320</v>
      </c>
      <c r="O118" s="8">
        <f>N118 * VLOOKUP(E118&amp;VLOOKUP(G118,Sku_Consolidated!A2:Q957,17,FALSE),Sku_CommRate!A2:E1002, 5, FALSE)</f>
      </c>
      <c r="P118" s="8">
        <f>N118 - O118</f>
      </c>
      <c r="Q118">
        <f>VLOOKUP(G118,Sku_Consolidated!A2:G957,7, FALSE)</f>
      </c>
      <c r="R118">
        <f>IF(IFERROR(VLOOKUP(E118,Store_Showcase!B2:H144,7, FALSE), TRUE)=TRUE, IF(IFERROR(VLOOKUP(E118,Store_SRP!B2:H110,7, FALSE), TRUE)=TRUE,VLOOKUP(E118,Store_VAM!B2:H273,7, FALSE),VLOOKUP(E118,Store_SRP!B2:H110,7, FALSE)), VLOOKUP(E118,Store_Showcase!B2:H144,7, FALSE))</f>
      </c>
      <c r="S118">
        <f>IF(IFERROR(VLOOKUP(E118,Store_Showcase!B2:I144,8, FALSE), TRUE)=TRUE, IF(IFERROR(VLOOKUP(E118,Store_SRP!B2:I110,8, FALSE), TRUE)=TRUE,VLOOKUP(E118,Store_VAM!B2:I273,8, FALSE),VLOOKUP(E118,Store_SRP!B2:I110,8, FALSE)), VLOOKUP(E118,Store_Showcase!B2:I144,8, FALSE))</f>
      </c>
      <c r="T118">
        <f>VLOOKUP(G118,Sku_Consolidated!A2:R957,18,FALSE)</f>
      </c>
      <c r="U118">
        <v>6437</v>
      </c>
      <c r="V118">
        <f>IF(VLOOKUP(G118,Sku_Consolidated!A2:S957,19,FALSE)="SHOWCASE", VLOOKUP(E118,Store_Showcase!B2:L144,11, FALSE), IF(VLOOKUP(G118,Sku_Consolidated!A2:S957,19,FALSE)="VAM",VLOOKUP(E118,Store_VAM!B2:L273,11, FALSE),VLOOKUP(E118,Store_SRP!B2:L110,11, FALSE)))</f>
      </c>
      <c r="W118">
        <f>VLOOKUP(G118,Sku_Consolidated!A2:W957,11,FALSE)</f>
      </c>
      <c r="X118">
        <f>VLOOKUP(G118,Sku_Consolidated!A2:H957,8,FALSE)</f>
      </c>
      <c r="Y118">
        <f>VLOOKUP(G118,Sku_Consolidated!A2:I957,9,FALSE)</f>
      </c>
      <c r="Z118" t="s">
        <v>38</v>
      </c>
      <c r="AA118">
        <f>VLOOKUP(G118,Sku_Consolidated!A2:E957,5,FALSE)</f>
      </c>
      <c r="AB118">
        <f>IF(VLOOKUP(G118,Sku_Consolidated!A2:S957,19,FALSE)="SHOWCASE", VLOOKUP(E118,Store_Showcase!B2:N144,13, FALSE), IF(VLOOKUP(G118,Sku_Consolidated!A2:S957,19,FALSE)="VAM",VLOOKUP(E118,Store_VAM!B2:N273,13, FALSE),VLOOKUP(E118,Store_SRP!B2:N110,13, FALSE)))</f>
      </c>
      <c r="AC118">
        <f>IF(IFERROR(AB118,TRUE)=TRUE, "-","OK")</f>
      </c>
      <c r="AD118" s="8" t="s">
        <v>320</v>
      </c>
      <c r="AE118" s="8" t="s">
        <v>39</v>
      </c>
      <c r="AF118">
        <f>IF(IFERROR(VLOOKUP(E118,Store_Showcase!B2:H144,{5}, FALSE), TRUE)=TRUE, IF(IFERROR(VLOOKUP(E118,Store_SRP!B2:H110,{5}, FALSE), TRUE)=TRUE,VLOOKUP(E118,Store_VAM!B2:H273,{5}, FALSE),VLOOKUP(E118,Store_SRP!B2:H110,{5}, FALSE)), VLOOKUP(E118,Store_Showcase!B2:H144,{5}, FALSE))</f>
      </c>
      <c r="AG118">
        <f>IF(IFERROR(VLOOKUP(E118,Store_Showcase!B2:H144,{6}, FALSE), TRUE)=TRUE, IF(IFERROR(VLOOKUP(E118,Store_SRP!B2:H110,{6}, FALSE), TRUE)=TRUE,VLOOKUP(E118,Store_VAM!B2:H273,{6}, FALSE),VLOOKUP(E118,Store_SRP!B2:H110,{6}, FALSE)), VLOOKUP(E118,Store_Showcase!B2:H144,{6}, FALSE))</f>
      </c>
      <c r="AH118">
        <f>VLOOKUP(G118,Sku_Consolidated!A2:R957,18,FALSE)</f>
      </c>
      <c r="AI118">
        <f>VLOOKUP(G118,Sku_Consolidated!A2:S957,19,FALSE)</f>
      </c>
      <c r="AJ118">
        <f>VLOOKUP(G118,Sku_Consolidated!A2:T957,20,FALSE)</f>
      </c>
    </row>
    <row r="119" spans="1:36" x14ac:dyDescent="0.25">
      <c r="A119">
        <v>2024</v>
      </c>
      <c r="B119" t="s">
        <v>31</v>
      </c>
      <c r="C119" t="s">
        <v>32</v>
      </c>
      <c r="D119" t="s">
        <v>33</v>
      </c>
      <c r="E119">
        <v>221</v>
      </c>
      <c r="F119">
        <f>IF(IFERROR(VLOOKUP(E119,Store_Showcase!B2:H144,{2}, FALSE), TRUE)=TRUE, IF(IFERROR(VLOOKUP(E119,Store_SRP!B2:H110,{2}, FALSE), TRUE)=TRUE,VLOOKUP(E119,Store_VAM!B2:H273,{2}, FALSE),VLOOKUP(E119,Store_SRP!B2:H110,{2}, FALSE)), VLOOKUP(E119,Store_Showcase!B2:H144,{2}, FALSE))</f>
      </c>
      <c r="G119">
        <v>655291</v>
      </c>
      <c r="H119" t="s">
        <v>116</v>
      </c>
      <c r="I119" s="8" t="s">
        <v>321</v>
      </c>
      <c r="J119" t="s">
        <v>36</v>
      </c>
      <c r="K119" s="8">
        <f>IF(J119="PCK", I119, 0)</f>
      </c>
      <c r="L119" s="8">
        <f>IF(J119="KLS", I119, IF(J119="PCK", I119*VLOOKUP(G119,Sku_Consolidated!A2:U957,21, FALSE),I119*VLOOKUP(G119,Sku_Consolidated!A2:U957,21, FALSE)))</f>
      </c>
      <c r="M119" s="8">
        <f>IF(J119="PCS", I119, 0)</f>
      </c>
      <c r="N119" s="8" t="s">
        <v>322</v>
      </c>
      <c r="O119" s="8">
        <f>N119 * VLOOKUP(E119&amp;VLOOKUP(G119,Sku_Consolidated!A2:Q957,17,FALSE),Sku_CommRate!A2:E1002, 5, FALSE)</f>
      </c>
      <c r="P119" s="8">
        <f>N119 - O119</f>
      </c>
      <c r="Q119">
        <f>VLOOKUP(G119,Sku_Consolidated!A2:G957,7, FALSE)</f>
      </c>
      <c r="R119">
        <f>IF(IFERROR(VLOOKUP(E119,Store_Showcase!B2:H144,7, FALSE), TRUE)=TRUE, IF(IFERROR(VLOOKUP(E119,Store_SRP!B2:H110,7, FALSE), TRUE)=TRUE,VLOOKUP(E119,Store_VAM!B2:H273,7, FALSE),VLOOKUP(E119,Store_SRP!B2:H110,7, FALSE)), VLOOKUP(E119,Store_Showcase!B2:H144,7, FALSE))</f>
      </c>
      <c r="S119">
        <f>IF(IFERROR(VLOOKUP(E119,Store_Showcase!B2:I144,8, FALSE), TRUE)=TRUE, IF(IFERROR(VLOOKUP(E119,Store_SRP!B2:I110,8, FALSE), TRUE)=TRUE,VLOOKUP(E119,Store_VAM!B2:I273,8, FALSE),VLOOKUP(E119,Store_SRP!B2:I110,8, FALSE)), VLOOKUP(E119,Store_Showcase!B2:I144,8, FALSE))</f>
      </c>
      <c r="T119">
        <f>VLOOKUP(G119,Sku_Consolidated!A2:R957,18,FALSE)</f>
      </c>
      <c r="U119">
        <v>6217</v>
      </c>
      <c r="V119">
        <f>IF(VLOOKUP(G119,Sku_Consolidated!A2:S957,19,FALSE)="SHOWCASE", VLOOKUP(E119,Store_Showcase!B2:L144,11, FALSE), IF(VLOOKUP(G119,Sku_Consolidated!A2:S957,19,FALSE)="VAM",VLOOKUP(E119,Store_VAM!B2:L273,11, FALSE),VLOOKUP(E119,Store_SRP!B2:L110,11, FALSE)))</f>
      </c>
      <c r="W119">
        <f>VLOOKUP(G119,Sku_Consolidated!A2:W957,11,FALSE)</f>
      </c>
      <c r="X119">
        <f>VLOOKUP(G119,Sku_Consolidated!A2:H957,8,FALSE)</f>
      </c>
      <c r="Y119">
        <f>VLOOKUP(G119,Sku_Consolidated!A2:I957,9,FALSE)</f>
      </c>
      <c r="Z119" t="s">
        <v>38</v>
      </c>
      <c r="AA119">
        <f>VLOOKUP(G119,Sku_Consolidated!A2:E957,5,FALSE)</f>
      </c>
      <c r="AB119">
        <f>IF(VLOOKUP(G119,Sku_Consolidated!A2:S957,19,FALSE)="SHOWCASE", VLOOKUP(E119,Store_Showcase!B2:N144,13, FALSE), IF(VLOOKUP(G119,Sku_Consolidated!A2:S957,19,FALSE)="VAM",VLOOKUP(E119,Store_VAM!B2:N273,13, FALSE),VLOOKUP(E119,Store_SRP!B2:N110,13, FALSE)))</f>
      </c>
      <c r="AC119">
        <f>IF(IFERROR(AB119,TRUE)=TRUE, "-","OK")</f>
      </c>
      <c r="AD119" s="8" t="s">
        <v>322</v>
      </c>
      <c r="AE119" s="8" t="s">
        <v>39</v>
      </c>
      <c r="AF119">
        <f>IF(IFERROR(VLOOKUP(E119,Store_Showcase!B2:H144,{5}, FALSE), TRUE)=TRUE, IF(IFERROR(VLOOKUP(E119,Store_SRP!B2:H110,{5}, FALSE), TRUE)=TRUE,VLOOKUP(E119,Store_VAM!B2:H273,{5}, FALSE),VLOOKUP(E119,Store_SRP!B2:H110,{5}, FALSE)), VLOOKUP(E119,Store_Showcase!B2:H144,{5}, FALSE))</f>
      </c>
      <c r="AG119">
        <f>IF(IFERROR(VLOOKUP(E119,Store_Showcase!B2:H144,{6}, FALSE), TRUE)=TRUE, IF(IFERROR(VLOOKUP(E119,Store_SRP!B2:H110,{6}, FALSE), TRUE)=TRUE,VLOOKUP(E119,Store_VAM!B2:H273,{6}, FALSE),VLOOKUP(E119,Store_SRP!B2:H110,{6}, FALSE)), VLOOKUP(E119,Store_Showcase!B2:H144,{6}, FALSE))</f>
      </c>
      <c r="AH119">
        <f>VLOOKUP(G119,Sku_Consolidated!A2:R957,18,FALSE)</f>
      </c>
      <c r="AI119">
        <f>VLOOKUP(G119,Sku_Consolidated!A2:S957,19,FALSE)</f>
      </c>
      <c r="AJ119">
        <f>VLOOKUP(G119,Sku_Consolidated!A2:T957,20,FALSE)</f>
      </c>
    </row>
    <row r="120" spans="1:36" x14ac:dyDescent="0.25">
      <c r="A120">
        <v>2024</v>
      </c>
      <c r="B120" t="s">
        <v>31</v>
      </c>
      <c r="C120" t="s">
        <v>32</v>
      </c>
      <c r="D120" t="s">
        <v>33</v>
      </c>
      <c r="E120">
        <v>423</v>
      </c>
      <c r="F120">
        <f>IF(IFERROR(VLOOKUP(E120,Store_Showcase!B2:H144,{2}, FALSE), TRUE)=TRUE, IF(IFERROR(VLOOKUP(E120,Store_SRP!B2:H110,{2}, FALSE), TRUE)=TRUE,VLOOKUP(E120,Store_VAM!B2:H273,{2}, FALSE),VLOOKUP(E120,Store_SRP!B2:H110,{2}, FALSE)), VLOOKUP(E120,Store_Showcase!B2:H144,{2}, FALSE))</f>
      </c>
      <c r="G120">
        <v>655814</v>
      </c>
      <c r="H120" t="s">
        <v>192</v>
      </c>
      <c r="I120" s="8" t="s">
        <v>323</v>
      </c>
      <c r="J120" t="s">
        <v>36</v>
      </c>
      <c r="K120" s="8">
        <f>IF(J120="PCK", I120, 0)</f>
      </c>
      <c r="L120" s="8">
        <f>IF(J120="KLS", I120, IF(J120="PCK", I120*VLOOKUP(G120,Sku_Consolidated!A2:U957,21, FALSE),I120*VLOOKUP(G120,Sku_Consolidated!A2:U957,21, FALSE)))</f>
      </c>
      <c r="M120" s="8">
        <f>IF(J120="PCS", I120, 0)</f>
      </c>
      <c r="N120" s="8" t="s">
        <v>324</v>
      </c>
      <c r="O120" s="8">
        <f>N120 * VLOOKUP(E120&amp;VLOOKUP(G120,Sku_Consolidated!A2:Q957,17,FALSE),Sku_CommRate!A2:E1002, 5, FALSE)</f>
      </c>
      <c r="P120" s="8">
        <f>N120 - O120</f>
      </c>
      <c r="Q120">
        <f>VLOOKUP(G120,Sku_Consolidated!A2:G957,7, FALSE)</f>
      </c>
      <c r="R120">
        <f>IF(IFERROR(VLOOKUP(E120,Store_Showcase!B2:H144,7, FALSE), TRUE)=TRUE, IF(IFERROR(VLOOKUP(E120,Store_SRP!B2:H110,7, FALSE), TRUE)=TRUE,VLOOKUP(E120,Store_VAM!B2:H273,7, FALSE),VLOOKUP(E120,Store_SRP!B2:H110,7, FALSE)), VLOOKUP(E120,Store_Showcase!B2:H144,7, FALSE))</f>
      </c>
      <c r="S120">
        <f>IF(IFERROR(VLOOKUP(E120,Store_Showcase!B2:I144,8, FALSE), TRUE)=TRUE, IF(IFERROR(VLOOKUP(E120,Store_SRP!B2:I110,8, FALSE), TRUE)=TRUE,VLOOKUP(E120,Store_VAM!B2:I273,8, FALSE),VLOOKUP(E120,Store_SRP!B2:I110,8, FALSE)), VLOOKUP(E120,Store_Showcase!B2:I144,8, FALSE))</f>
      </c>
      <c r="T120">
        <f>VLOOKUP(G120,Sku_Consolidated!A2:R957,18,FALSE)</f>
      </c>
      <c r="U120">
        <v>6471</v>
      </c>
      <c r="V120">
        <f>IF(VLOOKUP(G120,Sku_Consolidated!A2:S957,19,FALSE)="SHOWCASE", VLOOKUP(E120,Store_Showcase!B2:L144,11, FALSE), IF(VLOOKUP(G120,Sku_Consolidated!A2:S957,19,FALSE)="VAM",VLOOKUP(E120,Store_VAM!B2:L273,11, FALSE),VLOOKUP(E120,Store_SRP!B2:L110,11, FALSE)))</f>
      </c>
      <c r="W120">
        <f>VLOOKUP(G120,Sku_Consolidated!A2:W957,11,FALSE)</f>
      </c>
      <c r="X120">
        <f>VLOOKUP(G120,Sku_Consolidated!A2:H957,8,FALSE)</f>
      </c>
      <c r="Y120">
        <f>VLOOKUP(G120,Sku_Consolidated!A2:I957,9,FALSE)</f>
      </c>
      <c r="Z120" t="s">
        <v>38</v>
      </c>
      <c r="AA120">
        <f>VLOOKUP(G120,Sku_Consolidated!A2:E957,5,FALSE)</f>
      </c>
      <c r="AB120">
        <f>IF(VLOOKUP(G120,Sku_Consolidated!A2:S957,19,FALSE)="SHOWCASE", VLOOKUP(E120,Store_Showcase!B2:N144,13, FALSE), IF(VLOOKUP(G120,Sku_Consolidated!A2:S957,19,FALSE)="VAM",VLOOKUP(E120,Store_VAM!B2:N273,13, FALSE),VLOOKUP(E120,Store_SRP!B2:N110,13, FALSE)))</f>
      </c>
      <c r="AC120">
        <f>IF(IFERROR(AB120,TRUE)=TRUE, "-","OK")</f>
      </c>
      <c r="AD120" s="8" t="s">
        <v>324</v>
      </c>
      <c r="AE120" s="8" t="s">
        <v>39</v>
      </c>
      <c r="AF120">
        <f>IF(IFERROR(VLOOKUP(E120,Store_Showcase!B2:H144,{5}, FALSE), TRUE)=TRUE, IF(IFERROR(VLOOKUP(E120,Store_SRP!B2:H110,{5}, FALSE), TRUE)=TRUE,VLOOKUP(E120,Store_VAM!B2:H273,{5}, FALSE),VLOOKUP(E120,Store_SRP!B2:H110,{5}, FALSE)), VLOOKUP(E120,Store_Showcase!B2:H144,{5}, FALSE))</f>
      </c>
      <c r="AG120">
        <f>IF(IFERROR(VLOOKUP(E120,Store_Showcase!B2:H144,{6}, FALSE), TRUE)=TRUE, IF(IFERROR(VLOOKUP(E120,Store_SRP!B2:H110,{6}, FALSE), TRUE)=TRUE,VLOOKUP(E120,Store_VAM!B2:H273,{6}, FALSE),VLOOKUP(E120,Store_SRP!B2:H110,{6}, FALSE)), VLOOKUP(E120,Store_Showcase!B2:H144,{6}, FALSE))</f>
      </c>
      <c r="AH120">
        <f>VLOOKUP(G120,Sku_Consolidated!A2:R957,18,FALSE)</f>
      </c>
      <c r="AI120">
        <f>VLOOKUP(G120,Sku_Consolidated!A2:S957,19,FALSE)</f>
      </c>
      <c r="AJ120">
        <f>VLOOKUP(G120,Sku_Consolidated!A2:T957,20,FALSE)</f>
      </c>
    </row>
    <row r="121" spans="1:36" x14ac:dyDescent="0.25">
      <c r="A121">
        <v>2024</v>
      </c>
      <c r="B121" t="s">
        <v>31</v>
      </c>
      <c r="C121" t="s">
        <v>32</v>
      </c>
      <c r="D121" t="s">
        <v>33</v>
      </c>
      <c r="E121">
        <v>262</v>
      </c>
      <c r="F121">
        <f>IF(IFERROR(VLOOKUP(E121,Store_Showcase!B2:H144,{2}, FALSE), TRUE)=TRUE, IF(IFERROR(VLOOKUP(E121,Store_SRP!B2:H110,{2}, FALSE), TRUE)=TRUE,VLOOKUP(E121,Store_VAM!B2:H273,{2}, FALSE),VLOOKUP(E121,Store_SRP!B2:H110,{2}, FALSE)), VLOOKUP(E121,Store_Showcase!B2:H144,{2}, FALSE))</f>
      </c>
      <c r="G121">
        <v>655306</v>
      </c>
      <c r="H121" t="s">
        <v>43</v>
      </c>
      <c r="I121" s="8" t="s">
        <v>325</v>
      </c>
      <c r="J121" t="s">
        <v>36</v>
      </c>
      <c r="K121" s="8">
        <f>IF(J121="PCK", I121, 0)</f>
      </c>
      <c r="L121" s="8">
        <f>IF(J121="KLS", I121, IF(J121="PCK", I121*VLOOKUP(G121,Sku_Consolidated!A2:U957,21, FALSE),I121*VLOOKUP(G121,Sku_Consolidated!A2:U957,21, FALSE)))</f>
      </c>
      <c r="M121" s="8">
        <f>IF(J121="PCS", I121, 0)</f>
      </c>
      <c r="N121" s="8" t="s">
        <v>326</v>
      </c>
      <c r="O121" s="8">
        <f>N121 * VLOOKUP(E121&amp;VLOOKUP(G121,Sku_Consolidated!A2:Q957,17,FALSE),Sku_CommRate!A2:E1002, 5, FALSE)</f>
      </c>
      <c r="P121" s="8">
        <f>N121 - O121</f>
      </c>
      <c r="Q121">
        <f>VLOOKUP(G121,Sku_Consolidated!A2:G957,7, FALSE)</f>
      </c>
      <c r="R121">
        <f>IF(IFERROR(VLOOKUP(E121,Store_Showcase!B2:H144,7, FALSE), TRUE)=TRUE, IF(IFERROR(VLOOKUP(E121,Store_SRP!B2:H110,7, FALSE), TRUE)=TRUE,VLOOKUP(E121,Store_VAM!B2:H273,7, FALSE),VLOOKUP(E121,Store_SRP!B2:H110,7, FALSE)), VLOOKUP(E121,Store_Showcase!B2:H144,7, FALSE))</f>
      </c>
      <c r="S121">
        <f>IF(IFERROR(VLOOKUP(E121,Store_Showcase!B2:I144,8, FALSE), TRUE)=TRUE, IF(IFERROR(VLOOKUP(E121,Store_SRP!B2:I110,8, FALSE), TRUE)=TRUE,VLOOKUP(E121,Store_VAM!B2:I273,8, FALSE),VLOOKUP(E121,Store_SRP!B2:I110,8, FALSE)), VLOOKUP(E121,Store_Showcase!B2:I144,8, FALSE))</f>
      </c>
      <c r="T121">
        <f>VLOOKUP(G121,Sku_Consolidated!A2:R957,18,FALSE)</f>
      </c>
      <c r="U121">
        <v>6233</v>
      </c>
      <c r="V121">
        <f>IF(VLOOKUP(G121,Sku_Consolidated!A2:S957,19,FALSE)="SHOWCASE", VLOOKUP(E121,Store_Showcase!B2:L144,11, FALSE), IF(VLOOKUP(G121,Sku_Consolidated!A2:S957,19,FALSE)="VAM",VLOOKUP(E121,Store_VAM!B2:L273,11, FALSE),VLOOKUP(E121,Store_SRP!B2:L110,11, FALSE)))</f>
      </c>
      <c r="W121">
        <f>VLOOKUP(G121,Sku_Consolidated!A2:W957,11,FALSE)</f>
      </c>
      <c r="X121">
        <f>VLOOKUP(G121,Sku_Consolidated!A2:H957,8,FALSE)</f>
      </c>
      <c r="Y121">
        <f>VLOOKUP(G121,Sku_Consolidated!A2:I957,9,FALSE)</f>
      </c>
      <c r="Z121" t="s">
        <v>38</v>
      </c>
      <c r="AA121">
        <f>VLOOKUP(G121,Sku_Consolidated!A2:E957,5,FALSE)</f>
      </c>
      <c r="AB121">
        <f>IF(VLOOKUP(G121,Sku_Consolidated!A2:S957,19,FALSE)="SHOWCASE", VLOOKUP(E121,Store_Showcase!B2:N144,13, FALSE), IF(VLOOKUP(G121,Sku_Consolidated!A2:S957,19,FALSE)="VAM",VLOOKUP(E121,Store_VAM!B2:N273,13, FALSE),VLOOKUP(E121,Store_SRP!B2:N110,13, FALSE)))</f>
      </c>
      <c r="AC121">
        <f>IF(IFERROR(AB121,TRUE)=TRUE, "-","OK")</f>
      </c>
      <c r="AD121" s="8" t="s">
        <v>326</v>
      </c>
      <c r="AE121" s="8" t="s">
        <v>39</v>
      </c>
      <c r="AF121">
        <f>IF(IFERROR(VLOOKUP(E121,Store_Showcase!B2:H144,{5}, FALSE), TRUE)=TRUE, IF(IFERROR(VLOOKUP(E121,Store_SRP!B2:H110,{5}, FALSE), TRUE)=TRUE,VLOOKUP(E121,Store_VAM!B2:H273,{5}, FALSE),VLOOKUP(E121,Store_SRP!B2:H110,{5}, FALSE)), VLOOKUP(E121,Store_Showcase!B2:H144,{5}, FALSE))</f>
      </c>
      <c r="AG121">
        <f>IF(IFERROR(VLOOKUP(E121,Store_Showcase!B2:H144,{6}, FALSE), TRUE)=TRUE, IF(IFERROR(VLOOKUP(E121,Store_SRP!B2:H110,{6}, FALSE), TRUE)=TRUE,VLOOKUP(E121,Store_VAM!B2:H273,{6}, FALSE),VLOOKUP(E121,Store_SRP!B2:H110,{6}, FALSE)), VLOOKUP(E121,Store_Showcase!B2:H144,{6}, FALSE))</f>
      </c>
      <c r="AH121">
        <f>VLOOKUP(G121,Sku_Consolidated!A2:R957,18,FALSE)</f>
      </c>
      <c r="AI121">
        <f>VLOOKUP(G121,Sku_Consolidated!A2:S957,19,FALSE)</f>
      </c>
      <c r="AJ121">
        <f>VLOOKUP(G121,Sku_Consolidated!A2:T957,20,FALSE)</f>
      </c>
    </row>
    <row r="122" spans="1:36" x14ac:dyDescent="0.25">
      <c r="A122">
        <v>2024</v>
      </c>
      <c r="B122" t="s">
        <v>31</v>
      </c>
      <c r="C122" t="s">
        <v>32</v>
      </c>
      <c r="D122" t="s">
        <v>33</v>
      </c>
      <c r="E122">
        <v>401</v>
      </c>
      <c r="F122">
        <f>IF(IFERROR(VLOOKUP(E122,Store_Showcase!B2:H144,{2}, FALSE), TRUE)=TRUE, IF(IFERROR(VLOOKUP(E122,Store_SRP!B2:H110,{2}, FALSE), TRUE)=TRUE,VLOOKUP(E122,Store_VAM!B2:H273,{2}, FALSE),VLOOKUP(E122,Store_SRP!B2:H110,{2}, FALSE)), VLOOKUP(E122,Store_Showcase!B2:H144,{2}, FALSE))</f>
      </c>
      <c r="G122">
        <v>655311</v>
      </c>
      <c r="H122" t="s">
        <v>119</v>
      </c>
      <c r="I122" s="8" t="s">
        <v>327</v>
      </c>
      <c r="J122" t="s">
        <v>36</v>
      </c>
      <c r="K122" s="8">
        <f>IF(J122="PCK", I122, 0)</f>
      </c>
      <c r="L122" s="8">
        <f>IF(J122="KLS", I122, IF(J122="PCK", I122*VLOOKUP(G122,Sku_Consolidated!A2:U957,21, FALSE),I122*VLOOKUP(G122,Sku_Consolidated!A2:U957,21, FALSE)))</f>
      </c>
      <c r="M122" s="8">
        <f>IF(J122="PCS", I122, 0)</f>
      </c>
      <c r="N122" s="8" t="s">
        <v>328</v>
      </c>
      <c r="O122" s="8">
        <f>N122 * VLOOKUP(E122&amp;VLOOKUP(G122,Sku_Consolidated!A2:Q957,17,FALSE),Sku_CommRate!A2:E1002, 5, FALSE)</f>
      </c>
      <c r="P122" s="8">
        <f>N122 - O122</f>
      </c>
      <c r="Q122">
        <f>VLOOKUP(G122,Sku_Consolidated!A2:G957,7, FALSE)</f>
      </c>
      <c r="R122">
        <f>IF(IFERROR(VLOOKUP(E122,Store_Showcase!B2:H144,7, FALSE), TRUE)=TRUE, IF(IFERROR(VLOOKUP(E122,Store_SRP!B2:H110,7, FALSE), TRUE)=TRUE,VLOOKUP(E122,Store_VAM!B2:H273,7, FALSE),VLOOKUP(E122,Store_SRP!B2:H110,7, FALSE)), VLOOKUP(E122,Store_Showcase!B2:H144,7, FALSE))</f>
      </c>
      <c r="S122">
        <f>IF(IFERROR(VLOOKUP(E122,Store_Showcase!B2:I144,8, FALSE), TRUE)=TRUE, IF(IFERROR(VLOOKUP(E122,Store_SRP!B2:I110,8, FALSE), TRUE)=TRUE,VLOOKUP(E122,Store_VAM!B2:I273,8, FALSE),VLOOKUP(E122,Store_SRP!B2:I110,8, FALSE)), VLOOKUP(E122,Store_Showcase!B2:I144,8, FALSE))</f>
      </c>
      <c r="T122">
        <f>VLOOKUP(G122,Sku_Consolidated!A2:R957,18,FALSE)</f>
      </c>
      <c r="U122">
        <v>6237</v>
      </c>
      <c r="V122">
        <f>IF(VLOOKUP(G122,Sku_Consolidated!A2:S957,19,FALSE)="SHOWCASE", VLOOKUP(E122,Store_Showcase!B2:L144,11, FALSE), IF(VLOOKUP(G122,Sku_Consolidated!A2:S957,19,FALSE)="VAM",VLOOKUP(E122,Store_VAM!B2:L273,11, FALSE),VLOOKUP(E122,Store_SRP!B2:L110,11, FALSE)))</f>
      </c>
      <c r="W122">
        <f>VLOOKUP(G122,Sku_Consolidated!A2:W957,11,FALSE)</f>
      </c>
      <c r="X122">
        <f>VLOOKUP(G122,Sku_Consolidated!A2:H957,8,FALSE)</f>
      </c>
      <c r="Y122">
        <f>VLOOKUP(G122,Sku_Consolidated!A2:I957,9,FALSE)</f>
      </c>
      <c r="Z122" t="s">
        <v>38</v>
      </c>
      <c r="AA122">
        <f>VLOOKUP(G122,Sku_Consolidated!A2:E957,5,FALSE)</f>
      </c>
      <c r="AB122">
        <f>IF(VLOOKUP(G122,Sku_Consolidated!A2:S957,19,FALSE)="SHOWCASE", VLOOKUP(E122,Store_Showcase!B2:N144,13, FALSE), IF(VLOOKUP(G122,Sku_Consolidated!A2:S957,19,FALSE)="VAM",VLOOKUP(E122,Store_VAM!B2:N273,13, FALSE),VLOOKUP(E122,Store_SRP!B2:N110,13, FALSE)))</f>
      </c>
      <c r="AC122">
        <f>IF(IFERROR(AB122,TRUE)=TRUE, "-","OK")</f>
      </c>
      <c r="AD122" s="8" t="s">
        <v>328</v>
      </c>
      <c r="AE122" s="8" t="s">
        <v>39</v>
      </c>
      <c r="AF122">
        <f>IF(IFERROR(VLOOKUP(E122,Store_Showcase!B2:H144,{5}, FALSE), TRUE)=TRUE, IF(IFERROR(VLOOKUP(E122,Store_SRP!B2:H110,{5}, FALSE), TRUE)=TRUE,VLOOKUP(E122,Store_VAM!B2:H273,{5}, FALSE),VLOOKUP(E122,Store_SRP!B2:H110,{5}, FALSE)), VLOOKUP(E122,Store_Showcase!B2:H144,{5}, FALSE))</f>
      </c>
      <c r="AG122">
        <f>IF(IFERROR(VLOOKUP(E122,Store_Showcase!B2:H144,{6}, FALSE), TRUE)=TRUE, IF(IFERROR(VLOOKUP(E122,Store_SRP!B2:H110,{6}, FALSE), TRUE)=TRUE,VLOOKUP(E122,Store_VAM!B2:H273,{6}, FALSE),VLOOKUP(E122,Store_SRP!B2:H110,{6}, FALSE)), VLOOKUP(E122,Store_Showcase!B2:H144,{6}, FALSE))</f>
      </c>
      <c r="AH122">
        <f>VLOOKUP(G122,Sku_Consolidated!A2:R957,18,FALSE)</f>
      </c>
      <c r="AI122">
        <f>VLOOKUP(G122,Sku_Consolidated!A2:S957,19,FALSE)</f>
      </c>
      <c r="AJ122">
        <f>VLOOKUP(G122,Sku_Consolidated!A2:T957,20,FALSE)</f>
      </c>
    </row>
    <row r="123" spans="1:36" x14ac:dyDescent="0.25">
      <c r="A123">
        <v>2024</v>
      </c>
      <c r="B123" t="s">
        <v>31</v>
      </c>
      <c r="C123" t="s">
        <v>32</v>
      </c>
      <c r="D123" t="s">
        <v>33</v>
      </c>
      <c r="E123">
        <v>231</v>
      </c>
      <c r="F123">
        <f>IF(IFERROR(VLOOKUP(E123,Store_Showcase!B2:H144,{2}, FALSE), TRUE)=TRUE, IF(IFERROR(VLOOKUP(E123,Store_SRP!B2:H110,{2}, FALSE), TRUE)=TRUE,VLOOKUP(E123,Store_VAM!B2:H273,{2}, FALSE),VLOOKUP(E123,Store_SRP!B2:H110,{2}, FALSE)), VLOOKUP(E123,Store_Showcase!B2:H144,{2}, FALSE))</f>
      </c>
      <c r="G123">
        <v>655301</v>
      </c>
      <c r="H123" t="s">
        <v>57</v>
      </c>
      <c r="I123" s="8" t="s">
        <v>329</v>
      </c>
      <c r="J123" t="s">
        <v>36</v>
      </c>
      <c r="K123" s="8">
        <f>IF(J123="PCK", I123, 0)</f>
      </c>
      <c r="L123" s="8">
        <f>IF(J123="KLS", I123, IF(J123="PCK", I123*VLOOKUP(G123,Sku_Consolidated!A2:U957,21, FALSE),I123*VLOOKUP(G123,Sku_Consolidated!A2:U957,21, FALSE)))</f>
      </c>
      <c r="M123" s="8">
        <f>IF(J123="PCS", I123, 0)</f>
      </c>
      <c r="N123" s="8" t="s">
        <v>330</v>
      </c>
      <c r="O123" s="8">
        <f>N123 * VLOOKUP(E123&amp;VLOOKUP(G123,Sku_Consolidated!A2:Q957,17,FALSE),Sku_CommRate!A2:E1002, 5, FALSE)</f>
      </c>
      <c r="P123" s="8">
        <f>N123 - O123</f>
      </c>
      <c r="Q123">
        <f>VLOOKUP(G123,Sku_Consolidated!A2:G957,7, FALSE)</f>
      </c>
      <c r="R123">
        <f>IF(IFERROR(VLOOKUP(E123,Store_Showcase!B2:H144,7, FALSE), TRUE)=TRUE, IF(IFERROR(VLOOKUP(E123,Store_SRP!B2:H110,7, FALSE), TRUE)=TRUE,VLOOKUP(E123,Store_VAM!B2:H273,7, FALSE),VLOOKUP(E123,Store_SRP!B2:H110,7, FALSE)), VLOOKUP(E123,Store_Showcase!B2:H144,7, FALSE))</f>
      </c>
      <c r="S123">
        <f>IF(IFERROR(VLOOKUP(E123,Store_Showcase!B2:I144,8, FALSE), TRUE)=TRUE, IF(IFERROR(VLOOKUP(E123,Store_SRP!B2:I110,8, FALSE), TRUE)=TRUE,VLOOKUP(E123,Store_VAM!B2:I273,8, FALSE),VLOOKUP(E123,Store_SRP!B2:I110,8, FALSE)), VLOOKUP(E123,Store_Showcase!B2:I144,8, FALSE))</f>
      </c>
      <c r="T123">
        <f>VLOOKUP(G123,Sku_Consolidated!A2:R957,18,FALSE)</f>
      </c>
      <c r="U123">
        <v>6228</v>
      </c>
      <c r="V123">
        <f>IF(VLOOKUP(G123,Sku_Consolidated!A2:S957,19,FALSE)="SHOWCASE", VLOOKUP(E123,Store_Showcase!B2:L144,11, FALSE), IF(VLOOKUP(G123,Sku_Consolidated!A2:S957,19,FALSE)="VAM",VLOOKUP(E123,Store_VAM!B2:L273,11, FALSE),VLOOKUP(E123,Store_SRP!B2:L110,11, FALSE)))</f>
      </c>
      <c r="W123">
        <f>VLOOKUP(G123,Sku_Consolidated!A2:W957,11,FALSE)</f>
      </c>
      <c r="X123">
        <f>VLOOKUP(G123,Sku_Consolidated!A2:H957,8,FALSE)</f>
      </c>
      <c r="Y123">
        <f>VLOOKUP(G123,Sku_Consolidated!A2:I957,9,FALSE)</f>
      </c>
      <c r="Z123" t="s">
        <v>38</v>
      </c>
      <c r="AA123">
        <f>VLOOKUP(G123,Sku_Consolidated!A2:E957,5,FALSE)</f>
      </c>
      <c r="AB123">
        <f>IF(VLOOKUP(G123,Sku_Consolidated!A2:S957,19,FALSE)="SHOWCASE", VLOOKUP(E123,Store_Showcase!B2:N144,13, FALSE), IF(VLOOKUP(G123,Sku_Consolidated!A2:S957,19,FALSE)="VAM",VLOOKUP(E123,Store_VAM!B2:N273,13, FALSE),VLOOKUP(E123,Store_SRP!B2:N110,13, FALSE)))</f>
      </c>
      <c r="AC123">
        <f>IF(IFERROR(AB123,TRUE)=TRUE, "-","OK")</f>
      </c>
      <c r="AD123" s="8" t="s">
        <v>330</v>
      </c>
      <c r="AE123" s="8" t="s">
        <v>39</v>
      </c>
      <c r="AF123">
        <f>IF(IFERROR(VLOOKUP(E123,Store_Showcase!B2:H144,{5}, FALSE), TRUE)=TRUE, IF(IFERROR(VLOOKUP(E123,Store_SRP!B2:H110,{5}, FALSE), TRUE)=TRUE,VLOOKUP(E123,Store_VAM!B2:H273,{5}, FALSE),VLOOKUP(E123,Store_SRP!B2:H110,{5}, FALSE)), VLOOKUP(E123,Store_Showcase!B2:H144,{5}, FALSE))</f>
      </c>
      <c r="AG123">
        <f>IF(IFERROR(VLOOKUP(E123,Store_Showcase!B2:H144,{6}, FALSE), TRUE)=TRUE, IF(IFERROR(VLOOKUP(E123,Store_SRP!B2:H110,{6}, FALSE), TRUE)=TRUE,VLOOKUP(E123,Store_VAM!B2:H273,{6}, FALSE),VLOOKUP(E123,Store_SRP!B2:H110,{6}, FALSE)), VLOOKUP(E123,Store_Showcase!B2:H144,{6}, FALSE))</f>
      </c>
      <c r="AH123">
        <f>VLOOKUP(G123,Sku_Consolidated!A2:R957,18,FALSE)</f>
      </c>
      <c r="AI123">
        <f>VLOOKUP(G123,Sku_Consolidated!A2:S957,19,FALSE)</f>
      </c>
      <c r="AJ123">
        <f>VLOOKUP(G123,Sku_Consolidated!A2:T957,20,FALSE)</f>
      </c>
    </row>
    <row r="124" spans="1:36" x14ac:dyDescent="0.25">
      <c r="A124">
        <v>2024</v>
      </c>
      <c r="B124" t="s">
        <v>31</v>
      </c>
      <c r="C124" t="s">
        <v>32</v>
      </c>
      <c r="D124" t="s">
        <v>33</v>
      </c>
      <c r="E124">
        <v>465</v>
      </c>
      <c r="F124">
        <f>IF(IFERROR(VLOOKUP(E124,Store_Showcase!B2:H144,{2}, FALSE), TRUE)=TRUE, IF(IFERROR(VLOOKUP(E124,Store_SRP!B2:H110,{2}, FALSE), TRUE)=TRUE,VLOOKUP(E124,Store_VAM!B2:H273,{2}, FALSE),VLOOKUP(E124,Store_SRP!B2:H110,{2}, FALSE)), VLOOKUP(E124,Store_Showcase!B2:H144,{2}, FALSE))</f>
      </c>
      <c r="G124">
        <v>655711</v>
      </c>
      <c r="H124" t="s">
        <v>159</v>
      </c>
      <c r="I124" s="8" t="s">
        <v>331</v>
      </c>
      <c r="J124" t="s">
        <v>36</v>
      </c>
      <c r="K124" s="8">
        <f>IF(J124="PCK", I124, 0)</f>
      </c>
      <c r="L124" s="8">
        <f>IF(J124="KLS", I124, IF(J124="PCK", I124*VLOOKUP(G124,Sku_Consolidated!A2:U957,21, FALSE),I124*VLOOKUP(G124,Sku_Consolidated!A2:U957,21, FALSE)))</f>
      </c>
      <c r="M124" s="8">
        <f>IF(J124="PCS", I124, 0)</f>
      </c>
      <c r="N124" s="8" t="s">
        <v>332</v>
      </c>
      <c r="O124" s="8">
        <f>N124 * VLOOKUP(E124&amp;VLOOKUP(G124,Sku_Consolidated!A2:Q957,17,FALSE),Sku_CommRate!A2:E1002, 5, FALSE)</f>
      </c>
      <c r="P124" s="8">
        <f>N124 - O124</f>
      </c>
      <c r="Q124">
        <f>VLOOKUP(G124,Sku_Consolidated!A2:G957,7, FALSE)</f>
      </c>
      <c r="R124">
        <f>IF(IFERROR(VLOOKUP(E124,Store_Showcase!B2:H144,7, FALSE), TRUE)=TRUE, IF(IFERROR(VLOOKUP(E124,Store_SRP!B2:H110,7, FALSE), TRUE)=TRUE,VLOOKUP(E124,Store_VAM!B2:H273,7, FALSE),VLOOKUP(E124,Store_SRP!B2:H110,7, FALSE)), VLOOKUP(E124,Store_Showcase!B2:H144,7, FALSE))</f>
      </c>
      <c r="S124">
        <f>IF(IFERROR(VLOOKUP(E124,Store_Showcase!B2:I144,8, FALSE), TRUE)=TRUE, IF(IFERROR(VLOOKUP(E124,Store_SRP!B2:I110,8, FALSE), TRUE)=TRUE,VLOOKUP(E124,Store_VAM!B2:I273,8, FALSE),VLOOKUP(E124,Store_SRP!B2:I110,8, FALSE)), VLOOKUP(E124,Store_Showcase!B2:I144,8, FALSE))</f>
      </c>
      <c r="T124">
        <f>VLOOKUP(G124,Sku_Consolidated!A2:R957,18,FALSE)</f>
      </c>
      <c r="U124">
        <v>6439</v>
      </c>
      <c r="V124">
        <f>IF(VLOOKUP(G124,Sku_Consolidated!A2:S957,19,FALSE)="SHOWCASE", VLOOKUP(E124,Store_Showcase!B2:L144,11, FALSE), IF(VLOOKUP(G124,Sku_Consolidated!A2:S957,19,FALSE)="VAM",VLOOKUP(E124,Store_VAM!B2:L273,11, FALSE),VLOOKUP(E124,Store_SRP!B2:L110,11, FALSE)))</f>
      </c>
      <c r="W124">
        <f>VLOOKUP(G124,Sku_Consolidated!A2:W957,11,FALSE)</f>
      </c>
      <c r="X124">
        <f>VLOOKUP(G124,Sku_Consolidated!A2:H957,8,FALSE)</f>
      </c>
      <c r="Y124">
        <f>VLOOKUP(G124,Sku_Consolidated!A2:I957,9,FALSE)</f>
      </c>
      <c r="Z124" t="s">
        <v>38</v>
      </c>
      <c r="AA124">
        <f>VLOOKUP(G124,Sku_Consolidated!A2:E957,5,FALSE)</f>
      </c>
      <c r="AB124">
        <f>IF(VLOOKUP(G124,Sku_Consolidated!A2:S957,19,FALSE)="SHOWCASE", VLOOKUP(E124,Store_Showcase!B2:N144,13, FALSE), IF(VLOOKUP(G124,Sku_Consolidated!A2:S957,19,FALSE)="VAM",VLOOKUP(E124,Store_VAM!B2:N273,13, FALSE),VLOOKUP(E124,Store_SRP!B2:N110,13, FALSE)))</f>
      </c>
      <c r="AC124">
        <f>IF(IFERROR(AB124,TRUE)=TRUE, "-","OK")</f>
      </c>
      <c r="AD124" s="8" t="s">
        <v>332</v>
      </c>
      <c r="AE124" s="8" t="s">
        <v>39</v>
      </c>
      <c r="AF124">
        <f>IF(IFERROR(VLOOKUP(E124,Store_Showcase!B2:H144,{5}, FALSE), TRUE)=TRUE, IF(IFERROR(VLOOKUP(E124,Store_SRP!B2:H110,{5}, FALSE), TRUE)=TRUE,VLOOKUP(E124,Store_VAM!B2:H273,{5}, FALSE),VLOOKUP(E124,Store_SRP!B2:H110,{5}, FALSE)), VLOOKUP(E124,Store_Showcase!B2:H144,{5}, FALSE))</f>
      </c>
      <c r="AG124">
        <f>IF(IFERROR(VLOOKUP(E124,Store_Showcase!B2:H144,{6}, FALSE), TRUE)=TRUE, IF(IFERROR(VLOOKUP(E124,Store_SRP!B2:H110,{6}, FALSE), TRUE)=TRUE,VLOOKUP(E124,Store_VAM!B2:H273,{6}, FALSE),VLOOKUP(E124,Store_SRP!B2:H110,{6}, FALSE)), VLOOKUP(E124,Store_Showcase!B2:H144,{6}, FALSE))</f>
      </c>
      <c r="AH124">
        <f>VLOOKUP(G124,Sku_Consolidated!A2:R957,18,FALSE)</f>
      </c>
      <c r="AI124">
        <f>VLOOKUP(G124,Sku_Consolidated!A2:S957,19,FALSE)</f>
      </c>
      <c r="AJ124">
        <f>VLOOKUP(G124,Sku_Consolidated!A2:T957,20,FALSE)</f>
      </c>
    </row>
    <row r="125" spans="1:36" x14ac:dyDescent="0.25">
      <c r="A125">
        <v>2024</v>
      </c>
      <c r="B125" t="s">
        <v>31</v>
      </c>
      <c r="C125" t="s">
        <v>32</v>
      </c>
      <c r="D125" t="s">
        <v>33</v>
      </c>
      <c r="E125">
        <v>229</v>
      </c>
      <c r="F125">
        <f>IF(IFERROR(VLOOKUP(E125,Store_Showcase!B2:H144,{2}, FALSE), TRUE)=TRUE, IF(IFERROR(VLOOKUP(E125,Store_SRP!B2:H110,{2}, FALSE), TRUE)=TRUE,VLOOKUP(E125,Store_VAM!B2:H273,{2}, FALSE),VLOOKUP(E125,Store_SRP!B2:H110,{2}, FALSE)), VLOOKUP(E125,Store_Showcase!B2:H144,{2}, FALSE))</f>
      </c>
      <c r="G125">
        <v>655517</v>
      </c>
      <c r="H125" t="s">
        <v>152</v>
      </c>
      <c r="I125" s="8" t="s">
        <v>333</v>
      </c>
      <c r="J125" t="s">
        <v>36</v>
      </c>
      <c r="K125" s="8">
        <f>IF(J125="PCK", I125, 0)</f>
      </c>
      <c r="L125" s="8">
        <f>IF(J125="KLS", I125, IF(J125="PCK", I125*VLOOKUP(G125,Sku_Consolidated!A2:U957,21, FALSE),I125*VLOOKUP(G125,Sku_Consolidated!A2:U957,21, FALSE)))</f>
      </c>
      <c r="M125" s="8">
        <f>IF(J125="PCS", I125, 0)</f>
      </c>
      <c r="N125" s="8" t="s">
        <v>334</v>
      </c>
      <c r="O125" s="8">
        <f>N125 * VLOOKUP(E125&amp;VLOOKUP(G125,Sku_Consolidated!A2:Q957,17,FALSE),Sku_CommRate!A2:E1002, 5, FALSE)</f>
      </c>
      <c r="P125" s="8">
        <f>N125 - O125</f>
      </c>
      <c r="Q125">
        <f>VLOOKUP(G125,Sku_Consolidated!A2:G957,7, FALSE)</f>
      </c>
      <c r="R125">
        <f>IF(IFERROR(VLOOKUP(E125,Store_Showcase!B2:H144,7, FALSE), TRUE)=TRUE, IF(IFERROR(VLOOKUP(E125,Store_SRP!B2:H110,7, FALSE), TRUE)=TRUE,VLOOKUP(E125,Store_VAM!B2:H273,7, FALSE),VLOOKUP(E125,Store_SRP!B2:H110,7, FALSE)), VLOOKUP(E125,Store_Showcase!B2:H144,7, FALSE))</f>
      </c>
      <c r="S125">
        <f>IF(IFERROR(VLOOKUP(E125,Store_Showcase!B2:I144,8, FALSE), TRUE)=TRUE, IF(IFERROR(VLOOKUP(E125,Store_SRP!B2:I110,8, FALSE), TRUE)=TRUE,VLOOKUP(E125,Store_VAM!B2:I273,8, FALSE),VLOOKUP(E125,Store_SRP!B2:I110,8, FALSE)), VLOOKUP(E125,Store_Showcase!B2:I144,8, FALSE))</f>
      </c>
      <c r="T125">
        <f>VLOOKUP(G125,Sku_Consolidated!A2:R957,18,FALSE)</f>
      </c>
      <c r="U125">
        <v>6339</v>
      </c>
      <c r="V125">
        <f>IF(VLOOKUP(G125,Sku_Consolidated!A2:S957,19,FALSE)="SHOWCASE", VLOOKUP(E125,Store_Showcase!B2:L144,11, FALSE), IF(VLOOKUP(G125,Sku_Consolidated!A2:S957,19,FALSE)="VAM",VLOOKUP(E125,Store_VAM!B2:L273,11, FALSE),VLOOKUP(E125,Store_SRP!B2:L110,11, FALSE)))</f>
      </c>
      <c r="W125">
        <f>VLOOKUP(G125,Sku_Consolidated!A2:W957,11,FALSE)</f>
      </c>
      <c r="X125">
        <f>VLOOKUP(G125,Sku_Consolidated!A2:H957,8,FALSE)</f>
      </c>
      <c r="Y125">
        <f>VLOOKUP(G125,Sku_Consolidated!A2:I957,9,FALSE)</f>
      </c>
      <c r="Z125" t="s">
        <v>38</v>
      </c>
      <c r="AA125">
        <f>VLOOKUP(G125,Sku_Consolidated!A2:E957,5,FALSE)</f>
      </c>
      <c r="AB125">
        <f>IF(VLOOKUP(G125,Sku_Consolidated!A2:S957,19,FALSE)="SHOWCASE", VLOOKUP(E125,Store_Showcase!B2:N144,13, FALSE), IF(VLOOKUP(G125,Sku_Consolidated!A2:S957,19,FALSE)="VAM",VLOOKUP(E125,Store_VAM!B2:N273,13, FALSE),VLOOKUP(E125,Store_SRP!B2:N110,13, FALSE)))</f>
      </c>
      <c r="AC125">
        <f>IF(IFERROR(AB125,TRUE)=TRUE, "-","OK")</f>
      </c>
      <c r="AD125" s="8" t="s">
        <v>334</v>
      </c>
      <c r="AE125" s="8" t="s">
        <v>39</v>
      </c>
      <c r="AF125">
        <f>IF(IFERROR(VLOOKUP(E125,Store_Showcase!B2:H144,{5}, FALSE), TRUE)=TRUE, IF(IFERROR(VLOOKUP(E125,Store_SRP!B2:H110,{5}, FALSE), TRUE)=TRUE,VLOOKUP(E125,Store_VAM!B2:H273,{5}, FALSE),VLOOKUP(E125,Store_SRP!B2:H110,{5}, FALSE)), VLOOKUP(E125,Store_Showcase!B2:H144,{5}, FALSE))</f>
      </c>
      <c r="AG125">
        <f>IF(IFERROR(VLOOKUP(E125,Store_Showcase!B2:H144,{6}, FALSE), TRUE)=TRUE, IF(IFERROR(VLOOKUP(E125,Store_SRP!B2:H110,{6}, FALSE), TRUE)=TRUE,VLOOKUP(E125,Store_VAM!B2:H273,{6}, FALSE),VLOOKUP(E125,Store_SRP!B2:H110,{6}, FALSE)), VLOOKUP(E125,Store_Showcase!B2:H144,{6}, FALSE))</f>
      </c>
      <c r="AH125">
        <f>VLOOKUP(G125,Sku_Consolidated!A2:R957,18,FALSE)</f>
      </c>
      <c r="AI125">
        <f>VLOOKUP(G125,Sku_Consolidated!A2:S957,19,FALSE)</f>
      </c>
      <c r="AJ125">
        <f>VLOOKUP(G125,Sku_Consolidated!A2:T957,20,FALSE)</f>
      </c>
    </row>
    <row r="126" spans="1:36" x14ac:dyDescent="0.25">
      <c r="A126">
        <v>2024</v>
      </c>
      <c r="B126" t="s">
        <v>31</v>
      </c>
      <c r="C126" t="s">
        <v>32</v>
      </c>
      <c r="D126" t="s">
        <v>33</v>
      </c>
      <c r="E126">
        <v>221</v>
      </c>
      <c r="F126">
        <f>IF(IFERROR(VLOOKUP(E126,Store_Showcase!B2:H144,{2}, FALSE), TRUE)=TRUE, IF(IFERROR(VLOOKUP(E126,Store_SRP!B2:H110,{2}, FALSE), TRUE)=TRUE,VLOOKUP(E126,Store_VAM!B2:H273,{2}, FALSE),VLOOKUP(E126,Store_SRP!B2:H110,{2}, FALSE)), VLOOKUP(E126,Store_Showcase!B2:H144,{2}, FALSE))</f>
      </c>
      <c r="G126">
        <v>655298</v>
      </c>
      <c r="H126" t="s">
        <v>109</v>
      </c>
      <c r="I126" s="8" t="s">
        <v>335</v>
      </c>
      <c r="J126" t="s">
        <v>36</v>
      </c>
      <c r="K126" s="8">
        <f>IF(J126="PCK", I126, 0)</f>
      </c>
      <c r="L126" s="8">
        <f>IF(J126="KLS", I126, IF(J126="PCK", I126*VLOOKUP(G126,Sku_Consolidated!A2:U957,21, FALSE),I126*VLOOKUP(G126,Sku_Consolidated!A2:U957,21, FALSE)))</f>
      </c>
      <c r="M126" s="8">
        <f>IF(J126="PCS", I126, 0)</f>
      </c>
      <c r="N126" s="8" t="s">
        <v>336</v>
      </c>
      <c r="O126" s="8">
        <f>N126 * VLOOKUP(E126&amp;VLOOKUP(G126,Sku_Consolidated!A2:Q957,17,FALSE),Sku_CommRate!A2:E1002, 5, FALSE)</f>
      </c>
      <c r="P126" s="8">
        <f>N126 - O126</f>
      </c>
      <c r="Q126">
        <f>VLOOKUP(G126,Sku_Consolidated!A2:G957,7, FALSE)</f>
      </c>
      <c r="R126">
        <f>IF(IFERROR(VLOOKUP(E126,Store_Showcase!B2:H144,7, FALSE), TRUE)=TRUE, IF(IFERROR(VLOOKUP(E126,Store_SRP!B2:H110,7, FALSE), TRUE)=TRUE,VLOOKUP(E126,Store_VAM!B2:H273,7, FALSE),VLOOKUP(E126,Store_SRP!B2:H110,7, FALSE)), VLOOKUP(E126,Store_Showcase!B2:H144,7, FALSE))</f>
      </c>
      <c r="S126">
        <f>IF(IFERROR(VLOOKUP(E126,Store_Showcase!B2:I144,8, FALSE), TRUE)=TRUE, IF(IFERROR(VLOOKUP(E126,Store_SRP!B2:I110,8, FALSE), TRUE)=TRUE,VLOOKUP(E126,Store_VAM!B2:I273,8, FALSE),VLOOKUP(E126,Store_SRP!B2:I110,8, FALSE)), VLOOKUP(E126,Store_Showcase!B2:I144,8, FALSE))</f>
      </c>
      <c r="T126">
        <f>VLOOKUP(G126,Sku_Consolidated!A2:R957,18,FALSE)</f>
      </c>
      <c r="U126">
        <v>6226</v>
      </c>
      <c r="V126">
        <f>IF(VLOOKUP(G126,Sku_Consolidated!A2:S957,19,FALSE)="SHOWCASE", VLOOKUP(E126,Store_Showcase!B2:L144,11, FALSE), IF(VLOOKUP(G126,Sku_Consolidated!A2:S957,19,FALSE)="VAM",VLOOKUP(E126,Store_VAM!B2:L273,11, FALSE),VLOOKUP(E126,Store_SRP!B2:L110,11, FALSE)))</f>
      </c>
      <c r="W126">
        <f>VLOOKUP(G126,Sku_Consolidated!A2:W957,11,FALSE)</f>
      </c>
      <c r="X126">
        <f>VLOOKUP(G126,Sku_Consolidated!A2:H957,8,FALSE)</f>
      </c>
      <c r="Y126">
        <f>VLOOKUP(G126,Sku_Consolidated!A2:I957,9,FALSE)</f>
      </c>
      <c r="Z126" t="s">
        <v>38</v>
      </c>
      <c r="AA126">
        <f>VLOOKUP(G126,Sku_Consolidated!A2:E957,5,FALSE)</f>
      </c>
      <c r="AB126">
        <f>IF(VLOOKUP(G126,Sku_Consolidated!A2:S957,19,FALSE)="SHOWCASE", VLOOKUP(E126,Store_Showcase!B2:N144,13, FALSE), IF(VLOOKUP(G126,Sku_Consolidated!A2:S957,19,FALSE)="VAM",VLOOKUP(E126,Store_VAM!B2:N273,13, FALSE),VLOOKUP(E126,Store_SRP!B2:N110,13, FALSE)))</f>
      </c>
      <c r="AC126">
        <f>IF(IFERROR(AB126,TRUE)=TRUE, "-","OK")</f>
      </c>
      <c r="AD126" s="8" t="s">
        <v>336</v>
      </c>
      <c r="AE126" s="8" t="s">
        <v>39</v>
      </c>
      <c r="AF126">
        <f>IF(IFERROR(VLOOKUP(E126,Store_Showcase!B2:H144,{5}, FALSE), TRUE)=TRUE, IF(IFERROR(VLOOKUP(E126,Store_SRP!B2:H110,{5}, FALSE), TRUE)=TRUE,VLOOKUP(E126,Store_VAM!B2:H273,{5}, FALSE),VLOOKUP(E126,Store_SRP!B2:H110,{5}, FALSE)), VLOOKUP(E126,Store_Showcase!B2:H144,{5}, FALSE))</f>
      </c>
      <c r="AG126">
        <f>IF(IFERROR(VLOOKUP(E126,Store_Showcase!B2:H144,{6}, FALSE), TRUE)=TRUE, IF(IFERROR(VLOOKUP(E126,Store_SRP!B2:H110,{6}, FALSE), TRUE)=TRUE,VLOOKUP(E126,Store_VAM!B2:H273,{6}, FALSE),VLOOKUP(E126,Store_SRP!B2:H110,{6}, FALSE)), VLOOKUP(E126,Store_Showcase!B2:H144,{6}, FALSE))</f>
      </c>
      <c r="AH126">
        <f>VLOOKUP(G126,Sku_Consolidated!A2:R957,18,FALSE)</f>
      </c>
      <c r="AI126">
        <f>VLOOKUP(G126,Sku_Consolidated!A2:S957,19,FALSE)</f>
      </c>
      <c r="AJ126">
        <f>VLOOKUP(G126,Sku_Consolidated!A2:T957,20,FALSE)</f>
      </c>
    </row>
    <row r="127" spans="1:36" x14ac:dyDescent="0.25">
      <c r="A127">
        <v>2024</v>
      </c>
      <c r="B127" t="s">
        <v>31</v>
      </c>
      <c r="C127" t="s">
        <v>32</v>
      </c>
      <c r="D127" t="s">
        <v>33</v>
      </c>
      <c r="E127">
        <v>717</v>
      </c>
      <c r="F127">
        <f>IF(IFERROR(VLOOKUP(E127,Store_Showcase!B2:H144,{2}, FALSE), TRUE)=TRUE, IF(IFERROR(VLOOKUP(E127,Store_SRP!B2:H110,{2}, FALSE), TRUE)=TRUE,VLOOKUP(E127,Store_VAM!B2:H273,{2}, FALSE),VLOOKUP(E127,Store_SRP!B2:H110,{2}, FALSE)), VLOOKUP(E127,Store_Showcase!B2:H144,{2}, FALSE))</f>
      </c>
      <c r="G127">
        <v>655312</v>
      </c>
      <c r="H127" t="s">
        <v>98</v>
      </c>
      <c r="I127" s="8" t="s">
        <v>337</v>
      </c>
      <c r="J127" t="s">
        <v>36</v>
      </c>
      <c r="K127" s="8">
        <f>IF(J127="PCK", I127, 0)</f>
      </c>
      <c r="L127" s="8">
        <f>IF(J127="KLS", I127, IF(J127="PCK", I127*VLOOKUP(G127,Sku_Consolidated!A2:U957,21, FALSE),I127*VLOOKUP(G127,Sku_Consolidated!A2:U957,21, FALSE)))</f>
      </c>
      <c r="M127" s="8">
        <f>IF(J127="PCS", I127, 0)</f>
      </c>
      <c r="N127" s="8" t="s">
        <v>338</v>
      </c>
      <c r="O127" s="8">
        <f>N127 * VLOOKUP(E127&amp;VLOOKUP(G127,Sku_Consolidated!A2:Q957,17,FALSE),Sku_CommRate!A2:E1002, 5, FALSE)</f>
      </c>
      <c r="P127" s="8">
        <f>N127 - O127</f>
      </c>
      <c r="Q127">
        <f>VLOOKUP(G127,Sku_Consolidated!A2:G957,7, FALSE)</f>
      </c>
      <c r="R127">
        <f>IF(IFERROR(VLOOKUP(E127,Store_Showcase!B2:H144,7, FALSE), TRUE)=TRUE, IF(IFERROR(VLOOKUP(E127,Store_SRP!B2:H110,7, FALSE), TRUE)=TRUE,VLOOKUP(E127,Store_VAM!B2:H273,7, FALSE),VLOOKUP(E127,Store_SRP!B2:H110,7, FALSE)), VLOOKUP(E127,Store_Showcase!B2:H144,7, FALSE))</f>
      </c>
      <c r="S127">
        <f>IF(IFERROR(VLOOKUP(E127,Store_Showcase!B2:I144,8, FALSE), TRUE)=TRUE, IF(IFERROR(VLOOKUP(E127,Store_SRP!B2:I110,8, FALSE), TRUE)=TRUE,VLOOKUP(E127,Store_VAM!B2:I273,8, FALSE),VLOOKUP(E127,Store_SRP!B2:I110,8, FALSE)), VLOOKUP(E127,Store_Showcase!B2:I144,8, FALSE))</f>
      </c>
      <c r="T127">
        <f>VLOOKUP(G127,Sku_Consolidated!A2:R957,18,FALSE)</f>
      </c>
      <c r="U127">
        <v>6238</v>
      </c>
      <c r="V127">
        <f>IF(VLOOKUP(G127,Sku_Consolidated!A2:S957,19,FALSE)="SHOWCASE", VLOOKUP(E127,Store_Showcase!B2:L144,11, FALSE), IF(VLOOKUP(G127,Sku_Consolidated!A2:S957,19,FALSE)="VAM",VLOOKUP(E127,Store_VAM!B2:L273,11, FALSE),VLOOKUP(E127,Store_SRP!B2:L110,11, FALSE)))</f>
      </c>
      <c r="W127">
        <f>VLOOKUP(G127,Sku_Consolidated!A2:W957,11,FALSE)</f>
      </c>
      <c r="X127">
        <f>VLOOKUP(G127,Sku_Consolidated!A2:H957,8,FALSE)</f>
      </c>
      <c r="Y127">
        <f>VLOOKUP(G127,Sku_Consolidated!A2:I957,9,FALSE)</f>
      </c>
      <c r="Z127" t="s">
        <v>38</v>
      </c>
      <c r="AA127">
        <f>VLOOKUP(G127,Sku_Consolidated!A2:E957,5,FALSE)</f>
      </c>
      <c r="AB127">
        <f>IF(VLOOKUP(G127,Sku_Consolidated!A2:S957,19,FALSE)="SHOWCASE", VLOOKUP(E127,Store_Showcase!B2:N144,13, FALSE), IF(VLOOKUP(G127,Sku_Consolidated!A2:S957,19,FALSE)="VAM",VLOOKUP(E127,Store_VAM!B2:N273,13, FALSE),VLOOKUP(E127,Store_SRP!B2:N110,13, FALSE)))</f>
      </c>
      <c r="AC127">
        <f>IF(IFERROR(AB127,TRUE)=TRUE, "-","OK")</f>
      </c>
      <c r="AD127" s="8" t="s">
        <v>338</v>
      </c>
      <c r="AE127" s="8" t="s">
        <v>39</v>
      </c>
      <c r="AF127">
        <f>IF(IFERROR(VLOOKUP(E127,Store_Showcase!B2:H144,{5}, FALSE), TRUE)=TRUE, IF(IFERROR(VLOOKUP(E127,Store_SRP!B2:H110,{5}, FALSE), TRUE)=TRUE,VLOOKUP(E127,Store_VAM!B2:H273,{5}, FALSE),VLOOKUP(E127,Store_SRP!B2:H110,{5}, FALSE)), VLOOKUP(E127,Store_Showcase!B2:H144,{5}, FALSE))</f>
      </c>
      <c r="AG127">
        <f>IF(IFERROR(VLOOKUP(E127,Store_Showcase!B2:H144,{6}, FALSE), TRUE)=TRUE, IF(IFERROR(VLOOKUP(E127,Store_SRP!B2:H110,{6}, FALSE), TRUE)=TRUE,VLOOKUP(E127,Store_VAM!B2:H273,{6}, FALSE),VLOOKUP(E127,Store_SRP!B2:H110,{6}, FALSE)), VLOOKUP(E127,Store_Showcase!B2:H144,{6}, FALSE))</f>
      </c>
      <c r="AH127">
        <f>VLOOKUP(G127,Sku_Consolidated!A2:R957,18,FALSE)</f>
      </c>
      <c r="AI127">
        <f>VLOOKUP(G127,Sku_Consolidated!A2:S957,19,FALSE)</f>
      </c>
      <c r="AJ127">
        <f>VLOOKUP(G127,Sku_Consolidated!A2:T957,20,FALSE)</f>
      </c>
    </row>
    <row r="128" spans="1:36" x14ac:dyDescent="0.25">
      <c r="A128">
        <v>2024</v>
      </c>
      <c r="B128" t="s">
        <v>31</v>
      </c>
      <c r="C128" t="s">
        <v>32</v>
      </c>
      <c r="D128" t="s">
        <v>33</v>
      </c>
      <c r="E128">
        <v>111</v>
      </c>
      <c r="F128">
        <f>IF(IFERROR(VLOOKUP(E128,Store_Showcase!B2:H144,{2}, FALSE), TRUE)=TRUE, IF(IFERROR(VLOOKUP(E128,Store_SRP!B2:H110,{2}, FALSE), TRUE)=TRUE,VLOOKUP(E128,Store_VAM!B2:H273,{2}, FALSE),VLOOKUP(E128,Store_SRP!B2:H110,{2}, FALSE)), VLOOKUP(E128,Store_Showcase!B2:H144,{2}, FALSE))</f>
      </c>
      <c r="G128">
        <v>655709</v>
      </c>
      <c r="H128" t="s">
        <v>318</v>
      </c>
      <c r="I128" s="8" t="s">
        <v>339</v>
      </c>
      <c r="J128" t="s">
        <v>36</v>
      </c>
      <c r="K128" s="8">
        <f>IF(J128="PCK", I128, 0)</f>
      </c>
      <c r="L128" s="8">
        <f>IF(J128="KLS", I128, IF(J128="PCK", I128*VLOOKUP(G128,Sku_Consolidated!A2:U957,21, FALSE),I128*VLOOKUP(G128,Sku_Consolidated!A2:U957,21, FALSE)))</f>
      </c>
      <c r="M128" s="8">
        <f>IF(J128="PCS", I128, 0)</f>
      </c>
      <c r="N128" s="8" t="s">
        <v>340</v>
      </c>
      <c r="O128" s="8">
        <f>N128 * VLOOKUP(E128&amp;VLOOKUP(G128,Sku_Consolidated!A2:Q957,17,FALSE),Sku_CommRate!A2:E1002, 5, FALSE)</f>
      </c>
      <c r="P128" s="8">
        <f>N128 - O128</f>
      </c>
      <c r="Q128">
        <f>VLOOKUP(G128,Sku_Consolidated!A2:G957,7, FALSE)</f>
      </c>
      <c r="R128">
        <f>IF(IFERROR(VLOOKUP(E128,Store_Showcase!B2:H144,7, FALSE), TRUE)=TRUE, IF(IFERROR(VLOOKUP(E128,Store_SRP!B2:H110,7, FALSE), TRUE)=TRUE,VLOOKUP(E128,Store_VAM!B2:H273,7, FALSE),VLOOKUP(E128,Store_SRP!B2:H110,7, FALSE)), VLOOKUP(E128,Store_Showcase!B2:H144,7, FALSE))</f>
      </c>
      <c r="S128">
        <f>IF(IFERROR(VLOOKUP(E128,Store_Showcase!B2:I144,8, FALSE), TRUE)=TRUE, IF(IFERROR(VLOOKUP(E128,Store_SRP!B2:I110,8, FALSE), TRUE)=TRUE,VLOOKUP(E128,Store_VAM!B2:I273,8, FALSE),VLOOKUP(E128,Store_SRP!B2:I110,8, FALSE)), VLOOKUP(E128,Store_Showcase!B2:I144,8, FALSE))</f>
      </c>
      <c r="T128">
        <f>VLOOKUP(G128,Sku_Consolidated!A2:R957,18,FALSE)</f>
      </c>
      <c r="U128">
        <v>6437</v>
      </c>
      <c r="V128">
        <f>IF(VLOOKUP(G128,Sku_Consolidated!A2:S957,19,FALSE)="SHOWCASE", VLOOKUP(E128,Store_Showcase!B2:L144,11, FALSE), IF(VLOOKUP(G128,Sku_Consolidated!A2:S957,19,FALSE)="VAM",VLOOKUP(E128,Store_VAM!B2:L273,11, FALSE),VLOOKUP(E128,Store_SRP!B2:L110,11, FALSE)))</f>
      </c>
      <c r="W128">
        <f>VLOOKUP(G128,Sku_Consolidated!A2:W957,11,FALSE)</f>
      </c>
      <c r="X128">
        <f>VLOOKUP(G128,Sku_Consolidated!A2:H957,8,FALSE)</f>
      </c>
      <c r="Y128">
        <f>VLOOKUP(G128,Sku_Consolidated!A2:I957,9,FALSE)</f>
      </c>
      <c r="Z128" t="s">
        <v>38</v>
      </c>
      <c r="AA128">
        <f>VLOOKUP(G128,Sku_Consolidated!A2:E957,5,FALSE)</f>
      </c>
      <c r="AB128">
        <f>IF(VLOOKUP(G128,Sku_Consolidated!A2:S957,19,FALSE)="SHOWCASE", VLOOKUP(E128,Store_Showcase!B2:N144,13, FALSE), IF(VLOOKUP(G128,Sku_Consolidated!A2:S957,19,FALSE)="VAM",VLOOKUP(E128,Store_VAM!B2:N273,13, FALSE),VLOOKUP(E128,Store_SRP!B2:N110,13, FALSE)))</f>
      </c>
      <c r="AC128">
        <f>IF(IFERROR(AB128,TRUE)=TRUE, "-","OK")</f>
      </c>
      <c r="AD128" s="8" t="s">
        <v>340</v>
      </c>
      <c r="AE128" s="8" t="s">
        <v>39</v>
      </c>
      <c r="AF128">
        <f>IF(IFERROR(VLOOKUP(E128,Store_Showcase!B2:H144,{5}, FALSE), TRUE)=TRUE, IF(IFERROR(VLOOKUP(E128,Store_SRP!B2:H110,{5}, FALSE), TRUE)=TRUE,VLOOKUP(E128,Store_VAM!B2:H273,{5}, FALSE),VLOOKUP(E128,Store_SRP!B2:H110,{5}, FALSE)), VLOOKUP(E128,Store_Showcase!B2:H144,{5}, FALSE))</f>
      </c>
      <c r="AG128">
        <f>IF(IFERROR(VLOOKUP(E128,Store_Showcase!B2:H144,{6}, FALSE), TRUE)=TRUE, IF(IFERROR(VLOOKUP(E128,Store_SRP!B2:H110,{6}, FALSE), TRUE)=TRUE,VLOOKUP(E128,Store_VAM!B2:H273,{6}, FALSE),VLOOKUP(E128,Store_SRP!B2:H110,{6}, FALSE)), VLOOKUP(E128,Store_Showcase!B2:H144,{6}, FALSE))</f>
      </c>
      <c r="AH128">
        <f>VLOOKUP(G128,Sku_Consolidated!A2:R957,18,FALSE)</f>
      </c>
      <c r="AI128">
        <f>VLOOKUP(G128,Sku_Consolidated!A2:S957,19,FALSE)</f>
      </c>
      <c r="AJ128">
        <f>VLOOKUP(G128,Sku_Consolidated!A2:T957,20,FALSE)</f>
      </c>
    </row>
    <row r="129" spans="1:36" x14ac:dyDescent="0.25">
      <c r="A129">
        <v>2024</v>
      </c>
      <c r="B129" t="s">
        <v>31</v>
      </c>
      <c r="C129" t="s">
        <v>32</v>
      </c>
      <c r="D129" t="s">
        <v>33</v>
      </c>
      <c r="E129">
        <v>229</v>
      </c>
      <c r="F129">
        <f>IF(IFERROR(VLOOKUP(E129,Store_Showcase!B2:H144,{2}, FALSE), TRUE)=TRUE, IF(IFERROR(VLOOKUP(E129,Store_SRP!B2:H110,{2}, FALSE), TRUE)=TRUE,VLOOKUP(E129,Store_VAM!B2:H273,{2}, FALSE),VLOOKUP(E129,Store_SRP!B2:H110,{2}, FALSE)), VLOOKUP(E129,Store_Showcase!B2:H144,{2}, FALSE))</f>
      </c>
      <c r="G129">
        <v>655301</v>
      </c>
      <c r="H129" t="s">
        <v>57</v>
      </c>
      <c r="I129" s="8" t="s">
        <v>341</v>
      </c>
      <c r="J129" t="s">
        <v>36</v>
      </c>
      <c r="K129" s="8">
        <f>IF(J129="PCK", I129, 0)</f>
      </c>
      <c r="L129" s="8">
        <f>IF(J129="KLS", I129, IF(J129="PCK", I129*VLOOKUP(G129,Sku_Consolidated!A2:U957,21, FALSE),I129*VLOOKUP(G129,Sku_Consolidated!A2:U957,21, FALSE)))</f>
      </c>
      <c r="M129" s="8">
        <f>IF(J129="PCS", I129, 0)</f>
      </c>
      <c r="N129" s="8" t="s">
        <v>342</v>
      </c>
      <c r="O129" s="8">
        <f>N129 * VLOOKUP(E129&amp;VLOOKUP(G129,Sku_Consolidated!A2:Q957,17,FALSE),Sku_CommRate!A2:E1002, 5, FALSE)</f>
      </c>
      <c r="P129" s="8">
        <f>N129 - O129</f>
      </c>
      <c r="Q129">
        <f>VLOOKUP(G129,Sku_Consolidated!A2:G957,7, FALSE)</f>
      </c>
      <c r="R129">
        <f>IF(IFERROR(VLOOKUP(E129,Store_Showcase!B2:H144,7, FALSE), TRUE)=TRUE, IF(IFERROR(VLOOKUP(E129,Store_SRP!B2:H110,7, FALSE), TRUE)=TRUE,VLOOKUP(E129,Store_VAM!B2:H273,7, FALSE),VLOOKUP(E129,Store_SRP!B2:H110,7, FALSE)), VLOOKUP(E129,Store_Showcase!B2:H144,7, FALSE))</f>
      </c>
      <c r="S129">
        <f>IF(IFERROR(VLOOKUP(E129,Store_Showcase!B2:I144,8, FALSE), TRUE)=TRUE, IF(IFERROR(VLOOKUP(E129,Store_SRP!B2:I110,8, FALSE), TRUE)=TRUE,VLOOKUP(E129,Store_VAM!B2:I273,8, FALSE),VLOOKUP(E129,Store_SRP!B2:I110,8, FALSE)), VLOOKUP(E129,Store_Showcase!B2:I144,8, FALSE))</f>
      </c>
      <c r="T129">
        <f>VLOOKUP(G129,Sku_Consolidated!A2:R957,18,FALSE)</f>
      </c>
      <c r="U129">
        <v>6228</v>
      </c>
      <c r="V129">
        <f>IF(VLOOKUP(G129,Sku_Consolidated!A2:S957,19,FALSE)="SHOWCASE", VLOOKUP(E129,Store_Showcase!B2:L144,11, FALSE), IF(VLOOKUP(G129,Sku_Consolidated!A2:S957,19,FALSE)="VAM",VLOOKUP(E129,Store_VAM!B2:L273,11, FALSE),VLOOKUP(E129,Store_SRP!B2:L110,11, FALSE)))</f>
      </c>
      <c r="W129">
        <f>VLOOKUP(G129,Sku_Consolidated!A2:W957,11,FALSE)</f>
      </c>
      <c r="X129">
        <f>VLOOKUP(G129,Sku_Consolidated!A2:H957,8,FALSE)</f>
      </c>
      <c r="Y129">
        <f>VLOOKUP(G129,Sku_Consolidated!A2:I957,9,FALSE)</f>
      </c>
      <c r="Z129" t="s">
        <v>38</v>
      </c>
      <c r="AA129">
        <f>VLOOKUP(G129,Sku_Consolidated!A2:E957,5,FALSE)</f>
      </c>
      <c r="AB129">
        <f>IF(VLOOKUP(G129,Sku_Consolidated!A2:S957,19,FALSE)="SHOWCASE", VLOOKUP(E129,Store_Showcase!B2:N144,13, FALSE), IF(VLOOKUP(G129,Sku_Consolidated!A2:S957,19,FALSE)="VAM",VLOOKUP(E129,Store_VAM!B2:N273,13, FALSE),VLOOKUP(E129,Store_SRP!B2:N110,13, FALSE)))</f>
      </c>
      <c r="AC129">
        <f>IF(IFERROR(AB129,TRUE)=TRUE, "-","OK")</f>
      </c>
      <c r="AD129" s="8" t="s">
        <v>342</v>
      </c>
      <c r="AE129" s="8" t="s">
        <v>39</v>
      </c>
      <c r="AF129">
        <f>IF(IFERROR(VLOOKUP(E129,Store_Showcase!B2:H144,{5}, FALSE), TRUE)=TRUE, IF(IFERROR(VLOOKUP(E129,Store_SRP!B2:H110,{5}, FALSE), TRUE)=TRUE,VLOOKUP(E129,Store_VAM!B2:H273,{5}, FALSE),VLOOKUP(E129,Store_SRP!B2:H110,{5}, FALSE)), VLOOKUP(E129,Store_Showcase!B2:H144,{5}, FALSE))</f>
      </c>
      <c r="AG129">
        <f>IF(IFERROR(VLOOKUP(E129,Store_Showcase!B2:H144,{6}, FALSE), TRUE)=TRUE, IF(IFERROR(VLOOKUP(E129,Store_SRP!B2:H110,{6}, FALSE), TRUE)=TRUE,VLOOKUP(E129,Store_VAM!B2:H273,{6}, FALSE),VLOOKUP(E129,Store_SRP!B2:H110,{6}, FALSE)), VLOOKUP(E129,Store_Showcase!B2:H144,{6}, FALSE))</f>
      </c>
      <c r="AH129">
        <f>VLOOKUP(G129,Sku_Consolidated!A2:R957,18,FALSE)</f>
      </c>
      <c r="AI129">
        <f>VLOOKUP(G129,Sku_Consolidated!A2:S957,19,FALSE)</f>
      </c>
      <c r="AJ129">
        <f>VLOOKUP(G129,Sku_Consolidated!A2:T957,20,FALSE)</f>
      </c>
    </row>
    <row r="130" spans="1:36" x14ac:dyDescent="0.25">
      <c r="A130">
        <v>2024</v>
      </c>
      <c r="B130" t="s">
        <v>31</v>
      </c>
      <c r="C130" t="s">
        <v>32</v>
      </c>
      <c r="D130" t="s">
        <v>33</v>
      </c>
      <c r="E130">
        <v>401</v>
      </c>
      <c r="F130">
        <f>IF(IFERROR(VLOOKUP(E130,Store_Showcase!B2:H144,{2}, FALSE), TRUE)=TRUE, IF(IFERROR(VLOOKUP(E130,Store_SRP!B2:H110,{2}, FALSE), TRUE)=TRUE,VLOOKUP(E130,Store_VAM!B2:H273,{2}, FALSE),VLOOKUP(E130,Store_SRP!B2:H110,{2}, FALSE)), VLOOKUP(E130,Store_Showcase!B2:H144,{2}, FALSE))</f>
      </c>
      <c r="G130">
        <v>655312</v>
      </c>
      <c r="H130" t="s">
        <v>98</v>
      </c>
      <c r="I130" s="8" t="s">
        <v>307</v>
      </c>
      <c r="J130" t="s">
        <v>36</v>
      </c>
      <c r="K130" s="8">
        <f>IF(J130="PCK", I130, 0)</f>
      </c>
      <c r="L130" s="8">
        <f>IF(J130="KLS", I130, IF(J130="PCK", I130*VLOOKUP(G130,Sku_Consolidated!A2:U957,21, FALSE),I130*VLOOKUP(G130,Sku_Consolidated!A2:U957,21, FALSE)))</f>
      </c>
      <c r="M130" s="8">
        <f>IF(J130="PCS", I130, 0)</f>
      </c>
      <c r="N130" s="8" t="s">
        <v>343</v>
      </c>
      <c r="O130" s="8">
        <f>N130 * VLOOKUP(E130&amp;VLOOKUP(G130,Sku_Consolidated!A2:Q957,17,FALSE),Sku_CommRate!A2:E1002, 5, FALSE)</f>
      </c>
      <c r="P130" s="8">
        <f>N130 - O130</f>
      </c>
      <c r="Q130">
        <f>VLOOKUP(G130,Sku_Consolidated!A2:G957,7, FALSE)</f>
      </c>
      <c r="R130">
        <f>IF(IFERROR(VLOOKUP(E130,Store_Showcase!B2:H144,7, FALSE), TRUE)=TRUE, IF(IFERROR(VLOOKUP(E130,Store_SRP!B2:H110,7, FALSE), TRUE)=TRUE,VLOOKUP(E130,Store_VAM!B2:H273,7, FALSE),VLOOKUP(E130,Store_SRP!B2:H110,7, FALSE)), VLOOKUP(E130,Store_Showcase!B2:H144,7, FALSE))</f>
      </c>
      <c r="S130">
        <f>IF(IFERROR(VLOOKUP(E130,Store_Showcase!B2:I144,8, FALSE), TRUE)=TRUE, IF(IFERROR(VLOOKUP(E130,Store_SRP!B2:I110,8, FALSE), TRUE)=TRUE,VLOOKUP(E130,Store_VAM!B2:I273,8, FALSE),VLOOKUP(E130,Store_SRP!B2:I110,8, FALSE)), VLOOKUP(E130,Store_Showcase!B2:I144,8, FALSE))</f>
      </c>
      <c r="T130">
        <f>VLOOKUP(G130,Sku_Consolidated!A2:R957,18,FALSE)</f>
      </c>
      <c r="U130">
        <v>6238</v>
      </c>
      <c r="V130">
        <f>IF(VLOOKUP(G130,Sku_Consolidated!A2:S957,19,FALSE)="SHOWCASE", VLOOKUP(E130,Store_Showcase!B2:L144,11, FALSE), IF(VLOOKUP(G130,Sku_Consolidated!A2:S957,19,FALSE)="VAM",VLOOKUP(E130,Store_VAM!B2:L273,11, FALSE),VLOOKUP(E130,Store_SRP!B2:L110,11, FALSE)))</f>
      </c>
      <c r="W130">
        <f>VLOOKUP(G130,Sku_Consolidated!A2:W957,11,FALSE)</f>
      </c>
      <c r="X130">
        <f>VLOOKUP(G130,Sku_Consolidated!A2:H957,8,FALSE)</f>
      </c>
      <c r="Y130">
        <f>VLOOKUP(G130,Sku_Consolidated!A2:I957,9,FALSE)</f>
      </c>
      <c r="Z130" t="s">
        <v>38</v>
      </c>
      <c r="AA130">
        <f>VLOOKUP(G130,Sku_Consolidated!A2:E957,5,FALSE)</f>
      </c>
      <c r="AB130">
        <f>IF(VLOOKUP(G130,Sku_Consolidated!A2:S957,19,FALSE)="SHOWCASE", VLOOKUP(E130,Store_Showcase!B2:N144,13, FALSE), IF(VLOOKUP(G130,Sku_Consolidated!A2:S957,19,FALSE)="VAM",VLOOKUP(E130,Store_VAM!B2:N273,13, FALSE),VLOOKUP(E130,Store_SRP!B2:N110,13, FALSE)))</f>
      </c>
      <c r="AC130">
        <f>IF(IFERROR(AB130,TRUE)=TRUE, "-","OK")</f>
      </c>
      <c r="AD130" s="8" t="s">
        <v>343</v>
      </c>
      <c r="AE130" s="8" t="s">
        <v>39</v>
      </c>
      <c r="AF130">
        <f>IF(IFERROR(VLOOKUP(E130,Store_Showcase!B2:H144,{5}, FALSE), TRUE)=TRUE, IF(IFERROR(VLOOKUP(E130,Store_SRP!B2:H110,{5}, FALSE), TRUE)=TRUE,VLOOKUP(E130,Store_VAM!B2:H273,{5}, FALSE),VLOOKUP(E130,Store_SRP!B2:H110,{5}, FALSE)), VLOOKUP(E130,Store_Showcase!B2:H144,{5}, FALSE))</f>
      </c>
      <c r="AG130">
        <f>IF(IFERROR(VLOOKUP(E130,Store_Showcase!B2:H144,{6}, FALSE), TRUE)=TRUE, IF(IFERROR(VLOOKUP(E130,Store_SRP!B2:H110,{6}, FALSE), TRUE)=TRUE,VLOOKUP(E130,Store_VAM!B2:H273,{6}, FALSE),VLOOKUP(E130,Store_SRP!B2:H110,{6}, FALSE)), VLOOKUP(E130,Store_Showcase!B2:H144,{6}, FALSE))</f>
      </c>
      <c r="AH130">
        <f>VLOOKUP(G130,Sku_Consolidated!A2:R957,18,FALSE)</f>
      </c>
      <c r="AI130">
        <f>VLOOKUP(G130,Sku_Consolidated!A2:S957,19,FALSE)</f>
      </c>
      <c r="AJ130">
        <f>VLOOKUP(G130,Sku_Consolidated!A2:T957,20,FALSE)</f>
      </c>
    </row>
    <row r="131" spans="1:36" x14ac:dyDescent="0.25">
      <c r="A131">
        <v>2024</v>
      </c>
      <c r="B131" t="s">
        <v>31</v>
      </c>
      <c r="C131" t="s">
        <v>32</v>
      </c>
      <c r="D131" t="s">
        <v>33</v>
      </c>
      <c r="E131">
        <v>205</v>
      </c>
      <c r="F131">
        <f>IF(IFERROR(VLOOKUP(E131,Store_Showcase!B2:H144,{2}, FALSE), TRUE)=TRUE, IF(IFERROR(VLOOKUP(E131,Store_SRP!B2:H110,{2}, FALSE), TRUE)=TRUE,VLOOKUP(E131,Store_VAM!B2:H273,{2}, FALSE),VLOOKUP(E131,Store_SRP!B2:H110,{2}, FALSE)), VLOOKUP(E131,Store_Showcase!B2:H144,{2}, FALSE))</f>
      </c>
      <c r="G131">
        <v>655314</v>
      </c>
      <c r="H131" t="s">
        <v>69</v>
      </c>
      <c r="I131" s="8" t="s">
        <v>344</v>
      </c>
      <c r="J131" t="s">
        <v>36</v>
      </c>
      <c r="K131" s="8">
        <f>IF(J131="PCK", I131, 0)</f>
      </c>
      <c r="L131" s="8">
        <f>IF(J131="KLS", I131, IF(J131="PCK", I131*VLOOKUP(G131,Sku_Consolidated!A2:U957,21, FALSE),I131*VLOOKUP(G131,Sku_Consolidated!A2:U957,21, FALSE)))</f>
      </c>
      <c r="M131" s="8">
        <f>IF(J131="PCS", I131, 0)</f>
      </c>
      <c r="N131" s="8" t="s">
        <v>345</v>
      </c>
      <c r="O131" s="8">
        <f>N131 * VLOOKUP(E131&amp;VLOOKUP(G131,Sku_Consolidated!A2:Q957,17,FALSE),Sku_CommRate!A2:E1002, 5, FALSE)</f>
      </c>
      <c r="P131" s="8">
        <f>N131 - O131</f>
      </c>
      <c r="Q131">
        <f>VLOOKUP(G131,Sku_Consolidated!A2:G957,7, FALSE)</f>
      </c>
      <c r="R131">
        <f>IF(IFERROR(VLOOKUP(E131,Store_Showcase!B2:H144,7, FALSE), TRUE)=TRUE, IF(IFERROR(VLOOKUP(E131,Store_SRP!B2:H110,7, FALSE), TRUE)=TRUE,VLOOKUP(E131,Store_VAM!B2:H273,7, FALSE),VLOOKUP(E131,Store_SRP!B2:H110,7, FALSE)), VLOOKUP(E131,Store_Showcase!B2:H144,7, FALSE))</f>
      </c>
      <c r="S131">
        <f>IF(IFERROR(VLOOKUP(E131,Store_Showcase!B2:I144,8, FALSE), TRUE)=TRUE, IF(IFERROR(VLOOKUP(E131,Store_SRP!B2:I110,8, FALSE), TRUE)=TRUE,VLOOKUP(E131,Store_VAM!B2:I273,8, FALSE),VLOOKUP(E131,Store_SRP!B2:I110,8, FALSE)), VLOOKUP(E131,Store_Showcase!B2:I144,8, FALSE))</f>
      </c>
      <c r="T131">
        <f>VLOOKUP(G131,Sku_Consolidated!A2:R957,18,FALSE)</f>
      </c>
      <c r="U131">
        <v>6239</v>
      </c>
      <c r="V131">
        <f>IF(VLOOKUP(G131,Sku_Consolidated!A2:S957,19,FALSE)="SHOWCASE", VLOOKUP(E131,Store_Showcase!B2:L144,11, FALSE), IF(VLOOKUP(G131,Sku_Consolidated!A2:S957,19,FALSE)="VAM",VLOOKUP(E131,Store_VAM!B2:L273,11, FALSE),VLOOKUP(E131,Store_SRP!B2:L110,11, FALSE)))</f>
      </c>
      <c r="W131">
        <f>VLOOKUP(G131,Sku_Consolidated!A2:W957,11,FALSE)</f>
      </c>
      <c r="X131">
        <f>VLOOKUP(G131,Sku_Consolidated!A2:H957,8,FALSE)</f>
      </c>
      <c r="Y131">
        <f>VLOOKUP(G131,Sku_Consolidated!A2:I957,9,FALSE)</f>
      </c>
      <c r="Z131" t="s">
        <v>38</v>
      </c>
      <c r="AA131">
        <f>VLOOKUP(G131,Sku_Consolidated!A2:E957,5,FALSE)</f>
      </c>
      <c r="AB131">
        <f>IF(VLOOKUP(G131,Sku_Consolidated!A2:S957,19,FALSE)="SHOWCASE", VLOOKUP(E131,Store_Showcase!B2:N144,13, FALSE), IF(VLOOKUP(G131,Sku_Consolidated!A2:S957,19,FALSE)="VAM",VLOOKUP(E131,Store_VAM!B2:N273,13, FALSE),VLOOKUP(E131,Store_SRP!B2:N110,13, FALSE)))</f>
      </c>
      <c r="AC131">
        <f>IF(IFERROR(AB131,TRUE)=TRUE, "-","OK")</f>
      </c>
      <c r="AD131" s="8" t="s">
        <v>345</v>
      </c>
      <c r="AE131" s="8" t="s">
        <v>39</v>
      </c>
      <c r="AF131">
        <f>IF(IFERROR(VLOOKUP(E131,Store_Showcase!B2:H144,{5}, FALSE), TRUE)=TRUE, IF(IFERROR(VLOOKUP(E131,Store_SRP!B2:H110,{5}, FALSE), TRUE)=TRUE,VLOOKUP(E131,Store_VAM!B2:H273,{5}, FALSE),VLOOKUP(E131,Store_SRP!B2:H110,{5}, FALSE)), VLOOKUP(E131,Store_Showcase!B2:H144,{5}, FALSE))</f>
      </c>
      <c r="AG131">
        <f>IF(IFERROR(VLOOKUP(E131,Store_Showcase!B2:H144,{6}, FALSE), TRUE)=TRUE, IF(IFERROR(VLOOKUP(E131,Store_SRP!B2:H110,{6}, FALSE), TRUE)=TRUE,VLOOKUP(E131,Store_VAM!B2:H273,{6}, FALSE),VLOOKUP(E131,Store_SRP!B2:H110,{6}, FALSE)), VLOOKUP(E131,Store_Showcase!B2:H144,{6}, FALSE))</f>
      </c>
      <c r="AH131">
        <f>VLOOKUP(G131,Sku_Consolidated!A2:R957,18,FALSE)</f>
      </c>
      <c r="AI131">
        <f>VLOOKUP(G131,Sku_Consolidated!A2:S957,19,FALSE)</f>
      </c>
      <c r="AJ131">
        <f>VLOOKUP(G131,Sku_Consolidated!A2:T957,20,FALSE)</f>
      </c>
    </row>
    <row r="132" spans="1:36" x14ac:dyDescent="0.25">
      <c r="A132">
        <v>2024</v>
      </c>
      <c r="B132" t="s">
        <v>31</v>
      </c>
      <c r="C132" t="s">
        <v>32</v>
      </c>
      <c r="D132" t="s">
        <v>33</v>
      </c>
      <c r="E132">
        <v>231</v>
      </c>
      <c r="F132">
        <f>IF(IFERROR(VLOOKUP(E132,Store_Showcase!B2:H144,{2}, FALSE), TRUE)=TRUE, IF(IFERROR(VLOOKUP(E132,Store_SRP!B2:H110,{2}, FALSE), TRUE)=TRUE,VLOOKUP(E132,Store_VAM!B2:H273,{2}, FALSE),VLOOKUP(E132,Store_SRP!B2:H110,{2}, FALSE)), VLOOKUP(E132,Store_Showcase!B2:H144,{2}, FALSE))</f>
      </c>
      <c r="G132">
        <v>655292</v>
      </c>
      <c r="H132" t="s">
        <v>72</v>
      </c>
      <c r="I132" s="8" t="s">
        <v>346</v>
      </c>
      <c r="J132" t="s">
        <v>36</v>
      </c>
      <c r="K132" s="8">
        <f>IF(J132="PCK", I132, 0)</f>
      </c>
      <c r="L132" s="8">
        <f>IF(J132="KLS", I132, IF(J132="PCK", I132*VLOOKUP(G132,Sku_Consolidated!A2:U957,21, FALSE),I132*VLOOKUP(G132,Sku_Consolidated!A2:U957,21, FALSE)))</f>
      </c>
      <c r="M132" s="8">
        <f>IF(J132="PCS", I132, 0)</f>
      </c>
      <c r="N132" s="8" t="s">
        <v>347</v>
      </c>
      <c r="O132" s="8">
        <f>N132 * VLOOKUP(E132&amp;VLOOKUP(G132,Sku_Consolidated!A2:Q957,17,FALSE),Sku_CommRate!A2:E1002, 5, FALSE)</f>
      </c>
      <c r="P132" s="8">
        <f>N132 - O132</f>
      </c>
      <c r="Q132">
        <f>VLOOKUP(G132,Sku_Consolidated!A2:G957,7, FALSE)</f>
      </c>
      <c r="R132">
        <f>IF(IFERROR(VLOOKUP(E132,Store_Showcase!B2:H144,7, FALSE), TRUE)=TRUE, IF(IFERROR(VLOOKUP(E132,Store_SRP!B2:H110,7, FALSE), TRUE)=TRUE,VLOOKUP(E132,Store_VAM!B2:H273,7, FALSE),VLOOKUP(E132,Store_SRP!B2:H110,7, FALSE)), VLOOKUP(E132,Store_Showcase!B2:H144,7, FALSE))</f>
      </c>
      <c r="S132">
        <f>IF(IFERROR(VLOOKUP(E132,Store_Showcase!B2:I144,8, FALSE), TRUE)=TRUE, IF(IFERROR(VLOOKUP(E132,Store_SRP!B2:I110,8, FALSE), TRUE)=TRUE,VLOOKUP(E132,Store_VAM!B2:I273,8, FALSE),VLOOKUP(E132,Store_SRP!B2:I110,8, FALSE)), VLOOKUP(E132,Store_Showcase!B2:I144,8, FALSE))</f>
      </c>
      <c r="T132">
        <f>VLOOKUP(G132,Sku_Consolidated!A2:R957,18,FALSE)</f>
      </c>
      <c r="U132">
        <v>6220</v>
      </c>
      <c r="V132">
        <f>IF(VLOOKUP(G132,Sku_Consolidated!A2:S957,19,FALSE)="SHOWCASE", VLOOKUP(E132,Store_Showcase!B2:L144,11, FALSE), IF(VLOOKUP(G132,Sku_Consolidated!A2:S957,19,FALSE)="VAM",VLOOKUP(E132,Store_VAM!B2:L273,11, FALSE),VLOOKUP(E132,Store_SRP!B2:L110,11, FALSE)))</f>
      </c>
      <c r="W132">
        <f>VLOOKUP(G132,Sku_Consolidated!A2:W957,11,FALSE)</f>
      </c>
      <c r="X132">
        <f>VLOOKUP(G132,Sku_Consolidated!A2:H957,8,FALSE)</f>
      </c>
      <c r="Y132">
        <f>VLOOKUP(G132,Sku_Consolidated!A2:I957,9,FALSE)</f>
      </c>
      <c r="Z132" t="s">
        <v>38</v>
      </c>
      <c r="AA132">
        <f>VLOOKUP(G132,Sku_Consolidated!A2:E957,5,FALSE)</f>
      </c>
      <c r="AB132">
        <f>IF(VLOOKUP(G132,Sku_Consolidated!A2:S957,19,FALSE)="SHOWCASE", VLOOKUP(E132,Store_Showcase!B2:N144,13, FALSE), IF(VLOOKUP(G132,Sku_Consolidated!A2:S957,19,FALSE)="VAM",VLOOKUP(E132,Store_VAM!B2:N273,13, FALSE),VLOOKUP(E132,Store_SRP!B2:N110,13, FALSE)))</f>
      </c>
      <c r="AC132">
        <f>IF(IFERROR(AB132,TRUE)=TRUE, "-","OK")</f>
      </c>
      <c r="AD132" s="8" t="s">
        <v>347</v>
      </c>
      <c r="AE132" s="8" t="s">
        <v>39</v>
      </c>
      <c r="AF132">
        <f>IF(IFERROR(VLOOKUP(E132,Store_Showcase!B2:H144,{5}, FALSE), TRUE)=TRUE, IF(IFERROR(VLOOKUP(E132,Store_SRP!B2:H110,{5}, FALSE), TRUE)=TRUE,VLOOKUP(E132,Store_VAM!B2:H273,{5}, FALSE),VLOOKUP(E132,Store_SRP!B2:H110,{5}, FALSE)), VLOOKUP(E132,Store_Showcase!B2:H144,{5}, FALSE))</f>
      </c>
      <c r="AG132">
        <f>IF(IFERROR(VLOOKUP(E132,Store_Showcase!B2:H144,{6}, FALSE), TRUE)=TRUE, IF(IFERROR(VLOOKUP(E132,Store_SRP!B2:H110,{6}, FALSE), TRUE)=TRUE,VLOOKUP(E132,Store_VAM!B2:H273,{6}, FALSE),VLOOKUP(E132,Store_SRP!B2:H110,{6}, FALSE)), VLOOKUP(E132,Store_Showcase!B2:H144,{6}, FALSE))</f>
      </c>
      <c r="AH132">
        <f>VLOOKUP(G132,Sku_Consolidated!A2:R957,18,FALSE)</f>
      </c>
      <c r="AI132">
        <f>VLOOKUP(G132,Sku_Consolidated!A2:S957,19,FALSE)</f>
      </c>
      <c r="AJ132">
        <f>VLOOKUP(G132,Sku_Consolidated!A2:T957,20,FALSE)</f>
      </c>
    </row>
    <row r="133" spans="1:36" x14ac:dyDescent="0.25">
      <c r="A133">
        <v>2024</v>
      </c>
      <c r="B133" t="s">
        <v>31</v>
      </c>
      <c r="C133" t="s">
        <v>32</v>
      </c>
      <c r="D133" t="s">
        <v>33</v>
      </c>
      <c r="E133">
        <v>402</v>
      </c>
      <c r="F133">
        <f>IF(IFERROR(VLOOKUP(E133,Store_Showcase!B2:H144,{2}, FALSE), TRUE)=TRUE, IF(IFERROR(VLOOKUP(E133,Store_SRP!B2:H110,{2}, FALSE), TRUE)=TRUE,VLOOKUP(E133,Store_VAM!B2:H273,{2}, FALSE),VLOOKUP(E133,Store_SRP!B2:H110,{2}, FALSE)), VLOOKUP(E133,Store_Showcase!B2:H144,{2}, FALSE))</f>
      </c>
      <c r="G133">
        <v>655301</v>
      </c>
      <c r="H133" t="s">
        <v>57</v>
      </c>
      <c r="I133" s="8" t="s">
        <v>348</v>
      </c>
      <c r="J133" t="s">
        <v>36</v>
      </c>
      <c r="K133" s="8">
        <f>IF(J133="PCK", I133, 0)</f>
      </c>
      <c r="L133" s="8">
        <f>IF(J133="KLS", I133, IF(J133="PCK", I133*VLOOKUP(G133,Sku_Consolidated!A2:U957,21, FALSE),I133*VLOOKUP(G133,Sku_Consolidated!A2:U957,21, FALSE)))</f>
      </c>
      <c r="M133" s="8">
        <f>IF(J133="PCS", I133, 0)</f>
      </c>
      <c r="N133" s="8" t="s">
        <v>349</v>
      </c>
      <c r="O133" s="8">
        <f>N133 * VLOOKUP(E133&amp;VLOOKUP(G133,Sku_Consolidated!A2:Q957,17,FALSE),Sku_CommRate!A2:E1002, 5, FALSE)</f>
      </c>
      <c r="P133" s="8">
        <f>N133 - O133</f>
      </c>
      <c r="Q133">
        <f>VLOOKUP(G133,Sku_Consolidated!A2:G957,7, FALSE)</f>
      </c>
      <c r="R133">
        <f>IF(IFERROR(VLOOKUP(E133,Store_Showcase!B2:H144,7, FALSE), TRUE)=TRUE, IF(IFERROR(VLOOKUP(E133,Store_SRP!B2:H110,7, FALSE), TRUE)=TRUE,VLOOKUP(E133,Store_VAM!B2:H273,7, FALSE),VLOOKUP(E133,Store_SRP!B2:H110,7, FALSE)), VLOOKUP(E133,Store_Showcase!B2:H144,7, FALSE))</f>
      </c>
      <c r="S133">
        <f>IF(IFERROR(VLOOKUP(E133,Store_Showcase!B2:I144,8, FALSE), TRUE)=TRUE, IF(IFERROR(VLOOKUP(E133,Store_SRP!B2:I110,8, FALSE), TRUE)=TRUE,VLOOKUP(E133,Store_VAM!B2:I273,8, FALSE),VLOOKUP(E133,Store_SRP!B2:I110,8, FALSE)), VLOOKUP(E133,Store_Showcase!B2:I144,8, FALSE))</f>
      </c>
      <c r="T133">
        <f>VLOOKUP(G133,Sku_Consolidated!A2:R957,18,FALSE)</f>
      </c>
      <c r="U133">
        <v>6228</v>
      </c>
      <c r="V133">
        <f>IF(VLOOKUP(G133,Sku_Consolidated!A2:S957,19,FALSE)="SHOWCASE", VLOOKUP(E133,Store_Showcase!B2:L144,11, FALSE), IF(VLOOKUP(G133,Sku_Consolidated!A2:S957,19,FALSE)="VAM",VLOOKUP(E133,Store_VAM!B2:L273,11, FALSE),VLOOKUP(E133,Store_SRP!B2:L110,11, FALSE)))</f>
      </c>
      <c r="W133">
        <f>VLOOKUP(G133,Sku_Consolidated!A2:W957,11,FALSE)</f>
      </c>
      <c r="X133">
        <f>VLOOKUP(G133,Sku_Consolidated!A2:H957,8,FALSE)</f>
      </c>
      <c r="Y133">
        <f>VLOOKUP(G133,Sku_Consolidated!A2:I957,9,FALSE)</f>
      </c>
      <c r="Z133" t="s">
        <v>38</v>
      </c>
      <c r="AA133">
        <f>VLOOKUP(G133,Sku_Consolidated!A2:E957,5,FALSE)</f>
      </c>
      <c r="AB133">
        <f>IF(VLOOKUP(G133,Sku_Consolidated!A2:S957,19,FALSE)="SHOWCASE", VLOOKUP(E133,Store_Showcase!B2:N144,13, FALSE), IF(VLOOKUP(G133,Sku_Consolidated!A2:S957,19,FALSE)="VAM",VLOOKUP(E133,Store_VAM!B2:N273,13, FALSE),VLOOKUP(E133,Store_SRP!B2:N110,13, FALSE)))</f>
      </c>
      <c r="AC133">
        <f>IF(IFERROR(AB133,TRUE)=TRUE, "-","OK")</f>
      </c>
      <c r="AD133" s="8" t="s">
        <v>349</v>
      </c>
      <c r="AE133" s="8" t="s">
        <v>39</v>
      </c>
      <c r="AF133">
        <f>IF(IFERROR(VLOOKUP(E133,Store_Showcase!B2:H144,{5}, FALSE), TRUE)=TRUE, IF(IFERROR(VLOOKUP(E133,Store_SRP!B2:H110,{5}, FALSE), TRUE)=TRUE,VLOOKUP(E133,Store_VAM!B2:H273,{5}, FALSE),VLOOKUP(E133,Store_SRP!B2:H110,{5}, FALSE)), VLOOKUP(E133,Store_Showcase!B2:H144,{5}, FALSE))</f>
      </c>
      <c r="AG133">
        <f>IF(IFERROR(VLOOKUP(E133,Store_Showcase!B2:H144,{6}, FALSE), TRUE)=TRUE, IF(IFERROR(VLOOKUP(E133,Store_SRP!B2:H110,{6}, FALSE), TRUE)=TRUE,VLOOKUP(E133,Store_VAM!B2:H273,{6}, FALSE),VLOOKUP(E133,Store_SRP!B2:H110,{6}, FALSE)), VLOOKUP(E133,Store_Showcase!B2:H144,{6}, FALSE))</f>
      </c>
      <c r="AH133">
        <f>VLOOKUP(G133,Sku_Consolidated!A2:R957,18,FALSE)</f>
      </c>
      <c r="AI133">
        <f>VLOOKUP(G133,Sku_Consolidated!A2:S957,19,FALSE)</f>
      </c>
      <c r="AJ133">
        <f>VLOOKUP(G133,Sku_Consolidated!A2:T957,20,FALSE)</f>
      </c>
    </row>
    <row r="134" spans="1:36" x14ac:dyDescent="0.25">
      <c r="A134">
        <v>2024</v>
      </c>
      <c r="B134" t="s">
        <v>31</v>
      </c>
      <c r="C134" t="s">
        <v>32</v>
      </c>
      <c r="D134" t="s">
        <v>33</v>
      </c>
      <c r="E134">
        <v>248</v>
      </c>
      <c r="F134">
        <f>IF(IFERROR(VLOOKUP(E134,Store_Showcase!B2:H144,{2}, FALSE), TRUE)=TRUE, IF(IFERROR(VLOOKUP(E134,Store_SRP!B2:H110,{2}, FALSE), TRUE)=TRUE,VLOOKUP(E134,Store_VAM!B2:H273,{2}, FALSE),VLOOKUP(E134,Store_SRP!B2:H110,{2}, FALSE)), VLOOKUP(E134,Store_Showcase!B2:H144,{2}, FALSE))</f>
      </c>
      <c r="G134">
        <v>655534</v>
      </c>
      <c r="H134" t="s">
        <v>257</v>
      </c>
      <c r="I134" s="8" t="s">
        <v>350</v>
      </c>
      <c r="J134" t="s">
        <v>36</v>
      </c>
      <c r="K134" s="8">
        <f>IF(J134="PCK", I134, 0)</f>
      </c>
      <c r="L134" s="8">
        <f>IF(J134="KLS", I134, IF(J134="PCK", I134*VLOOKUP(G134,Sku_Consolidated!A2:U957,21, FALSE),I134*VLOOKUP(G134,Sku_Consolidated!A2:U957,21, FALSE)))</f>
      </c>
      <c r="M134" s="8">
        <f>IF(J134="PCS", I134, 0)</f>
      </c>
      <c r="N134" s="8" t="s">
        <v>351</v>
      </c>
      <c r="O134" s="8">
        <f>N134 * VLOOKUP(E134&amp;VLOOKUP(G134,Sku_Consolidated!A2:Q957,17,FALSE),Sku_CommRate!A2:E1002, 5, FALSE)</f>
      </c>
      <c r="P134" s="8">
        <f>N134 - O134</f>
      </c>
      <c r="Q134">
        <f>VLOOKUP(G134,Sku_Consolidated!A2:G957,7, FALSE)</f>
      </c>
      <c r="R134">
        <f>IF(IFERROR(VLOOKUP(E134,Store_Showcase!B2:H144,7, FALSE), TRUE)=TRUE, IF(IFERROR(VLOOKUP(E134,Store_SRP!B2:H110,7, FALSE), TRUE)=TRUE,VLOOKUP(E134,Store_VAM!B2:H273,7, FALSE),VLOOKUP(E134,Store_SRP!B2:H110,7, FALSE)), VLOOKUP(E134,Store_Showcase!B2:H144,7, FALSE))</f>
      </c>
      <c r="S134">
        <f>IF(IFERROR(VLOOKUP(E134,Store_Showcase!B2:I144,8, FALSE), TRUE)=TRUE, IF(IFERROR(VLOOKUP(E134,Store_SRP!B2:I110,8, FALSE), TRUE)=TRUE,VLOOKUP(E134,Store_VAM!B2:I273,8, FALSE),VLOOKUP(E134,Store_SRP!B2:I110,8, FALSE)), VLOOKUP(E134,Store_Showcase!B2:I144,8, FALSE))</f>
      </c>
      <c r="T134">
        <f>VLOOKUP(G134,Sku_Consolidated!A2:R957,18,FALSE)</f>
      </c>
      <c r="U134">
        <v>6355</v>
      </c>
      <c r="V134">
        <f>IF(VLOOKUP(G134,Sku_Consolidated!A2:S957,19,FALSE)="SHOWCASE", VLOOKUP(E134,Store_Showcase!B2:L144,11, FALSE), IF(VLOOKUP(G134,Sku_Consolidated!A2:S957,19,FALSE)="VAM",VLOOKUP(E134,Store_VAM!B2:L273,11, FALSE),VLOOKUP(E134,Store_SRP!B2:L110,11, FALSE)))</f>
      </c>
      <c r="W134">
        <f>VLOOKUP(G134,Sku_Consolidated!A2:W957,11,FALSE)</f>
      </c>
      <c r="X134">
        <f>VLOOKUP(G134,Sku_Consolidated!A2:H957,8,FALSE)</f>
      </c>
      <c r="Y134">
        <f>VLOOKUP(G134,Sku_Consolidated!A2:I957,9,FALSE)</f>
      </c>
      <c r="Z134" t="s">
        <v>38</v>
      </c>
      <c r="AA134">
        <f>VLOOKUP(G134,Sku_Consolidated!A2:E957,5,FALSE)</f>
      </c>
      <c r="AB134">
        <f>IF(VLOOKUP(G134,Sku_Consolidated!A2:S957,19,FALSE)="SHOWCASE", VLOOKUP(E134,Store_Showcase!B2:N144,13, FALSE), IF(VLOOKUP(G134,Sku_Consolidated!A2:S957,19,FALSE)="VAM",VLOOKUP(E134,Store_VAM!B2:N273,13, FALSE),VLOOKUP(E134,Store_SRP!B2:N110,13, FALSE)))</f>
      </c>
      <c r="AC134">
        <f>IF(IFERROR(AB134,TRUE)=TRUE, "-","OK")</f>
      </c>
      <c r="AD134" s="8" t="s">
        <v>351</v>
      </c>
      <c r="AE134" s="8" t="s">
        <v>39</v>
      </c>
      <c r="AF134">
        <f>IF(IFERROR(VLOOKUP(E134,Store_Showcase!B2:H144,{5}, FALSE), TRUE)=TRUE, IF(IFERROR(VLOOKUP(E134,Store_SRP!B2:H110,{5}, FALSE), TRUE)=TRUE,VLOOKUP(E134,Store_VAM!B2:H273,{5}, FALSE),VLOOKUP(E134,Store_SRP!B2:H110,{5}, FALSE)), VLOOKUP(E134,Store_Showcase!B2:H144,{5}, FALSE))</f>
      </c>
      <c r="AG134">
        <f>IF(IFERROR(VLOOKUP(E134,Store_Showcase!B2:H144,{6}, FALSE), TRUE)=TRUE, IF(IFERROR(VLOOKUP(E134,Store_SRP!B2:H110,{6}, FALSE), TRUE)=TRUE,VLOOKUP(E134,Store_VAM!B2:H273,{6}, FALSE),VLOOKUP(E134,Store_SRP!B2:H110,{6}, FALSE)), VLOOKUP(E134,Store_Showcase!B2:H144,{6}, FALSE))</f>
      </c>
      <c r="AH134">
        <f>VLOOKUP(G134,Sku_Consolidated!A2:R957,18,FALSE)</f>
      </c>
      <c r="AI134">
        <f>VLOOKUP(G134,Sku_Consolidated!A2:S957,19,FALSE)</f>
      </c>
      <c r="AJ134">
        <f>VLOOKUP(G134,Sku_Consolidated!A2:T957,20,FALSE)</f>
      </c>
    </row>
    <row r="135" spans="1:36" x14ac:dyDescent="0.25">
      <c r="A135">
        <v>2024</v>
      </c>
      <c r="B135" t="s">
        <v>31</v>
      </c>
      <c r="C135" t="s">
        <v>32</v>
      </c>
      <c r="D135" t="s">
        <v>33</v>
      </c>
      <c r="E135">
        <v>262</v>
      </c>
      <c r="F135">
        <f>IF(IFERROR(VLOOKUP(E135,Store_Showcase!B2:H144,{2}, FALSE), TRUE)=TRUE, IF(IFERROR(VLOOKUP(E135,Store_SRP!B2:H110,{2}, FALSE), TRUE)=TRUE,VLOOKUP(E135,Store_VAM!B2:H273,{2}, FALSE),VLOOKUP(E135,Store_SRP!B2:H110,{2}, FALSE)), VLOOKUP(E135,Store_Showcase!B2:H144,{2}, FALSE))</f>
      </c>
      <c r="G135">
        <v>655314</v>
      </c>
      <c r="H135" t="s">
        <v>69</v>
      </c>
      <c r="I135" s="8" t="s">
        <v>352</v>
      </c>
      <c r="J135" t="s">
        <v>36</v>
      </c>
      <c r="K135" s="8">
        <f>IF(J135="PCK", I135, 0)</f>
      </c>
      <c r="L135" s="8">
        <f>IF(J135="KLS", I135, IF(J135="PCK", I135*VLOOKUP(G135,Sku_Consolidated!A2:U957,21, FALSE),I135*VLOOKUP(G135,Sku_Consolidated!A2:U957,21, FALSE)))</f>
      </c>
      <c r="M135" s="8">
        <f>IF(J135="PCS", I135, 0)</f>
      </c>
      <c r="N135" s="8" t="s">
        <v>353</v>
      </c>
      <c r="O135" s="8">
        <f>N135 * VLOOKUP(E135&amp;VLOOKUP(G135,Sku_Consolidated!A2:Q957,17,FALSE),Sku_CommRate!A2:E1002, 5, FALSE)</f>
      </c>
      <c r="P135" s="8">
        <f>N135 - O135</f>
      </c>
      <c r="Q135">
        <f>VLOOKUP(G135,Sku_Consolidated!A2:G957,7, FALSE)</f>
      </c>
      <c r="R135">
        <f>IF(IFERROR(VLOOKUP(E135,Store_Showcase!B2:H144,7, FALSE), TRUE)=TRUE, IF(IFERROR(VLOOKUP(E135,Store_SRP!B2:H110,7, FALSE), TRUE)=TRUE,VLOOKUP(E135,Store_VAM!B2:H273,7, FALSE),VLOOKUP(E135,Store_SRP!B2:H110,7, FALSE)), VLOOKUP(E135,Store_Showcase!B2:H144,7, FALSE))</f>
      </c>
      <c r="S135">
        <f>IF(IFERROR(VLOOKUP(E135,Store_Showcase!B2:I144,8, FALSE), TRUE)=TRUE, IF(IFERROR(VLOOKUP(E135,Store_SRP!B2:I110,8, FALSE), TRUE)=TRUE,VLOOKUP(E135,Store_VAM!B2:I273,8, FALSE),VLOOKUP(E135,Store_SRP!B2:I110,8, FALSE)), VLOOKUP(E135,Store_Showcase!B2:I144,8, FALSE))</f>
      </c>
      <c r="T135">
        <f>VLOOKUP(G135,Sku_Consolidated!A2:R957,18,FALSE)</f>
      </c>
      <c r="U135">
        <v>6239</v>
      </c>
      <c r="V135">
        <f>IF(VLOOKUP(G135,Sku_Consolidated!A2:S957,19,FALSE)="SHOWCASE", VLOOKUP(E135,Store_Showcase!B2:L144,11, FALSE), IF(VLOOKUP(G135,Sku_Consolidated!A2:S957,19,FALSE)="VAM",VLOOKUP(E135,Store_VAM!B2:L273,11, FALSE),VLOOKUP(E135,Store_SRP!B2:L110,11, FALSE)))</f>
      </c>
      <c r="W135">
        <f>VLOOKUP(G135,Sku_Consolidated!A2:W957,11,FALSE)</f>
      </c>
      <c r="X135">
        <f>VLOOKUP(G135,Sku_Consolidated!A2:H957,8,FALSE)</f>
      </c>
      <c r="Y135">
        <f>VLOOKUP(G135,Sku_Consolidated!A2:I957,9,FALSE)</f>
      </c>
      <c r="Z135" t="s">
        <v>38</v>
      </c>
      <c r="AA135">
        <f>VLOOKUP(G135,Sku_Consolidated!A2:E957,5,FALSE)</f>
      </c>
      <c r="AB135">
        <f>IF(VLOOKUP(G135,Sku_Consolidated!A2:S957,19,FALSE)="SHOWCASE", VLOOKUP(E135,Store_Showcase!B2:N144,13, FALSE), IF(VLOOKUP(G135,Sku_Consolidated!A2:S957,19,FALSE)="VAM",VLOOKUP(E135,Store_VAM!B2:N273,13, FALSE),VLOOKUP(E135,Store_SRP!B2:N110,13, FALSE)))</f>
      </c>
      <c r="AC135">
        <f>IF(IFERROR(AB135,TRUE)=TRUE, "-","OK")</f>
      </c>
      <c r="AD135" s="8" t="s">
        <v>353</v>
      </c>
      <c r="AE135" s="8" t="s">
        <v>39</v>
      </c>
      <c r="AF135">
        <f>IF(IFERROR(VLOOKUP(E135,Store_Showcase!B2:H144,{5}, FALSE), TRUE)=TRUE, IF(IFERROR(VLOOKUP(E135,Store_SRP!B2:H110,{5}, FALSE), TRUE)=TRUE,VLOOKUP(E135,Store_VAM!B2:H273,{5}, FALSE),VLOOKUP(E135,Store_SRP!B2:H110,{5}, FALSE)), VLOOKUP(E135,Store_Showcase!B2:H144,{5}, FALSE))</f>
      </c>
      <c r="AG135">
        <f>IF(IFERROR(VLOOKUP(E135,Store_Showcase!B2:H144,{6}, FALSE), TRUE)=TRUE, IF(IFERROR(VLOOKUP(E135,Store_SRP!B2:H110,{6}, FALSE), TRUE)=TRUE,VLOOKUP(E135,Store_VAM!B2:H273,{6}, FALSE),VLOOKUP(E135,Store_SRP!B2:H110,{6}, FALSE)), VLOOKUP(E135,Store_Showcase!B2:H144,{6}, FALSE))</f>
      </c>
      <c r="AH135">
        <f>VLOOKUP(G135,Sku_Consolidated!A2:R957,18,FALSE)</f>
      </c>
      <c r="AI135">
        <f>VLOOKUP(G135,Sku_Consolidated!A2:S957,19,FALSE)</f>
      </c>
      <c r="AJ135">
        <f>VLOOKUP(G135,Sku_Consolidated!A2:T957,20,FALSE)</f>
      </c>
    </row>
    <row r="136" spans="1:36" x14ac:dyDescent="0.25">
      <c r="A136">
        <v>2024</v>
      </c>
      <c r="B136" t="s">
        <v>31</v>
      </c>
      <c r="C136" t="s">
        <v>32</v>
      </c>
      <c r="D136" t="s">
        <v>33</v>
      </c>
      <c r="E136">
        <v>722</v>
      </c>
      <c r="F136">
        <f>IF(IFERROR(VLOOKUP(E136,Store_Showcase!B2:H144,{2}, FALSE), TRUE)=TRUE, IF(IFERROR(VLOOKUP(E136,Store_SRP!B2:H110,{2}, FALSE), TRUE)=TRUE,VLOOKUP(E136,Store_VAM!B2:H273,{2}, FALSE),VLOOKUP(E136,Store_SRP!B2:H110,{2}, FALSE)), VLOOKUP(E136,Store_Showcase!B2:H144,{2}, FALSE))</f>
      </c>
      <c r="G136">
        <v>659616</v>
      </c>
      <c r="H136" t="s">
        <v>237</v>
      </c>
      <c r="I136" s="8" t="s">
        <v>354</v>
      </c>
      <c r="J136" t="s">
        <v>36</v>
      </c>
      <c r="K136" s="8">
        <f>IF(J136="PCK", I136, 0)</f>
      </c>
      <c r="L136" s="8">
        <f>IF(J136="KLS", I136, IF(J136="PCK", I136*VLOOKUP(G136,Sku_Consolidated!A2:U957,21, FALSE),I136*VLOOKUP(G136,Sku_Consolidated!A2:U957,21, FALSE)))</f>
      </c>
      <c r="M136" s="8">
        <f>IF(J136="PCS", I136, 0)</f>
      </c>
      <c r="N136" s="8" t="s">
        <v>355</v>
      </c>
      <c r="O136" s="8">
        <f>N136 * VLOOKUP(E136&amp;VLOOKUP(G136,Sku_Consolidated!A2:Q957,17,FALSE),Sku_CommRate!A2:E1002, 5, FALSE)</f>
      </c>
      <c r="P136" s="8">
        <f>N136 - O136</f>
      </c>
      <c r="Q136">
        <f>VLOOKUP(G136,Sku_Consolidated!A2:G957,7, FALSE)</f>
      </c>
      <c r="R136">
        <f>IF(IFERROR(VLOOKUP(E136,Store_Showcase!B2:H144,7, FALSE), TRUE)=TRUE, IF(IFERROR(VLOOKUP(E136,Store_SRP!B2:H110,7, FALSE), TRUE)=TRUE,VLOOKUP(E136,Store_VAM!B2:H273,7, FALSE),VLOOKUP(E136,Store_SRP!B2:H110,7, FALSE)), VLOOKUP(E136,Store_Showcase!B2:H144,7, FALSE))</f>
      </c>
      <c r="S136">
        <f>IF(IFERROR(VLOOKUP(E136,Store_Showcase!B2:I144,8, FALSE), TRUE)=TRUE, IF(IFERROR(VLOOKUP(E136,Store_SRP!B2:I110,8, FALSE), TRUE)=TRUE,VLOOKUP(E136,Store_VAM!B2:I273,8, FALSE),VLOOKUP(E136,Store_SRP!B2:I110,8, FALSE)), VLOOKUP(E136,Store_Showcase!B2:I144,8, FALSE))</f>
      </c>
      <c r="T136">
        <f>VLOOKUP(G136,Sku_Consolidated!A2:R957,18,FALSE)</f>
      </c>
      <c r="U136">
        <v>7375</v>
      </c>
      <c r="V136">
        <f>IF(VLOOKUP(G136,Sku_Consolidated!A2:S957,19,FALSE)="SHOWCASE", VLOOKUP(E136,Store_Showcase!B2:L144,11, FALSE), IF(VLOOKUP(G136,Sku_Consolidated!A2:S957,19,FALSE)="VAM",VLOOKUP(E136,Store_VAM!B2:L273,11, FALSE),VLOOKUP(E136,Store_SRP!B2:L110,11, FALSE)))</f>
      </c>
      <c r="W136">
        <f>VLOOKUP(G136,Sku_Consolidated!A2:W957,11,FALSE)</f>
      </c>
      <c r="X136">
        <f>VLOOKUP(G136,Sku_Consolidated!A2:H957,8,FALSE)</f>
      </c>
      <c r="Y136">
        <f>VLOOKUP(G136,Sku_Consolidated!A2:I957,9,FALSE)</f>
      </c>
      <c r="Z136" t="s">
        <v>38</v>
      </c>
      <c r="AA136">
        <f>VLOOKUP(G136,Sku_Consolidated!A2:E957,5,FALSE)</f>
      </c>
      <c r="AB136">
        <f>IF(VLOOKUP(G136,Sku_Consolidated!A2:S957,19,FALSE)="SHOWCASE", VLOOKUP(E136,Store_Showcase!B2:N144,13, FALSE), IF(VLOOKUP(G136,Sku_Consolidated!A2:S957,19,FALSE)="VAM",VLOOKUP(E136,Store_VAM!B2:N273,13, FALSE),VLOOKUP(E136,Store_SRP!B2:N110,13, FALSE)))</f>
      </c>
      <c r="AC136">
        <f>IF(IFERROR(AB136,TRUE)=TRUE, "-","OK")</f>
      </c>
      <c r="AD136" s="8" t="s">
        <v>355</v>
      </c>
      <c r="AE136" s="8" t="s">
        <v>39</v>
      </c>
      <c r="AF136">
        <f>IF(IFERROR(VLOOKUP(E136,Store_Showcase!B2:H144,{5}, FALSE), TRUE)=TRUE, IF(IFERROR(VLOOKUP(E136,Store_SRP!B2:H110,{5}, FALSE), TRUE)=TRUE,VLOOKUP(E136,Store_VAM!B2:H273,{5}, FALSE),VLOOKUP(E136,Store_SRP!B2:H110,{5}, FALSE)), VLOOKUP(E136,Store_Showcase!B2:H144,{5}, FALSE))</f>
      </c>
      <c r="AG136">
        <f>IF(IFERROR(VLOOKUP(E136,Store_Showcase!B2:H144,{6}, FALSE), TRUE)=TRUE, IF(IFERROR(VLOOKUP(E136,Store_SRP!B2:H110,{6}, FALSE), TRUE)=TRUE,VLOOKUP(E136,Store_VAM!B2:H273,{6}, FALSE),VLOOKUP(E136,Store_SRP!B2:H110,{6}, FALSE)), VLOOKUP(E136,Store_Showcase!B2:H144,{6}, FALSE))</f>
      </c>
      <c r="AH136">
        <f>VLOOKUP(G136,Sku_Consolidated!A2:R957,18,FALSE)</f>
      </c>
      <c r="AI136">
        <f>VLOOKUP(G136,Sku_Consolidated!A2:S957,19,FALSE)</f>
      </c>
      <c r="AJ136">
        <f>VLOOKUP(G136,Sku_Consolidated!A2:T957,20,FALSE)</f>
      </c>
    </row>
    <row r="137" spans="1:36" x14ac:dyDescent="0.25">
      <c r="A137">
        <v>2024</v>
      </c>
      <c r="B137" t="s">
        <v>31</v>
      </c>
      <c r="C137" t="s">
        <v>32</v>
      </c>
      <c r="D137" t="s">
        <v>33</v>
      </c>
      <c r="E137">
        <v>229</v>
      </c>
      <c r="F137">
        <f>IF(IFERROR(VLOOKUP(E137,Store_Showcase!B2:H144,{2}, FALSE), TRUE)=TRUE, IF(IFERROR(VLOOKUP(E137,Store_SRP!B2:H110,{2}, FALSE), TRUE)=TRUE,VLOOKUP(E137,Store_VAM!B2:H273,{2}, FALSE),VLOOKUP(E137,Store_SRP!B2:H110,{2}, FALSE)), VLOOKUP(E137,Store_Showcase!B2:H144,{2}, FALSE))</f>
      </c>
      <c r="G137">
        <v>655315</v>
      </c>
      <c r="H137" t="s">
        <v>34</v>
      </c>
      <c r="I137" s="8" t="s">
        <v>356</v>
      </c>
      <c r="J137" t="s">
        <v>36</v>
      </c>
      <c r="K137" s="8">
        <f>IF(J137="PCK", I137, 0)</f>
      </c>
      <c r="L137" s="8">
        <f>IF(J137="KLS", I137, IF(J137="PCK", I137*VLOOKUP(G137,Sku_Consolidated!A2:U957,21, FALSE),I137*VLOOKUP(G137,Sku_Consolidated!A2:U957,21, FALSE)))</f>
      </c>
      <c r="M137" s="8">
        <f>IF(J137="PCS", I137, 0)</f>
      </c>
      <c r="N137" s="8" t="s">
        <v>357</v>
      </c>
      <c r="O137" s="8">
        <f>N137 * VLOOKUP(E137&amp;VLOOKUP(G137,Sku_Consolidated!A2:Q957,17,FALSE),Sku_CommRate!A2:E1002, 5, FALSE)</f>
      </c>
      <c r="P137" s="8">
        <f>N137 - O137</f>
      </c>
      <c r="Q137">
        <f>VLOOKUP(G137,Sku_Consolidated!A2:G957,7, FALSE)</f>
      </c>
      <c r="R137">
        <f>IF(IFERROR(VLOOKUP(E137,Store_Showcase!B2:H144,7, FALSE), TRUE)=TRUE, IF(IFERROR(VLOOKUP(E137,Store_SRP!B2:H110,7, FALSE), TRUE)=TRUE,VLOOKUP(E137,Store_VAM!B2:H273,7, FALSE),VLOOKUP(E137,Store_SRP!B2:H110,7, FALSE)), VLOOKUP(E137,Store_Showcase!B2:H144,7, FALSE))</f>
      </c>
      <c r="S137">
        <f>IF(IFERROR(VLOOKUP(E137,Store_Showcase!B2:I144,8, FALSE), TRUE)=TRUE, IF(IFERROR(VLOOKUP(E137,Store_SRP!B2:I110,8, FALSE), TRUE)=TRUE,VLOOKUP(E137,Store_VAM!B2:I273,8, FALSE),VLOOKUP(E137,Store_SRP!B2:I110,8, FALSE)), VLOOKUP(E137,Store_Showcase!B2:I144,8, FALSE))</f>
      </c>
      <c r="T137">
        <f>VLOOKUP(G137,Sku_Consolidated!A2:R957,18,FALSE)</f>
      </c>
      <c r="U137">
        <v>6240</v>
      </c>
      <c r="V137">
        <f>IF(VLOOKUP(G137,Sku_Consolidated!A2:S957,19,FALSE)="SHOWCASE", VLOOKUP(E137,Store_Showcase!B2:L144,11, FALSE), IF(VLOOKUP(G137,Sku_Consolidated!A2:S957,19,FALSE)="VAM",VLOOKUP(E137,Store_VAM!B2:L273,11, FALSE),VLOOKUP(E137,Store_SRP!B2:L110,11, FALSE)))</f>
      </c>
      <c r="W137">
        <f>VLOOKUP(G137,Sku_Consolidated!A2:W957,11,FALSE)</f>
      </c>
      <c r="X137">
        <f>VLOOKUP(G137,Sku_Consolidated!A2:H957,8,FALSE)</f>
      </c>
      <c r="Y137">
        <f>VLOOKUP(G137,Sku_Consolidated!A2:I957,9,FALSE)</f>
      </c>
      <c r="Z137" t="s">
        <v>38</v>
      </c>
      <c r="AA137">
        <f>VLOOKUP(G137,Sku_Consolidated!A2:E957,5,FALSE)</f>
      </c>
      <c r="AB137">
        <f>IF(VLOOKUP(G137,Sku_Consolidated!A2:S957,19,FALSE)="SHOWCASE", VLOOKUP(E137,Store_Showcase!B2:N144,13, FALSE), IF(VLOOKUP(G137,Sku_Consolidated!A2:S957,19,FALSE)="VAM",VLOOKUP(E137,Store_VAM!B2:N273,13, FALSE),VLOOKUP(E137,Store_SRP!B2:N110,13, FALSE)))</f>
      </c>
      <c r="AC137">
        <f>IF(IFERROR(AB137,TRUE)=TRUE, "-","OK")</f>
      </c>
      <c r="AD137" s="8" t="s">
        <v>357</v>
      </c>
      <c r="AE137" s="8" t="s">
        <v>39</v>
      </c>
      <c r="AF137">
        <f>IF(IFERROR(VLOOKUP(E137,Store_Showcase!B2:H144,{5}, FALSE), TRUE)=TRUE, IF(IFERROR(VLOOKUP(E137,Store_SRP!B2:H110,{5}, FALSE), TRUE)=TRUE,VLOOKUP(E137,Store_VAM!B2:H273,{5}, FALSE),VLOOKUP(E137,Store_SRP!B2:H110,{5}, FALSE)), VLOOKUP(E137,Store_Showcase!B2:H144,{5}, FALSE))</f>
      </c>
      <c r="AG137">
        <f>IF(IFERROR(VLOOKUP(E137,Store_Showcase!B2:H144,{6}, FALSE), TRUE)=TRUE, IF(IFERROR(VLOOKUP(E137,Store_SRP!B2:H110,{6}, FALSE), TRUE)=TRUE,VLOOKUP(E137,Store_VAM!B2:H273,{6}, FALSE),VLOOKUP(E137,Store_SRP!B2:H110,{6}, FALSE)), VLOOKUP(E137,Store_Showcase!B2:H144,{6}, FALSE))</f>
      </c>
      <c r="AH137">
        <f>VLOOKUP(G137,Sku_Consolidated!A2:R957,18,FALSE)</f>
      </c>
      <c r="AI137">
        <f>VLOOKUP(G137,Sku_Consolidated!A2:S957,19,FALSE)</f>
      </c>
      <c r="AJ137">
        <f>VLOOKUP(G137,Sku_Consolidated!A2:T957,20,FALSE)</f>
      </c>
    </row>
    <row r="138" spans="1:36" x14ac:dyDescent="0.25">
      <c r="A138">
        <v>2024</v>
      </c>
      <c r="B138" t="s">
        <v>31</v>
      </c>
      <c r="C138" t="s">
        <v>32</v>
      </c>
      <c r="D138" t="s">
        <v>33</v>
      </c>
      <c r="E138">
        <v>705</v>
      </c>
      <c r="F138">
        <f>IF(IFERROR(VLOOKUP(E138,Store_Showcase!B2:H144,{2}, FALSE), TRUE)=TRUE, IF(IFERROR(VLOOKUP(E138,Store_SRP!B2:H110,{2}, FALSE), TRUE)=TRUE,VLOOKUP(E138,Store_VAM!B2:H273,{2}, FALSE),VLOOKUP(E138,Store_SRP!B2:H110,{2}, FALSE)), VLOOKUP(E138,Store_Showcase!B2:H144,{2}, FALSE))</f>
      </c>
      <c r="G138">
        <v>655314</v>
      </c>
      <c r="H138" t="s">
        <v>69</v>
      </c>
      <c r="I138" s="8" t="s">
        <v>358</v>
      </c>
      <c r="J138" t="s">
        <v>36</v>
      </c>
      <c r="K138" s="8">
        <f>IF(J138="PCK", I138, 0)</f>
      </c>
      <c r="L138" s="8">
        <f>IF(J138="KLS", I138, IF(J138="PCK", I138*VLOOKUP(G138,Sku_Consolidated!A2:U957,21, FALSE),I138*VLOOKUP(G138,Sku_Consolidated!A2:U957,21, FALSE)))</f>
      </c>
      <c r="M138" s="8">
        <f>IF(J138="PCS", I138, 0)</f>
      </c>
      <c r="N138" s="8" t="s">
        <v>359</v>
      </c>
      <c r="O138" s="8">
        <f>N138 * VLOOKUP(E138&amp;VLOOKUP(G138,Sku_Consolidated!A2:Q957,17,FALSE),Sku_CommRate!A2:E1002, 5, FALSE)</f>
      </c>
      <c r="P138" s="8">
        <f>N138 - O138</f>
      </c>
      <c r="Q138">
        <f>VLOOKUP(G138,Sku_Consolidated!A2:G957,7, FALSE)</f>
      </c>
      <c r="R138">
        <f>IF(IFERROR(VLOOKUP(E138,Store_Showcase!B2:H144,7, FALSE), TRUE)=TRUE, IF(IFERROR(VLOOKUP(E138,Store_SRP!B2:H110,7, FALSE), TRUE)=TRUE,VLOOKUP(E138,Store_VAM!B2:H273,7, FALSE),VLOOKUP(E138,Store_SRP!B2:H110,7, FALSE)), VLOOKUP(E138,Store_Showcase!B2:H144,7, FALSE))</f>
      </c>
      <c r="S138">
        <f>IF(IFERROR(VLOOKUP(E138,Store_Showcase!B2:I144,8, FALSE), TRUE)=TRUE, IF(IFERROR(VLOOKUP(E138,Store_SRP!B2:I110,8, FALSE), TRUE)=TRUE,VLOOKUP(E138,Store_VAM!B2:I273,8, FALSE),VLOOKUP(E138,Store_SRP!B2:I110,8, FALSE)), VLOOKUP(E138,Store_Showcase!B2:I144,8, FALSE))</f>
      </c>
      <c r="T138">
        <f>VLOOKUP(G138,Sku_Consolidated!A2:R957,18,FALSE)</f>
      </c>
      <c r="U138">
        <v>6239</v>
      </c>
      <c r="V138">
        <f>IF(VLOOKUP(G138,Sku_Consolidated!A2:S957,19,FALSE)="SHOWCASE", VLOOKUP(E138,Store_Showcase!B2:L144,11, FALSE), IF(VLOOKUP(G138,Sku_Consolidated!A2:S957,19,FALSE)="VAM",VLOOKUP(E138,Store_VAM!B2:L273,11, FALSE),VLOOKUP(E138,Store_SRP!B2:L110,11, FALSE)))</f>
      </c>
      <c r="W138">
        <f>VLOOKUP(G138,Sku_Consolidated!A2:W957,11,FALSE)</f>
      </c>
      <c r="X138">
        <f>VLOOKUP(G138,Sku_Consolidated!A2:H957,8,FALSE)</f>
      </c>
      <c r="Y138">
        <f>VLOOKUP(G138,Sku_Consolidated!A2:I957,9,FALSE)</f>
      </c>
      <c r="Z138" t="s">
        <v>38</v>
      </c>
      <c r="AA138">
        <f>VLOOKUP(G138,Sku_Consolidated!A2:E957,5,FALSE)</f>
      </c>
      <c r="AB138">
        <f>IF(VLOOKUP(G138,Sku_Consolidated!A2:S957,19,FALSE)="SHOWCASE", VLOOKUP(E138,Store_Showcase!B2:N144,13, FALSE), IF(VLOOKUP(G138,Sku_Consolidated!A2:S957,19,FALSE)="VAM",VLOOKUP(E138,Store_VAM!B2:N273,13, FALSE),VLOOKUP(E138,Store_SRP!B2:N110,13, FALSE)))</f>
      </c>
      <c r="AC138">
        <f>IF(IFERROR(AB138,TRUE)=TRUE, "-","OK")</f>
      </c>
      <c r="AD138" s="8" t="s">
        <v>359</v>
      </c>
      <c r="AE138" s="8" t="s">
        <v>39</v>
      </c>
      <c r="AF138">
        <f>IF(IFERROR(VLOOKUP(E138,Store_Showcase!B2:H144,{5}, FALSE), TRUE)=TRUE, IF(IFERROR(VLOOKUP(E138,Store_SRP!B2:H110,{5}, FALSE), TRUE)=TRUE,VLOOKUP(E138,Store_VAM!B2:H273,{5}, FALSE),VLOOKUP(E138,Store_SRP!B2:H110,{5}, FALSE)), VLOOKUP(E138,Store_Showcase!B2:H144,{5}, FALSE))</f>
      </c>
      <c r="AG138">
        <f>IF(IFERROR(VLOOKUP(E138,Store_Showcase!B2:H144,{6}, FALSE), TRUE)=TRUE, IF(IFERROR(VLOOKUP(E138,Store_SRP!B2:H110,{6}, FALSE), TRUE)=TRUE,VLOOKUP(E138,Store_VAM!B2:H273,{6}, FALSE),VLOOKUP(E138,Store_SRP!B2:H110,{6}, FALSE)), VLOOKUP(E138,Store_Showcase!B2:H144,{6}, FALSE))</f>
      </c>
      <c r="AH138">
        <f>VLOOKUP(G138,Sku_Consolidated!A2:R957,18,FALSE)</f>
      </c>
      <c r="AI138">
        <f>VLOOKUP(G138,Sku_Consolidated!A2:S957,19,FALSE)</f>
      </c>
      <c r="AJ138">
        <f>VLOOKUP(G138,Sku_Consolidated!A2:T957,20,FALSE)</f>
      </c>
    </row>
    <row r="139" spans="1:36" x14ac:dyDescent="0.25">
      <c r="A139">
        <v>2024</v>
      </c>
      <c r="B139" t="s">
        <v>31</v>
      </c>
      <c r="C139" t="s">
        <v>32</v>
      </c>
      <c r="D139" t="s">
        <v>33</v>
      </c>
      <c r="E139">
        <v>207</v>
      </c>
      <c r="F139">
        <f>IF(IFERROR(VLOOKUP(E139,Store_Showcase!B2:H144,{2}, FALSE), TRUE)=TRUE, IF(IFERROR(VLOOKUP(E139,Store_SRP!B2:H110,{2}, FALSE), TRUE)=TRUE,VLOOKUP(E139,Store_VAM!B2:H273,{2}, FALSE),VLOOKUP(E139,Store_SRP!B2:H110,{2}, FALSE)), VLOOKUP(E139,Store_Showcase!B2:H144,{2}, FALSE))</f>
      </c>
      <c r="G139">
        <v>655712</v>
      </c>
      <c r="H139" t="s">
        <v>360</v>
      </c>
      <c r="I139" s="8" t="s">
        <v>361</v>
      </c>
      <c r="J139" t="s">
        <v>36</v>
      </c>
      <c r="K139" s="8">
        <f>IF(J139="PCK", I139, 0)</f>
      </c>
      <c r="L139" s="8">
        <f>IF(J139="KLS", I139, IF(J139="PCK", I139*VLOOKUP(G139,Sku_Consolidated!A2:U957,21, FALSE),I139*VLOOKUP(G139,Sku_Consolidated!A2:U957,21, FALSE)))</f>
      </c>
      <c r="M139" s="8">
        <f>IF(J139="PCS", I139, 0)</f>
      </c>
      <c r="N139" s="8" t="s">
        <v>362</v>
      </c>
      <c r="O139" s="8">
        <f>N139 * VLOOKUP(E139&amp;VLOOKUP(G139,Sku_Consolidated!A2:Q957,17,FALSE),Sku_CommRate!A2:E1002, 5, FALSE)</f>
      </c>
      <c r="P139" s="8">
        <f>N139 - O139</f>
      </c>
      <c r="Q139">
        <f>VLOOKUP(G139,Sku_Consolidated!A2:G957,7, FALSE)</f>
      </c>
      <c r="R139">
        <f>IF(IFERROR(VLOOKUP(E139,Store_Showcase!B2:H144,7, FALSE), TRUE)=TRUE, IF(IFERROR(VLOOKUP(E139,Store_SRP!B2:H110,7, FALSE), TRUE)=TRUE,VLOOKUP(E139,Store_VAM!B2:H273,7, FALSE),VLOOKUP(E139,Store_SRP!B2:H110,7, FALSE)), VLOOKUP(E139,Store_Showcase!B2:H144,7, FALSE))</f>
      </c>
      <c r="S139">
        <f>IF(IFERROR(VLOOKUP(E139,Store_Showcase!B2:I144,8, FALSE), TRUE)=TRUE, IF(IFERROR(VLOOKUP(E139,Store_SRP!B2:I110,8, FALSE), TRUE)=TRUE,VLOOKUP(E139,Store_VAM!B2:I273,8, FALSE),VLOOKUP(E139,Store_SRP!B2:I110,8, FALSE)), VLOOKUP(E139,Store_Showcase!B2:I144,8, FALSE))</f>
      </c>
      <c r="T139">
        <f>VLOOKUP(G139,Sku_Consolidated!A2:R957,18,FALSE)</f>
      </c>
      <c r="U139">
        <v>6440</v>
      </c>
      <c r="V139">
        <f>IF(VLOOKUP(G139,Sku_Consolidated!A2:S957,19,FALSE)="SHOWCASE", VLOOKUP(E139,Store_Showcase!B2:L144,11, FALSE), IF(VLOOKUP(G139,Sku_Consolidated!A2:S957,19,FALSE)="VAM",VLOOKUP(E139,Store_VAM!B2:L273,11, FALSE),VLOOKUP(E139,Store_SRP!B2:L110,11, FALSE)))</f>
      </c>
      <c r="W139">
        <f>VLOOKUP(G139,Sku_Consolidated!A2:W957,11,FALSE)</f>
      </c>
      <c r="X139">
        <f>VLOOKUP(G139,Sku_Consolidated!A2:H957,8,FALSE)</f>
      </c>
      <c r="Y139">
        <f>VLOOKUP(G139,Sku_Consolidated!A2:I957,9,FALSE)</f>
      </c>
      <c r="Z139" t="s">
        <v>38</v>
      </c>
      <c r="AA139">
        <f>VLOOKUP(G139,Sku_Consolidated!A2:E957,5,FALSE)</f>
      </c>
      <c r="AB139">
        <f>IF(VLOOKUP(G139,Sku_Consolidated!A2:S957,19,FALSE)="SHOWCASE", VLOOKUP(E139,Store_Showcase!B2:N144,13, FALSE), IF(VLOOKUP(G139,Sku_Consolidated!A2:S957,19,FALSE)="VAM",VLOOKUP(E139,Store_VAM!B2:N273,13, FALSE),VLOOKUP(E139,Store_SRP!B2:N110,13, FALSE)))</f>
      </c>
      <c r="AC139">
        <f>IF(IFERROR(AB139,TRUE)=TRUE, "-","OK")</f>
      </c>
      <c r="AD139" s="8" t="s">
        <v>362</v>
      </c>
      <c r="AE139" s="8" t="s">
        <v>39</v>
      </c>
      <c r="AF139">
        <f>IF(IFERROR(VLOOKUP(E139,Store_Showcase!B2:H144,{5}, FALSE), TRUE)=TRUE, IF(IFERROR(VLOOKUP(E139,Store_SRP!B2:H110,{5}, FALSE), TRUE)=TRUE,VLOOKUP(E139,Store_VAM!B2:H273,{5}, FALSE),VLOOKUP(E139,Store_SRP!B2:H110,{5}, FALSE)), VLOOKUP(E139,Store_Showcase!B2:H144,{5}, FALSE))</f>
      </c>
      <c r="AG139">
        <f>IF(IFERROR(VLOOKUP(E139,Store_Showcase!B2:H144,{6}, FALSE), TRUE)=TRUE, IF(IFERROR(VLOOKUP(E139,Store_SRP!B2:H110,{6}, FALSE), TRUE)=TRUE,VLOOKUP(E139,Store_VAM!B2:H273,{6}, FALSE),VLOOKUP(E139,Store_SRP!B2:H110,{6}, FALSE)), VLOOKUP(E139,Store_Showcase!B2:H144,{6}, FALSE))</f>
      </c>
      <c r="AH139">
        <f>VLOOKUP(G139,Sku_Consolidated!A2:R957,18,FALSE)</f>
      </c>
      <c r="AI139">
        <f>VLOOKUP(G139,Sku_Consolidated!A2:S957,19,FALSE)</f>
      </c>
      <c r="AJ139">
        <f>VLOOKUP(G139,Sku_Consolidated!A2:T957,20,FALSE)</f>
      </c>
    </row>
    <row r="140" spans="1:36" x14ac:dyDescent="0.25">
      <c r="A140">
        <v>2024</v>
      </c>
      <c r="B140" t="s">
        <v>31</v>
      </c>
      <c r="C140" t="s">
        <v>32</v>
      </c>
      <c r="D140" t="s">
        <v>33</v>
      </c>
      <c r="E140">
        <v>111</v>
      </c>
      <c r="F140">
        <f>IF(IFERROR(VLOOKUP(E140,Store_Showcase!B2:H144,{2}, FALSE), TRUE)=TRUE, IF(IFERROR(VLOOKUP(E140,Store_SRP!B2:H110,{2}, FALSE), TRUE)=TRUE,VLOOKUP(E140,Store_VAM!B2:H273,{2}, FALSE),VLOOKUP(E140,Store_SRP!B2:H110,{2}, FALSE)), VLOOKUP(E140,Store_Showcase!B2:H144,{2}, FALSE))</f>
      </c>
      <c r="G140">
        <v>655813</v>
      </c>
      <c r="H140" t="s">
        <v>137</v>
      </c>
      <c r="I140" s="8" t="s">
        <v>363</v>
      </c>
      <c r="J140" t="s">
        <v>36</v>
      </c>
      <c r="K140" s="8">
        <f>IF(J140="PCK", I140, 0)</f>
      </c>
      <c r="L140" s="8">
        <f>IF(J140="KLS", I140, IF(J140="PCK", I140*VLOOKUP(G140,Sku_Consolidated!A2:U957,21, FALSE),I140*VLOOKUP(G140,Sku_Consolidated!A2:U957,21, FALSE)))</f>
      </c>
      <c r="M140" s="8">
        <f>IF(J140="PCS", I140, 0)</f>
      </c>
      <c r="N140" s="8" t="s">
        <v>364</v>
      </c>
      <c r="O140" s="8">
        <f>N140 * VLOOKUP(E140&amp;VLOOKUP(G140,Sku_Consolidated!A2:Q957,17,FALSE),Sku_CommRate!A2:E1002, 5, FALSE)</f>
      </c>
      <c r="P140" s="8">
        <f>N140 - O140</f>
      </c>
      <c r="Q140">
        <f>VLOOKUP(G140,Sku_Consolidated!A2:G957,7, FALSE)</f>
      </c>
      <c r="R140">
        <f>IF(IFERROR(VLOOKUP(E140,Store_Showcase!B2:H144,7, FALSE), TRUE)=TRUE, IF(IFERROR(VLOOKUP(E140,Store_SRP!B2:H110,7, FALSE), TRUE)=TRUE,VLOOKUP(E140,Store_VAM!B2:H273,7, FALSE),VLOOKUP(E140,Store_SRP!B2:H110,7, FALSE)), VLOOKUP(E140,Store_Showcase!B2:H144,7, FALSE))</f>
      </c>
      <c r="S140">
        <f>IF(IFERROR(VLOOKUP(E140,Store_Showcase!B2:I144,8, FALSE), TRUE)=TRUE, IF(IFERROR(VLOOKUP(E140,Store_SRP!B2:I110,8, FALSE), TRUE)=TRUE,VLOOKUP(E140,Store_VAM!B2:I273,8, FALSE),VLOOKUP(E140,Store_SRP!B2:I110,8, FALSE)), VLOOKUP(E140,Store_Showcase!B2:I144,8, FALSE))</f>
      </c>
      <c r="T140">
        <f>VLOOKUP(G140,Sku_Consolidated!A2:R957,18,FALSE)</f>
      </c>
      <c r="U140">
        <v>6470</v>
      </c>
      <c r="V140">
        <f>IF(VLOOKUP(G140,Sku_Consolidated!A2:S957,19,FALSE)="SHOWCASE", VLOOKUP(E140,Store_Showcase!B2:L144,11, FALSE), IF(VLOOKUP(G140,Sku_Consolidated!A2:S957,19,FALSE)="VAM",VLOOKUP(E140,Store_VAM!B2:L273,11, FALSE),VLOOKUP(E140,Store_SRP!B2:L110,11, FALSE)))</f>
      </c>
      <c r="W140">
        <f>VLOOKUP(G140,Sku_Consolidated!A2:W957,11,FALSE)</f>
      </c>
      <c r="X140">
        <f>VLOOKUP(G140,Sku_Consolidated!A2:H957,8,FALSE)</f>
      </c>
      <c r="Y140">
        <f>VLOOKUP(G140,Sku_Consolidated!A2:I957,9,FALSE)</f>
      </c>
      <c r="Z140" t="s">
        <v>38</v>
      </c>
      <c r="AA140">
        <f>VLOOKUP(G140,Sku_Consolidated!A2:E957,5,FALSE)</f>
      </c>
      <c r="AB140">
        <f>IF(VLOOKUP(G140,Sku_Consolidated!A2:S957,19,FALSE)="SHOWCASE", VLOOKUP(E140,Store_Showcase!B2:N144,13, FALSE), IF(VLOOKUP(G140,Sku_Consolidated!A2:S957,19,FALSE)="VAM",VLOOKUP(E140,Store_VAM!B2:N273,13, FALSE),VLOOKUP(E140,Store_SRP!B2:N110,13, FALSE)))</f>
      </c>
      <c r="AC140">
        <f>IF(IFERROR(AB140,TRUE)=TRUE, "-","OK")</f>
      </c>
      <c r="AD140" s="8" t="s">
        <v>364</v>
      </c>
      <c r="AE140" s="8" t="s">
        <v>39</v>
      </c>
      <c r="AF140">
        <f>IF(IFERROR(VLOOKUP(E140,Store_Showcase!B2:H144,{5}, FALSE), TRUE)=TRUE, IF(IFERROR(VLOOKUP(E140,Store_SRP!B2:H110,{5}, FALSE), TRUE)=TRUE,VLOOKUP(E140,Store_VAM!B2:H273,{5}, FALSE),VLOOKUP(E140,Store_SRP!B2:H110,{5}, FALSE)), VLOOKUP(E140,Store_Showcase!B2:H144,{5}, FALSE))</f>
      </c>
      <c r="AG140">
        <f>IF(IFERROR(VLOOKUP(E140,Store_Showcase!B2:H144,{6}, FALSE), TRUE)=TRUE, IF(IFERROR(VLOOKUP(E140,Store_SRP!B2:H110,{6}, FALSE), TRUE)=TRUE,VLOOKUP(E140,Store_VAM!B2:H273,{6}, FALSE),VLOOKUP(E140,Store_SRP!B2:H110,{6}, FALSE)), VLOOKUP(E140,Store_Showcase!B2:H144,{6}, FALSE))</f>
      </c>
      <c r="AH140">
        <f>VLOOKUP(G140,Sku_Consolidated!A2:R957,18,FALSE)</f>
      </c>
      <c r="AI140">
        <f>VLOOKUP(G140,Sku_Consolidated!A2:S957,19,FALSE)</f>
      </c>
      <c r="AJ140">
        <f>VLOOKUP(G140,Sku_Consolidated!A2:T957,20,FALSE)</f>
      </c>
    </row>
    <row r="141" spans="1:36" x14ac:dyDescent="0.25">
      <c r="A141">
        <v>2024</v>
      </c>
      <c r="B141" t="s">
        <v>31</v>
      </c>
      <c r="C141" t="s">
        <v>32</v>
      </c>
      <c r="D141" t="s">
        <v>33</v>
      </c>
      <c r="E141">
        <v>251</v>
      </c>
      <c r="F141">
        <f>IF(IFERROR(VLOOKUP(E141,Store_Showcase!B2:H144,{2}, FALSE), TRUE)=TRUE, IF(IFERROR(VLOOKUP(E141,Store_SRP!B2:H110,{2}, FALSE), TRUE)=TRUE,VLOOKUP(E141,Store_VAM!B2:H273,{2}, FALSE),VLOOKUP(E141,Store_SRP!B2:H110,{2}, FALSE)), VLOOKUP(E141,Store_Showcase!B2:H144,{2}, FALSE))</f>
      </c>
      <c r="G141">
        <v>655512</v>
      </c>
      <c r="H141" t="s">
        <v>63</v>
      </c>
      <c r="I141" s="8" t="s">
        <v>365</v>
      </c>
      <c r="J141" t="s">
        <v>36</v>
      </c>
      <c r="K141" s="8">
        <f>IF(J141="PCK", I141, 0)</f>
      </c>
      <c r="L141" s="8">
        <f>IF(J141="KLS", I141, IF(J141="PCK", I141*VLOOKUP(G141,Sku_Consolidated!A2:U957,21, FALSE),I141*VLOOKUP(G141,Sku_Consolidated!A2:U957,21, FALSE)))</f>
      </c>
      <c r="M141" s="8">
        <f>IF(J141="PCS", I141, 0)</f>
      </c>
      <c r="N141" s="8" t="s">
        <v>366</v>
      </c>
      <c r="O141" s="8">
        <f>N141 * VLOOKUP(E141&amp;VLOOKUP(G141,Sku_Consolidated!A2:Q957,17,FALSE),Sku_CommRate!A2:E1002, 5, FALSE)</f>
      </c>
      <c r="P141" s="8">
        <f>N141 - O141</f>
      </c>
      <c r="Q141">
        <f>VLOOKUP(G141,Sku_Consolidated!A2:G957,7, FALSE)</f>
      </c>
      <c r="R141">
        <f>IF(IFERROR(VLOOKUP(E141,Store_Showcase!B2:H144,7, FALSE), TRUE)=TRUE, IF(IFERROR(VLOOKUP(E141,Store_SRP!B2:H110,7, FALSE), TRUE)=TRUE,VLOOKUP(E141,Store_VAM!B2:H273,7, FALSE),VLOOKUP(E141,Store_SRP!B2:H110,7, FALSE)), VLOOKUP(E141,Store_Showcase!B2:H144,7, FALSE))</f>
      </c>
      <c r="S141">
        <f>IF(IFERROR(VLOOKUP(E141,Store_Showcase!B2:I144,8, FALSE), TRUE)=TRUE, IF(IFERROR(VLOOKUP(E141,Store_SRP!B2:I110,8, FALSE), TRUE)=TRUE,VLOOKUP(E141,Store_VAM!B2:I273,8, FALSE),VLOOKUP(E141,Store_SRP!B2:I110,8, FALSE)), VLOOKUP(E141,Store_Showcase!B2:I144,8, FALSE))</f>
      </c>
      <c r="T141">
        <f>VLOOKUP(G141,Sku_Consolidated!A2:R957,18,FALSE)</f>
      </c>
      <c r="U141">
        <v>6334</v>
      </c>
      <c r="V141">
        <f>IF(VLOOKUP(G141,Sku_Consolidated!A2:S957,19,FALSE)="SHOWCASE", VLOOKUP(E141,Store_Showcase!B2:L144,11, FALSE), IF(VLOOKUP(G141,Sku_Consolidated!A2:S957,19,FALSE)="VAM",VLOOKUP(E141,Store_VAM!B2:L273,11, FALSE),VLOOKUP(E141,Store_SRP!B2:L110,11, FALSE)))</f>
      </c>
      <c r="W141">
        <f>VLOOKUP(G141,Sku_Consolidated!A2:W957,11,FALSE)</f>
      </c>
      <c r="X141">
        <f>VLOOKUP(G141,Sku_Consolidated!A2:H957,8,FALSE)</f>
      </c>
      <c r="Y141">
        <f>VLOOKUP(G141,Sku_Consolidated!A2:I957,9,FALSE)</f>
      </c>
      <c r="Z141" t="s">
        <v>38</v>
      </c>
      <c r="AA141">
        <f>VLOOKUP(G141,Sku_Consolidated!A2:E957,5,FALSE)</f>
      </c>
      <c r="AB141">
        <f>IF(VLOOKUP(G141,Sku_Consolidated!A2:S957,19,FALSE)="SHOWCASE", VLOOKUP(E141,Store_Showcase!B2:N144,13, FALSE), IF(VLOOKUP(G141,Sku_Consolidated!A2:S957,19,FALSE)="VAM",VLOOKUP(E141,Store_VAM!B2:N273,13, FALSE),VLOOKUP(E141,Store_SRP!B2:N110,13, FALSE)))</f>
      </c>
      <c r="AC141">
        <f>IF(IFERROR(AB141,TRUE)=TRUE, "-","OK")</f>
      </c>
      <c r="AD141" s="8" t="s">
        <v>366</v>
      </c>
      <c r="AE141" s="8" t="s">
        <v>39</v>
      </c>
      <c r="AF141">
        <f>IF(IFERROR(VLOOKUP(E141,Store_Showcase!B2:H144,{5}, FALSE), TRUE)=TRUE, IF(IFERROR(VLOOKUP(E141,Store_SRP!B2:H110,{5}, FALSE), TRUE)=TRUE,VLOOKUP(E141,Store_VAM!B2:H273,{5}, FALSE),VLOOKUP(E141,Store_SRP!B2:H110,{5}, FALSE)), VLOOKUP(E141,Store_Showcase!B2:H144,{5}, FALSE))</f>
      </c>
      <c r="AG141">
        <f>IF(IFERROR(VLOOKUP(E141,Store_Showcase!B2:H144,{6}, FALSE), TRUE)=TRUE, IF(IFERROR(VLOOKUP(E141,Store_SRP!B2:H110,{6}, FALSE), TRUE)=TRUE,VLOOKUP(E141,Store_VAM!B2:H273,{6}, FALSE),VLOOKUP(E141,Store_SRP!B2:H110,{6}, FALSE)), VLOOKUP(E141,Store_Showcase!B2:H144,{6}, FALSE))</f>
      </c>
      <c r="AH141">
        <f>VLOOKUP(G141,Sku_Consolidated!A2:R957,18,FALSE)</f>
      </c>
      <c r="AI141">
        <f>VLOOKUP(G141,Sku_Consolidated!A2:S957,19,FALSE)</f>
      </c>
      <c r="AJ141">
        <f>VLOOKUP(G141,Sku_Consolidated!A2:T957,20,FALSE)</f>
      </c>
    </row>
    <row r="142" spans="1:36" x14ac:dyDescent="0.25">
      <c r="A142">
        <v>2024</v>
      </c>
      <c r="B142" t="s">
        <v>31</v>
      </c>
      <c r="C142" t="s">
        <v>32</v>
      </c>
      <c r="D142" t="s">
        <v>33</v>
      </c>
      <c r="E142">
        <v>111</v>
      </c>
      <c r="F142">
        <f>IF(IFERROR(VLOOKUP(E142,Store_Showcase!B2:H144,{2}, FALSE), TRUE)=TRUE, IF(IFERROR(VLOOKUP(E142,Store_SRP!B2:H110,{2}, FALSE), TRUE)=TRUE,VLOOKUP(E142,Store_VAM!B2:H273,{2}, FALSE),VLOOKUP(E142,Store_SRP!B2:H110,{2}, FALSE)), VLOOKUP(E142,Store_Showcase!B2:H144,{2}, FALSE))</f>
      </c>
      <c r="G142">
        <v>655713</v>
      </c>
      <c r="H142" t="s">
        <v>309</v>
      </c>
      <c r="I142" s="8" t="s">
        <v>367</v>
      </c>
      <c r="J142" t="s">
        <v>36</v>
      </c>
      <c r="K142" s="8">
        <f>IF(J142="PCK", I142, 0)</f>
      </c>
      <c r="L142" s="8">
        <f>IF(J142="KLS", I142, IF(J142="PCK", I142*VLOOKUP(G142,Sku_Consolidated!A2:U957,21, FALSE),I142*VLOOKUP(G142,Sku_Consolidated!A2:U957,21, FALSE)))</f>
      </c>
      <c r="M142" s="8">
        <f>IF(J142="PCS", I142, 0)</f>
      </c>
      <c r="N142" s="8" t="s">
        <v>368</v>
      </c>
      <c r="O142" s="8">
        <f>N142 * VLOOKUP(E142&amp;VLOOKUP(G142,Sku_Consolidated!A2:Q957,17,FALSE),Sku_CommRate!A2:E1002, 5, FALSE)</f>
      </c>
      <c r="P142" s="8">
        <f>N142 - O142</f>
      </c>
      <c r="Q142">
        <f>VLOOKUP(G142,Sku_Consolidated!A2:G957,7, FALSE)</f>
      </c>
      <c r="R142">
        <f>IF(IFERROR(VLOOKUP(E142,Store_Showcase!B2:H144,7, FALSE), TRUE)=TRUE, IF(IFERROR(VLOOKUP(E142,Store_SRP!B2:H110,7, FALSE), TRUE)=TRUE,VLOOKUP(E142,Store_VAM!B2:H273,7, FALSE),VLOOKUP(E142,Store_SRP!B2:H110,7, FALSE)), VLOOKUP(E142,Store_Showcase!B2:H144,7, FALSE))</f>
      </c>
      <c r="S142">
        <f>IF(IFERROR(VLOOKUP(E142,Store_Showcase!B2:I144,8, FALSE), TRUE)=TRUE, IF(IFERROR(VLOOKUP(E142,Store_SRP!B2:I110,8, FALSE), TRUE)=TRUE,VLOOKUP(E142,Store_VAM!B2:I273,8, FALSE),VLOOKUP(E142,Store_SRP!B2:I110,8, FALSE)), VLOOKUP(E142,Store_Showcase!B2:I144,8, FALSE))</f>
      </c>
      <c r="T142">
        <f>VLOOKUP(G142,Sku_Consolidated!A2:R957,18,FALSE)</f>
      </c>
      <c r="U142">
        <v>6441</v>
      </c>
      <c r="V142">
        <f>IF(VLOOKUP(G142,Sku_Consolidated!A2:S957,19,FALSE)="SHOWCASE", VLOOKUP(E142,Store_Showcase!B2:L144,11, FALSE), IF(VLOOKUP(G142,Sku_Consolidated!A2:S957,19,FALSE)="VAM",VLOOKUP(E142,Store_VAM!B2:L273,11, FALSE),VLOOKUP(E142,Store_SRP!B2:L110,11, FALSE)))</f>
      </c>
      <c r="W142">
        <f>VLOOKUP(G142,Sku_Consolidated!A2:W957,11,FALSE)</f>
      </c>
      <c r="X142">
        <f>VLOOKUP(G142,Sku_Consolidated!A2:H957,8,FALSE)</f>
      </c>
      <c r="Y142">
        <f>VLOOKUP(G142,Sku_Consolidated!A2:I957,9,FALSE)</f>
      </c>
      <c r="Z142" t="s">
        <v>38</v>
      </c>
      <c r="AA142">
        <f>VLOOKUP(G142,Sku_Consolidated!A2:E957,5,FALSE)</f>
      </c>
      <c r="AB142">
        <f>IF(VLOOKUP(G142,Sku_Consolidated!A2:S957,19,FALSE)="SHOWCASE", VLOOKUP(E142,Store_Showcase!B2:N144,13, FALSE), IF(VLOOKUP(G142,Sku_Consolidated!A2:S957,19,FALSE)="VAM",VLOOKUP(E142,Store_VAM!B2:N273,13, FALSE),VLOOKUP(E142,Store_SRP!B2:N110,13, FALSE)))</f>
      </c>
      <c r="AC142">
        <f>IF(IFERROR(AB142,TRUE)=TRUE, "-","OK")</f>
      </c>
      <c r="AD142" s="8" t="s">
        <v>368</v>
      </c>
      <c r="AE142" s="8" t="s">
        <v>39</v>
      </c>
      <c r="AF142">
        <f>IF(IFERROR(VLOOKUP(E142,Store_Showcase!B2:H144,{5}, FALSE), TRUE)=TRUE, IF(IFERROR(VLOOKUP(E142,Store_SRP!B2:H110,{5}, FALSE), TRUE)=TRUE,VLOOKUP(E142,Store_VAM!B2:H273,{5}, FALSE),VLOOKUP(E142,Store_SRP!B2:H110,{5}, FALSE)), VLOOKUP(E142,Store_Showcase!B2:H144,{5}, FALSE))</f>
      </c>
      <c r="AG142">
        <f>IF(IFERROR(VLOOKUP(E142,Store_Showcase!B2:H144,{6}, FALSE), TRUE)=TRUE, IF(IFERROR(VLOOKUP(E142,Store_SRP!B2:H110,{6}, FALSE), TRUE)=TRUE,VLOOKUP(E142,Store_VAM!B2:H273,{6}, FALSE),VLOOKUP(E142,Store_SRP!B2:H110,{6}, FALSE)), VLOOKUP(E142,Store_Showcase!B2:H144,{6}, FALSE))</f>
      </c>
      <c r="AH142">
        <f>VLOOKUP(G142,Sku_Consolidated!A2:R957,18,FALSE)</f>
      </c>
      <c r="AI142">
        <f>VLOOKUP(G142,Sku_Consolidated!A2:S957,19,FALSE)</f>
      </c>
      <c r="AJ142">
        <f>VLOOKUP(G142,Sku_Consolidated!A2:T957,20,FALSE)</f>
      </c>
    </row>
    <row r="143" spans="1:36" x14ac:dyDescent="0.25">
      <c r="A143">
        <v>2024</v>
      </c>
      <c r="B143" t="s">
        <v>31</v>
      </c>
      <c r="C143" t="s">
        <v>32</v>
      </c>
      <c r="D143" t="s">
        <v>33</v>
      </c>
      <c r="E143">
        <v>745</v>
      </c>
      <c r="F143">
        <f>IF(IFERROR(VLOOKUP(E143,Store_Showcase!B2:H144,{2}, FALSE), TRUE)=TRUE, IF(IFERROR(VLOOKUP(E143,Store_SRP!B2:H110,{2}, FALSE), TRUE)=TRUE,VLOOKUP(E143,Store_VAM!B2:H273,{2}, FALSE),VLOOKUP(E143,Store_SRP!B2:H110,{2}, FALSE)), VLOOKUP(E143,Store_Showcase!B2:H144,{2}, FALSE))</f>
      </c>
      <c r="G143">
        <v>695078</v>
      </c>
      <c r="H143" t="s">
        <v>369</v>
      </c>
      <c r="I143" s="8" t="s">
        <v>370</v>
      </c>
      <c r="J143" t="s">
        <v>36</v>
      </c>
      <c r="K143" s="8">
        <f>IF(J143="PCK", I143, 0)</f>
      </c>
      <c r="L143" s="8">
        <f>IF(J143="KLS", I143, IF(J143="PCK", I143*VLOOKUP(G143,Sku_Consolidated!A2:U957,21, FALSE),I143*VLOOKUP(G143,Sku_Consolidated!A2:U957,21, FALSE)))</f>
      </c>
      <c r="M143" s="8">
        <f>IF(J143="PCS", I143, 0)</f>
      </c>
      <c r="N143" s="8" t="s">
        <v>371</v>
      </c>
      <c r="O143" s="8">
        <f>N143 * VLOOKUP(E143&amp;VLOOKUP(G143,Sku_Consolidated!A2:Q957,17,FALSE),Sku_CommRate!A2:E1002, 5, FALSE)</f>
      </c>
      <c r="P143" s="8">
        <f>N143 - O143</f>
      </c>
      <c r="Q143">
        <f>VLOOKUP(G143,Sku_Consolidated!A2:G957,7, FALSE)</f>
      </c>
      <c r="R143">
        <f>IF(IFERROR(VLOOKUP(E143,Store_Showcase!B2:H144,7, FALSE), TRUE)=TRUE, IF(IFERROR(VLOOKUP(E143,Store_SRP!B2:H110,7, FALSE), TRUE)=TRUE,VLOOKUP(E143,Store_VAM!B2:H273,7, FALSE),VLOOKUP(E143,Store_SRP!B2:H110,7, FALSE)), VLOOKUP(E143,Store_Showcase!B2:H144,7, FALSE))</f>
      </c>
      <c r="S143">
        <f>IF(IFERROR(VLOOKUP(E143,Store_Showcase!B2:I144,8, FALSE), TRUE)=TRUE, IF(IFERROR(VLOOKUP(E143,Store_SRP!B2:I110,8, FALSE), TRUE)=TRUE,VLOOKUP(E143,Store_VAM!B2:I273,8, FALSE),VLOOKUP(E143,Store_SRP!B2:I110,8, FALSE)), VLOOKUP(E143,Store_Showcase!B2:I144,8, FALSE))</f>
      </c>
      <c r="T143">
        <f>VLOOKUP(G143,Sku_Consolidated!A2:R957,18,FALSE)</f>
      </c>
      <c r="U143">
        <v>17765</v>
      </c>
      <c r="V143">
        <f>IF(VLOOKUP(G143,Sku_Consolidated!A2:S957,19,FALSE)="SHOWCASE", VLOOKUP(E143,Store_Showcase!B2:L144,11, FALSE), IF(VLOOKUP(G143,Sku_Consolidated!A2:S957,19,FALSE)="VAM",VLOOKUP(E143,Store_VAM!B2:L273,11, FALSE),VLOOKUP(E143,Store_SRP!B2:L110,11, FALSE)))</f>
      </c>
      <c r="W143">
        <f>VLOOKUP(G143,Sku_Consolidated!A2:W957,11,FALSE)</f>
      </c>
      <c r="X143">
        <f>VLOOKUP(G143,Sku_Consolidated!A2:H957,8,FALSE)</f>
      </c>
      <c r="Y143">
        <f>VLOOKUP(G143,Sku_Consolidated!A2:I957,9,FALSE)</f>
      </c>
      <c r="Z143" t="s">
        <v>38</v>
      </c>
      <c r="AA143">
        <f>VLOOKUP(G143,Sku_Consolidated!A2:E957,5,FALSE)</f>
      </c>
      <c r="AB143">
        <f>IF(VLOOKUP(G143,Sku_Consolidated!A2:S957,19,FALSE)="SHOWCASE", VLOOKUP(E143,Store_Showcase!B2:N144,13, FALSE), IF(VLOOKUP(G143,Sku_Consolidated!A2:S957,19,FALSE)="VAM",VLOOKUP(E143,Store_VAM!B2:N273,13, FALSE),VLOOKUP(E143,Store_SRP!B2:N110,13, FALSE)))</f>
      </c>
      <c r="AC143">
        <f>IF(IFERROR(AB143,TRUE)=TRUE, "-","OK")</f>
      </c>
      <c r="AD143" s="8" t="s">
        <v>371</v>
      </c>
      <c r="AE143" s="8" t="s">
        <v>39</v>
      </c>
      <c r="AF143">
        <f>IF(IFERROR(VLOOKUP(E143,Store_Showcase!B2:H144,{5}, FALSE), TRUE)=TRUE, IF(IFERROR(VLOOKUP(E143,Store_SRP!B2:H110,{5}, FALSE), TRUE)=TRUE,VLOOKUP(E143,Store_VAM!B2:H273,{5}, FALSE),VLOOKUP(E143,Store_SRP!B2:H110,{5}, FALSE)), VLOOKUP(E143,Store_Showcase!B2:H144,{5}, FALSE))</f>
      </c>
      <c r="AG143">
        <f>IF(IFERROR(VLOOKUP(E143,Store_Showcase!B2:H144,{6}, FALSE), TRUE)=TRUE, IF(IFERROR(VLOOKUP(E143,Store_SRP!B2:H110,{6}, FALSE), TRUE)=TRUE,VLOOKUP(E143,Store_VAM!B2:H273,{6}, FALSE),VLOOKUP(E143,Store_SRP!B2:H110,{6}, FALSE)), VLOOKUP(E143,Store_Showcase!B2:H144,{6}, FALSE))</f>
      </c>
      <c r="AH143">
        <f>VLOOKUP(G143,Sku_Consolidated!A2:R957,18,FALSE)</f>
      </c>
      <c r="AI143">
        <f>VLOOKUP(G143,Sku_Consolidated!A2:S957,19,FALSE)</f>
      </c>
      <c r="AJ143">
        <f>VLOOKUP(G143,Sku_Consolidated!A2:T957,20,FALSE)</f>
      </c>
    </row>
    <row r="144" spans="1:36" x14ac:dyDescent="0.25">
      <c r="A144">
        <v>2024</v>
      </c>
      <c r="B144" t="s">
        <v>31</v>
      </c>
      <c r="C144" t="s">
        <v>32</v>
      </c>
      <c r="D144" t="s">
        <v>33</v>
      </c>
      <c r="E144">
        <v>481</v>
      </c>
      <c r="F144">
        <f>IF(IFERROR(VLOOKUP(E144,Store_Showcase!B2:H144,{2}, FALSE), TRUE)=TRUE, IF(IFERROR(VLOOKUP(E144,Store_SRP!B2:H110,{2}, FALSE), TRUE)=TRUE,VLOOKUP(E144,Store_VAM!B2:H273,{2}, FALSE),VLOOKUP(E144,Store_SRP!B2:H110,{2}, FALSE)), VLOOKUP(E144,Store_Showcase!B2:H144,{2}, FALSE))</f>
      </c>
      <c r="G144">
        <v>655711</v>
      </c>
      <c r="H144" t="s">
        <v>159</v>
      </c>
      <c r="I144" s="8" t="s">
        <v>372</v>
      </c>
      <c r="J144" t="s">
        <v>36</v>
      </c>
      <c r="K144" s="8">
        <f>IF(J144="PCK", I144, 0)</f>
      </c>
      <c r="L144" s="8">
        <f>IF(J144="KLS", I144, IF(J144="PCK", I144*VLOOKUP(G144,Sku_Consolidated!A2:U957,21, FALSE),I144*VLOOKUP(G144,Sku_Consolidated!A2:U957,21, FALSE)))</f>
      </c>
      <c r="M144" s="8">
        <f>IF(J144="PCS", I144, 0)</f>
      </c>
      <c r="N144" s="8" t="s">
        <v>373</v>
      </c>
      <c r="O144" s="8">
        <f>N144 * VLOOKUP(E144&amp;VLOOKUP(G144,Sku_Consolidated!A2:Q957,17,FALSE),Sku_CommRate!A2:E1002, 5, FALSE)</f>
      </c>
      <c r="P144" s="8">
        <f>N144 - O144</f>
      </c>
      <c r="Q144">
        <f>VLOOKUP(G144,Sku_Consolidated!A2:G957,7, FALSE)</f>
      </c>
      <c r="R144">
        <f>IF(IFERROR(VLOOKUP(E144,Store_Showcase!B2:H144,7, FALSE), TRUE)=TRUE, IF(IFERROR(VLOOKUP(E144,Store_SRP!B2:H110,7, FALSE), TRUE)=TRUE,VLOOKUP(E144,Store_VAM!B2:H273,7, FALSE),VLOOKUP(E144,Store_SRP!B2:H110,7, FALSE)), VLOOKUP(E144,Store_Showcase!B2:H144,7, FALSE))</f>
      </c>
      <c r="S144">
        <f>IF(IFERROR(VLOOKUP(E144,Store_Showcase!B2:I144,8, FALSE), TRUE)=TRUE, IF(IFERROR(VLOOKUP(E144,Store_SRP!B2:I110,8, FALSE), TRUE)=TRUE,VLOOKUP(E144,Store_VAM!B2:I273,8, FALSE),VLOOKUP(E144,Store_SRP!B2:I110,8, FALSE)), VLOOKUP(E144,Store_Showcase!B2:I144,8, FALSE))</f>
      </c>
      <c r="T144">
        <f>VLOOKUP(G144,Sku_Consolidated!A2:R957,18,FALSE)</f>
      </c>
      <c r="U144">
        <v>6439</v>
      </c>
      <c r="V144">
        <f>IF(VLOOKUP(G144,Sku_Consolidated!A2:S957,19,FALSE)="SHOWCASE", VLOOKUP(E144,Store_Showcase!B2:L144,11, FALSE), IF(VLOOKUP(G144,Sku_Consolidated!A2:S957,19,FALSE)="VAM",VLOOKUP(E144,Store_VAM!B2:L273,11, FALSE),VLOOKUP(E144,Store_SRP!B2:L110,11, FALSE)))</f>
      </c>
      <c r="W144">
        <f>VLOOKUP(G144,Sku_Consolidated!A2:W957,11,FALSE)</f>
      </c>
      <c r="X144">
        <f>VLOOKUP(G144,Sku_Consolidated!A2:H957,8,FALSE)</f>
      </c>
      <c r="Y144">
        <f>VLOOKUP(G144,Sku_Consolidated!A2:I957,9,FALSE)</f>
      </c>
      <c r="Z144" t="s">
        <v>38</v>
      </c>
      <c r="AA144">
        <f>VLOOKUP(G144,Sku_Consolidated!A2:E957,5,FALSE)</f>
      </c>
      <c r="AB144">
        <f>IF(VLOOKUP(G144,Sku_Consolidated!A2:S957,19,FALSE)="SHOWCASE", VLOOKUP(E144,Store_Showcase!B2:N144,13, FALSE), IF(VLOOKUP(G144,Sku_Consolidated!A2:S957,19,FALSE)="VAM",VLOOKUP(E144,Store_VAM!B2:N273,13, FALSE),VLOOKUP(E144,Store_SRP!B2:N110,13, FALSE)))</f>
      </c>
      <c r="AC144">
        <f>IF(IFERROR(AB144,TRUE)=TRUE, "-","OK")</f>
      </c>
      <c r="AD144" s="8" t="s">
        <v>373</v>
      </c>
      <c r="AE144" s="8" t="s">
        <v>39</v>
      </c>
      <c r="AF144">
        <f>IF(IFERROR(VLOOKUP(E144,Store_Showcase!B2:H144,{5}, FALSE), TRUE)=TRUE, IF(IFERROR(VLOOKUP(E144,Store_SRP!B2:H110,{5}, FALSE), TRUE)=TRUE,VLOOKUP(E144,Store_VAM!B2:H273,{5}, FALSE),VLOOKUP(E144,Store_SRP!B2:H110,{5}, FALSE)), VLOOKUP(E144,Store_Showcase!B2:H144,{5}, FALSE))</f>
      </c>
      <c r="AG144">
        <f>IF(IFERROR(VLOOKUP(E144,Store_Showcase!B2:H144,{6}, FALSE), TRUE)=TRUE, IF(IFERROR(VLOOKUP(E144,Store_SRP!B2:H110,{6}, FALSE), TRUE)=TRUE,VLOOKUP(E144,Store_VAM!B2:H273,{6}, FALSE),VLOOKUP(E144,Store_SRP!B2:H110,{6}, FALSE)), VLOOKUP(E144,Store_Showcase!B2:H144,{6}, FALSE))</f>
      </c>
      <c r="AH144">
        <f>VLOOKUP(G144,Sku_Consolidated!A2:R957,18,FALSE)</f>
      </c>
      <c r="AI144">
        <f>VLOOKUP(G144,Sku_Consolidated!A2:S957,19,FALSE)</f>
      </c>
      <c r="AJ144">
        <f>VLOOKUP(G144,Sku_Consolidated!A2:T957,20,FALSE)</f>
      </c>
    </row>
    <row r="145" spans="1:36" x14ac:dyDescent="0.25">
      <c r="A145">
        <v>2024</v>
      </c>
      <c r="B145" t="s">
        <v>31</v>
      </c>
      <c r="C145" t="s">
        <v>32</v>
      </c>
      <c r="D145" t="s">
        <v>33</v>
      </c>
      <c r="E145">
        <v>221</v>
      </c>
      <c r="F145">
        <f>IF(IFERROR(VLOOKUP(E145,Store_Showcase!B2:H144,{2}, FALSE), TRUE)=TRUE, IF(IFERROR(VLOOKUP(E145,Store_SRP!B2:H110,{2}, FALSE), TRUE)=TRUE,VLOOKUP(E145,Store_VAM!B2:H273,{2}, FALSE),VLOOKUP(E145,Store_SRP!B2:H110,{2}, FALSE)), VLOOKUP(E145,Store_Showcase!B2:H144,{2}, FALSE))</f>
      </c>
      <c r="G145">
        <v>655538</v>
      </c>
      <c r="H145" t="s">
        <v>374</v>
      </c>
      <c r="I145" s="8" t="s">
        <v>375</v>
      </c>
      <c r="J145" t="s">
        <v>36</v>
      </c>
      <c r="K145" s="8">
        <f>IF(J145="PCK", I145, 0)</f>
      </c>
      <c r="L145" s="8">
        <f>IF(J145="KLS", I145, IF(J145="PCK", I145*VLOOKUP(G145,Sku_Consolidated!A2:U957,21, FALSE),I145*VLOOKUP(G145,Sku_Consolidated!A2:U957,21, FALSE)))</f>
      </c>
      <c r="M145" s="8">
        <f>IF(J145="PCS", I145, 0)</f>
      </c>
      <c r="N145" s="8" t="s">
        <v>376</v>
      </c>
      <c r="O145" s="8">
        <f>N145 * VLOOKUP(E145&amp;VLOOKUP(G145,Sku_Consolidated!A2:Q957,17,FALSE),Sku_CommRate!A2:E1002, 5, FALSE)</f>
      </c>
      <c r="P145" s="8">
        <f>N145 - O145</f>
      </c>
      <c r="Q145">
        <f>VLOOKUP(G145,Sku_Consolidated!A2:G957,7, FALSE)</f>
      </c>
      <c r="R145">
        <f>IF(IFERROR(VLOOKUP(E145,Store_Showcase!B2:H144,7, FALSE), TRUE)=TRUE, IF(IFERROR(VLOOKUP(E145,Store_SRP!B2:H110,7, FALSE), TRUE)=TRUE,VLOOKUP(E145,Store_VAM!B2:H273,7, FALSE),VLOOKUP(E145,Store_SRP!B2:H110,7, FALSE)), VLOOKUP(E145,Store_Showcase!B2:H144,7, FALSE))</f>
      </c>
      <c r="S145">
        <f>IF(IFERROR(VLOOKUP(E145,Store_Showcase!B2:I144,8, FALSE), TRUE)=TRUE, IF(IFERROR(VLOOKUP(E145,Store_SRP!B2:I110,8, FALSE), TRUE)=TRUE,VLOOKUP(E145,Store_VAM!B2:I273,8, FALSE),VLOOKUP(E145,Store_SRP!B2:I110,8, FALSE)), VLOOKUP(E145,Store_Showcase!B2:I144,8, FALSE))</f>
      </c>
      <c r="T145">
        <f>VLOOKUP(G145,Sku_Consolidated!A2:R957,18,FALSE)</f>
      </c>
      <c r="U145">
        <v>6359</v>
      </c>
      <c r="V145">
        <f>IF(VLOOKUP(G145,Sku_Consolidated!A2:S957,19,FALSE)="SHOWCASE", VLOOKUP(E145,Store_Showcase!B2:L144,11, FALSE), IF(VLOOKUP(G145,Sku_Consolidated!A2:S957,19,FALSE)="VAM",VLOOKUP(E145,Store_VAM!B2:L273,11, FALSE),VLOOKUP(E145,Store_SRP!B2:L110,11, FALSE)))</f>
      </c>
      <c r="W145">
        <f>VLOOKUP(G145,Sku_Consolidated!A2:W957,11,FALSE)</f>
      </c>
      <c r="X145">
        <f>VLOOKUP(G145,Sku_Consolidated!A2:H957,8,FALSE)</f>
      </c>
      <c r="Y145">
        <f>VLOOKUP(G145,Sku_Consolidated!A2:I957,9,FALSE)</f>
      </c>
      <c r="Z145" t="s">
        <v>38</v>
      </c>
      <c r="AA145">
        <f>VLOOKUP(G145,Sku_Consolidated!A2:E957,5,FALSE)</f>
      </c>
      <c r="AB145">
        <f>IF(VLOOKUP(G145,Sku_Consolidated!A2:S957,19,FALSE)="SHOWCASE", VLOOKUP(E145,Store_Showcase!B2:N144,13, FALSE), IF(VLOOKUP(G145,Sku_Consolidated!A2:S957,19,FALSE)="VAM",VLOOKUP(E145,Store_VAM!B2:N273,13, FALSE),VLOOKUP(E145,Store_SRP!B2:N110,13, FALSE)))</f>
      </c>
      <c r="AC145">
        <f>IF(IFERROR(AB145,TRUE)=TRUE, "-","OK")</f>
      </c>
      <c r="AD145" s="8" t="s">
        <v>376</v>
      </c>
      <c r="AE145" s="8" t="s">
        <v>39</v>
      </c>
      <c r="AF145">
        <f>IF(IFERROR(VLOOKUP(E145,Store_Showcase!B2:H144,{5}, FALSE), TRUE)=TRUE, IF(IFERROR(VLOOKUP(E145,Store_SRP!B2:H110,{5}, FALSE), TRUE)=TRUE,VLOOKUP(E145,Store_VAM!B2:H273,{5}, FALSE),VLOOKUP(E145,Store_SRP!B2:H110,{5}, FALSE)), VLOOKUP(E145,Store_Showcase!B2:H144,{5}, FALSE))</f>
      </c>
      <c r="AG145">
        <f>IF(IFERROR(VLOOKUP(E145,Store_Showcase!B2:H144,{6}, FALSE), TRUE)=TRUE, IF(IFERROR(VLOOKUP(E145,Store_SRP!B2:H110,{6}, FALSE), TRUE)=TRUE,VLOOKUP(E145,Store_VAM!B2:H273,{6}, FALSE),VLOOKUP(E145,Store_SRP!B2:H110,{6}, FALSE)), VLOOKUP(E145,Store_Showcase!B2:H144,{6}, FALSE))</f>
      </c>
      <c r="AH145">
        <f>VLOOKUP(G145,Sku_Consolidated!A2:R957,18,FALSE)</f>
      </c>
      <c r="AI145">
        <f>VLOOKUP(G145,Sku_Consolidated!A2:S957,19,FALSE)</f>
      </c>
      <c r="AJ145">
        <f>VLOOKUP(G145,Sku_Consolidated!A2:T957,20,FALSE)</f>
      </c>
    </row>
    <row r="146" spans="1:36" x14ac:dyDescent="0.25">
      <c r="A146">
        <v>2024</v>
      </c>
      <c r="B146" t="s">
        <v>31</v>
      </c>
      <c r="C146" t="s">
        <v>32</v>
      </c>
      <c r="D146" t="s">
        <v>33</v>
      </c>
      <c r="E146">
        <v>221</v>
      </c>
      <c r="F146">
        <f>IF(IFERROR(VLOOKUP(E146,Store_Showcase!B2:H144,{2}, FALSE), TRUE)=TRUE, IF(IFERROR(VLOOKUP(E146,Store_SRP!B2:H110,{2}, FALSE), TRUE)=TRUE,VLOOKUP(E146,Store_VAM!B2:H273,{2}, FALSE),VLOOKUP(E146,Store_SRP!B2:H110,{2}, FALSE)), VLOOKUP(E146,Store_Showcase!B2:H144,{2}, FALSE))</f>
      </c>
      <c r="G146">
        <v>655325</v>
      </c>
      <c r="H146" t="s">
        <v>377</v>
      </c>
      <c r="I146" s="8" t="s">
        <v>378</v>
      </c>
      <c r="J146" t="s">
        <v>36</v>
      </c>
      <c r="K146" s="8">
        <f>IF(J146="PCK", I146, 0)</f>
      </c>
      <c r="L146" s="8">
        <f>IF(J146="KLS", I146, IF(J146="PCK", I146*VLOOKUP(G146,Sku_Consolidated!A2:U957,21, FALSE),I146*VLOOKUP(G146,Sku_Consolidated!A2:U957,21, FALSE)))</f>
      </c>
      <c r="M146" s="8">
        <f>IF(J146="PCS", I146, 0)</f>
      </c>
      <c r="N146" s="8" t="s">
        <v>379</v>
      </c>
      <c r="O146" s="8">
        <f>N146 * VLOOKUP(E146&amp;VLOOKUP(G146,Sku_Consolidated!A2:Q957,17,FALSE),Sku_CommRate!A2:E1002, 5, FALSE)</f>
      </c>
      <c r="P146" s="8">
        <f>N146 - O146</f>
      </c>
      <c r="Q146">
        <f>VLOOKUP(G146,Sku_Consolidated!A2:G957,7, FALSE)</f>
      </c>
      <c r="R146">
        <f>IF(IFERROR(VLOOKUP(E146,Store_Showcase!B2:H144,7, FALSE), TRUE)=TRUE, IF(IFERROR(VLOOKUP(E146,Store_SRP!B2:H110,7, FALSE), TRUE)=TRUE,VLOOKUP(E146,Store_VAM!B2:H273,7, FALSE),VLOOKUP(E146,Store_SRP!B2:H110,7, FALSE)), VLOOKUP(E146,Store_Showcase!B2:H144,7, FALSE))</f>
      </c>
      <c r="S146">
        <f>IF(IFERROR(VLOOKUP(E146,Store_Showcase!B2:I144,8, FALSE), TRUE)=TRUE, IF(IFERROR(VLOOKUP(E146,Store_SRP!B2:I110,8, FALSE), TRUE)=TRUE,VLOOKUP(E146,Store_VAM!B2:I273,8, FALSE),VLOOKUP(E146,Store_SRP!B2:I110,8, FALSE)), VLOOKUP(E146,Store_Showcase!B2:I144,8, FALSE))</f>
      </c>
      <c r="T146">
        <f>VLOOKUP(G146,Sku_Consolidated!A2:R957,18,FALSE)</f>
      </c>
      <c r="U146">
        <v>6250</v>
      </c>
      <c r="V146">
        <f>IF(VLOOKUP(G146,Sku_Consolidated!A2:S957,19,FALSE)="SHOWCASE", VLOOKUP(E146,Store_Showcase!B2:L144,11, FALSE), IF(VLOOKUP(G146,Sku_Consolidated!A2:S957,19,FALSE)="VAM",VLOOKUP(E146,Store_VAM!B2:L273,11, FALSE),VLOOKUP(E146,Store_SRP!B2:L110,11, FALSE)))</f>
      </c>
      <c r="W146">
        <f>VLOOKUP(G146,Sku_Consolidated!A2:W957,11,FALSE)</f>
      </c>
      <c r="X146">
        <f>VLOOKUP(G146,Sku_Consolidated!A2:H957,8,FALSE)</f>
      </c>
      <c r="Y146">
        <f>VLOOKUP(G146,Sku_Consolidated!A2:I957,9,FALSE)</f>
      </c>
      <c r="Z146" t="s">
        <v>38</v>
      </c>
      <c r="AA146">
        <f>VLOOKUP(G146,Sku_Consolidated!A2:E957,5,FALSE)</f>
      </c>
      <c r="AB146">
        <f>IF(VLOOKUP(G146,Sku_Consolidated!A2:S957,19,FALSE)="SHOWCASE", VLOOKUP(E146,Store_Showcase!B2:N144,13, FALSE), IF(VLOOKUP(G146,Sku_Consolidated!A2:S957,19,FALSE)="VAM",VLOOKUP(E146,Store_VAM!B2:N273,13, FALSE),VLOOKUP(E146,Store_SRP!B2:N110,13, FALSE)))</f>
      </c>
      <c r="AC146">
        <f>IF(IFERROR(AB146,TRUE)=TRUE, "-","OK")</f>
      </c>
      <c r="AD146" s="8" t="s">
        <v>379</v>
      </c>
      <c r="AE146" s="8" t="s">
        <v>39</v>
      </c>
      <c r="AF146">
        <f>IF(IFERROR(VLOOKUP(E146,Store_Showcase!B2:H144,{5}, FALSE), TRUE)=TRUE, IF(IFERROR(VLOOKUP(E146,Store_SRP!B2:H110,{5}, FALSE), TRUE)=TRUE,VLOOKUP(E146,Store_VAM!B2:H273,{5}, FALSE),VLOOKUP(E146,Store_SRP!B2:H110,{5}, FALSE)), VLOOKUP(E146,Store_Showcase!B2:H144,{5}, FALSE))</f>
      </c>
      <c r="AG146">
        <f>IF(IFERROR(VLOOKUP(E146,Store_Showcase!B2:H144,{6}, FALSE), TRUE)=TRUE, IF(IFERROR(VLOOKUP(E146,Store_SRP!B2:H110,{6}, FALSE), TRUE)=TRUE,VLOOKUP(E146,Store_VAM!B2:H273,{6}, FALSE),VLOOKUP(E146,Store_SRP!B2:H110,{6}, FALSE)), VLOOKUP(E146,Store_Showcase!B2:H144,{6}, FALSE))</f>
      </c>
      <c r="AH146">
        <f>VLOOKUP(G146,Sku_Consolidated!A2:R957,18,FALSE)</f>
      </c>
      <c r="AI146">
        <f>VLOOKUP(G146,Sku_Consolidated!A2:S957,19,FALSE)</f>
      </c>
      <c r="AJ146">
        <f>VLOOKUP(G146,Sku_Consolidated!A2:T957,20,FALSE)</f>
      </c>
    </row>
    <row r="147" spans="1:36" x14ac:dyDescent="0.25">
      <c r="A147">
        <v>2024</v>
      </c>
      <c r="B147" t="s">
        <v>31</v>
      </c>
      <c r="C147" t="s">
        <v>32</v>
      </c>
      <c r="D147" t="s">
        <v>33</v>
      </c>
      <c r="E147">
        <v>251</v>
      </c>
      <c r="F147">
        <f>IF(IFERROR(VLOOKUP(E147,Store_Showcase!B2:H144,{2}, FALSE), TRUE)=TRUE, IF(IFERROR(VLOOKUP(E147,Store_SRP!B2:H110,{2}, FALSE), TRUE)=TRUE,VLOOKUP(E147,Store_VAM!B2:H273,{2}, FALSE),VLOOKUP(E147,Store_SRP!B2:H110,{2}, FALSE)), VLOOKUP(E147,Store_Showcase!B2:H144,{2}, FALSE))</f>
      </c>
      <c r="G147">
        <v>655320</v>
      </c>
      <c r="H147" t="s">
        <v>380</v>
      </c>
      <c r="I147" s="8" t="s">
        <v>381</v>
      </c>
      <c r="J147" t="s">
        <v>36</v>
      </c>
      <c r="K147" s="8">
        <f>IF(J147="PCK", I147, 0)</f>
      </c>
      <c r="L147" s="8">
        <f>IF(J147="KLS", I147, IF(J147="PCK", I147*VLOOKUP(G147,Sku_Consolidated!A2:U957,21, FALSE),I147*VLOOKUP(G147,Sku_Consolidated!A2:U957,21, FALSE)))</f>
      </c>
      <c r="M147" s="8">
        <f>IF(J147="PCS", I147, 0)</f>
      </c>
      <c r="N147" s="8" t="s">
        <v>382</v>
      </c>
      <c r="O147" s="8">
        <f>N147 * VLOOKUP(E147&amp;VLOOKUP(G147,Sku_Consolidated!A2:Q957,17,FALSE),Sku_CommRate!A2:E1002, 5, FALSE)</f>
      </c>
      <c r="P147" s="8">
        <f>N147 - O147</f>
      </c>
      <c r="Q147">
        <f>VLOOKUP(G147,Sku_Consolidated!A2:G957,7, FALSE)</f>
      </c>
      <c r="R147">
        <f>IF(IFERROR(VLOOKUP(E147,Store_Showcase!B2:H144,7, FALSE), TRUE)=TRUE, IF(IFERROR(VLOOKUP(E147,Store_SRP!B2:H110,7, FALSE), TRUE)=TRUE,VLOOKUP(E147,Store_VAM!B2:H273,7, FALSE),VLOOKUP(E147,Store_SRP!B2:H110,7, FALSE)), VLOOKUP(E147,Store_Showcase!B2:H144,7, FALSE))</f>
      </c>
      <c r="S147">
        <f>IF(IFERROR(VLOOKUP(E147,Store_Showcase!B2:I144,8, FALSE), TRUE)=TRUE, IF(IFERROR(VLOOKUP(E147,Store_SRP!B2:I110,8, FALSE), TRUE)=TRUE,VLOOKUP(E147,Store_VAM!B2:I273,8, FALSE),VLOOKUP(E147,Store_SRP!B2:I110,8, FALSE)), VLOOKUP(E147,Store_Showcase!B2:I144,8, FALSE))</f>
      </c>
      <c r="T147">
        <f>VLOOKUP(G147,Sku_Consolidated!A2:R957,18,FALSE)</f>
      </c>
      <c r="U147">
        <v>6245</v>
      </c>
      <c r="V147">
        <f>IF(VLOOKUP(G147,Sku_Consolidated!A2:S957,19,FALSE)="SHOWCASE", VLOOKUP(E147,Store_Showcase!B2:L144,11, FALSE), IF(VLOOKUP(G147,Sku_Consolidated!A2:S957,19,FALSE)="VAM",VLOOKUP(E147,Store_VAM!B2:L273,11, FALSE),VLOOKUP(E147,Store_SRP!B2:L110,11, FALSE)))</f>
      </c>
      <c r="W147">
        <f>VLOOKUP(G147,Sku_Consolidated!A2:W957,11,FALSE)</f>
      </c>
      <c r="X147">
        <f>VLOOKUP(G147,Sku_Consolidated!A2:H957,8,FALSE)</f>
      </c>
      <c r="Y147">
        <f>VLOOKUP(G147,Sku_Consolidated!A2:I957,9,FALSE)</f>
      </c>
      <c r="Z147" t="s">
        <v>38</v>
      </c>
      <c r="AA147">
        <f>VLOOKUP(G147,Sku_Consolidated!A2:E957,5,FALSE)</f>
      </c>
      <c r="AB147">
        <f>IF(VLOOKUP(G147,Sku_Consolidated!A2:S957,19,FALSE)="SHOWCASE", VLOOKUP(E147,Store_Showcase!B2:N144,13, FALSE), IF(VLOOKUP(G147,Sku_Consolidated!A2:S957,19,FALSE)="VAM",VLOOKUP(E147,Store_VAM!B2:N273,13, FALSE),VLOOKUP(E147,Store_SRP!B2:N110,13, FALSE)))</f>
      </c>
      <c r="AC147">
        <f>IF(IFERROR(AB147,TRUE)=TRUE, "-","OK")</f>
      </c>
      <c r="AD147" s="8" t="s">
        <v>382</v>
      </c>
      <c r="AE147" s="8" t="s">
        <v>39</v>
      </c>
      <c r="AF147">
        <f>IF(IFERROR(VLOOKUP(E147,Store_Showcase!B2:H144,{5}, FALSE), TRUE)=TRUE, IF(IFERROR(VLOOKUP(E147,Store_SRP!B2:H110,{5}, FALSE), TRUE)=TRUE,VLOOKUP(E147,Store_VAM!B2:H273,{5}, FALSE),VLOOKUP(E147,Store_SRP!B2:H110,{5}, FALSE)), VLOOKUP(E147,Store_Showcase!B2:H144,{5}, FALSE))</f>
      </c>
      <c r="AG147">
        <f>IF(IFERROR(VLOOKUP(E147,Store_Showcase!B2:H144,{6}, FALSE), TRUE)=TRUE, IF(IFERROR(VLOOKUP(E147,Store_SRP!B2:H110,{6}, FALSE), TRUE)=TRUE,VLOOKUP(E147,Store_VAM!B2:H273,{6}, FALSE),VLOOKUP(E147,Store_SRP!B2:H110,{6}, FALSE)), VLOOKUP(E147,Store_Showcase!B2:H144,{6}, FALSE))</f>
      </c>
      <c r="AH147">
        <f>VLOOKUP(G147,Sku_Consolidated!A2:R957,18,FALSE)</f>
      </c>
      <c r="AI147">
        <f>VLOOKUP(G147,Sku_Consolidated!A2:S957,19,FALSE)</f>
      </c>
      <c r="AJ147">
        <f>VLOOKUP(G147,Sku_Consolidated!A2:T957,20,FALSE)</f>
      </c>
    </row>
    <row r="148" spans="1:36" x14ac:dyDescent="0.25">
      <c r="A148">
        <v>2024</v>
      </c>
      <c r="B148" t="s">
        <v>31</v>
      </c>
      <c r="C148" t="s">
        <v>32</v>
      </c>
      <c r="D148" t="s">
        <v>33</v>
      </c>
      <c r="E148">
        <v>814</v>
      </c>
      <c r="F148">
        <f>IF(IFERROR(VLOOKUP(E148,Store_Showcase!B2:H144,{2}, FALSE), TRUE)=TRUE, IF(IFERROR(VLOOKUP(E148,Store_SRP!B2:H110,{2}, FALSE), TRUE)=TRUE,VLOOKUP(E148,Store_VAM!B2:H273,{2}, FALSE),VLOOKUP(E148,Store_SRP!B2:H110,{2}, FALSE)), VLOOKUP(E148,Store_Showcase!B2:H144,{2}, FALSE))</f>
      </c>
      <c r="G148">
        <v>655314</v>
      </c>
      <c r="H148" t="s">
        <v>69</v>
      </c>
      <c r="I148" s="8" t="s">
        <v>383</v>
      </c>
      <c r="J148" t="s">
        <v>36</v>
      </c>
      <c r="K148" s="8">
        <f>IF(J148="PCK", I148, 0)</f>
      </c>
      <c r="L148" s="8">
        <f>IF(J148="KLS", I148, IF(J148="PCK", I148*VLOOKUP(G148,Sku_Consolidated!A2:U957,21, FALSE),I148*VLOOKUP(G148,Sku_Consolidated!A2:U957,21, FALSE)))</f>
      </c>
      <c r="M148" s="8">
        <f>IF(J148="PCS", I148, 0)</f>
      </c>
      <c r="N148" s="8" t="s">
        <v>384</v>
      </c>
      <c r="O148" s="8">
        <f>N148 * VLOOKUP(E148&amp;VLOOKUP(G148,Sku_Consolidated!A2:Q957,17,FALSE),Sku_CommRate!A2:E1002, 5, FALSE)</f>
      </c>
      <c r="P148" s="8">
        <f>N148 - O148</f>
      </c>
      <c r="Q148">
        <f>VLOOKUP(G148,Sku_Consolidated!A2:G957,7, FALSE)</f>
      </c>
      <c r="R148">
        <f>IF(IFERROR(VLOOKUP(E148,Store_Showcase!B2:H144,7, FALSE), TRUE)=TRUE, IF(IFERROR(VLOOKUP(E148,Store_SRP!B2:H110,7, FALSE), TRUE)=TRUE,VLOOKUP(E148,Store_VAM!B2:H273,7, FALSE),VLOOKUP(E148,Store_SRP!B2:H110,7, FALSE)), VLOOKUP(E148,Store_Showcase!B2:H144,7, FALSE))</f>
      </c>
      <c r="S148">
        <f>IF(IFERROR(VLOOKUP(E148,Store_Showcase!B2:I144,8, FALSE), TRUE)=TRUE, IF(IFERROR(VLOOKUP(E148,Store_SRP!B2:I110,8, FALSE), TRUE)=TRUE,VLOOKUP(E148,Store_VAM!B2:I273,8, FALSE),VLOOKUP(E148,Store_SRP!B2:I110,8, FALSE)), VLOOKUP(E148,Store_Showcase!B2:I144,8, FALSE))</f>
      </c>
      <c r="T148">
        <f>VLOOKUP(G148,Sku_Consolidated!A2:R957,18,FALSE)</f>
      </c>
      <c r="U148">
        <v>6239</v>
      </c>
      <c r="V148">
        <f>IF(VLOOKUP(G148,Sku_Consolidated!A2:S957,19,FALSE)="SHOWCASE", VLOOKUP(E148,Store_Showcase!B2:L144,11, FALSE), IF(VLOOKUP(G148,Sku_Consolidated!A2:S957,19,FALSE)="VAM",VLOOKUP(E148,Store_VAM!B2:L273,11, FALSE),VLOOKUP(E148,Store_SRP!B2:L110,11, FALSE)))</f>
      </c>
      <c r="W148">
        <f>VLOOKUP(G148,Sku_Consolidated!A2:W957,11,FALSE)</f>
      </c>
      <c r="X148">
        <f>VLOOKUP(G148,Sku_Consolidated!A2:H957,8,FALSE)</f>
      </c>
      <c r="Y148">
        <f>VLOOKUP(G148,Sku_Consolidated!A2:I957,9,FALSE)</f>
      </c>
      <c r="Z148" t="s">
        <v>38</v>
      </c>
      <c r="AA148">
        <f>VLOOKUP(G148,Sku_Consolidated!A2:E957,5,FALSE)</f>
      </c>
      <c r="AB148">
        <f>IF(VLOOKUP(G148,Sku_Consolidated!A2:S957,19,FALSE)="SHOWCASE", VLOOKUP(E148,Store_Showcase!B2:N144,13, FALSE), IF(VLOOKUP(G148,Sku_Consolidated!A2:S957,19,FALSE)="VAM",VLOOKUP(E148,Store_VAM!B2:N273,13, FALSE),VLOOKUP(E148,Store_SRP!B2:N110,13, FALSE)))</f>
      </c>
      <c r="AC148">
        <f>IF(IFERROR(AB148,TRUE)=TRUE, "-","OK")</f>
      </c>
      <c r="AD148" s="8" t="s">
        <v>384</v>
      </c>
      <c r="AE148" s="8" t="s">
        <v>39</v>
      </c>
      <c r="AF148">
        <f>IF(IFERROR(VLOOKUP(E148,Store_Showcase!B2:H144,{5}, FALSE), TRUE)=TRUE, IF(IFERROR(VLOOKUP(E148,Store_SRP!B2:H110,{5}, FALSE), TRUE)=TRUE,VLOOKUP(E148,Store_VAM!B2:H273,{5}, FALSE),VLOOKUP(E148,Store_SRP!B2:H110,{5}, FALSE)), VLOOKUP(E148,Store_Showcase!B2:H144,{5}, FALSE))</f>
      </c>
      <c r="AG148">
        <f>IF(IFERROR(VLOOKUP(E148,Store_Showcase!B2:H144,{6}, FALSE), TRUE)=TRUE, IF(IFERROR(VLOOKUP(E148,Store_SRP!B2:H110,{6}, FALSE), TRUE)=TRUE,VLOOKUP(E148,Store_VAM!B2:H273,{6}, FALSE),VLOOKUP(E148,Store_SRP!B2:H110,{6}, FALSE)), VLOOKUP(E148,Store_Showcase!B2:H144,{6}, FALSE))</f>
      </c>
      <c r="AH148">
        <f>VLOOKUP(G148,Sku_Consolidated!A2:R957,18,FALSE)</f>
      </c>
      <c r="AI148">
        <f>VLOOKUP(G148,Sku_Consolidated!A2:S957,19,FALSE)</f>
      </c>
      <c r="AJ148">
        <f>VLOOKUP(G148,Sku_Consolidated!A2:T957,20,FALSE)</f>
      </c>
    </row>
    <row r="149" spans="1:36" x14ac:dyDescent="0.25">
      <c r="A149">
        <v>2024</v>
      </c>
      <c r="B149" t="s">
        <v>31</v>
      </c>
      <c r="C149" t="s">
        <v>32</v>
      </c>
      <c r="D149" t="s">
        <v>33</v>
      </c>
      <c r="E149">
        <v>248</v>
      </c>
      <c r="F149">
        <f>IF(IFERROR(VLOOKUP(E149,Store_Showcase!B2:H144,{2}, FALSE), TRUE)=TRUE, IF(IFERROR(VLOOKUP(E149,Store_SRP!B2:H110,{2}, FALSE), TRUE)=TRUE,VLOOKUP(E149,Store_VAM!B2:H273,{2}, FALSE),VLOOKUP(E149,Store_SRP!B2:H110,{2}, FALSE)), VLOOKUP(E149,Store_Showcase!B2:H144,{2}, FALSE))</f>
      </c>
      <c r="G149">
        <v>655312</v>
      </c>
      <c r="H149" t="s">
        <v>98</v>
      </c>
      <c r="I149" s="8" t="s">
        <v>385</v>
      </c>
      <c r="J149" t="s">
        <v>36</v>
      </c>
      <c r="K149" s="8">
        <f>IF(J149="PCK", I149, 0)</f>
      </c>
      <c r="L149" s="8">
        <f>IF(J149="KLS", I149, IF(J149="PCK", I149*VLOOKUP(G149,Sku_Consolidated!A2:U957,21, FALSE),I149*VLOOKUP(G149,Sku_Consolidated!A2:U957,21, FALSE)))</f>
      </c>
      <c r="M149" s="8">
        <f>IF(J149="PCS", I149, 0)</f>
      </c>
      <c r="N149" s="8" t="s">
        <v>386</v>
      </c>
      <c r="O149" s="8">
        <f>N149 * VLOOKUP(E149&amp;VLOOKUP(G149,Sku_Consolidated!A2:Q957,17,FALSE),Sku_CommRate!A2:E1002, 5, FALSE)</f>
      </c>
      <c r="P149" s="8">
        <f>N149 - O149</f>
      </c>
      <c r="Q149">
        <f>VLOOKUP(G149,Sku_Consolidated!A2:G957,7, FALSE)</f>
      </c>
      <c r="R149">
        <f>IF(IFERROR(VLOOKUP(E149,Store_Showcase!B2:H144,7, FALSE), TRUE)=TRUE, IF(IFERROR(VLOOKUP(E149,Store_SRP!B2:H110,7, FALSE), TRUE)=TRUE,VLOOKUP(E149,Store_VAM!B2:H273,7, FALSE),VLOOKUP(E149,Store_SRP!B2:H110,7, FALSE)), VLOOKUP(E149,Store_Showcase!B2:H144,7, FALSE))</f>
      </c>
      <c r="S149">
        <f>IF(IFERROR(VLOOKUP(E149,Store_Showcase!B2:I144,8, FALSE), TRUE)=TRUE, IF(IFERROR(VLOOKUP(E149,Store_SRP!B2:I110,8, FALSE), TRUE)=TRUE,VLOOKUP(E149,Store_VAM!B2:I273,8, FALSE),VLOOKUP(E149,Store_SRP!B2:I110,8, FALSE)), VLOOKUP(E149,Store_Showcase!B2:I144,8, FALSE))</f>
      </c>
      <c r="T149">
        <f>VLOOKUP(G149,Sku_Consolidated!A2:R957,18,FALSE)</f>
      </c>
      <c r="U149">
        <v>6238</v>
      </c>
      <c r="V149">
        <f>IF(VLOOKUP(G149,Sku_Consolidated!A2:S957,19,FALSE)="SHOWCASE", VLOOKUP(E149,Store_Showcase!B2:L144,11, FALSE), IF(VLOOKUP(G149,Sku_Consolidated!A2:S957,19,FALSE)="VAM",VLOOKUP(E149,Store_VAM!B2:L273,11, FALSE),VLOOKUP(E149,Store_SRP!B2:L110,11, FALSE)))</f>
      </c>
      <c r="W149">
        <f>VLOOKUP(G149,Sku_Consolidated!A2:W957,11,FALSE)</f>
      </c>
      <c r="X149">
        <f>VLOOKUP(G149,Sku_Consolidated!A2:H957,8,FALSE)</f>
      </c>
      <c r="Y149">
        <f>VLOOKUP(G149,Sku_Consolidated!A2:I957,9,FALSE)</f>
      </c>
      <c r="Z149" t="s">
        <v>38</v>
      </c>
      <c r="AA149">
        <f>VLOOKUP(G149,Sku_Consolidated!A2:E957,5,FALSE)</f>
      </c>
      <c r="AB149">
        <f>IF(VLOOKUP(G149,Sku_Consolidated!A2:S957,19,FALSE)="SHOWCASE", VLOOKUP(E149,Store_Showcase!B2:N144,13, FALSE), IF(VLOOKUP(G149,Sku_Consolidated!A2:S957,19,FALSE)="VAM",VLOOKUP(E149,Store_VAM!B2:N273,13, FALSE),VLOOKUP(E149,Store_SRP!B2:N110,13, FALSE)))</f>
      </c>
      <c r="AC149">
        <f>IF(IFERROR(AB149,TRUE)=TRUE, "-","OK")</f>
      </c>
      <c r="AD149" s="8" t="s">
        <v>386</v>
      </c>
      <c r="AE149" s="8" t="s">
        <v>39</v>
      </c>
      <c r="AF149">
        <f>IF(IFERROR(VLOOKUP(E149,Store_Showcase!B2:H144,{5}, FALSE), TRUE)=TRUE, IF(IFERROR(VLOOKUP(E149,Store_SRP!B2:H110,{5}, FALSE), TRUE)=TRUE,VLOOKUP(E149,Store_VAM!B2:H273,{5}, FALSE),VLOOKUP(E149,Store_SRP!B2:H110,{5}, FALSE)), VLOOKUP(E149,Store_Showcase!B2:H144,{5}, FALSE))</f>
      </c>
      <c r="AG149">
        <f>IF(IFERROR(VLOOKUP(E149,Store_Showcase!B2:H144,{6}, FALSE), TRUE)=TRUE, IF(IFERROR(VLOOKUP(E149,Store_SRP!B2:H110,{6}, FALSE), TRUE)=TRUE,VLOOKUP(E149,Store_VAM!B2:H273,{6}, FALSE),VLOOKUP(E149,Store_SRP!B2:H110,{6}, FALSE)), VLOOKUP(E149,Store_Showcase!B2:H144,{6}, FALSE))</f>
      </c>
      <c r="AH149">
        <f>VLOOKUP(G149,Sku_Consolidated!A2:R957,18,FALSE)</f>
      </c>
      <c r="AI149">
        <f>VLOOKUP(G149,Sku_Consolidated!A2:S957,19,FALSE)</f>
      </c>
      <c r="AJ149">
        <f>VLOOKUP(G149,Sku_Consolidated!A2:T957,20,FALSE)</f>
      </c>
    </row>
    <row r="150" spans="1:36" x14ac:dyDescent="0.25">
      <c r="A150">
        <v>2024</v>
      </c>
      <c r="B150" t="s">
        <v>31</v>
      </c>
      <c r="C150" t="s">
        <v>32</v>
      </c>
      <c r="D150" t="s">
        <v>33</v>
      </c>
      <c r="E150">
        <v>262</v>
      </c>
      <c r="F150">
        <f>IF(IFERROR(VLOOKUP(E150,Store_Showcase!B2:H144,{2}, FALSE), TRUE)=TRUE, IF(IFERROR(VLOOKUP(E150,Store_SRP!B2:H110,{2}, FALSE), TRUE)=TRUE,VLOOKUP(E150,Store_VAM!B2:H273,{2}, FALSE),VLOOKUP(E150,Store_SRP!B2:H110,{2}, FALSE)), VLOOKUP(E150,Store_Showcase!B2:H144,{2}, FALSE))</f>
      </c>
      <c r="G150">
        <v>655538</v>
      </c>
      <c r="H150" t="s">
        <v>374</v>
      </c>
      <c r="I150" s="8" t="s">
        <v>387</v>
      </c>
      <c r="J150" t="s">
        <v>36</v>
      </c>
      <c r="K150" s="8">
        <f>IF(J150="PCK", I150, 0)</f>
      </c>
      <c r="L150" s="8">
        <f>IF(J150="KLS", I150, IF(J150="PCK", I150*VLOOKUP(G150,Sku_Consolidated!A2:U957,21, FALSE),I150*VLOOKUP(G150,Sku_Consolidated!A2:U957,21, FALSE)))</f>
      </c>
      <c r="M150" s="8">
        <f>IF(J150="PCS", I150, 0)</f>
      </c>
      <c r="N150" s="8" t="s">
        <v>388</v>
      </c>
      <c r="O150" s="8">
        <f>N150 * VLOOKUP(E150&amp;VLOOKUP(G150,Sku_Consolidated!A2:Q957,17,FALSE),Sku_CommRate!A2:E1002, 5, FALSE)</f>
      </c>
      <c r="P150" s="8">
        <f>N150 - O150</f>
      </c>
      <c r="Q150">
        <f>VLOOKUP(G150,Sku_Consolidated!A2:G957,7, FALSE)</f>
      </c>
      <c r="R150">
        <f>IF(IFERROR(VLOOKUP(E150,Store_Showcase!B2:H144,7, FALSE), TRUE)=TRUE, IF(IFERROR(VLOOKUP(E150,Store_SRP!B2:H110,7, FALSE), TRUE)=TRUE,VLOOKUP(E150,Store_VAM!B2:H273,7, FALSE),VLOOKUP(E150,Store_SRP!B2:H110,7, FALSE)), VLOOKUP(E150,Store_Showcase!B2:H144,7, FALSE))</f>
      </c>
      <c r="S150">
        <f>IF(IFERROR(VLOOKUP(E150,Store_Showcase!B2:I144,8, FALSE), TRUE)=TRUE, IF(IFERROR(VLOOKUP(E150,Store_SRP!B2:I110,8, FALSE), TRUE)=TRUE,VLOOKUP(E150,Store_VAM!B2:I273,8, FALSE),VLOOKUP(E150,Store_SRP!B2:I110,8, FALSE)), VLOOKUP(E150,Store_Showcase!B2:I144,8, FALSE))</f>
      </c>
      <c r="T150">
        <f>VLOOKUP(G150,Sku_Consolidated!A2:R957,18,FALSE)</f>
      </c>
      <c r="U150">
        <v>6359</v>
      </c>
      <c r="V150">
        <f>IF(VLOOKUP(G150,Sku_Consolidated!A2:S957,19,FALSE)="SHOWCASE", VLOOKUP(E150,Store_Showcase!B2:L144,11, FALSE), IF(VLOOKUP(G150,Sku_Consolidated!A2:S957,19,FALSE)="VAM",VLOOKUP(E150,Store_VAM!B2:L273,11, FALSE),VLOOKUP(E150,Store_SRP!B2:L110,11, FALSE)))</f>
      </c>
      <c r="W150">
        <f>VLOOKUP(G150,Sku_Consolidated!A2:W957,11,FALSE)</f>
      </c>
      <c r="X150">
        <f>VLOOKUP(G150,Sku_Consolidated!A2:H957,8,FALSE)</f>
      </c>
      <c r="Y150">
        <f>VLOOKUP(G150,Sku_Consolidated!A2:I957,9,FALSE)</f>
      </c>
      <c r="Z150" t="s">
        <v>38</v>
      </c>
      <c r="AA150">
        <f>VLOOKUP(G150,Sku_Consolidated!A2:E957,5,FALSE)</f>
      </c>
      <c r="AB150">
        <f>IF(VLOOKUP(G150,Sku_Consolidated!A2:S957,19,FALSE)="SHOWCASE", VLOOKUP(E150,Store_Showcase!B2:N144,13, FALSE), IF(VLOOKUP(G150,Sku_Consolidated!A2:S957,19,FALSE)="VAM",VLOOKUP(E150,Store_VAM!B2:N273,13, FALSE),VLOOKUP(E150,Store_SRP!B2:N110,13, FALSE)))</f>
      </c>
      <c r="AC150">
        <f>IF(IFERROR(AB150,TRUE)=TRUE, "-","OK")</f>
      </c>
      <c r="AD150" s="8" t="s">
        <v>388</v>
      </c>
      <c r="AE150" s="8" t="s">
        <v>39</v>
      </c>
      <c r="AF150">
        <f>IF(IFERROR(VLOOKUP(E150,Store_Showcase!B2:H144,{5}, FALSE), TRUE)=TRUE, IF(IFERROR(VLOOKUP(E150,Store_SRP!B2:H110,{5}, FALSE), TRUE)=TRUE,VLOOKUP(E150,Store_VAM!B2:H273,{5}, FALSE),VLOOKUP(E150,Store_SRP!B2:H110,{5}, FALSE)), VLOOKUP(E150,Store_Showcase!B2:H144,{5}, FALSE))</f>
      </c>
      <c r="AG150">
        <f>IF(IFERROR(VLOOKUP(E150,Store_Showcase!B2:H144,{6}, FALSE), TRUE)=TRUE, IF(IFERROR(VLOOKUP(E150,Store_SRP!B2:H110,{6}, FALSE), TRUE)=TRUE,VLOOKUP(E150,Store_VAM!B2:H273,{6}, FALSE),VLOOKUP(E150,Store_SRP!B2:H110,{6}, FALSE)), VLOOKUP(E150,Store_Showcase!B2:H144,{6}, FALSE))</f>
      </c>
      <c r="AH150">
        <f>VLOOKUP(G150,Sku_Consolidated!A2:R957,18,FALSE)</f>
      </c>
      <c r="AI150">
        <f>VLOOKUP(G150,Sku_Consolidated!A2:S957,19,FALSE)</f>
      </c>
      <c r="AJ150">
        <f>VLOOKUP(G150,Sku_Consolidated!A2:T957,20,FALSE)</f>
      </c>
    </row>
    <row r="151" spans="1:36" x14ac:dyDescent="0.25">
      <c r="A151">
        <v>2024</v>
      </c>
      <c r="B151" t="s">
        <v>31</v>
      </c>
      <c r="C151" t="s">
        <v>32</v>
      </c>
      <c r="D151" t="s">
        <v>33</v>
      </c>
      <c r="E151">
        <v>804</v>
      </c>
      <c r="F151">
        <f>IF(IFERROR(VLOOKUP(E151,Store_Showcase!B2:H144,{2}, FALSE), TRUE)=TRUE, IF(IFERROR(VLOOKUP(E151,Store_SRP!B2:H110,{2}, FALSE), TRUE)=TRUE,VLOOKUP(E151,Store_VAM!B2:H273,{2}, FALSE),VLOOKUP(E151,Store_SRP!B2:H110,{2}, FALSE)), VLOOKUP(E151,Store_Showcase!B2:H144,{2}, FALSE))</f>
      </c>
      <c r="G151">
        <v>655307</v>
      </c>
      <c r="H151" t="s">
        <v>389</v>
      </c>
      <c r="I151" s="8" t="s">
        <v>390</v>
      </c>
      <c r="J151" t="s">
        <v>36</v>
      </c>
      <c r="K151" s="8">
        <f>IF(J151="PCK", I151, 0)</f>
      </c>
      <c r="L151" s="8">
        <f>IF(J151="KLS", I151, IF(J151="PCK", I151*VLOOKUP(G151,Sku_Consolidated!A2:U957,21, FALSE),I151*VLOOKUP(G151,Sku_Consolidated!A2:U957,21, FALSE)))</f>
      </c>
      <c r="M151" s="8">
        <f>IF(J151="PCS", I151, 0)</f>
      </c>
      <c r="N151" s="8" t="s">
        <v>391</v>
      </c>
      <c r="O151" s="8">
        <f>N151 * VLOOKUP(E151&amp;VLOOKUP(G151,Sku_Consolidated!A2:Q957,17,FALSE),Sku_CommRate!A2:E1002, 5, FALSE)</f>
      </c>
      <c r="P151" s="8">
        <f>N151 - O151</f>
      </c>
      <c r="Q151">
        <f>VLOOKUP(G151,Sku_Consolidated!A2:G957,7, FALSE)</f>
      </c>
      <c r="R151">
        <f>IF(IFERROR(VLOOKUP(E151,Store_Showcase!B2:H144,7, FALSE), TRUE)=TRUE, IF(IFERROR(VLOOKUP(E151,Store_SRP!B2:H110,7, FALSE), TRUE)=TRUE,VLOOKUP(E151,Store_VAM!B2:H273,7, FALSE),VLOOKUP(E151,Store_SRP!B2:H110,7, FALSE)), VLOOKUP(E151,Store_Showcase!B2:H144,7, FALSE))</f>
      </c>
      <c r="S151">
        <f>IF(IFERROR(VLOOKUP(E151,Store_Showcase!B2:I144,8, FALSE), TRUE)=TRUE, IF(IFERROR(VLOOKUP(E151,Store_SRP!B2:I110,8, FALSE), TRUE)=TRUE,VLOOKUP(E151,Store_VAM!B2:I273,8, FALSE),VLOOKUP(E151,Store_SRP!B2:I110,8, FALSE)), VLOOKUP(E151,Store_Showcase!B2:I144,8, FALSE))</f>
      </c>
      <c r="T151">
        <f>VLOOKUP(G151,Sku_Consolidated!A2:R957,18,FALSE)</f>
      </c>
      <c r="U151">
        <v>6234</v>
      </c>
      <c r="V151">
        <f>IF(VLOOKUP(G151,Sku_Consolidated!A2:S957,19,FALSE)="SHOWCASE", VLOOKUP(E151,Store_Showcase!B2:L144,11, FALSE), IF(VLOOKUP(G151,Sku_Consolidated!A2:S957,19,FALSE)="VAM",VLOOKUP(E151,Store_VAM!B2:L273,11, FALSE),VLOOKUP(E151,Store_SRP!B2:L110,11, FALSE)))</f>
      </c>
      <c r="W151">
        <f>VLOOKUP(G151,Sku_Consolidated!A2:W957,11,FALSE)</f>
      </c>
      <c r="X151">
        <f>VLOOKUP(G151,Sku_Consolidated!A2:H957,8,FALSE)</f>
      </c>
      <c r="Y151">
        <f>VLOOKUP(G151,Sku_Consolidated!A2:I957,9,FALSE)</f>
      </c>
      <c r="Z151" t="s">
        <v>38</v>
      </c>
      <c r="AA151">
        <f>VLOOKUP(G151,Sku_Consolidated!A2:E957,5,FALSE)</f>
      </c>
      <c r="AB151">
        <f>IF(VLOOKUP(G151,Sku_Consolidated!A2:S957,19,FALSE)="SHOWCASE", VLOOKUP(E151,Store_Showcase!B2:N144,13, FALSE), IF(VLOOKUP(G151,Sku_Consolidated!A2:S957,19,FALSE)="VAM",VLOOKUP(E151,Store_VAM!B2:N273,13, FALSE),VLOOKUP(E151,Store_SRP!B2:N110,13, FALSE)))</f>
      </c>
      <c r="AC151">
        <f>IF(IFERROR(AB151,TRUE)=TRUE, "-","OK")</f>
      </c>
      <c r="AD151" s="8" t="s">
        <v>391</v>
      </c>
      <c r="AE151" s="8" t="s">
        <v>39</v>
      </c>
      <c r="AF151">
        <f>IF(IFERROR(VLOOKUP(E151,Store_Showcase!B2:H144,{5}, FALSE), TRUE)=TRUE, IF(IFERROR(VLOOKUP(E151,Store_SRP!B2:H110,{5}, FALSE), TRUE)=TRUE,VLOOKUP(E151,Store_VAM!B2:H273,{5}, FALSE),VLOOKUP(E151,Store_SRP!B2:H110,{5}, FALSE)), VLOOKUP(E151,Store_Showcase!B2:H144,{5}, FALSE))</f>
      </c>
      <c r="AG151">
        <f>IF(IFERROR(VLOOKUP(E151,Store_Showcase!B2:H144,{6}, FALSE), TRUE)=TRUE, IF(IFERROR(VLOOKUP(E151,Store_SRP!B2:H110,{6}, FALSE), TRUE)=TRUE,VLOOKUP(E151,Store_VAM!B2:H273,{6}, FALSE),VLOOKUP(E151,Store_SRP!B2:H110,{6}, FALSE)), VLOOKUP(E151,Store_Showcase!B2:H144,{6}, FALSE))</f>
      </c>
      <c r="AH151">
        <f>VLOOKUP(G151,Sku_Consolidated!A2:R957,18,FALSE)</f>
      </c>
      <c r="AI151">
        <f>VLOOKUP(G151,Sku_Consolidated!A2:S957,19,FALSE)</f>
      </c>
      <c r="AJ151">
        <f>VLOOKUP(G151,Sku_Consolidated!A2:T957,20,FALSE)</f>
      </c>
    </row>
    <row r="152" spans="1:36" x14ac:dyDescent="0.25">
      <c r="A152">
        <v>2024</v>
      </c>
      <c r="B152" t="s">
        <v>31</v>
      </c>
      <c r="C152" t="s">
        <v>32</v>
      </c>
      <c r="D152" t="s">
        <v>33</v>
      </c>
      <c r="E152">
        <v>205</v>
      </c>
      <c r="F152">
        <f>IF(IFERROR(VLOOKUP(E152,Store_Showcase!B2:H144,{2}, FALSE), TRUE)=TRUE, IF(IFERROR(VLOOKUP(E152,Store_SRP!B2:H110,{2}, FALSE), TRUE)=TRUE,VLOOKUP(E152,Store_VAM!B2:H273,{2}, FALSE),VLOOKUP(E152,Store_SRP!B2:H110,{2}, FALSE)), VLOOKUP(E152,Store_Showcase!B2:H144,{2}, FALSE))</f>
      </c>
      <c r="G152">
        <v>655519</v>
      </c>
      <c r="H152" t="s">
        <v>392</v>
      </c>
      <c r="I152" s="8" t="s">
        <v>393</v>
      </c>
      <c r="J152" t="s">
        <v>36</v>
      </c>
      <c r="K152" s="8">
        <f>IF(J152="PCK", I152, 0)</f>
      </c>
      <c r="L152" s="8">
        <f>IF(J152="KLS", I152, IF(J152="PCK", I152*VLOOKUP(G152,Sku_Consolidated!A2:U957,21, FALSE),I152*VLOOKUP(G152,Sku_Consolidated!A2:U957,21, FALSE)))</f>
      </c>
      <c r="M152" s="8">
        <f>IF(J152="PCS", I152, 0)</f>
      </c>
      <c r="N152" s="8" t="s">
        <v>394</v>
      </c>
      <c r="O152" s="8">
        <f>N152 * VLOOKUP(E152&amp;VLOOKUP(G152,Sku_Consolidated!A2:Q957,17,FALSE),Sku_CommRate!A2:E1002, 5, FALSE)</f>
      </c>
      <c r="P152" s="8">
        <f>N152 - O152</f>
      </c>
      <c r="Q152">
        <f>VLOOKUP(G152,Sku_Consolidated!A2:G957,7, FALSE)</f>
      </c>
      <c r="R152">
        <f>IF(IFERROR(VLOOKUP(E152,Store_Showcase!B2:H144,7, FALSE), TRUE)=TRUE, IF(IFERROR(VLOOKUP(E152,Store_SRP!B2:H110,7, FALSE), TRUE)=TRUE,VLOOKUP(E152,Store_VAM!B2:H273,7, FALSE),VLOOKUP(E152,Store_SRP!B2:H110,7, FALSE)), VLOOKUP(E152,Store_Showcase!B2:H144,7, FALSE))</f>
      </c>
      <c r="S152">
        <f>IF(IFERROR(VLOOKUP(E152,Store_Showcase!B2:I144,8, FALSE), TRUE)=TRUE, IF(IFERROR(VLOOKUP(E152,Store_SRP!B2:I110,8, FALSE), TRUE)=TRUE,VLOOKUP(E152,Store_VAM!B2:I273,8, FALSE),VLOOKUP(E152,Store_SRP!B2:I110,8, FALSE)), VLOOKUP(E152,Store_Showcase!B2:I144,8, FALSE))</f>
      </c>
      <c r="T152">
        <f>VLOOKUP(G152,Sku_Consolidated!A2:R957,18,FALSE)</f>
      </c>
      <c r="U152">
        <v>6341</v>
      </c>
      <c r="V152">
        <f>IF(VLOOKUP(G152,Sku_Consolidated!A2:S957,19,FALSE)="SHOWCASE", VLOOKUP(E152,Store_Showcase!B2:L144,11, FALSE), IF(VLOOKUP(G152,Sku_Consolidated!A2:S957,19,FALSE)="VAM",VLOOKUP(E152,Store_VAM!B2:L273,11, FALSE),VLOOKUP(E152,Store_SRP!B2:L110,11, FALSE)))</f>
      </c>
      <c r="W152">
        <f>VLOOKUP(G152,Sku_Consolidated!A2:W957,11,FALSE)</f>
      </c>
      <c r="X152">
        <f>VLOOKUP(G152,Sku_Consolidated!A2:H957,8,FALSE)</f>
      </c>
      <c r="Y152">
        <f>VLOOKUP(G152,Sku_Consolidated!A2:I957,9,FALSE)</f>
      </c>
      <c r="Z152" t="s">
        <v>38</v>
      </c>
      <c r="AA152">
        <f>VLOOKUP(G152,Sku_Consolidated!A2:E957,5,FALSE)</f>
      </c>
      <c r="AB152">
        <f>IF(VLOOKUP(G152,Sku_Consolidated!A2:S957,19,FALSE)="SHOWCASE", VLOOKUP(E152,Store_Showcase!B2:N144,13, FALSE), IF(VLOOKUP(G152,Sku_Consolidated!A2:S957,19,FALSE)="VAM",VLOOKUP(E152,Store_VAM!B2:N273,13, FALSE),VLOOKUP(E152,Store_SRP!B2:N110,13, FALSE)))</f>
      </c>
      <c r="AC152">
        <f>IF(IFERROR(AB152,TRUE)=TRUE, "-","OK")</f>
      </c>
      <c r="AD152" s="8" t="s">
        <v>394</v>
      </c>
      <c r="AE152" s="8" t="s">
        <v>39</v>
      </c>
      <c r="AF152">
        <f>IF(IFERROR(VLOOKUP(E152,Store_Showcase!B2:H144,{5}, FALSE), TRUE)=TRUE, IF(IFERROR(VLOOKUP(E152,Store_SRP!B2:H110,{5}, FALSE), TRUE)=TRUE,VLOOKUP(E152,Store_VAM!B2:H273,{5}, FALSE),VLOOKUP(E152,Store_SRP!B2:H110,{5}, FALSE)), VLOOKUP(E152,Store_Showcase!B2:H144,{5}, FALSE))</f>
      </c>
      <c r="AG152">
        <f>IF(IFERROR(VLOOKUP(E152,Store_Showcase!B2:H144,{6}, FALSE), TRUE)=TRUE, IF(IFERROR(VLOOKUP(E152,Store_SRP!B2:H110,{6}, FALSE), TRUE)=TRUE,VLOOKUP(E152,Store_VAM!B2:H273,{6}, FALSE),VLOOKUP(E152,Store_SRP!B2:H110,{6}, FALSE)), VLOOKUP(E152,Store_Showcase!B2:H144,{6}, FALSE))</f>
      </c>
      <c r="AH152">
        <f>VLOOKUP(G152,Sku_Consolidated!A2:R957,18,FALSE)</f>
      </c>
      <c r="AI152">
        <f>VLOOKUP(G152,Sku_Consolidated!A2:S957,19,FALSE)</f>
      </c>
      <c r="AJ152">
        <f>VLOOKUP(G152,Sku_Consolidated!A2:T957,20,FALSE)</f>
      </c>
    </row>
    <row r="153" spans="1:36" x14ac:dyDescent="0.25">
      <c r="A153">
        <v>2024</v>
      </c>
      <c r="B153" t="s">
        <v>31</v>
      </c>
      <c r="C153" t="s">
        <v>32</v>
      </c>
      <c r="D153" t="s">
        <v>33</v>
      </c>
      <c r="E153">
        <v>813</v>
      </c>
      <c r="F153">
        <f>IF(IFERROR(VLOOKUP(E153,Store_Showcase!B2:H144,{2}, FALSE), TRUE)=TRUE, IF(IFERROR(VLOOKUP(E153,Store_SRP!B2:H110,{2}, FALSE), TRUE)=TRUE,VLOOKUP(E153,Store_VAM!B2:H273,{2}, FALSE),VLOOKUP(E153,Store_SRP!B2:H110,{2}, FALSE)), VLOOKUP(E153,Store_Showcase!B2:H144,{2}, FALSE))</f>
      </c>
      <c r="G153">
        <v>655312</v>
      </c>
      <c r="H153" t="s">
        <v>98</v>
      </c>
      <c r="I153" s="8" t="s">
        <v>395</v>
      </c>
      <c r="J153" t="s">
        <v>36</v>
      </c>
      <c r="K153" s="8">
        <f>IF(J153="PCK", I153, 0)</f>
      </c>
      <c r="L153" s="8">
        <f>IF(J153="KLS", I153, IF(J153="PCK", I153*VLOOKUP(G153,Sku_Consolidated!A2:U957,21, FALSE),I153*VLOOKUP(G153,Sku_Consolidated!A2:U957,21, FALSE)))</f>
      </c>
      <c r="M153" s="8">
        <f>IF(J153="PCS", I153, 0)</f>
      </c>
      <c r="N153" s="8" t="s">
        <v>396</v>
      </c>
      <c r="O153" s="8">
        <f>N153 * VLOOKUP(E153&amp;VLOOKUP(G153,Sku_Consolidated!A2:Q957,17,FALSE),Sku_CommRate!A2:E1002, 5, FALSE)</f>
      </c>
      <c r="P153" s="8">
        <f>N153 - O153</f>
      </c>
      <c r="Q153">
        <f>VLOOKUP(G153,Sku_Consolidated!A2:G957,7, FALSE)</f>
      </c>
      <c r="R153">
        <f>IF(IFERROR(VLOOKUP(E153,Store_Showcase!B2:H144,7, FALSE), TRUE)=TRUE, IF(IFERROR(VLOOKUP(E153,Store_SRP!B2:H110,7, FALSE), TRUE)=TRUE,VLOOKUP(E153,Store_VAM!B2:H273,7, FALSE),VLOOKUP(E153,Store_SRP!B2:H110,7, FALSE)), VLOOKUP(E153,Store_Showcase!B2:H144,7, FALSE))</f>
      </c>
      <c r="S153">
        <f>IF(IFERROR(VLOOKUP(E153,Store_Showcase!B2:I144,8, FALSE), TRUE)=TRUE, IF(IFERROR(VLOOKUP(E153,Store_SRP!B2:I110,8, FALSE), TRUE)=TRUE,VLOOKUP(E153,Store_VAM!B2:I273,8, FALSE),VLOOKUP(E153,Store_SRP!B2:I110,8, FALSE)), VLOOKUP(E153,Store_Showcase!B2:I144,8, FALSE))</f>
      </c>
      <c r="T153">
        <f>VLOOKUP(G153,Sku_Consolidated!A2:R957,18,FALSE)</f>
      </c>
      <c r="U153">
        <v>6238</v>
      </c>
      <c r="V153">
        <f>IF(VLOOKUP(G153,Sku_Consolidated!A2:S957,19,FALSE)="SHOWCASE", VLOOKUP(E153,Store_Showcase!B2:L144,11, FALSE), IF(VLOOKUP(G153,Sku_Consolidated!A2:S957,19,FALSE)="VAM",VLOOKUP(E153,Store_VAM!B2:L273,11, FALSE),VLOOKUP(E153,Store_SRP!B2:L110,11, FALSE)))</f>
      </c>
      <c r="W153">
        <f>VLOOKUP(G153,Sku_Consolidated!A2:W957,11,FALSE)</f>
      </c>
      <c r="X153">
        <f>VLOOKUP(G153,Sku_Consolidated!A2:H957,8,FALSE)</f>
      </c>
      <c r="Y153">
        <f>VLOOKUP(G153,Sku_Consolidated!A2:I957,9,FALSE)</f>
      </c>
      <c r="Z153" t="s">
        <v>38</v>
      </c>
      <c r="AA153">
        <f>VLOOKUP(G153,Sku_Consolidated!A2:E957,5,FALSE)</f>
      </c>
      <c r="AB153">
        <f>IF(VLOOKUP(G153,Sku_Consolidated!A2:S957,19,FALSE)="SHOWCASE", VLOOKUP(E153,Store_Showcase!B2:N144,13, FALSE), IF(VLOOKUP(G153,Sku_Consolidated!A2:S957,19,FALSE)="VAM",VLOOKUP(E153,Store_VAM!B2:N273,13, FALSE),VLOOKUP(E153,Store_SRP!B2:N110,13, FALSE)))</f>
      </c>
      <c r="AC153">
        <f>IF(IFERROR(AB153,TRUE)=TRUE, "-","OK")</f>
      </c>
      <c r="AD153" s="8" t="s">
        <v>396</v>
      </c>
      <c r="AE153" s="8" t="s">
        <v>39</v>
      </c>
      <c r="AF153">
        <f>IF(IFERROR(VLOOKUP(E153,Store_Showcase!B2:H144,{5}, FALSE), TRUE)=TRUE, IF(IFERROR(VLOOKUP(E153,Store_SRP!B2:H110,{5}, FALSE), TRUE)=TRUE,VLOOKUP(E153,Store_VAM!B2:H273,{5}, FALSE),VLOOKUP(E153,Store_SRP!B2:H110,{5}, FALSE)), VLOOKUP(E153,Store_Showcase!B2:H144,{5}, FALSE))</f>
      </c>
      <c r="AG153">
        <f>IF(IFERROR(VLOOKUP(E153,Store_Showcase!B2:H144,{6}, FALSE), TRUE)=TRUE, IF(IFERROR(VLOOKUP(E153,Store_SRP!B2:H110,{6}, FALSE), TRUE)=TRUE,VLOOKUP(E153,Store_VAM!B2:H273,{6}, FALSE),VLOOKUP(E153,Store_SRP!B2:H110,{6}, FALSE)), VLOOKUP(E153,Store_Showcase!B2:H144,{6}, FALSE))</f>
      </c>
      <c r="AH153">
        <f>VLOOKUP(G153,Sku_Consolidated!A2:R957,18,FALSE)</f>
      </c>
      <c r="AI153">
        <f>VLOOKUP(G153,Sku_Consolidated!A2:S957,19,FALSE)</f>
      </c>
      <c r="AJ153">
        <f>VLOOKUP(G153,Sku_Consolidated!A2:T957,20,FALSE)</f>
      </c>
    </row>
    <row r="154" spans="1:36" x14ac:dyDescent="0.25">
      <c r="A154">
        <v>2024</v>
      </c>
      <c r="B154" t="s">
        <v>31</v>
      </c>
      <c r="C154" t="s">
        <v>32</v>
      </c>
      <c r="D154" t="s">
        <v>33</v>
      </c>
      <c r="E154">
        <v>809</v>
      </c>
      <c r="F154">
        <f>IF(IFERROR(VLOOKUP(E154,Store_Showcase!B2:H144,{2}, FALSE), TRUE)=TRUE, IF(IFERROR(VLOOKUP(E154,Store_SRP!B2:H110,{2}, FALSE), TRUE)=TRUE,VLOOKUP(E154,Store_VAM!B2:H273,{2}, FALSE),VLOOKUP(E154,Store_SRP!B2:H110,{2}, FALSE)), VLOOKUP(E154,Store_Showcase!B2:H144,{2}, FALSE))</f>
      </c>
      <c r="G154">
        <v>655314</v>
      </c>
      <c r="H154" t="s">
        <v>69</v>
      </c>
      <c r="I154" s="8" t="s">
        <v>397</v>
      </c>
      <c r="J154" t="s">
        <v>36</v>
      </c>
      <c r="K154" s="8">
        <f>IF(J154="PCK", I154, 0)</f>
      </c>
      <c r="L154" s="8">
        <f>IF(J154="KLS", I154, IF(J154="PCK", I154*VLOOKUP(G154,Sku_Consolidated!A2:U957,21, FALSE),I154*VLOOKUP(G154,Sku_Consolidated!A2:U957,21, FALSE)))</f>
      </c>
      <c r="M154" s="8">
        <f>IF(J154="PCS", I154, 0)</f>
      </c>
      <c r="N154" s="8" t="s">
        <v>398</v>
      </c>
      <c r="O154" s="8">
        <f>N154 * VLOOKUP(E154&amp;VLOOKUP(G154,Sku_Consolidated!A2:Q957,17,FALSE),Sku_CommRate!A2:E1002, 5, FALSE)</f>
      </c>
      <c r="P154" s="8">
        <f>N154 - O154</f>
      </c>
      <c r="Q154">
        <f>VLOOKUP(G154,Sku_Consolidated!A2:G957,7, FALSE)</f>
      </c>
      <c r="R154">
        <f>IF(IFERROR(VLOOKUP(E154,Store_Showcase!B2:H144,7, FALSE), TRUE)=TRUE, IF(IFERROR(VLOOKUP(E154,Store_SRP!B2:H110,7, FALSE), TRUE)=TRUE,VLOOKUP(E154,Store_VAM!B2:H273,7, FALSE),VLOOKUP(E154,Store_SRP!B2:H110,7, FALSE)), VLOOKUP(E154,Store_Showcase!B2:H144,7, FALSE))</f>
      </c>
      <c r="S154">
        <f>IF(IFERROR(VLOOKUP(E154,Store_Showcase!B2:I144,8, FALSE), TRUE)=TRUE, IF(IFERROR(VLOOKUP(E154,Store_SRP!B2:I110,8, FALSE), TRUE)=TRUE,VLOOKUP(E154,Store_VAM!B2:I273,8, FALSE),VLOOKUP(E154,Store_SRP!B2:I110,8, FALSE)), VLOOKUP(E154,Store_Showcase!B2:I144,8, FALSE))</f>
      </c>
      <c r="T154">
        <f>VLOOKUP(G154,Sku_Consolidated!A2:R957,18,FALSE)</f>
      </c>
      <c r="U154">
        <v>6239</v>
      </c>
      <c r="V154">
        <f>IF(VLOOKUP(G154,Sku_Consolidated!A2:S957,19,FALSE)="SHOWCASE", VLOOKUP(E154,Store_Showcase!B2:L144,11, FALSE), IF(VLOOKUP(G154,Sku_Consolidated!A2:S957,19,FALSE)="VAM",VLOOKUP(E154,Store_VAM!B2:L273,11, FALSE),VLOOKUP(E154,Store_SRP!B2:L110,11, FALSE)))</f>
      </c>
      <c r="W154">
        <f>VLOOKUP(G154,Sku_Consolidated!A2:W957,11,FALSE)</f>
      </c>
      <c r="X154">
        <f>VLOOKUP(G154,Sku_Consolidated!A2:H957,8,FALSE)</f>
      </c>
      <c r="Y154">
        <f>VLOOKUP(G154,Sku_Consolidated!A2:I957,9,FALSE)</f>
      </c>
      <c r="Z154" t="s">
        <v>38</v>
      </c>
      <c r="AA154">
        <f>VLOOKUP(G154,Sku_Consolidated!A2:E957,5,FALSE)</f>
      </c>
      <c r="AB154">
        <f>IF(VLOOKUP(G154,Sku_Consolidated!A2:S957,19,FALSE)="SHOWCASE", VLOOKUP(E154,Store_Showcase!B2:N144,13, FALSE), IF(VLOOKUP(G154,Sku_Consolidated!A2:S957,19,FALSE)="VAM",VLOOKUP(E154,Store_VAM!B2:N273,13, FALSE),VLOOKUP(E154,Store_SRP!B2:N110,13, FALSE)))</f>
      </c>
      <c r="AC154">
        <f>IF(IFERROR(AB154,TRUE)=TRUE, "-","OK")</f>
      </c>
      <c r="AD154" s="8" t="s">
        <v>398</v>
      </c>
      <c r="AE154" s="8" t="s">
        <v>39</v>
      </c>
      <c r="AF154">
        <f>IF(IFERROR(VLOOKUP(E154,Store_Showcase!B2:H144,{5}, FALSE), TRUE)=TRUE, IF(IFERROR(VLOOKUP(E154,Store_SRP!B2:H110,{5}, FALSE), TRUE)=TRUE,VLOOKUP(E154,Store_VAM!B2:H273,{5}, FALSE),VLOOKUP(E154,Store_SRP!B2:H110,{5}, FALSE)), VLOOKUP(E154,Store_Showcase!B2:H144,{5}, FALSE))</f>
      </c>
      <c r="AG154">
        <f>IF(IFERROR(VLOOKUP(E154,Store_Showcase!B2:H144,{6}, FALSE), TRUE)=TRUE, IF(IFERROR(VLOOKUP(E154,Store_SRP!B2:H110,{6}, FALSE), TRUE)=TRUE,VLOOKUP(E154,Store_VAM!B2:H273,{6}, FALSE),VLOOKUP(E154,Store_SRP!B2:H110,{6}, FALSE)), VLOOKUP(E154,Store_Showcase!B2:H144,{6}, FALSE))</f>
      </c>
      <c r="AH154">
        <f>VLOOKUP(G154,Sku_Consolidated!A2:R957,18,FALSE)</f>
      </c>
      <c r="AI154">
        <f>VLOOKUP(G154,Sku_Consolidated!A2:S957,19,FALSE)</f>
      </c>
      <c r="AJ154">
        <f>VLOOKUP(G154,Sku_Consolidated!A2:T957,20,FALSE)</f>
      </c>
    </row>
    <row r="155" spans="1:36" x14ac:dyDescent="0.25">
      <c r="A155">
        <v>2024</v>
      </c>
      <c r="B155" t="s">
        <v>31</v>
      </c>
      <c r="C155" t="s">
        <v>32</v>
      </c>
      <c r="D155" t="s">
        <v>33</v>
      </c>
      <c r="E155">
        <v>202</v>
      </c>
      <c r="F155">
        <f>IF(IFERROR(VLOOKUP(E155,Store_Showcase!B2:H144,{2}, FALSE), TRUE)=TRUE, IF(IFERROR(VLOOKUP(E155,Store_SRP!B2:H110,{2}, FALSE), TRUE)=TRUE,VLOOKUP(E155,Store_VAM!B2:H273,{2}, FALSE),VLOOKUP(E155,Store_SRP!B2:H110,{2}, FALSE)), VLOOKUP(E155,Store_Showcase!B2:H144,{2}, FALSE))</f>
      </c>
      <c r="G155">
        <v>655301</v>
      </c>
      <c r="H155" t="s">
        <v>57</v>
      </c>
      <c r="I155" s="8" t="s">
        <v>399</v>
      </c>
      <c r="J155" t="s">
        <v>36</v>
      </c>
      <c r="K155" s="8">
        <f>IF(J155="PCK", I155, 0)</f>
      </c>
      <c r="L155" s="8">
        <f>IF(J155="KLS", I155, IF(J155="PCK", I155*VLOOKUP(G155,Sku_Consolidated!A2:U957,21, FALSE),I155*VLOOKUP(G155,Sku_Consolidated!A2:U957,21, FALSE)))</f>
      </c>
      <c r="M155" s="8">
        <f>IF(J155="PCS", I155, 0)</f>
      </c>
      <c r="N155" s="8" t="s">
        <v>400</v>
      </c>
      <c r="O155" s="8">
        <f>N155 * VLOOKUP(E155&amp;VLOOKUP(G155,Sku_Consolidated!A2:Q957,17,FALSE),Sku_CommRate!A2:E1002, 5, FALSE)</f>
      </c>
      <c r="P155" s="8">
        <f>N155 - O155</f>
      </c>
      <c r="Q155">
        <f>VLOOKUP(G155,Sku_Consolidated!A2:G957,7, FALSE)</f>
      </c>
      <c r="R155">
        <f>IF(IFERROR(VLOOKUP(E155,Store_Showcase!B2:H144,7, FALSE), TRUE)=TRUE, IF(IFERROR(VLOOKUP(E155,Store_SRP!B2:H110,7, FALSE), TRUE)=TRUE,VLOOKUP(E155,Store_VAM!B2:H273,7, FALSE),VLOOKUP(E155,Store_SRP!B2:H110,7, FALSE)), VLOOKUP(E155,Store_Showcase!B2:H144,7, FALSE))</f>
      </c>
      <c r="S155">
        <f>IF(IFERROR(VLOOKUP(E155,Store_Showcase!B2:I144,8, FALSE), TRUE)=TRUE, IF(IFERROR(VLOOKUP(E155,Store_SRP!B2:I110,8, FALSE), TRUE)=TRUE,VLOOKUP(E155,Store_VAM!B2:I273,8, FALSE),VLOOKUP(E155,Store_SRP!B2:I110,8, FALSE)), VLOOKUP(E155,Store_Showcase!B2:I144,8, FALSE))</f>
      </c>
      <c r="T155">
        <f>VLOOKUP(G155,Sku_Consolidated!A2:R957,18,FALSE)</f>
      </c>
      <c r="U155">
        <v>6228</v>
      </c>
      <c r="V155">
        <f>IF(VLOOKUP(G155,Sku_Consolidated!A2:S957,19,FALSE)="SHOWCASE", VLOOKUP(E155,Store_Showcase!B2:L144,11, FALSE), IF(VLOOKUP(G155,Sku_Consolidated!A2:S957,19,FALSE)="VAM",VLOOKUP(E155,Store_VAM!B2:L273,11, FALSE),VLOOKUP(E155,Store_SRP!B2:L110,11, FALSE)))</f>
      </c>
      <c r="W155">
        <f>VLOOKUP(G155,Sku_Consolidated!A2:W957,11,FALSE)</f>
      </c>
      <c r="X155">
        <f>VLOOKUP(G155,Sku_Consolidated!A2:H957,8,FALSE)</f>
      </c>
      <c r="Y155">
        <f>VLOOKUP(G155,Sku_Consolidated!A2:I957,9,FALSE)</f>
      </c>
      <c r="Z155" t="s">
        <v>38</v>
      </c>
      <c r="AA155">
        <f>VLOOKUP(G155,Sku_Consolidated!A2:E957,5,FALSE)</f>
      </c>
      <c r="AB155">
        <f>IF(VLOOKUP(G155,Sku_Consolidated!A2:S957,19,FALSE)="SHOWCASE", VLOOKUP(E155,Store_Showcase!B2:N144,13, FALSE), IF(VLOOKUP(G155,Sku_Consolidated!A2:S957,19,FALSE)="VAM",VLOOKUP(E155,Store_VAM!B2:N273,13, FALSE),VLOOKUP(E155,Store_SRP!B2:N110,13, FALSE)))</f>
      </c>
      <c r="AC155">
        <f>IF(IFERROR(AB155,TRUE)=TRUE, "-","OK")</f>
      </c>
      <c r="AD155" s="8" t="s">
        <v>400</v>
      </c>
      <c r="AE155" s="8" t="s">
        <v>39</v>
      </c>
      <c r="AF155">
        <f>IF(IFERROR(VLOOKUP(E155,Store_Showcase!B2:H144,{5}, FALSE), TRUE)=TRUE, IF(IFERROR(VLOOKUP(E155,Store_SRP!B2:H110,{5}, FALSE), TRUE)=TRUE,VLOOKUP(E155,Store_VAM!B2:H273,{5}, FALSE),VLOOKUP(E155,Store_SRP!B2:H110,{5}, FALSE)), VLOOKUP(E155,Store_Showcase!B2:H144,{5}, FALSE))</f>
      </c>
      <c r="AG155">
        <f>IF(IFERROR(VLOOKUP(E155,Store_Showcase!B2:H144,{6}, FALSE), TRUE)=TRUE, IF(IFERROR(VLOOKUP(E155,Store_SRP!B2:H110,{6}, FALSE), TRUE)=TRUE,VLOOKUP(E155,Store_VAM!B2:H273,{6}, FALSE),VLOOKUP(E155,Store_SRP!B2:H110,{6}, FALSE)), VLOOKUP(E155,Store_Showcase!B2:H144,{6}, FALSE))</f>
      </c>
      <c r="AH155">
        <f>VLOOKUP(G155,Sku_Consolidated!A2:R957,18,FALSE)</f>
      </c>
      <c r="AI155">
        <f>VLOOKUP(G155,Sku_Consolidated!A2:S957,19,FALSE)</f>
      </c>
      <c r="AJ155">
        <f>VLOOKUP(G155,Sku_Consolidated!A2:T957,20,FALSE)</f>
      </c>
    </row>
    <row r="156" spans="1:36" x14ac:dyDescent="0.25">
      <c r="A156">
        <v>2024</v>
      </c>
      <c r="B156" t="s">
        <v>31</v>
      </c>
      <c r="C156" t="s">
        <v>32</v>
      </c>
      <c r="D156" t="s">
        <v>33</v>
      </c>
      <c r="E156">
        <v>221</v>
      </c>
      <c r="F156">
        <f>IF(IFERROR(VLOOKUP(E156,Store_Showcase!B2:H144,{2}, FALSE), TRUE)=TRUE, IF(IFERROR(VLOOKUP(E156,Store_SRP!B2:H110,{2}, FALSE), TRUE)=TRUE,VLOOKUP(E156,Store_VAM!B2:H273,{2}, FALSE),VLOOKUP(E156,Store_SRP!B2:H110,{2}, FALSE)), VLOOKUP(E156,Store_Showcase!B2:H144,{2}, FALSE))</f>
      </c>
      <c r="G156">
        <v>655322</v>
      </c>
      <c r="H156" t="s">
        <v>66</v>
      </c>
      <c r="I156" s="8" t="s">
        <v>401</v>
      </c>
      <c r="J156" t="s">
        <v>36</v>
      </c>
      <c r="K156" s="8">
        <f>IF(J156="PCK", I156, 0)</f>
      </c>
      <c r="L156" s="8">
        <f>IF(J156="KLS", I156, IF(J156="PCK", I156*VLOOKUP(G156,Sku_Consolidated!A2:U957,21, FALSE),I156*VLOOKUP(G156,Sku_Consolidated!A2:U957,21, FALSE)))</f>
      </c>
      <c r="M156" s="8">
        <f>IF(J156="PCS", I156, 0)</f>
      </c>
      <c r="N156" s="8" t="s">
        <v>402</v>
      </c>
      <c r="O156" s="8">
        <f>N156 * VLOOKUP(E156&amp;VLOOKUP(G156,Sku_Consolidated!A2:Q957,17,FALSE),Sku_CommRate!A2:E1002, 5, FALSE)</f>
      </c>
      <c r="P156" s="8">
        <f>N156 - O156</f>
      </c>
      <c r="Q156">
        <f>VLOOKUP(G156,Sku_Consolidated!A2:G957,7, FALSE)</f>
      </c>
      <c r="R156">
        <f>IF(IFERROR(VLOOKUP(E156,Store_Showcase!B2:H144,7, FALSE), TRUE)=TRUE, IF(IFERROR(VLOOKUP(E156,Store_SRP!B2:H110,7, FALSE), TRUE)=TRUE,VLOOKUP(E156,Store_VAM!B2:H273,7, FALSE),VLOOKUP(E156,Store_SRP!B2:H110,7, FALSE)), VLOOKUP(E156,Store_Showcase!B2:H144,7, FALSE))</f>
      </c>
      <c r="S156">
        <f>IF(IFERROR(VLOOKUP(E156,Store_Showcase!B2:I144,8, FALSE), TRUE)=TRUE, IF(IFERROR(VLOOKUP(E156,Store_SRP!B2:I110,8, FALSE), TRUE)=TRUE,VLOOKUP(E156,Store_VAM!B2:I273,8, FALSE),VLOOKUP(E156,Store_SRP!B2:I110,8, FALSE)), VLOOKUP(E156,Store_Showcase!B2:I144,8, FALSE))</f>
      </c>
      <c r="T156">
        <f>VLOOKUP(G156,Sku_Consolidated!A2:R957,18,FALSE)</f>
      </c>
      <c r="U156">
        <v>6247</v>
      </c>
      <c r="V156">
        <f>IF(VLOOKUP(G156,Sku_Consolidated!A2:S957,19,FALSE)="SHOWCASE", VLOOKUP(E156,Store_Showcase!B2:L144,11, FALSE), IF(VLOOKUP(G156,Sku_Consolidated!A2:S957,19,FALSE)="VAM",VLOOKUP(E156,Store_VAM!B2:L273,11, FALSE),VLOOKUP(E156,Store_SRP!B2:L110,11, FALSE)))</f>
      </c>
      <c r="W156">
        <f>VLOOKUP(G156,Sku_Consolidated!A2:W957,11,FALSE)</f>
      </c>
      <c r="X156">
        <f>VLOOKUP(G156,Sku_Consolidated!A2:H957,8,FALSE)</f>
      </c>
      <c r="Y156">
        <f>VLOOKUP(G156,Sku_Consolidated!A2:I957,9,FALSE)</f>
      </c>
      <c r="Z156" t="s">
        <v>38</v>
      </c>
      <c r="AA156">
        <f>VLOOKUP(G156,Sku_Consolidated!A2:E957,5,FALSE)</f>
      </c>
      <c r="AB156">
        <f>IF(VLOOKUP(G156,Sku_Consolidated!A2:S957,19,FALSE)="SHOWCASE", VLOOKUP(E156,Store_Showcase!B2:N144,13, FALSE), IF(VLOOKUP(G156,Sku_Consolidated!A2:S957,19,FALSE)="VAM",VLOOKUP(E156,Store_VAM!B2:N273,13, FALSE),VLOOKUP(E156,Store_SRP!B2:N110,13, FALSE)))</f>
      </c>
      <c r="AC156">
        <f>IF(IFERROR(AB156,TRUE)=TRUE, "-","OK")</f>
      </c>
      <c r="AD156" s="8" t="s">
        <v>402</v>
      </c>
      <c r="AE156" s="8" t="s">
        <v>39</v>
      </c>
      <c r="AF156">
        <f>IF(IFERROR(VLOOKUP(E156,Store_Showcase!B2:H144,{5}, FALSE), TRUE)=TRUE, IF(IFERROR(VLOOKUP(E156,Store_SRP!B2:H110,{5}, FALSE), TRUE)=TRUE,VLOOKUP(E156,Store_VAM!B2:H273,{5}, FALSE),VLOOKUP(E156,Store_SRP!B2:H110,{5}, FALSE)), VLOOKUP(E156,Store_Showcase!B2:H144,{5}, FALSE))</f>
      </c>
      <c r="AG156">
        <f>IF(IFERROR(VLOOKUP(E156,Store_Showcase!B2:H144,{6}, FALSE), TRUE)=TRUE, IF(IFERROR(VLOOKUP(E156,Store_SRP!B2:H110,{6}, FALSE), TRUE)=TRUE,VLOOKUP(E156,Store_VAM!B2:H273,{6}, FALSE),VLOOKUP(E156,Store_SRP!B2:H110,{6}, FALSE)), VLOOKUP(E156,Store_Showcase!B2:H144,{6}, FALSE))</f>
      </c>
      <c r="AH156">
        <f>VLOOKUP(G156,Sku_Consolidated!A2:R957,18,FALSE)</f>
      </c>
      <c r="AI156">
        <f>VLOOKUP(G156,Sku_Consolidated!A2:S957,19,FALSE)</f>
      </c>
      <c r="AJ156">
        <f>VLOOKUP(G156,Sku_Consolidated!A2:T957,20,FALSE)</f>
      </c>
    </row>
    <row r="157" spans="1:36" x14ac:dyDescent="0.25">
      <c r="A157">
        <v>2024</v>
      </c>
      <c r="B157" t="s">
        <v>31</v>
      </c>
      <c r="C157" t="s">
        <v>32</v>
      </c>
      <c r="D157" t="s">
        <v>33</v>
      </c>
      <c r="E157">
        <v>705</v>
      </c>
      <c r="F157">
        <f>IF(IFERROR(VLOOKUP(E157,Store_Showcase!B2:H144,{2}, FALSE), TRUE)=TRUE, IF(IFERROR(VLOOKUP(E157,Store_SRP!B2:H110,{2}, FALSE), TRUE)=TRUE,VLOOKUP(E157,Store_VAM!B2:H273,{2}, FALSE),VLOOKUP(E157,Store_SRP!B2:H110,{2}, FALSE)), VLOOKUP(E157,Store_Showcase!B2:H144,{2}, FALSE))</f>
      </c>
      <c r="G157">
        <v>655301</v>
      </c>
      <c r="H157" t="s">
        <v>57</v>
      </c>
      <c r="I157" s="8" t="s">
        <v>403</v>
      </c>
      <c r="J157" t="s">
        <v>36</v>
      </c>
      <c r="K157" s="8">
        <f>IF(J157="PCK", I157, 0)</f>
      </c>
      <c r="L157" s="8">
        <f>IF(J157="KLS", I157, IF(J157="PCK", I157*VLOOKUP(G157,Sku_Consolidated!A2:U957,21, FALSE),I157*VLOOKUP(G157,Sku_Consolidated!A2:U957,21, FALSE)))</f>
      </c>
      <c r="M157" s="8">
        <f>IF(J157="PCS", I157, 0)</f>
      </c>
      <c r="N157" s="8" t="s">
        <v>404</v>
      </c>
      <c r="O157" s="8">
        <f>N157 * VLOOKUP(E157&amp;VLOOKUP(G157,Sku_Consolidated!A2:Q957,17,FALSE),Sku_CommRate!A2:E1002, 5, FALSE)</f>
      </c>
      <c r="P157" s="8">
        <f>N157 - O157</f>
      </c>
      <c r="Q157">
        <f>VLOOKUP(G157,Sku_Consolidated!A2:G957,7, FALSE)</f>
      </c>
      <c r="R157">
        <f>IF(IFERROR(VLOOKUP(E157,Store_Showcase!B2:H144,7, FALSE), TRUE)=TRUE, IF(IFERROR(VLOOKUP(E157,Store_SRP!B2:H110,7, FALSE), TRUE)=TRUE,VLOOKUP(E157,Store_VAM!B2:H273,7, FALSE),VLOOKUP(E157,Store_SRP!B2:H110,7, FALSE)), VLOOKUP(E157,Store_Showcase!B2:H144,7, FALSE))</f>
      </c>
      <c r="S157">
        <f>IF(IFERROR(VLOOKUP(E157,Store_Showcase!B2:I144,8, FALSE), TRUE)=TRUE, IF(IFERROR(VLOOKUP(E157,Store_SRP!B2:I110,8, FALSE), TRUE)=TRUE,VLOOKUP(E157,Store_VAM!B2:I273,8, FALSE),VLOOKUP(E157,Store_SRP!B2:I110,8, FALSE)), VLOOKUP(E157,Store_Showcase!B2:I144,8, FALSE))</f>
      </c>
      <c r="T157">
        <f>VLOOKUP(G157,Sku_Consolidated!A2:R957,18,FALSE)</f>
      </c>
      <c r="U157">
        <v>6228</v>
      </c>
      <c r="V157">
        <f>IF(VLOOKUP(G157,Sku_Consolidated!A2:S957,19,FALSE)="SHOWCASE", VLOOKUP(E157,Store_Showcase!B2:L144,11, FALSE), IF(VLOOKUP(G157,Sku_Consolidated!A2:S957,19,FALSE)="VAM",VLOOKUP(E157,Store_VAM!B2:L273,11, FALSE),VLOOKUP(E157,Store_SRP!B2:L110,11, FALSE)))</f>
      </c>
      <c r="W157">
        <f>VLOOKUP(G157,Sku_Consolidated!A2:W957,11,FALSE)</f>
      </c>
      <c r="X157">
        <f>VLOOKUP(G157,Sku_Consolidated!A2:H957,8,FALSE)</f>
      </c>
      <c r="Y157">
        <f>VLOOKUP(G157,Sku_Consolidated!A2:I957,9,FALSE)</f>
      </c>
      <c r="Z157" t="s">
        <v>38</v>
      </c>
      <c r="AA157">
        <f>VLOOKUP(G157,Sku_Consolidated!A2:E957,5,FALSE)</f>
      </c>
      <c r="AB157">
        <f>IF(VLOOKUP(G157,Sku_Consolidated!A2:S957,19,FALSE)="SHOWCASE", VLOOKUP(E157,Store_Showcase!B2:N144,13, FALSE), IF(VLOOKUP(G157,Sku_Consolidated!A2:S957,19,FALSE)="VAM",VLOOKUP(E157,Store_VAM!B2:N273,13, FALSE),VLOOKUP(E157,Store_SRP!B2:N110,13, FALSE)))</f>
      </c>
      <c r="AC157">
        <f>IF(IFERROR(AB157,TRUE)=TRUE, "-","OK")</f>
      </c>
      <c r="AD157" s="8" t="s">
        <v>404</v>
      </c>
      <c r="AE157" s="8" t="s">
        <v>39</v>
      </c>
      <c r="AF157">
        <f>IF(IFERROR(VLOOKUP(E157,Store_Showcase!B2:H144,{5}, FALSE), TRUE)=TRUE, IF(IFERROR(VLOOKUP(E157,Store_SRP!B2:H110,{5}, FALSE), TRUE)=TRUE,VLOOKUP(E157,Store_VAM!B2:H273,{5}, FALSE),VLOOKUP(E157,Store_SRP!B2:H110,{5}, FALSE)), VLOOKUP(E157,Store_Showcase!B2:H144,{5}, FALSE))</f>
      </c>
      <c r="AG157">
        <f>IF(IFERROR(VLOOKUP(E157,Store_Showcase!B2:H144,{6}, FALSE), TRUE)=TRUE, IF(IFERROR(VLOOKUP(E157,Store_SRP!B2:H110,{6}, FALSE), TRUE)=TRUE,VLOOKUP(E157,Store_VAM!B2:H273,{6}, FALSE),VLOOKUP(E157,Store_SRP!B2:H110,{6}, FALSE)), VLOOKUP(E157,Store_Showcase!B2:H144,{6}, FALSE))</f>
      </c>
      <c r="AH157">
        <f>VLOOKUP(G157,Sku_Consolidated!A2:R957,18,FALSE)</f>
      </c>
      <c r="AI157">
        <f>VLOOKUP(G157,Sku_Consolidated!A2:S957,19,FALSE)</f>
      </c>
      <c r="AJ157">
        <f>VLOOKUP(G157,Sku_Consolidated!A2:T957,20,FALSE)</f>
      </c>
    </row>
    <row r="158" spans="1:36" x14ac:dyDescent="0.25">
      <c r="A158">
        <v>2024</v>
      </c>
      <c r="B158" t="s">
        <v>31</v>
      </c>
      <c r="C158" t="s">
        <v>32</v>
      </c>
      <c r="D158" t="s">
        <v>33</v>
      </c>
      <c r="E158">
        <v>813</v>
      </c>
      <c r="F158">
        <f>IF(IFERROR(VLOOKUP(E158,Store_Showcase!B2:H144,{2}, FALSE), TRUE)=TRUE, IF(IFERROR(VLOOKUP(E158,Store_SRP!B2:H110,{2}, FALSE), TRUE)=TRUE,VLOOKUP(E158,Store_VAM!B2:H273,{2}, FALSE),VLOOKUP(E158,Store_SRP!B2:H110,{2}, FALSE)), VLOOKUP(E158,Store_Showcase!B2:H144,{2}, FALSE))</f>
      </c>
      <c r="G158">
        <v>655314</v>
      </c>
      <c r="H158" t="s">
        <v>69</v>
      </c>
      <c r="I158" s="8" t="s">
        <v>405</v>
      </c>
      <c r="J158" t="s">
        <v>36</v>
      </c>
      <c r="K158" s="8">
        <f>IF(J158="PCK", I158, 0)</f>
      </c>
      <c r="L158" s="8">
        <f>IF(J158="KLS", I158, IF(J158="PCK", I158*VLOOKUP(G158,Sku_Consolidated!A2:U957,21, FALSE),I158*VLOOKUP(G158,Sku_Consolidated!A2:U957,21, FALSE)))</f>
      </c>
      <c r="M158" s="8">
        <f>IF(J158="PCS", I158, 0)</f>
      </c>
      <c r="N158" s="8" t="s">
        <v>406</v>
      </c>
      <c r="O158" s="8">
        <f>N158 * VLOOKUP(E158&amp;VLOOKUP(G158,Sku_Consolidated!A2:Q957,17,FALSE),Sku_CommRate!A2:E1002, 5, FALSE)</f>
      </c>
      <c r="P158" s="8">
        <f>N158 - O158</f>
      </c>
      <c r="Q158">
        <f>VLOOKUP(G158,Sku_Consolidated!A2:G957,7, FALSE)</f>
      </c>
      <c r="R158">
        <f>IF(IFERROR(VLOOKUP(E158,Store_Showcase!B2:H144,7, FALSE), TRUE)=TRUE, IF(IFERROR(VLOOKUP(E158,Store_SRP!B2:H110,7, FALSE), TRUE)=TRUE,VLOOKUP(E158,Store_VAM!B2:H273,7, FALSE),VLOOKUP(E158,Store_SRP!B2:H110,7, FALSE)), VLOOKUP(E158,Store_Showcase!B2:H144,7, FALSE))</f>
      </c>
      <c r="S158">
        <f>IF(IFERROR(VLOOKUP(E158,Store_Showcase!B2:I144,8, FALSE), TRUE)=TRUE, IF(IFERROR(VLOOKUP(E158,Store_SRP!B2:I110,8, FALSE), TRUE)=TRUE,VLOOKUP(E158,Store_VAM!B2:I273,8, FALSE),VLOOKUP(E158,Store_SRP!B2:I110,8, FALSE)), VLOOKUP(E158,Store_Showcase!B2:I144,8, FALSE))</f>
      </c>
      <c r="T158">
        <f>VLOOKUP(G158,Sku_Consolidated!A2:R957,18,FALSE)</f>
      </c>
      <c r="U158">
        <v>6239</v>
      </c>
      <c r="V158">
        <f>IF(VLOOKUP(G158,Sku_Consolidated!A2:S957,19,FALSE)="SHOWCASE", VLOOKUP(E158,Store_Showcase!B2:L144,11, FALSE), IF(VLOOKUP(G158,Sku_Consolidated!A2:S957,19,FALSE)="VAM",VLOOKUP(E158,Store_VAM!B2:L273,11, FALSE),VLOOKUP(E158,Store_SRP!B2:L110,11, FALSE)))</f>
      </c>
      <c r="W158">
        <f>VLOOKUP(G158,Sku_Consolidated!A2:W957,11,FALSE)</f>
      </c>
      <c r="X158">
        <f>VLOOKUP(G158,Sku_Consolidated!A2:H957,8,FALSE)</f>
      </c>
      <c r="Y158">
        <f>VLOOKUP(G158,Sku_Consolidated!A2:I957,9,FALSE)</f>
      </c>
      <c r="Z158" t="s">
        <v>38</v>
      </c>
      <c r="AA158">
        <f>VLOOKUP(G158,Sku_Consolidated!A2:E957,5,FALSE)</f>
      </c>
      <c r="AB158">
        <f>IF(VLOOKUP(G158,Sku_Consolidated!A2:S957,19,FALSE)="SHOWCASE", VLOOKUP(E158,Store_Showcase!B2:N144,13, FALSE), IF(VLOOKUP(G158,Sku_Consolidated!A2:S957,19,FALSE)="VAM",VLOOKUP(E158,Store_VAM!B2:N273,13, FALSE),VLOOKUP(E158,Store_SRP!B2:N110,13, FALSE)))</f>
      </c>
      <c r="AC158">
        <f>IF(IFERROR(AB158,TRUE)=TRUE, "-","OK")</f>
      </c>
      <c r="AD158" s="8" t="s">
        <v>406</v>
      </c>
      <c r="AE158" s="8" t="s">
        <v>39</v>
      </c>
      <c r="AF158">
        <f>IF(IFERROR(VLOOKUP(E158,Store_Showcase!B2:H144,{5}, FALSE), TRUE)=TRUE, IF(IFERROR(VLOOKUP(E158,Store_SRP!B2:H110,{5}, FALSE), TRUE)=TRUE,VLOOKUP(E158,Store_VAM!B2:H273,{5}, FALSE),VLOOKUP(E158,Store_SRP!B2:H110,{5}, FALSE)), VLOOKUP(E158,Store_Showcase!B2:H144,{5}, FALSE))</f>
      </c>
      <c r="AG158">
        <f>IF(IFERROR(VLOOKUP(E158,Store_Showcase!B2:H144,{6}, FALSE), TRUE)=TRUE, IF(IFERROR(VLOOKUP(E158,Store_SRP!B2:H110,{6}, FALSE), TRUE)=TRUE,VLOOKUP(E158,Store_VAM!B2:H273,{6}, FALSE),VLOOKUP(E158,Store_SRP!B2:H110,{6}, FALSE)), VLOOKUP(E158,Store_Showcase!B2:H144,{6}, FALSE))</f>
      </c>
      <c r="AH158">
        <f>VLOOKUP(G158,Sku_Consolidated!A2:R957,18,FALSE)</f>
      </c>
      <c r="AI158">
        <f>VLOOKUP(G158,Sku_Consolidated!A2:S957,19,FALSE)</f>
      </c>
      <c r="AJ158">
        <f>VLOOKUP(G158,Sku_Consolidated!A2:T957,20,FALSE)</f>
      </c>
    </row>
    <row r="159" spans="1:36" x14ac:dyDescent="0.25">
      <c r="A159">
        <v>2024</v>
      </c>
      <c r="B159" t="s">
        <v>31</v>
      </c>
      <c r="C159" t="s">
        <v>32</v>
      </c>
      <c r="D159" t="s">
        <v>33</v>
      </c>
      <c r="E159">
        <v>745</v>
      </c>
      <c r="F159">
        <f>IF(IFERROR(VLOOKUP(E159,Store_Showcase!B2:H144,{2}, FALSE), TRUE)=TRUE, IF(IFERROR(VLOOKUP(E159,Store_SRP!B2:H110,{2}, FALSE), TRUE)=TRUE,VLOOKUP(E159,Store_VAM!B2:H273,{2}, FALSE),VLOOKUP(E159,Store_SRP!B2:H110,{2}, FALSE)), VLOOKUP(E159,Store_Showcase!B2:H144,{2}, FALSE))</f>
      </c>
      <c r="G159">
        <v>692502</v>
      </c>
      <c r="H159" t="s">
        <v>407</v>
      </c>
      <c r="I159" s="8" t="s">
        <v>408</v>
      </c>
      <c r="J159" t="s">
        <v>36</v>
      </c>
      <c r="K159" s="8">
        <f>IF(J159="PCK", I159, 0)</f>
      </c>
      <c r="L159" s="8">
        <f>IF(J159="KLS", I159, IF(J159="PCK", I159*VLOOKUP(G159,Sku_Consolidated!A2:U957,21, FALSE),I159*VLOOKUP(G159,Sku_Consolidated!A2:U957,21, FALSE)))</f>
      </c>
      <c r="M159" s="8">
        <f>IF(J159="PCS", I159, 0)</f>
      </c>
      <c r="N159" s="8" t="s">
        <v>409</v>
      </c>
      <c r="O159" s="8">
        <f>N159 * VLOOKUP(E159&amp;VLOOKUP(G159,Sku_Consolidated!A2:Q957,17,FALSE),Sku_CommRate!A2:E1002, 5, FALSE)</f>
      </c>
      <c r="P159" s="8">
        <f>N159 - O159</f>
      </c>
      <c r="Q159">
        <f>VLOOKUP(G159,Sku_Consolidated!A2:G957,7, FALSE)</f>
      </c>
      <c r="R159">
        <f>IF(IFERROR(VLOOKUP(E159,Store_Showcase!B2:H144,7, FALSE), TRUE)=TRUE, IF(IFERROR(VLOOKUP(E159,Store_SRP!B2:H110,7, FALSE), TRUE)=TRUE,VLOOKUP(E159,Store_VAM!B2:H273,7, FALSE),VLOOKUP(E159,Store_SRP!B2:H110,7, FALSE)), VLOOKUP(E159,Store_Showcase!B2:H144,7, FALSE))</f>
      </c>
      <c r="S159">
        <f>IF(IFERROR(VLOOKUP(E159,Store_Showcase!B2:I144,8, FALSE), TRUE)=TRUE, IF(IFERROR(VLOOKUP(E159,Store_SRP!B2:I110,8, FALSE), TRUE)=TRUE,VLOOKUP(E159,Store_VAM!B2:I273,8, FALSE),VLOOKUP(E159,Store_SRP!B2:I110,8, FALSE)), VLOOKUP(E159,Store_Showcase!B2:I144,8, FALSE))</f>
      </c>
      <c r="T159">
        <f>VLOOKUP(G159,Sku_Consolidated!A2:R957,18,FALSE)</f>
      </c>
      <c r="U159">
        <v>17641</v>
      </c>
      <c r="V159">
        <f>IF(VLOOKUP(G159,Sku_Consolidated!A2:S957,19,FALSE)="SHOWCASE", VLOOKUP(E159,Store_Showcase!B2:L144,11, FALSE), IF(VLOOKUP(G159,Sku_Consolidated!A2:S957,19,FALSE)="VAM",VLOOKUP(E159,Store_VAM!B2:L273,11, FALSE),VLOOKUP(E159,Store_SRP!B2:L110,11, FALSE)))</f>
      </c>
      <c r="W159">
        <f>VLOOKUP(G159,Sku_Consolidated!A2:W957,11,FALSE)</f>
      </c>
      <c r="X159">
        <f>VLOOKUP(G159,Sku_Consolidated!A2:H957,8,FALSE)</f>
      </c>
      <c r="Y159">
        <f>VLOOKUP(G159,Sku_Consolidated!A2:I957,9,FALSE)</f>
      </c>
      <c r="Z159" t="s">
        <v>38</v>
      </c>
      <c r="AA159">
        <f>VLOOKUP(G159,Sku_Consolidated!A2:E957,5,FALSE)</f>
      </c>
      <c r="AB159">
        <f>IF(VLOOKUP(G159,Sku_Consolidated!A2:S957,19,FALSE)="SHOWCASE", VLOOKUP(E159,Store_Showcase!B2:N144,13, FALSE), IF(VLOOKUP(G159,Sku_Consolidated!A2:S957,19,FALSE)="VAM",VLOOKUP(E159,Store_VAM!B2:N273,13, FALSE),VLOOKUP(E159,Store_SRP!B2:N110,13, FALSE)))</f>
      </c>
      <c r="AC159">
        <f>IF(IFERROR(AB159,TRUE)=TRUE, "-","OK")</f>
      </c>
      <c r="AD159" s="8" t="s">
        <v>409</v>
      </c>
      <c r="AE159" s="8" t="s">
        <v>39</v>
      </c>
      <c r="AF159">
        <f>IF(IFERROR(VLOOKUP(E159,Store_Showcase!B2:H144,{5}, FALSE), TRUE)=TRUE, IF(IFERROR(VLOOKUP(E159,Store_SRP!B2:H110,{5}, FALSE), TRUE)=TRUE,VLOOKUP(E159,Store_VAM!B2:H273,{5}, FALSE),VLOOKUP(E159,Store_SRP!B2:H110,{5}, FALSE)), VLOOKUP(E159,Store_Showcase!B2:H144,{5}, FALSE))</f>
      </c>
      <c r="AG159">
        <f>IF(IFERROR(VLOOKUP(E159,Store_Showcase!B2:H144,{6}, FALSE), TRUE)=TRUE, IF(IFERROR(VLOOKUP(E159,Store_SRP!B2:H110,{6}, FALSE), TRUE)=TRUE,VLOOKUP(E159,Store_VAM!B2:H273,{6}, FALSE),VLOOKUP(E159,Store_SRP!B2:H110,{6}, FALSE)), VLOOKUP(E159,Store_Showcase!B2:H144,{6}, FALSE))</f>
      </c>
      <c r="AH159">
        <f>VLOOKUP(G159,Sku_Consolidated!A2:R957,18,FALSE)</f>
      </c>
      <c r="AI159">
        <f>VLOOKUP(G159,Sku_Consolidated!A2:S957,19,FALSE)</f>
      </c>
      <c r="AJ159">
        <f>VLOOKUP(G159,Sku_Consolidated!A2:T957,20,FALSE)</f>
      </c>
    </row>
    <row r="160" spans="1:36" x14ac:dyDescent="0.25">
      <c r="A160">
        <v>2024</v>
      </c>
      <c r="B160" t="s">
        <v>31</v>
      </c>
      <c r="C160" t="s">
        <v>32</v>
      </c>
      <c r="D160" t="s">
        <v>33</v>
      </c>
      <c r="E160">
        <v>136</v>
      </c>
      <c r="F160">
        <f>IF(IFERROR(VLOOKUP(E160,Store_Showcase!B2:H144,{2}, FALSE), TRUE)=TRUE, IF(IFERROR(VLOOKUP(E160,Store_SRP!B2:H110,{2}, FALSE), TRUE)=TRUE,VLOOKUP(E160,Store_VAM!B2:H273,{2}, FALSE),VLOOKUP(E160,Store_SRP!B2:H110,{2}, FALSE)), VLOOKUP(E160,Store_Showcase!B2:H144,{2}, FALSE))</f>
      </c>
      <c r="G160">
        <v>655291</v>
      </c>
      <c r="H160" t="s">
        <v>116</v>
      </c>
      <c r="I160" s="8" t="s">
        <v>410</v>
      </c>
      <c r="J160" t="s">
        <v>36</v>
      </c>
      <c r="K160" s="8">
        <f>IF(J160="PCK", I160, 0)</f>
      </c>
      <c r="L160" s="8">
        <f>IF(J160="KLS", I160, IF(J160="PCK", I160*VLOOKUP(G160,Sku_Consolidated!A2:U957,21, FALSE),I160*VLOOKUP(G160,Sku_Consolidated!A2:U957,21, FALSE)))</f>
      </c>
      <c r="M160" s="8">
        <f>IF(J160="PCS", I160, 0)</f>
      </c>
      <c r="N160" s="8" t="s">
        <v>411</v>
      </c>
      <c r="O160" s="8">
        <f>N160 * VLOOKUP(E160&amp;VLOOKUP(G160,Sku_Consolidated!A2:Q957,17,FALSE),Sku_CommRate!A2:E1002, 5, FALSE)</f>
      </c>
      <c r="P160" s="8">
        <f>N160 - O160</f>
      </c>
      <c r="Q160">
        <f>VLOOKUP(G160,Sku_Consolidated!A2:G957,7, FALSE)</f>
      </c>
      <c r="R160">
        <f>IF(IFERROR(VLOOKUP(E160,Store_Showcase!B2:H144,7, FALSE), TRUE)=TRUE, IF(IFERROR(VLOOKUP(E160,Store_SRP!B2:H110,7, FALSE), TRUE)=TRUE,VLOOKUP(E160,Store_VAM!B2:H273,7, FALSE),VLOOKUP(E160,Store_SRP!B2:H110,7, FALSE)), VLOOKUP(E160,Store_Showcase!B2:H144,7, FALSE))</f>
      </c>
      <c r="S160">
        <f>IF(IFERROR(VLOOKUP(E160,Store_Showcase!B2:I144,8, FALSE), TRUE)=TRUE, IF(IFERROR(VLOOKUP(E160,Store_SRP!B2:I110,8, FALSE), TRUE)=TRUE,VLOOKUP(E160,Store_VAM!B2:I273,8, FALSE),VLOOKUP(E160,Store_SRP!B2:I110,8, FALSE)), VLOOKUP(E160,Store_Showcase!B2:I144,8, FALSE))</f>
      </c>
      <c r="T160">
        <f>VLOOKUP(G160,Sku_Consolidated!A2:R957,18,FALSE)</f>
      </c>
      <c r="U160">
        <v>6217</v>
      </c>
      <c r="V160">
        <f>IF(VLOOKUP(G160,Sku_Consolidated!A2:S957,19,FALSE)="SHOWCASE", VLOOKUP(E160,Store_Showcase!B2:L144,11, FALSE), IF(VLOOKUP(G160,Sku_Consolidated!A2:S957,19,FALSE)="VAM",VLOOKUP(E160,Store_VAM!B2:L273,11, FALSE),VLOOKUP(E160,Store_SRP!B2:L110,11, FALSE)))</f>
      </c>
      <c r="W160">
        <f>VLOOKUP(G160,Sku_Consolidated!A2:W957,11,FALSE)</f>
      </c>
      <c r="X160">
        <f>VLOOKUP(G160,Sku_Consolidated!A2:H957,8,FALSE)</f>
      </c>
      <c r="Y160">
        <f>VLOOKUP(G160,Sku_Consolidated!A2:I957,9,FALSE)</f>
      </c>
      <c r="Z160" t="s">
        <v>38</v>
      </c>
      <c r="AA160">
        <f>VLOOKUP(G160,Sku_Consolidated!A2:E957,5,FALSE)</f>
      </c>
      <c r="AB160">
        <f>IF(VLOOKUP(G160,Sku_Consolidated!A2:S957,19,FALSE)="SHOWCASE", VLOOKUP(E160,Store_Showcase!B2:N144,13, FALSE), IF(VLOOKUP(G160,Sku_Consolidated!A2:S957,19,FALSE)="VAM",VLOOKUP(E160,Store_VAM!B2:N273,13, FALSE),VLOOKUP(E160,Store_SRP!B2:N110,13, FALSE)))</f>
      </c>
      <c r="AC160">
        <f>IF(IFERROR(AB160,TRUE)=TRUE, "-","OK")</f>
      </c>
      <c r="AD160" s="8" t="s">
        <v>411</v>
      </c>
      <c r="AE160" s="8" t="s">
        <v>39</v>
      </c>
      <c r="AF160">
        <f>IF(IFERROR(VLOOKUP(E160,Store_Showcase!B2:H144,{5}, FALSE), TRUE)=TRUE, IF(IFERROR(VLOOKUP(E160,Store_SRP!B2:H110,{5}, FALSE), TRUE)=TRUE,VLOOKUP(E160,Store_VAM!B2:H273,{5}, FALSE),VLOOKUP(E160,Store_SRP!B2:H110,{5}, FALSE)), VLOOKUP(E160,Store_Showcase!B2:H144,{5}, FALSE))</f>
      </c>
      <c r="AG160">
        <f>IF(IFERROR(VLOOKUP(E160,Store_Showcase!B2:H144,{6}, FALSE), TRUE)=TRUE, IF(IFERROR(VLOOKUP(E160,Store_SRP!B2:H110,{6}, FALSE), TRUE)=TRUE,VLOOKUP(E160,Store_VAM!B2:H273,{6}, FALSE),VLOOKUP(E160,Store_SRP!B2:H110,{6}, FALSE)), VLOOKUP(E160,Store_Showcase!B2:H144,{6}, FALSE))</f>
      </c>
      <c r="AH160">
        <f>VLOOKUP(G160,Sku_Consolidated!A2:R957,18,FALSE)</f>
      </c>
      <c r="AI160">
        <f>VLOOKUP(G160,Sku_Consolidated!A2:S957,19,FALSE)</f>
      </c>
      <c r="AJ160">
        <f>VLOOKUP(G160,Sku_Consolidated!A2:T957,20,FALSE)</f>
      </c>
    </row>
    <row r="161" spans="1:36" x14ac:dyDescent="0.25">
      <c r="A161">
        <v>2024</v>
      </c>
      <c r="B161" t="s">
        <v>31</v>
      </c>
      <c r="C161" t="s">
        <v>32</v>
      </c>
      <c r="D161" t="s">
        <v>33</v>
      </c>
      <c r="E161">
        <v>248</v>
      </c>
      <c r="F161">
        <f>IF(IFERROR(VLOOKUP(E161,Store_Showcase!B2:H144,{2}, FALSE), TRUE)=TRUE, IF(IFERROR(VLOOKUP(E161,Store_SRP!B2:H110,{2}, FALSE), TRUE)=TRUE,VLOOKUP(E161,Store_VAM!B2:H273,{2}, FALSE),VLOOKUP(E161,Store_SRP!B2:H110,{2}, FALSE)), VLOOKUP(E161,Store_Showcase!B2:H144,{2}, FALSE))</f>
      </c>
      <c r="G161">
        <v>655311</v>
      </c>
      <c r="H161" t="s">
        <v>119</v>
      </c>
      <c r="I161" s="8" t="s">
        <v>412</v>
      </c>
      <c r="J161" t="s">
        <v>36</v>
      </c>
      <c r="K161" s="8">
        <f>IF(J161="PCK", I161, 0)</f>
      </c>
      <c r="L161" s="8">
        <f>IF(J161="KLS", I161, IF(J161="PCK", I161*VLOOKUP(G161,Sku_Consolidated!A2:U957,21, FALSE),I161*VLOOKUP(G161,Sku_Consolidated!A2:U957,21, FALSE)))</f>
      </c>
      <c r="M161" s="8">
        <f>IF(J161="PCS", I161, 0)</f>
      </c>
      <c r="N161" s="8" t="s">
        <v>413</v>
      </c>
      <c r="O161" s="8">
        <f>N161 * VLOOKUP(E161&amp;VLOOKUP(G161,Sku_Consolidated!A2:Q957,17,FALSE),Sku_CommRate!A2:E1002, 5, FALSE)</f>
      </c>
      <c r="P161" s="8">
        <f>N161 - O161</f>
      </c>
      <c r="Q161">
        <f>VLOOKUP(G161,Sku_Consolidated!A2:G957,7, FALSE)</f>
      </c>
      <c r="R161">
        <f>IF(IFERROR(VLOOKUP(E161,Store_Showcase!B2:H144,7, FALSE), TRUE)=TRUE, IF(IFERROR(VLOOKUP(E161,Store_SRP!B2:H110,7, FALSE), TRUE)=TRUE,VLOOKUP(E161,Store_VAM!B2:H273,7, FALSE),VLOOKUP(E161,Store_SRP!B2:H110,7, FALSE)), VLOOKUP(E161,Store_Showcase!B2:H144,7, FALSE))</f>
      </c>
      <c r="S161">
        <f>IF(IFERROR(VLOOKUP(E161,Store_Showcase!B2:I144,8, FALSE), TRUE)=TRUE, IF(IFERROR(VLOOKUP(E161,Store_SRP!B2:I110,8, FALSE), TRUE)=TRUE,VLOOKUP(E161,Store_VAM!B2:I273,8, FALSE),VLOOKUP(E161,Store_SRP!B2:I110,8, FALSE)), VLOOKUP(E161,Store_Showcase!B2:I144,8, FALSE))</f>
      </c>
      <c r="T161">
        <f>VLOOKUP(G161,Sku_Consolidated!A2:R957,18,FALSE)</f>
      </c>
      <c r="U161">
        <v>6237</v>
      </c>
      <c r="V161">
        <f>IF(VLOOKUP(G161,Sku_Consolidated!A2:S957,19,FALSE)="SHOWCASE", VLOOKUP(E161,Store_Showcase!B2:L144,11, FALSE), IF(VLOOKUP(G161,Sku_Consolidated!A2:S957,19,FALSE)="VAM",VLOOKUP(E161,Store_VAM!B2:L273,11, FALSE),VLOOKUP(E161,Store_SRP!B2:L110,11, FALSE)))</f>
      </c>
      <c r="W161">
        <f>VLOOKUP(G161,Sku_Consolidated!A2:W957,11,FALSE)</f>
      </c>
      <c r="X161">
        <f>VLOOKUP(G161,Sku_Consolidated!A2:H957,8,FALSE)</f>
      </c>
      <c r="Y161">
        <f>VLOOKUP(G161,Sku_Consolidated!A2:I957,9,FALSE)</f>
      </c>
      <c r="Z161" t="s">
        <v>38</v>
      </c>
      <c r="AA161">
        <f>VLOOKUP(G161,Sku_Consolidated!A2:E957,5,FALSE)</f>
      </c>
      <c r="AB161">
        <f>IF(VLOOKUP(G161,Sku_Consolidated!A2:S957,19,FALSE)="SHOWCASE", VLOOKUP(E161,Store_Showcase!B2:N144,13, FALSE), IF(VLOOKUP(G161,Sku_Consolidated!A2:S957,19,FALSE)="VAM",VLOOKUP(E161,Store_VAM!B2:N273,13, FALSE),VLOOKUP(E161,Store_SRP!B2:N110,13, FALSE)))</f>
      </c>
      <c r="AC161">
        <f>IF(IFERROR(AB161,TRUE)=TRUE, "-","OK")</f>
      </c>
      <c r="AD161" s="8" t="s">
        <v>413</v>
      </c>
      <c r="AE161" s="8" t="s">
        <v>39</v>
      </c>
      <c r="AF161">
        <f>IF(IFERROR(VLOOKUP(E161,Store_Showcase!B2:H144,{5}, FALSE), TRUE)=TRUE, IF(IFERROR(VLOOKUP(E161,Store_SRP!B2:H110,{5}, FALSE), TRUE)=TRUE,VLOOKUP(E161,Store_VAM!B2:H273,{5}, FALSE),VLOOKUP(E161,Store_SRP!B2:H110,{5}, FALSE)), VLOOKUP(E161,Store_Showcase!B2:H144,{5}, FALSE))</f>
      </c>
      <c r="AG161">
        <f>IF(IFERROR(VLOOKUP(E161,Store_Showcase!B2:H144,{6}, FALSE), TRUE)=TRUE, IF(IFERROR(VLOOKUP(E161,Store_SRP!B2:H110,{6}, FALSE), TRUE)=TRUE,VLOOKUP(E161,Store_VAM!B2:H273,{6}, FALSE),VLOOKUP(E161,Store_SRP!B2:H110,{6}, FALSE)), VLOOKUP(E161,Store_Showcase!B2:H144,{6}, FALSE))</f>
      </c>
      <c r="AH161">
        <f>VLOOKUP(G161,Sku_Consolidated!A2:R957,18,FALSE)</f>
      </c>
      <c r="AI161">
        <f>VLOOKUP(G161,Sku_Consolidated!A2:S957,19,FALSE)</f>
      </c>
      <c r="AJ161">
        <f>VLOOKUP(G161,Sku_Consolidated!A2:T957,20,FALSE)</f>
      </c>
    </row>
    <row r="162" spans="1:36" x14ac:dyDescent="0.25">
      <c r="A162">
        <v>2024</v>
      </c>
      <c r="B162" t="s">
        <v>31</v>
      </c>
      <c r="C162" t="s">
        <v>32</v>
      </c>
      <c r="D162" t="s">
        <v>33</v>
      </c>
      <c r="E162">
        <v>210</v>
      </c>
      <c r="F162">
        <f>IF(IFERROR(VLOOKUP(E162,Store_Showcase!B2:H144,{2}, FALSE), TRUE)=TRUE, IF(IFERROR(VLOOKUP(E162,Store_SRP!B2:H110,{2}, FALSE), TRUE)=TRUE,VLOOKUP(E162,Store_VAM!B2:H273,{2}, FALSE),VLOOKUP(E162,Store_SRP!B2:H110,{2}, FALSE)), VLOOKUP(E162,Store_Showcase!B2:H144,{2}, FALSE))</f>
      </c>
      <c r="G162">
        <v>657471</v>
      </c>
      <c r="H162" t="s">
        <v>84</v>
      </c>
      <c r="I162" s="8" t="s">
        <v>414</v>
      </c>
      <c r="J162" t="s">
        <v>36</v>
      </c>
      <c r="K162" s="8">
        <f>IF(J162="PCK", I162, 0)</f>
      </c>
      <c r="L162" s="8">
        <f>IF(J162="KLS", I162, IF(J162="PCK", I162*VLOOKUP(G162,Sku_Consolidated!A2:U957,21, FALSE),I162*VLOOKUP(G162,Sku_Consolidated!A2:U957,21, FALSE)))</f>
      </c>
      <c r="M162" s="8">
        <f>IF(J162="PCS", I162, 0)</f>
      </c>
      <c r="N162" s="8" t="s">
        <v>415</v>
      </c>
      <c r="O162" s="8">
        <f>N162 * VLOOKUP(E162&amp;VLOOKUP(G162,Sku_Consolidated!A2:Q957,17,FALSE),Sku_CommRate!A2:E1002, 5, FALSE)</f>
      </c>
      <c r="P162" s="8">
        <f>N162 - O162</f>
      </c>
      <c r="Q162">
        <f>VLOOKUP(G162,Sku_Consolidated!A2:G957,7, FALSE)</f>
      </c>
      <c r="R162">
        <f>IF(IFERROR(VLOOKUP(E162,Store_Showcase!B2:H144,7, FALSE), TRUE)=TRUE, IF(IFERROR(VLOOKUP(E162,Store_SRP!B2:H110,7, FALSE), TRUE)=TRUE,VLOOKUP(E162,Store_VAM!B2:H273,7, FALSE),VLOOKUP(E162,Store_SRP!B2:H110,7, FALSE)), VLOOKUP(E162,Store_Showcase!B2:H144,7, FALSE))</f>
      </c>
      <c r="S162">
        <f>IF(IFERROR(VLOOKUP(E162,Store_Showcase!B2:I144,8, FALSE), TRUE)=TRUE, IF(IFERROR(VLOOKUP(E162,Store_SRP!B2:I110,8, FALSE), TRUE)=TRUE,VLOOKUP(E162,Store_VAM!B2:I273,8, FALSE),VLOOKUP(E162,Store_SRP!B2:I110,8, FALSE)), VLOOKUP(E162,Store_Showcase!B2:I144,8, FALSE))</f>
      </c>
      <c r="T162">
        <f>VLOOKUP(G162,Sku_Consolidated!A2:R957,18,FALSE)</f>
      </c>
      <c r="U162">
        <v>7074</v>
      </c>
      <c r="V162">
        <f>IF(VLOOKUP(G162,Sku_Consolidated!A2:S957,19,FALSE)="SHOWCASE", VLOOKUP(E162,Store_Showcase!B2:L144,11, FALSE), IF(VLOOKUP(G162,Sku_Consolidated!A2:S957,19,FALSE)="VAM",VLOOKUP(E162,Store_VAM!B2:L273,11, FALSE),VLOOKUP(E162,Store_SRP!B2:L110,11, FALSE)))</f>
      </c>
      <c r="W162">
        <f>VLOOKUP(G162,Sku_Consolidated!A2:W957,11,FALSE)</f>
      </c>
      <c r="X162">
        <f>VLOOKUP(G162,Sku_Consolidated!A2:H957,8,FALSE)</f>
      </c>
      <c r="Y162">
        <f>VLOOKUP(G162,Sku_Consolidated!A2:I957,9,FALSE)</f>
      </c>
      <c r="Z162" t="s">
        <v>38</v>
      </c>
      <c r="AA162">
        <f>VLOOKUP(G162,Sku_Consolidated!A2:E957,5,FALSE)</f>
      </c>
      <c r="AB162">
        <f>IF(VLOOKUP(G162,Sku_Consolidated!A2:S957,19,FALSE)="SHOWCASE", VLOOKUP(E162,Store_Showcase!B2:N144,13, FALSE), IF(VLOOKUP(G162,Sku_Consolidated!A2:S957,19,FALSE)="VAM",VLOOKUP(E162,Store_VAM!B2:N273,13, FALSE),VLOOKUP(E162,Store_SRP!B2:N110,13, FALSE)))</f>
      </c>
      <c r="AC162">
        <f>IF(IFERROR(AB162,TRUE)=TRUE, "-","OK")</f>
      </c>
      <c r="AD162" s="8" t="s">
        <v>415</v>
      </c>
      <c r="AE162" s="8" t="s">
        <v>39</v>
      </c>
      <c r="AF162">
        <f>IF(IFERROR(VLOOKUP(E162,Store_Showcase!B2:H144,{5}, FALSE), TRUE)=TRUE, IF(IFERROR(VLOOKUP(E162,Store_SRP!B2:H110,{5}, FALSE), TRUE)=TRUE,VLOOKUP(E162,Store_VAM!B2:H273,{5}, FALSE),VLOOKUP(E162,Store_SRP!B2:H110,{5}, FALSE)), VLOOKUP(E162,Store_Showcase!B2:H144,{5}, FALSE))</f>
      </c>
      <c r="AG162">
        <f>IF(IFERROR(VLOOKUP(E162,Store_Showcase!B2:H144,{6}, FALSE), TRUE)=TRUE, IF(IFERROR(VLOOKUP(E162,Store_SRP!B2:H110,{6}, FALSE), TRUE)=TRUE,VLOOKUP(E162,Store_VAM!B2:H273,{6}, FALSE),VLOOKUP(E162,Store_SRP!B2:H110,{6}, FALSE)), VLOOKUP(E162,Store_Showcase!B2:H144,{6}, FALSE))</f>
      </c>
      <c r="AH162">
        <f>VLOOKUP(G162,Sku_Consolidated!A2:R957,18,FALSE)</f>
      </c>
      <c r="AI162">
        <f>VLOOKUP(G162,Sku_Consolidated!A2:S957,19,FALSE)</f>
      </c>
      <c r="AJ162">
        <f>VLOOKUP(G162,Sku_Consolidated!A2:T957,20,FALSE)</f>
      </c>
    </row>
    <row r="163" spans="1:36" x14ac:dyDescent="0.25">
      <c r="A163">
        <v>2024</v>
      </c>
      <c r="B163" t="s">
        <v>31</v>
      </c>
      <c r="C163" t="s">
        <v>32</v>
      </c>
      <c r="D163" t="s">
        <v>33</v>
      </c>
      <c r="E163">
        <v>111</v>
      </c>
      <c r="F163">
        <f>IF(IFERROR(VLOOKUP(E163,Store_Showcase!B2:H144,{2}, FALSE), TRUE)=TRUE, IF(IFERROR(VLOOKUP(E163,Store_SRP!B2:H110,{2}, FALSE), TRUE)=TRUE,VLOOKUP(E163,Store_VAM!B2:H273,{2}, FALSE),VLOOKUP(E163,Store_SRP!B2:H110,{2}, FALSE)), VLOOKUP(E163,Store_Showcase!B2:H144,{2}, FALSE))</f>
      </c>
      <c r="G163">
        <v>655711</v>
      </c>
      <c r="H163" t="s">
        <v>159</v>
      </c>
      <c r="I163" s="8" t="s">
        <v>416</v>
      </c>
      <c r="J163" t="s">
        <v>36</v>
      </c>
      <c r="K163" s="8">
        <f>IF(J163="PCK", I163, 0)</f>
      </c>
      <c r="L163" s="8">
        <f>IF(J163="KLS", I163, IF(J163="PCK", I163*VLOOKUP(G163,Sku_Consolidated!A2:U957,21, FALSE),I163*VLOOKUP(G163,Sku_Consolidated!A2:U957,21, FALSE)))</f>
      </c>
      <c r="M163" s="8">
        <f>IF(J163="PCS", I163, 0)</f>
      </c>
      <c r="N163" s="8" t="s">
        <v>417</v>
      </c>
      <c r="O163" s="8">
        <f>N163 * VLOOKUP(E163&amp;VLOOKUP(G163,Sku_Consolidated!A2:Q957,17,FALSE),Sku_CommRate!A2:E1002, 5, FALSE)</f>
      </c>
      <c r="P163" s="8">
        <f>N163 - O163</f>
      </c>
      <c r="Q163">
        <f>VLOOKUP(G163,Sku_Consolidated!A2:G957,7, FALSE)</f>
      </c>
      <c r="R163">
        <f>IF(IFERROR(VLOOKUP(E163,Store_Showcase!B2:H144,7, FALSE), TRUE)=TRUE, IF(IFERROR(VLOOKUP(E163,Store_SRP!B2:H110,7, FALSE), TRUE)=TRUE,VLOOKUP(E163,Store_VAM!B2:H273,7, FALSE),VLOOKUP(E163,Store_SRP!B2:H110,7, FALSE)), VLOOKUP(E163,Store_Showcase!B2:H144,7, FALSE))</f>
      </c>
      <c r="S163">
        <f>IF(IFERROR(VLOOKUP(E163,Store_Showcase!B2:I144,8, FALSE), TRUE)=TRUE, IF(IFERROR(VLOOKUP(E163,Store_SRP!B2:I110,8, FALSE), TRUE)=TRUE,VLOOKUP(E163,Store_VAM!B2:I273,8, FALSE),VLOOKUP(E163,Store_SRP!B2:I110,8, FALSE)), VLOOKUP(E163,Store_Showcase!B2:I144,8, FALSE))</f>
      </c>
      <c r="T163">
        <f>VLOOKUP(G163,Sku_Consolidated!A2:R957,18,FALSE)</f>
      </c>
      <c r="U163">
        <v>6439</v>
      </c>
      <c r="V163">
        <f>IF(VLOOKUP(G163,Sku_Consolidated!A2:S957,19,FALSE)="SHOWCASE", VLOOKUP(E163,Store_Showcase!B2:L144,11, FALSE), IF(VLOOKUP(G163,Sku_Consolidated!A2:S957,19,FALSE)="VAM",VLOOKUP(E163,Store_VAM!B2:L273,11, FALSE),VLOOKUP(E163,Store_SRP!B2:L110,11, FALSE)))</f>
      </c>
      <c r="W163">
        <f>VLOOKUP(G163,Sku_Consolidated!A2:W957,11,FALSE)</f>
      </c>
      <c r="X163">
        <f>VLOOKUP(G163,Sku_Consolidated!A2:H957,8,FALSE)</f>
      </c>
      <c r="Y163">
        <f>VLOOKUP(G163,Sku_Consolidated!A2:I957,9,FALSE)</f>
      </c>
      <c r="Z163" t="s">
        <v>38</v>
      </c>
      <c r="AA163">
        <f>VLOOKUP(G163,Sku_Consolidated!A2:E957,5,FALSE)</f>
      </c>
      <c r="AB163">
        <f>IF(VLOOKUP(G163,Sku_Consolidated!A2:S957,19,FALSE)="SHOWCASE", VLOOKUP(E163,Store_Showcase!B2:N144,13, FALSE), IF(VLOOKUP(G163,Sku_Consolidated!A2:S957,19,FALSE)="VAM",VLOOKUP(E163,Store_VAM!B2:N273,13, FALSE),VLOOKUP(E163,Store_SRP!B2:N110,13, FALSE)))</f>
      </c>
      <c r="AC163">
        <f>IF(IFERROR(AB163,TRUE)=TRUE, "-","OK")</f>
      </c>
      <c r="AD163" s="8" t="s">
        <v>417</v>
      </c>
      <c r="AE163" s="8" t="s">
        <v>39</v>
      </c>
      <c r="AF163">
        <f>IF(IFERROR(VLOOKUP(E163,Store_Showcase!B2:H144,{5}, FALSE), TRUE)=TRUE, IF(IFERROR(VLOOKUP(E163,Store_SRP!B2:H110,{5}, FALSE), TRUE)=TRUE,VLOOKUP(E163,Store_VAM!B2:H273,{5}, FALSE),VLOOKUP(E163,Store_SRP!B2:H110,{5}, FALSE)), VLOOKUP(E163,Store_Showcase!B2:H144,{5}, FALSE))</f>
      </c>
      <c r="AG163">
        <f>IF(IFERROR(VLOOKUP(E163,Store_Showcase!B2:H144,{6}, FALSE), TRUE)=TRUE, IF(IFERROR(VLOOKUP(E163,Store_SRP!B2:H110,{6}, FALSE), TRUE)=TRUE,VLOOKUP(E163,Store_VAM!B2:H273,{6}, FALSE),VLOOKUP(E163,Store_SRP!B2:H110,{6}, FALSE)), VLOOKUP(E163,Store_Showcase!B2:H144,{6}, FALSE))</f>
      </c>
      <c r="AH163">
        <f>VLOOKUP(G163,Sku_Consolidated!A2:R957,18,FALSE)</f>
      </c>
      <c r="AI163">
        <f>VLOOKUP(G163,Sku_Consolidated!A2:S957,19,FALSE)</f>
      </c>
      <c r="AJ163">
        <f>VLOOKUP(G163,Sku_Consolidated!A2:T957,20,FALSE)</f>
      </c>
    </row>
    <row r="164" spans="1:36" x14ac:dyDescent="0.25">
      <c r="A164">
        <v>2024</v>
      </c>
      <c r="B164" t="s">
        <v>31</v>
      </c>
      <c r="C164" t="s">
        <v>32</v>
      </c>
      <c r="D164" t="s">
        <v>33</v>
      </c>
      <c r="E164">
        <v>136</v>
      </c>
      <c r="F164">
        <f>IF(IFERROR(VLOOKUP(E164,Store_Showcase!B2:H144,{2}, FALSE), TRUE)=TRUE, IF(IFERROR(VLOOKUP(E164,Store_SRP!B2:H110,{2}, FALSE), TRUE)=TRUE,VLOOKUP(E164,Store_VAM!B2:H273,{2}, FALSE),VLOOKUP(E164,Store_SRP!B2:H110,{2}, FALSE)), VLOOKUP(E164,Store_Showcase!B2:H144,{2}, FALSE))</f>
      </c>
      <c r="G164">
        <v>655534</v>
      </c>
      <c r="H164" t="s">
        <v>257</v>
      </c>
      <c r="I164" s="8" t="s">
        <v>418</v>
      </c>
      <c r="J164" t="s">
        <v>36</v>
      </c>
      <c r="K164" s="8">
        <f>IF(J164="PCK", I164, 0)</f>
      </c>
      <c r="L164" s="8">
        <f>IF(J164="KLS", I164, IF(J164="PCK", I164*VLOOKUP(G164,Sku_Consolidated!A2:U957,21, FALSE),I164*VLOOKUP(G164,Sku_Consolidated!A2:U957,21, FALSE)))</f>
      </c>
      <c r="M164" s="8">
        <f>IF(J164="PCS", I164, 0)</f>
      </c>
      <c r="N164" s="8" t="s">
        <v>419</v>
      </c>
      <c r="O164" s="8">
        <f>N164 * VLOOKUP(E164&amp;VLOOKUP(G164,Sku_Consolidated!A2:Q957,17,FALSE),Sku_CommRate!A2:E1002, 5, FALSE)</f>
      </c>
      <c r="P164" s="8">
        <f>N164 - O164</f>
      </c>
      <c r="Q164">
        <f>VLOOKUP(G164,Sku_Consolidated!A2:G957,7, FALSE)</f>
      </c>
      <c r="R164">
        <f>IF(IFERROR(VLOOKUP(E164,Store_Showcase!B2:H144,7, FALSE), TRUE)=TRUE, IF(IFERROR(VLOOKUP(E164,Store_SRP!B2:H110,7, FALSE), TRUE)=TRUE,VLOOKUP(E164,Store_VAM!B2:H273,7, FALSE),VLOOKUP(E164,Store_SRP!B2:H110,7, FALSE)), VLOOKUP(E164,Store_Showcase!B2:H144,7, FALSE))</f>
      </c>
      <c r="S164">
        <f>IF(IFERROR(VLOOKUP(E164,Store_Showcase!B2:I144,8, FALSE), TRUE)=TRUE, IF(IFERROR(VLOOKUP(E164,Store_SRP!B2:I110,8, FALSE), TRUE)=TRUE,VLOOKUP(E164,Store_VAM!B2:I273,8, FALSE),VLOOKUP(E164,Store_SRP!B2:I110,8, FALSE)), VLOOKUP(E164,Store_Showcase!B2:I144,8, FALSE))</f>
      </c>
      <c r="T164">
        <f>VLOOKUP(G164,Sku_Consolidated!A2:R957,18,FALSE)</f>
      </c>
      <c r="U164">
        <v>6355</v>
      </c>
      <c r="V164">
        <f>IF(VLOOKUP(G164,Sku_Consolidated!A2:S957,19,FALSE)="SHOWCASE", VLOOKUP(E164,Store_Showcase!B2:L144,11, FALSE), IF(VLOOKUP(G164,Sku_Consolidated!A2:S957,19,FALSE)="VAM",VLOOKUP(E164,Store_VAM!B2:L273,11, FALSE),VLOOKUP(E164,Store_SRP!B2:L110,11, FALSE)))</f>
      </c>
      <c r="W164">
        <f>VLOOKUP(G164,Sku_Consolidated!A2:W957,11,FALSE)</f>
      </c>
      <c r="X164">
        <f>VLOOKUP(G164,Sku_Consolidated!A2:H957,8,FALSE)</f>
      </c>
      <c r="Y164">
        <f>VLOOKUP(G164,Sku_Consolidated!A2:I957,9,FALSE)</f>
      </c>
      <c r="Z164" t="s">
        <v>38</v>
      </c>
      <c r="AA164">
        <f>VLOOKUP(G164,Sku_Consolidated!A2:E957,5,FALSE)</f>
      </c>
      <c r="AB164">
        <f>IF(VLOOKUP(G164,Sku_Consolidated!A2:S957,19,FALSE)="SHOWCASE", VLOOKUP(E164,Store_Showcase!B2:N144,13, FALSE), IF(VLOOKUP(G164,Sku_Consolidated!A2:S957,19,FALSE)="VAM",VLOOKUP(E164,Store_VAM!B2:N273,13, FALSE),VLOOKUP(E164,Store_SRP!B2:N110,13, FALSE)))</f>
      </c>
      <c r="AC164">
        <f>IF(IFERROR(AB164,TRUE)=TRUE, "-","OK")</f>
      </c>
      <c r="AD164" s="8" t="s">
        <v>419</v>
      </c>
      <c r="AE164" s="8" t="s">
        <v>39</v>
      </c>
      <c r="AF164">
        <f>IF(IFERROR(VLOOKUP(E164,Store_Showcase!B2:H144,{5}, FALSE), TRUE)=TRUE, IF(IFERROR(VLOOKUP(E164,Store_SRP!B2:H110,{5}, FALSE), TRUE)=TRUE,VLOOKUP(E164,Store_VAM!B2:H273,{5}, FALSE),VLOOKUP(E164,Store_SRP!B2:H110,{5}, FALSE)), VLOOKUP(E164,Store_Showcase!B2:H144,{5}, FALSE))</f>
      </c>
      <c r="AG164">
        <f>IF(IFERROR(VLOOKUP(E164,Store_Showcase!B2:H144,{6}, FALSE), TRUE)=TRUE, IF(IFERROR(VLOOKUP(E164,Store_SRP!B2:H110,{6}, FALSE), TRUE)=TRUE,VLOOKUP(E164,Store_VAM!B2:H273,{6}, FALSE),VLOOKUP(E164,Store_SRP!B2:H110,{6}, FALSE)), VLOOKUP(E164,Store_Showcase!B2:H144,{6}, FALSE))</f>
      </c>
      <c r="AH164">
        <f>VLOOKUP(G164,Sku_Consolidated!A2:R957,18,FALSE)</f>
      </c>
      <c r="AI164">
        <f>VLOOKUP(G164,Sku_Consolidated!A2:S957,19,FALSE)</f>
      </c>
      <c r="AJ164">
        <f>VLOOKUP(G164,Sku_Consolidated!A2:T957,20,FALSE)</f>
      </c>
    </row>
    <row r="165" spans="1:36" x14ac:dyDescent="0.25">
      <c r="A165">
        <v>2024</v>
      </c>
      <c r="B165" t="s">
        <v>31</v>
      </c>
      <c r="C165" t="s">
        <v>32</v>
      </c>
      <c r="D165" t="s">
        <v>33</v>
      </c>
      <c r="E165">
        <v>252</v>
      </c>
      <c r="F165">
        <f>IF(IFERROR(VLOOKUP(E165,Store_Showcase!B2:H144,{2}, FALSE), TRUE)=TRUE, IF(IFERROR(VLOOKUP(E165,Store_SRP!B2:H110,{2}, FALSE), TRUE)=TRUE,VLOOKUP(E165,Store_VAM!B2:H273,{2}, FALSE),VLOOKUP(E165,Store_SRP!B2:H110,{2}, FALSE)), VLOOKUP(E165,Store_Showcase!B2:H144,{2}, FALSE))</f>
      </c>
      <c r="G165">
        <v>655514</v>
      </c>
      <c r="H165" t="s">
        <v>46</v>
      </c>
      <c r="I165" s="8" t="s">
        <v>420</v>
      </c>
      <c r="J165" t="s">
        <v>36</v>
      </c>
      <c r="K165" s="8">
        <f>IF(J165="PCK", I165, 0)</f>
      </c>
      <c r="L165" s="8">
        <f>IF(J165="KLS", I165, IF(J165="PCK", I165*VLOOKUP(G165,Sku_Consolidated!A2:U957,21, FALSE),I165*VLOOKUP(G165,Sku_Consolidated!A2:U957,21, FALSE)))</f>
      </c>
      <c r="M165" s="8">
        <f>IF(J165="PCS", I165, 0)</f>
      </c>
      <c r="N165" s="8" t="s">
        <v>421</v>
      </c>
      <c r="O165" s="8">
        <f>N165 * VLOOKUP(E165&amp;VLOOKUP(G165,Sku_Consolidated!A2:Q957,17,FALSE),Sku_CommRate!A2:E1002, 5, FALSE)</f>
      </c>
      <c r="P165" s="8">
        <f>N165 - O165</f>
      </c>
      <c r="Q165">
        <f>VLOOKUP(G165,Sku_Consolidated!A2:G957,7, FALSE)</f>
      </c>
      <c r="R165">
        <f>IF(IFERROR(VLOOKUP(E165,Store_Showcase!B2:H144,7, FALSE), TRUE)=TRUE, IF(IFERROR(VLOOKUP(E165,Store_SRP!B2:H110,7, FALSE), TRUE)=TRUE,VLOOKUP(E165,Store_VAM!B2:H273,7, FALSE),VLOOKUP(E165,Store_SRP!B2:H110,7, FALSE)), VLOOKUP(E165,Store_Showcase!B2:H144,7, FALSE))</f>
      </c>
      <c r="S165">
        <f>IF(IFERROR(VLOOKUP(E165,Store_Showcase!B2:I144,8, FALSE), TRUE)=TRUE, IF(IFERROR(VLOOKUP(E165,Store_SRP!B2:I110,8, FALSE), TRUE)=TRUE,VLOOKUP(E165,Store_VAM!B2:I273,8, FALSE),VLOOKUP(E165,Store_SRP!B2:I110,8, FALSE)), VLOOKUP(E165,Store_Showcase!B2:I144,8, FALSE))</f>
      </c>
      <c r="T165">
        <f>VLOOKUP(G165,Sku_Consolidated!A2:R957,18,FALSE)</f>
      </c>
      <c r="U165">
        <v>6337</v>
      </c>
      <c r="V165">
        <f>IF(VLOOKUP(G165,Sku_Consolidated!A2:S957,19,FALSE)="SHOWCASE", VLOOKUP(E165,Store_Showcase!B2:L144,11, FALSE), IF(VLOOKUP(G165,Sku_Consolidated!A2:S957,19,FALSE)="VAM",VLOOKUP(E165,Store_VAM!B2:L273,11, FALSE),VLOOKUP(E165,Store_SRP!B2:L110,11, FALSE)))</f>
      </c>
      <c r="W165">
        <f>VLOOKUP(G165,Sku_Consolidated!A2:W957,11,FALSE)</f>
      </c>
      <c r="X165">
        <f>VLOOKUP(G165,Sku_Consolidated!A2:H957,8,FALSE)</f>
      </c>
      <c r="Y165">
        <f>VLOOKUP(G165,Sku_Consolidated!A2:I957,9,FALSE)</f>
      </c>
      <c r="Z165" t="s">
        <v>38</v>
      </c>
      <c r="AA165">
        <f>VLOOKUP(G165,Sku_Consolidated!A2:E957,5,FALSE)</f>
      </c>
      <c r="AB165">
        <f>IF(VLOOKUP(G165,Sku_Consolidated!A2:S957,19,FALSE)="SHOWCASE", VLOOKUP(E165,Store_Showcase!B2:N144,13, FALSE), IF(VLOOKUP(G165,Sku_Consolidated!A2:S957,19,FALSE)="VAM",VLOOKUP(E165,Store_VAM!B2:N273,13, FALSE),VLOOKUP(E165,Store_SRP!B2:N110,13, FALSE)))</f>
      </c>
      <c r="AC165">
        <f>IF(IFERROR(AB165,TRUE)=TRUE, "-","OK")</f>
      </c>
      <c r="AD165" s="8" t="s">
        <v>421</v>
      </c>
      <c r="AE165" s="8" t="s">
        <v>39</v>
      </c>
      <c r="AF165">
        <f>IF(IFERROR(VLOOKUP(E165,Store_Showcase!B2:H144,{5}, FALSE), TRUE)=TRUE, IF(IFERROR(VLOOKUP(E165,Store_SRP!B2:H110,{5}, FALSE), TRUE)=TRUE,VLOOKUP(E165,Store_VAM!B2:H273,{5}, FALSE),VLOOKUP(E165,Store_SRP!B2:H110,{5}, FALSE)), VLOOKUP(E165,Store_Showcase!B2:H144,{5}, FALSE))</f>
      </c>
      <c r="AG165">
        <f>IF(IFERROR(VLOOKUP(E165,Store_Showcase!B2:H144,{6}, FALSE), TRUE)=TRUE, IF(IFERROR(VLOOKUP(E165,Store_SRP!B2:H110,{6}, FALSE), TRUE)=TRUE,VLOOKUP(E165,Store_VAM!B2:H273,{6}, FALSE),VLOOKUP(E165,Store_SRP!B2:H110,{6}, FALSE)), VLOOKUP(E165,Store_Showcase!B2:H144,{6}, FALSE))</f>
      </c>
      <c r="AH165">
        <f>VLOOKUP(G165,Sku_Consolidated!A2:R957,18,FALSE)</f>
      </c>
      <c r="AI165">
        <f>VLOOKUP(G165,Sku_Consolidated!A2:S957,19,FALSE)</f>
      </c>
      <c r="AJ165">
        <f>VLOOKUP(G165,Sku_Consolidated!A2:T957,20,FALSE)</f>
      </c>
    </row>
    <row r="166" spans="1:36" x14ac:dyDescent="0.25">
      <c r="A166">
        <v>2024</v>
      </c>
      <c r="B166" t="s">
        <v>31</v>
      </c>
      <c r="C166" t="s">
        <v>32</v>
      </c>
      <c r="D166" t="s">
        <v>33</v>
      </c>
      <c r="E166">
        <v>481</v>
      </c>
      <c r="F166">
        <f>IF(IFERROR(VLOOKUP(E166,Store_Showcase!B2:H144,{2}, FALSE), TRUE)=TRUE, IF(IFERROR(VLOOKUP(E166,Store_SRP!B2:H110,{2}, FALSE), TRUE)=TRUE,VLOOKUP(E166,Store_VAM!B2:H273,{2}, FALSE),VLOOKUP(E166,Store_SRP!B2:H110,{2}, FALSE)), VLOOKUP(E166,Store_Showcase!B2:H144,{2}, FALSE))</f>
      </c>
      <c r="G166">
        <v>655718</v>
      </c>
      <c r="H166" t="s">
        <v>306</v>
      </c>
      <c r="I166" s="8" t="s">
        <v>422</v>
      </c>
      <c r="J166" t="s">
        <v>36</v>
      </c>
      <c r="K166" s="8">
        <f>IF(J166="PCK", I166, 0)</f>
      </c>
      <c r="L166" s="8">
        <f>IF(J166="KLS", I166, IF(J166="PCK", I166*VLOOKUP(G166,Sku_Consolidated!A2:U957,21, FALSE),I166*VLOOKUP(G166,Sku_Consolidated!A2:U957,21, FALSE)))</f>
      </c>
      <c r="M166" s="8">
        <f>IF(J166="PCS", I166, 0)</f>
      </c>
      <c r="N166" s="8" t="s">
        <v>423</v>
      </c>
      <c r="O166" s="8">
        <f>N166 * VLOOKUP(E166&amp;VLOOKUP(G166,Sku_Consolidated!A2:Q957,17,FALSE),Sku_CommRate!A2:E1002, 5, FALSE)</f>
      </c>
      <c r="P166" s="8">
        <f>N166 - O166</f>
      </c>
      <c r="Q166">
        <f>VLOOKUP(G166,Sku_Consolidated!A2:G957,7, FALSE)</f>
      </c>
      <c r="R166">
        <f>IF(IFERROR(VLOOKUP(E166,Store_Showcase!B2:H144,7, FALSE), TRUE)=TRUE, IF(IFERROR(VLOOKUP(E166,Store_SRP!B2:H110,7, FALSE), TRUE)=TRUE,VLOOKUP(E166,Store_VAM!B2:H273,7, FALSE),VLOOKUP(E166,Store_SRP!B2:H110,7, FALSE)), VLOOKUP(E166,Store_Showcase!B2:H144,7, FALSE))</f>
      </c>
      <c r="S166">
        <f>IF(IFERROR(VLOOKUP(E166,Store_Showcase!B2:I144,8, FALSE), TRUE)=TRUE, IF(IFERROR(VLOOKUP(E166,Store_SRP!B2:I110,8, FALSE), TRUE)=TRUE,VLOOKUP(E166,Store_VAM!B2:I273,8, FALSE),VLOOKUP(E166,Store_SRP!B2:I110,8, FALSE)), VLOOKUP(E166,Store_Showcase!B2:I144,8, FALSE))</f>
      </c>
      <c r="T166">
        <f>VLOOKUP(G166,Sku_Consolidated!A2:R957,18,FALSE)</f>
      </c>
      <c r="U166">
        <v>6446</v>
      </c>
      <c r="V166">
        <f>IF(VLOOKUP(G166,Sku_Consolidated!A2:S957,19,FALSE)="SHOWCASE", VLOOKUP(E166,Store_Showcase!B2:L144,11, FALSE), IF(VLOOKUP(G166,Sku_Consolidated!A2:S957,19,FALSE)="VAM",VLOOKUP(E166,Store_VAM!B2:L273,11, FALSE),VLOOKUP(E166,Store_SRP!B2:L110,11, FALSE)))</f>
      </c>
      <c r="W166">
        <f>VLOOKUP(G166,Sku_Consolidated!A2:W957,11,FALSE)</f>
      </c>
      <c r="X166">
        <f>VLOOKUP(G166,Sku_Consolidated!A2:H957,8,FALSE)</f>
      </c>
      <c r="Y166">
        <f>VLOOKUP(G166,Sku_Consolidated!A2:I957,9,FALSE)</f>
      </c>
      <c r="Z166" t="s">
        <v>38</v>
      </c>
      <c r="AA166">
        <f>VLOOKUP(G166,Sku_Consolidated!A2:E957,5,FALSE)</f>
      </c>
      <c r="AB166">
        <f>IF(VLOOKUP(G166,Sku_Consolidated!A2:S957,19,FALSE)="SHOWCASE", VLOOKUP(E166,Store_Showcase!B2:N144,13, FALSE), IF(VLOOKUP(G166,Sku_Consolidated!A2:S957,19,FALSE)="VAM",VLOOKUP(E166,Store_VAM!B2:N273,13, FALSE),VLOOKUP(E166,Store_SRP!B2:N110,13, FALSE)))</f>
      </c>
      <c r="AC166">
        <f>IF(IFERROR(AB166,TRUE)=TRUE, "-","OK")</f>
      </c>
      <c r="AD166" s="8" t="s">
        <v>423</v>
      </c>
      <c r="AE166" s="8" t="s">
        <v>39</v>
      </c>
      <c r="AF166">
        <f>IF(IFERROR(VLOOKUP(E166,Store_Showcase!B2:H144,{5}, FALSE), TRUE)=TRUE, IF(IFERROR(VLOOKUP(E166,Store_SRP!B2:H110,{5}, FALSE), TRUE)=TRUE,VLOOKUP(E166,Store_VAM!B2:H273,{5}, FALSE),VLOOKUP(E166,Store_SRP!B2:H110,{5}, FALSE)), VLOOKUP(E166,Store_Showcase!B2:H144,{5}, FALSE))</f>
      </c>
      <c r="AG166">
        <f>IF(IFERROR(VLOOKUP(E166,Store_Showcase!B2:H144,{6}, FALSE), TRUE)=TRUE, IF(IFERROR(VLOOKUP(E166,Store_SRP!B2:H110,{6}, FALSE), TRUE)=TRUE,VLOOKUP(E166,Store_VAM!B2:H273,{6}, FALSE),VLOOKUP(E166,Store_SRP!B2:H110,{6}, FALSE)), VLOOKUP(E166,Store_Showcase!B2:H144,{6}, FALSE))</f>
      </c>
      <c r="AH166">
        <f>VLOOKUP(G166,Sku_Consolidated!A2:R957,18,FALSE)</f>
      </c>
      <c r="AI166">
        <f>VLOOKUP(G166,Sku_Consolidated!A2:S957,19,FALSE)</f>
      </c>
      <c r="AJ166">
        <f>VLOOKUP(G166,Sku_Consolidated!A2:T957,20,FALSE)</f>
      </c>
    </row>
    <row r="167" spans="1:36" x14ac:dyDescent="0.25">
      <c r="A167">
        <v>2024</v>
      </c>
      <c r="B167" t="s">
        <v>31</v>
      </c>
      <c r="C167" t="s">
        <v>32</v>
      </c>
      <c r="D167" t="s">
        <v>33</v>
      </c>
      <c r="E167">
        <v>4005</v>
      </c>
      <c r="F167">
        <f>IF(IFERROR(VLOOKUP(E167,Store_Showcase!B2:H144,{2}, FALSE), TRUE)=TRUE, IF(IFERROR(VLOOKUP(E167,Store_SRP!B2:H110,{2}, FALSE), TRUE)=TRUE,VLOOKUP(E167,Store_VAM!B2:H273,{2}, FALSE),VLOOKUP(E167,Store_SRP!B2:H110,{2}, FALSE)), VLOOKUP(E167,Store_Showcase!B2:H144,{2}, FALSE))</f>
      </c>
      <c r="G167">
        <v>655710</v>
      </c>
      <c r="H167" t="s">
        <v>54</v>
      </c>
      <c r="I167" s="8" t="s">
        <v>424</v>
      </c>
      <c r="J167" t="s">
        <v>36</v>
      </c>
      <c r="K167" s="8">
        <f>IF(J167="PCK", I167, 0)</f>
      </c>
      <c r="L167" s="8">
        <f>IF(J167="KLS", I167, IF(J167="PCK", I167*VLOOKUP(G167,Sku_Consolidated!A2:U957,21, FALSE),I167*VLOOKUP(G167,Sku_Consolidated!A2:U957,21, FALSE)))</f>
      </c>
      <c r="M167" s="8">
        <f>IF(J167="PCS", I167, 0)</f>
      </c>
      <c r="N167" s="8" t="s">
        <v>425</v>
      </c>
      <c r="O167" s="8">
        <f>N167 * VLOOKUP(E167&amp;VLOOKUP(G167,Sku_Consolidated!A2:Q957,17,FALSE),Sku_CommRate!A2:E1002, 5, FALSE)</f>
      </c>
      <c r="P167" s="8">
        <f>N167 - O167</f>
      </c>
      <c r="Q167">
        <f>VLOOKUP(G167,Sku_Consolidated!A2:G957,7, FALSE)</f>
      </c>
      <c r="R167">
        <f>IF(IFERROR(VLOOKUP(E167,Store_Showcase!B2:H144,7, FALSE), TRUE)=TRUE, IF(IFERROR(VLOOKUP(E167,Store_SRP!B2:H110,7, FALSE), TRUE)=TRUE,VLOOKUP(E167,Store_VAM!B2:H273,7, FALSE),VLOOKUP(E167,Store_SRP!B2:H110,7, FALSE)), VLOOKUP(E167,Store_Showcase!B2:H144,7, FALSE))</f>
      </c>
      <c r="S167">
        <f>IF(IFERROR(VLOOKUP(E167,Store_Showcase!B2:I144,8, FALSE), TRUE)=TRUE, IF(IFERROR(VLOOKUP(E167,Store_SRP!B2:I110,8, FALSE), TRUE)=TRUE,VLOOKUP(E167,Store_VAM!B2:I273,8, FALSE),VLOOKUP(E167,Store_SRP!B2:I110,8, FALSE)), VLOOKUP(E167,Store_Showcase!B2:I144,8, FALSE))</f>
      </c>
      <c r="T167">
        <f>VLOOKUP(G167,Sku_Consolidated!A2:R957,18,FALSE)</f>
      </c>
      <c r="U167">
        <v>6438</v>
      </c>
      <c r="V167">
        <f>IF(VLOOKUP(G167,Sku_Consolidated!A2:S957,19,FALSE)="SHOWCASE", VLOOKUP(E167,Store_Showcase!B2:L144,11, FALSE), IF(VLOOKUP(G167,Sku_Consolidated!A2:S957,19,FALSE)="VAM",VLOOKUP(E167,Store_VAM!B2:L273,11, FALSE),VLOOKUP(E167,Store_SRP!B2:L110,11, FALSE)))</f>
      </c>
      <c r="W167">
        <f>VLOOKUP(G167,Sku_Consolidated!A2:W957,11,FALSE)</f>
      </c>
      <c r="X167">
        <f>VLOOKUP(G167,Sku_Consolidated!A2:H957,8,FALSE)</f>
      </c>
      <c r="Y167">
        <f>VLOOKUP(G167,Sku_Consolidated!A2:I957,9,FALSE)</f>
      </c>
      <c r="Z167" t="s">
        <v>38</v>
      </c>
      <c r="AA167">
        <f>VLOOKUP(G167,Sku_Consolidated!A2:E957,5,FALSE)</f>
      </c>
      <c r="AB167">
        <f>IF(VLOOKUP(G167,Sku_Consolidated!A2:S957,19,FALSE)="SHOWCASE", VLOOKUP(E167,Store_Showcase!B2:N144,13, FALSE), IF(VLOOKUP(G167,Sku_Consolidated!A2:S957,19,FALSE)="VAM",VLOOKUP(E167,Store_VAM!B2:N273,13, FALSE),VLOOKUP(E167,Store_SRP!B2:N110,13, FALSE)))</f>
      </c>
      <c r="AC167">
        <f>IF(IFERROR(AB167,TRUE)=TRUE, "-","OK")</f>
      </c>
      <c r="AD167" s="8" t="s">
        <v>425</v>
      </c>
      <c r="AE167" s="8" t="s">
        <v>39</v>
      </c>
      <c r="AF167">
        <f>IF(IFERROR(VLOOKUP(E167,Store_Showcase!B2:H144,{5}, FALSE), TRUE)=TRUE, IF(IFERROR(VLOOKUP(E167,Store_SRP!B2:H110,{5}, FALSE), TRUE)=TRUE,VLOOKUP(E167,Store_VAM!B2:H273,{5}, FALSE),VLOOKUP(E167,Store_SRP!B2:H110,{5}, FALSE)), VLOOKUP(E167,Store_Showcase!B2:H144,{5}, FALSE))</f>
      </c>
      <c r="AG167">
        <f>IF(IFERROR(VLOOKUP(E167,Store_Showcase!B2:H144,{6}, FALSE), TRUE)=TRUE, IF(IFERROR(VLOOKUP(E167,Store_SRP!B2:H110,{6}, FALSE), TRUE)=TRUE,VLOOKUP(E167,Store_VAM!B2:H273,{6}, FALSE),VLOOKUP(E167,Store_SRP!B2:H110,{6}, FALSE)), VLOOKUP(E167,Store_Showcase!B2:H144,{6}, FALSE))</f>
      </c>
      <c r="AH167">
        <f>VLOOKUP(G167,Sku_Consolidated!A2:R957,18,FALSE)</f>
      </c>
      <c r="AI167">
        <f>VLOOKUP(G167,Sku_Consolidated!A2:S957,19,FALSE)</f>
      </c>
      <c r="AJ167">
        <f>VLOOKUP(G167,Sku_Consolidated!A2:T957,20,FALSE)</f>
      </c>
    </row>
    <row r="168" spans="1:36" x14ac:dyDescent="0.25">
      <c r="A168">
        <v>2024</v>
      </c>
      <c r="B168" t="s">
        <v>31</v>
      </c>
      <c r="C168" t="s">
        <v>32</v>
      </c>
      <c r="D168" t="s">
        <v>33</v>
      </c>
      <c r="E168">
        <v>136</v>
      </c>
      <c r="F168">
        <f>IF(IFERROR(VLOOKUP(E168,Store_Showcase!B2:H144,{2}, FALSE), TRUE)=TRUE, IF(IFERROR(VLOOKUP(E168,Store_SRP!B2:H110,{2}, FALSE), TRUE)=TRUE,VLOOKUP(E168,Store_VAM!B2:H273,{2}, FALSE),VLOOKUP(E168,Store_SRP!B2:H110,{2}, FALSE)), VLOOKUP(E168,Store_Showcase!B2:H144,{2}, FALSE))</f>
      </c>
      <c r="G168">
        <v>655314</v>
      </c>
      <c r="H168" t="s">
        <v>69</v>
      </c>
      <c r="I168" s="8" t="s">
        <v>426</v>
      </c>
      <c r="J168" t="s">
        <v>36</v>
      </c>
      <c r="K168" s="8">
        <f>IF(J168="PCK", I168, 0)</f>
      </c>
      <c r="L168" s="8">
        <f>IF(J168="KLS", I168, IF(J168="PCK", I168*VLOOKUP(G168,Sku_Consolidated!A2:U957,21, FALSE),I168*VLOOKUP(G168,Sku_Consolidated!A2:U957,21, FALSE)))</f>
      </c>
      <c r="M168" s="8">
        <f>IF(J168="PCS", I168, 0)</f>
      </c>
      <c r="N168" s="8" t="s">
        <v>427</v>
      </c>
      <c r="O168" s="8">
        <f>N168 * VLOOKUP(E168&amp;VLOOKUP(G168,Sku_Consolidated!A2:Q957,17,FALSE),Sku_CommRate!A2:E1002, 5, FALSE)</f>
      </c>
      <c r="P168" s="8">
        <f>N168 - O168</f>
      </c>
      <c r="Q168">
        <f>VLOOKUP(G168,Sku_Consolidated!A2:G957,7, FALSE)</f>
      </c>
      <c r="R168">
        <f>IF(IFERROR(VLOOKUP(E168,Store_Showcase!B2:H144,7, FALSE), TRUE)=TRUE, IF(IFERROR(VLOOKUP(E168,Store_SRP!B2:H110,7, FALSE), TRUE)=TRUE,VLOOKUP(E168,Store_VAM!B2:H273,7, FALSE),VLOOKUP(E168,Store_SRP!B2:H110,7, FALSE)), VLOOKUP(E168,Store_Showcase!B2:H144,7, FALSE))</f>
      </c>
      <c r="S168">
        <f>IF(IFERROR(VLOOKUP(E168,Store_Showcase!B2:I144,8, FALSE), TRUE)=TRUE, IF(IFERROR(VLOOKUP(E168,Store_SRP!B2:I110,8, FALSE), TRUE)=TRUE,VLOOKUP(E168,Store_VAM!B2:I273,8, FALSE),VLOOKUP(E168,Store_SRP!B2:I110,8, FALSE)), VLOOKUP(E168,Store_Showcase!B2:I144,8, FALSE))</f>
      </c>
      <c r="T168">
        <f>VLOOKUP(G168,Sku_Consolidated!A2:R957,18,FALSE)</f>
      </c>
      <c r="U168">
        <v>6239</v>
      </c>
      <c r="V168">
        <f>IF(VLOOKUP(G168,Sku_Consolidated!A2:S957,19,FALSE)="SHOWCASE", VLOOKUP(E168,Store_Showcase!B2:L144,11, FALSE), IF(VLOOKUP(G168,Sku_Consolidated!A2:S957,19,FALSE)="VAM",VLOOKUP(E168,Store_VAM!B2:L273,11, FALSE),VLOOKUP(E168,Store_SRP!B2:L110,11, FALSE)))</f>
      </c>
      <c r="W168">
        <f>VLOOKUP(G168,Sku_Consolidated!A2:W957,11,FALSE)</f>
      </c>
      <c r="X168">
        <f>VLOOKUP(G168,Sku_Consolidated!A2:H957,8,FALSE)</f>
      </c>
      <c r="Y168">
        <f>VLOOKUP(G168,Sku_Consolidated!A2:I957,9,FALSE)</f>
      </c>
      <c r="Z168" t="s">
        <v>38</v>
      </c>
      <c r="AA168">
        <f>VLOOKUP(G168,Sku_Consolidated!A2:E957,5,FALSE)</f>
      </c>
      <c r="AB168">
        <f>IF(VLOOKUP(G168,Sku_Consolidated!A2:S957,19,FALSE)="SHOWCASE", VLOOKUP(E168,Store_Showcase!B2:N144,13, FALSE), IF(VLOOKUP(G168,Sku_Consolidated!A2:S957,19,FALSE)="VAM",VLOOKUP(E168,Store_VAM!B2:N273,13, FALSE),VLOOKUP(E168,Store_SRP!B2:N110,13, FALSE)))</f>
      </c>
      <c r="AC168">
        <f>IF(IFERROR(AB168,TRUE)=TRUE, "-","OK")</f>
      </c>
      <c r="AD168" s="8" t="s">
        <v>427</v>
      </c>
      <c r="AE168" s="8" t="s">
        <v>39</v>
      </c>
      <c r="AF168">
        <f>IF(IFERROR(VLOOKUP(E168,Store_Showcase!B2:H144,{5}, FALSE), TRUE)=TRUE, IF(IFERROR(VLOOKUP(E168,Store_SRP!B2:H110,{5}, FALSE), TRUE)=TRUE,VLOOKUP(E168,Store_VAM!B2:H273,{5}, FALSE),VLOOKUP(E168,Store_SRP!B2:H110,{5}, FALSE)), VLOOKUP(E168,Store_Showcase!B2:H144,{5}, FALSE))</f>
      </c>
      <c r="AG168">
        <f>IF(IFERROR(VLOOKUP(E168,Store_Showcase!B2:H144,{6}, FALSE), TRUE)=TRUE, IF(IFERROR(VLOOKUP(E168,Store_SRP!B2:H110,{6}, FALSE), TRUE)=TRUE,VLOOKUP(E168,Store_VAM!B2:H273,{6}, FALSE),VLOOKUP(E168,Store_SRP!B2:H110,{6}, FALSE)), VLOOKUP(E168,Store_Showcase!B2:H144,{6}, FALSE))</f>
      </c>
      <c r="AH168">
        <f>VLOOKUP(G168,Sku_Consolidated!A2:R957,18,FALSE)</f>
      </c>
      <c r="AI168">
        <f>VLOOKUP(G168,Sku_Consolidated!A2:S957,19,FALSE)</f>
      </c>
      <c r="AJ168">
        <f>VLOOKUP(G168,Sku_Consolidated!A2:T957,20,FALSE)</f>
      </c>
    </row>
    <row r="169" spans="1:36" x14ac:dyDescent="0.25">
      <c r="A169">
        <v>2024</v>
      </c>
      <c r="B169" t="s">
        <v>31</v>
      </c>
      <c r="C169" t="s">
        <v>32</v>
      </c>
      <c r="D169" t="s">
        <v>33</v>
      </c>
      <c r="E169">
        <v>248</v>
      </c>
      <c r="F169">
        <f>IF(IFERROR(VLOOKUP(E169,Store_Showcase!B2:H144,{2}, FALSE), TRUE)=TRUE, IF(IFERROR(VLOOKUP(E169,Store_SRP!B2:H110,{2}, FALSE), TRUE)=TRUE,VLOOKUP(E169,Store_VAM!B2:H273,{2}, FALSE),VLOOKUP(E169,Store_SRP!B2:H110,{2}, FALSE)), VLOOKUP(E169,Store_Showcase!B2:H144,{2}, FALSE))</f>
      </c>
      <c r="G169">
        <v>655515</v>
      </c>
      <c r="H169" t="s">
        <v>428</v>
      </c>
      <c r="I169" s="8" t="s">
        <v>429</v>
      </c>
      <c r="J169" t="s">
        <v>36</v>
      </c>
      <c r="K169" s="8">
        <f>IF(J169="PCK", I169, 0)</f>
      </c>
      <c r="L169" s="8">
        <f>IF(J169="KLS", I169, IF(J169="PCK", I169*VLOOKUP(G169,Sku_Consolidated!A2:U957,21, FALSE),I169*VLOOKUP(G169,Sku_Consolidated!A2:U957,21, FALSE)))</f>
      </c>
      <c r="M169" s="8">
        <f>IF(J169="PCS", I169, 0)</f>
      </c>
      <c r="N169" s="8" t="s">
        <v>430</v>
      </c>
      <c r="O169" s="8">
        <f>N169 * VLOOKUP(E169&amp;VLOOKUP(G169,Sku_Consolidated!A2:Q957,17,FALSE),Sku_CommRate!A2:E1002, 5, FALSE)</f>
      </c>
      <c r="P169" s="8">
        <f>N169 - O169</f>
      </c>
      <c r="Q169">
        <f>VLOOKUP(G169,Sku_Consolidated!A2:G957,7, FALSE)</f>
      </c>
      <c r="R169">
        <f>IF(IFERROR(VLOOKUP(E169,Store_Showcase!B2:H144,7, FALSE), TRUE)=TRUE, IF(IFERROR(VLOOKUP(E169,Store_SRP!B2:H110,7, FALSE), TRUE)=TRUE,VLOOKUP(E169,Store_VAM!B2:H273,7, FALSE),VLOOKUP(E169,Store_SRP!B2:H110,7, FALSE)), VLOOKUP(E169,Store_Showcase!B2:H144,7, FALSE))</f>
      </c>
      <c r="S169">
        <f>IF(IFERROR(VLOOKUP(E169,Store_Showcase!B2:I144,8, FALSE), TRUE)=TRUE, IF(IFERROR(VLOOKUP(E169,Store_SRP!B2:I110,8, FALSE), TRUE)=TRUE,VLOOKUP(E169,Store_VAM!B2:I273,8, FALSE),VLOOKUP(E169,Store_SRP!B2:I110,8, FALSE)), VLOOKUP(E169,Store_Showcase!B2:I144,8, FALSE))</f>
      </c>
      <c r="T169">
        <f>VLOOKUP(G169,Sku_Consolidated!A2:R957,18,FALSE)</f>
      </c>
      <c r="U169">
        <v>6338</v>
      </c>
      <c r="V169">
        <f>IF(VLOOKUP(G169,Sku_Consolidated!A2:S957,19,FALSE)="SHOWCASE", VLOOKUP(E169,Store_Showcase!B2:L144,11, FALSE), IF(VLOOKUP(G169,Sku_Consolidated!A2:S957,19,FALSE)="VAM",VLOOKUP(E169,Store_VAM!B2:L273,11, FALSE),VLOOKUP(E169,Store_SRP!B2:L110,11, FALSE)))</f>
      </c>
      <c r="W169">
        <f>VLOOKUP(G169,Sku_Consolidated!A2:W957,11,FALSE)</f>
      </c>
      <c r="X169">
        <f>VLOOKUP(G169,Sku_Consolidated!A2:H957,8,FALSE)</f>
      </c>
      <c r="Y169">
        <f>VLOOKUP(G169,Sku_Consolidated!A2:I957,9,FALSE)</f>
      </c>
      <c r="Z169" t="s">
        <v>38</v>
      </c>
      <c r="AA169">
        <f>VLOOKUP(G169,Sku_Consolidated!A2:E957,5,FALSE)</f>
      </c>
      <c r="AB169">
        <f>IF(VLOOKUP(G169,Sku_Consolidated!A2:S957,19,FALSE)="SHOWCASE", VLOOKUP(E169,Store_Showcase!B2:N144,13, FALSE), IF(VLOOKUP(G169,Sku_Consolidated!A2:S957,19,FALSE)="VAM",VLOOKUP(E169,Store_VAM!B2:N273,13, FALSE),VLOOKUP(E169,Store_SRP!B2:N110,13, FALSE)))</f>
      </c>
      <c r="AC169">
        <f>IF(IFERROR(AB169,TRUE)=TRUE, "-","OK")</f>
      </c>
      <c r="AD169" s="8" t="s">
        <v>430</v>
      </c>
      <c r="AE169" s="8" t="s">
        <v>39</v>
      </c>
      <c r="AF169">
        <f>IF(IFERROR(VLOOKUP(E169,Store_Showcase!B2:H144,{5}, FALSE), TRUE)=TRUE, IF(IFERROR(VLOOKUP(E169,Store_SRP!B2:H110,{5}, FALSE), TRUE)=TRUE,VLOOKUP(E169,Store_VAM!B2:H273,{5}, FALSE),VLOOKUP(E169,Store_SRP!B2:H110,{5}, FALSE)), VLOOKUP(E169,Store_Showcase!B2:H144,{5}, FALSE))</f>
      </c>
      <c r="AG169">
        <f>IF(IFERROR(VLOOKUP(E169,Store_Showcase!B2:H144,{6}, FALSE), TRUE)=TRUE, IF(IFERROR(VLOOKUP(E169,Store_SRP!B2:H110,{6}, FALSE), TRUE)=TRUE,VLOOKUP(E169,Store_VAM!B2:H273,{6}, FALSE),VLOOKUP(E169,Store_SRP!B2:H110,{6}, FALSE)), VLOOKUP(E169,Store_Showcase!B2:H144,{6}, FALSE))</f>
      </c>
      <c r="AH169">
        <f>VLOOKUP(G169,Sku_Consolidated!A2:R957,18,FALSE)</f>
      </c>
      <c r="AI169">
        <f>VLOOKUP(G169,Sku_Consolidated!A2:S957,19,FALSE)</f>
      </c>
      <c r="AJ169">
        <f>VLOOKUP(G169,Sku_Consolidated!A2:T957,20,FALSE)</f>
      </c>
    </row>
    <row r="170" spans="1:36" x14ac:dyDescent="0.25">
      <c r="A170">
        <v>2024</v>
      </c>
      <c r="B170" t="s">
        <v>31</v>
      </c>
      <c r="C170" t="s">
        <v>32</v>
      </c>
      <c r="D170" t="s">
        <v>33</v>
      </c>
      <c r="E170">
        <v>745</v>
      </c>
      <c r="F170">
        <f>IF(IFERROR(VLOOKUP(E170,Store_Showcase!B2:H144,{2}, FALSE), TRUE)=TRUE, IF(IFERROR(VLOOKUP(E170,Store_SRP!B2:H110,{2}, FALSE), TRUE)=TRUE,VLOOKUP(E170,Store_VAM!B2:H273,{2}, FALSE),VLOOKUP(E170,Store_SRP!B2:H110,{2}, FALSE)), VLOOKUP(E170,Store_Showcase!B2:H144,{2}, FALSE))</f>
      </c>
      <c r="G170">
        <v>692520</v>
      </c>
      <c r="H170" t="s">
        <v>431</v>
      </c>
      <c r="I170" s="8" t="s">
        <v>432</v>
      </c>
      <c r="J170" t="s">
        <v>36</v>
      </c>
      <c r="K170" s="8">
        <f>IF(J170="PCK", I170, 0)</f>
      </c>
      <c r="L170" s="8">
        <f>IF(J170="KLS", I170, IF(J170="PCK", I170*VLOOKUP(G170,Sku_Consolidated!A2:U957,21, FALSE),I170*VLOOKUP(G170,Sku_Consolidated!A2:U957,21, FALSE)))</f>
      </c>
      <c r="M170" s="8">
        <f>IF(J170="PCS", I170, 0)</f>
      </c>
      <c r="N170" s="8" t="s">
        <v>433</v>
      </c>
      <c r="O170" s="8">
        <f>N170 * VLOOKUP(E170&amp;VLOOKUP(G170,Sku_Consolidated!A2:Q957,17,FALSE),Sku_CommRate!A2:E1002, 5, FALSE)</f>
      </c>
      <c r="P170" s="8">
        <f>N170 - O170</f>
      </c>
      <c r="Q170">
        <f>VLOOKUP(G170,Sku_Consolidated!A2:G957,7, FALSE)</f>
      </c>
      <c r="R170">
        <f>IF(IFERROR(VLOOKUP(E170,Store_Showcase!B2:H144,7, FALSE), TRUE)=TRUE, IF(IFERROR(VLOOKUP(E170,Store_SRP!B2:H110,7, FALSE), TRUE)=TRUE,VLOOKUP(E170,Store_VAM!B2:H273,7, FALSE),VLOOKUP(E170,Store_SRP!B2:H110,7, FALSE)), VLOOKUP(E170,Store_Showcase!B2:H144,7, FALSE))</f>
      </c>
      <c r="S170">
        <f>IF(IFERROR(VLOOKUP(E170,Store_Showcase!B2:I144,8, FALSE), TRUE)=TRUE, IF(IFERROR(VLOOKUP(E170,Store_SRP!B2:I110,8, FALSE), TRUE)=TRUE,VLOOKUP(E170,Store_VAM!B2:I273,8, FALSE),VLOOKUP(E170,Store_SRP!B2:I110,8, FALSE)), VLOOKUP(E170,Store_Showcase!B2:I144,8, FALSE))</f>
      </c>
      <c r="T170">
        <f>VLOOKUP(G170,Sku_Consolidated!A2:R957,18,FALSE)</f>
      </c>
      <c r="U170">
        <v>17654</v>
      </c>
      <c r="V170">
        <f>IF(VLOOKUP(G170,Sku_Consolidated!A2:S957,19,FALSE)="SHOWCASE", VLOOKUP(E170,Store_Showcase!B2:L144,11, FALSE), IF(VLOOKUP(G170,Sku_Consolidated!A2:S957,19,FALSE)="VAM",VLOOKUP(E170,Store_VAM!B2:L273,11, FALSE),VLOOKUP(E170,Store_SRP!B2:L110,11, FALSE)))</f>
      </c>
      <c r="W170">
        <f>VLOOKUP(G170,Sku_Consolidated!A2:W957,11,FALSE)</f>
      </c>
      <c r="X170">
        <f>VLOOKUP(G170,Sku_Consolidated!A2:H957,8,FALSE)</f>
      </c>
      <c r="Y170">
        <f>VLOOKUP(G170,Sku_Consolidated!A2:I957,9,FALSE)</f>
      </c>
      <c r="Z170" t="s">
        <v>38</v>
      </c>
      <c r="AA170">
        <f>VLOOKUP(G170,Sku_Consolidated!A2:E957,5,FALSE)</f>
      </c>
      <c r="AB170">
        <f>IF(VLOOKUP(G170,Sku_Consolidated!A2:S957,19,FALSE)="SHOWCASE", VLOOKUP(E170,Store_Showcase!B2:N144,13, FALSE), IF(VLOOKUP(G170,Sku_Consolidated!A2:S957,19,FALSE)="VAM",VLOOKUP(E170,Store_VAM!B2:N273,13, FALSE),VLOOKUP(E170,Store_SRP!B2:N110,13, FALSE)))</f>
      </c>
      <c r="AC170">
        <f>IF(IFERROR(AB170,TRUE)=TRUE, "-","OK")</f>
      </c>
      <c r="AD170" s="8" t="s">
        <v>433</v>
      </c>
      <c r="AE170" s="8" t="s">
        <v>39</v>
      </c>
      <c r="AF170">
        <f>IF(IFERROR(VLOOKUP(E170,Store_Showcase!B2:H144,{5}, FALSE), TRUE)=TRUE, IF(IFERROR(VLOOKUP(E170,Store_SRP!B2:H110,{5}, FALSE), TRUE)=TRUE,VLOOKUP(E170,Store_VAM!B2:H273,{5}, FALSE),VLOOKUP(E170,Store_SRP!B2:H110,{5}, FALSE)), VLOOKUP(E170,Store_Showcase!B2:H144,{5}, FALSE))</f>
      </c>
      <c r="AG170">
        <f>IF(IFERROR(VLOOKUP(E170,Store_Showcase!B2:H144,{6}, FALSE), TRUE)=TRUE, IF(IFERROR(VLOOKUP(E170,Store_SRP!B2:H110,{6}, FALSE), TRUE)=TRUE,VLOOKUP(E170,Store_VAM!B2:H273,{6}, FALSE),VLOOKUP(E170,Store_SRP!B2:H110,{6}, FALSE)), VLOOKUP(E170,Store_Showcase!B2:H144,{6}, FALSE))</f>
      </c>
      <c r="AH170">
        <f>VLOOKUP(G170,Sku_Consolidated!A2:R957,18,FALSE)</f>
      </c>
      <c r="AI170">
        <f>VLOOKUP(G170,Sku_Consolidated!A2:S957,19,FALSE)</f>
      </c>
      <c r="AJ170">
        <f>VLOOKUP(G170,Sku_Consolidated!A2:T957,20,FALSE)</f>
      </c>
    </row>
    <row r="171" spans="1:36" x14ac:dyDescent="0.25">
      <c r="A171">
        <v>2024</v>
      </c>
      <c r="B171" t="s">
        <v>31</v>
      </c>
      <c r="C171" t="s">
        <v>32</v>
      </c>
      <c r="D171" t="s">
        <v>33</v>
      </c>
      <c r="E171">
        <v>481</v>
      </c>
      <c r="F171">
        <f>IF(IFERROR(VLOOKUP(E171,Store_Showcase!B2:H144,{2}, FALSE), TRUE)=TRUE, IF(IFERROR(VLOOKUP(E171,Store_SRP!B2:H110,{2}, FALSE), TRUE)=TRUE,VLOOKUP(E171,Store_VAM!B2:H273,{2}, FALSE),VLOOKUP(E171,Store_SRP!B2:H110,{2}, FALSE)), VLOOKUP(E171,Store_Showcase!B2:H144,{2}, FALSE))</f>
      </c>
      <c r="G171">
        <v>655713</v>
      </c>
      <c r="H171" t="s">
        <v>309</v>
      </c>
      <c r="I171" s="8" t="s">
        <v>434</v>
      </c>
      <c r="J171" t="s">
        <v>36</v>
      </c>
      <c r="K171" s="8">
        <f>IF(J171="PCK", I171, 0)</f>
      </c>
      <c r="L171" s="8">
        <f>IF(J171="KLS", I171, IF(J171="PCK", I171*VLOOKUP(G171,Sku_Consolidated!A2:U957,21, FALSE),I171*VLOOKUP(G171,Sku_Consolidated!A2:U957,21, FALSE)))</f>
      </c>
      <c r="M171" s="8">
        <f>IF(J171="PCS", I171, 0)</f>
      </c>
      <c r="N171" s="8" t="s">
        <v>435</v>
      </c>
      <c r="O171" s="8">
        <f>N171 * VLOOKUP(E171&amp;VLOOKUP(G171,Sku_Consolidated!A2:Q957,17,FALSE),Sku_CommRate!A2:E1002, 5, FALSE)</f>
      </c>
      <c r="P171" s="8">
        <f>N171 - O171</f>
      </c>
      <c r="Q171">
        <f>VLOOKUP(G171,Sku_Consolidated!A2:G957,7, FALSE)</f>
      </c>
      <c r="R171">
        <f>IF(IFERROR(VLOOKUP(E171,Store_Showcase!B2:H144,7, FALSE), TRUE)=TRUE, IF(IFERROR(VLOOKUP(E171,Store_SRP!B2:H110,7, FALSE), TRUE)=TRUE,VLOOKUP(E171,Store_VAM!B2:H273,7, FALSE),VLOOKUP(E171,Store_SRP!B2:H110,7, FALSE)), VLOOKUP(E171,Store_Showcase!B2:H144,7, FALSE))</f>
      </c>
      <c r="S171">
        <f>IF(IFERROR(VLOOKUP(E171,Store_Showcase!B2:I144,8, FALSE), TRUE)=TRUE, IF(IFERROR(VLOOKUP(E171,Store_SRP!B2:I110,8, FALSE), TRUE)=TRUE,VLOOKUP(E171,Store_VAM!B2:I273,8, FALSE),VLOOKUP(E171,Store_SRP!B2:I110,8, FALSE)), VLOOKUP(E171,Store_Showcase!B2:I144,8, FALSE))</f>
      </c>
      <c r="T171">
        <f>VLOOKUP(G171,Sku_Consolidated!A2:R957,18,FALSE)</f>
      </c>
      <c r="U171">
        <v>6441</v>
      </c>
      <c r="V171">
        <f>IF(VLOOKUP(G171,Sku_Consolidated!A2:S957,19,FALSE)="SHOWCASE", VLOOKUP(E171,Store_Showcase!B2:L144,11, FALSE), IF(VLOOKUP(G171,Sku_Consolidated!A2:S957,19,FALSE)="VAM",VLOOKUP(E171,Store_VAM!B2:L273,11, FALSE),VLOOKUP(E171,Store_SRP!B2:L110,11, FALSE)))</f>
      </c>
      <c r="W171">
        <f>VLOOKUP(G171,Sku_Consolidated!A2:W957,11,FALSE)</f>
      </c>
      <c r="X171">
        <f>VLOOKUP(G171,Sku_Consolidated!A2:H957,8,FALSE)</f>
      </c>
      <c r="Y171">
        <f>VLOOKUP(G171,Sku_Consolidated!A2:I957,9,FALSE)</f>
      </c>
      <c r="Z171" t="s">
        <v>38</v>
      </c>
      <c r="AA171">
        <f>VLOOKUP(G171,Sku_Consolidated!A2:E957,5,FALSE)</f>
      </c>
      <c r="AB171">
        <f>IF(VLOOKUP(G171,Sku_Consolidated!A2:S957,19,FALSE)="SHOWCASE", VLOOKUP(E171,Store_Showcase!B2:N144,13, FALSE), IF(VLOOKUP(G171,Sku_Consolidated!A2:S957,19,FALSE)="VAM",VLOOKUP(E171,Store_VAM!B2:N273,13, FALSE),VLOOKUP(E171,Store_SRP!B2:N110,13, FALSE)))</f>
      </c>
      <c r="AC171">
        <f>IF(IFERROR(AB171,TRUE)=TRUE, "-","OK")</f>
      </c>
      <c r="AD171" s="8" t="s">
        <v>435</v>
      </c>
      <c r="AE171" s="8" t="s">
        <v>39</v>
      </c>
      <c r="AF171">
        <f>IF(IFERROR(VLOOKUP(E171,Store_Showcase!B2:H144,{5}, FALSE), TRUE)=TRUE, IF(IFERROR(VLOOKUP(E171,Store_SRP!B2:H110,{5}, FALSE), TRUE)=TRUE,VLOOKUP(E171,Store_VAM!B2:H273,{5}, FALSE),VLOOKUP(E171,Store_SRP!B2:H110,{5}, FALSE)), VLOOKUP(E171,Store_Showcase!B2:H144,{5}, FALSE))</f>
      </c>
      <c r="AG171">
        <f>IF(IFERROR(VLOOKUP(E171,Store_Showcase!B2:H144,{6}, FALSE), TRUE)=TRUE, IF(IFERROR(VLOOKUP(E171,Store_SRP!B2:H110,{6}, FALSE), TRUE)=TRUE,VLOOKUP(E171,Store_VAM!B2:H273,{6}, FALSE),VLOOKUP(E171,Store_SRP!B2:H110,{6}, FALSE)), VLOOKUP(E171,Store_Showcase!B2:H144,{6}, FALSE))</f>
      </c>
      <c r="AH171">
        <f>VLOOKUP(G171,Sku_Consolidated!A2:R957,18,FALSE)</f>
      </c>
      <c r="AI171">
        <f>VLOOKUP(G171,Sku_Consolidated!A2:S957,19,FALSE)</f>
      </c>
      <c r="AJ171">
        <f>VLOOKUP(G171,Sku_Consolidated!A2:T957,20,FALSE)</f>
      </c>
    </row>
    <row r="172" spans="1:36" x14ac:dyDescent="0.25">
      <c r="A172">
        <v>2024</v>
      </c>
      <c r="B172" t="s">
        <v>31</v>
      </c>
      <c r="C172" t="s">
        <v>32</v>
      </c>
      <c r="D172" t="s">
        <v>33</v>
      </c>
      <c r="E172">
        <v>466</v>
      </c>
      <c r="F172">
        <f>IF(IFERROR(VLOOKUP(E172,Store_Showcase!B2:H144,{2}, FALSE), TRUE)=TRUE, IF(IFERROR(VLOOKUP(E172,Store_SRP!B2:H110,{2}, FALSE), TRUE)=TRUE,VLOOKUP(E172,Store_VAM!B2:H273,{2}, FALSE),VLOOKUP(E172,Store_SRP!B2:H110,{2}, FALSE)), VLOOKUP(E172,Store_Showcase!B2:H144,{2}, FALSE))</f>
      </c>
      <c r="G172">
        <v>655713</v>
      </c>
      <c r="H172" t="s">
        <v>309</v>
      </c>
      <c r="I172" s="8" t="s">
        <v>436</v>
      </c>
      <c r="J172" t="s">
        <v>36</v>
      </c>
      <c r="K172" s="8">
        <f>IF(J172="PCK", I172, 0)</f>
      </c>
      <c r="L172" s="8">
        <f>IF(J172="KLS", I172, IF(J172="PCK", I172*VLOOKUP(G172,Sku_Consolidated!A2:U957,21, FALSE),I172*VLOOKUP(G172,Sku_Consolidated!A2:U957,21, FALSE)))</f>
      </c>
      <c r="M172" s="8">
        <f>IF(J172="PCS", I172, 0)</f>
      </c>
      <c r="N172" s="8" t="s">
        <v>437</v>
      </c>
      <c r="O172" s="8">
        <f>N172 * VLOOKUP(E172&amp;VLOOKUP(G172,Sku_Consolidated!A2:Q957,17,FALSE),Sku_CommRate!A2:E1002, 5, FALSE)</f>
      </c>
      <c r="P172" s="8">
        <f>N172 - O172</f>
      </c>
      <c r="Q172">
        <f>VLOOKUP(G172,Sku_Consolidated!A2:G957,7, FALSE)</f>
      </c>
      <c r="R172">
        <f>IF(IFERROR(VLOOKUP(E172,Store_Showcase!B2:H144,7, FALSE), TRUE)=TRUE, IF(IFERROR(VLOOKUP(E172,Store_SRP!B2:H110,7, FALSE), TRUE)=TRUE,VLOOKUP(E172,Store_VAM!B2:H273,7, FALSE),VLOOKUP(E172,Store_SRP!B2:H110,7, FALSE)), VLOOKUP(E172,Store_Showcase!B2:H144,7, FALSE))</f>
      </c>
      <c r="S172">
        <f>IF(IFERROR(VLOOKUP(E172,Store_Showcase!B2:I144,8, FALSE), TRUE)=TRUE, IF(IFERROR(VLOOKUP(E172,Store_SRP!B2:I110,8, FALSE), TRUE)=TRUE,VLOOKUP(E172,Store_VAM!B2:I273,8, FALSE),VLOOKUP(E172,Store_SRP!B2:I110,8, FALSE)), VLOOKUP(E172,Store_Showcase!B2:I144,8, FALSE))</f>
      </c>
      <c r="T172">
        <f>VLOOKUP(G172,Sku_Consolidated!A2:R957,18,FALSE)</f>
      </c>
      <c r="U172">
        <v>6441</v>
      </c>
      <c r="V172">
        <f>IF(VLOOKUP(G172,Sku_Consolidated!A2:S957,19,FALSE)="SHOWCASE", VLOOKUP(E172,Store_Showcase!B2:L144,11, FALSE), IF(VLOOKUP(G172,Sku_Consolidated!A2:S957,19,FALSE)="VAM",VLOOKUP(E172,Store_VAM!B2:L273,11, FALSE),VLOOKUP(E172,Store_SRP!B2:L110,11, FALSE)))</f>
      </c>
      <c r="W172">
        <f>VLOOKUP(G172,Sku_Consolidated!A2:W957,11,FALSE)</f>
      </c>
      <c r="X172">
        <f>VLOOKUP(G172,Sku_Consolidated!A2:H957,8,FALSE)</f>
      </c>
      <c r="Y172">
        <f>VLOOKUP(G172,Sku_Consolidated!A2:I957,9,FALSE)</f>
      </c>
      <c r="Z172" t="s">
        <v>38</v>
      </c>
      <c r="AA172">
        <f>VLOOKUP(G172,Sku_Consolidated!A2:E957,5,FALSE)</f>
      </c>
      <c r="AB172">
        <f>IF(VLOOKUP(G172,Sku_Consolidated!A2:S957,19,FALSE)="SHOWCASE", VLOOKUP(E172,Store_Showcase!B2:N144,13, FALSE), IF(VLOOKUP(G172,Sku_Consolidated!A2:S957,19,FALSE)="VAM",VLOOKUP(E172,Store_VAM!B2:N273,13, FALSE),VLOOKUP(E172,Store_SRP!B2:N110,13, FALSE)))</f>
      </c>
      <c r="AC172">
        <f>IF(IFERROR(AB172,TRUE)=TRUE, "-","OK")</f>
      </c>
      <c r="AD172" s="8" t="s">
        <v>437</v>
      </c>
      <c r="AE172" s="8" t="s">
        <v>39</v>
      </c>
      <c r="AF172">
        <f>IF(IFERROR(VLOOKUP(E172,Store_Showcase!B2:H144,{5}, FALSE), TRUE)=TRUE, IF(IFERROR(VLOOKUP(E172,Store_SRP!B2:H110,{5}, FALSE), TRUE)=TRUE,VLOOKUP(E172,Store_VAM!B2:H273,{5}, FALSE),VLOOKUP(E172,Store_SRP!B2:H110,{5}, FALSE)), VLOOKUP(E172,Store_Showcase!B2:H144,{5}, FALSE))</f>
      </c>
      <c r="AG172">
        <f>IF(IFERROR(VLOOKUP(E172,Store_Showcase!B2:H144,{6}, FALSE), TRUE)=TRUE, IF(IFERROR(VLOOKUP(E172,Store_SRP!B2:H110,{6}, FALSE), TRUE)=TRUE,VLOOKUP(E172,Store_VAM!B2:H273,{6}, FALSE),VLOOKUP(E172,Store_SRP!B2:H110,{6}, FALSE)), VLOOKUP(E172,Store_Showcase!B2:H144,{6}, FALSE))</f>
      </c>
      <c r="AH172">
        <f>VLOOKUP(G172,Sku_Consolidated!A2:R957,18,FALSE)</f>
      </c>
      <c r="AI172">
        <f>VLOOKUP(G172,Sku_Consolidated!A2:S957,19,FALSE)</f>
      </c>
      <c r="AJ172">
        <f>VLOOKUP(G172,Sku_Consolidated!A2:T957,20,FALSE)</f>
      </c>
    </row>
    <row r="173" spans="1:36" x14ac:dyDescent="0.25">
      <c r="A173">
        <v>2024</v>
      </c>
      <c r="B173" t="s">
        <v>31</v>
      </c>
      <c r="C173" t="s">
        <v>32</v>
      </c>
      <c r="D173" t="s">
        <v>33</v>
      </c>
      <c r="E173">
        <v>423</v>
      </c>
      <c r="F173">
        <f>IF(IFERROR(VLOOKUP(E173,Store_Showcase!B2:H144,{2}, FALSE), TRUE)=TRUE, IF(IFERROR(VLOOKUP(E173,Store_SRP!B2:H110,{2}, FALSE), TRUE)=TRUE,VLOOKUP(E173,Store_VAM!B2:H273,{2}, FALSE),VLOOKUP(E173,Store_SRP!B2:H110,{2}, FALSE)), VLOOKUP(E173,Store_Showcase!B2:H144,{2}, FALSE))</f>
      </c>
      <c r="G173">
        <v>655713</v>
      </c>
      <c r="H173" t="s">
        <v>309</v>
      </c>
      <c r="I173" s="8" t="s">
        <v>438</v>
      </c>
      <c r="J173" t="s">
        <v>36</v>
      </c>
      <c r="K173" s="8">
        <f>IF(J173="PCK", I173, 0)</f>
      </c>
      <c r="L173" s="8">
        <f>IF(J173="KLS", I173, IF(J173="PCK", I173*VLOOKUP(G173,Sku_Consolidated!A2:U957,21, FALSE),I173*VLOOKUP(G173,Sku_Consolidated!A2:U957,21, FALSE)))</f>
      </c>
      <c r="M173" s="8">
        <f>IF(J173="PCS", I173, 0)</f>
      </c>
      <c r="N173" s="8" t="s">
        <v>439</v>
      </c>
      <c r="O173" s="8">
        <f>N173 * VLOOKUP(E173&amp;VLOOKUP(G173,Sku_Consolidated!A2:Q957,17,FALSE),Sku_CommRate!A2:E1002, 5, FALSE)</f>
      </c>
      <c r="P173" s="8">
        <f>N173 - O173</f>
      </c>
      <c r="Q173">
        <f>VLOOKUP(G173,Sku_Consolidated!A2:G957,7, FALSE)</f>
      </c>
      <c r="R173">
        <f>IF(IFERROR(VLOOKUP(E173,Store_Showcase!B2:H144,7, FALSE), TRUE)=TRUE, IF(IFERROR(VLOOKUP(E173,Store_SRP!B2:H110,7, FALSE), TRUE)=TRUE,VLOOKUP(E173,Store_VAM!B2:H273,7, FALSE),VLOOKUP(E173,Store_SRP!B2:H110,7, FALSE)), VLOOKUP(E173,Store_Showcase!B2:H144,7, FALSE))</f>
      </c>
      <c r="S173">
        <f>IF(IFERROR(VLOOKUP(E173,Store_Showcase!B2:I144,8, FALSE), TRUE)=TRUE, IF(IFERROR(VLOOKUP(E173,Store_SRP!B2:I110,8, FALSE), TRUE)=TRUE,VLOOKUP(E173,Store_VAM!B2:I273,8, FALSE),VLOOKUP(E173,Store_SRP!B2:I110,8, FALSE)), VLOOKUP(E173,Store_Showcase!B2:I144,8, FALSE))</f>
      </c>
      <c r="T173">
        <f>VLOOKUP(G173,Sku_Consolidated!A2:R957,18,FALSE)</f>
      </c>
      <c r="U173">
        <v>6441</v>
      </c>
      <c r="V173">
        <f>IF(VLOOKUP(G173,Sku_Consolidated!A2:S957,19,FALSE)="SHOWCASE", VLOOKUP(E173,Store_Showcase!B2:L144,11, FALSE), IF(VLOOKUP(G173,Sku_Consolidated!A2:S957,19,FALSE)="VAM",VLOOKUP(E173,Store_VAM!B2:L273,11, FALSE),VLOOKUP(E173,Store_SRP!B2:L110,11, FALSE)))</f>
      </c>
      <c r="W173">
        <f>VLOOKUP(G173,Sku_Consolidated!A2:W957,11,FALSE)</f>
      </c>
      <c r="X173">
        <f>VLOOKUP(G173,Sku_Consolidated!A2:H957,8,FALSE)</f>
      </c>
      <c r="Y173">
        <f>VLOOKUP(G173,Sku_Consolidated!A2:I957,9,FALSE)</f>
      </c>
      <c r="Z173" t="s">
        <v>38</v>
      </c>
      <c r="AA173">
        <f>VLOOKUP(G173,Sku_Consolidated!A2:E957,5,FALSE)</f>
      </c>
      <c r="AB173">
        <f>IF(VLOOKUP(G173,Sku_Consolidated!A2:S957,19,FALSE)="SHOWCASE", VLOOKUP(E173,Store_Showcase!B2:N144,13, FALSE), IF(VLOOKUP(G173,Sku_Consolidated!A2:S957,19,FALSE)="VAM",VLOOKUP(E173,Store_VAM!B2:N273,13, FALSE),VLOOKUP(E173,Store_SRP!B2:N110,13, FALSE)))</f>
      </c>
      <c r="AC173">
        <f>IF(IFERROR(AB173,TRUE)=TRUE, "-","OK")</f>
      </c>
      <c r="AD173" s="8" t="s">
        <v>439</v>
      </c>
      <c r="AE173" s="8" t="s">
        <v>39</v>
      </c>
      <c r="AF173">
        <f>IF(IFERROR(VLOOKUP(E173,Store_Showcase!B2:H144,{5}, FALSE), TRUE)=TRUE, IF(IFERROR(VLOOKUP(E173,Store_SRP!B2:H110,{5}, FALSE), TRUE)=TRUE,VLOOKUP(E173,Store_VAM!B2:H273,{5}, FALSE),VLOOKUP(E173,Store_SRP!B2:H110,{5}, FALSE)), VLOOKUP(E173,Store_Showcase!B2:H144,{5}, FALSE))</f>
      </c>
      <c r="AG173">
        <f>IF(IFERROR(VLOOKUP(E173,Store_Showcase!B2:H144,{6}, FALSE), TRUE)=TRUE, IF(IFERROR(VLOOKUP(E173,Store_SRP!B2:H110,{6}, FALSE), TRUE)=TRUE,VLOOKUP(E173,Store_VAM!B2:H273,{6}, FALSE),VLOOKUP(E173,Store_SRP!B2:H110,{6}, FALSE)), VLOOKUP(E173,Store_Showcase!B2:H144,{6}, FALSE))</f>
      </c>
      <c r="AH173">
        <f>VLOOKUP(G173,Sku_Consolidated!A2:R957,18,FALSE)</f>
      </c>
      <c r="AI173">
        <f>VLOOKUP(G173,Sku_Consolidated!A2:S957,19,FALSE)</f>
      </c>
      <c r="AJ173">
        <f>VLOOKUP(G173,Sku_Consolidated!A2:T957,20,FALSE)</f>
      </c>
    </row>
    <row r="174" spans="1:36" x14ac:dyDescent="0.25">
      <c r="A174">
        <v>2024</v>
      </c>
      <c r="B174" t="s">
        <v>31</v>
      </c>
      <c r="C174" t="s">
        <v>32</v>
      </c>
      <c r="D174" t="s">
        <v>33</v>
      </c>
      <c r="E174">
        <v>423</v>
      </c>
      <c r="F174">
        <f>IF(IFERROR(VLOOKUP(E174,Store_Showcase!B2:H144,{2}, FALSE), TRUE)=TRUE, IF(IFERROR(VLOOKUP(E174,Store_SRP!B2:H110,{2}, FALSE), TRUE)=TRUE,VLOOKUP(E174,Store_VAM!B2:H273,{2}, FALSE),VLOOKUP(E174,Store_SRP!B2:H110,{2}, FALSE)), VLOOKUP(E174,Store_Showcase!B2:H144,{2}, FALSE))</f>
      </c>
      <c r="G174">
        <v>655813</v>
      </c>
      <c r="H174" t="s">
        <v>137</v>
      </c>
      <c r="I174" s="8" t="s">
        <v>440</v>
      </c>
      <c r="J174" t="s">
        <v>36</v>
      </c>
      <c r="K174" s="8">
        <f>IF(J174="PCK", I174, 0)</f>
      </c>
      <c r="L174" s="8">
        <f>IF(J174="KLS", I174, IF(J174="PCK", I174*VLOOKUP(G174,Sku_Consolidated!A2:U957,21, FALSE),I174*VLOOKUP(G174,Sku_Consolidated!A2:U957,21, FALSE)))</f>
      </c>
      <c r="M174" s="8">
        <f>IF(J174="PCS", I174, 0)</f>
      </c>
      <c r="N174" s="8" t="s">
        <v>441</v>
      </c>
      <c r="O174" s="8">
        <f>N174 * VLOOKUP(E174&amp;VLOOKUP(G174,Sku_Consolidated!A2:Q957,17,FALSE),Sku_CommRate!A2:E1002, 5, FALSE)</f>
      </c>
      <c r="P174" s="8">
        <f>N174 - O174</f>
      </c>
      <c r="Q174">
        <f>VLOOKUP(G174,Sku_Consolidated!A2:G957,7, FALSE)</f>
      </c>
      <c r="R174">
        <f>IF(IFERROR(VLOOKUP(E174,Store_Showcase!B2:H144,7, FALSE), TRUE)=TRUE, IF(IFERROR(VLOOKUP(E174,Store_SRP!B2:H110,7, FALSE), TRUE)=TRUE,VLOOKUP(E174,Store_VAM!B2:H273,7, FALSE),VLOOKUP(E174,Store_SRP!B2:H110,7, FALSE)), VLOOKUP(E174,Store_Showcase!B2:H144,7, FALSE))</f>
      </c>
      <c r="S174">
        <f>IF(IFERROR(VLOOKUP(E174,Store_Showcase!B2:I144,8, FALSE), TRUE)=TRUE, IF(IFERROR(VLOOKUP(E174,Store_SRP!B2:I110,8, FALSE), TRUE)=TRUE,VLOOKUP(E174,Store_VAM!B2:I273,8, FALSE),VLOOKUP(E174,Store_SRP!B2:I110,8, FALSE)), VLOOKUP(E174,Store_Showcase!B2:I144,8, FALSE))</f>
      </c>
      <c r="T174">
        <f>VLOOKUP(G174,Sku_Consolidated!A2:R957,18,FALSE)</f>
      </c>
      <c r="U174">
        <v>6470</v>
      </c>
      <c r="V174">
        <f>IF(VLOOKUP(G174,Sku_Consolidated!A2:S957,19,FALSE)="SHOWCASE", VLOOKUP(E174,Store_Showcase!B2:L144,11, FALSE), IF(VLOOKUP(G174,Sku_Consolidated!A2:S957,19,FALSE)="VAM",VLOOKUP(E174,Store_VAM!B2:L273,11, FALSE),VLOOKUP(E174,Store_SRP!B2:L110,11, FALSE)))</f>
      </c>
      <c r="W174">
        <f>VLOOKUP(G174,Sku_Consolidated!A2:W957,11,FALSE)</f>
      </c>
      <c r="X174">
        <f>VLOOKUP(G174,Sku_Consolidated!A2:H957,8,FALSE)</f>
      </c>
      <c r="Y174">
        <f>VLOOKUP(G174,Sku_Consolidated!A2:I957,9,FALSE)</f>
      </c>
      <c r="Z174" t="s">
        <v>38</v>
      </c>
      <c r="AA174">
        <f>VLOOKUP(G174,Sku_Consolidated!A2:E957,5,FALSE)</f>
      </c>
      <c r="AB174">
        <f>IF(VLOOKUP(G174,Sku_Consolidated!A2:S957,19,FALSE)="SHOWCASE", VLOOKUP(E174,Store_Showcase!B2:N144,13, FALSE), IF(VLOOKUP(G174,Sku_Consolidated!A2:S957,19,FALSE)="VAM",VLOOKUP(E174,Store_VAM!B2:N273,13, FALSE),VLOOKUP(E174,Store_SRP!B2:N110,13, FALSE)))</f>
      </c>
      <c r="AC174">
        <f>IF(IFERROR(AB174,TRUE)=TRUE, "-","OK")</f>
      </c>
      <c r="AD174" s="8" t="s">
        <v>441</v>
      </c>
      <c r="AE174" s="8" t="s">
        <v>39</v>
      </c>
      <c r="AF174">
        <f>IF(IFERROR(VLOOKUP(E174,Store_Showcase!B2:H144,{5}, FALSE), TRUE)=TRUE, IF(IFERROR(VLOOKUP(E174,Store_SRP!B2:H110,{5}, FALSE), TRUE)=TRUE,VLOOKUP(E174,Store_VAM!B2:H273,{5}, FALSE),VLOOKUP(E174,Store_SRP!B2:H110,{5}, FALSE)), VLOOKUP(E174,Store_Showcase!B2:H144,{5}, FALSE))</f>
      </c>
      <c r="AG174">
        <f>IF(IFERROR(VLOOKUP(E174,Store_Showcase!B2:H144,{6}, FALSE), TRUE)=TRUE, IF(IFERROR(VLOOKUP(E174,Store_SRP!B2:H110,{6}, FALSE), TRUE)=TRUE,VLOOKUP(E174,Store_VAM!B2:H273,{6}, FALSE),VLOOKUP(E174,Store_SRP!B2:H110,{6}, FALSE)), VLOOKUP(E174,Store_Showcase!B2:H144,{6}, FALSE))</f>
      </c>
      <c r="AH174">
        <f>VLOOKUP(G174,Sku_Consolidated!A2:R957,18,FALSE)</f>
      </c>
      <c r="AI174">
        <f>VLOOKUP(G174,Sku_Consolidated!A2:S957,19,FALSE)</f>
      </c>
      <c r="AJ174">
        <f>VLOOKUP(G174,Sku_Consolidated!A2:T957,20,FALSE)</f>
      </c>
    </row>
    <row r="175" spans="1:36" x14ac:dyDescent="0.25">
      <c r="A175">
        <v>2024</v>
      </c>
      <c r="B175" t="s">
        <v>31</v>
      </c>
      <c r="C175" t="s">
        <v>32</v>
      </c>
      <c r="D175" t="s">
        <v>33</v>
      </c>
      <c r="E175">
        <v>205</v>
      </c>
      <c r="F175">
        <f>IF(IFERROR(VLOOKUP(E175,Store_Showcase!B2:H144,{2}, FALSE), TRUE)=TRUE, IF(IFERROR(VLOOKUP(E175,Store_SRP!B2:H110,{2}, FALSE), TRUE)=TRUE,VLOOKUP(E175,Store_VAM!B2:H273,{2}, FALSE),VLOOKUP(E175,Store_SRP!B2:H110,{2}, FALSE)), VLOOKUP(E175,Store_Showcase!B2:H144,{2}, FALSE))</f>
      </c>
      <c r="G175">
        <v>655312</v>
      </c>
      <c r="H175" t="s">
        <v>98</v>
      </c>
      <c r="I175" s="8" t="s">
        <v>442</v>
      </c>
      <c r="J175" t="s">
        <v>36</v>
      </c>
      <c r="K175" s="8">
        <f>IF(J175="PCK", I175, 0)</f>
      </c>
      <c r="L175" s="8">
        <f>IF(J175="KLS", I175, IF(J175="PCK", I175*VLOOKUP(G175,Sku_Consolidated!A2:U957,21, FALSE),I175*VLOOKUP(G175,Sku_Consolidated!A2:U957,21, FALSE)))</f>
      </c>
      <c r="M175" s="8">
        <f>IF(J175="PCS", I175, 0)</f>
      </c>
      <c r="N175" s="8" t="s">
        <v>443</v>
      </c>
      <c r="O175" s="8">
        <f>N175 * VLOOKUP(E175&amp;VLOOKUP(G175,Sku_Consolidated!A2:Q957,17,FALSE),Sku_CommRate!A2:E1002, 5, FALSE)</f>
      </c>
      <c r="P175" s="8">
        <f>N175 - O175</f>
      </c>
      <c r="Q175">
        <f>VLOOKUP(G175,Sku_Consolidated!A2:G957,7, FALSE)</f>
      </c>
      <c r="R175">
        <f>IF(IFERROR(VLOOKUP(E175,Store_Showcase!B2:H144,7, FALSE), TRUE)=TRUE, IF(IFERROR(VLOOKUP(E175,Store_SRP!B2:H110,7, FALSE), TRUE)=TRUE,VLOOKUP(E175,Store_VAM!B2:H273,7, FALSE),VLOOKUP(E175,Store_SRP!B2:H110,7, FALSE)), VLOOKUP(E175,Store_Showcase!B2:H144,7, FALSE))</f>
      </c>
      <c r="S175">
        <f>IF(IFERROR(VLOOKUP(E175,Store_Showcase!B2:I144,8, FALSE), TRUE)=TRUE, IF(IFERROR(VLOOKUP(E175,Store_SRP!B2:I110,8, FALSE), TRUE)=TRUE,VLOOKUP(E175,Store_VAM!B2:I273,8, FALSE),VLOOKUP(E175,Store_SRP!B2:I110,8, FALSE)), VLOOKUP(E175,Store_Showcase!B2:I144,8, FALSE))</f>
      </c>
      <c r="T175">
        <f>VLOOKUP(G175,Sku_Consolidated!A2:R957,18,FALSE)</f>
      </c>
      <c r="U175">
        <v>6238</v>
      </c>
      <c r="V175">
        <f>IF(VLOOKUP(G175,Sku_Consolidated!A2:S957,19,FALSE)="SHOWCASE", VLOOKUP(E175,Store_Showcase!B2:L144,11, FALSE), IF(VLOOKUP(G175,Sku_Consolidated!A2:S957,19,FALSE)="VAM",VLOOKUP(E175,Store_VAM!B2:L273,11, FALSE),VLOOKUP(E175,Store_SRP!B2:L110,11, FALSE)))</f>
      </c>
      <c r="W175">
        <f>VLOOKUP(G175,Sku_Consolidated!A2:W957,11,FALSE)</f>
      </c>
      <c r="X175">
        <f>VLOOKUP(G175,Sku_Consolidated!A2:H957,8,FALSE)</f>
      </c>
      <c r="Y175">
        <f>VLOOKUP(G175,Sku_Consolidated!A2:I957,9,FALSE)</f>
      </c>
      <c r="Z175" t="s">
        <v>38</v>
      </c>
      <c r="AA175">
        <f>VLOOKUP(G175,Sku_Consolidated!A2:E957,5,FALSE)</f>
      </c>
      <c r="AB175">
        <f>IF(VLOOKUP(G175,Sku_Consolidated!A2:S957,19,FALSE)="SHOWCASE", VLOOKUP(E175,Store_Showcase!B2:N144,13, FALSE), IF(VLOOKUP(G175,Sku_Consolidated!A2:S957,19,FALSE)="VAM",VLOOKUP(E175,Store_VAM!B2:N273,13, FALSE),VLOOKUP(E175,Store_SRP!B2:N110,13, FALSE)))</f>
      </c>
      <c r="AC175">
        <f>IF(IFERROR(AB175,TRUE)=TRUE, "-","OK")</f>
      </c>
      <c r="AD175" s="8" t="s">
        <v>443</v>
      </c>
      <c r="AE175" s="8" t="s">
        <v>39</v>
      </c>
      <c r="AF175">
        <f>IF(IFERROR(VLOOKUP(E175,Store_Showcase!B2:H144,{5}, FALSE), TRUE)=TRUE, IF(IFERROR(VLOOKUP(E175,Store_SRP!B2:H110,{5}, FALSE), TRUE)=TRUE,VLOOKUP(E175,Store_VAM!B2:H273,{5}, FALSE),VLOOKUP(E175,Store_SRP!B2:H110,{5}, FALSE)), VLOOKUP(E175,Store_Showcase!B2:H144,{5}, FALSE))</f>
      </c>
      <c r="AG175">
        <f>IF(IFERROR(VLOOKUP(E175,Store_Showcase!B2:H144,{6}, FALSE), TRUE)=TRUE, IF(IFERROR(VLOOKUP(E175,Store_SRP!B2:H110,{6}, FALSE), TRUE)=TRUE,VLOOKUP(E175,Store_VAM!B2:H273,{6}, FALSE),VLOOKUP(E175,Store_SRP!B2:H110,{6}, FALSE)), VLOOKUP(E175,Store_Showcase!B2:H144,{6}, FALSE))</f>
      </c>
      <c r="AH175">
        <f>VLOOKUP(G175,Sku_Consolidated!A2:R957,18,FALSE)</f>
      </c>
      <c r="AI175">
        <f>VLOOKUP(G175,Sku_Consolidated!A2:S957,19,FALSE)</f>
      </c>
      <c r="AJ175">
        <f>VLOOKUP(G175,Sku_Consolidated!A2:T957,20,FALSE)</f>
      </c>
    </row>
    <row r="176" spans="1:36" x14ac:dyDescent="0.25">
      <c r="A176">
        <v>2024</v>
      </c>
      <c r="B176" t="s">
        <v>31</v>
      </c>
      <c r="C176" t="s">
        <v>32</v>
      </c>
      <c r="D176" t="s">
        <v>33</v>
      </c>
      <c r="E176">
        <v>231</v>
      </c>
      <c r="F176">
        <f>IF(IFERROR(VLOOKUP(E176,Store_Showcase!B2:H144,{2}, FALSE), TRUE)=TRUE, IF(IFERROR(VLOOKUP(E176,Store_SRP!B2:H110,{2}, FALSE), TRUE)=TRUE,VLOOKUP(E176,Store_VAM!B2:H273,{2}, FALSE),VLOOKUP(E176,Store_SRP!B2:H110,{2}, FALSE)), VLOOKUP(E176,Store_Showcase!B2:H144,{2}, FALSE))</f>
      </c>
      <c r="G176">
        <v>655512</v>
      </c>
      <c r="H176" t="s">
        <v>63</v>
      </c>
      <c r="I176" s="8" t="s">
        <v>444</v>
      </c>
      <c r="J176" t="s">
        <v>36</v>
      </c>
      <c r="K176" s="8">
        <f>IF(J176="PCK", I176, 0)</f>
      </c>
      <c r="L176" s="8">
        <f>IF(J176="KLS", I176, IF(J176="PCK", I176*VLOOKUP(G176,Sku_Consolidated!A2:U957,21, FALSE),I176*VLOOKUP(G176,Sku_Consolidated!A2:U957,21, FALSE)))</f>
      </c>
      <c r="M176" s="8">
        <f>IF(J176="PCS", I176, 0)</f>
      </c>
      <c r="N176" s="8" t="s">
        <v>445</v>
      </c>
      <c r="O176" s="8">
        <f>N176 * VLOOKUP(E176&amp;VLOOKUP(G176,Sku_Consolidated!A2:Q957,17,FALSE),Sku_CommRate!A2:E1002, 5, FALSE)</f>
      </c>
      <c r="P176" s="8">
        <f>N176 - O176</f>
      </c>
      <c r="Q176">
        <f>VLOOKUP(G176,Sku_Consolidated!A2:G957,7, FALSE)</f>
      </c>
      <c r="R176">
        <f>IF(IFERROR(VLOOKUP(E176,Store_Showcase!B2:H144,7, FALSE), TRUE)=TRUE, IF(IFERROR(VLOOKUP(E176,Store_SRP!B2:H110,7, FALSE), TRUE)=TRUE,VLOOKUP(E176,Store_VAM!B2:H273,7, FALSE),VLOOKUP(E176,Store_SRP!B2:H110,7, FALSE)), VLOOKUP(E176,Store_Showcase!B2:H144,7, FALSE))</f>
      </c>
      <c r="S176">
        <f>IF(IFERROR(VLOOKUP(E176,Store_Showcase!B2:I144,8, FALSE), TRUE)=TRUE, IF(IFERROR(VLOOKUP(E176,Store_SRP!B2:I110,8, FALSE), TRUE)=TRUE,VLOOKUP(E176,Store_VAM!B2:I273,8, FALSE),VLOOKUP(E176,Store_SRP!B2:I110,8, FALSE)), VLOOKUP(E176,Store_Showcase!B2:I144,8, FALSE))</f>
      </c>
      <c r="T176">
        <f>VLOOKUP(G176,Sku_Consolidated!A2:R957,18,FALSE)</f>
      </c>
      <c r="U176">
        <v>6334</v>
      </c>
      <c r="V176">
        <f>IF(VLOOKUP(G176,Sku_Consolidated!A2:S957,19,FALSE)="SHOWCASE", VLOOKUP(E176,Store_Showcase!B2:L144,11, FALSE), IF(VLOOKUP(G176,Sku_Consolidated!A2:S957,19,FALSE)="VAM",VLOOKUP(E176,Store_VAM!B2:L273,11, FALSE),VLOOKUP(E176,Store_SRP!B2:L110,11, FALSE)))</f>
      </c>
      <c r="W176">
        <f>VLOOKUP(G176,Sku_Consolidated!A2:W957,11,FALSE)</f>
      </c>
      <c r="X176">
        <f>VLOOKUP(G176,Sku_Consolidated!A2:H957,8,FALSE)</f>
      </c>
      <c r="Y176">
        <f>VLOOKUP(G176,Sku_Consolidated!A2:I957,9,FALSE)</f>
      </c>
      <c r="Z176" t="s">
        <v>38</v>
      </c>
      <c r="AA176">
        <f>VLOOKUP(G176,Sku_Consolidated!A2:E957,5,FALSE)</f>
      </c>
      <c r="AB176">
        <f>IF(VLOOKUP(G176,Sku_Consolidated!A2:S957,19,FALSE)="SHOWCASE", VLOOKUP(E176,Store_Showcase!B2:N144,13, FALSE), IF(VLOOKUP(G176,Sku_Consolidated!A2:S957,19,FALSE)="VAM",VLOOKUP(E176,Store_VAM!B2:N273,13, FALSE),VLOOKUP(E176,Store_SRP!B2:N110,13, FALSE)))</f>
      </c>
      <c r="AC176">
        <f>IF(IFERROR(AB176,TRUE)=TRUE, "-","OK")</f>
      </c>
      <c r="AD176" s="8" t="s">
        <v>445</v>
      </c>
      <c r="AE176" s="8" t="s">
        <v>39</v>
      </c>
      <c r="AF176">
        <f>IF(IFERROR(VLOOKUP(E176,Store_Showcase!B2:H144,{5}, FALSE), TRUE)=TRUE, IF(IFERROR(VLOOKUP(E176,Store_SRP!B2:H110,{5}, FALSE), TRUE)=TRUE,VLOOKUP(E176,Store_VAM!B2:H273,{5}, FALSE),VLOOKUP(E176,Store_SRP!B2:H110,{5}, FALSE)), VLOOKUP(E176,Store_Showcase!B2:H144,{5}, FALSE))</f>
      </c>
      <c r="AG176">
        <f>IF(IFERROR(VLOOKUP(E176,Store_Showcase!B2:H144,{6}, FALSE), TRUE)=TRUE, IF(IFERROR(VLOOKUP(E176,Store_SRP!B2:H110,{6}, FALSE), TRUE)=TRUE,VLOOKUP(E176,Store_VAM!B2:H273,{6}, FALSE),VLOOKUP(E176,Store_SRP!B2:H110,{6}, FALSE)), VLOOKUP(E176,Store_Showcase!B2:H144,{6}, FALSE))</f>
      </c>
      <c r="AH176">
        <f>VLOOKUP(G176,Sku_Consolidated!A2:R957,18,FALSE)</f>
      </c>
      <c r="AI176">
        <f>VLOOKUP(G176,Sku_Consolidated!A2:S957,19,FALSE)</f>
      </c>
      <c r="AJ176">
        <f>VLOOKUP(G176,Sku_Consolidated!A2:T957,20,FALSE)</f>
      </c>
    </row>
    <row r="177" spans="1:36" x14ac:dyDescent="0.25">
      <c r="A177">
        <v>2024</v>
      </c>
      <c r="B177" t="s">
        <v>31</v>
      </c>
      <c r="C177" t="s">
        <v>32</v>
      </c>
      <c r="D177" t="s">
        <v>33</v>
      </c>
      <c r="E177">
        <v>111</v>
      </c>
      <c r="F177">
        <f>IF(IFERROR(VLOOKUP(E177,Store_Showcase!B2:H144,{2}, FALSE), TRUE)=TRUE, IF(IFERROR(VLOOKUP(E177,Store_SRP!B2:H110,{2}, FALSE), TRUE)=TRUE,VLOOKUP(E177,Store_VAM!B2:H273,{2}, FALSE),VLOOKUP(E177,Store_SRP!B2:H110,{2}, FALSE)), VLOOKUP(E177,Store_Showcase!B2:H144,{2}, FALSE))</f>
      </c>
      <c r="G177">
        <v>655815</v>
      </c>
      <c r="H177" t="s">
        <v>446</v>
      </c>
      <c r="I177" s="8" t="s">
        <v>447</v>
      </c>
      <c r="J177" t="s">
        <v>36</v>
      </c>
      <c r="K177" s="8">
        <f>IF(J177="PCK", I177, 0)</f>
      </c>
      <c r="L177" s="8">
        <f>IF(J177="KLS", I177, IF(J177="PCK", I177*VLOOKUP(G177,Sku_Consolidated!A2:U957,21, FALSE),I177*VLOOKUP(G177,Sku_Consolidated!A2:U957,21, FALSE)))</f>
      </c>
      <c r="M177" s="8">
        <f>IF(J177="PCS", I177, 0)</f>
      </c>
      <c r="N177" s="8" t="s">
        <v>448</v>
      </c>
      <c r="O177" s="8">
        <f>N177 * VLOOKUP(E177&amp;VLOOKUP(G177,Sku_Consolidated!A2:Q957,17,FALSE),Sku_CommRate!A2:E1002, 5, FALSE)</f>
      </c>
      <c r="P177" s="8">
        <f>N177 - O177</f>
      </c>
      <c r="Q177">
        <f>VLOOKUP(G177,Sku_Consolidated!A2:G957,7, FALSE)</f>
      </c>
      <c r="R177">
        <f>IF(IFERROR(VLOOKUP(E177,Store_Showcase!B2:H144,7, FALSE), TRUE)=TRUE, IF(IFERROR(VLOOKUP(E177,Store_SRP!B2:H110,7, FALSE), TRUE)=TRUE,VLOOKUP(E177,Store_VAM!B2:H273,7, FALSE),VLOOKUP(E177,Store_SRP!B2:H110,7, FALSE)), VLOOKUP(E177,Store_Showcase!B2:H144,7, FALSE))</f>
      </c>
      <c r="S177">
        <f>IF(IFERROR(VLOOKUP(E177,Store_Showcase!B2:I144,8, FALSE), TRUE)=TRUE, IF(IFERROR(VLOOKUP(E177,Store_SRP!B2:I110,8, FALSE), TRUE)=TRUE,VLOOKUP(E177,Store_VAM!B2:I273,8, FALSE),VLOOKUP(E177,Store_SRP!B2:I110,8, FALSE)), VLOOKUP(E177,Store_Showcase!B2:I144,8, FALSE))</f>
      </c>
      <c r="T177">
        <f>VLOOKUP(G177,Sku_Consolidated!A2:R957,18,FALSE)</f>
      </c>
      <c r="U177">
        <v>6472</v>
      </c>
      <c r="V177">
        <f>IF(VLOOKUP(G177,Sku_Consolidated!A2:S957,19,FALSE)="SHOWCASE", VLOOKUP(E177,Store_Showcase!B2:L144,11, FALSE), IF(VLOOKUP(G177,Sku_Consolidated!A2:S957,19,FALSE)="VAM",VLOOKUP(E177,Store_VAM!B2:L273,11, FALSE),VLOOKUP(E177,Store_SRP!B2:L110,11, FALSE)))</f>
      </c>
      <c r="W177">
        <f>VLOOKUP(G177,Sku_Consolidated!A2:W957,11,FALSE)</f>
      </c>
      <c r="X177">
        <f>VLOOKUP(G177,Sku_Consolidated!A2:H957,8,FALSE)</f>
      </c>
      <c r="Y177">
        <f>VLOOKUP(G177,Sku_Consolidated!A2:I957,9,FALSE)</f>
      </c>
      <c r="Z177" t="s">
        <v>38</v>
      </c>
      <c r="AA177">
        <f>VLOOKUP(G177,Sku_Consolidated!A2:E957,5,FALSE)</f>
      </c>
      <c r="AB177">
        <f>IF(VLOOKUP(G177,Sku_Consolidated!A2:S957,19,FALSE)="SHOWCASE", VLOOKUP(E177,Store_Showcase!B2:N144,13, FALSE), IF(VLOOKUP(G177,Sku_Consolidated!A2:S957,19,FALSE)="VAM",VLOOKUP(E177,Store_VAM!B2:N273,13, FALSE),VLOOKUP(E177,Store_SRP!B2:N110,13, FALSE)))</f>
      </c>
      <c r="AC177">
        <f>IF(IFERROR(AB177,TRUE)=TRUE, "-","OK")</f>
      </c>
      <c r="AD177" s="8" t="s">
        <v>448</v>
      </c>
      <c r="AE177" s="8" t="s">
        <v>39</v>
      </c>
      <c r="AF177">
        <f>IF(IFERROR(VLOOKUP(E177,Store_Showcase!B2:H144,{5}, FALSE), TRUE)=TRUE, IF(IFERROR(VLOOKUP(E177,Store_SRP!B2:H110,{5}, FALSE), TRUE)=TRUE,VLOOKUP(E177,Store_VAM!B2:H273,{5}, FALSE),VLOOKUP(E177,Store_SRP!B2:H110,{5}, FALSE)), VLOOKUP(E177,Store_Showcase!B2:H144,{5}, FALSE))</f>
      </c>
      <c r="AG177">
        <f>IF(IFERROR(VLOOKUP(E177,Store_Showcase!B2:H144,{6}, FALSE), TRUE)=TRUE, IF(IFERROR(VLOOKUP(E177,Store_SRP!B2:H110,{6}, FALSE), TRUE)=TRUE,VLOOKUP(E177,Store_VAM!B2:H273,{6}, FALSE),VLOOKUP(E177,Store_SRP!B2:H110,{6}, FALSE)), VLOOKUP(E177,Store_Showcase!B2:H144,{6}, FALSE))</f>
      </c>
      <c r="AH177">
        <f>VLOOKUP(G177,Sku_Consolidated!A2:R957,18,FALSE)</f>
      </c>
      <c r="AI177">
        <f>VLOOKUP(G177,Sku_Consolidated!A2:S957,19,FALSE)</f>
      </c>
      <c r="AJ177">
        <f>VLOOKUP(G177,Sku_Consolidated!A2:T957,20,FALSE)</f>
      </c>
    </row>
    <row r="178" spans="1:36" x14ac:dyDescent="0.25">
      <c r="A178">
        <v>2024</v>
      </c>
      <c r="B178" t="s">
        <v>31</v>
      </c>
      <c r="C178" t="s">
        <v>32</v>
      </c>
      <c r="D178" t="s">
        <v>33</v>
      </c>
      <c r="E178">
        <v>111</v>
      </c>
      <c r="F178">
        <f>IF(IFERROR(VLOOKUP(E178,Store_Showcase!B2:H144,{2}, FALSE), TRUE)=TRUE, IF(IFERROR(VLOOKUP(E178,Store_SRP!B2:H110,{2}, FALSE), TRUE)=TRUE,VLOOKUP(E178,Store_VAM!B2:H273,{2}, FALSE),VLOOKUP(E178,Store_SRP!B2:H110,{2}, FALSE)), VLOOKUP(E178,Store_Showcase!B2:H144,{2}, FALSE))</f>
      </c>
      <c r="G178">
        <v>655753</v>
      </c>
      <c r="H178" t="s">
        <v>449</v>
      </c>
      <c r="I178" s="8" t="s">
        <v>450</v>
      </c>
      <c r="J178" t="s">
        <v>36</v>
      </c>
      <c r="K178" s="8">
        <f>IF(J178="PCK", I178, 0)</f>
      </c>
      <c r="L178" s="8">
        <f>IF(J178="KLS", I178, IF(J178="PCK", I178*VLOOKUP(G178,Sku_Consolidated!A2:U957,21, FALSE),I178*VLOOKUP(G178,Sku_Consolidated!A2:U957,21, FALSE)))</f>
      </c>
      <c r="M178" s="8">
        <f>IF(J178="PCS", I178, 0)</f>
      </c>
      <c r="N178" s="8" t="s">
        <v>451</v>
      </c>
      <c r="O178" s="8">
        <f>N178 * VLOOKUP(E178&amp;VLOOKUP(G178,Sku_Consolidated!A2:Q957,17,FALSE),Sku_CommRate!A2:E1002, 5, FALSE)</f>
      </c>
      <c r="P178" s="8">
        <f>N178 - O178</f>
      </c>
      <c r="Q178">
        <f>VLOOKUP(G178,Sku_Consolidated!A2:G957,7, FALSE)</f>
      </c>
      <c r="R178">
        <f>IF(IFERROR(VLOOKUP(E178,Store_Showcase!B2:H144,7, FALSE), TRUE)=TRUE, IF(IFERROR(VLOOKUP(E178,Store_SRP!B2:H110,7, FALSE), TRUE)=TRUE,VLOOKUP(E178,Store_VAM!B2:H273,7, FALSE),VLOOKUP(E178,Store_SRP!B2:H110,7, FALSE)), VLOOKUP(E178,Store_Showcase!B2:H144,7, FALSE))</f>
      </c>
      <c r="S178">
        <f>IF(IFERROR(VLOOKUP(E178,Store_Showcase!B2:I144,8, FALSE), TRUE)=TRUE, IF(IFERROR(VLOOKUP(E178,Store_SRP!B2:I110,8, FALSE), TRUE)=TRUE,VLOOKUP(E178,Store_VAM!B2:I273,8, FALSE),VLOOKUP(E178,Store_SRP!B2:I110,8, FALSE)), VLOOKUP(E178,Store_Showcase!B2:I144,8, FALSE))</f>
      </c>
      <c r="T178">
        <f>VLOOKUP(G178,Sku_Consolidated!A2:R957,18,FALSE)</f>
      </c>
      <c r="U178">
        <v>6469</v>
      </c>
      <c r="V178">
        <f>IF(VLOOKUP(G178,Sku_Consolidated!A2:S957,19,FALSE)="SHOWCASE", VLOOKUP(E178,Store_Showcase!B2:L144,11, FALSE), IF(VLOOKUP(G178,Sku_Consolidated!A2:S957,19,FALSE)="VAM",VLOOKUP(E178,Store_VAM!B2:L273,11, FALSE),VLOOKUP(E178,Store_SRP!B2:L110,11, FALSE)))</f>
      </c>
      <c r="W178">
        <f>VLOOKUP(G178,Sku_Consolidated!A2:W957,11,FALSE)</f>
      </c>
      <c r="X178">
        <f>VLOOKUP(G178,Sku_Consolidated!A2:H957,8,FALSE)</f>
      </c>
      <c r="Y178">
        <f>VLOOKUP(G178,Sku_Consolidated!A2:I957,9,FALSE)</f>
      </c>
      <c r="Z178" t="s">
        <v>38</v>
      </c>
      <c r="AA178">
        <f>VLOOKUP(G178,Sku_Consolidated!A2:E957,5,FALSE)</f>
      </c>
      <c r="AB178">
        <f>IF(VLOOKUP(G178,Sku_Consolidated!A2:S957,19,FALSE)="SHOWCASE", VLOOKUP(E178,Store_Showcase!B2:N144,13, FALSE), IF(VLOOKUP(G178,Sku_Consolidated!A2:S957,19,FALSE)="VAM",VLOOKUP(E178,Store_VAM!B2:N273,13, FALSE),VLOOKUP(E178,Store_SRP!B2:N110,13, FALSE)))</f>
      </c>
      <c r="AC178">
        <f>IF(IFERROR(AB178,TRUE)=TRUE, "-","OK")</f>
      </c>
      <c r="AD178" s="8" t="s">
        <v>451</v>
      </c>
      <c r="AE178" s="8" t="s">
        <v>39</v>
      </c>
      <c r="AF178">
        <f>IF(IFERROR(VLOOKUP(E178,Store_Showcase!B2:H144,{5}, FALSE), TRUE)=TRUE, IF(IFERROR(VLOOKUP(E178,Store_SRP!B2:H110,{5}, FALSE), TRUE)=TRUE,VLOOKUP(E178,Store_VAM!B2:H273,{5}, FALSE),VLOOKUP(E178,Store_SRP!B2:H110,{5}, FALSE)), VLOOKUP(E178,Store_Showcase!B2:H144,{5}, FALSE))</f>
      </c>
      <c r="AG178">
        <f>IF(IFERROR(VLOOKUP(E178,Store_Showcase!B2:H144,{6}, FALSE), TRUE)=TRUE, IF(IFERROR(VLOOKUP(E178,Store_SRP!B2:H110,{6}, FALSE), TRUE)=TRUE,VLOOKUP(E178,Store_VAM!B2:H273,{6}, FALSE),VLOOKUP(E178,Store_SRP!B2:H110,{6}, FALSE)), VLOOKUP(E178,Store_Showcase!B2:H144,{6}, FALSE))</f>
      </c>
      <c r="AH178">
        <f>VLOOKUP(G178,Sku_Consolidated!A2:R957,18,FALSE)</f>
      </c>
      <c r="AI178">
        <f>VLOOKUP(G178,Sku_Consolidated!A2:S957,19,FALSE)</f>
      </c>
      <c r="AJ178">
        <f>VLOOKUP(G178,Sku_Consolidated!A2:T957,20,FALSE)</f>
      </c>
    </row>
    <row r="179" spans="1:36" x14ac:dyDescent="0.25">
      <c r="A179">
        <v>2024</v>
      </c>
      <c r="B179" t="s">
        <v>31</v>
      </c>
      <c r="C179" t="s">
        <v>32</v>
      </c>
      <c r="D179" t="s">
        <v>33</v>
      </c>
      <c r="E179">
        <v>468</v>
      </c>
      <c r="F179">
        <f>IF(IFERROR(VLOOKUP(E179,Store_Showcase!B2:H144,{2}, FALSE), TRUE)=TRUE, IF(IFERROR(VLOOKUP(E179,Store_SRP!B2:H110,{2}, FALSE), TRUE)=TRUE,VLOOKUP(E179,Store_VAM!B2:H273,{2}, FALSE),VLOOKUP(E179,Store_SRP!B2:H110,{2}, FALSE)), VLOOKUP(E179,Store_Showcase!B2:H144,{2}, FALSE))</f>
      </c>
      <c r="G179">
        <v>655711</v>
      </c>
      <c r="H179" t="s">
        <v>159</v>
      </c>
      <c r="I179" s="8" t="s">
        <v>452</v>
      </c>
      <c r="J179" t="s">
        <v>36</v>
      </c>
      <c r="K179" s="8">
        <f>IF(J179="PCK", I179, 0)</f>
      </c>
      <c r="L179" s="8">
        <f>IF(J179="KLS", I179, IF(J179="PCK", I179*VLOOKUP(G179,Sku_Consolidated!A2:U957,21, FALSE),I179*VLOOKUP(G179,Sku_Consolidated!A2:U957,21, FALSE)))</f>
      </c>
      <c r="M179" s="8">
        <f>IF(J179="PCS", I179, 0)</f>
      </c>
      <c r="N179" s="8" t="s">
        <v>453</v>
      </c>
      <c r="O179" s="8">
        <f>N179 * VLOOKUP(E179&amp;VLOOKUP(G179,Sku_Consolidated!A2:Q957,17,FALSE),Sku_CommRate!A2:E1002, 5, FALSE)</f>
      </c>
      <c r="P179" s="8">
        <f>N179 - O179</f>
      </c>
      <c r="Q179">
        <f>VLOOKUP(G179,Sku_Consolidated!A2:G957,7, FALSE)</f>
      </c>
      <c r="R179">
        <f>IF(IFERROR(VLOOKUP(E179,Store_Showcase!B2:H144,7, FALSE), TRUE)=TRUE, IF(IFERROR(VLOOKUP(E179,Store_SRP!B2:H110,7, FALSE), TRUE)=TRUE,VLOOKUP(E179,Store_VAM!B2:H273,7, FALSE),VLOOKUP(E179,Store_SRP!B2:H110,7, FALSE)), VLOOKUP(E179,Store_Showcase!B2:H144,7, FALSE))</f>
      </c>
      <c r="S179">
        <f>IF(IFERROR(VLOOKUP(E179,Store_Showcase!B2:I144,8, FALSE), TRUE)=TRUE, IF(IFERROR(VLOOKUP(E179,Store_SRP!B2:I110,8, FALSE), TRUE)=TRUE,VLOOKUP(E179,Store_VAM!B2:I273,8, FALSE),VLOOKUP(E179,Store_SRP!B2:I110,8, FALSE)), VLOOKUP(E179,Store_Showcase!B2:I144,8, FALSE))</f>
      </c>
      <c r="T179">
        <f>VLOOKUP(G179,Sku_Consolidated!A2:R957,18,FALSE)</f>
      </c>
      <c r="U179">
        <v>6439</v>
      </c>
      <c r="V179">
        <f>IF(VLOOKUP(G179,Sku_Consolidated!A2:S957,19,FALSE)="SHOWCASE", VLOOKUP(E179,Store_Showcase!B2:L144,11, FALSE), IF(VLOOKUP(G179,Sku_Consolidated!A2:S957,19,FALSE)="VAM",VLOOKUP(E179,Store_VAM!B2:L273,11, FALSE),VLOOKUP(E179,Store_SRP!B2:L110,11, FALSE)))</f>
      </c>
      <c r="W179">
        <f>VLOOKUP(G179,Sku_Consolidated!A2:W957,11,FALSE)</f>
      </c>
      <c r="X179">
        <f>VLOOKUP(G179,Sku_Consolidated!A2:H957,8,FALSE)</f>
      </c>
      <c r="Y179">
        <f>VLOOKUP(G179,Sku_Consolidated!A2:I957,9,FALSE)</f>
      </c>
      <c r="Z179" t="s">
        <v>38</v>
      </c>
      <c r="AA179">
        <f>VLOOKUP(G179,Sku_Consolidated!A2:E957,5,FALSE)</f>
      </c>
      <c r="AB179">
        <f>IF(VLOOKUP(G179,Sku_Consolidated!A2:S957,19,FALSE)="SHOWCASE", VLOOKUP(E179,Store_Showcase!B2:N144,13, FALSE), IF(VLOOKUP(G179,Sku_Consolidated!A2:S957,19,FALSE)="VAM",VLOOKUP(E179,Store_VAM!B2:N273,13, FALSE),VLOOKUP(E179,Store_SRP!B2:N110,13, FALSE)))</f>
      </c>
      <c r="AC179">
        <f>IF(IFERROR(AB179,TRUE)=TRUE, "-","OK")</f>
      </c>
      <c r="AD179" s="8" t="s">
        <v>453</v>
      </c>
      <c r="AE179" s="8" t="s">
        <v>39</v>
      </c>
      <c r="AF179">
        <f>IF(IFERROR(VLOOKUP(E179,Store_Showcase!B2:H144,{5}, FALSE), TRUE)=TRUE, IF(IFERROR(VLOOKUP(E179,Store_SRP!B2:H110,{5}, FALSE), TRUE)=TRUE,VLOOKUP(E179,Store_VAM!B2:H273,{5}, FALSE),VLOOKUP(E179,Store_SRP!B2:H110,{5}, FALSE)), VLOOKUP(E179,Store_Showcase!B2:H144,{5}, FALSE))</f>
      </c>
      <c r="AG179">
        <f>IF(IFERROR(VLOOKUP(E179,Store_Showcase!B2:H144,{6}, FALSE), TRUE)=TRUE, IF(IFERROR(VLOOKUP(E179,Store_SRP!B2:H110,{6}, FALSE), TRUE)=TRUE,VLOOKUP(E179,Store_VAM!B2:H273,{6}, FALSE),VLOOKUP(E179,Store_SRP!B2:H110,{6}, FALSE)), VLOOKUP(E179,Store_Showcase!B2:H144,{6}, FALSE))</f>
      </c>
      <c r="AH179">
        <f>VLOOKUP(G179,Sku_Consolidated!A2:R957,18,FALSE)</f>
      </c>
      <c r="AI179">
        <f>VLOOKUP(G179,Sku_Consolidated!A2:S957,19,FALSE)</f>
      </c>
      <c r="AJ179">
        <f>VLOOKUP(G179,Sku_Consolidated!A2:T957,20,FALSE)</f>
      </c>
    </row>
    <row r="180" spans="1:36" x14ac:dyDescent="0.25">
      <c r="A180">
        <v>2024</v>
      </c>
      <c r="B180" t="s">
        <v>31</v>
      </c>
      <c r="C180" t="s">
        <v>32</v>
      </c>
      <c r="D180" t="s">
        <v>33</v>
      </c>
      <c r="E180">
        <v>466</v>
      </c>
      <c r="F180">
        <f>IF(IFERROR(VLOOKUP(E180,Store_Showcase!B2:H144,{2}, FALSE), TRUE)=TRUE, IF(IFERROR(VLOOKUP(E180,Store_SRP!B2:H110,{2}, FALSE), TRUE)=TRUE,VLOOKUP(E180,Store_VAM!B2:H273,{2}, FALSE),VLOOKUP(E180,Store_SRP!B2:H110,{2}, FALSE)), VLOOKUP(E180,Store_Showcase!B2:H144,{2}, FALSE))</f>
      </c>
      <c r="G180">
        <v>655719</v>
      </c>
      <c r="H180" t="s">
        <v>454</v>
      </c>
      <c r="I180" s="8" t="s">
        <v>455</v>
      </c>
      <c r="J180" t="s">
        <v>36</v>
      </c>
      <c r="K180" s="8">
        <f>IF(J180="PCK", I180, 0)</f>
      </c>
      <c r="L180" s="8">
        <f>IF(J180="KLS", I180, IF(J180="PCK", I180*VLOOKUP(G180,Sku_Consolidated!A2:U957,21, FALSE),I180*VLOOKUP(G180,Sku_Consolidated!A2:U957,21, FALSE)))</f>
      </c>
      <c r="M180" s="8">
        <f>IF(J180="PCS", I180, 0)</f>
      </c>
      <c r="N180" s="8" t="s">
        <v>456</v>
      </c>
      <c r="O180" s="8">
        <f>N180 * VLOOKUP(E180&amp;VLOOKUP(G180,Sku_Consolidated!A2:Q957,17,FALSE),Sku_CommRate!A2:E1002, 5, FALSE)</f>
      </c>
      <c r="P180" s="8">
        <f>N180 - O180</f>
      </c>
      <c r="Q180">
        <f>VLOOKUP(G180,Sku_Consolidated!A2:G957,7, FALSE)</f>
      </c>
      <c r="R180">
        <f>IF(IFERROR(VLOOKUP(E180,Store_Showcase!B2:H144,7, FALSE), TRUE)=TRUE, IF(IFERROR(VLOOKUP(E180,Store_SRP!B2:H110,7, FALSE), TRUE)=TRUE,VLOOKUP(E180,Store_VAM!B2:H273,7, FALSE),VLOOKUP(E180,Store_SRP!B2:H110,7, FALSE)), VLOOKUP(E180,Store_Showcase!B2:H144,7, FALSE))</f>
      </c>
      <c r="S180">
        <f>IF(IFERROR(VLOOKUP(E180,Store_Showcase!B2:I144,8, FALSE), TRUE)=TRUE, IF(IFERROR(VLOOKUP(E180,Store_SRP!B2:I110,8, FALSE), TRUE)=TRUE,VLOOKUP(E180,Store_VAM!B2:I273,8, FALSE),VLOOKUP(E180,Store_SRP!B2:I110,8, FALSE)), VLOOKUP(E180,Store_Showcase!B2:I144,8, FALSE))</f>
      </c>
      <c r="T180">
        <f>VLOOKUP(G180,Sku_Consolidated!A2:R957,18,FALSE)</f>
      </c>
      <c r="U180">
        <v>6447</v>
      </c>
      <c r="V180">
        <f>IF(VLOOKUP(G180,Sku_Consolidated!A2:S957,19,FALSE)="SHOWCASE", VLOOKUP(E180,Store_Showcase!B2:L144,11, FALSE), IF(VLOOKUP(G180,Sku_Consolidated!A2:S957,19,FALSE)="VAM",VLOOKUP(E180,Store_VAM!B2:L273,11, FALSE),VLOOKUP(E180,Store_SRP!B2:L110,11, FALSE)))</f>
      </c>
      <c r="W180">
        <f>VLOOKUP(G180,Sku_Consolidated!A2:W957,11,FALSE)</f>
      </c>
      <c r="X180">
        <f>VLOOKUP(G180,Sku_Consolidated!A2:H957,8,FALSE)</f>
      </c>
      <c r="Y180">
        <f>VLOOKUP(G180,Sku_Consolidated!A2:I957,9,FALSE)</f>
      </c>
      <c r="Z180" t="s">
        <v>38</v>
      </c>
      <c r="AA180">
        <f>VLOOKUP(G180,Sku_Consolidated!A2:E957,5,FALSE)</f>
      </c>
      <c r="AB180">
        <f>IF(VLOOKUP(G180,Sku_Consolidated!A2:S957,19,FALSE)="SHOWCASE", VLOOKUP(E180,Store_Showcase!B2:N144,13, FALSE), IF(VLOOKUP(G180,Sku_Consolidated!A2:S957,19,FALSE)="VAM",VLOOKUP(E180,Store_VAM!B2:N273,13, FALSE),VLOOKUP(E180,Store_SRP!B2:N110,13, FALSE)))</f>
      </c>
      <c r="AC180">
        <f>IF(IFERROR(AB180,TRUE)=TRUE, "-","OK")</f>
      </c>
      <c r="AD180" s="8" t="s">
        <v>456</v>
      </c>
      <c r="AE180" s="8" t="s">
        <v>39</v>
      </c>
      <c r="AF180">
        <f>IF(IFERROR(VLOOKUP(E180,Store_Showcase!B2:H144,{5}, FALSE), TRUE)=TRUE, IF(IFERROR(VLOOKUP(E180,Store_SRP!B2:H110,{5}, FALSE), TRUE)=TRUE,VLOOKUP(E180,Store_VAM!B2:H273,{5}, FALSE),VLOOKUP(E180,Store_SRP!B2:H110,{5}, FALSE)), VLOOKUP(E180,Store_Showcase!B2:H144,{5}, FALSE))</f>
      </c>
      <c r="AG180">
        <f>IF(IFERROR(VLOOKUP(E180,Store_Showcase!B2:H144,{6}, FALSE), TRUE)=TRUE, IF(IFERROR(VLOOKUP(E180,Store_SRP!B2:H110,{6}, FALSE), TRUE)=TRUE,VLOOKUP(E180,Store_VAM!B2:H273,{6}, FALSE),VLOOKUP(E180,Store_SRP!B2:H110,{6}, FALSE)), VLOOKUP(E180,Store_Showcase!B2:H144,{6}, FALSE))</f>
      </c>
      <c r="AH180">
        <f>VLOOKUP(G180,Sku_Consolidated!A2:R957,18,FALSE)</f>
      </c>
      <c r="AI180">
        <f>VLOOKUP(G180,Sku_Consolidated!A2:S957,19,FALSE)</f>
      </c>
      <c r="AJ180">
        <f>VLOOKUP(G180,Sku_Consolidated!A2:T957,20,FALSE)</f>
      </c>
    </row>
    <row r="181" spans="1:36" x14ac:dyDescent="0.25">
      <c r="A181">
        <v>2024</v>
      </c>
      <c r="B181" t="s">
        <v>31</v>
      </c>
      <c r="C181" t="s">
        <v>32</v>
      </c>
      <c r="D181" t="s">
        <v>33</v>
      </c>
      <c r="E181">
        <v>722</v>
      </c>
      <c r="F181">
        <f>IF(IFERROR(VLOOKUP(E181,Store_Showcase!B2:H144,{2}, FALSE), TRUE)=TRUE, IF(IFERROR(VLOOKUP(E181,Store_SRP!B2:H110,{2}, FALSE), TRUE)=TRUE,VLOOKUP(E181,Store_VAM!B2:H273,{2}, FALSE),VLOOKUP(E181,Store_SRP!B2:H110,{2}, FALSE)), VLOOKUP(E181,Store_Showcase!B2:H144,{2}, FALSE))</f>
      </c>
      <c r="G181">
        <v>655306</v>
      </c>
      <c r="H181" t="s">
        <v>43</v>
      </c>
      <c r="I181" s="8" t="s">
        <v>457</v>
      </c>
      <c r="J181" t="s">
        <v>36</v>
      </c>
      <c r="K181" s="8">
        <f>IF(J181="PCK", I181, 0)</f>
      </c>
      <c r="L181" s="8">
        <f>IF(J181="KLS", I181, IF(J181="PCK", I181*VLOOKUP(G181,Sku_Consolidated!A2:U957,21, FALSE),I181*VLOOKUP(G181,Sku_Consolidated!A2:U957,21, FALSE)))</f>
      </c>
      <c r="M181" s="8">
        <f>IF(J181="PCS", I181, 0)</f>
      </c>
      <c r="N181" s="8" t="s">
        <v>458</v>
      </c>
      <c r="O181" s="8">
        <f>N181 * VLOOKUP(E181&amp;VLOOKUP(G181,Sku_Consolidated!A2:Q957,17,FALSE),Sku_CommRate!A2:E1002, 5, FALSE)</f>
      </c>
      <c r="P181" s="8">
        <f>N181 - O181</f>
      </c>
      <c r="Q181">
        <f>VLOOKUP(G181,Sku_Consolidated!A2:G957,7, FALSE)</f>
      </c>
      <c r="R181">
        <f>IF(IFERROR(VLOOKUP(E181,Store_Showcase!B2:H144,7, FALSE), TRUE)=TRUE, IF(IFERROR(VLOOKUP(E181,Store_SRP!B2:H110,7, FALSE), TRUE)=TRUE,VLOOKUP(E181,Store_VAM!B2:H273,7, FALSE),VLOOKUP(E181,Store_SRP!B2:H110,7, FALSE)), VLOOKUP(E181,Store_Showcase!B2:H144,7, FALSE))</f>
      </c>
      <c r="S181">
        <f>IF(IFERROR(VLOOKUP(E181,Store_Showcase!B2:I144,8, FALSE), TRUE)=TRUE, IF(IFERROR(VLOOKUP(E181,Store_SRP!B2:I110,8, FALSE), TRUE)=TRUE,VLOOKUP(E181,Store_VAM!B2:I273,8, FALSE),VLOOKUP(E181,Store_SRP!B2:I110,8, FALSE)), VLOOKUP(E181,Store_Showcase!B2:I144,8, FALSE))</f>
      </c>
      <c r="T181">
        <f>VLOOKUP(G181,Sku_Consolidated!A2:R957,18,FALSE)</f>
      </c>
      <c r="U181">
        <v>6233</v>
      </c>
      <c r="V181">
        <f>IF(VLOOKUP(G181,Sku_Consolidated!A2:S957,19,FALSE)="SHOWCASE", VLOOKUP(E181,Store_Showcase!B2:L144,11, FALSE), IF(VLOOKUP(G181,Sku_Consolidated!A2:S957,19,FALSE)="VAM",VLOOKUP(E181,Store_VAM!B2:L273,11, FALSE),VLOOKUP(E181,Store_SRP!B2:L110,11, FALSE)))</f>
      </c>
      <c r="W181">
        <f>VLOOKUP(G181,Sku_Consolidated!A2:W957,11,FALSE)</f>
      </c>
      <c r="X181">
        <f>VLOOKUP(G181,Sku_Consolidated!A2:H957,8,FALSE)</f>
      </c>
      <c r="Y181">
        <f>VLOOKUP(G181,Sku_Consolidated!A2:I957,9,FALSE)</f>
      </c>
      <c r="Z181" t="s">
        <v>38</v>
      </c>
      <c r="AA181">
        <f>VLOOKUP(G181,Sku_Consolidated!A2:E957,5,FALSE)</f>
      </c>
      <c r="AB181">
        <f>IF(VLOOKUP(G181,Sku_Consolidated!A2:S957,19,FALSE)="SHOWCASE", VLOOKUP(E181,Store_Showcase!B2:N144,13, FALSE), IF(VLOOKUP(G181,Sku_Consolidated!A2:S957,19,FALSE)="VAM",VLOOKUP(E181,Store_VAM!B2:N273,13, FALSE),VLOOKUP(E181,Store_SRP!B2:N110,13, FALSE)))</f>
      </c>
      <c r="AC181">
        <f>IF(IFERROR(AB181,TRUE)=TRUE, "-","OK")</f>
      </c>
      <c r="AD181" s="8" t="s">
        <v>458</v>
      </c>
      <c r="AE181" s="8" t="s">
        <v>39</v>
      </c>
      <c r="AF181">
        <f>IF(IFERROR(VLOOKUP(E181,Store_Showcase!B2:H144,{5}, FALSE), TRUE)=TRUE, IF(IFERROR(VLOOKUP(E181,Store_SRP!B2:H110,{5}, FALSE), TRUE)=TRUE,VLOOKUP(E181,Store_VAM!B2:H273,{5}, FALSE),VLOOKUP(E181,Store_SRP!B2:H110,{5}, FALSE)), VLOOKUP(E181,Store_Showcase!B2:H144,{5}, FALSE))</f>
      </c>
      <c r="AG181">
        <f>IF(IFERROR(VLOOKUP(E181,Store_Showcase!B2:H144,{6}, FALSE), TRUE)=TRUE, IF(IFERROR(VLOOKUP(E181,Store_SRP!B2:H110,{6}, FALSE), TRUE)=TRUE,VLOOKUP(E181,Store_VAM!B2:H273,{6}, FALSE),VLOOKUP(E181,Store_SRP!B2:H110,{6}, FALSE)), VLOOKUP(E181,Store_Showcase!B2:H144,{6}, FALSE))</f>
      </c>
      <c r="AH181">
        <f>VLOOKUP(G181,Sku_Consolidated!A2:R957,18,FALSE)</f>
      </c>
      <c r="AI181">
        <f>VLOOKUP(G181,Sku_Consolidated!A2:S957,19,FALSE)</f>
      </c>
      <c r="AJ181">
        <f>VLOOKUP(G181,Sku_Consolidated!A2:T957,20,FALSE)</f>
      </c>
    </row>
    <row r="182" spans="1:36" x14ac:dyDescent="0.25">
      <c r="A182">
        <v>2024</v>
      </c>
      <c r="B182" t="s">
        <v>31</v>
      </c>
      <c r="C182" t="s">
        <v>32</v>
      </c>
      <c r="D182" t="s">
        <v>33</v>
      </c>
      <c r="E182">
        <v>205</v>
      </c>
      <c r="F182">
        <f>IF(IFERROR(VLOOKUP(E182,Store_Showcase!B2:H144,{2}, FALSE), TRUE)=TRUE, IF(IFERROR(VLOOKUP(E182,Store_SRP!B2:H110,{2}, FALSE), TRUE)=TRUE,VLOOKUP(E182,Store_VAM!B2:H273,{2}, FALSE),VLOOKUP(E182,Store_SRP!B2:H110,{2}, FALSE)), VLOOKUP(E182,Store_Showcase!B2:H144,{2}, FALSE))</f>
      </c>
      <c r="G182">
        <v>655311</v>
      </c>
      <c r="H182" t="s">
        <v>119</v>
      </c>
      <c r="I182" s="8" t="s">
        <v>459</v>
      </c>
      <c r="J182" t="s">
        <v>36</v>
      </c>
      <c r="K182" s="8">
        <f>IF(J182="PCK", I182, 0)</f>
      </c>
      <c r="L182" s="8">
        <f>IF(J182="KLS", I182, IF(J182="PCK", I182*VLOOKUP(G182,Sku_Consolidated!A2:U957,21, FALSE),I182*VLOOKUP(G182,Sku_Consolidated!A2:U957,21, FALSE)))</f>
      </c>
      <c r="M182" s="8">
        <f>IF(J182="PCS", I182, 0)</f>
      </c>
      <c r="N182" s="8" t="s">
        <v>460</v>
      </c>
      <c r="O182" s="8">
        <f>N182 * VLOOKUP(E182&amp;VLOOKUP(G182,Sku_Consolidated!A2:Q957,17,FALSE),Sku_CommRate!A2:E1002, 5, FALSE)</f>
      </c>
      <c r="P182" s="8">
        <f>N182 - O182</f>
      </c>
      <c r="Q182">
        <f>VLOOKUP(G182,Sku_Consolidated!A2:G957,7, FALSE)</f>
      </c>
      <c r="R182">
        <f>IF(IFERROR(VLOOKUP(E182,Store_Showcase!B2:H144,7, FALSE), TRUE)=TRUE, IF(IFERROR(VLOOKUP(E182,Store_SRP!B2:H110,7, FALSE), TRUE)=TRUE,VLOOKUP(E182,Store_VAM!B2:H273,7, FALSE),VLOOKUP(E182,Store_SRP!B2:H110,7, FALSE)), VLOOKUP(E182,Store_Showcase!B2:H144,7, FALSE))</f>
      </c>
      <c r="S182">
        <f>IF(IFERROR(VLOOKUP(E182,Store_Showcase!B2:I144,8, FALSE), TRUE)=TRUE, IF(IFERROR(VLOOKUP(E182,Store_SRP!B2:I110,8, FALSE), TRUE)=TRUE,VLOOKUP(E182,Store_VAM!B2:I273,8, FALSE),VLOOKUP(E182,Store_SRP!B2:I110,8, FALSE)), VLOOKUP(E182,Store_Showcase!B2:I144,8, FALSE))</f>
      </c>
      <c r="T182">
        <f>VLOOKUP(G182,Sku_Consolidated!A2:R957,18,FALSE)</f>
      </c>
      <c r="U182">
        <v>6237</v>
      </c>
      <c r="V182">
        <f>IF(VLOOKUP(G182,Sku_Consolidated!A2:S957,19,FALSE)="SHOWCASE", VLOOKUP(E182,Store_Showcase!B2:L144,11, FALSE), IF(VLOOKUP(G182,Sku_Consolidated!A2:S957,19,FALSE)="VAM",VLOOKUP(E182,Store_VAM!B2:L273,11, FALSE),VLOOKUP(E182,Store_SRP!B2:L110,11, FALSE)))</f>
      </c>
      <c r="W182">
        <f>VLOOKUP(G182,Sku_Consolidated!A2:W957,11,FALSE)</f>
      </c>
      <c r="X182">
        <f>VLOOKUP(G182,Sku_Consolidated!A2:H957,8,FALSE)</f>
      </c>
      <c r="Y182">
        <f>VLOOKUP(G182,Sku_Consolidated!A2:I957,9,FALSE)</f>
      </c>
      <c r="Z182" t="s">
        <v>38</v>
      </c>
      <c r="AA182">
        <f>VLOOKUP(G182,Sku_Consolidated!A2:E957,5,FALSE)</f>
      </c>
      <c r="AB182">
        <f>IF(VLOOKUP(G182,Sku_Consolidated!A2:S957,19,FALSE)="SHOWCASE", VLOOKUP(E182,Store_Showcase!B2:N144,13, FALSE), IF(VLOOKUP(G182,Sku_Consolidated!A2:S957,19,FALSE)="VAM",VLOOKUP(E182,Store_VAM!B2:N273,13, FALSE),VLOOKUP(E182,Store_SRP!B2:N110,13, FALSE)))</f>
      </c>
      <c r="AC182">
        <f>IF(IFERROR(AB182,TRUE)=TRUE, "-","OK")</f>
      </c>
      <c r="AD182" s="8" t="s">
        <v>460</v>
      </c>
      <c r="AE182" s="8" t="s">
        <v>39</v>
      </c>
      <c r="AF182">
        <f>IF(IFERROR(VLOOKUP(E182,Store_Showcase!B2:H144,{5}, FALSE), TRUE)=TRUE, IF(IFERROR(VLOOKUP(E182,Store_SRP!B2:H110,{5}, FALSE), TRUE)=TRUE,VLOOKUP(E182,Store_VAM!B2:H273,{5}, FALSE),VLOOKUP(E182,Store_SRP!B2:H110,{5}, FALSE)), VLOOKUP(E182,Store_Showcase!B2:H144,{5}, FALSE))</f>
      </c>
      <c r="AG182">
        <f>IF(IFERROR(VLOOKUP(E182,Store_Showcase!B2:H144,{6}, FALSE), TRUE)=TRUE, IF(IFERROR(VLOOKUP(E182,Store_SRP!B2:H110,{6}, FALSE), TRUE)=TRUE,VLOOKUP(E182,Store_VAM!B2:H273,{6}, FALSE),VLOOKUP(E182,Store_SRP!B2:H110,{6}, FALSE)), VLOOKUP(E182,Store_Showcase!B2:H144,{6}, FALSE))</f>
      </c>
      <c r="AH182">
        <f>VLOOKUP(G182,Sku_Consolidated!A2:R957,18,FALSE)</f>
      </c>
      <c r="AI182">
        <f>VLOOKUP(G182,Sku_Consolidated!A2:S957,19,FALSE)</f>
      </c>
      <c r="AJ182">
        <f>VLOOKUP(G182,Sku_Consolidated!A2:T957,20,FALSE)</f>
      </c>
    </row>
    <row r="183" spans="1:36" x14ac:dyDescent="0.25">
      <c r="A183">
        <v>2024</v>
      </c>
      <c r="B183" t="s">
        <v>31</v>
      </c>
      <c r="C183" t="s">
        <v>32</v>
      </c>
      <c r="D183" t="s">
        <v>33</v>
      </c>
      <c r="E183">
        <v>205</v>
      </c>
      <c r="F183">
        <f>IF(IFERROR(VLOOKUP(E183,Store_Showcase!B2:H144,{2}, FALSE), TRUE)=TRUE, IF(IFERROR(VLOOKUP(E183,Store_SRP!B2:H110,{2}, FALSE), TRUE)=TRUE,VLOOKUP(E183,Store_VAM!B2:H273,{2}, FALSE),VLOOKUP(E183,Store_SRP!B2:H110,{2}, FALSE)), VLOOKUP(E183,Store_Showcase!B2:H144,{2}, FALSE))</f>
      </c>
      <c r="G183">
        <v>655304</v>
      </c>
      <c r="H183" t="s">
        <v>142</v>
      </c>
      <c r="I183" s="8" t="s">
        <v>461</v>
      </c>
      <c r="J183" t="s">
        <v>36</v>
      </c>
      <c r="K183" s="8">
        <f>IF(J183="PCK", I183, 0)</f>
      </c>
      <c r="L183" s="8">
        <f>IF(J183="KLS", I183, IF(J183="PCK", I183*VLOOKUP(G183,Sku_Consolidated!A2:U957,21, FALSE),I183*VLOOKUP(G183,Sku_Consolidated!A2:U957,21, FALSE)))</f>
      </c>
      <c r="M183" s="8">
        <f>IF(J183="PCS", I183, 0)</f>
      </c>
      <c r="N183" s="8" t="s">
        <v>462</v>
      </c>
      <c r="O183" s="8">
        <f>N183 * VLOOKUP(E183&amp;VLOOKUP(G183,Sku_Consolidated!A2:Q957,17,FALSE),Sku_CommRate!A2:E1002, 5, FALSE)</f>
      </c>
      <c r="P183" s="8">
        <f>N183 - O183</f>
      </c>
      <c r="Q183">
        <f>VLOOKUP(G183,Sku_Consolidated!A2:G957,7, FALSE)</f>
      </c>
      <c r="R183">
        <f>IF(IFERROR(VLOOKUP(E183,Store_Showcase!B2:H144,7, FALSE), TRUE)=TRUE, IF(IFERROR(VLOOKUP(E183,Store_SRP!B2:H110,7, FALSE), TRUE)=TRUE,VLOOKUP(E183,Store_VAM!B2:H273,7, FALSE),VLOOKUP(E183,Store_SRP!B2:H110,7, FALSE)), VLOOKUP(E183,Store_Showcase!B2:H144,7, FALSE))</f>
      </c>
      <c r="S183">
        <f>IF(IFERROR(VLOOKUP(E183,Store_Showcase!B2:I144,8, FALSE), TRUE)=TRUE, IF(IFERROR(VLOOKUP(E183,Store_SRP!B2:I110,8, FALSE), TRUE)=TRUE,VLOOKUP(E183,Store_VAM!B2:I273,8, FALSE),VLOOKUP(E183,Store_SRP!B2:I110,8, FALSE)), VLOOKUP(E183,Store_Showcase!B2:I144,8, FALSE))</f>
      </c>
      <c r="T183">
        <f>VLOOKUP(G183,Sku_Consolidated!A2:R957,18,FALSE)</f>
      </c>
      <c r="U183">
        <v>6231</v>
      </c>
      <c r="V183">
        <f>IF(VLOOKUP(G183,Sku_Consolidated!A2:S957,19,FALSE)="SHOWCASE", VLOOKUP(E183,Store_Showcase!B2:L144,11, FALSE), IF(VLOOKUP(G183,Sku_Consolidated!A2:S957,19,FALSE)="VAM",VLOOKUP(E183,Store_VAM!B2:L273,11, FALSE),VLOOKUP(E183,Store_SRP!B2:L110,11, FALSE)))</f>
      </c>
      <c r="W183">
        <f>VLOOKUP(G183,Sku_Consolidated!A2:W957,11,FALSE)</f>
      </c>
      <c r="X183">
        <f>VLOOKUP(G183,Sku_Consolidated!A2:H957,8,FALSE)</f>
      </c>
      <c r="Y183">
        <f>VLOOKUP(G183,Sku_Consolidated!A2:I957,9,FALSE)</f>
      </c>
      <c r="Z183" t="s">
        <v>38</v>
      </c>
      <c r="AA183">
        <f>VLOOKUP(G183,Sku_Consolidated!A2:E957,5,FALSE)</f>
      </c>
      <c r="AB183">
        <f>IF(VLOOKUP(G183,Sku_Consolidated!A2:S957,19,FALSE)="SHOWCASE", VLOOKUP(E183,Store_Showcase!B2:N144,13, FALSE), IF(VLOOKUP(G183,Sku_Consolidated!A2:S957,19,FALSE)="VAM",VLOOKUP(E183,Store_VAM!B2:N273,13, FALSE),VLOOKUP(E183,Store_SRP!B2:N110,13, FALSE)))</f>
      </c>
      <c r="AC183">
        <f>IF(IFERROR(AB183,TRUE)=TRUE, "-","OK")</f>
      </c>
      <c r="AD183" s="8" t="s">
        <v>462</v>
      </c>
      <c r="AE183" s="8" t="s">
        <v>39</v>
      </c>
      <c r="AF183">
        <f>IF(IFERROR(VLOOKUP(E183,Store_Showcase!B2:H144,{5}, FALSE), TRUE)=TRUE, IF(IFERROR(VLOOKUP(E183,Store_SRP!B2:H110,{5}, FALSE), TRUE)=TRUE,VLOOKUP(E183,Store_VAM!B2:H273,{5}, FALSE),VLOOKUP(E183,Store_SRP!B2:H110,{5}, FALSE)), VLOOKUP(E183,Store_Showcase!B2:H144,{5}, FALSE))</f>
      </c>
      <c r="AG183">
        <f>IF(IFERROR(VLOOKUP(E183,Store_Showcase!B2:H144,{6}, FALSE), TRUE)=TRUE, IF(IFERROR(VLOOKUP(E183,Store_SRP!B2:H110,{6}, FALSE), TRUE)=TRUE,VLOOKUP(E183,Store_VAM!B2:H273,{6}, FALSE),VLOOKUP(E183,Store_SRP!B2:H110,{6}, FALSE)), VLOOKUP(E183,Store_Showcase!B2:H144,{6}, FALSE))</f>
      </c>
      <c r="AH183">
        <f>VLOOKUP(G183,Sku_Consolidated!A2:R957,18,FALSE)</f>
      </c>
      <c r="AI183">
        <f>VLOOKUP(G183,Sku_Consolidated!A2:S957,19,FALSE)</f>
      </c>
      <c r="AJ183">
        <f>VLOOKUP(G183,Sku_Consolidated!A2:T957,20,FALSE)</f>
      </c>
    </row>
    <row r="184" spans="1:36" x14ac:dyDescent="0.25">
      <c r="A184">
        <v>2024</v>
      </c>
      <c r="B184" t="s">
        <v>31</v>
      </c>
      <c r="C184" t="s">
        <v>32</v>
      </c>
      <c r="D184" t="s">
        <v>33</v>
      </c>
      <c r="E184">
        <v>229</v>
      </c>
      <c r="F184">
        <f>IF(IFERROR(VLOOKUP(E184,Store_Showcase!B2:H144,{2}, FALSE), TRUE)=TRUE, IF(IFERROR(VLOOKUP(E184,Store_SRP!B2:H110,{2}, FALSE), TRUE)=TRUE,VLOOKUP(E184,Store_VAM!B2:H273,{2}, FALSE),VLOOKUP(E184,Store_SRP!B2:H110,{2}, FALSE)), VLOOKUP(E184,Store_Showcase!B2:H144,{2}, FALSE))</f>
      </c>
      <c r="G184">
        <v>655312</v>
      </c>
      <c r="H184" t="s">
        <v>98</v>
      </c>
      <c r="I184" s="8" t="s">
        <v>463</v>
      </c>
      <c r="J184" t="s">
        <v>36</v>
      </c>
      <c r="K184" s="8">
        <f>IF(J184="PCK", I184, 0)</f>
      </c>
      <c r="L184" s="8">
        <f>IF(J184="KLS", I184, IF(J184="PCK", I184*VLOOKUP(G184,Sku_Consolidated!A2:U957,21, FALSE),I184*VLOOKUP(G184,Sku_Consolidated!A2:U957,21, FALSE)))</f>
      </c>
      <c r="M184" s="8">
        <f>IF(J184="PCS", I184, 0)</f>
      </c>
      <c r="N184" s="8" t="s">
        <v>464</v>
      </c>
      <c r="O184" s="8">
        <f>N184 * VLOOKUP(E184&amp;VLOOKUP(G184,Sku_Consolidated!A2:Q957,17,FALSE),Sku_CommRate!A2:E1002, 5, FALSE)</f>
      </c>
      <c r="P184" s="8">
        <f>N184 - O184</f>
      </c>
      <c r="Q184">
        <f>VLOOKUP(G184,Sku_Consolidated!A2:G957,7, FALSE)</f>
      </c>
      <c r="R184">
        <f>IF(IFERROR(VLOOKUP(E184,Store_Showcase!B2:H144,7, FALSE), TRUE)=TRUE, IF(IFERROR(VLOOKUP(E184,Store_SRP!B2:H110,7, FALSE), TRUE)=TRUE,VLOOKUP(E184,Store_VAM!B2:H273,7, FALSE),VLOOKUP(E184,Store_SRP!B2:H110,7, FALSE)), VLOOKUP(E184,Store_Showcase!B2:H144,7, FALSE))</f>
      </c>
      <c r="S184">
        <f>IF(IFERROR(VLOOKUP(E184,Store_Showcase!B2:I144,8, FALSE), TRUE)=TRUE, IF(IFERROR(VLOOKUP(E184,Store_SRP!B2:I110,8, FALSE), TRUE)=TRUE,VLOOKUP(E184,Store_VAM!B2:I273,8, FALSE),VLOOKUP(E184,Store_SRP!B2:I110,8, FALSE)), VLOOKUP(E184,Store_Showcase!B2:I144,8, FALSE))</f>
      </c>
      <c r="T184">
        <f>VLOOKUP(G184,Sku_Consolidated!A2:R957,18,FALSE)</f>
      </c>
      <c r="U184">
        <v>6238</v>
      </c>
      <c r="V184">
        <f>IF(VLOOKUP(G184,Sku_Consolidated!A2:S957,19,FALSE)="SHOWCASE", VLOOKUP(E184,Store_Showcase!B2:L144,11, FALSE), IF(VLOOKUP(G184,Sku_Consolidated!A2:S957,19,FALSE)="VAM",VLOOKUP(E184,Store_VAM!B2:L273,11, FALSE),VLOOKUP(E184,Store_SRP!B2:L110,11, FALSE)))</f>
      </c>
      <c r="W184">
        <f>VLOOKUP(G184,Sku_Consolidated!A2:W957,11,FALSE)</f>
      </c>
      <c r="X184">
        <f>VLOOKUP(G184,Sku_Consolidated!A2:H957,8,FALSE)</f>
      </c>
      <c r="Y184">
        <f>VLOOKUP(G184,Sku_Consolidated!A2:I957,9,FALSE)</f>
      </c>
      <c r="Z184" t="s">
        <v>38</v>
      </c>
      <c r="AA184">
        <f>VLOOKUP(G184,Sku_Consolidated!A2:E957,5,FALSE)</f>
      </c>
      <c r="AB184">
        <f>IF(VLOOKUP(G184,Sku_Consolidated!A2:S957,19,FALSE)="SHOWCASE", VLOOKUP(E184,Store_Showcase!B2:N144,13, FALSE), IF(VLOOKUP(G184,Sku_Consolidated!A2:S957,19,FALSE)="VAM",VLOOKUP(E184,Store_VAM!B2:N273,13, FALSE),VLOOKUP(E184,Store_SRP!B2:N110,13, FALSE)))</f>
      </c>
      <c r="AC184">
        <f>IF(IFERROR(AB184,TRUE)=TRUE, "-","OK")</f>
      </c>
      <c r="AD184" s="8" t="s">
        <v>464</v>
      </c>
      <c r="AE184" s="8" t="s">
        <v>39</v>
      </c>
      <c r="AF184">
        <f>IF(IFERROR(VLOOKUP(E184,Store_Showcase!B2:H144,{5}, FALSE), TRUE)=TRUE, IF(IFERROR(VLOOKUP(E184,Store_SRP!B2:H110,{5}, FALSE), TRUE)=TRUE,VLOOKUP(E184,Store_VAM!B2:H273,{5}, FALSE),VLOOKUP(E184,Store_SRP!B2:H110,{5}, FALSE)), VLOOKUP(E184,Store_Showcase!B2:H144,{5}, FALSE))</f>
      </c>
      <c r="AG184">
        <f>IF(IFERROR(VLOOKUP(E184,Store_Showcase!B2:H144,{6}, FALSE), TRUE)=TRUE, IF(IFERROR(VLOOKUP(E184,Store_SRP!B2:H110,{6}, FALSE), TRUE)=TRUE,VLOOKUP(E184,Store_VAM!B2:H273,{6}, FALSE),VLOOKUP(E184,Store_SRP!B2:H110,{6}, FALSE)), VLOOKUP(E184,Store_Showcase!B2:H144,{6}, FALSE))</f>
      </c>
      <c r="AH184">
        <f>VLOOKUP(G184,Sku_Consolidated!A2:R957,18,FALSE)</f>
      </c>
      <c r="AI184">
        <f>VLOOKUP(G184,Sku_Consolidated!A2:S957,19,FALSE)</f>
      </c>
      <c r="AJ184">
        <f>VLOOKUP(G184,Sku_Consolidated!A2:T957,20,FALSE)</f>
      </c>
    </row>
    <row r="185" spans="1:36" x14ac:dyDescent="0.25">
      <c r="A185">
        <v>2024</v>
      </c>
      <c r="B185" t="s">
        <v>31</v>
      </c>
      <c r="C185" t="s">
        <v>32</v>
      </c>
      <c r="D185" t="s">
        <v>33</v>
      </c>
      <c r="E185">
        <v>111</v>
      </c>
      <c r="F185">
        <f>IF(IFERROR(VLOOKUP(E185,Store_Showcase!B2:H144,{2}, FALSE), TRUE)=TRUE, IF(IFERROR(VLOOKUP(E185,Store_SRP!B2:H110,{2}, FALSE), TRUE)=TRUE,VLOOKUP(E185,Store_VAM!B2:H273,{2}, FALSE),VLOOKUP(E185,Store_SRP!B2:H110,{2}, FALSE)), VLOOKUP(E185,Store_Showcase!B2:H144,{2}, FALSE))</f>
      </c>
      <c r="G185">
        <v>655720</v>
      </c>
      <c r="H185" t="s">
        <v>122</v>
      </c>
      <c r="I185" s="8" t="s">
        <v>465</v>
      </c>
      <c r="J185" t="s">
        <v>36</v>
      </c>
      <c r="K185" s="8">
        <f>IF(J185="PCK", I185, 0)</f>
      </c>
      <c r="L185" s="8">
        <f>IF(J185="KLS", I185, IF(J185="PCK", I185*VLOOKUP(G185,Sku_Consolidated!A2:U957,21, FALSE),I185*VLOOKUP(G185,Sku_Consolidated!A2:U957,21, FALSE)))</f>
      </c>
      <c r="M185" s="8">
        <f>IF(J185="PCS", I185, 0)</f>
      </c>
      <c r="N185" s="8" t="s">
        <v>466</v>
      </c>
      <c r="O185" s="8">
        <f>N185 * VLOOKUP(E185&amp;VLOOKUP(G185,Sku_Consolidated!A2:Q957,17,FALSE),Sku_CommRate!A2:E1002, 5, FALSE)</f>
      </c>
      <c r="P185" s="8">
        <f>N185 - O185</f>
      </c>
      <c r="Q185">
        <f>VLOOKUP(G185,Sku_Consolidated!A2:G957,7, FALSE)</f>
      </c>
      <c r="R185">
        <f>IF(IFERROR(VLOOKUP(E185,Store_Showcase!B2:H144,7, FALSE), TRUE)=TRUE, IF(IFERROR(VLOOKUP(E185,Store_SRP!B2:H110,7, FALSE), TRUE)=TRUE,VLOOKUP(E185,Store_VAM!B2:H273,7, FALSE),VLOOKUP(E185,Store_SRP!B2:H110,7, FALSE)), VLOOKUP(E185,Store_Showcase!B2:H144,7, FALSE))</f>
      </c>
      <c r="S185">
        <f>IF(IFERROR(VLOOKUP(E185,Store_Showcase!B2:I144,8, FALSE), TRUE)=TRUE, IF(IFERROR(VLOOKUP(E185,Store_SRP!B2:I110,8, FALSE), TRUE)=TRUE,VLOOKUP(E185,Store_VAM!B2:I273,8, FALSE),VLOOKUP(E185,Store_SRP!B2:I110,8, FALSE)), VLOOKUP(E185,Store_Showcase!B2:I144,8, FALSE))</f>
      </c>
      <c r="T185">
        <f>VLOOKUP(G185,Sku_Consolidated!A2:R957,18,FALSE)</f>
      </c>
      <c r="U185">
        <v>6448</v>
      </c>
      <c r="V185">
        <f>IF(VLOOKUP(G185,Sku_Consolidated!A2:S957,19,FALSE)="SHOWCASE", VLOOKUP(E185,Store_Showcase!B2:L144,11, FALSE), IF(VLOOKUP(G185,Sku_Consolidated!A2:S957,19,FALSE)="VAM",VLOOKUP(E185,Store_VAM!B2:L273,11, FALSE),VLOOKUP(E185,Store_SRP!B2:L110,11, FALSE)))</f>
      </c>
      <c r="W185">
        <f>VLOOKUP(G185,Sku_Consolidated!A2:W957,11,FALSE)</f>
      </c>
      <c r="X185">
        <f>VLOOKUP(G185,Sku_Consolidated!A2:H957,8,FALSE)</f>
      </c>
      <c r="Y185">
        <f>VLOOKUP(G185,Sku_Consolidated!A2:I957,9,FALSE)</f>
      </c>
      <c r="Z185" t="s">
        <v>38</v>
      </c>
      <c r="AA185">
        <f>VLOOKUP(G185,Sku_Consolidated!A2:E957,5,FALSE)</f>
      </c>
      <c r="AB185">
        <f>IF(VLOOKUP(G185,Sku_Consolidated!A2:S957,19,FALSE)="SHOWCASE", VLOOKUP(E185,Store_Showcase!B2:N144,13, FALSE), IF(VLOOKUP(G185,Sku_Consolidated!A2:S957,19,FALSE)="VAM",VLOOKUP(E185,Store_VAM!B2:N273,13, FALSE),VLOOKUP(E185,Store_SRP!B2:N110,13, FALSE)))</f>
      </c>
      <c r="AC185">
        <f>IF(IFERROR(AB185,TRUE)=TRUE, "-","OK")</f>
      </c>
      <c r="AD185" s="8" t="s">
        <v>466</v>
      </c>
      <c r="AE185" s="8" t="s">
        <v>39</v>
      </c>
      <c r="AF185">
        <f>IF(IFERROR(VLOOKUP(E185,Store_Showcase!B2:H144,{5}, FALSE), TRUE)=TRUE, IF(IFERROR(VLOOKUP(E185,Store_SRP!B2:H110,{5}, FALSE), TRUE)=TRUE,VLOOKUP(E185,Store_VAM!B2:H273,{5}, FALSE),VLOOKUP(E185,Store_SRP!B2:H110,{5}, FALSE)), VLOOKUP(E185,Store_Showcase!B2:H144,{5}, FALSE))</f>
      </c>
      <c r="AG185">
        <f>IF(IFERROR(VLOOKUP(E185,Store_Showcase!B2:H144,{6}, FALSE), TRUE)=TRUE, IF(IFERROR(VLOOKUP(E185,Store_SRP!B2:H110,{6}, FALSE), TRUE)=TRUE,VLOOKUP(E185,Store_VAM!B2:H273,{6}, FALSE),VLOOKUP(E185,Store_SRP!B2:H110,{6}, FALSE)), VLOOKUP(E185,Store_Showcase!B2:H144,{6}, FALSE))</f>
      </c>
      <c r="AH185">
        <f>VLOOKUP(G185,Sku_Consolidated!A2:R957,18,FALSE)</f>
      </c>
      <c r="AI185">
        <f>VLOOKUP(G185,Sku_Consolidated!A2:S957,19,FALSE)</f>
      </c>
      <c r="AJ185">
        <f>VLOOKUP(G185,Sku_Consolidated!A2:T957,20,FALSE)</f>
      </c>
    </row>
    <row r="186" spans="1:36" x14ac:dyDescent="0.25">
      <c r="A186">
        <v>2024</v>
      </c>
      <c r="B186" t="s">
        <v>31</v>
      </c>
      <c r="C186" t="s">
        <v>32</v>
      </c>
      <c r="D186" t="s">
        <v>33</v>
      </c>
      <c r="E186">
        <v>465</v>
      </c>
      <c r="F186">
        <f>IF(IFERROR(VLOOKUP(E186,Store_Showcase!B2:H144,{2}, FALSE), TRUE)=TRUE, IF(IFERROR(VLOOKUP(E186,Store_SRP!B2:H110,{2}, FALSE), TRUE)=TRUE,VLOOKUP(E186,Store_VAM!B2:H273,{2}, FALSE),VLOOKUP(E186,Store_SRP!B2:H110,{2}, FALSE)), VLOOKUP(E186,Store_Showcase!B2:H144,{2}, FALSE))</f>
      </c>
      <c r="G186">
        <v>655815</v>
      </c>
      <c r="H186" t="s">
        <v>446</v>
      </c>
      <c r="I186" s="8" t="s">
        <v>467</v>
      </c>
      <c r="J186" t="s">
        <v>36</v>
      </c>
      <c r="K186" s="8">
        <f>IF(J186="PCK", I186, 0)</f>
      </c>
      <c r="L186" s="8">
        <f>IF(J186="KLS", I186, IF(J186="PCK", I186*VLOOKUP(G186,Sku_Consolidated!A2:U957,21, FALSE),I186*VLOOKUP(G186,Sku_Consolidated!A2:U957,21, FALSE)))</f>
      </c>
      <c r="M186" s="8">
        <f>IF(J186="PCS", I186, 0)</f>
      </c>
      <c r="N186" s="8" t="s">
        <v>468</v>
      </c>
      <c r="O186" s="8">
        <f>N186 * VLOOKUP(E186&amp;VLOOKUP(G186,Sku_Consolidated!A2:Q957,17,FALSE),Sku_CommRate!A2:E1002, 5, FALSE)</f>
      </c>
      <c r="P186" s="8">
        <f>N186 - O186</f>
      </c>
      <c r="Q186">
        <f>VLOOKUP(G186,Sku_Consolidated!A2:G957,7, FALSE)</f>
      </c>
      <c r="R186">
        <f>IF(IFERROR(VLOOKUP(E186,Store_Showcase!B2:H144,7, FALSE), TRUE)=TRUE, IF(IFERROR(VLOOKUP(E186,Store_SRP!B2:H110,7, FALSE), TRUE)=TRUE,VLOOKUP(E186,Store_VAM!B2:H273,7, FALSE),VLOOKUP(E186,Store_SRP!B2:H110,7, FALSE)), VLOOKUP(E186,Store_Showcase!B2:H144,7, FALSE))</f>
      </c>
      <c r="S186">
        <f>IF(IFERROR(VLOOKUP(E186,Store_Showcase!B2:I144,8, FALSE), TRUE)=TRUE, IF(IFERROR(VLOOKUP(E186,Store_SRP!B2:I110,8, FALSE), TRUE)=TRUE,VLOOKUP(E186,Store_VAM!B2:I273,8, FALSE),VLOOKUP(E186,Store_SRP!B2:I110,8, FALSE)), VLOOKUP(E186,Store_Showcase!B2:I144,8, FALSE))</f>
      </c>
      <c r="T186">
        <f>VLOOKUP(G186,Sku_Consolidated!A2:R957,18,FALSE)</f>
      </c>
      <c r="U186">
        <v>6472</v>
      </c>
      <c r="V186">
        <f>IF(VLOOKUP(G186,Sku_Consolidated!A2:S957,19,FALSE)="SHOWCASE", VLOOKUP(E186,Store_Showcase!B2:L144,11, FALSE), IF(VLOOKUP(G186,Sku_Consolidated!A2:S957,19,FALSE)="VAM",VLOOKUP(E186,Store_VAM!B2:L273,11, FALSE),VLOOKUP(E186,Store_SRP!B2:L110,11, FALSE)))</f>
      </c>
      <c r="W186">
        <f>VLOOKUP(G186,Sku_Consolidated!A2:W957,11,FALSE)</f>
      </c>
      <c r="X186">
        <f>VLOOKUP(G186,Sku_Consolidated!A2:H957,8,FALSE)</f>
      </c>
      <c r="Y186">
        <f>VLOOKUP(G186,Sku_Consolidated!A2:I957,9,FALSE)</f>
      </c>
      <c r="Z186" t="s">
        <v>38</v>
      </c>
      <c r="AA186">
        <f>VLOOKUP(G186,Sku_Consolidated!A2:E957,5,FALSE)</f>
      </c>
      <c r="AB186">
        <f>IF(VLOOKUP(G186,Sku_Consolidated!A2:S957,19,FALSE)="SHOWCASE", VLOOKUP(E186,Store_Showcase!B2:N144,13, FALSE), IF(VLOOKUP(G186,Sku_Consolidated!A2:S957,19,FALSE)="VAM",VLOOKUP(E186,Store_VAM!B2:N273,13, FALSE),VLOOKUP(E186,Store_SRP!B2:N110,13, FALSE)))</f>
      </c>
      <c r="AC186">
        <f>IF(IFERROR(AB186,TRUE)=TRUE, "-","OK")</f>
      </c>
      <c r="AD186" s="8" t="s">
        <v>468</v>
      </c>
      <c r="AE186" s="8" t="s">
        <v>39</v>
      </c>
      <c r="AF186">
        <f>IF(IFERROR(VLOOKUP(E186,Store_Showcase!B2:H144,{5}, FALSE), TRUE)=TRUE, IF(IFERROR(VLOOKUP(E186,Store_SRP!B2:H110,{5}, FALSE), TRUE)=TRUE,VLOOKUP(E186,Store_VAM!B2:H273,{5}, FALSE),VLOOKUP(E186,Store_SRP!B2:H110,{5}, FALSE)), VLOOKUP(E186,Store_Showcase!B2:H144,{5}, FALSE))</f>
      </c>
      <c r="AG186">
        <f>IF(IFERROR(VLOOKUP(E186,Store_Showcase!B2:H144,{6}, FALSE), TRUE)=TRUE, IF(IFERROR(VLOOKUP(E186,Store_SRP!B2:H110,{6}, FALSE), TRUE)=TRUE,VLOOKUP(E186,Store_VAM!B2:H273,{6}, FALSE),VLOOKUP(E186,Store_SRP!B2:H110,{6}, FALSE)), VLOOKUP(E186,Store_Showcase!B2:H144,{6}, FALSE))</f>
      </c>
      <c r="AH186">
        <f>VLOOKUP(G186,Sku_Consolidated!A2:R957,18,FALSE)</f>
      </c>
      <c r="AI186">
        <f>VLOOKUP(G186,Sku_Consolidated!A2:S957,19,FALSE)</f>
      </c>
      <c r="AJ186">
        <f>VLOOKUP(G186,Sku_Consolidated!A2:T957,20,FALSE)</f>
      </c>
    </row>
    <row r="187" spans="1:36" x14ac:dyDescent="0.25">
      <c r="A187">
        <v>2024</v>
      </c>
      <c r="B187" t="s">
        <v>31</v>
      </c>
      <c r="C187" t="s">
        <v>32</v>
      </c>
      <c r="D187" t="s">
        <v>33</v>
      </c>
      <c r="E187">
        <v>265</v>
      </c>
      <c r="F187">
        <f>IF(IFERROR(VLOOKUP(E187,Store_Showcase!B2:H144,{2}, FALSE), TRUE)=TRUE, IF(IFERROR(VLOOKUP(E187,Store_SRP!B2:H110,{2}, FALSE), TRUE)=TRUE,VLOOKUP(E187,Store_VAM!B2:H273,{2}, FALSE),VLOOKUP(E187,Store_SRP!B2:H110,{2}, FALSE)), VLOOKUP(E187,Store_Showcase!B2:H144,{2}, FALSE))</f>
      </c>
      <c r="G187">
        <v>655713</v>
      </c>
      <c r="H187" t="s">
        <v>309</v>
      </c>
      <c r="I187" s="8" t="s">
        <v>469</v>
      </c>
      <c r="J187" t="s">
        <v>36</v>
      </c>
      <c r="K187" s="8">
        <f>IF(J187="PCK", I187, 0)</f>
      </c>
      <c r="L187" s="8">
        <f>IF(J187="KLS", I187, IF(J187="PCK", I187*VLOOKUP(G187,Sku_Consolidated!A2:U957,21, FALSE),I187*VLOOKUP(G187,Sku_Consolidated!A2:U957,21, FALSE)))</f>
      </c>
      <c r="M187" s="8">
        <f>IF(J187="PCS", I187, 0)</f>
      </c>
      <c r="N187" s="8" t="s">
        <v>470</v>
      </c>
      <c r="O187" s="8">
        <f>N187 * VLOOKUP(E187&amp;VLOOKUP(G187,Sku_Consolidated!A2:Q957,17,FALSE),Sku_CommRate!A2:E1002, 5, FALSE)</f>
      </c>
      <c r="P187" s="8">
        <f>N187 - O187</f>
      </c>
      <c r="Q187">
        <f>VLOOKUP(G187,Sku_Consolidated!A2:G957,7, FALSE)</f>
      </c>
      <c r="R187">
        <f>IF(IFERROR(VLOOKUP(E187,Store_Showcase!B2:H144,7, FALSE), TRUE)=TRUE, IF(IFERROR(VLOOKUP(E187,Store_SRP!B2:H110,7, FALSE), TRUE)=TRUE,VLOOKUP(E187,Store_VAM!B2:H273,7, FALSE),VLOOKUP(E187,Store_SRP!B2:H110,7, FALSE)), VLOOKUP(E187,Store_Showcase!B2:H144,7, FALSE))</f>
      </c>
      <c r="S187">
        <f>IF(IFERROR(VLOOKUP(E187,Store_Showcase!B2:I144,8, FALSE), TRUE)=TRUE, IF(IFERROR(VLOOKUP(E187,Store_SRP!B2:I110,8, FALSE), TRUE)=TRUE,VLOOKUP(E187,Store_VAM!B2:I273,8, FALSE),VLOOKUP(E187,Store_SRP!B2:I110,8, FALSE)), VLOOKUP(E187,Store_Showcase!B2:I144,8, FALSE))</f>
      </c>
      <c r="T187">
        <f>VLOOKUP(G187,Sku_Consolidated!A2:R957,18,FALSE)</f>
      </c>
      <c r="U187">
        <v>6441</v>
      </c>
      <c r="V187">
        <f>IF(VLOOKUP(G187,Sku_Consolidated!A2:S957,19,FALSE)="SHOWCASE", VLOOKUP(E187,Store_Showcase!B2:L144,11, FALSE), IF(VLOOKUP(G187,Sku_Consolidated!A2:S957,19,FALSE)="VAM",VLOOKUP(E187,Store_VAM!B2:L273,11, FALSE),VLOOKUP(E187,Store_SRP!B2:L110,11, FALSE)))</f>
      </c>
      <c r="W187">
        <f>VLOOKUP(G187,Sku_Consolidated!A2:W957,11,FALSE)</f>
      </c>
      <c r="X187">
        <f>VLOOKUP(G187,Sku_Consolidated!A2:H957,8,FALSE)</f>
      </c>
      <c r="Y187">
        <f>VLOOKUP(G187,Sku_Consolidated!A2:I957,9,FALSE)</f>
      </c>
      <c r="Z187" t="s">
        <v>38</v>
      </c>
      <c r="AA187">
        <f>VLOOKUP(G187,Sku_Consolidated!A2:E957,5,FALSE)</f>
      </c>
      <c r="AB187">
        <f>IF(VLOOKUP(G187,Sku_Consolidated!A2:S957,19,FALSE)="SHOWCASE", VLOOKUP(E187,Store_Showcase!B2:N144,13, FALSE), IF(VLOOKUP(G187,Sku_Consolidated!A2:S957,19,FALSE)="VAM",VLOOKUP(E187,Store_VAM!B2:N273,13, FALSE),VLOOKUP(E187,Store_SRP!B2:N110,13, FALSE)))</f>
      </c>
      <c r="AC187">
        <f>IF(IFERROR(AB187,TRUE)=TRUE, "-","OK")</f>
      </c>
      <c r="AD187" s="8" t="s">
        <v>470</v>
      </c>
      <c r="AE187" s="8" t="s">
        <v>39</v>
      </c>
      <c r="AF187">
        <f>IF(IFERROR(VLOOKUP(E187,Store_Showcase!B2:H144,{5}, FALSE), TRUE)=TRUE, IF(IFERROR(VLOOKUP(E187,Store_SRP!B2:H110,{5}, FALSE), TRUE)=TRUE,VLOOKUP(E187,Store_VAM!B2:H273,{5}, FALSE),VLOOKUP(E187,Store_SRP!B2:H110,{5}, FALSE)), VLOOKUP(E187,Store_Showcase!B2:H144,{5}, FALSE))</f>
      </c>
      <c r="AG187">
        <f>IF(IFERROR(VLOOKUP(E187,Store_Showcase!B2:H144,{6}, FALSE), TRUE)=TRUE, IF(IFERROR(VLOOKUP(E187,Store_SRP!B2:H110,{6}, FALSE), TRUE)=TRUE,VLOOKUP(E187,Store_VAM!B2:H273,{6}, FALSE),VLOOKUP(E187,Store_SRP!B2:H110,{6}, FALSE)), VLOOKUP(E187,Store_Showcase!B2:H144,{6}, FALSE))</f>
      </c>
      <c r="AH187">
        <f>VLOOKUP(G187,Sku_Consolidated!A2:R957,18,FALSE)</f>
      </c>
      <c r="AI187">
        <f>VLOOKUP(G187,Sku_Consolidated!A2:S957,19,FALSE)</f>
      </c>
      <c r="AJ187">
        <f>VLOOKUP(G187,Sku_Consolidated!A2:T957,20,FALSE)</f>
      </c>
    </row>
    <row r="188" spans="1:36" x14ac:dyDescent="0.25">
      <c r="A188">
        <v>2024</v>
      </c>
      <c r="B188" t="s">
        <v>31</v>
      </c>
      <c r="C188" t="s">
        <v>32</v>
      </c>
      <c r="D188" t="s">
        <v>33</v>
      </c>
      <c r="E188">
        <v>804</v>
      </c>
      <c r="F188">
        <f>IF(IFERROR(VLOOKUP(E188,Store_Showcase!B2:H144,{2}, FALSE), TRUE)=TRUE, IF(IFERROR(VLOOKUP(E188,Store_SRP!B2:H110,{2}, FALSE), TRUE)=TRUE,VLOOKUP(E188,Store_VAM!B2:H273,{2}, FALSE),VLOOKUP(E188,Store_SRP!B2:H110,{2}, FALSE)), VLOOKUP(E188,Store_Showcase!B2:H144,{2}, FALSE))</f>
      </c>
      <c r="G188">
        <v>655321</v>
      </c>
      <c r="H188" t="s">
        <v>471</v>
      </c>
      <c r="I188" s="8" t="s">
        <v>472</v>
      </c>
      <c r="J188" t="s">
        <v>36</v>
      </c>
      <c r="K188" s="8">
        <f>IF(J188="PCK", I188, 0)</f>
      </c>
      <c r="L188" s="8">
        <f>IF(J188="KLS", I188, IF(J188="PCK", I188*VLOOKUP(G188,Sku_Consolidated!A2:U957,21, FALSE),I188*VLOOKUP(G188,Sku_Consolidated!A2:U957,21, FALSE)))</f>
      </c>
      <c r="M188" s="8">
        <f>IF(J188="PCS", I188, 0)</f>
      </c>
      <c r="N188" s="8" t="s">
        <v>473</v>
      </c>
      <c r="O188" s="8">
        <f>N188 * VLOOKUP(E188&amp;VLOOKUP(G188,Sku_Consolidated!A2:Q957,17,FALSE),Sku_CommRate!A2:E1002, 5, FALSE)</f>
      </c>
      <c r="P188" s="8">
        <f>N188 - O188</f>
      </c>
      <c r="Q188">
        <f>VLOOKUP(G188,Sku_Consolidated!A2:G957,7, FALSE)</f>
      </c>
      <c r="R188">
        <f>IF(IFERROR(VLOOKUP(E188,Store_Showcase!B2:H144,7, FALSE), TRUE)=TRUE, IF(IFERROR(VLOOKUP(E188,Store_SRP!B2:H110,7, FALSE), TRUE)=TRUE,VLOOKUP(E188,Store_VAM!B2:H273,7, FALSE),VLOOKUP(E188,Store_SRP!B2:H110,7, FALSE)), VLOOKUP(E188,Store_Showcase!B2:H144,7, FALSE))</f>
      </c>
      <c r="S188">
        <f>IF(IFERROR(VLOOKUP(E188,Store_Showcase!B2:I144,8, FALSE), TRUE)=TRUE, IF(IFERROR(VLOOKUP(E188,Store_SRP!B2:I110,8, FALSE), TRUE)=TRUE,VLOOKUP(E188,Store_VAM!B2:I273,8, FALSE),VLOOKUP(E188,Store_SRP!B2:I110,8, FALSE)), VLOOKUP(E188,Store_Showcase!B2:I144,8, FALSE))</f>
      </c>
      <c r="T188">
        <f>VLOOKUP(G188,Sku_Consolidated!A2:R957,18,FALSE)</f>
      </c>
      <c r="U188">
        <v>6246</v>
      </c>
      <c r="V188">
        <f>IF(VLOOKUP(G188,Sku_Consolidated!A2:S957,19,FALSE)="SHOWCASE", VLOOKUP(E188,Store_Showcase!B2:L144,11, FALSE), IF(VLOOKUP(G188,Sku_Consolidated!A2:S957,19,FALSE)="VAM",VLOOKUP(E188,Store_VAM!B2:L273,11, FALSE),VLOOKUP(E188,Store_SRP!B2:L110,11, FALSE)))</f>
      </c>
      <c r="W188">
        <f>VLOOKUP(G188,Sku_Consolidated!A2:W957,11,FALSE)</f>
      </c>
      <c r="X188">
        <f>VLOOKUP(G188,Sku_Consolidated!A2:H957,8,FALSE)</f>
      </c>
      <c r="Y188">
        <f>VLOOKUP(G188,Sku_Consolidated!A2:I957,9,FALSE)</f>
      </c>
      <c r="Z188" t="s">
        <v>38</v>
      </c>
      <c r="AA188">
        <f>VLOOKUP(G188,Sku_Consolidated!A2:E957,5,FALSE)</f>
      </c>
      <c r="AB188">
        <f>IF(VLOOKUP(G188,Sku_Consolidated!A2:S957,19,FALSE)="SHOWCASE", VLOOKUP(E188,Store_Showcase!B2:N144,13, FALSE), IF(VLOOKUP(G188,Sku_Consolidated!A2:S957,19,FALSE)="VAM",VLOOKUP(E188,Store_VAM!B2:N273,13, FALSE),VLOOKUP(E188,Store_SRP!B2:N110,13, FALSE)))</f>
      </c>
      <c r="AC188">
        <f>IF(IFERROR(AB188,TRUE)=TRUE, "-","OK")</f>
      </c>
      <c r="AD188" s="8" t="s">
        <v>473</v>
      </c>
      <c r="AE188" s="8" t="s">
        <v>39</v>
      </c>
      <c r="AF188">
        <f>IF(IFERROR(VLOOKUP(E188,Store_Showcase!B2:H144,{5}, FALSE), TRUE)=TRUE, IF(IFERROR(VLOOKUP(E188,Store_SRP!B2:H110,{5}, FALSE), TRUE)=TRUE,VLOOKUP(E188,Store_VAM!B2:H273,{5}, FALSE),VLOOKUP(E188,Store_SRP!B2:H110,{5}, FALSE)), VLOOKUP(E188,Store_Showcase!B2:H144,{5}, FALSE))</f>
      </c>
      <c r="AG188">
        <f>IF(IFERROR(VLOOKUP(E188,Store_Showcase!B2:H144,{6}, FALSE), TRUE)=TRUE, IF(IFERROR(VLOOKUP(E188,Store_SRP!B2:H110,{6}, FALSE), TRUE)=TRUE,VLOOKUP(E188,Store_VAM!B2:H273,{6}, FALSE),VLOOKUP(E188,Store_SRP!B2:H110,{6}, FALSE)), VLOOKUP(E188,Store_Showcase!B2:H144,{6}, FALSE))</f>
      </c>
      <c r="AH188">
        <f>VLOOKUP(G188,Sku_Consolidated!A2:R957,18,FALSE)</f>
      </c>
      <c r="AI188">
        <f>VLOOKUP(G188,Sku_Consolidated!A2:S957,19,FALSE)</f>
      </c>
      <c r="AJ188">
        <f>VLOOKUP(G188,Sku_Consolidated!A2:T957,20,FALSE)</f>
      </c>
    </row>
    <row r="189" spans="1:36" x14ac:dyDescent="0.25">
      <c r="A189">
        <v>2024</v>
      </c>
      <c r="B189" t="s">
        <v>31</v>
      </c>
      <c r="C189" t="s">
        <v>32</v>
      </c>
      <c r="D189" t="s">
        <v>33</v>
      </c>
      <c r="E189">
        <v>262</v>
      </c>
      <c r="F189">
        <f>IF(IFERROR(VLOOKUP(E189,Store_Showcase!B2:H144,{2}, FALSE), TRUE)=TRUE, IF(IFERROR(VLOOKUP(E189,Store_SRP!B2:H110,{2}, FALSE), TRUE)=TRUE,VLOOKUP(E189,Store_VAM!B2:H273,{2}, FALSE),VLOOKUP(E189,Store_SRP!B2:H110,{2}, FALSE)), VLOOKUP(E189,Store_Showcase!B2:H144,{2}, FALSE))</f>
      </c>
      <c r="G189">
        <v>656325</v>
      </c>
      <c r="H189" t="s">
        <v>474</v>
      </c>
      <c r="I189" s="8" t="s">
        <v>475</v>
      </c>
      <c r="J189" t="s">
        <v>36</v>
      </c>
      <c r="K189" s="8">
        <f>IF(J189="PCK", I189, 0)</f>
      </c>
      <c r="L189" s="8">
        <f>IF(J189="KLS", I189, IF(J189="PCK", I189*VLOOKUP(G189,Sku_Consolidated!A2:U957,21, FALSE),I189*VLOOKUP(G189,Sku_Consolidated!A2:U957,21, FALSE)))</f>
      </c>
      <c r="M189" s="8">
        <f>IF(J189="PCS", I189, 0)</f>
      </c>
      <c r="N189" s="8" t="s">
        <v>476</v>
      </c>
      <c r="O189" s="8">
        <f>N189 * VLOOKUP(E189&amp;VLOOKUP(G189,Sku_Consolidated!A2:Q957,17,FALSE),Sku_CommRate!A2:E1002, 5, FALSE)</f>
      </c>
      <c r="P189" s="8">
        <f>N189 - O189</f>
      </c>
      <c r="Q189">
        <f>VLOOKUP(G189,Sku_Consolidated!A2:G957,7, FALSE)</f>
      </c>
      <c r="R189">
        <f>IF(IFERROR(VLOOKUP(E189,Store_Showcase!B2:H144,7, FALSE), TRUE)=TRUE, IF(IFERROR(VLOOKUP(E189,Store_SRP!B2:H110,7, FALSE), TRUE)=TRUE,VLOOKUP(E189,Store_VAM!B2:H273,7, FALSE),VLOOKUP(E189,Store_SRP!B2:H110,7, FALSE)), VLOOKUP(E189,Store_Showcase!B2:H144,7, FALSE))</f>
      </c>
      <c r="S189">
        <f>IF(IFERROR(VLOOKUP(E189,Store_Showcase!B2:I144,8, FALSE), TRUE)=TRUE, IF(IFERROR(VLOOKUP(E189,Store_SRP!B2:I110,8, FALSE), TRUE)=TRUE,VLOOKUP(E189,Store_VAM!B2:I273,8, FALSE),VLOOKUP(E189,Store_SRP!B2:I110,8, FALSE)), VLOOKUP(E189,Store_Showcase!B2:I144,8, FALSE))</f>
      </c>
      <c r="T189">
        <f>VLOOKUP(G189,Sku_Consolidated!A2:R957,18,FALSE)</f>
      </c>
      <c r="U189">
        <v>6778</v>
      </c>
      <c r="V189">
        <f>IF(VLOOKUP(G189,Sku_Consolidated!A2:S957,19,FALSE)="SHOWCASE", VLOOKUP(E189,Store_Showcase!B2:L144,11, FALSE), IF(VLOOKUP(G189,Sku_Consolidated!A2:S957,19,FALSE)="VAM",VLOOKUP(E189,Store_VAM!B2:L273,11, FALSE),VLOOKUP(E189,Store_SRP!B2:L110,11, FALSE)))</f>
      </c>
      <c r="W189">
        <f>VLOOKUP(G189,Sku_Consolidated!A2:W957,11,FALSE)</f>
      </c>
      <c r="X189">
        <f>VLOOKUP(G189,Sku_Consolidated!A2:H957,8,FALSE)</f>
      </c>
      <c r="Y189">
        <f>VLOOKUP(G189,Sku_Consolidated!A2:I957,9,FALSE)</f>
      </c>
      <c r="Z189" t="s">
        <v>38</v>
      </c>
      <c r="AA189">
        <f>VLOOKUP(G189,Sku_Consolidated!A2:E957,5,FALSE)</f>
      </c>
      <c r="AB189">
        <f>IF(VLOOKUP(G189,Sku_Consolidated!A2:S957,19,FALSE)="SHOWCASE", VLOOKUP(E189,Store_Showcase!B2:N144,13, FALSE), IF(VLOOKUP(G189,Sku_Consolidated!A2:S957,19,FALSE)="VAM",VLOOKUP(E189,Store_VAM!B2:N273,13, FALSE),VLOOKUP(E189,Store_SRP!B2:N110,13, FALSE)))</f>
      </c>
      <c r="AC189">
        <f>IF(IFERROR(AB189,TRUE)=TRUE, "-","OK")</f>
      </c>
      <c r="AD189" s="8" t="s">
        <v>477</v>
      </c>
      <c r="AE189" s="8" t="s">
        <v>478</v>
      </c>
      <c r="AF189">
        <f>IF(IFERROR(VLOOKUP(E189,Store_Showcase!B2:H144,{5}, FALSE), TRUE)=TRUE, IF(IFERROR(VLOOKUP(E189,Store_SRP!B2:H110,{5}, FALSE), TRUE)=TRUE,VLOOKUP(E189,Store_VAM!B2:H273,{5}, FALSE),VLOOKUP(E189,Store_SRP!B2:H110,{5}, FALSE)), VLOOKUP(E189,Store_Showcase!B2:H144,{5}, FALSE))</f>
      </c>
      <c r="AG189">
        <f>IF(IFERROR(VLOOKUP(E189,Store_Showcase!B2:H144,{6}, FALSE), TRUE)=TRUE, IF(IFERROR(VLOOKUP(E189,Store_SRP!B2:H110,{6}, FALSE), TRUE)=TRUE,VLOOKUP(E189,Store_VAM!B2:H273,{6}, FALSE),VLOOKUP(E189,Store_SRP!B2:H110,{6}, FALSE)), VLOOKUP(E189,Store_Showcase!B2:H144,{6}, FALSE))</f>
      </c>
      <c r="AH189">
        <f>VLOOKUP(G189,Sku_Consolidated!A2:R957,18,FALSE)</f>
      </c>
      <c r="AI189">
        <f>VLOOKUP(G189,Sku_Consolidated!A2:S957,19,FALSE)</f>
      </c>
      <c r="AJ189">
        <f>VLOOKUP(G189,Sku_Consolidated!A2:T957,20,FALSE)</f>
      </c>
    </row>
    <row r="190" spans="1:36" x14ac:dyDescent="0.25">
      <c r="A190">
        <v>2024</v>
      </c>
      <c r="B190" t="s">
        <v>31</v>
      </c>
      <c r="C190" t="s">
        <v>32</v>
      </c>
      <c r="D190" t="s">
        <v>33</v>
      </c>
      <c r="E190">
        <v>705</v>
      </c>
      <c r="F190">
        <f>IF(IFERROR(VLOOKUP(E190,Store_Showcase!B2:H144,{2}, FALSE), TRUE)=TRUE, IF(IFERROR(VLOOKUP(E190,Store_SRP!B2:H110,{2}, FALSE), TRUE)=TRUE,VLOOKUP(E190,Store_VAM!B2:H273,{2}, FALSE),VLOOKUP(E190,Store_SRP!B2:H110,{2}, FALSE)), VLOOKUP(E190,Store_Showcase!B2:H144,{2}, FALSE))</f>
      </c>
      <c r="G190">
        <v>655315</v>
      </c>
      <c r="H190" t="s">
        <v>34</v>
      </c>
      <c r="I190" s="8" t="s">
        <v>479</v>
      </c>
      <c r="J190" t="s">
        <v>36</v>
      </c>
      <c r="K190" s="8">
        <f>IF(J190="PCK", I190, 0)</f>
      </c>
      <c r="L190" s="8">
        <f>IF(J190="KLS", I190, IF(J190="PCK", I190*VLOOKUP(G190,Sku_Consolidated!A2:U957,21, FALSE),I190*VLOOKUP(G190,Sku_Consolidated!A2:U957,21, FALSE)))</f>
      </c>
      <c r="M190" s="8">
        <f>IF(J190="PCS", I190, 0)</f>
      </c>
      <c r="N190" s="8" t="s">
        <v>480</v>
      </c>
      <c r="O190" s="8">
        <f>N190 * VLOOKUP(E190&amp;VLOOKUP(G190,Sku_Consolidated!A2:Q957,17,FALSE),Sku_CommRate!A2:E1002, 5, FALSE)</f>
      </c>
      <c r="P190" s="8">
        <f>N190 - O190</f>
      </c>
      <c r="Q190">
        <f>VLOOKUP(G190,Sku_Consolidated!A2:G957,7, FALSE)</f>
      </c>
      <c r="R190">
        <f>IF(IFERROR(VLOOKUP(E190,Store_Showcase!B2:H144,7, FALSE), TRUE)=TRUE, IF(IFERROR(VLOOKUP(E190,Store_SRP!B2:H110,7, FALSE), TRUE)=TRUE,VLOOKUP(E190,Store_VAM!B2:H273,7, FALSE),VLOOKUP(E190,Store_SRP!B2:H110,7, FALSE)), VLOOKUP(E190,Store_Showcase!B2:H144,7, FALSE))</f>
      </c>
      <c r="S190">
        <f>IF(IFERROR(VLOOKUP(E190,Store_Showcase!B2:I144,8, FALSE), TRUE)=TRUE, IF(IFERROR(VLOOKUP(E190,Store_SRP!B2:I110,8, FALSE), TRUE)=TRUE,VLOOKUP(E190,Store_VAM!B2:I273,8, FALSE),VLOOKUP(E190,Store_SRP!B2:I110,8, FALSE)), VLOOKUP(E190,Store_Showcase!B2:I144,8, FALSE))</f>
      </c>
      <c r="T190">
        <f>VLOOKUP(G190,Sku_Consolidated!A2:R957,18,FALSE)</f>
      </c>
      <c r="U190">
        <v>6240</v>
      </c>
      <c r="V190">
        <f>IF(VLOOKUP(G190,Sku_Consolidated!A2:S957,19,FALSE)="SHOWCASE", VLOOKUP(E190,Store_Showcase!B2:L144,11, FALSE), IF(VLOOKUP(G190,Sku_Consolidated!A2:S957,19,FALSE)="VAM",VLOOKUP(E190,Store_VAM!B2:L273,11, FALSE),VLOOKUP(E190,Store_SRP!B2:L110,11, FALSE)))</f>
      </c>
      <c r="W190">
        <f>VLOOKUP(G190,Sku_Consolidated!A2:W957,11,FALSE)</f>
      </c>
      <c r="X190">
        <f>VLOOKUP(G190,Sku_Consolidated!A2:H957,8,FALSE)</f>
      </c>
      <c r="Y190">
        <f>VLOOKUP(G190,Sku_Consolidated!A2:I957,9,FALSE)</f>
      </c>
      <c r="Z190" t="s">
        <v>38</v>
      </c>
      <c r="AA190">
        <f>VLOOKUP(G190,Sku_Consolidated!A2:E957,5,FALSE)</f>
      </c>
      <c r="AB190">
        <f>IF(VLOOKUP(G190,Sku_Consolidated!A2:S957,19,FALSE)="SHOWCASE", VLOOKUP(E190,Store_Showcase!B2:N144,13, FALSE), IF(VLOOKUP(G190,Sku_Consolidated!A2:S957,19,FALSE)="VAM",VLOOKUP(E190,Store_VAM!B2:N273,13, FALSE),VLOOKUP(E190,Store_SRP!B2:N110,13, FALSE)))</f>
      </c>
      <c r="AC190">
        <f>IF(IFERROR(AB190,TRUE)=TRUE, "-","OK")</f>
      </c>
      <c r="AD190" s="8" t="s">
        <v>480</v>
      </c>
      <c r="AE190" s="8" t="s">
        <v>39</v>
      </c>
      <c r="AF190">
        <f>IF(IFERROR(VLOOKUP(E190,Store_Showcase!B2:H144,{5}, FALSE), TRUE)=TRUE, IF(IFERROR(VLOOKUP(E190,Store_SRP!B2:H110,{5}, FALSE), TRUE)=TRUE,VLOOKUP(E190,Store_VAM!B2:H273,{5}, FALSE),VLOOKUP(E190,Store_SRP!B2:H110,{5}, FALSE)), VLOOKUP(E190,Store_Showcase!B2:H144,{5}, FALSE))</f>
      </c>
      <c r="AG190">
        <f>IF(IFERROR(VLOOKUP(E190,Store_Showcase!B2:H144,{6}, FALSE), TRUE)=TRUE, IF(IFERROR(VLOOKUP(E190,Store_SRP!B2:H110,{6}, FALSE), TRUE)=TRUE,VLOOKUP(E190,Store_VAM!B2:H273,{6}, FALSE),VLOOKUP(E190,Store_SRP!B2:H110,{6}, FALSE)), VLOOKUP(E190,Store_Showcase!B2:H144,{6}, FALSE))</f>
      </c>
      <c r="AH190">
        <f>VLOOKUP(G190,Sku_Consolidated!A2:R957,18,FALSE)</f>
      </c>
      <c r="AI190">
        <f>VLOOKUP(G190,Sku_Consolidated!A2:S957,19,FALSE)</f>
      </c>
      <c r="AJ190">
        <f>VLOOKUP(G190,Sku_Consolidated!A2:T957,20,FALSE)</f>
      </c>
    </row>
    <row r="191" spans="1:36" x14ac:dyDescent="0.25">
      <c r="A191">
        <v>2024</v>
      </c>
      <c r="B191" t="s">
        <v>31</v>
      </c>
      <c r="C191" t="s">
        <v>32</v>
      </c>
      <c r="D191" t="s">
        <v>33</v>
      </c>
      <c r="E191">
        <v>111</v>
      </c>
      <c r="F191">
        <f>IF(IFERROR(VLOOKUP(E191,Store_Showcase!B2:H144,{2}, FALSE), TRUE)=TRUE, IF(IFERROR(VLOOKUP(E191,Store_SRP!B2:H110,{2}, FALSE), TRUE)=TRUE,VLOOKUP(E191,Store_VAM!B2:H273,{2}, FALSE),VLOOKUP(E191,Store_SRP!B2:H110,{2}, FALSE)), VLOOKUP(E191,Store_Showcase!B2:H144,{2}, FALSE))</f>
      </c>
      <c r="G191">
        <v>655708</v>
      </c>
      <c r="H191" t="s">
        <v>481</v>
      </c>
      <c r="I191" s="8" t="s">
        <v>482</v>
      </c>
      <c r="J191" t="s">
        <v>36</v>
      </c>
      <c r="K191" s="8">
        <f>IF(J191="PCK", I191, 0)</f>
      </c>
      <c r="L191" s="8">
        <f>IF(J191="KLS", I191, IF(J191="PCK", I191*VLOOKUP(G191,Sku_Consolidated!A2:U957,21, FALSE),I191*VLOOKUP(G191,Sku_Consolidated!A2:U957,21, FALSE)))</f>
      </c>
      <c r="M191" s="8">
        <f>IF(J191="PCS", I191, 0)</f>
      </c>
      <c r="N191" s="8" t="s">
        <v>483</v>
      </c>
      <c r="O191" s="8">
        <f>N191 * VLOOKUP(E191&amp;VLOOKUP(G191,Sku_Consolidated!A2:Q957,17,FALSE),Sku_CommRate!A2:E1002, 5, FALSE)</f>
      </c>
      <c r="P191" s="8">
        <f>N191 - O191</f>
      </c>
      <c r="Q191">
        <f>VLOOKUP(G191,Sku_Consolidated!A2:G957,7, FALSE)</f>
      </c>
      <c r="R191">
        <f>IF(IFERROR(VLOOKUP(E191,Store_Showcase!B2:H144,7, FALSE), TRUE)=TRUE, IF(IFERROR(VLOOKUP(E191,Store_SRP!B2:H110,7, FALSE), TRUE)=TRUE,VLOOKUP(E191,Store_VAM!B2:H273,7, FALSE),VLOOKUP(E191,Store_SRP!B2:H110,7, FALSE)), VLOOKUP(E191,Store_Showcase!B2:H144,7, FALSE))</f>
      </c>
      <c r="S191">
        <f>IF(IFERROR(VLOOKUP(E191,Store_Showcase!B2:I144,8, FALSE), TRUE)=TRUE, IF(IFERROR(VLOOKUP(E191,Store_SRP!B2:I110,8, FALSE), TRUE)=TRUE,VLOOKUP(E191,Store_VAM!B2:I273,8, FALSE),VLOOKUP(E191,Store_SRP!B2:I110,8, FALSE)), VLOOKUP(E191,Store_Showcase!B2:I144,8, FALSE))</f>
      </c>
      <c r="T191">
        <f>VLOOKUP(G191,Sku_Consolidated!A2:R957,18,FALSE)</f>
      </c>
      <c r="U191">
        <v>6436</v>
      </c>
      <c r="V191">
        <f>IF(VLOOKUP(G191,Sku_Consolidated!A2:S957,19,FALSE)="SHOWCASE", VLOOKUP(E191,Store_Showcase!B2:L144,11, FALSE), IF(VLOOKUP(G191,Sku_Consolidated!A2:S957,19,FALSE)="VAM",VLOOKUP(E191,Store_VAM!B2:L273,11, FALSE),VLOOKUP(E191,Store_SRP!B2:L110,11, FALSE)))</f>
      </c>
      <c r="W191">
        <f>VLOOKUP(G191,Sku_Consolidated!A2:W957,11,FALSE)</f>
      </c>
      <c r="X191">
        <f>VLOOKUP(G191,Sku_Consolidated!A2:H957,8,FALSE)</f>
      </c>
      <c r="Y191">
        <f>VLOOKUP(G191,Sku_Consolidated!A2:I957,9,FALSE)</f>
      </c>
      <c r="Z191" t="s">
        <v>38</v>
      </c>
      <c r="AA191">
        <f>VLOOKUP(G191,Sku_Consolidated!A2:E957,5,FALSE)</f>
      </c>
      <c r="AB191">
        <f>IF(VLOOKUP(G191,Sku_Consolidated!A2:S957,19,FALSE)="SHOWCASE", VLOOKUP(E191,Store_Showcase!B2:N144,13, FALSE), IF(VLOOKUP(G191,Sku_Consolidated!A2:S957,19,FALSE)="VAM",VLOOKUP(E191,Store_VAM!B2:N273,13, FALSE),VLOOKUP(E191,Store_SRP!B2:N110,13, FALSE)))</f>
      </c>
      <c r="AC191">
        <f>IF(IFERROR(AB191,TRUE)=TRUE, "-","OK")</f>
      </c>
      <c r="AD191" s="8" t="s">
        <v>483</v>
      </c>
      <c r="AE191" s="8" t="s">
        <v>39</v>
      </c>
      <c r="AF191">
        <f>IF(IFERROR(VLOOKUP(E191,Store_Showcase!B2:H144,{5}, FALSE), TRUE)=TRUE, IF(IFERROR(VLOOKUP(E191,Store_SRP!B2:H110,{5}, FALSE), TRUE)=TRUE,VLOOKUP(E191,Store_VAM!B2:H273,{5}, FALSE),VLOOKUP(E191,Store_SRP!B2:H110,{5}, FALSE)), VLOOKUP(E191,Store_Showcase!B2:H144,{5}, FALSE))</f>
      </c>
      <c r="AG191">
        <f>IF(IFERROR(VLOOKUP(E191,Store_Showcase!B2:H144,{6}, FALSE), TRUE)=TRUE, IF(IFERROR(VLOOKUP(E191,Store_SRP!B2:H110,{6}, FALSE), TRUE)=TRUE,VLOOKUP(E191,Store_VAM!B2:H273,{6}, FALSE),VLOOKUP(E191,Store_SRP!B2:H110,{6}, FALSE)), VLOOKUP(E191,Store_Showcase!B2:H144,{6}, FALSE))</f>
      </c>
      <c r="AH191">
        <f>VLOOKUP(G191,Sku_Consolidated!A2:R957,18,FALSE)</f>
      </c>
      <c r="AI191">
        <f>VLOOKUP(G191,Sku_Consolidated!A2:S957,19,FALSE)</f>
      </c>
      <c r="AJ191">
        <f>VLOOKUP(G191,Sku_Consolidated!A2:T957,20,FALSE)</f>
      </c>
    </row>
    <row r="192" spans="1:36" x14ac:dyDescent="0.25">
      <c r="A192">
        <v>2024</v>
      </c>
      <c r="B192" t="s">
        <v>31</v>
      </c>
      <c r="C192" t="s">
        <v>32</v>
      </c>
      <c r="D192" t="s">
        <v>33</v>
      </c>
      <c r="E192">
        <v>423</v>
      </c>
      <c r="F192">
        <f>IF(IFERROR(VLOOKUP(E192,Store_Showcase!B2:H144,{2}, FALSE), TRUE)=TRUE, IF(IFERROR(VLOOKUP(E192,Store_SRP!B2:H110,{2}, FALSE), TRUE)=TRUE,VLOOKUP(E192,Store_VAM!B2:H273,{2}, FALSE),VLOOKUP(E192,Store_SRP!B2:H110,{2}, FALSE)), VLOOKUP(E192,Store_Showcase!B2:H144,{2}, FALSE))</f>
      </c>
      <c r="G192">
        <v>655708</v>
      </c>
      <c r="H192" t="s">
        <v>481</v>
      </c>
      <c r="I192" s="8" t="s">
        <v>484</v>
      </c>
      <c r="J192" t="s">
        <v>36</v>
      </c>
      <c r="K192" s="8">
        <f>IF(J192="PCK", I192, 0)</f>
      </c>
      <c r="L192" s="8">
        <f>IF(J192="KLS", I192, IF(J192="PCK", I192*VLOOKUP(G192,Sku_Consolidated!A2:U957,21, FALSE),I192*VLOOKUP(G192,Sku_Consolidated!A2:U957,21, FALSE)))</f>
      </c>
      <c r="M192" s="8">
        <f>IF(J192="PCS", I192, 0)</f>
      </c>
      <c r="N192" s="8" t="s">
        <v>485</v>
      </c>
      <c r="O192" s="8">
        <f>N192 * VLOOKUP(E192&amp;VLOOKUP(G192,Sku_Consolidated!A2:Q957,17,FALSE),Sku_CommRate!A2:E1002, 5, FALSE)</f>
      </c>
      <c r="P192" s="8">
        <f>N192 - O192</f>
      </c>
      <c r="Q192">
        <f>VLOOKUP(G192,Sku_Consolidated!A2:G957,7, FALSE)</f>
      </c>
      <c r="R192">
        <f>IF(IFERROR(VLOOKUP(E192,Store_Showcase!B2:H144,7, FALSE), TRUE)=TRUE, IF(IFERROR(VLOOKUP(E192,Store_SRP!B2:H110,7, FALSE), TRUE)=TRUE,VLOOKUP(E192,Store_VAM!B2:H273,7, FALSE),VLOOKUP(E192,Store_SRP!B2:H110,7, FALSE)), VLOOKUP(E192,Store_Showcase!B2:H144,7, FALSE))</f>
      </c>
      <c r="S192">
        <f>IF(IFERROR(VLOOKUP(E192,Store_Showcase!B2:I144,8, FALSE), TRUE)=TRUE, IF(IFERROR(VLOOKUP(E192,Store_SRP!B2:I110,8, FALSE), TRUE)=TRUE,VLOOKUP(E192,Store_VAM!B2:I273,8, FALSE),VLOOKUP(E192,Store_SRP!B2:I110,8, FALSE)), VLOOKUP(E192,Store_Showcase!B2:I144,8, FALSE))</f>
      </c>
      <c r="T192">
        <f>VLOOKUP(G192,Sku_Consolidated!A2:R957,18,FALSE)</f>
      </c>
      <c r="U192">
        <v>6436</v>
      </c>
      <c r="V192">
        <f>IF(VLOOKUP(G192,Sku_Consolidated!A2:S957,19,FALSE)="SHOWCASE", VLOOKUP(E192,Store_Showcase!B2:L144,11, FALSE), IF(VLOOKUP(G192,Sku_Consolidated!A2:S957,19,FALSE)="VAM",VLOOKUP(E192,Store_VAM!B2:L273,11, FALSE),VLOOKUP(E192,Store_SRP!B2:L110,11, FALSE)))</f>
      </c>
      <c r="W192">
        <f>VLOOKUP(G192,Sku_Consolidated!A2:W957,11,FALSE)</f>
      </c>
      <c r="X192">
        <f>VLOOKUP(G192,Sku_Consolidated!A2:H957,8,FALSE)</f>
      </c>
      <c r="Y192">
        <f>VLOOKUP(G192,Sku_Consolidated!A2:I957,9,FALSE)</f>
      </c>
      <c r="Z192" t="s">
        <v>38</v>
      </c>
      <c r="AA192">
        <f>VLOOKUP(G192,Sku_Consolidated!A2:E957,5,FALSE)</f>
      </c>
      <c r="AB192">
        <f>IF(VLOOKUP(G192,Sku_Consolidated!A2:S957,19,FALSE)="SHOWCASE", VLOOKUP(E192,Store_Showcase!B2:N144,13, FALSE), IF(VLOOKUP(G192,Sku_Consolidated!A2:S957,19,FALSE)="VAM",VLOOKUP(E192,Store_VAM!B2:N273,13, FALSE),VLOOKUP(E192,Store_SRP!B2:N110,13, FALSE)))</f>
      </c>
      <c r="AC192">
        <f>IF(IFERROR(AB192,TRUE)=TRUE, "-","OK")</f>
      </c>
      <c r="AD192" s="8" t="s">
        <v>485</v>
      </c>
      <c r="AE192" s="8" t="s">
        <v>39</v>
      </c>
      <c r="AF192">
        <f>IF(IFERROR(VLOOKUP(E192,Store_Showcase!B2:H144,{5}, FALSE), TRUE)=TRUE, IF(IFERROR(VLOOKUP(E192,Store_SRP!B2:H110,{5}, FALSE), TRUE)=TRUE,VLOOKUP(E192,Store_VAM!B2:H273,{5}, FALSE),VLOOKUP(E192,Store_SRP!B2:H110,{5}, FALSE)), VLOOKUP(E192,Store_Showcase!B2:H144,{5}, FALSE))</f>
      </c>
      <c r="AG192">
        <f>IF(IFERROR(VLOOKUP(E192,Store_Showcase!B2:H144,{6}, FALSE), TRUE)=TRUE, IF(IFERROR(VLOOKUP(E192,Store_SRP!B2:H110,{6}, FALSE), TRUE)=TRUE,VLOOKUP(E192,Store_VAM!B2:H273,{6}, FALSE),VLOOKUP(E192,Store_SRP!B2:H110,{6}, FALSE)), VLOOKUP(E192,Store_Showcase!B2:H144,{6}, FALSE))</f>
      </c>
      <c r="AH192">
        <f>VLOOKUP(G192,Sku_Consolidated!A2:R957,18,FALSE)</f>
      </c>
      <c r="AI192">
        <f>VLOOKUP(G192,Sku_Consolidated!A2:S957,19,FALSE)</f>
      </c>
      <c r="AJ192">
        <f>VLOOKUP(G192,Sku_Consolidated!A2:T957,20,FALSE)</f>
      </c>
    </row>
    <row r="193" spans="1:36" x14ac:dyDescent="0.25">
      <c r="A193">
        <v>2024</v>
      </c>
      <c r="B193" t="s">
        <v>31</v>
      </c>
      <c r="C193" t="s">
        <v>32</v>
      </c>
      <c r="D193" t="s">
        <v>33</v>
      </c>
      <c r="E193">
        <v>210</v>
      </c>
      <c r="F193">
        <f>IF(IFERROR(VLOOKUP(E193,Store_Showcase!B2:H144,{2}, FALSE), TRUE)=TRUE, IF(IFERROR(VLOOKUP(E193,Store_SRP!B2:H110,{2}, FALSE), TRUE)=TRUE,VLOOKUP(E193,Store_VAM!B2:H273,{2}, FALSE),VLOOKUP(E193,Store_SRP!B2:H110,{2}, FALSE)), VLOOKUP(E193,Store_Showcase!B2:H144,{2}, FALSE))</f>
      </c>
      <c r="G193">
        <v>655315</v>
      </c>
      <c r="H193" t="s">
        <v>34</v>
      </c>
      <c r="I193" s="8" t="s">
        <v>486</v>
      </c>
      <c r="J193" t="s">
        <v>36</v>
      </c>
      <c r="K193" s="8">
        <f>IF(J193="PCK", I193, 0)</f>
      </c>
      <c r="L193" s="8">
        <f>IF(J193="KLS", I193, IF(J193="PCK", I193*VLOOKUP(G193,Sku_Consolidated!A2:U957,21, FALSE),I193*VLOOKUP(G193,Sku_Consolidated!A2:U957,21, FALSE)))</f>
      </c>
      <c r="M193" s="8">
        <f>IF(J193="PCS", I193, 0)</f>
      </c>
      <c r="N193" s="8" t="s">
        <v>487</v>
      </c>
      <c r="O193" s="8">
        <f>N193 * VLOOKUP(E193&amp;VLOOKUP(G193,Sku_Consolidated!A2:Q957,17,FALSE),Sku_CommRate!A2:E1002, 5, FALSE)</f>
      </c>
      <c r="P193" s="8">
        <f>N193 - O193</f>
      </c>
      <c r="Q193">
        <f>VLOOKUP(G193,Sku_Consolidated!A2:G957,7, FALSE)</f>
      </c>
      <c r="R193">
        <f>IF(IFERROR(VLOOKUP(E193,Store_Showcase!B2:H144,7, FALSE), TRUE)=TRUE, IF(IFERROR(VLOOKUP(E193,Store_SRP!B2:H110,7, FALSE), TRUE)=TRUE,VLOOKUP(E193,Store_VAM!B2:H273,7, FALSE),VLOOKUP(E193,Store_SRP!B2:H110,7, FALSE)), VLOOKUP(E193,Store_Showcase!B2:H144,7, FALSE))</f>
      </c>
      <c r="S193">
        <f>IF(IFERROR(VLOOKUP(E193,Store_Showcase!B2:I144,8, FALSE), TRUE)=TRUE, IF(IFERROR(VLOOKUP(E193,Store_SRP!B2:I110,8, FALSE), TRUE)=TRUE,VLOOKUP(E193,Store_VAM!B2:I273,8, FALSE),VLOOKUP(E193,Store_SRP!B2:I110,8, FALSE)), VLOOKUP(E193,Store_Showcase!B2:I144,8, FALSE))</f>
      </c>
      <c r="T193">
        <f>VLOOKUP(G193,Sku_Consolidated!A2:R957,18,FALSE)</f>
      </c>
      <c r="U193">
        <v>6240</v>
      </c>
      <c r="V193">
        <f>IF(VLOOKUP(G193,Sku_Consolidated!A2:S957,19,FALSE)="SHOWCASE", VLOOKUP(E193,Store_Showcase!B2:L144,11, FALSE), IF(VLOOKUP(G193,Sku_Consolidated!A2:S957,19,FALSE)="VAM",VLOOKUP(E193,Store_VAM!B2:L273,11, FALSE),VLOOKUP(E193,Store_SRP!B2:L110,11, FALSE)))</f>
      </c>
      <c r="W193">
        <f>VLOOKUP(G193,Sku_Consolidated!A2:W957,11,FALSE)</f>
      </c>
      <c r="X193">
        <f>VLOOKUP(G193,Sku_Consolidated!A2:H957,8,FALSE)</f>
      </c>
      <c r="Y193">
        <f>VLOOKUP(G193,Sku_Consolidated!A2:I957,9,FALSE)</f>
      </c>
      <c r="Z193" t="s">
        <v>38</v>
      </c>
      <c r="AA193">
        <f>VLOOKUP(G193,Sku_Consolidated!A2:E957,5,FALSE)</f>
      </c>
      <c r="AB193">
        <f>IF(VLOOKUP(G193,Sku_Consolidated!A2:S957,19,FALSE)="SHOWCASE", VLOOKUP(E193,Store_Showcase!B2:N144,13, FALSE), IF(VLOOKUP(G193,Sku_Consolidated!A2:S957,19,FALSE)="VAM",VLOOKUP(E193,Store_VAM!B2:N273,13, FALSE),VLOOKUP(E193,Store_SRP!B2:N110,13, FALSE)))</f>
      </c>
      <c r="AC193">
        <f>IF(IFERROR(AB193,TRUE)=TRUE, "-","OK")</f>
      </c>
      <c r="AD193" s="8" t="s">
        <v>487</v>
      </c>
      <c r="AE193" s="8" t="s">
        <v>39</v>
      </c>
      <c r="AF193">
        <f>IF(IFERROR(VLOOKUP(E193,Store_Showcase!B2:H144,{5}, FALSE), TRUE)=TRUE, IF(IFERROR(VLOOKUP(E193,Store_SRP!B2:H110,{5}, FALSE), TRUE)=TRUE,VLOOKUP(E193,Store_VAM!B2:H273,{5}, FALSE),VLOOKUP(E193,Store_SRP!B2:H110,{5}, FALSE)), VLOOKUP(E193,Store_Showcase!B2:H144,{5}, FALSE))</f>
      </c>
      <c r="AG193">
        <f>IF(IFERROR(VLOOKUP(E193,Store_Showcase!B2:H144,{6}, FALSE), TRUE)=TRUE, IF(IFERROR(VLOOKUP(E193,Store_SRP!B2:H110,{6}, FALSE), TRUE)=TRUE,VLOOKUP(E193,Store_VAM!B2:H273,{6}, FALSE),VLOOKUP(E193,Store_SRP!B2:H110,{6}, FALSE)), VLOOKUP(E193,Store_Showcase!B2:H144,{6}, FALSE))</f>
      </c>
      <c r="AH193">
        <f>VLOOKUP(G193,Sku_Consolidated!A2:R957,18,FALSE)</f>
      </c>
      <c r="AI193">
        <f>VLOOKUP(G193,Sku_Consolidated!A2:S957,19,FALSE)</f>
      </c>
      <c r="AJ193">
        <f>VLOOKUP(G193,Sku_Consolidated!A2:T957,20,FALSE)</f>
      </c>
    </row>
    <row r="194" spans="1:36" x14ac:dyDescent="0.25">
      <c r="A194">
        <v>2024</v>
      </c>
      <c r="B194" t="s">
        <v>31</v>
      </c>
      <c r="C194" t="s">
        <v>32</v>
      </c>
      <c r="D194" t="s">
        <v>33</v>
      </c>
      <c r="E194">
        <v>231</v>
      </c>
      <c r="F194">
        <f>IF(IFERROR(VLOOKUP(E194,Store_Showcase!B2:H144,{2}, FALSE), TRUE)=TRUE, IF(IFERROR(VLOOKUP(E194,Store_SRP!B2:H110,{2}, FALSE), TRUE)=TRUE,VLOOKUP(E194,Store_VAM!B2:H273,{2}, FALSE),VLOOKUP(E194,Store_SRP!B2:H110,{2}, FALSE)), VLOOKUP(E194,Store_Showcase!B2:H144,{2}, FALSE))</f>
      </c>
      <c r="G194">
        <v>655323</v>
      </c>
      <c r="H194" t="s">
        <v>211</v>
      </c>
      <c r="I194" s="8" t="s">
        <v>372</v>
      </c>
      <c r="J194" t="s">
        <v>36</v>
      </c>
      <c r="K194" s="8">
        <f>IF(J194="PCK", I194, 0)</f>
      </c>
      <c r="L194" s="8">
        <f>IF(J194="KLS", I194, IF(J194="PCK", I194*VLOOKUP(G194,Sku_Consolidated!A2:U957,21, FALSE),I194*VLOOKUP(G194,Sku_Consolidated!A2:U957,21, FALSE)))</f>
      </c>
      <c r="M194" s="8">
        <f>IF(J194="PCS", I194, 0)</f>
      </c>
      <c r="N194" s="8" t="s">
        <v>488</v>
      </c>
      <c r="O194" s="8">
        <f>N194 * VLOOKUP(E194&amp;VLOOKUP(G194,Sku_Consolidated!A2:Q957,17,FALSE),Sku_CommRate!A2:E1002, 5, FALSE)</f>
      </c>
      <c r="P194" s="8">
        <f>N194 - O194</f>
      </c>
      <c r="Q194">
        <f>VLOOKUP(G194,Sku_Consolidated!A2:G957,7, FALSE)</f>
      </c>
      <c r="R194">
        <f>IF(IFERROR(VLOOKUP(E194,Store_Showcase!B2:H144,7, FALSE), TRUE)=TRUE, IF(IFERROR(VLOOKUP(E194,Store_SRP!B2:H110,7, FALSE), TRUE)=TRUE,VLOOKUP(E194,Store_VAM!B2:H273,7, FALSE),VLOOKUP(E194,Store_SRP!B2:H110,7, FALSE)), VLOOKUP(E194,Store_Showcase!B2:H144,7, FALSE))</f>
      </c>
      <c r="S194">
        <f>IF(IFERROR(VLOOKUP(E194,Store_Showcase!B2:I144,8, FALSE), TRUE)=TRUE, IF(IFERROR(VLOOKUP(E194,Store_SRP!B2:I110,8, FALSE), TRUE)=TRUE,VLOOKUP(E194,Store_VAM!B2:I273,8, FALSE),VLOOKUP(E194,Store_SRP!B2:I110,8, FALSE)), VLOOKUP(E194,Store_Showcase!B2:I144,8, FALSE))</f>
      </c>
      <c r="T194">
        <f>VLOOKUP(G194,Sku_Consolidated!A2:R957,18,FALSE)</f>
      </c>
      <c r="U194">
        <v>6248</v>
      </c>
      <c r="V194">
        <f>IF(VLOOKUP(G194,Sku_Consolidated!A2:S957,19,FALSE)="SHOWCASE", VLOOKUP(E194,Store_Showcase!B2:L144,11, FALSE), IF(VLOOKUP(G194,Sku_Consolidated!A2:S957,19,FALSE)="VAM",VLOOKUP(E194,Store_VAM!B2:L273,11, FALSE),VLOOKUP(E194,Store_SRP!B2:L110,11, FALSE)))</f>
      </c>
      <c r="W194">
        <f>VLOOKUP(G194,Sku_Consolidated!A2:W957,11,FALSE)</f>
      </c>
      <c r="X194">
        <f>VLOOKUP(G194,Sku_Consolidated!A2:H957,8,FALSE)</f>
      </c>
      <c r="Y194">
        <f>VLOOKUP(G194,Sku_Consolidated!A2:I957,9,FALSE)</f>
      </c>
      <c r="Z194" t="s">
        <v>38</v>
      </c>
      <c r="AA194">
        <f>VLOOKUP(G194,Sku_Consolidated!A2:E957,5,FALSE)</f>
      </c>
      <c r="AB194">
        <f>IF(VLOOKUP(G194,Sku_Consolidated!A2:S957,19,FALSE)="SHOWCASE", VLOOKUP(E194,Store_Showcase!B2:N144,13, FALSE), IF(VLOOKUP(G194,Sku_Consolidated!A2:S957,19,FALSE)="VAM",VLOOKUP(E194,Store_VAM!B2:N273,13, FALSE),VLOOKUP(E194,Store_SRP!B2:N110,13, FALSE)))</f>
      </c>
      <c r="AC194">
        <f>IF(IFERROR(AB194,TRUE)=TRUE, "-","OK")</f>
      </c>
      <c r="AD194" s="8" t="s">
        <v>488</v>
      </c>
      <c r="AE194" s="8" t="s">
        <v>39</v>
      </c>
      <c r="AF194">
        <f>IF(IFERROR(VLOOKUP(E194,Store_Showcase!B2:H144,{5}, FALSE), TRUE)=TRUE, IF(IFERROR(VLOOKUP(E194,Store_SRP!B2:H110,{5}, FALSE), TRUE)=TRUE,VLOOKUP(E194,Store_VAM!B2:H273,{5}, FALSE),VLOOKUP(E194,Store_SRP!B2:H110,{5}, FALSE)), VLOOKUP(E194,Store_Showcase!B2:H144,{5}, FALSE))</f>
      </c>
      <c r="AG194">
        <f>IF(IFERROR(VLOOKUP(E194,Store_Showcase!B2:H144,{6}, FALSE), TRUE)=TRUE, IF(IFERROR(VLOOKUP(E194,Store_SRP!B2:H110,{6}, FALSE), TRUE)=TRUE,VLOOKUP(E194,Store_VAM!B2:H273,{6}, FALSE),VLOOKUP(E194,Store_SRP!B2:H110,{6}, FALSE)), VLOOKUP(E194,Store_Showcase!B2:H144,{6}, FALSE))</f>
      </c>
      <c r="AH194">
        <f>VLOOKUP(G194,Sku_Consolidated!A2:R957,18,FALSE)</f>
      </c>
      <c r="AI194">
        <f>VLOOKUP(G194,Sku_Consolidated!A2:S957,19,FALSE)</f>
      </c>
      <c r="AJ194">
        <f>VLOOKUP(G194,Sku_Consolidated!A2:T957,20,FALSE)</f>
      </c>
    </row>
    <row r="195" spans="1:36" x14ac:dyDescent="0.25">
      <c r="A195">
        <v>2024</v>
      </c>
      <c r="B195" t="s">
        <v>31</v>
      </c>
      <c r="C195" t="s">
        <v>32</v>
      </c>
      <c r="D195" t="s">
        <v>33</v>
      </c>
      <c r="E195">
        <v>136</v>
      </c>
      <c r="F195">
        <f>IF(IFERROR(VLOOKUP(E195,Store_Showcase!B2:H144,{2}, FALSE), TRUE)=TRUE, IF(IFERROR(VLOOKUP(E195,Store_SRP!B2:H110,{2}, FALSE), TRUE)=TRUE,VLOOKUP(E195,Store_VAM!B2:H273,{2}, FALSE),VLOOKUP(E195,Store_SRP!B2:H110,{2}, FALSE)), VLOOKUP(E195,Store_Showcase!B2:H144,{2}, FALSE))</f>
      </c>
      <c r="G195">
        <v>655306</v>
      </c>
      <c r="H195" t="s">
        <v>43</v>
      </c>
      <c r="I195" s="8" t="s">
        <v>489</v>
      </c>
      <c r="J195" t="s">
        <v>36</v>
      </c>
      <c r="K195" s="8">
        <f>IF(J195="PCK", I195, 0)</f>
      </c>
      <c r="L195" s="8">
        <f>IF(J195="KLS", I195, IF(J195="PCK", I195*VLOOKUP(G195,Sku_Consolidated!A2:U957,21, FALSE),I195*VLOOKUP(G195,Sku_Consolidated!A2:U957,21, FALSE)))</f>
      </c>
      <c r="M195" s="8">
        <f>IF(J195="PCS", I195, 0)</f>
      </c>
      <c r="N195" s="8" t="s">
        <v>490</v>
      </c>
      <c r="O195" s="8">
        <f>N195 * VLOOKUP(E195&amp;VLOOKUP(G195,Sku_Consolidated!A2:Q957,17,FALSE),Sku_CommRate!A2:E1002, 5, FALSE)</f>
      </c>
      <c r="P195" s="8">
        <f>N195 - O195</f>
      </c>
      <c r="Q195">
        <f>VLOOKUP(G195,Sku_Consolidated!A2:G957,7, FALSE)</f>
      </c>
      <c r="R195">
        <f>IF(IFERROR(VLOOKUP(E195,Store_Showcase!B2:H144,7, FALSE), TRUE)=TRUE, IF(IFERROR(VLOOKUP(E195,Store_SRP!B2:H110,7, FALSE), TRUE)=TRUE,VLOOKUP(E195,Store_VAM!B2:H273,7, FALSE),VLOOKUP(E195,Store_SRP!B2:H110,7, FALSE)), VLOOKUP(E195,Store_Showcase!B2:H144,7, FALSE))</f>
      </c>
      <c r="S195">
        <f>IF(IFERROR(VLOOKUP(E195,Store_Showcase!B2:I144,8, FALSE), TRUE)=TRUE, IF(IFERROR(VLOOKUP(E195,Store_SRP!B2:I110,8, FALSE), TRUE)=TRUE,VLOOKUP(E195,Store_VAM!B2:I273,8, FALSE),VLOOKUP(E195,Store_SRP!B2:I110,8, FALSE)), VLOOKUP(E195,Store_Showcase!B2:I144,8, FALSE))</f>
      </c>
      <c r="T195">
        <f>VLOOKUP(G195,Sku_Consolidated!A2:R957,18,FALSE)</f>
      </c>
      <c r="U195">
        <v>6233</v>
      </c>
      <c r="V195">
        <f>IF(VLOOKUP(G195,Sku_Consolidated!A2:S957,19,FALSE)="SHOWCASE", VLOOKUP(E195,Store_Showcase!B2:L144,11, FALSE), IF(VLOOKUP(G195,Sku_Consolidated!A2:S957,19,FALSE)="VAM",VLOOKUP(E195,Store_VAM!B2:L273,11, FALSE),VLOOKUP(E195,Store_SRP!B2:L110,11, FALSE)))</f>
      </c>
      <c r="W195">
        <f>VLOOKUP(G195,Sku_Consolidated!A2:W957,11,FALSE)</f>
      </c>
      <c r="X195">
        <f>VLOOKUP(G195,Sku_Consolidated!A2:H957,8,FALSE)</f>
      </c>
      <c r="Y195">
        <f>VLOOKUP(G195,Sku_Consolidated!A2:I957,9,FALSE)</f>
      </c>
      <c r="Z195" t="s">
        <v>38</v>
      </c>
      <c r="AA195">
        <f>VLOOKUP(G195,Sku_Consolidated!A2:E957,5,FALSE)</f>
      </c>
      <c r="AB195">
        <f>IF(VLOOKUP(G195,Sku_Consolidated!A2:S957,19,FALSE)="SHOWCASE", VLOOKUP(E195,Store_Showcase!B2:N144,13, FALSE), IF(VLOOKUP(G195,Sku_Consolidated!A2:S957,19,FALSE)="VAM",VLOOKUP(E195,Store_VAM!B2:N273,13, FALSE),VLOOKUP(E195,Store_SRP!B2:N110,13, FALSE)))</f>
      </c>
      <c r="AC195">
        <f>IF(IFERROR(AB195,TRUE)=TRUE, "-","OK")</f>
      </c>
      <c r="AD195" s="8" t="s">
        <v>490</v>
      </c>
      <c r="AE195" s="8" t="s">
        <v>39</v>
      </c>
      <c r="AF195">
        <f>IF(IFERROR(VLOOKUP(E195,Store_Showcase!B2:H144,{5}, FALSE), TRUE)=TRUE, IF(IFERROR(VLOOKUP(E195,Store_SRP!B2:H110,{5}, FALSE), TRUE)=TRUE,VLOOKUP(E195,Store_VAM!B2:H273,{5}, FALSE),VLOOKUP(E195,Store_SRP!B2:H110,{5}, FALSE)), VLOOKUP(E195,Store_Showcase!B2:H144,{5}, FALSE))</f>
      </c>
      <c r="AG195">
        <f>IF(IFERROR(VLOOKUP(E195,Store_Showcase!B2:H144,{6}, FALSE), TRUE)=TRUE, IF(IFERROR(VLOOKUP(E195,Store_SRP!B2:H110,{6}, FALSE), TRUE)=TRUE,VLOOKUP(E195,Store_VAM!B2:H273,{6}, FALSE),VLOOKUP(E195,Store_SRP!B2:H110,{6}, FALSE)), VLOOKUP(E195,Store_Showcase!B2:H144,{6}, FALSE))</f>
      </c>
      <c r="AH195">
        <f>VLOOKUP(G195,Sku_Consolidated!A2:R957,18,FALSE)</f>
      </c>
      <c r="AI195">
        <f>VLOOKUP(G195,Sku_Consolidated!A2:S957,19,FALSE)</f>
      </c>
      <c r="AJ195">
        <f>VLOOKUP(G195,Sku_Consolidated!A2:T957,20,FALSE)</f>
      </c>
    </row>
    <row r="196" spans="1:36" x14ac:dyDescent="0.25">
      <c r="A196">
        <v>2024</v>
      </c>
      <c r="B196" t="s">
        <v>31</v>
      </c>
      <c r="C196" t="s">
        <v>32</v>
      </c>
      <c r="D196" t="s">
        <v>33</v>
      </c>
      <c r="E196">
        <v>497</v>
      </c>
      <c r="F196">
        <f>IF(IFERROR(VLOOKUP(E196,Store_Showcase!B2:H144,{2}, FALSE), TRUE)=TRUE, IF(IFERROR(VLOOKUP(E196,Store_SRP!B2:H110,{2}, FALSE), TRUE)=TRUE,VLOOKUP(E196,Store_VAM!B2:H273,{2}, FALSE),VLOOKUP(E196,Store_SRP!B2:H110,{2}, FALSE)), VLOOKUP(E196,Store_Showcase!B2:H144,{2}, FALSE))</f>
      </c>
      <c r="G196">
        <v>671783</v>
      </c>
      <c r="H196" t="s">
        <v>491</v>
      </c>
      <c r="I196" s="8" t="s">
        <v>492</v>
      </c>
      <c r="J196" t="s">
        <v>493</v>
      </c>
      <c r="K196" s="8">
        <f>IF(J196="PCK", I196, 0)</f>
      </c>
      <c r="L196" s="8">
        <f>IF(J196="KLS", I196, IF(J196="PCK", I196*VLOOKUP(G196,Sku_Consolidated!A2:U957,21, FALSE),I196*VLOOKUP(G196,Sku_Consolidated!A2:U957,21, FALSE)))</f>
      </c>
      <c r="M196" s="8">
        <f>IF(J196="PCS", I196, 0)</f>
      </c>
      <c r="N196" s="8" t="s">
        <v>494</v>
      </c>
      <c r="O196" s="8">
        <f>N196 * VLOOKUP(E196&amp;VLOOKUP(G196,Sku_Consolidated!A2:Q957,17,FALSE),Sku_CommRate!A2:E1002, 5, FALSE)</f>
      </c>
      <c r="P196" s="8">
        <f>N196 - O196</f>
      </c>
      <c r="Q196">
        <f>VLOOKUP(G196,Sku_Consolidated!A2:G957,7, FALSE)</f>
      </c>
      <c r="R196">
        <f>IF(IFERROR(VLOOKUP(E196,Store_Showcase!B2:H144,7, FALSE), TRUE)=TRUE, IF(IFERROR(VLOOKUP(E196,Store_SRP!B2:H110,7, FALSE), TRUE)=TRUE,VLOOKUP(E196,Store_VAM!B2:H273,7, FALSE),VLOOKUP(E196,Store_SRP!B2:H110,7, FALSE)), VLOOKUP(E196,Store_Showcase!B2:H144,7, FALSE))</f>
      </c>
      <c r="S196">
        <f>IF(IFERROR(VLOOKUP(E196,Store_Showcase!B2:I144,8, FALSE), TRUE)=TRUE, IF(IFERROR(VLOOKUP(E196,Store_SRP!B2:I110,8, FALSE), TRUE)=TRUE,VLOOKUP(E196,Store_VAM!B2:I273,8, FALSE),VLOOKUP(E196,Store_SRP!B2:I110,8, FALSE)), VLOOKUP(E196,Store_Showcase!B2:I144,8, FALSE))</f>
      </c>
      <c r="T196">
        <f>VLOOKUP(G196,Sku_Consolidated!A2:R957,18,FALSE)</f>
      </c>
      <c r="U196">
        <v>7957222</v>
      </c>
      <c r="V196">
        <f>IF(VLOOKUP(G196,Sku_Consolidated!A2:S957,19,FALSE)="SHOWCASE", VLOOKUP(E196,Store_Showcase!B2:L144,11, FALSE), IF(VLOOKUP(G196,Sku_Consolidated!A2:S957,19,FALSE)="VAM",VLOOKUP(E196,Store_VAM!B2:L273,11, FALSE),VLOOKUP(E196,Store_SRP!B2:L110,11, FALSE)))</f>
      </c>
      <c r="W196">
        <f>VLOOKUP(G196,Sku_Consolidated!A2:W957,11,FALSE)</f>
      </c>
      <c r="X196">
        <f>VLOOKUP(G196,Sku_Consolidated!A2:H957,8,FALSE)</f>
      </c>
      <c r="Y196">
        <f>VLOOKUP(G196,Sku_Consolidated!A2:I957,9,FALSE)</f>
      </c>
      <c r="Z196" t="s">
        <v>38</v>
      </c>
      <c r="AA196">
        <f>VLOOKUP(G196,Sku_Consolidated!A2:E957,5,FALSE)</f>
      </c>
      <c r="AB196">
        <f>IF(VLOOKUP(G196,Sku_Consolidated!A2:S957,19,FALSE)="SHOWCASE", VLOOKUP(E196,Store_Showcase!B2:N144,13, FALSE), IF(VLOOKUP(G196,Sku_Consolidated!A2:S957,19,FALSE)="VAM",VLOOKUP(E196,Store_VAM!B2:N273,13, FALSE),VLOOKUP(E196,Store_SRP!B2:N110,13, FALSE)))</f>
      </c>
      <c r="AC196">
        <f>IF(IFERROR(AB196,TRUE)=TRUE, "-","OK")</f>
      </c>
      <c r="AD196" s="8" t="s">
        <v>494</v>
      </c>
      <c r="AE196" s="8" t="s">
        <v>39</v>
      </c>
      <c r="AF196">
        <f>IF(IFERROR(VLOOKUP(E196,Store_Showcase!B2:H144,{5}, FALSE), TRUE)=TRUE, IF(IFERROR(VLOOKUP(E196,Store_SRP!B2:H110,{5}, FALSE), TRUE)=TRUE,VLOOKUP(E196,Store_VAM!B2:H273,{5}, FALSE),VLOOKUP(E196,Store_SRP!B2:H110,{5}, FALSE)), VLOOKUP(E196,Store_Showcase!B2:H144,{5}, FALSE))</f>
      </c>
      <c r="AG196">
        <f>IF(IFERROR(VLOOKUP(E196,Store_Showcase!B2:H144,{6}, FALSE), TRUE)=TRUE, IF(IFERROR(VLOOKUP(E196,Store_SRP!B2:H110,{6}, FALSE), TRUE)=TRUE,VLOOKUP(E196,Store_VAM!B2:H273,{6}, FALSE),VLOOKUP(E196,Store_SRP!B2:H110,{6}, FALSE)), VLOOKUP(E196,Store_Showcase!B2:H144,{6}, FALSE))</f>
      </c>
      <c r="AH196">
        <f>VLOOKUP(G196,Sku_Consolidated!A2:R957,18,FALSE)</f>
      </c>
      <c r="AI196">
        <f>VLOOKUP(G196,Sku_Consolidated!A2:S957,19,FALSE)</f>
      </c>
      <c r="AJ196">
        <f>VLOOKUP(G196,Sku_Consolidated!A2:T957,20,FALSE)</f>
      </c>
    </row>
    <row r="197" spans="1:36" x14ac:dyDescent="0.25">
      <c r="A197">
        <v>2024</v>
      </c>
      <c r="B197" t="s">
        <v>31</v>
      </c>
      <c r="C197" t="s">
        <v>32</v>
      </c>
      <c r="D197" t="s">
        <v>33</v>
      </c>
      <c r="E197">
        <v>111</v>
      </c>
      <c r="F197">
        <f>IF(IFERROR(VLOOKUP(E197,Store_Showcase!B2:H144,{2}, FALSE), TRUE)=TRUE, IF(IFERROR(VLOOKUP(E197,Store_SRP!B2:H110,{2}, FALSE), TRUE)=TRUE,VLOOKUP(E197,Store_VAM!B2:H273,{2}, FALSE),VLOOKUP(E197,Store_SRP!B2:H110,{2}, FALSE)), VLOOKUP(E197,Store_Showcase!B2:H144,{2}, FALSE))</f>
      </c>
      <c r="G197">
        <v>655707</v>
      </c>
      <c r="H197" t="s">
        <v>495</v>
      </c>
      <c r="I197" s="8" t="s">
        <v>496</v>
      </c>
      <c r="J197" t="s">
        <v>36</v>
      </c>
      <c r="K197" s="8">
        <f>IF(J197="PCK", I197, 0)</f>
      </c>
      <c r="L197" s="8">
        <f>IF(J197="KLS", I197, IF(J197="PCK", I197*VLOOKUP(G197,Sku_Consolidated!A2:U957,21, FALSE),I197*VLOOKUP(G197,Sku_Consolidated!A2:U957,21, FALSE)))</f>
      </c>
      <c r="M197" s="8">
        <f>IF(J197="PCS", I197, 0)</f>
      </c>
      <c r="N197" s="8" t="s">
        <v>497</v>
      </c>
      <c r="O197" s="8">
        <f>N197 * VLOOKUP(E197&amp;VLOOKUP(G197,Sku_Consolidated!A2:Q957,17,FALSE),Sku_CommRate!A2:E1002, 5, FALSE)</f>
      </c>
      <c r="P197" s="8">
        <f>N197 - O197</f>
      </c>
      <c r="Q197">
        <f>VLOOKUP(G197,Sku_Consolidated!A2:G957,7, FALSE)</f>
      </c>
      <c r="R197">
        <f>IF(IFERROR(VLOOKUP(E197,Store_Showcase!B2:H144,7, FALSE), TRUE)=TRUE, IF(IFERROR(VLOOKUP(E197,Store_SRP!B2:H110,7, FALSE), TRUE)=TRUE,VLOOKUP(E197,Store_VAM!B2:H273,7, FALSE),VLOOKUP(E197,Store_SRP!B2:H110,7, FALSE)), VLOOKUP(E197,Store_Showcase!B2:H144,7, FALSE))</f>
      </c>
      <c r="S197">
        <f>IF(IFERROR(VLOOKUP(E197,Store_Showcase!B2:I144,8, FALSE), TRUE)=TRUE, IF(IFERROR(VLOOKUP(E197,Store_SRP!B2:I110,8, FALSE), TRUE)=TRUE,VLOOKUP(E197,Store_VAM!B2:I273,8, FALSE),VLOOKUP(E197,Store_SRP!B2:I110,8, FALSE)), VLOOKUP(E197,Store_Showcase!B2:I144,8, FALSE))</f>
      </c>
      <c r="T197">
        <f>VLOOKUP(G197,Sku_Consolidated!A2:R957,18,FALSE)</f>
      </c>
      <c r="U197">
        <v>6435</v>
      </c>
      <c r="V197">
        <f>IF(VLOOKUP(G197,Sku_Consolidated!A2:S957,19,FALSE)="SHOWCASE", VLOOKUP(E197,Store_Showcase!B2:L144,11, FALSE), IF(VLOOKUP(G197,Sku_Consolidated!A2:S957,19,FALSE)="VAM",VLOOKUP(E197,Store_VAM!B2:L273,11, FALSE),VLOOKUP(E197,Store_SRP!B2:L110,11, FALSE)))</f>
      </c>
      <c r="W197">
        <f>VLOOKUP(G197,Sku_Consolidated!A2:W957,11,FALSE)</f>
      </c>
      <c r="X197">
        <f>VLOOKUP(G197,Sku_Consolidated!A2:H957,8,FALSE)</f>
      </c>
      <c r="Y197">
        <f>VLOOKUP(G197,Sku_Consolidated!A2:I957,9,FALSE)</f>
      </c>
      <c r="Z197" t="s">
        <v>38</v>
      </c>
      <c r="AA197">
        <f>VLOOKUP(G197,Sku_Consolidated!A2:E957,5,FALSE)</f>
      </c>
      <c r="AB197">
        <f>IF(VLOOKUP(G197,Sku_Consolidated!A2:S957,19,FALSE)="SHOWCASE", VLOOKUP(E197,Store_Showcase!B2:N144,13, FALSE), IF(VLOOKUP(G197,Sku_Consolidated!A2:S957,19,FALSE)="VAM",VLOOKUP(E197,Store_VAM!B2:N273,13, FALSE),VLOOKUP(E197,Store_SRP!B2:N110,13, FALSE)))</f>
      </c>
      <c r="AC197">
        <f>IF(IFERROR(AB197,TRUE)=TRUE, "-","OK")</f>
      </c>
      <c r="AD197" s="8" t="s">
        <v>497</v>
      </c>
      <c r="AE197" s="8" t="s">
        <v>39</v>
      </c>
      <c r="AF197">
        <f>IF(IFERROR(VLOOKUP(E197,Store_Showcase!B2:H144,{5}, FALSE), TRUE)=TRUE, IF(IFERROR(VLOOKUP(E197,Store_SRP!B2:H110,{5}, FALSE), TRUE)=TRUE,VLOOKUP(E197,Store_VAM!B2:H273,{5}, FALSE),VLOOKUP(E197,Store_SRP!B2:H110,{5}, FALSE)), VLOOKUP(E197,Store_Showcase!B2:H144,{5}, FALSE))</f>
      </c>
      <c r="AG197">
        <f>IF(IFERROR(VLOOKUP(E197,Store_Showcase!B2:H144,{6}, FALSE), TRUE)=TRUE, IF(IFERROR(VLOOKUP(E197,Store_SRP!B2:H110,{6}, FALSE), TRUE)=TRUE,VLOOKUP(E197,Store_VAM!B2:H273,{6}, FALSE),VLOOKUP(E197,Store_SRP!B2:H110,{6}, FALSE)), VLOOKUP(E197,Store_Showcase!B2:H144,{6}, FALSE))</f>
      </c>
      <c r="AH197">
        <f>VLOOKUP(G197,Sku_Consolidated!A2:R957,18,FALSE)</f>
      </c>
      <c r="AI197">
        <f>VLOOKUP(G197,Sku_Consolidated!A2:S957,19,FALSE)</f>
      </c>
      <c r="AJ197">
        <f>VLOOKUP(G197,Sku_Consolidated!A2:T957,20,FALSE)</f>
      </c>
    </row>
    <row r="198" spans="1:36" x14ac:dyDescent="0.25">
      <c r="A198">
        <v>2024</v>
      </c>
      <c r="B198" t="s">
        <v>31</v>
      </c>
      <c r="C198" t="s">
        <v>32</v>
      </c>
      <c r="D198" t="s">
        <v>33</v>
      </c>
      <c r="E198">
        <v>745</v>
      </c>
      <c r="F198">
        <f>IF(IFERROR(VLOOKUP(E198,Store_Showcase!B2:H144,{2}, FALSE), TRUE)=TRUE, IF(IFERROR(VLOOKUP(E198,Store_SRP!B2:H110,{2}, FALSE), TRUE)=TRUE,VLOOKUP(E198,Store_VAM!B2:H273,{2}, FALSE),VLOOKUP(E198,Store_SRP!B2:H110,{2}, FALSE)), VLOOKUP(E198,Store_Showcase!B2:H144,{2}, FALSE))</f>
      </c>
      <c r="G198">
        <v>692527</v>
      </c>
      <c r="H198" t="s">
        <v>498</v>
      </c>
      <c r="I198" s="8" t="s">
        <v>499</v>
      </c>
      <c r="J198" t="s">
        <v>36</v>
      </c>
      <c r="K198" s="8">
        <f>IF(J198="PCK", I198, 0)</f>
      </c>
      <c r="L198" s="8">
        <f>IF(J198="KLS", I198, IF(J198="PCK", I198*VLOOKUP(G198,Sku_Consolidated!A2:U957,21, FALSE),I198*VLOOKUP(G198,Sku_Consolidated!A2:U957,21, FALSE)))</f>
      </c>
      <c r="M198" s="8">
        <f>IF(J198="PCS", I198, 0)</f>
      </c>
      <c r="N198" s="8" t="s">
        <v>500</v>
      </c>
      <c r="O198" s="8">
        <f>N198 * VLOOKUP(E198&amp;VLOOKUP(G198,Sku_Consolidated!A2:Q957,17,FALSE),Sku_CommRate!A2:E1002, 5, FALSE)</f>
      </c>
      <c r="P198" s="8">
        <f>N198 - O198</f>
      </c>
      <c r="Q198">
        <f>VLOOKUP(G198,Sku_Consolidated!A2:G957,7, FALSE)</f>
      </c>
      <c r="R198">
        <f>IF(IFERROR(VLOOKUP(E198,Store_Showcase!B2:H144,7, FALSE), TRUE)=TRUE, IF(IFERROR(VLOOKUP(E198,Store_SRP!B2:H110,7, FALSE), TRUE)=TRUE,VLOOKUP(E198,Store_VAM!B2:H273,7, FALSE),VLOOKUP(E198,Store_SRP!B2:H110,7, FALSE)), VLOOKUP(E198,Store_Showcase!B2:H144,7, FALSE))</f>
      </c>
      <c r="S198">
        <f>IF(IFERROR(VLOOKUP(E198,Store_Showcase!B2:I144,8, FALSE), TRUE)=TRUE, IF(IFERROR(VLOOKUP(E198,Store_SRP!B2:I110,8, FALSE), TRUE)=TRUE,VLOOKUP(E198,Store_VAM!B2:I273,8, FALSE),VLOOKUP(E198,Store_SRP!B2:I110,8, FALSE)), VLOOKUP(E198,Store_Showcase!B2:I144,8, FALSE))</f>
      </c>
      <c r="T198">
        <f>VLOOKUP(G198,Sku_Consolidated!A2:R957,18,FALSE)</f>
      </c>
      <c r="U198">
        <v>17657</v>
      </c>
      <c r="V198">
        <f>IF(VLOOKUP(G198,Sku_Consolidated!A2:S957,19,FALSE)="SHOWCASE", VLOOKUP(E198,Store_Showcase!B2:L144,11, FALSE), IF(VLOOKUP(G198,Sku_Consolidated!A2:S957,19,FALSE)="VAM",VLOOKUP(E198,Store_VAM!B2:L273,11, FALSE),VLOOKUP(E198,Store_SRP!B2:L110,11, FALSE)))</f>
      </c>
      <c r="W198">
        <f>VLOOKUP(G198,Sku_Consolidated!A2:W957,11,FALSE)</f>
      </c>
      <c r="X198">
        <f>VLOOKUP(G198,Sku_Consolidated!A2:H957,8,FALSE)</f>
      </c>
      <c r="Y198">
        <f>VLOOKUP(G198,Sku_Consolidated!A2:I957,9,FALSE)</f>
      </c>
      <c r="Z198" t="s">
        <v>38</v>
      </c>
      <c r="AA198">
        <f>VLOOKUP(G198,Sku_Consolidated!A2:E957,5,FALSE)</f>
      </c>
      <c r="AB198">
        <f>IF(VLOOKUP(G198,Sku_Consolidated!A2:S957,19,FALSE)="SHOWCASE", VLOOKUP(E198,Store_Showcase!B2:N144,13, FALSE), IF(VLOOKUP(G198,Sku_Consolidated!A2:S957,19,FALSE)="VAM",VLOOKUP(E198,Store_VAM!B2:N273,13, FALSE),VLOOKUP(E198,Store_SRP!B2:N110,13, FALSE)))</f>
      </c>
      <c r="AC198">
        <f>IF(IFERROR(AB198,TRUE)=TRUE, "-","OK")</f>
      </c>
      <c r="AD198" s="8" t="s">
        <v>500</v>
      </c>
      <c r="AE198" s="8" t="s">
        <v>39</v>
      </c>
      <c r="AF198">
        <f>IF(IFERROR(VLOOKUP(E198,Store_Showcase!B2:H144,{5}, FALSE), TRUE)=TRUE, IF(IFERROR(VLOOKUP(E198,Store_SRP!B2:H110,{5}, FALSE), TRUE)=TRUE,VLOOKUP(E198,Store_VAM!B2:H273,{5}, FALSE),VLOOKUP(E198,Store_SRP!B2:H110,{5}, FALSE)), VLOOKUP(E198,Store_Showcase!B2:H144,{5}, FALSE))</f>
      </c>
      <c r="AG198">
        <f>IF(IFERROR(VLOOKUP(E198,Store_Showcase!B2:H144,{6}, FALSE), TRUE)=TRUE, IF(IFERROR(VLOOKUP(E198,Store_SRP!B2:H110,{6}, FALSE), TRUE)=TRUE,VLOOKUP(E198,Store_VAM!B2:H273,{6}, FALSE),VLOOKUP(E198,Store_SRP!B2:H110,{6}, FALSE)), VLOOKUP(E198,Store_Showcase!B2:H144,{6}, FALSE))</f>
      </c>
      <c r="AH198">
        <f>VLOOKUP(G198,Sku_Consolidated!A2:R957,18,FALSE)</f>
      </c>
      <c r="AI198">
        <f>VLOOKUP(G198,Sku_Consolidated!A2:S957,19,FALSE)</f>
      </c>
      <c r="AJ198">
        <f>VLOOKUP(G198,Sku_Consolidated!A2:T957,20,FALSE)</f>
      </c>
    </row>
    <row r="199" spans="1:36" x14ac:dyDescent="0.25">
      <c r="A199">
        <v>2024</v>
      </c>
      <c r="B199" t="s">
        <v>31</v>
      </c>
      <c r="C199" t="s">
        <v>32</v>
      </c>
      <c r="D199" t="s">
        <v>33</v>
      </c>
      <c r="E199">
        <v>111</v>
      </c>
      <c r="F199">
        <f>IF(IFERROR(VLOOKUP(E199,Store_Showcase!B2:H144,{2}, FALSE), TRUE)=TRUE, IF(IFERROR(VLOOKUP(E199,Store_SRP!B2:H110,{2}, FALSE), TRUE)=TRUE,VLOOKUP(E199,Store_VAM!B2:H273,{2}, FALSE),VLOOKUP(E199,Store_SRP!B2:H110,{2}, FALSE)), VLOOKUP(E199,Store_Showcase!B2:H144,{2}, FALSE))</f>
      </c>
      <c r="G199">
        <v>655717</v>
      </c>
      <c r="H199" t="s">
        <v>134</v>
      </c>
      <c r="I199" s="8" t="s">
        <v>501</v>
      </c>
      <c r="J199" t="s">
        <v>36</v>
      </c>
      <c r="K199" s="8">
        <f>IF(J199="PCK", I199, 0)</f>
      </c>
      <c r="L199" s="8">
        <f>IF(J199="KLS", I199, IF(J199="PCK", I199*VLOOKUP(G199,Sku_Consolidated!A2:U957,21, FALSE),I199*VLOOKUP(G199,Sku_Consolidated!A2:U957,21, FALSE)))</f>
      </c>
      <c r="M199" s="8">
        <f>IF(J199="PCS", I199, 0)</f>
      </c>
      <c r="N199" s="8" t="s">
        <v>502</v>
      </c>
      <c r="O199" s="8">
        <f>N199 * VLOOKUP(E199&amp;VLOOKUP(G199,Sku_Consolidated!A2:Q957,17,FALSE),Sku_CommRate!A2:E1002, 5, FALSE)</f>
      </c>
      <c r="P199" s="8">
        <f>N199 - O199</f>
      </c>
      <c r="Q199">
        <f>VLOOKUP(G199,Sku_Consolidated!A2:G957,7, FALSE)</f>
      </c>
      <c r="R199">
        <f>IF(IFERROR(VLOOKUP(E199,Store_Showcase!B2:H144,7, FALSE), TRUE)=TRUE, IF(IFERROR(VLOOKUP(E199,Store_SRP!B2:H110,7, FALSE), TRUE)=TRUE,VLOOKUP(E199,Store_VAM!B2:H273,7, FALSE),VLOOKUP(E199,Store_SRP!B2:H110,7, FALSE)), VLOOKUP(E199,Store_Showcase!B2:H144,7, FALSE))</f>
      </c>
      <c r="S199">
        <f>IF(IFERROR(VLOOKUP(E199,Store_Showcase!B2:I144,8, FALSE), TRUE)=TRUE, IF(IFERROR(VLOOKUP(E199,Store_SRP!B2:I110,8, FALSE), TRUE)=TRUE,VLOOKUP(E199,Store_VAM!B2:I273,8, FALSE),VLOOKUP(E199,Store_SRP!B2:I110,8, FALSE)), VLOOKUP(E199,Store_Showcase!B2:I144,8, FALSE))</f>
      </c>
      <c r="T199">
        <f>VLOOKUP(G199,Sku_Consolidated!A2:R957,18,FALSE)</f>
      </c>
      <c r="U199">
        <v>6445</v>
      </c>
      <c r="V199">
        <f>IF(VLOOKUP(G199,Sku_Consolidated!A2:S957,19,FALSE)="SHOWCASE", VLOOKUP(E199,Store_Showcase!B2:L144,11, FALSE), IF(VLOOKUP(G199,Sku_Consolidated!A2:S957,19,FALSE)="VAM",VLOOKUP(E199,Store_VAM!B2:L273,11, FALSE),VLOOKUP(E199,Store_SRP!B2:L110,11, FALSE)))</f>
      </c>
      <c r="W199">
        <f>VLOOKUP(G199,Sku_Consolidated!A2:W957,11,FALSE)</f>
      </c>
      <c r="X199">
        <f>VLOOKUP(G199,Sku_Consolidated!A2:H957,8,FALSE)</f>
      </c>
      <c r="Y199">
        <f>VLOOKUP(G199,Sku_Consolidated!A2:I957,9,FALSE)</f>
      </c>
      <c r="Z199" t="s">
        <v>38</v>
      </c>
      <c r="AA199">
        <f>VLOOKUP(G199,Sku_Consolidated!A2:E957,5,FALSE)</f>
      </c>
      <c r="AB199">
        <f>IF(VLOOKUP(G199,Sku_Consolidated!A2:S957,19,FALSE)="SHOWCASE", VLOOKUP(E199,Store_Showcase!B2:N144,13, FALSE), IF(VLOOKUP(G199,Sku_Consolidated!A2:S957,19,FALSE)="VAM",VLOOKUP(E199,Store_VAM!B2:N273,13, FALSE),VLOOKUP(E199,Store_SRP!B2:N110,13, FALSE)))</f>
      </c>
      <c r="AC199">
        <f>IF(IFERROR(AB199,TRUE)=TRUE, "-","OK")</f>
      </c>
      <c r="AD199" s="8" t="s">
        <v>502</v>
      </c>
      <c r="AE199" s="8" t="s">
        <v>39</v>
      </c>
      <c r="AF199">
        <f>IF(IFERROR(VLOOKUP(E199,Store_Showcase!B2:H144,{5}, FALSE), TRUE)=TRUE, IF(IFERROR(VLOOKUP(E199,Store_SRP!B2:H110,{5}, FALSE), TRUE)=TRUE,VLOOKUP(E199,Store_VAM!B2:H273,{5}, FALSE),VLOOKUP(E199,Store_SRP!B2:H110,{5}, FALSE)), VLOOKUP(E199,Store_Showcase!B2:H144,{5}, FALSE))</f>
      </c>
      <c r="AG199">
        <f>IF(IFERROR(VLOOKUP(E199,Store_Showcase!B2:H144,{6}, FALSE), TRUE)=TRUE, IF(IFERROR(VLOOKUP(E199,Store_SRP!B2:H110,{6}, FALSE), TRUE)=TRUE,VLOOKUP(E199,Store_VAM!B2:H273,{6}, FALSE),VLOOKUP(E199,Store_SRP!B2:H110,{6}, FALSE)), VLOOKUP(E199,Store_Showcase!B2:H144,{6}, FALSE))</f>
      </c>
      <c r="AH199">
        <f>VLOOKUP(G199,Sku_Consolidated!A2:R957,18,FALSE)</f>
      </c>
      <c r="AI199">
        <f>VLOOKUP(G199,Sku_Consolidated!A2:S957,19,FALSE)</f>
      </c>
      <c r="AJ199">
        <f>VLOOKUP(G199,Sku_Consolidated!A2:T957,20,FALSE)</f>
      </c>
    </row>
    <row r="200" spans="1:36" x14ac:dyDescent="0.25">
      <c r="A200">
        <v>2024</v>
      </c>
      <c r="B200" t="s">
        <v>31</v>
      </c>
      <c r="C200" t="s">
        <v>32</v>
      </c>
      <c r="D200" t="s">
        <v>33</v>
      </c>
      <c r="E200">
        <v>136</v>
      </c>
      <c r="F200">
        <f>IF(IFERROR(VLOOKUP(E200,Store_Showcase!B2:H144,{2}, FALSE), TRUE)=TRUE, IF(IFERROR(VLOOKUP(E200,Store_SRP!B2:H110,{2}, FALSE), TRUE)=TRUE,VLOOKUP(E200,Store_VAM!B2:H273,{2}, FALSE),VLOOKUP(E200,Store_SRP!B2:H110,{2}, FALSE)), VLOOKUP(E200,Store_Showcase!B2:H144,{2}, FALSE))</f>
      </c>
      <c r="G200">
        <v>655309</v>
      </c>
      <c r="H200" t="s">
        <v>219</v>
      </c>
      <c r="I200" s="8" t="s">
        <v>503</v>
      </c>
      <c r="J200" t="s">
        <v>36</v>
      </c>
      <c r="K200" s="8">
        <f>IF(J200="PCK", I200, 0)</f>
      </c>
      <c r="L200" s="8">
        <f>IF(J200="KLS", I200, IF(J200="PCK", I200*VLOOKUP(G200,Sku_Consolidated!A2:U957,21, FALSE),I200*VLOOKUP(G200,Sku_Consolidated!A2:U957,21, FALSE)))</f>
      </c>
      <c r="M200" s="8">
        <f>IF(J200="PCS", I200, 0)</f>
      </c>
      <c r="N200" s="8" t="s">
        <v>504</v>
      </c>
      <c r="O200" s="8">
        <f>N200 * VLOOKUP(E200&amp;VLOOKUP(G200,Sku_Consolidated!A2:Q957,17,FALSE),Sku_CommRate!A2:E1002, 5, FALSE)</f>
      </c>
      <c r="P200" s="8">
        <f>N200 - O200</f>
      </c>
      <c r="Q200">
        <f>VLOOKUP(G200,Sku_Consolidated!A2:G957,7, FALSE)</f>
      </c>
      <c r="R200">
        <f>IF(IFERROR(VLOOKUP(E200,Store_Showcase!B2:H144,7, FALSE), TRUE)=TRUE, IF(IFERROR(VLOOKUP(E200,Store_SRP!B2:H110,7, FALSE), TRUE)=TRUE,VLOOKUP(E200,Store_VAM!B2:H273,7, FALSE),VLOOKUP(E200,Store_SRP!B2:H110,7, FALSE)), VLOOKUP(E200,Store_Showcase!B2:H144,7, FALSE))</f>
      </c>
      <c r="S200">
        <f>IF(IFERROR(VLOOKUP(E200,Store_Showcase!B2:I144,8, FALSE), TRUE)=TRUE, IF(IFERROR(VLOOKUP(E200,Store_SRP!B2:I110,8, FALSE), TRUE)=TRUE,VLOOKUP(E200,Store_VAM!B2:I273,8, FALSE),VLOOKUP(E200,Store_SRP!B2:I110,8, FALSE)), VLOOKUP(E200,Store_Showcase!B2:I144,8, FALSE))</f>
      </c>
      <c r="T200">
        <f>VLOOKUP(G200,Sku_Consolidated!A2:R957,18,FALSE)</f>
      </c>
      <c r="U200">
        <v>6236</v>
      </c>
      <c r="V200">
        <f>IF(VLOOKUP(G200,Sku_Consolidated!A2:S957,19,FALSE)="SHOWCASE", VLOOKUP(E200,Store_Showcase!B2:L144,11, FALSE), IF(VLOOKUP(G200,Sku_Consolidated!A2:S957,19,FALSE)="VAM",VLOOKUP(E200,Store_VAM!B2:L273,11, FALSE),VLOOKUP(E200,Store_SRP!B2:L110,11, FALSE)))</f>
      </c>
      <c r="W200">
        <f>VLOOKUP(G200,Sku_Consolidated!A2:W957,11,FALSE)</f>
      </c>
      <c r="X200">
        <f>VLOOKUP(G200,Sku_Consolidated!A2:H957,8,FALSE)</f>
      </c>
      <c r="Y200">
        <f>VLOOKUP(G200,Sku_Consolidated!A2:I957,9,FALSE)</f>
      </c>
      <c r="Z200" t="s">
        <v>38</v>
      </c>
      <c r="AA200">
        <f>VLOOKUP(G200,Sku_Consolidated!A2:E957,5,FALSE)</f>
      </c>
      <c r="AB200">
        <f>IF(VLOOKUP(G200,Sku_Consolidated!A2:S957,19,FALSE)="SHOWCASE", VLOOKUP(E200,Store_Showcase!B2:N144,13, FALSE), IF(VLOOKUP(G200,Sku_Consolidated!A2:S957,19,FALSE)="VAM",VLOOKUP(E200,Store_VAM!B2:N273,13, FALSE),VLOOKUP(E200,Store_SRP!B2:N110,13, FALSE)))</f>
      </c>
      <c r="AC200">
        <f>IF(IFERROR(AB200,TRUE)=TRUE, "-","OK")</f>
      </c>
      <c r="AD200" s="8" t="s">
        <v>504</v>
      </c>
      <c r="AE200" s="8" t="s">
        <v>39</v>
      </c>
      <c r="AF200">
        <f>IF(IFERROR(VLOOKUP(E200,Store_Showcase!B2:H144,{5}, FALSE), TRUE)=TRUE, IF(IFERROR(VLOOKUP(E200,Store_SRP!B2:H110,{5}, FALSE), TRUE)=TRUE,VLOOKUP(E200,Store_VAM!B2:H273,{5}, FALSE),VLOOKUP(E200,Store_SRP!B2:H110,{5}, FALSE)), VLOOKUP(E200,Store_Showcase!B2:H144,{5}, FALSE))</f>
      </c>
      <c r="AG200">
        <f>IF(IFERROR(VLOOKUP(E200,Store_Showcase!B2:H144,{6}, FALSE), TRUE)=TRUE, IF(IFERROR(VLOOKUP(E200,Store_SRP!B2:H110,{6}, FALSE), TRUE)=TRUE,VLOOKUP(E200,Store_VAM!B2:H273,{6}, FALSE),VLOOKUP(E200,Store_SRP!B2:H110,{6}, FALSE)), VLOOKUP(E200,Store_Showcase!B2:H144,{6}, FALSE))</f>
      </c>
      <c r="AH200">
        <f>VLOOKUP(G200,Sku_Consolidated!A2:R957,18,FALSE)</f>
      </c>
      <c r="AI200">
        <f>VLOOKUP(G200,Sku_Consolidated!A2:S957,19,FALSE)</f>
      </c>
      <c r="AJ200">
        <f>VLOOKUP(G200,Sku_Consolidated!A2:T957,20,FALSE)</f>
      </c>
    </row>
    <row r="201" spans="1:36" x14ac:dyDescent="0.25">
      <c r="A201">
        <v>2024</v>
      </c>
      <c r="B201" t="s">
        <v>31</v>
      </c>
      <c r="C201" t="s">
        <v>32</v>
      </c>
      <c r="D201" t="s">
        <v>33</v>
      </c>
      <c r="E201">
        <v>210</v>
      </c>
      <c r="F201">
        <f>IF(IFERROR(VLOOKUP(E201,Store_Showcase!B2:H144,{2}, FALSE), TRUE)=TRUE, IF(IFERROR(VLOOKUP(E201,Store_SRP!B2:H110,{2}, FALSE), TRUE)=TRUE,VLOOKUP(E201,Store_VAM!B2:H273,{2}, FALSE),VLOOKUP(E201,Store_SRP!B2:H110,{2}, FALSE)), VLOOKUP(E201,Store_Showcase!B2:H144,{2}, FALSE))</f>
      </c>
      <c r="G201">
        <v>655292</v>
      </c>
      <c r="H201" t="s">
        <v>72</v>
      </c>
      <c r="I201" s="8" t="s">
        <v>505</v>
      </c>
      <c r="J201" t="s">
        <v>36</v>
      </c>
      <c r="K201" s="8">
        <f>IF(J201="PCK", I201, 0)</f>
      </c>
      <c r="L201" s="8">
        <f>IF(J201="KLS", I201, IF(J201="PCK", I201*VLOOKUP(G201,Sku_Consolidated!A2:U957,21, FALSE),I201*VLOOKUP(G201,Sku_Consolidated!A2:U957,21, FALSE)))</f>
      </c>
      <c r="M201" s="8">
        <f>IF(J201="PCS", I201, 0)</f>
      </c>
      <c r="N201" s="8" t="s">
        <v>506</v>
      </c>
      <c r="O201" s="8">
        <f>N201 * VLOOKUP(E201&amp;VLOOKUP(G201,Sku_Consolidated!A2:Q957,17,FALSE),Sku_CommRate!A2:E1002, 5, FALSE)</f>
      </c>
      <c r="P201" s="8">
        <f>N201 - O201</f>
      </c>
      <c r="Q201">
        <f>VLOOKUP(G201,Sku_Consolidated!A2:G957,7, FALSE)</f>
      </c>
      <c r="R201">
        <f>IF(IFERROR(VLOOKUP(E201,Store_Showcase!B2:H144,7, FALSE), TRUE)=TRUE, IF(IFERROR(VLOOKUP(E201,Store_SRP!B2:H110,7, FALSE), TRUE)=TRUE,VLOOKUP(E201,Store_VAM!B2:H273,7, FALSE),VLOOKUP(E201,Store_SRP!B2:H110,7, FALSE)), VLOOKUP(E201,Store_Showcase!B2:H144,7, FALSE))</f>
      </c>
      <c r="S201">
        <f>IF(IFERROR(VLOOKUP(E201,Store_Showcase!B2:I144,8, FALSE), TRUE)=TRUE, IF(IFERROR(VLOOKUP(E201,Store_SRP!B2:I110,8, FALSE), TRUE)=TRUE,VLOOKUP(E201,Store_VAM!B2:I273,8, FALSE),VLOOKUP(E201,Store_SRP!B2:I110,8, FALSE)), VLOOKUP(E201,Store_Showcase!B2:I144,8, FALSE))</f>
      </c>
      <c r="T201">
        <f>VLOOKUP(G201,Sku_Consolidated!A2:R957,18,FALSE)</f>
      </c>
      <c r="U201">
        <v>6220</v>
      </c>
      <c r="V201">
        <f>IF(VLOOKUP(G201,Sku_Consolidated!A2:S957,19,FALSE)="SHOWCASE", VLOOKUP(E201,Store_Showcase!B2:L144,11, FALSE), IF(VLOOKUP(G201,Sku_Consolidated!A2:S957,19,FALSE)="VAM",VLOOKUP(E201,Store_VAM!B2:L273,11, FALSE),VLOOKUP(E201,Store_SRP!B2:L110,11, FALSE)))</f>
      </c>
      <c r="W201">
        <f>VLOOKUP(G201,Sku_Consolidated!A2:W957,11,FALSE)</f>
      </c>
      <c r="X201">
        <f>VLOOKUP(G201,Sku_Consolidated!A2:H957,8,FALSE)</f>
      </c>
      <c r="Y201">
        <f>VLOOKUP(G201,Sku_Consolidated!A2:I957,9,FALSE)</f>
      </c>
      <c r="Z201" t="s">
        <v>38</v>
      </c>
      <c r="AA201">
        <f>VLOOKUP(G201,Sku_Consolidated!A2:E957,5,FALSE)</f>
      </c>
      <c r="AB201">
        <f>IF(VLOOKUP(G201,Sku_Consolidated!A2:S957,19,FALSE)="SHOWCASE", VLOOKUP(E201,Store_Showcase!B2:N144,13, FALSE), IF(VLOOKUP(G201,Sku_Consolidated!A2:S957,19,FALSE)="VAM",VLOOKUP(E201,Store_VAM!B2:N273,13, FALSE),VLOOKUP(E201,Store_SRP!B2:N110,13, FALSE)))</f>
      </c>
      <c r="AC201">
        <f>IF(IFERROR(AB201,TRUE)=TRUE, "-","OK")</f>
      </c>
      <c r="AD201" s="8" t="s">
        <v>506</v>
      </c>
      <c r="AE201" s="8" t="s">
        <v>39</v>
      </c>
      <c r="AF201">
        <f>IF(IFERROR(VLOOKUP(E201,Store_Showcase!B2:H144,{5}, FALSE), TRUE)=TRUE, IF(IFERROR(VLOOKUP(E201,Store_SRP!B2:H110,{5}, FALSE), TRUE)=TRUE,VLOOKUP(E201,Store_VAM!B2:H273,{5}, FALSE),VLOOKUP(E201,Store_SRP!B2:H110,{5}, FALSE)), VLOOKUP(E201,Store_Showcase!B2:H144,{5}, FALSE))</f>
      </c>
      <c r="AG201">
        <f>IF(IFERROR(VLOOKUP(E201,Store_Showcase!B2:H144,{6}, FALSE), TRUE)=TRUE, IF(IFERROR(VLOOKUP(E201,Store_SRP!B2:H110,{6}, FALSE), TRUE)=TRUE,VLOOKUP(E201,Store_VAM!B2:H273,{6}, FALSE),VLOOKUP(E201,Store_SRP!B2:H110,{6}, FALSE)), VLOOKUP(E201,Store_Showcase!B2:H144,{6}, FALSE))</f>
      </c>
      <c r="AH201">
        <f>VLOOKUP(G201,Sku_Consolidated!A2:R957,18,FALSE)</f>
      </c>
      <c r="AI201">
        <f>VLOOKUP(G201,Sku_Consolidated!A2:S957,19,FALSE)</f>
      </c>
      <c r="AJ201">
        <f>VLOOKUP(G201,Sku_Consolidated!A2:T957,20,FALSE)</f>
      </c>
    </row>
    <row r="202" spans="1:36" x14ac:dyDescent="0.25">
      <c r="A202">
        <v>2024</v>
      </c>
      <c r="B202" t="s">
        <v>31</v>
      </c>
      <c r="C202" t="s">
        <v>32</v>
      </c>
      <c r="D202" t="s">
        <v>33</v>
      </c>
      <c r="E202">
        <v>813</v>
      </c>
      <c r="F202">
        <f>IF(IFERROR(VLOOKUP(E202,Store_Showcase!B2:H144,{2}, FALSE), TRUE)=TRUE, IF(IFERROR(VLOOKUP(E202,Store_SRP!B2:H110,{2}, FALSE), TRUE)=TRUE,VLOOKUP(E202,Store_VAM!B2:H273,{2}, FALSE),VLOOKUP(E202,Store_SRP!B2:H110,{2}, FALSE)), VLOOKUP(E202,Store_Showcase!B2:H144,{2}, FALSE))</f>
      </c>
      <c r="G202">
        <v>655306</v>
      </c>
      <c r="H202" t="s">
        <v>43</v>
      </c>
      <c r="I202" s="8" t="s">
        <v>507</v>
      </c>
      <c r="J202" t="s">
        <v>36</v>
      </c>
      <c r="K202" s="8">
        <f>IF(J202="PCK", I202, 0)</f>
      </c>
      <c r="L202" s="8">
        <f>IF(J202="KLS", I202, IF(J202="PCK", I202*VLOOKUP(G202,Sku_Consolidated!A2:U957,21, FALSE),I202*VLOOKUP(G202,Sku_Consolidated!A2:U957,21, FALSE)))</f>
      </c>
      <c r="M202" s="8">
        <f>IF(J202="PCS", I202, 0)</f>
      </c>
      <c r="N202" s="8" t="s">
        <v>508</v>
      </c>
      <c r="O202" s="8">
        <f>N202 * VLOOKUP(E202&amp;VLOOKUP(G202,Sku_Consolidated!A2:Q957,17,FALSE),Sku_CommRate!A2:E1002, 5, FALSE)</f>
      </c>
      <c r="P202" s="8">
        <f>N202 - O202</f>
      </c>
      <c r="Q202">
        <f>VLOOKUP(G202,Sku_Consolidated!A2:G957,7, FALSE)</f>
      </c>
      <c r="R202">
        <f>IF(IFERROR(VLOOKUP(E202,Store_Showcase!B2:H144,7, FALSE), TRUE)=TRUE, IF(IFERROR(VLOOKUP(E202,Store_SRP!B2:H110,7, FALSE), TRUE)=TRUE,VLOOKUP(E202,Store_VAM!B2:H273,7, FALSE),VLOOKUP(E202,Store_SRP!B2:H110,7, FALSE)), VLOOKUP(E202,Store_Showcase!B2:H144,7, FALSE))</f>
      </c>
      <c r="S202">
        <f>IF(IFERROR(VLOOKUP(E202,Store_Showcase!B2:I144,8, FALSE), TRUE)=TRUE, IF(IFERROR(VLOOKUP(E202,Store_SRP!B2:I110,8, FALSE), TRUE)=TRUE,VLOOKUP(E202,Store_VAM!B2:I273,8, FALSE),VLOOKUP(E202,Store_SRP!B2:I110,8, FALSE)), VLOOKUP(E202,Store_Showcase!B2:I144,8, FALSE))</f>
      </c>
      <c r="T202">
        <f>VLOOKUP(G202,Sku_Consolidated!A2:R957,18,FALSE)</f>
      </c>
      <c r="U202">
        <v>6233</v>
      </c>
      <c r="V202">
        <f>IF(VLOOKUP(G202,Sku_Consolidated!A2:S957,19,FALSE)="SHOWCASE", VLOOKUP(E202,Store_Showcase!B2:L144,11, FALSE), IF(VLOOKUP(G202,Sku_Consolidated!A2:S957,19,FALSE)="VAM",VLOOKUP(E202,Store_VAM!B2:L273,11, FALSE),VLOOKUP(E202,Store_SRP!B2:L110,11, FALSE)))</f>
      </c>
      <c r="W202">
        <f>VLOOKUP(G202,Sku_Consolidated!A2:W957,11,FALSE)</f>
      </c>
      <c r="X202">
        <f>VLOOKUP(G202,Sku_Consolidated!A2:H957,8,FALSE)</f>
      </c>
      <c r="Y202">
        <f>VLOOKUP(G202,Sku_Consolidated!A2:I957,9,FALSE)</f>
      </c>
      <c r="Z202" t="s">
        <v>38</v>
      </c>
      <c r="AA202">
        <f>VLOOKUP(G202,Sku_Consolidated!A2:E957,5,FALSE)</f>
      </c>
      <c r="AB202">
        <f>IF(VLOOKUP(G202,Sku_Consolidated!A2:S957,19,FALSE)="SHOWCASE", VLOOKUP(E202,Store_Showcase!B2:N144,13, FALSE), IF(VLOOKUP(G202,Sku_Consolidated!A2:S957,19,FALSE)="VAM",VLOOKUP(E202,Store_VAM!B2:N273,13, FALSE),VLOOKUP(E202,Store_SRP!B2:N110,13, FALSE)))</f>
      </c>
      <c r="AC202">
        <f>IF(IFERROR(AB202,TRUE)=TRUE, "-","OK")</f>
      </c>
      <c r="AD202" s="8" t="s">
        <v>508</v>
      </c>
      <c r="AE202" s="8" t="s">
        <v>39</v>
      </c>
      <c r="AF202">
        <f>IF(IFERROR(VLOOKUP(E202,Store_Showcase!B2:H144,{5}, FALSE), TRUE)=TRUE, IF(IFERROR(VLOOKUP(E202,Store_SRP!B2:H110,{5}, FALSE), TRUE)=TRUE,VLOOKUP(E202,Store_VAM!B2:H273,{5}, FALSE),VLOOKUP(E202,Store_SRP!B2:H110,{5}, FALSE)), VLOOKUP(E202,Store_Showcase!B2:H144,{5}, FALSE))</f>
      </c>
      <c r="AG202">
        <f>IF(IFERROR(VLOOKUP(E202,Store_Showcase!B2:H144,{6}, FALSE), TRUE)=TRUE, IF(IFERROR(VLOOKUP(E202,Store_SRP!B2:H110,{6}, FALSE), TRUE)=TRUE,VLOOKUP(E202,Store_VAM!B2:H273,{6}, FALSE),VLOOKUP(E202,Store_SRP!B2:H110,{6}, FALSE)), VLOOKUP(E202,Store_Showcase!B2:H144,{6}, FALSE))</f>
      </c>
      <c r="AH202">
        <f>VLOOKUP(G202,Sku_Consolidated!A2:R957,18,FALSE)</f>
      </c>
      <c r="AI202">
        <f>VLOOKUP(G202,Sku_Consolidated!A2:S957,19,FALSE)</f>
      </c>
      <c r="AJ202">
        <f>VLOOKUP(G202,Sku_Consolidated!A2:T957,20,FALSE)</f>
      </c>
    </row>
    <row r="203" spans="1:36" x14ac:dyDescent="0.25">
      <c r="A203">
        <v>2024</v>
      </c>
      <c r="B203" t="s">
        <v>31</v>
      </c>
      <c r="C203" t="s">
        <v>32</v>
      </c>
      <c r="D203" t="s">
        <v>33</v>
      </c>
      <c r="E203">
        <v>210</v>
      </c>
      <c r="F203">
        <f>IF(IFERROR(VLOOKUP(E203,Store_Showcase!B2:H144,{2}, FALSE), TRUE)=TRUE, IF(IFERROR(VLOOKUP(E203,Store_SRP!B2:H110,{2}, FALSE), TRUE)=TRUE,VLOOKUP(E203,Store_VAM!B2:H273,{2}, FALSE),VLOOKUP(E203,Store_SRP!B2:H110,{2}, FALSE)), VLOOKUP(E203,Store_Showcase!B2:H144,{2}, FALSE))</f>
      </c>
      <c r="G203">
        <v>655312</v>
      </c>
      <c r="H203" t="s">
        <v>98</v>
      </c>
      <c r="I203" s="8" t="s">
        <v>509</v>
      </c>
      <c r="J203" t="s">
        <v>36</v>
      </c>
      <c r="K203" s="8">
        <f>IF(J203="PCK", I203, 0)</f>
      </c>
      <c r="L203" s="8">
        <f>IF(J203="KLS", I203, IF(J203="PCK", I203*VLOOKUP(G203,Sku_Consolidated!A2:U957,21, FALSE),I203*VLOOKUP(G203,Sku_Consolidated!A2:U957,21, FALSE)))</f>
      </c>
      <c r="M203" s="8">
        <f>IF(J203="PCS", I203, 0)</f>
      </c>
      <c r="N203" s="8" t="s">
        <v>510</v>
      </c>
      <c r="O203" s="8">
        <f>N203 * VLOOKUP(E203&amp;VLOOKUP(G203,Sku_Consolidated!A2:Q957,17,FALSE),Sku_CommRate!A2:E1002, 5, FALSE)</f>
      </c>
      <c r="P203" s="8">
        <f>N203 - O203</f>
      </c>
      <c r="Q203">
        <f>VLOOKUP(G203,Sku_Consolidated!A2:G957,7, FALSE)</f>
      </c>
      <c r="R203">
        <f>IF(IFERROR(VLOOKUP(E203,Store_Showcase!B2:H144,7, FALSE), TRUE)=TRUE, IF(IFERROR(VLOOKUP(E203,Store_SRP!B2:H110,7, FALSE), TRUE)=TRUE,VLOOKUP(E203,Store_VAM!B2:H273,7, FALSE),VLOOKUP(E203,Store_SRP!B2:H110,7, FALSE)), VLOOKUP(E203,Store_Showcase!B2:H144,7, FALSE))</f>
      </c>
      <c r="S203">
        <f>IF(IFERROR(VLOOKUP(E203,Store_Showcase!B2:I144,8, FALSE), TRUE)=TRUE, IF(IFERROR(VLOOKUP(E203,Store_SRP!B2:I110,8, FALSE), TRUE)=TRUE,VLOOKUP(E203,Store_VAM!B2:I273,8, FALSE),VLOOKUP(E203,Store_SRP!B2:I110,8, FALSE)), VLOOKUP(E203,Store_Showcase!B2:I144,8, FALSE))</f>
      </c>
      <c r="T203">
        <f>VLOOKUP(G203,Sku_Consolidated!A2:R957,18,FALSE)</f>
      </c>
      <c r="U203">
        <v>6238</v>
      </c>
      <c r="V203">
        <f>IF(VLOOKUP(G203,Sku_Consolidated!A2:S957,19,FALSE)="SHOWCASE", VLOOKUP(E203,Store_Showcase!B2:L144,11, FALSE), IF(VLOOKUP(G203,Sku_Consolidated!A2:S957,19,FALSE)="VAM",VLOOKUP(E203,Store_VAM!B2:L273,11, FALSE),VLOOKUP(E203,Store_SRP!B2:L110,11, FALSE)))</f>
      </c>
      <c r="W203">
        <f>VLOOKUP(G203,Sku_Consolidated!A2:W957,11,FALSE)</f>
      </c>
      <c r="X203">
        <f>VLOOKUP(G203,Sku_Consolidated!A2:H957,8,FALSE)</f>
      </c>
      <c r="Y203">
        <f>VLOOKUP(G203,Sku_Consolidated!A2:I957,9,FALSE)</f>
      </c>
      <c r="Z203" t="s">
        <v>38</v>
      </c>
      <c r="AA203">
        <f>VLOOKUP(G203,Sku_Consolidated!A2:E957,5,FALSE)</f>
      </c>
      <c r="AB203">
        <f>IF(VLOOKUP(G203,Sku_Consolidated!A2:S957,19,FALSE)="SHOWCASE", VLOOKUP(E203,Store_Showcase!B2:N144,13, FALSE), IF(VLOOKUP(G203,Sku_Consolidated!A2:S957,19,FALSE)="VAM",VLOOKUP(E203,Store_VAM!B2:N273,13, FALSE),VLOOKUP(E203,Store_SRP!B2:N110,13, FALSE)))</f>
      </c>
      <c r="AC203">
        <f>IF(IFERROR(AB203,TRUE)=TRUE, "-","OK")</f>
      </c>
      <c r="AD203" s="8" t="s">
        <v>510</v>
      </c>
      <c r="AE203" s="8" t="s">
        <v>39</v>
      </c>
      <c r="AF203">
        <f>IF(IFERROR(VLOOKUP(E203,Store_Showcase!B2:H144,{5}, FALSE), TRUE)=TRUE, IF(IFERROR(VLOOKUP(E203,Store_SRP!B2:H110,{5}, FALSE), TRUE)=TRUE,VLOOKUP(E203,Store_VAM!B2:H273,{5}, FALSE),VLOOKUP(E203,Store_SRP!B2:H110,{5}, FALSE)), VLOOKUP(E203,Store_Showcase!B2:H144,{5}, FALSE))</f>
      </c>
      <c r="AG203">
        <f>IF(IFERROR(VLOOKUP(E203,Store_Showcase!B2:H144,{6}, FALSE), TRUE)=TRUE, IF(IFERROR(VLOOKUP(E203,Store_SRP!B2:H110,{6}, FALSE), TRUE)=TRUE,VLOOKUP(E203,Store_VAM!B2:H273,{6}, FALSE),VLOOKUP(E203,Store_SRP!B2:H110,{6}, FALSE)), VLOOKUP(E203,Store_Showcase!B2:H144,{6}, FALSE))</f>
      </c>
      <c r="AH203">
        <f>VLOOKUP(G203,Sku_Consolidated!A2:R957,18,FALSE)</f>
      </c>
      <c r="AI203">
        <f>VLOOKUP(G203,Sku_Consolidated!A2:S957,19,FALSE)</f>
      </c>
      <c r="AJ203">
        <f>VLOOKUP(G203,Sku_Consolidated!A2:T957,20,FALSE)</f>
      </c>
    </row>
    <row r="204" spans="1:36" x14ac:dyDescent="0.25">
      <c r="A204">
        <v>2024</v>
      </c>
      <c r="B204" t="s">
        <v>31</v>
      </c>
      <c r="C204" t="s">
        <v>32</v>
      </c>
      <c r="D204" t="s">
        <v>33</v>
      </c>
      <c r="E204">
        <v>265</v>
      </c>
      <c r="F204">
        <f>IF(IFERROR(VLOOKUP(E204,Store_Showcase!B2:H144,{2}, FALSE), TRUE)=TRUE, IF(IFERROR(VLOOKUP(E204,Store_SRP!B2:H110,{2}, FALSE), TRUE)=TRUE,VLOOKUP(E204,Store_VAM!B2:H273,{2}, FALSE),VLOOKUP(E204,Store_SRP!B2:H110,{2}, FALSE)), VLOOKUP(E204,Store_Showcase!B2:H144,{2}, FALSE))</f>
      </c>
      <c r="G204">
        <v>655719</v>
      </c>
      <c r="H204" t="s">
        <v>454</v>
      </c>
      <c r="I204" s="8" t="s">
        <v>511</v>
      </c>
      <c r="J204" t="s">
        <v>36</v>
      </c>
      <c r="K204" s="8">
        <f>IF(J204="PCK", I204, 0)</f>
      </c>
      <c r="L204" s="8">
        <f>IF(J204="KLS", I204, IF(J204="PCK", I204*VLOOKUP(G204,Sku_Consolidated!A2:U957,21, FALSE),I204*VLOOKUP(G204,Sku_Consolidated!A2:U957,21, FALSE)))</f>
      </c>
      <c r="M204" s="8">
        <f>IF(J204="PCS", I204, 0)</f>
      </c>
      <c r="N204" s="8" t="s">
        <v>512</v>
      </c>
      <c r="O204" s="8">
        <f>N204 * VLOOKUP(E204&amp;VLOOKUP(G204,Sku_Consolidated!A2:Q957,17,FALSE),Sku_CommRate!A2:E1002, 5, FALSE)</f>
      </c>
      <c r="P204" s="8">
        <f>N204 - O204</f>
      </c>
      <c r="Q204">
        <f>VLOOKUP(G204,Sku_Consolidated!A2:G957,7, FALSE)</f>
      </c>
      <c r="R204">
        <f>IF(IFERROR(VLOOKUP(E204,Store_Showcase!B2:H144,7, FALSE), TRUE)=TRUE, IF(IFERROR(VLOOKUP(E204,Store_SRP!B2:H110,7, FALSE), TRUE)=TRUE,VLOOKUP(E204,Store_VAM!B2:H273,7, FALSE),VLOOKUP(E204,Store_SRP!B2:H110,7, FALSE)), VLOOKUP(E204,Store_Showcase!B2:H144,7, FALSE))</f>
      </c>
      <c r="S204">
        <f>IF(IFERROR(VLOOKUP(E204,Store_Showcase!B2:I144,8, FALSE), TRUE)=TRUE, IF(IFERROR(VLOOKUP(E204,Store_SRP!B2:I110,8, FALSE), TRUE)=TRUE,VLOOKUP(E204,Store_VAM!B2:I273,8, FALSE),VLOOKUP(E204,Store_SRP!B2:I110,8, FALSE)), VLOOKUP(E204,Store_Showcase!B2:I144,8, FALSE))</f>
      </c>
      <c r="T204">
        <f>VLOOKUP(G204,Sku_Consolidated!A2:R957,18,FALSE)</f>
      </c>
      <c r="U204">
        <v>6447</v>
      </c>
      <c r="V204">
        <f>IF(VLOOKUP(G204,Sku_Consolidated!A2:S957,19,FALSE)="SHOWCASE", VLOOKUP(E204,Store_Showcase!B2:L144,11, FALSE), IF(VLOOKUP(G204,Sku_Consolidated!A2:S957,19,FALSE)="VAM",VLOOKUP(E204,Store_VAM!B2:L273,11, FALSE),VLOOKUP(E204,Store_SRP!B2:L110,11, FALSE)))</f>
      </c>
      <c r="W204">
        <f>VLOOKUP(G204,Sku_Consolidated!A2:W957,11,FALSE)</f>
      </c>
      <c r="X204">
        <f>VLOOKUP(G204,Sku_Consolidated!A2:H957,8,FALSE)</f>
      </c>
      <c r="Y204">
        <f>VLOOKUP(G204,Sku_Consolidated!A2:I957,9,FALSE)</f>
      </c>
      <c r="Z204" t="s">
        <v>38</v>
      </c>
      <c r="AA204">
        <f>VLOOKUP(G204,Sku_Consolidated!A2:E957,5,FALSE)</f>
      </c>
      <c r="AB204">
        <f>IF(VLOOKUP(G204,Sku_Consolidated!A2:S957,19,FALSE)="SHOWCASE", VLOOKUP(E204,Store_Showcase!B2:N144,13, FALSE), IF(VLOOKUP(G204,Sku_Consolidated!A2:S957,19,FALSE)="VAM",VLOOKUP(E204,Store_VAM!B2:N273,13, FALSE),VLOOKUP(E204,Store_SRP!B2:N110,13, FALSE)))</f>
      </c>
      <c r="AC204">
        <f>IF(IFERROR(AB204,TRUE)=TRUE, "-","OK")</f>
      </c>
      <c r="AD204" s="8" t="s">
        <v>512</v>
      </c>
      <c r="AE204" s="8" t="s">
        <v>39</v>
      </c>
      <c r="AF204">
        <f>IF(IFERROR(VLOOKUP(E204,Store_Showcase!B2:H144,{5}, FALSE), TRUE)=TRUE, IF(IFERROR(VLOOKUP(E204,Store_SRP!B2:H110,{5}, FALSE), TRUE)=TRUE,VLOOKUP(E204,Store_VAM!B2:H273,{5}, FALSE),VLOOKUP(E204,Store_SRP!B2:H110,{5}, FALSE)), VLOOKUP(E204,Store_Showcase!B2:H144,{5}, FALSE))</f>
      </c>
      <c r="AG204">
        <f>IF(IFERROR(VLOOKUP(E204,Store_Showcase!B2:H144,{6}, FALSE), TRUE)=TRUE, IF(IFERROR(VLOOKUP(E204,Store_SRP!B2:H110,{6}, FALSE), TRUE)=TRUE,VLOOKUP(E204,Store_VAM!B2:H273,{6}, FALSE),VLOOKUP(E204,Store_SRP!B2:H110,{6}, FALSE)), VLOOKUP(E204,Store_Showcase!B2:H144,{6}, FALSE))</f>
      </c>
      <c r="AH204">
        <f>VLOOKUP(G204,Sku_Consolidated!A2:R957,18,FALSE)</f>
      </c>
      <c r="AI204">
        <f>VLOOKUP(G204,Sku_Consolidated!A2:S957,19,FALSE)</f>
      </c>
      <c r="AJ204">
        <f>VLOOKUP(G204,Sku_Consolidated!A2:T957,20,FALSE)</f>
      </c>
    </row>
    <row r="205" spans="1:36" x14ac:dyDescent="0.25">
      <c r="A205">
        <v>2024</v>
      </c>
      <c r="B205" t="s">
        <v>31</v>
      </c>
      <c r="C205" t="s">
        <v>32</v>
      </c>
      <c r="D205" t="s">
        <v>33</v>
      </c>
      <c r="E205">
        <v>402</v>
      </c>
      <c r="F205">
        <f>IF(IFERROR(VLOOKUP(E205,Store_Showcase!B2:H144,{2}, FALSE), TRUE)=TRUE, IF(IFERROR(VLOOKUP(E205,Store_SRP!B2:H110,{2}, FALSE), TRUE)=TRUE,VLOOKUP(E205,Store_VAM!B2:H273,{2}, FALSE),VLOOKUP(E205,Store_SRP!B2:H110,{2}, FALSE)), VLOOKUP(E205,Store_Showcase!B2:H144,{2}, FALSE))</f>
      </c>
      <c r="G205">
        <v>655298</v>
      </c>
      <c r="H205" t="s">
        <v>109</v>
      </c>
      <c r="I205" s="8" t="s">
        <v>513</v>
      </c>
      <c r="J205" t="s">
        <v>36</v>
      </c>
      <c r="K205" s="8">
        <f>IF(J205="PCK", I205, 0)</f>
      </c>
      <c r="L205" s="8">
        <f>IF(J205="KLS", I205, IF(J205="PCK", I205*VLOOKUP(G205,Sku_Consolidated!A2:U957,21, FALSE),I205*VLOOKUP(G205,Sku_Consolidated!A2:U957,21, FALSE)))</f>
      </c>
      <c r="M205" s="8">
        <f>IF(J205="PCS", I205, 0)</f>
      </c>
      <c r="N205" s="8" t="s">
        <v>514</v>
      </c>
      <c r="O205" s="8">
        <f>N205 * VLOOKUP(E205&amp;VLOOKUP(G205,Sku_Consolidated!A2:Q957,17,FALSE),Sku_CommRate!A2:E1002, 5, FALSE)</f>
      </c>
      <c r="P205" s="8">
        <f>N205 - O205</f>
      </c>
      <c r="Q205">
        <f>VLOOKUP(G205,Sku_Consolidated!A2:G957,7, FALSE)</f>
      </c>
      <c r="R205">
        <f>IF(IFERROR(VLOOKUP(E205,Store_Showcase!B2:H144,7, FALSE), TRUE)=TRUE, IF(IFERROR(VLOOKUP(E205,Store_SRP!B2:H110,7, FALSE), TRUE)=TRUE,VLOOKUP(E205,Store_VAM!B2:H273,7, FALSE),VLOOKUP(E205,Store_SRP!B2:H110,7, FALSE)), VLOOKUP(E205,Store_Showcase!B2:H144,7, FALSE))</f>
      </c>
      <c r="S205">
        <f>IF(IFERROR(VLOOKUP(E205,Store_Showcase!B2:I144,8, FALSE), TRUE)=TRUE, IF(IFERROR(VLOOKUP(E205,Store_SRP!B2:I110,8, FALSE), TRUE)=TRUE,VLOOKUP(E205,Store_VAM!B2:I273,8, FALSE),VLOOKUP(E205,Store_SRP!B2:I110,8, FALSE)), VLOOKUP(E205,Store_Showcase!B2:I144,8, FALSE))</f>
      </c>
      <c r="T205">
        <f>VLOOKUP(G205,Sku_Consolidated!A2:R957,18,FALSE)</f>
      </c>
      <c r="U205">
        <v>6226</v>
      </c>
      <c r="V205">
        <f>IF(VLOOKUP(G205,Sku_Consolidated!A2:S957,19,FALSE)="SHOWCASE", VLOOKUP(E205,Store_Showcase!B2:L144,11, FALSE), IF(VLOOKUP(G205,Sku_Consolidated!A2:S957,19,FALSE)="VAM",VLOOKUP(E205,Store_VAM!B2:L273,11, FALSE),VLOOKUP(E205,Store_SRP!B2:L110,11, FALSE)))</f>
      </c>
      <c r="W205">
        <f>VLOOKUP(G205,Sku_Consolidated!A2:W957,11,FALSE)</f>
      </c>
      <c r="X205">
        <f>VLOOKUP(G205,Sku_Consolidated!A2:H957,8,FALSE)</f>
      </c>
      <c r="Y205">
        <f>VLOOKUP(G205,Sku_Consolidated!A2:I957,9,FALSE)</f>
      </c>
      <c r="Z205" t="s">
        <v>38</v>
      </c>
      <c r="AA205">
        <f>VLOOKUP(G205,Sku_Consolidated!A2:E957,5,FALSE)</f>
      </c>
      <c r="AB205">
        <f>IF(VLOOKUP(G205,Sku_Consolidated!A2:S957,19,FALSE)="SHOWCASE", VLOOKUP(E205,Store_Showcase!B2:N144,13, FALSE), IF(VLOOKUP(G205,Sku_Consolidated!A2:S957,19,FALSE)="VAM",VLOOKUP(E205,Store_VAM!B2:N273,13, FALSE),VLOOKUP(E205,Store_SRP!B2:N110,13, FALSE)))</f>
      </c>
      <c r="AC205">
        <f>IF(IFERROR(AB205,TRUE)=TRUE, "-","OK")</f>
      </c>
      <c r="AD205" s="8" t="s">
        <v>514</v>
      </c>
      <c r="AE205" s="8" t="s">
        <v>39</v>
      </c>
      <c r="AF205">
        <f>IF(IFERROR(VLOOKUP(E205,Store_Showcase!B2:H144,{5}, FALSE), TRUE)=TRUE, IF(IFERROR(VLOOKUP(E205,Store_SRP!B2:H110,{5}, FALSE), TRUE)=TRUE,VLOOKUP(E205,Store_VAM!B2:H273,{5}, FALSE),VLOOKUP(E205,Store_SRP!B2:H110,{5}, FALSE)), VLOOKUP(E205,Store_Showcase!B2:H144,{5}, FALSE))</f>
      </c>
      <c r="AG205">
        <f>IF(IFERROR(VLOOKUP(E205,Store_Showcase!B2:H144,{6}, FALSE), TRUE)=TRUE, IF(IFERROR(VLOOKUP(E205,Store_SRP!B2:H110,{6}, FALSE), TRUE)=TRUE,VLOOKUP(E205,Store_VAM!B2:H273,{6}, FALSE),VLOOKUP(E205,Store_SRP!B2:H110,{6}, FALSE)), VLOOKUP(E205,Store_Showcase!B2:H144,{6}, FALSE))</f>
      </c>
      <c r="AH205">
        <f>VLOOKUP(G205,Sku_Consolidated!A2:R957,18,FALSE)</f>
      </c>
      <c r="AI205">
        <f>VLOOKUP(G205,Sku_Consolidated!A2:S957,19,FALSE)</f>
      </c>
      <c r="AJ205">
        <f>VLOOKUP(G205,Sku_Consolidated!A2:T957,20,FALSE)</f>
      </c>
    </row>
    <row r="206" spans="1:36" x14ac:dyDescent="0.25">
      <c r="A206">
        <v>2024</v>
      </c>
      <c r="B206" t="s">
        <v>31</v>
      </c>
      <c r="C206" t="s">
        <v>32</v>
      </c>
      <c r="D206" t="s">
        <v>33</v>
      </c>
      <c r="E206">
        <v>745</v>
      </c>
      <c r="F206">
        <f>IF(IFERROR(VLOOKUP(E206,Store_Showcase!B2:H144,{2}, FALSE), TRUE)=TRUE, IF(IFERROR(VLOOKUP(E206,Store_SRP!B2:H110,{2}, FALSE), TRUE)=TRUE,VLOOKUP(E206,Store_VAM!B2:H273,{2}, FALSE),VLOOKUP(E206,Store_SRP!B2:H110,{2}, FALSE)), VLOOKUP(E206,Store_Showcase!B2:H144,{2}, FALSE))</f>
      </c>
      <c r="G206">
        <v>692423</v>
      </c>
      <c r="H206" t="s">
        <v>515</v>
      </c>
      <c r="I206" s="8" t="s">
        <v>516</v>
      </c>
      <c r="J206" t="s">
        <v>36</v>
      </c>
      <c r="K206" s="8">
        <f>IF(J206="PCK", I206, 0)</f>
      </c>
      <c r="L206" s="8">
        <f>IF(J206="KLS", I206, IF(J206="PCK", I206*VLOOKUP(G206,Sku_Consolidated!A2:U957,21, FALSE),I206*VLOOKUP(G206,Sku_Consolidated!A2:U957,21, FALSE)))</f>
      </c>
      <c r="M206" s="8">
        <f>IF(J206="PCS", I206, 0)</f>
      </c>
      <c r="N206" s="8" t="s">
        <v>517</v>
      </c>
      <c r="O206" s="8">
        <f>N206 * VLOOKUP(E206&amp;VLOOKUP(G206,Sku_Consolidated!A2:Q957,17,FALSE),Sku_CommRate!A2:E1002, 5, FALSE)</f>
      </c>
      <c r="P206" s="8">
        <f>N206 - O206</f>
      </c>
      <c r="Q206">
        <f>VLOOKUP(G206,Sku_Consolidated!A2:G957,7, FALSE)</f>
      </c>
      <c r="R206">
        <f>IF(IFERROR(VLOOKUP(E206,Store_Showcase!B2:H144,7, FALSE), TRUE)=TRUE, IF(IFERROR(VLOOKUP(E206,Store_SRP!B2:H110,7, FALSE), TRUE)=TRUE,VLOOKUP(E206,Store_VAM!B2:H273,7, FALSE),VLOOKUP(E206,Store_SRP!B2:H110,7, FALSE)), VLOOKUP(E206,Store_Showcase!B2:H144,7, FALSE))</f>
      </c>
      <c r="S206">
        <f>IF(IFERROR(VLOOKUP(E206,Store_Showcase!B2:I144,8, FALSE), TRUE)=TRUE, IF(IFERROR(VLOOKUP(E206,Store_SRP!B2:I110,8, FALSE), TRUE)=TRUE,VLOOKUP(E206,Store_VAM!B2:I273,8, FALSE),VLOOKUP(E206,Store_SRP!B2:I110,8, FALSE)), VLOOKUP(E206,Store_Showcase!B2:I144,8, FALSE))</f>
      </c>
      <c r="T206">
        <f>VLOOKUP(G206,Sku_Consolidated!A2:R957,18,FALSE)</f>
      </c>
      <c r="U206">
        <v>17627</v>
      </c>
      <c r="V206">
        <f>IF(VLOOKUP(G206,Sku_Consolidated!A2:S957,19,FALSE)="SHOWCASE", VLOOKUP(E206,Store_Showcase!B2:L144,11, FALSE), IF(VLOOKUP(G206,Sku_Consolidated!A2:S957,19,FALSE)="VAM",VLOOKUP(E206,Store_VAM!B2:L273,11, FALSE),VLOOKUP(E206,Store_SRP!B2:L110,11, FALSE)))</f>
      </c>
      <c r="W206">
        <f>VLOOKUP(G206,Sku_Consolidated!A2:W957,11,FALSE)</f>
      </c>
      <c r="X206">
        <f>VLOOKUP(G206,Sku_Consolidated!A2:H957,8,FALSE)</f>
      </c>
      <c r="Y206">
        <f>VLOOKUP(G206,Sku_Consolidated!A2:I957,9,FALSE)</f>
      </c>
      <c r="Z206" t="s">
        <v>38</v>
      </c>
      <c r="AA206">
        <f>VLOOKUP(G206,Sku_Consolidated!A2:E957,5,FALSE)</f>
      </c>
      <c r="AB206">
        <f>IF(VLOOKUP(G206,Sku_Consolidated!A2:S957,19,FALSE)="SHOWCASE", VLOOKUP(E206,Store_Showcase!B2:N144,13, FALSE), IF(VLOOKUP(G206,Sku_Consolidated!A2:S957,19,FALSE)="VAM",VLOOKUP(E206,Store_VAM!B2:N273,13, FALSE),VLOOKUP(E206,Store_SRP!B2:N110,13, FALSE)))</f>
      </c>
      <c r="AC206">
        <f>IF(IFERROR(AB206,TRUE)=TRUE, "-","OK")</f>
      </c>
      <c r="AD206" s="8" t="s">
        <v>517</v>
      </c>
      <c r="AE206" s="8" t="s">
        <v>39</v>
      </c>
      <c r="AF206">
        <f>IF(IFERROR(VLOOKUP(E206,Store_Showcase!B2:H144,{5}, FALSE), TRUE)=TRUE, IF(IFERROR(VLOOKUP(E206,Store_SRP!B2:H110,{5}, FALSE), TRUE)=TRUE,VLOOKUP(E206,Store_VAM!B2:H273,{5}, FALSE),VLOOKUP(E206,Store_SRP!B2:H110,{5}, FALSE)), VLOOKUP(E206,Store_Showcase!B2:H144,{5}, FALSE))</f>
      </c>
      <c r="AG206">
        <f>IF(IFERROR(VLOOKUP(E206,Store_Showcase!B2:H144,{6}, FALSE), TRUE)=TRUE, IF(IFERROR(VLOOKUP(E206,Store_SRP!B2:H110,{6}, FALSE), TRUE)=TRUE,VLOOKUP(E206,Store_VAM!B2:H273,{6}, FALSE),VLOOKUP(E206,Store_SRP!B2:H110,{6}, FALSE)), VLOOKUP(E206,Store_Showcase!B2:H144,{6}, FALSE))</f>
      </c>
      <c r="AH206">
        <f>VLOOKUP(G206,Sku_Consolidated!A2:R957,18,FALSE)</f>
      </c>
      <c r="AI206">
        <f>VLOOKUP(G206,Sku_Consolidated!A2:S957,19,FALSE)</f>
      </c>
      <c r="AJ206">
        <f>VLOOKUP(G206,Sku_Consolidated!A2:T957,20,FALSE)</f>
      </c>
    </row>
    <row r="207" spans="1:36" x14ac:dyDescent="0.25">
      <c r="A207">
        <v>2024</v>
      </c>
      <c r="B207" t="s">
        <v>31</v>
      </c>
      <c r="C207" t="s">
        <v>32</v>
      </c>
      <c r="D207" t="s">
        <v>33</v>
      </c>
      <c r="E207">
        <v>722</v>
      </c>
      <c r="F207">
        <f>IF(IFERROR(VLOOKUP(E207,Store_Showcase!B2:H144,{2}, FALSE), TRUE)=TRUE, IF(IFERROR(VLOOKUP(E207,Store_SRP!B2:H110,{2}, FALSE), TRUE)=TRUE,VLOOKUP(E207,Store_VAM!B2:H273,{2}, FALSE),VLOOKUP(E207,Store_SRP!B2:H110,{2}, FALSE)), VLOOKUP(E207,Store_Showcase!B2:H144,{2}, FALSE))</f>
      </c>
      <c r="G207">
        <v>655312</v>
      </c>
      <c r="H207" t="s">
        <v>98</v>
      </c>
      <c r="I207" s="8" t="s">
        <v>518</v>
      </c>
      <c r="J207" t="s">
        <v>36</v>
      </c>
      <c r="K207" s="8">
        <f>IF(J207="PCK", I207, 0)</f>
      </c>
      <c r="L207" s="8">
        <f>IF(J207="KLS", I207, IF(J207="PCK", I207*VLOOKUP(G207,Sku_Consolidated!A2:U957,21, FALSE),I207*VLOOKUP(G207,Sku_Consolidated!A2:U957,21, FALSE)))</f>
      </c>
      <c r="M207" s="8">
        <f>IF(J207="PCS", I207, 0)</f>
      </c>
      <c r="N207" s="8" t="s">
        <v>519</v>
      </c>
      <c r="O207" s="8">
        <f>N207 * VLOOKUP(E207&amp;VLOOKUP(G207,Sku_Consolidated!A2:Q957,17,FALSE),Sku_CommRate!A2:E1002, 5, FALSE)</f>
      </c>
      <c r="P207" s="8">
        <f>N207 - O207</f>
      </c>
      <c r="Q207">
        <f>VLOOKUP(G207,Sku_Consolidated!A2:G957,7, FALSE)</f>
      </c>
      <c r="R207">
        <f>IF(IFERROR(VLOOKUP(E207,Store_Showcase!B2:H144,7, FALSE), TRUE)=TRUE, IF(IFERROR(VLOOKUP(E207,Store_SRP!B2:H110,7, FALSE), TRUE)=TRUE,VLOOKUP(E207,Store_VAM!B2:H273,7, FALSE),VLOOKUP(E207,Store_SRP!B2:H110,7, FALSE)), VLOOKUP(E207,Store_Showcase!B2:H144,7, FALSE))</f>
      </c>
      <c r="S207">
        <f>IF(IFERROR(VLOOKUP(E207,Store_Showcase!B2:I144,8, FALSE), TRUE)=TRUE, IF(IFERROR(VLOOKUP(E207,Store_SRP!B2:I110,8, FALSE), TRUE)=TRUE,VLOOKUP(E207,Store_VAM!B2:I273,8, FALSE),VLOOKUP(E207,Store_SRP!B2:I110,8, FALSE)), VLOOKUP(E207,Store_Showcase!B2:I144,8, FALSE))</f>
      </c>
      <c r="T207">
        <f>VLOOKUP(G207,Sku_Consolidated!A2:R957,18,FALSE)</f>
      </c>
      <c r="U207">
        <v>6238</v>
      </c>
      <c r="V207">
        <f>IF(VLOOKUP(G207,Sku_Consolidated!A2:S957,19,FALSE)="SHOWCASE", VLOOKUP(E207,Store_Showcase!B2:L144,11, FALSE), IF(VLOOKUP(G207,Sku_Consolidated!A2:S957,19,FALSE)="VAM",VLOOKUP(E207,Store_VAM!B2:L273,11, FALSE),VLOOKUP(E207,Store_SRP!B2:L110,11, FALSE)))</f>
      </c>
      <c r="W207">
        <f>VLOOKUP(G207,Sku_Consolidated!A2:W957,11,FALSE)</f>
      </c>
      <c r="X207">
        <f>VLOOKUP(G207,Sku_Consolidated!A2:H957,8,FALSE)</f>
      </c>
      <c r="Y207">
        <f>VLOOKUP(G207,Sku_Consolidated!A2:I957,9,FALSE)</f>
      </c>
      <c r="Z207" t="s">
        <v>38</v>
      </c>
      <c r="AA207">
        <f>VLOOKUP(G207,Sku_Consolidated!A2:E957,5,FALSE)</f>
      </c>
      <c r="AB207">
        <f>IF(VLOOKUP(G207,Sku_Consolidated!A2:S957,19,FALSE)="SHOWCASE", VLOOKUP(E207,Store_Showcase!B2:N144,13, FALSE), IF(VLOOKUP(G207,Sku_Consolidated!A2:S957,19,FALSE)="VAM",VLOOKUP(E207,Store_VAM!B2:N273,13, FALSE),VLOOKUP(E207,Store_SRP!B2:N110,13, FALSE)))</f>
      </c>
      <c r="AC207">
        <f>IF(IFERROR(AB207,TRUE)=TRUE, "-","OK")</f>
      </c>
      <c r="AD207" s="8" t="s">
        <v>519</v>
      </c>
      <c r="AE207" s="8" t="s">
        <v>39</v>
      </c>
      <c r="AF207">
        <f>IF(IFERROR(VLOOKUP(E207,Store_Showcase!B2:H144,{5}, FALSE), TRUE)=TRUE, IF(IFERROR(VLOOKUP(E207,Store_SRP!B2:H110,{5}, FALSE), TRUE)=TRUE,VLOOKUP(E207,Store_VAM!B2:H273,{5}, FALSE),VLOOKUP(E207,Store_SRP!B2:H110,{5}, FALSE)), VLOOKUP(E207,Store_Showcase!B2:H144,{5}, FALSE))</f>
      </c>
      <c r="AG207">
        <f>IF(IFERROR(VLOOKUP(E207,Store_Showcase!B2:H144,{6}, FALSE), TRUE)=TRUE, IF(IFERROR(VLOOKUP(E207,Store_SRP!B2:H110,{6}, FALSE), TRUE)=TRUE,VLOOKUP(E207,Store_VAM!B2:H273,{6}, FALSE),VLOOKUP(E207,Store_SRP!B2:H110,{6}, FALSE)), VLOOKUP(E207,Store_Showcase!B2:H144,{6}, FALSE))</f>
      </c>
      <c r="AH207">
        <f>VLOOKUP(G207,Sku_Consolidated!A2:R957,18,FALSE)</f>
      </c>
      <c r="AI207">
        <f>VLOOKUP(G207,Sku_Consolidated!A2:S957,19,FALSE)</f>
      </c>
      <c r="AJ207">
        <f>VLOOKUP(G207,Sku_Consolidated!A2:T957,20,FALSE)</f>
      </c>
    </row>
    <row r="208" spans="1:36" x14ac:dyDescent="0.25">
      <c r="A208">
        <v>2024</v>
      </c>
      <c r="B208" t="s">
        <v>31</v>
      </c>
      <c r="C208" t="s">
        <v>32</v>
      </c>
      <c r="D208" t="s">
        <v>33</v>
      </c>
      <c r="E208">
        <v>480</v>
      </c>
      <c r="F208">
        <f>IF(IFERROR(VLOOKUP(E208,Store_Showcase!B2:H144,{2}, FALSE), TRUE)=TRUE, IF(IFERROR(VLOOKUP(E208,Store_SRP!B2:H110,{2}, FALSE), TRUE)=TRUE,VLOOKUP(E208,Store_VAM!B2:H273,{2}, FALSE),VLOOKUP(E208,Store_SRP!B2:H110,{2}, FALSE)), VLOOKUP(E208,Store_Showcase!B2:H144,{2}, FALSE))</f>
      </c>
      <c r="G208">
        <v>655711</v>
      </c>
      <c r="H208" t="s">
        <v>159</v>
      </c>
      <c r="I208" s="8" t="s">
        <v>520</v>
      </c>
      <c r="J208" t="s">
        <v>36</v>
      </c>
      <c r="K208" s="8">
        <f>IF(J208="PCK", I208, 0)</f>
      </c>
      <c r="L208" s="8">
        <f>IF(J208="KLS", I208, IF(J208="PCK", I208*VLOOKUP(G208,Sku_Consolidated!A2:U957,21, FALSE),I208*VLOOKUP(G208,Sku_Consolidated!A2:U957,21, FALSE)))</f>
      </c>
      <c r="M208" s="8">
        <f>IF(J208="PCS", I208, 0)</f>
      </c>
      <c r="N208" s="8" t="s">
        <v>521</v>
      </c>
      <c r="O208" s="8">
        <f>N208 * VLOOKUP(E208&amp;VLOOKUP(G208,Sku_Consolidated!A2:Q957,17,FALSE),Sku_CommRate!A2:E1002, 5, FALSE)</f>
      </c>
      <c r="P208" s="8">
        <f>N208 - O208</f>
      </c>
      <c r="Q208">
        <f>VLOOKUP(G208,Sku_Consolidated!A2:G957,7, FALSE)</f>
      </c>
      <c r="R208">
        <f>IF(IFERROR(VLOOKUP(E208,Store_Showcase!B2:H144,7, FALSE), TRUE)=TRUE, IF(IFERROR(VLOOKUP(E208,Store_SRP!B2:H110,7, FALSE), TRUE)=TRUE,VLOOKUP(E208,Store_VAM!B2:H273,7, FALSE),VLOOKUP(E208,Store_SRP!B2:H110,7, FALSE)), VLOOKUP(E208,Store_Showcase!B2:H144,7, FALSE))</f>
      </c>
      <c r="S208">
        <f>IF(IFERROR(VLOOKUP(E208,Store_Showcase!B2:I144,8, FALSE), TRUE)=TRUE, IF(IFERROR(VLOOKUP(E208,Store_SRP!B2:I110,8, FALSE), TRUE)=TRUE,VLOOKUP(E208,Store_VAM!B2:I273,8, FALSE),VLOOKUP(E208,Store_SRP!B2:I110,8, FALSE)), VLOOKUP(E208,Store_Showcase!B2:I144,8, FALSE))</f>
      </c>
      <c r="T208">
        <f>VLOOKUP(G208,Sku_Consolidated!A2:R957,18,FALSE)</f>
      </c>
      <c r="U208">
        <v>6439</v>
      </c>
      <c r="V208">
        <f>IF(VLOOKUP(G208,Sku_Consolidated!A2:S957,19,FALSE)="SHOWCASE", VLOOKUP(E208,Store_Showcase!B2:L144,11, FALSE), IF(VLOOKUP(G208,Sku_Consolidated!A2:S957,19,FALSE)="VAM",VLOOKUP(E208,Store_VAM!B2:L273,11, FALSE),VLOOKUP(E208,Store_SRP!B2:L110,11, FALSE)))</f>
      </c>
      <c r="W208">
        <f>VLOOKUP(G208,Sku_Consolidated!A2:W957,11,FALSE)</f>
      </c>
      <c r="X208">
        <f>VLOOKUP(G208,Sku_Consolidated!A2:H957,8,FALSE)</f>
      </c>
      <c r="Y208">
        <f>VLOOKUP(G208,Sku_Consolidated!A2:I957,9,FALSE)</f>
      </c>
      <c r="Z208" t="s">
        <v>38</v>
      </c>
      <c r="AA208">
        <f>VLOOKUP(G208,Sku_Consolidated!A2:E957,5,FALSE)</f>
      </c>
      <c r="AB208">
        <f>IF(VLOOKUP(G208,Sku_Consolidated!A2:S957,19,FALSE)="SHOWCASE", VLOOKUP(E208,Store_Showcase!B2:N144,13, FALSE), IF(VLOOKUP(G208,Sku_Consolidated!A2:S957,19,FALSE)="VAM",VLOOKUP(E208,Store_VAM!B2:N273,13, FALSE),VLOOKUP(E208,Store_SRP!B2:N110,13, FALSE)))</f>
      </c>
      <c r="AC208">
        <f>IF(IFERROR(AB208,TRUE)=TRUE, "-","OK")</f>
      </c>
      <c r="AD208" s="8" t="s">
        <v>521</v>
      </c>
      <c r="AE208" s="8" t="s">
        <v>39</v>
      </c>
      <c r="AF208">
        <f>IF(IFERROR(VLOOKUP(E208,Store_Showcase!B2:H144,{5}, FALSE), TRUE)=TRUE, IF(IFERROR(VLOOKUP(E208,Store_SRP!B2:H110,{5}, FALSE), TRUE)=TRUE,VLOOKUP(E208,Store_VAM!B2:H273,{5}, FALSE),VLOOKUP(E208,Store_SRP!B2:H110,{5}, FALSE)), VLOOKUP(E208,Store_Showcase!B2:H144,{5}, FALSE))</f>
      </c>
      <c r="AG208">
        <f>IF(IFERROR(VLOOKUP(E208,Store_Showcase!B2:H144,{6}, FALSE), TRUE)=TRUE, IF(IFERROR(VLOOKUP(E208,Store_SRP!B2:H110,{6}, FALSE), TRUE)=TRUE,VLOOKUP(E208,Store_VAM!B2:H273,{6}, FALSE),VLOOKUP(E208,Store_SRP!B2:H110,{6}, FALSE)), VLOOKUP(E208,Store_Showcase!B2:H144,{6}, FALSE))</f>
      </c>
      <c r="AH208">
        <f>VLOOKUP(G208,Sku_Consolidated!A2:R957,18,FALSE)</f>
      </c>
      <c r="AI208">
        <f>VLOOKUP(G208,Sku_Consolidated!A2:S957,19,FALSE)</f>
      </c>
      <c r="AJ208">
        <f>VLOOKUP(G208,Sku_Consolidated!A2:T957,20,FALSE)</f>
      </c>
    </row>
    <row r="209" spans="1:36" x14ac:dyDescent="0.25">
      <c r="A209">
        <v>2024</v>
      </c>
      <c r="B209" t="s">
        <v>31</v>
      </c>
      <c r="C209" t="s">
        <v>32</v>
      </c>
      <c r="D209" t="s">
        <v>33</v>
      </c>
      <c r="E209">
        <v>722</v>
      </c>
      <c r="F209">
        <f>IF(IFERROR(VLOOKUP(E209,Store_Showcase!B2:H144,{2}, FALSE), TRUE)=TRUE, IF(IFERROR(VLOOKUP(E209,Store_SRP!B2:H110,{2}, FALSE), TRUE)=TRUE,VLOOKUP(E209,Store_VAM!B2:H273,{2}, FALSE),VLOOKUP(E209,Store_SRP!B2:H110,{2}, FALSE)), VLOOKUP(E209,Store_Showcase!B2:H144,{2}, FALSE))</f>
      </c>
      <c r="G209">
        <v>655311</v>
      </c>
      <c r="H209" t="s">
        <v>119</v>
      </c>
      <c r="I209" s="8" t="s">
        <v>522</v>
      </c>
      <c r="J209" t="s">
        <v>36</v>
      </c>
      <c r="K209" s="8">
        <f>IF(J209="PCK", I209, 0)</f>
      </c>
      <c r="L209" s="8">
        <f>IF(J209="KLS", I209, IF(J209="PCK", I209*VLOOKUP(G209,Sku_Consolidated!A2:U957,21, FALSE),I209*VLOOKUP(G209,Sku_Consolidated!A2:U957,21, FALSE)))</f>
      </c>
      <c r="M209" s="8">
        <f>IF(J209="PCS", I209, 0)</f>
      </c>
      <c r="N209" s="8" t="s">
        <v>523</v>
      </c>
      <c r="O209" s="8">
        <f>N209 * VLOOKUP(E209&amp;VLOOKUP(G209,Sku_Consolidated!A2:Q957,17,FALSE),Sku_CommRate!A2:E1002, 5, FALSE)</f>
      </c>
      <c r="P209" s="8">
        <f>N209 - O209</f>
      </c>
      <c r="Q209">
        <f>VLOOKUP(G209,Sku_Consolidated!A2:G957,7, FALSE)</f>
      </c>
      <c r="R209">
        <f>IF(IFERROR(VLOOKUP(E209,Store_Showcase!B2:H144,7, FALSE), TRUE)=TRUE, IF(IFERROR(VLOOKUP(E209,Store_SRP!B2:H110,7, FALSE), TRUE)=TRUE,VLOOKUP(E209,Store_VAM!B2:H273,7, FALSE),VLOOKUP(E209,Store_SRP!B2:H110,7, FALSE)), VLOOKUP(E209,Store_Showcase!B2:H144,7, FALSE))</f>
      </c>
      <c r="S209">
        <f>IF(IFERROR(VLOOKUP(E209,Store_Showcase!B2:I144,8, FALSE), TRUE)=TRUE, IF(IFERROR(VLOOKUP(E209,Store_SRP!B2:I110,8, FALSE), TRUE)=TRUE,VLOOKUP(E209,Store_VAM!B2:I273,8, FALSE),VLOOKUP(E209,Store_SRP!B2:I110,8, FALSE)), VLOOKUP(E209,Store_Showcase!B2:I144,8, FALSE))</f>
      </c>
      <c r="T209">
        <f>VLOOKUP(G209,Sku_Consolidated!A2:R957,18,FALSE)</f>
      </c>
      <c r="U209">
        <v>6237</v>
      </c>
      <c r="V209">
        <f>IF(VLOOKUP(G209,Sku_Consolidated!A2:S957,19,FALSE)="SHOWCASE", VLOOKUP(E209,Store_Showcase!B2:L144,11, FALSE), IF(VLOOKUP(G209,Sku_Consolidated!A2:S957,19,FALSE)="VAM",VLOOKUP(E209,Store_VAM!B2:L273,11, FALSE),VLOOKUP(E209,Store_SRP!B2:L110,11, FALSE)))</f>
      </c>
      <c r="W209">
        <f>VLOOKUP(G209,Sku_Consolidated!A2:W957,11,FALSE)</f>
      </c>
      <c r="X209">
        <f>VLOOKUP(G209,Sku_Consolidated!A2:H957,8,FALSE)</f>
      </c>
      <c r="Y209">
        <f>VLOOKUP(G209,Sku_Consolidated!A2:I957,9,FALSE)</f>
      </c>
      <c r="Z209" t="s">
        <v>38</v>
      </c>
      <c r="AA209">
        <f>VLOOKUP(G209,Sku_Consolidated!A2:E957,5,FALSE)</f>
      </c>
      <c r="AB209">
        <f>IF(VLOOKUP(G209,Sku_Consolidated!A2:S957,19,FALSE)="SHOWCASE", VLOOKUP(E209,Store_Showcase!B2:N144,13, FALSE), IF(VLOOKUP(G209,Sku_Consolidated!A2:S957,19,FALSE)="VAM",VLOOKUP(E209,Store_VAM!B2:N273,13, FALSE),VLOOKUP(E209,Store_SRP!B2:N110,13, FALSE)))</f>
      </c>
      <c r="AC209">
        <f>IF(IFERROR(AB209,TRUE)=TRUE, "-","OK")</f>
      </c>
      <c r="AD209" s="8" t="s">
        <v>523</v>
      </c>
      <c r="AE209" s="8" t="s">
        <v>39</v>
      </c>
      <c r="AF209">
        <f>IF(IFERROR(VLOOKUP(E209,Store_Showcase!B2:H144,{5}, FALSE), TRUE)=TRUE, IF(IFERROR(VLOOKUP(E209,Store_SRP!B2:H110,{5}, FALSE), TRUE)=TRUE,VLOOKUP(E209,Store_VAM!B2:H273,{5}, FALSE),VLOOKUP(E209,Store_SRP!B2:H110,{5}, FALSE)), VLOOKUP(E209,Store_Showcase!B2:H144,{5}, FALSE))</f>
      </c>
      <c r="AG209">
        <f>IF(IFERROR(VLOOKUP(E209,Store_Showcase!B2:H144,{6}, FALSE), TRUE)=TRUE, IF(IFERROR(VLOOKUP(E209,Store_SRP!B2:H110,{6}, FALSE), TRUE)=TRUE,VLOOKUP(E209,Store_VAM!B2:H273,{6}, FALSE),VLOOKUP(E209,Store_SRP!B2:H110,{6}, FALSE)), VLOOKUP(E209,Store_Showcase!B2:H144,{6}, FALSE))</f>
      </c>
      <c r="AH209">
        <f>VLOOKUP(G209,Sku_Consolidated!A2:R957,18,FALSE)</f>
      </c>
      <c r="AI209">
        <f>VLOOKUP(G209,Sku_Consolidated!A2:S957,19,FALSE)</f>
      </c>
      <c r="AJ209">
        <f>VLOOKUP(G209,Sku_Consolidated!A2:T957,20,FALSE)</f>
      </c>
    </row>
    <row r="210" spans="1:36" x14ac:dyDescent="0.25">
      <c r="A210">
        <v>2024</v>
      </c>
      <c r="B210" t="s">
        <v>31</v>
      </c>
      <c r="C210" t="s">
        <v>32</v>
      </c>
      <c r="D210" t="s">
        <v>33</v>
      </c>
      <c r="E210">
        <v>262</v>
      </c>
      <c r="F210">
        <f>IF(IFERROR(VLOOKUP(E210,Store_Showcase!B2:H144,{2}, FALSE), TRUE)=TRUE, IF(IFERROR(VLOOKUP(E210,Store_SRP!B2:H110,{2}, FALSE), TRUE)=TRUE,VLOOKUP(E210,Store_VAM!B2:H273,{2}, FALSE),VLOOKUP(E210,Store_SRP!B2:H110,{2}, FALSE)), VLOOKUP(E210,Store_Showcase!B2:H144,{2}, FALSE))</f>
      </c>
      <c r="G210">
        <v>655535</v>
      </c>
      <c r="H210" t="s">
        <v>524</v>
      </c>
      <c r="I210" s="8" t="s">
        <v>525</v>
      </c>
      <c r="J210" t="s">
        <v>36</v>
      </c>
      <c r="K210" s="8">
        <f>IF(J210="PCK", I210, 0)</f>
      </c>
      <c r="L210" s="8">
        <f>IF(J210="KLS", I210, IF(J210="PCK", I210*VLOOKUP(G210,Sku_Consolidated!A2:U957,21, FALSE),I210*VLOOKUP(G210,Sku_Consolidated!A2:U957,21, FALSE)))</f>
      </c>
      <c r="M210" s="8">
        <f>IF(J210="PCS", I210, 0)</f>
      </c>
      <c r="N210" s="8" t="s">
        <v>526</v>
      </c>
      <c r="O210" s="8">
        <f>N210 * VLOOKUP(E210&amp;VLOOKUP(G210,Sku_Consolidated!A2:Q957,17,FALSE),Sku_CommRate!A2:E1002, 5, FALSE)</f>
      </c>
      <c r="P210" s="8">
        <f>N210 - O210</f>
      </c>
      <c r="Q210">
        <f>VLOOKUP(G210,Sku_Consolidated!A2:G957,7, FALSE)</f>
      </c>
      <c r="R210">
        <f>IF(IFERROR(VLOOKUP(E210,Store_Showcase!B2:H144,7, FALSE), TRUE)=TRUE, IF(IFERROR(VLOOKUP(E210,Store_SRP!B2:H110,7, FALSE), TRUE)=TRUE,VLOOKUP(E210,Store_VAM!B2:H273,7, FALSE),VLOOKUP(E210,Store_SRP!B2:H110,7, FALSE)), VLOOKUP(E210,Store_Showcase!B2:H144,7, FALSE))</f>
      </c>
      <c r="S210">
        <f>IF(IFERROR(VLOOKUP(E210,Store_Showcase!B2:I144,8, FALSE), TRUE)=TRUE, IF(IFERROR(VLOOKUP(E210,Store_SRP!B2:I110,8, FALSE), TRUE)=TRUE,VLOOKUP(E210,Store_VAM!B2:I273,8, FALSE),VLOOKUP(E210,Store_SRP!B2:I110,8, FALSE)), VLOOKUP(E210,Store_Showcase!B2:I144,8, FALSE))</f>
      </c>
      <c r="T210">
        <f>VLOOKUP(G210,Sku_Consolidated!A2:R957,18,FALSE)</f>
      </c>
      <c r="U210">
        <v>6356</v>
      </c>
      <c r="V210">
        <f>IF(VLOOKUP(G210,Sku_Consolidated!A2:S957,19,FALSE)="SHOWCASE", VLOOKUP(E210,Store_Showcase!B2:L144,11, FALSE), IF(VLOOKUP(G210,Sku_Consolidated!A2:S957,19,FALSE)="VAM",VLOOKUP(E210,Store_VAM!B2:L273,11, FALSE),VLOOKUP(E210,Store_SRP!B2:L110,11, FALSE)))</f>
      </c>
      <c r="W210">
        <f>VLOOKUP(G210,Sku_Consolidated!A2:W957,11,FALSE)</f>
      </c>
      <c r="X210">
        <f>VLOOKUP(G210,Sku_Consolidated!A2:H957,8,FALSE)</f>
      </c>
      <c r="Y210">
        <f>VLOOKUP(G210,Sku_Consolidated!A2:I957,9,FALSE)</f>
      </c>
      <c r="Z210" t="s">
        <v>38</v>
      </c>
      <c r="AA210">
        <f>VLOOKUP(G210,Sku_Consolidated!A2:E957,5,FALSE)</f>
      </c>
      <c r="AB210">
        <f>IF(VLOOKUP(G210,Sku_Consolidated!A2:S957,19,FALSE)="SHOWCASE", VLOOKUP(E210,Store_Showcase!B2:N144,13, FALSE), IF(VLOOKUP(G210,Sku_Consolidated!A2:S957,19,FALSE)="VAM",VLOOKUP(E210,Store_VAM!B2:N273,13, FALSE),VLOOKUP(E210,Store_SRP!B2:N110,13, FALSE)))</f>
      </c>
      <c r="AC210">
        <f>IF(IFERROR(AB210,TRUE)=TRUE, "-","OK")</f>
      </c>
      <c r="AD210" s="8" t="s">
        <v>526</v>
      </c>
      <c r="AE210" s="8" t="s">
        <v>39</v>
      </c>
      <c r="AF210">
        <f>IF(IFERROR(VLOOKUP(E210,Store_Showcase!B2:H144,{5}, FALSE), TRUE)=TRUE, IF(IFERROR(VLOOKUP(E210,Store_SRP!B2:H110,{5}, FALSE), TRUE)=TRUE,VLOOKUP(E210,Store_VAM!B2:H273,{5}, FALSE),VLOOKUP(E210,Store_SRP!B2:H110,{5}, FALSE)), VLOOKUP(E210,Store_Showcase!B2:H144,{5}, FALSE))</f>
      </c>
      <c r="AG210">
        <f>IF(IFERROR(VLOOKUP(E210,Store_Showcase!B2:H144,{6}, FALSE), TRUE)=TRUE, IF(IFERROR(VLOOKUP(E210,Store_SRP!B2:H110,{6}, FALSE), TRUE)=TRUE,VLOOKUP(E210,Store_VAM!B2:H273,{6}, FALSE),VLOOKUP(E210,Store_SRP!B2:H110,{6}, FALSE)), VLOOKUP(E210,Store_Showcase!B2:H144,{6}, FALSE))</f>
      </c>
      <c r="AH210">
        <f>VLOOKUP(G210,Sku_Consolidated!A2:R957,18,FALSE)</f>
      </c>
      <c r="AI210">
        <f>VLOOKUP(G210,Sku_Consolidated!A2:S957,19,FALSE)</f>
      </c>
      <c r="AJ210">
        <f>VLOOKUP(G210,Sku_Consolidated!A2:T957,20,FALSE)</f>
      </c>
    </row>
    <row r="211" spans="1:36" x14ac:dyDescent="0.25">
      <c r="A211">
        <v>2024</v>
      </c>
      <c r="B211" t="s">
        <v>31</v>
      </c>
      <c r="C211" t="s">
        <v>32</v>
      </c>
      <c r="D211" t="s">
        <v>33</v>
      </c>
      <c r="E211">
        <v>262</v>
      </c>
      <c r="F211">
        <f>IF(IFERROR(VLOOKUP(E211,Store_Showcase!B2:H144,{2}, FALSE), TRUE)=TRUE, IF(IFERROR(VLOOKUP(E211,Store_SRP!B2:H110,{2}, FALSE), TRUE)=TRUE,VLOOKUP(E211,Store_VAM!B2:H273,{2}, FALSE),VLOOKUP(E211,Store_SRP!B2:H110,{2}, FALSE)), VLOOKUP(E211,Store_Showcase!B2:H144,{2}, FALSE))</f>
      </c>
      <c r="G211">
        <v>655322</v>
      </c>
      <c r="H211" t="s">
        <v>66</v>
      </c>
      <c r="I211" s="8" t="s">
        <v>527</v>
      </c>
      <c r="J211" t="s">
        <v>36</v>
      </c>
      <c r="K211" s="8">
        <f>IF(J211="PCK", I211, 0)</f>
      </c>
      <c r="L211" s="8">
        <f>IF(J211="KLS", I211, IF(J211="PCK", I211*VLOOKUP(G211,Sku_Consolidated!A2:U957,21, FALSE),I211*VLOOKUP(G211,Sku_Consolidated!A2:U957,21, FALSE)))</f>
      </c>
      <c r="M211" s="8">
        <f>IF(J211="PCS", I211, 0)</f>
      </c>
      <c r="N211" s="8" t="s">
        <v>528</v>
      </c>
      <c r="O211" s="8">
        <f>N211 * VLOOKUP(E211&amp;VLOOKUP(G211,Sku_Consolidated!A2:Q957,17,FALSE),Sku_CommRate!A2:E1002, 5, FALSE)</f>
      </c>
      <c r="P211" s="8">
        <f>N211 - O211</f>
      </c>
      <c r="Q211">
        <f>VLOOKUP(G211,Sku_Consolidated!A2:G957,7, FALSE)</f>
      </c>
      <c r="R211">
        <f>IF(IFERROR(VLOOKUP(E211,Store_Showcase!B2:H144,7, FALSE), TRUE)=TRUE, IF(IFERROR(VLOOKUP(E211,Store_SRP!B2:H110,7, FALSE), TRUE)=TRUE,VLOOKUP(E211,Store_VAM!B2:H273,7, FALSE),VLOOKUP(E211,Store_SRP!B2:H110,7, FALSE)), VLOOKUP(E211,Store_Showcase!B2:H144,7, FALSE))</f>
      </c>
      <c r="S211">
        <f>IF(IFERROR(VLOOKUP(E211,Store_Showcase!B2:I144,8, FALSE), TRUE)=TRUE, IF(IFERROR(VLOOKUP(E211,Store_SRP!B2:I110,8, FALSE), TRUE)=TRUE,VLOOKUP(E211,Store_VAM!B2:I273,8, FALSE),VLOOKUP(E211,Store_SRP!B2:I110,8, FALSE)), VLOOKUP(E211,Store_Showcase!B2:I144,8, FALSE))</f>
      </c>
      <c r="T211">
        <f>VLOOKUP(G211,Sku_Consolidated!A2:R957,18,FALSE)</f>
      </c>
      <c r="U211">
        <v>6247</v>
      </c>
      <c r="V211">
        <f>IF(VLOOKUP(G211,Sku_Consolidated!A2:S957,19,FALSE)="SHOWCASE", VLOOKUP(E211,Store_Showcase!B2:L144,11, FALSE), IF(VLOOKUP(G211,Sku_Consolidated!A2:S957,19,FALSE)="VAM",VLOOKUP(E211,Store_VAM!B2:L273,11, FALSE),VLOOKUP(E211,Store_SRP!B2:L110,11, FALSE)))</f>
      </c>
      <c r="W211">
        <f>VLOOKUP(G211,Sku_Consolidated!A2:W957,11,FALSE)</f>
      </c>
      <c r="X211">
        <f>VLOOKUP(G211,Sku_Consolidated!A2:H957,8,FALSE)</f>
      </c>
      <c r="Y211">
        <f>VLOOKUP(G211,Sku_Consolidated!A2:I957,9,FALSE)</f>
      </c>
      <c r="Z211" t="s">
        <v>38</v>
      </c>
      <c r="AA211">
        <f>VLOOKUP(G211,Sku_Consolidated!A2:E957,5,FALSE)</f>
      </c>
      <c r="AB211">
        <f>IF(VLOOKUP(G211,Sku_Consolidated!A2:S957,19,FALSE)="SHOWCASE", VLOOKUP(E211,Store_Showcase!B2:N144,13, FALSE), IF(VLOOKUP(G211,Sku_Consolidated!A2:S957,19,FALSE)="VAM",VLOOKUP(E211,Store_VAM!B2:N273,13, FALSE),VLOOKUP(E211,Store_SRP!B2:N110,13, FALSE)))</f>
      </c>
      <c r="AC211">
        <f>IF(IFERROR(AB211,TRUE)=TRUE, "-","OK")</f>
      </c>
      <c r="AD211" s="8" t="s">
        <v>528</v>
      </c>
      <c r="AE211" s="8" t="s">
        <v>39</v>
      </c>
      <c r="AF211">
        <f>IF(IFERROR(VLOOKUP(E211,Store_Showcase!B2:H144,{5}, FALSE), TRUE)=TRUE, IF(IFERROR(VLOOKUP(E211,Store_SRP!B2:H110,{5}, FALSE), TRUE)=TRUE,VLOOKUP(E211,Store_VAM!B2:H273,{5}, FALSE),VLOOKUP(E211,Store_SRP!B2:H110,{5}, FALSE)), VLOOKUP(E211,Store_Showcase!B2:H144,{5}, FALSE))</f>
      </c>
      <c r="AG211">
        <f>IF(IFERROR(VLOOKUP(E211,Store_Showcase!B2:H144,{6}, FALSE), TRUE)=TRUE, IF(IFERROR(VLOOKUP(E211,Store_SRP!B2:H110,{6}, FALSE), TRUE)=TRUE,VLOOKUP(E211,Store_VAM!B2:H273,{6}, FALSE),VLOOKUP(E211,Store_SRP!B2:H110,{6}, FALSE)), VLOOKUP(E211,Store_Showcase!B2:H144,{6}, FALSE))</f>
      </c>
      <c r="AH211">
        <f>VLOOKUP(G211,Sku_Consolidated!A2:R957,18,FALSE)</f>
      </c>
      <c r="AI211">
        <f>VLOOKUP(G211,Sku_Consolidated!A2:S957,19,FALSE)</f>
      </c>
      <c r="AJ211">
        <f>VLOOKUP(G211,Sku_Consolidated!A2:T957,20,FALSE)</f>
      </c>
    </row>
    <row r="212" spans="1:36" x14ac:dyDescent="0.25">
      <c r="A212">
        <v>2024</v>
      </c>
      <c r="B212" t="s">
        <v>31</v>
      </c>
      <c r="C212" t="s">
        <v>32</v>
      </c>
      <c r="D212" t="s">
        <v>33</v>
      </c>
      <c r="E212">
        <v>465</v>
      </c>
      <c r="F212">
        <f>IF(IFERROR(VLOOKUP(E212,Store_Showcase!B2:H144,{2}, FALSE), TRUE)=TRUE, IF(IFERROR(VLOOKUP(E212,Store_SRP!B2:H110,{2}, FALSE), TRUE)=TRUE,VLOOKUP(E212,Store_VAM!B2:H273,{2}, FALSE),VLOOKUP(E212,Store_SRP!B2:H110,{2}, FALSE)), VLOOKUP(E212,Store_Showcase!B2:H144,{2}, FALSE))</f>
      </c>
      <c r="G212">
        <v>655713</v>
      </c>
      <c r="H212" t="s">
        <v>309</v>
      </c>
      <c r="I212" s="8" t="s">
        <v>529</v>
      </c>
      <c r="J212" t="s">
        <v>36</v>
      </c>
      <c r="K212" s="8">
        <f>IF(J212="PCK", I212, 0)</f>
      </c>
      <c r="L212" s="8">
        <f>IF(J212="KLS", I212, IF(J212="PCK", I212*VLOOKUP(G212,Sku_Consolidated!A2:U957,21, FALSE),I212*VLOOKUP(G212,Sku_Consolidated!A2:U957,21, FALSE)))</f>
      </c>
      <c r="M212" s="8">
        <f>IF(J212="PCS", I212, 0)</f>
      </c>
      <c r="N212" s="8" t="s">
        <v>530</v>
      </c>
      <c r="O212" s="8">
        <f>N212 * VLOOKUP(E212&amp;VLOOKUP(G212,Sku_Consolidated!A2:Q957,17,FALSE),Sku_CommRate!A2:E1002, 5, FALSE)</f>
      </c>
      <c r="P212" s="8">
        <f>N212 - O212</f>
      </c>
      <c r="Q212">
        <f>VLOOKUP(G212,Sku_Consolidated!A2:G957,7, FALSE)</f>
      </c>
      <c r="R212">
        <f>IF(IFERROR(VLOOKUP(E212,Store_Showcase!B2:H144,7, FALSE), TRUE)=TRUE, IF(IFERROR(VLOOKUP(E212,Store_SRP!B2:H110,7, FALSE), TRUE)=TRUE,VLOOKUP(E212,Store_VAM!B2:H273,7, FALSE),VLOOKUP(E212,Store_SRP!B2:H110,7, FALSE)), VLOOKUP(E212,Store_Showcase!B2:H144,7, FALSE))</f>
      </c>
      <c r="S212">
        <f>IF(IFERROR(VLOOKUP(E212,Store_Showcase!B2:I144,8, FALSE), TRUE)=TRUE, IF(IFERROR(VLOOKUP(E212,Store_SRP!B2:I110,8, FALSE), TRUE)=TRUE,VLOOKUP(E212,Store_VAM!B2:I273,8, FALSE),VLOOKUP(E212,Store_SRP!B2:I110,8, FALSE)), VLOOKUP(E212,Store_Showcase!B2:I144,8, FALSE))</f>
      </c>
      <c r="T212">
        <f>VLOOKUP(G212,Sku_Consolidated!A2:R957,18,FALSE)</f>
      </c>
      <c r="U212">
        <v>6441</v>
      </c>
      <c r="V212">
        <f>IF(VLOOKUP(G212,Sku_Consolidated!A2:S957,19,FALSE)="SHOWCASE", VLOOKUP(E212,Store_Showcase!B2:L144,11, FALSE), IF(VLOOKUP(G212,Sku_Consolidated!A2:S957,19,FALSE)="VAM",VLOOKUP(E212,Store_VAM!B2:L273,11, FALSE),VLOOKUP(E212,Store_SRP!B2:L110,11, FALSE)))</f>
      </c>
      <c r="W212">
        <f>VLOOKUP(G212,Sku_Consolidated!A2:W957,11,FALSE)</f>
      </c>
      <c r="X212">
        <f>VLOOKUP(G212,Sku_Consolidated!A2:H957,8,FALSE)</f>
      </c>
      <c r="Y212">
        <f>VLOOKUP(G212,Sku_Consolidated!A2:I957,9,FALSE)</f>
      </c>
      <c r="Z212" t="s">
        <v>38</v>
      </c>
      <c r="AA212">
        <f>VLOOKUP(G212,Sku_Consolidated!A2:E957,5,FALSE)</f>
      </c>
      <c r="AB212">
        <f>IF(VLOOKUP(G212,Sku_Consolidated!A2:S957,19,FALSE)="SHOWCASE", VLOOKUP(E212,Store_Showcase!B2:N144,13, FALSE), IF(VLOOKUP(G212,Sku_Consolidated!A2:S957,19,FALSE)="VAM",VLOOKUP(E212,Store_VAM!B2:N273,13, FALSE),VLOOKUP(E212,Store_SRP!B2:N110,13, FALSE)))</f>
      </c>
      <c r="AC212">
        <f>IF(IFERROR(AB212,TRUE)=TRUE, "-","OK")</f>
      </c>
      <c r="AD212" s="8" t="s">
        <v>530</v>
      </c>
      <c r="AE212" s="8" t="s">
        <v>39</v>
      </c>
      <c r="AF212">
        <f>IF(IFERROR(VLOOKUP(E212,Store_Showcase!B2:H144,{5}, FALSE), TRUE)=TRUE, IF(IFERROR(VLOOKUP(E212,Store_SRP!B2:H110,{5}, FALSE), TRUE)=TRUE,VLOOKUP(E212,Store_VAM!B2:H273,{5}, FALSE),VLOOKUP(E212,Store_SRP!B2:H110,{5}, FALSE)), VLOOKUP(E212,Store_Showcase!B2:H144,{5}, FALSE))</f>
      </c>
      <c r="AG212">
        <f>IF(IFERROR(VLOOKUP(E212,Store_Showcase!B2:H144,{6}, FALSE), TRUE)=TRUE, IF(IFERROR(VLOOKUP(E212,Store_SRP!B2:H110,{6}, FALSE), TRUE)=TRUE,VLOOKUP(E212,Store_VAM!B2:H273,{6}, FALSE),VLOOKUP(E212,Store_SRP!B2:H110,{6}, FALSE)), VLOOKUP(E212,Store_Showcase!B2:H144,{6}, FALSE))</f>
      </c>
      <c r="AH212">
        <f>VLOOKUP(G212,Sku_Consolidated!A2:R957,18,FALSE)</f>
      </c>
      <c r="AI212">
        <f>VLOOKUP(G212,Sku_Consolidated!A2:S957,19,FALSE)</f>
      </c>
      <c r="AJ212">
        <f>VLOOKUP(G212,Sku_Consolidated!A2:T957,20,FALSE)</f>
      </c>
    </row>
    <row r="213" spans="1:36" x14ac:dyDescent="0.25">
      <c r="A213">
        <v>2024</v>
      </c>
      <c r="B213" t="s">
        <v>31</v>
      </c>
      <c r="C213" t="s">
        <v>32</v>
      </c>
      <c r="D213" t="s">
        <v>33</v>
      </c>
      <c r="E213">
        <v>809</v>
      </c>
      <c r="F213">
        <f>IF(IFERROR(VLOOKUP(E213,Store_Showcase!B2:H144,{2}, FALSE), TRUE)=TRUE, IF(IFERROR(VLOOKUP(E213,Store_SRP!B2:H110,{2}, FALSE), TRUE)=TRUE,VLOOKUP(E213,Store_VAM!B2:H273,{2}, FALSE),VLOOKUP(E213,Store_SRP!B2:H110,{2}, FALSE)), VLOOKUP(E213,Store_Showcase!B2:H144,{2}, FALSE))</f>
      </c>
      <c r="G213">
        <v>655306</v>
      </c>
      <c r="H213" t="s">
        <v>43</v>
      </c>
      <c r="I213" s="8" t="s">
        <v>531</v>
      </c>
      <c r="J213" t="s">
        <v>36</v>
      </c>
      <c r="K213" s="8">
        <f>IF(J213="PCK", I213, 0)</f>
      </c>
      <c r="L213" s="8">
        <f>IF(J213="KLS", I213, IF(J213="PCK", I213*VLOOKUP(G213,Sku_Consolidated!A2:U957,21, FALSE),I213*VLOOKUP(G213,Sku_Consolidated!A2:U957,21, FALSE)))</f>
      </c>
      <c r="M213" s="8">
        <f>IF(J213="PCS", I213, 0)</f>
      </c>
      <c r="N213" s="8" t="s">
        <v>532</v>
      </c>
      <c r="O213" s="8">
        <f>N213 * VLOOKUP(E213&amp;VLOOKUP(G213,Sku_Consolidated!A2:Q957,17,FALSE),Sku_CommRate!A2:E1002, 5, FALSE)</f>
      </c>
      <c r="P213" s="8">
        <f>N213 - O213</f>
      </c>
      <c r="Q213">
        <f>VLOOKUP(G213,Sku_Consolidated!A2:G957,7, FALSE)</f>
      </c>
      <c r="R213">
        <f>IF(IFERROR(VLOOKUP(E213,Store_Showcase!B2:H144,7, FALSE), TRUE)=TRUE, IF(IFERROR(VLOOKUP(E213,Store_SRP!B2:H110,7, FALSE), TRUE)=TRUE,VLOOKUP(E213,Store_VAM!B2:H273,7, FALSE),VLOOKUP(E213,Store_SRP!B2:H110,7, FALSE)), VLOOKUP(E213,Store_Showcase!B2:H144,7, FALSE))</f>
      </c>
      <c r="S213">
        <f>IF(IFERROR(VLOOKUP(E213,Store_Showcase!B2:I144,8, FALSE), TRUE)=TRUE, IF(IFERROR(VLOOKUP(E213,Store_SRP!B2:I110,8, FALSE), TRUE)=TRUE,VLOOKUP(E213,Store_VAM!B2:I273,8, FALSE),VLOOKUP(E213,Store_SRP!B2:I110,8, FALSE)), VLOOKUP(E213,Store_Showcase!B2:I144,8, FALSE))</f>
      </c>
      <c r="T213">
        <f>VLOOKUP(G213,Sku_Consolidated!A2:R957,18,FALSE)</f>
      </c>
      <c r="U213">
        <v>6233</v>
      </c>
      <c r="V213">
        <f>IF(VLOOKUP(G213,Sku_Consolidated!A2:S957,19,FALSE)="SHOWCASE", VLOOKUP(E213,Store_Showcase!B2:L144,11, FALSE), IF(VLOOKUP(G213,Sku_Consolidated!A2:S957,19,FALSE)="VAM",VLOOKUP(E213,Store_VAM!B2:L273,11, FALSE),VLOOKUP(E213,Store_SRP!B2:L110,11, FALSE)))</f>
      </c>
      <c r="W213">
        <f>VLOOKUP(G213,Sku_Consolidated!A2:W957,11,FALSE)</f>
      </c>
      <c r="X213">
        <f>VLOOKUP(G213,Sku_Consolidated!A2:H957,8,FALSE)</f>
      </c>
      <c r="Y213">
        <f>VLOOKUP(G213,Sku_Consolidated!A2:I957,9,FALSE)</f>
      </c>
      <c r="Z213" t="s">
        <v>38</v>
      </c>
      <c r="AA213">
        <f>VLOOKUP(G213,Sku_Consolidated!A2:E957,5,FALSE)</f>
      </c>
      <c r="AB213">
        <f>IF(VLOOKUP(G213,Sku_Consolidated!A2:S957,19,FALSE)="SHOWCASE", VLOOKUP(E213,Store_Showcase!B2:N144,13, FALSE), IF(VLOOKUP(G213,Sku_Consolidated!A2:S957,19,FALSE)="VAM",VLOOKUP(E213,Store_VAM!B2:N273,13, FALSE),VLOOKUP(E213,Store_SRP!B2:N110,13, FALSE)))</f>
      </c>
      <c r="AC213">
        <f>IF(IFERROR(AB213,TRUE)=TRUE, "-","OK")</f>
      </c>
      <c r="AD213" s="8" t="s">
        <v>532</v>
      </c>
      <c r="AE213" s="8" t="s">
        <v>39</v>
      </c>
      <c r="AF213">
        <f>IF(IFERROR(VLOOKUP(E213,Store_Showcase!B2:H144,{5}, FALSE), TRUE)=TRUE, IF(IFERROR(VLOOKUP(E213,Store_SRP!B2:H110,{5}, FALSE), TRUE)=TRUE,VLOOKUP(E213,Store_VAM!B2:H273,{5}, FALSE),VLOOKUP(E213,Store_SRP!B2:H110,{5}, FALSE)), VLOOKUP(E213,Store_Showcase!B2:H144,{5}, FALSE))</f>
      </c>
      <c r="AG213">
        <f>IF(IFERROR(VLOOKUP(E213,Store_Showcase!B2:H144,{6}, FALSE), TRUE)=TRUE, IF(IFERROR(VLOOKUP(E213,Store_SRP!B2:H110,{6}, FALSE), TRUE)=TRUE,VLOOKUP(E213,Store_VAM!B2:H273,{6}, FALSE),VLOOKUP(E213,Store_SRP!B2:H110,{6}, FALSE)), VLOOKUP(E213,Store_Showcase!B2:H144,{6}, FALSE))</f>
      </c>
      <c r="AH213">
        <f>VLOOKUP(G213,Sku_Consolidated!A2:R957,18,FALSE)</f>
      </c>
      <c r="AI213">
        <f>VLOOKUP(G213,Sku_Consolidated!A2:S957,19,FALSE)</f>
      </c>
      <c r="AJ213">
        <f>VLOOKUP(G213,Sku_Consolidated!A2:T957,20,FALSE)</f>
      </c>
    </row>
    <row r="214" spans="1:36" x14ac:dyDescent="0.25">
      <c r="A214">
        <v>2024</v>
      </c>
      <c r="B214" t="s">
        <v>31</v>
      </c>
      <c r="C214" t="s">
        <v>32</v>
      </c>
      <c r="D214" t="s">
        <v>33</v>
      </c>
      <c r="E214">
        <v>229</v>
      </c>
      <c r="F214">
        <f>IF(IFERROR(VLOOKUP(E214,Store_Showcase!B2:H144,{2}, FALSE), TRUE)=TRUE, IF(IFERROR(VLOOKUP(E214,Store_SRP!B2:H110,{2}, FALSE), TRUE)=TRUE,VLOOKUP(E214,Store_VAM!B2:H273,{2}, FALSE),VLOOKUP(E214,Store_SRP!B2:H110,{2}, FALSE)), VLOOKUP(E214,Store_Showcase!B2:H144,{2}, FALSE))</f>
      </c>
      <c r="G214">
        <v>655311</v>
      </c>
      <c r="H214" t="s">
        <v>119</v>
      </c>
      <c r="I214" s="8" t="s">
        <v>533</v>
      </c>
      <c r="J214" t="s">
        <v>36</v>
      </c>
      <c r="K214" s="8">
        <f>IF(J214="PCK", I214, 0)</f>
      </c>
      <c r="L214" s="8">
        <f>IF(J214="KLS", I214, IF(J214="PCK", I214*VLOOKUP(G214,Sku_Consolidated!A2:U957,21, FALSE),I214*VLOOKUP(G214,Sku_Consolidated!A2:U957,21, FALSE)))</f>
      </c>
      <c r="M214" s="8">
        <f>IF(J214="PCS", I214, 0)</f>
      </c>
      <c r="N214" s="8" t="s">
        <v>534</v>
      </c>
      <c r="O214" s="8">
        <f>N214 * VLOOKUP(E214&amp;VLOOKUP(G214,Sku_Consolidated!A2:Q957,17,FALSE),Sku_CommRate!A2:E1002, 5, FALSE)</f>
      </c>
      <c r="P214" s="8">
        <f>N214 - O214</f>
      </c>
      <c r="Q214">
        <f>VLOOKUP(G214,Sku_Consolidated!A2:G957,7, FALSE)</f>
      </c>
      <c r="R214">
        <f>IF(IFERROR(VLOOKUP(E214,Store_Showcase!B2:H144,7, FALSE), TRUE)=TRUE, IF(IFERROR(VLOOKUP(E214,Store_SRP!B2:H110,7, FALSE), TRUE)=TRUE,VLOOKUP(E214,Store_VAM!B2:H273,7, FALSE),VLOOKUP(E214,Store_SRP!B2:H110,7, FALSE)), VLOOKUP(E214,Store_Showcase!B2:H144,7, FALSE))</f>
      </c>
      <c r="S214">
        <f>IF(IFERROR(VLOOKUP(E214,Store_Showcase!B2:I144,8, FALSE), TRUE)=TRUE, IF(IFERROR(VLOOKUP(E214,Store_SRP!B2:I110,8, FALSE), TRUE)=TRUE,VLOOKUP(E214,Store_VAM!B2:I273,8, FALSE),VLOOKUP(E214,Store_SRP!B2:I110,8, FALSE)), VLOOKUP(E214,Store_Showcase!B2:I144,8, FALSE))</f>
      </c>
      <c r="T214">
        <f>VLOOKUP(G214,Sku_Consolidated!A2:R957,18,FALSE)</f>
      </c>
      <c r="U214">
        <v>6237</v>
      </c>
      <c r="V214">
        <f>IF(VLOOKUP(G214,Sku_Consolidated!A2:S957,19,FALSE)="SHOWCASE", VLOOKUP(E214,Store_Showcase!B2:L144,11, FALSE), IF(VLOOKUP(G214,Sku_Consolidated!A2:S957,19,FALSE)="VAM",VLOOKUP(E214,Store_VAM!B2:L273,11, FALSE),VLOOKUP(E214,Store_SRP!B2:L110,11, FALSE)))</f>
      </c>
      <c r="W214">
        <f>VLOOKUP(G214,Sku_Consolidated!A2:W957,11,FALSE)</f>
      </c>
      <c r="X214">
        <f>VLOOKUP(G214,Sku_Consolidated!A2:H957,8,FALSE)</f>
      </c>
      <c r="Y214">
        <f>VLOOKUP(G214,Sku_Consolidated!A2:I957,9,FALSE)</f>
      </c>
      <c r="Z214" t="s">
        <v>38</v>
      </c>
      <c r="AA214">
        <f>VLOOKUP(G214,Sku_Consolidated!A2:E957,5,FALSE)</f>
      </c>
      <c r="AB214">
        <f>IF(VLOOKUP(G214,Sku_Consolidated!A2:S957,19,FALSE)="SHOWCASE", VLOOKUP(E214,Store_Showcase!B2:N144,13, FALSE), IF(VLOOKUP(G214,Sku_Consolidated!A2:S957,19,FALSE)="VAM",VLOOKUP(E214,Store_VAM!B2:N273,13, FALSE),VLOOKUP(E214,Store_SRP!B2:N110,13, FALSE)))</f>
      </c>
      <c r="AC214">
        <f>IF(IFERROR(AB214,TRUE)=TRUE, "-","OK")</f>
      </c>
      <c r="AD214" s="8" t="s">
        <v>534</v>
      </c>
      <c r="AE214" s="8" t="s">
        <v>39</v>
      </c>
      <c r="AF214">
        <f>IF(IFERROR(VLOOKUP(E214,Store_Showcase!B2:H144,{5}, FALSE), TRUE)=TRUE, IF(IFERROR(VLOOKUP(E214,Store_SRP!B2:H110,{5}, FALSE), TRUE)=TRUE,VLOOKUP(E214,Store_VAM!B2:H273,{5}, FALSE),VLOOKUP(E214,Store_SRP!B2:H110,{5}, FALSE)), VLOOKUP(E214,Store_Showcase!B2:H144,{5}, FALSE))</f>
      </c>
      <c r="AG214">
        <f>IF(IFERROR(VLOOKUP(E214,Store_Showcase!B2:H144,{6}, FALSE), TRUE)=TRUE, IF(IFERROR(VLOOKUP(E214,Store_SRP!B2:H110,{6}, FALSE), TRUE)=TRUE,VLOOKUP(E214,Store_VAM!B2:H273,{6}, FALSE),VLOOKUP(E214,Store_SRP!B2:H110,{6}, FALSE)), VLOOKUP(E214,Store_Showcase!B2:H144,{6}, FALSE))</f>
      </c>
      <c r="AH214">
        <f>VLOOKUP(G214,Sku_Consolidated!A2:R957,18,FALSE)</f>
      </c>
      <c r="AI214">
        <f>VLOOKUP(G214,Sku_Consolidated!A2:S957,19,FALSE)</f>
      </c>
      <c r="AJ214">
        <f>VLOOKUP(G214,Sku_Consolidated!A2:T957,20,FALSE)</f>
      </c>
    </row>
    <row r="215" spans="1:36" x14ac:dyDescent="0.25">
      <c r="A215">
        <v>2024</v>
      </c>
      <c r="B215" t="s">
        <v>31</v>
      </c>
      <c r="C215" t="s">
        <v>32</v>
      </c>
      <c r="D215" t="s">
        <v>33</v>
      </c>
      <c r="E215">
        <v>150</v>
      </c>
      <c r="F215">
        <f>IF(IFERROR(VLOOKUP(E215,Store_Showcase!B2:H144,{2}, FALSE), TRUE)=TRUE, IF(IFERROR(VLOOKUP(E215,Store_SRP!B2:H110,{2}, FALSE), TRUE)=TRUE,VLOOKUP(E215,Store_VAM!B2:H273,{2}, FALSE),VLOOKUP(E215,Store_SRP!B2:H110,{2}, FALSE)), VLOOKUP(E215,Store_Showcase!B2:H144,{2}, FALSE))</f>
      </c>
      <c r="G215">
        <v>655301</v>
      </c>
      <c r="H215" t="s">
        <v>57</v>
      </c>
      <c r="I215" s="8" t="s">
        <v>535</v>
      </c>
      <c r="J215" t="s">
        <v>36</v>
      </c>
      <c r="K215" s="8">
        <f>IF(J215="PCK", I215, 0)</f>
      </c>
      <c r="L215" s="8">
        <f>IF(J215="KLS", I215, IF(J215="PCK", I215*VLOOKUP(G215,Sku_Consolidated!A2:U957,21, FALSE),I215*VLOOKUP(G215,Sku_Consolidated!A2:U957,21, FALSE)))</f>
      </c>
      <c r="M215" s="8">
        <f>IF(J215="PCS", I215, 0)</f>
      </c>
      <c r="N215" s="8" t="s">
        <v>536</v>
      </c>
      <c r="O215" s="8">
        <f>N215 * VLOOKUP(E215&amp;VLOOKUP(G215,Sku_Consolidated!A2:Q957,17,FALSE),Sku_CommRate!A2:E1002, 5, FALSE)</f>
      </c>
      <c r="P215" s="8">
        <f>N215 - O215</f>
      </c>
      <c r="Q215">
        <f>VLOOKUP(G215,Sku_Consolidated!A2:G957,7, FALSE)</f>
      </c>
      <c r="R215">
        <f>IF(IFERROR(VLOOKUP(E215,Store_Showcase!B2:H144,7, FALSE), TRUE)=TRUE, IF(IFERROR(VLOOKUP(E215,Store_SRP!B2:H110,7, FALSE), TRUE)=TRUE,VLOOKUP(E215,Store_VAM!B2:H273,7, FALSE),VLOOKUP(E215,Store_SRP!B2:H110,7, FALSE)), VLOOKUP(E215,Store_Showcase!B2:H144,7, FALSE))</f>
      </c>
      <c r="S215">
        <f>IF(IFERROR(VLOOKUP(E215,Store_Showcase!B2:I144,8, FALSE), TRUE)=TRUE, IF(IFERROR(VLOOKUP(E215,Store_SRP!B2:I110,8, FALSE), TRUE)=TRUE,VLOOKUP(E215,Store_VAM!B2:I273,8, FALSE),VLOOKUP(E215,Store_SRP!B2:I110,8, FALSE)), VLOOKUP(E215,Store_Showcase!B2:I144,8, FALSE))</f>
      </c>
      <c r="T215">
        <f>VLOOKUP(G215,Sku_Consolidated!A2:R957,18,FALSE)</f>
      </c>
      <c r="U215">
        <v>6228</v>
      </c>
      <c r="V215">
        <f>IF(VLOOKUP(G215,Sku_Consolidated!A2:S957,19,FALSE)="SHOWCASE", VLOOKUP(E215,Store_Showcase!B2:L144,11, FALSE), IF(VLOOKUP(G215,Sku_Consolidated!A2:S957,19,FALSE)="VAM",VLOOKUP(E215,Store_VAM!B2:L273,11, FALSE),VLOOKUP(E215,Store_SRP!B2:L110,11, FALSE)))</f>
      </c>
      <c r="W215">
        <f>VLOOKUP(G215,Sku_Consolidated!A2:W957,11,FALSE)</f>
      </c>
      <c r="X215">
        <f>VLOOKUP(G215,Sku_Consolidated!A2:H957,8,FALSE)</f>
      </c>
      <c r="Y215">
        <f>VLOOKUP(G215,Sku_Consolidated!A2:I957,9,FALSE)</f>
      </c>
      <c r="Z215" t="s">
        <v>38</v>
      </c>
      <c r="AA215">
        <f>VLOOKUP(G215,Sku_Consolidated!A2:E957,5,FALSE)</f>
      </c>
      <c r="AB215">
        <f>IF(VLOOKUP(G215,Sku_Consolidated!A2:S957,19,FALSE)="SHOWCASE", VLOOKUP(E215,Store_Showcase!B2:N144,13, FALSE), IF(VLOOKUP(G215,Sku_Consolidated!A2:S957,19,FALSE)="VAM",VLOOKUP(E215,Store_VAM!B2:N273,13, FALSE),VLOOKUP(E215,Store_SRP!B2:N110,13, FALSE)))</f>
      </c>
      <c r="AC215">
        <f>IF(IFERROR(AB215,TRUE)=TRUE, "-","OK")</f>
      </c>
      <c r="AD215" s="8" t="s">
        <v>536</v>
      </c>
      <c r="AE215" s="8" t="s">
        <v>39</v>
      </c>
      <c r="AF215">
        <f>IF(IFERROR(VLOOKUP(E215,Store_Showcase!B2:H144,{5}, FALSE), TRUE)=TRUE, IF(IFERROR(VLOOKUP(E215,Store_SRP!B2:H110,{5}, FALSE), TRUE)=TRUE,VLOOKUP(E215,Store_VAM!B2:H273,{5}, FALSE),VLOOKUP(E215,Store_SRP!B2:H110,{5}, FALSE)), VLOOKUP(E215,Store_Showcase!B2:H144,{5}, FALSE))</f>
      </c>
      <c r="AG215">
        <f>IF(IFERROR(VLOOKUP(E215,Store_Showcase!B2:H144,{6}, FALSE), TRUE)=TRUE, IF(IFERROR(VLOOKUP(E215,Store_SRP!B2:H110,{6}, FALSE), TRUE)=TRUE,VLOOKUP(E215,Store_VAM!B2:H273,{6}, FALSE),VLOOKUP(E215,Store_SRP!B2:H110,{6}, FALSE)), VLOOKUP(E215,Store_Showcase!B2:H144,{6}, FALSE))</f>
      </c>
      <c r="AH215">
        <f>VLOOKUP(G215,Sku_Consolidated!A2:R957,18,FALSE)</f>
      </c>
      <c r="AI215">
        <f>VLOOKUP(G215,Sku_Consolidated!A2:S957,19,FALSE)</f>
      </c>
      <c r="AJ215">
        <f>VLOOKUP(G215,Sku_Consolidated!A2:T957,20,FALSE)</f>
      </c>
    </row>
    <row r="216" spans="1:36" x14ac:dyDescent="0.25">
      <c r="A216">
        <v>2024</v>
      </c>
      <c r="B216" t="s">
        <v>31</v>
      </c>
      <c r="C216" t="s">
        <v>32</v>
      </c>
      <c r="D216" t="s">
        <v>33</v>
      </c>
      <c r="E216">
        <v>717</v>
      </c>
      <c r="F216">
        <f>IF(IFERROR(VLOOKUP(E216,Store_Showcase!B2:H144,{2}, FALSE), TRUE)=TRUE, IF(IFERROR(VLOOKUP(E216,Store_SRP!B2:H110,{2}, FALSE), TRUE)=TRUE,VLOOKUP(E216,Store_VAM!B2:H273,{2}, FALSE),VLOOKUP(E216,Store_SRP!B2:H110,{2}, FALSE)), VLOOKUP(E216,Store_Showcase!B2:H144,{2}, FALSE))</f>
      </c>
      <c r="G216">
        <v>655306</v>
      </c>
      <c r="H216" t="s">
        <v>43</v>
      </c>
      <c r="I216" s="8" t="s">
        <v>537</v>
      </c>
      <c r="J216" t="s">
        <v>36</v>
      </c>
      <c r="K216" s="8">
        <f>IF(J216="PCK", I216, 0)</f>
      </c>
      <c r="L216" s="8">
        <f>IF(J216="KLS", I216, IF(J216="PCK", I216*VLOOKUP(G216,Sku_Consolidated!A2:U957,21, FALSE),I216*VLOOKUP(G216,Sku_Consolidated!A2:U957,21, FALSE)))</f>
      </c>
      <c r="M216" s="8">
        <f>IF(J216="PCS", I216, 0)</f>
      </c>
      <c r="N216" s="8" t="s">
        <v>538</v>
      </c>
      <c r="O216" s="8">
        <f>N216 * VLOOKUP(E216&amp;VLOOKUP(G216,Sku_Consolidated!A2:Q957,17,FALSE),Sku_CommRate!A2:E1002, 5, FALSE)</f>
      </c>
      <c r="P216" s="8">
        <f>N216 - O216</f>
      </c>
      <c r="Q216">
        <f>VLOOKUP(G216,Sku_Consolidated!A2:G957,7, FALSE)</f>
      </c>
      <c r="R216">
        <f>IF(IFERROR(VLOOKUP(E216,Store_Showcase!B2:H144,7, FALSE), TRUE)=TRUE, IF(IFERROR(VLOOKUP(E216,Store_SRP!B2:H110,7, FALSE), TRUE)=TRUE,VLOOKUP(E216,Store_VAM!B2:H273,7, FALSE),VLOOKUP(E216,Store_SRP!B2:H110,7, FALSE)), VLOOKUP(E216,Store_Showcase!B2:H144,7, FALSE))</f>
      </c>
      <c r="S216">
        <f>IF(IFERROR(VLOOKUP(E216,Store_Showcase!B2:I144,8, FALSE), TRUE)=TRUE, IF(IFERROR(VLOOKUP(E216,Store_SRP!B2:I110,8, FALSE), TRUE)=TRUE,VLOOKUP(E216,Store_VAM!B2:I273,8, FALSE),VLOOKUP(E216,Store_SRP!B2:I110,8, FALSE)), VLOOKUP(E216,Store_Showcase!B2:I144,8, FALSE))</f>
      </c>
      <c r="T216">
        <f>VLOOKUP(G216,Sku_Consolidated!A2:R957,18,FALSE)</f>
      </c>
      <c r="U216">
        <v>6233</v>
      </c>
      <c r="V216">
        <f>IF(VLOOKUP(G216,Sku_Consolidated!A2:S957,19,FALSE)="SHOWCASE", VLOOKUP(E216,Store_Showcase!B2:L144,11, FALSE), IF(VLOOKUP(G216,Sku_Consolidated!A2:S957,19,FALSE)="VAM",VLOOKUP(E216,Store_VAM!B2:L273,11, FALSE),VLOOKUP(E216,Store_SRP!B2:L110,11, FALSE)))</f>
      </c>
      <c r="W216">
        <f>VLOOKUP(G216,Sku_Consolidated!A2:W957,11,FALSE)</f>
      </c>
      <c r="X216">
        <f>VLOOKUP(G216,Sku_Consolidated!A2:H957,8,FALSE)</f>
      </c>
      <c r="Y216">
        <f>VLOOKUP(G216,Sku_Consolidated!A2:I957,9,FALSE)</f>
      </c>
      <c r="Z216" t="s">
        <v>38</v>
      </c>
      <c r="AA216">
        <f>VLOOKUP(G216,Sku_Consolidated!A2:E957,5,FALSE)</f>
      </c>
      <c r="AB216">
        <f>IF(VLOOKUP(G216,Sku_Consolidated!A2:S957,19,FALSE)="SHOWCASE", VLOOKUP(E216,Store_Showcase!B2:N144,13, FALSE), IF(VLOOKUP(G216,Sku_Consolidated!A2:S957,19,FALSE)="VAM",VLOOKUP(E216,Store_VAM!B2:N273,13, FALSE),VLOOKUP(E216,Store_SRP!B2:N110,13, FALSE)))</f>
      </c>
      <c r="AC216">
        <f>IF(IFERROR(AB216,TRUE)=TRUE, "-","OK")</f>
      </c>
      <c r="AD216" s="8" t="s">
        <v>538</v>
      </c>
      <c r="AE216" s="8" t="s">
        <v>39</v>
      </c>
      <c r="AF216">
        <f>IF(IFERROR(VLOOKUP(E216,Store_Showcase!B2:H144,{5}, FALSE), TRUE)=TRUE, IF(IFERROR(VLOOKUP(E216,Store_SRP!B2:H110,{5}, FALSE), TRUE)=TRUE,VLOOKUP(E216,Store_VAM!B2:H273,{5}, FALSE),VLOOKUP(E216,Store_SRP!B2:H110,{5}, FALSE)), VLOOKUP(E216,Store_Showcase!B2:H144,{5}, FALSE))</f>
      </c>
      <c r="AG216">
        <f>IF(IFERROR(VLOOKUP(E216,Store_Showcase!B2:H144,{6}, FALSE), TRUE)=TRUE, IF(IFERROR(VLOOKUP(E216,Store_SRP!B2:H110,{6}, FALSE), TRUE)=TRUE,VLOOKUP(E216,Store_VAM!B2:H273,{6}, FALSE),VLOOKUP(E216,Store_SRP!B2:H110,{6}, FALSE)), VLOOKUP(E216,Store_Showcase!B2:H144,{6}, FALSE))</f>
      </c>
      <c r="AH216">
        <f>VLOOKUP(G216,Sku_Consolidated!A2:R957,18,FALSE)</f>
      </c>
      <c r="AI216">
        <f>VLOOKUP(G216,Sku_Consolidated!A2:S957,19,FALSE)</f>
      </c>
      <c r="AJ216">
        <f>VLOOKUP(G216,Sku_Consolidated!A2:T957,20,FALSE)</f>
      </c>
    </row>
    <row r="217" spans="1:36" x14ac:dyDescent="0.25">
      <c r="A217">
        <v>2024</v>
      </c>
      <c r="B217" t="s">
        <v>31</v>
      </c>
      <c r="C217" t="s">
        <v>32</v>
      </c>
      <c r="D217" t="s">
        <v>33</v>
      </c>
      <c r="E217">
        <v>229</v>
      </c>
      <c r="F217">
        <f>IF(IFERROR(VLOOKUP(E217,Store_Showcase!B2:H144,{2}, FALSE), TRUE)=TRUE, IF(IFERROR(VLOOKUP(E217,Store_SRP!B2:H110,{2}, FALSE), TRUE)=TRUE,VLOOKUP(E217,Store_VAM!B2:H273,{2}, FALSE),VLOOKUP(E217,Store_SRP!B2:H110,{2}, FALSE)), VLOOKUP(E217,Store_Showcase!B2:H144,{2}, FALSE))</f>
      </c>
      <c r="G217">
        <v>655320</v>
      </c>
      <c r="H217" t="s">
        <v>380</v>
      </c>
      <c r="I217" s="8" t="s">
        <v>539</v>
      </c>
      <c r="J217" t="s">
        <v>36</v>
      </c>
      <c r="K217" s="8">
        <f>IF(J217="PCK", I217, 0)</f>
      </c>
      <c r="L217" s="8">
        <f>IF(J217="KLS", I217, IF(J217="PCK", I217*VLOOKUP(G217,Sku_Consolidated!A2:U957,21, FALSE),I217*VLOOKUP(G217,Sku_Consolidated!A2:U957,21, FALSE)))</f>
      </c>
      <c r="M217" s="8">
        <f>IF(J217="PCS", I217, 0)</f>
      </c>
      <c r="N217" s="8" t="s">
        <v>540</v>
      </c>
      <c r="O217" s="8">
        <f>N217 * VLOOKUP(E217&amp;VLOOKUP(G217,Sku_Consolidated!A2:Q957,17,FALSE),Sku_CommRate!A2:E1002, 5, FALSE)</f>
      </c>
      <c r="P217" s="8">
        <f>N217 - O217</f>
      </c>
      <c r="Q217">
        <f>VLOOKUP(G217,Sku_Consolidated!A2:G957,7, FALSE)</f>
      </c>
      <c r="R217">
        <f>IF(IFERROR(VLOOKUP(E217,Store_Showcase!B2:H144,7, FALSE), TRUE)=TRUE, IF(IFERROR(VLOOKUP(E217,Store_SRP!B2:H110,7, FALSE), TRUE)=TRUE,VLOOKUP(E217,Store_VAM!B2:H273,7, FALSE),VLOOKUP(E217,Store_SRP!B2:H110,7, FALSE)), VLOOKUP(E217,Store_Showcase!B2:H144,7, FALSE))</f>
      </c>
      <c r="S217">
        <f>IF(IFERROR(VLOOKUP(E217,Store_Showcase!B2:I144,8, FALSE), TRUE)=TRUE, IF(IFERROR(VLOOKUP(E217,Store_SRP!B2:I110,8, FALSE), TRUE)=TRUE,VLOOKUP(E217,Store_VAM!B2:I273,8, FALSE),VLOOKUP(E217,Store_SRP!B2:I110,8, FALSE)), VLOOKUP(E217,Store_Showcase!B2:I144,8, FALSE))</f>
      </c>
      <c r="T217">
        <f>VLOOKUP(G217,Sku_Consolidated!A2:R957,18,FALSE)</f>
      </c>
      <c r="U217">
        <v>6245</v>
      </c>
      <c r="V217">
        <f>IF(VLOOKUP(G217,Sku_Consolidated!A2:S957,19,FALSE)="SHOWCASE", VLOOKUP(E217,Store_Showcase!B2:L144,11, FALSE), IF(VLOOKUP(G217,Sku_Consolidated!A2:S957,19,FALSE)="VAM",VLOOKUP(E217,Store_VAM!B2:L273,11, FALSE),VLOOKUP(E217,Store_SRP!B2:L110,11, FALSE)))</f>
      </c>
      <c r="W217">
        <f>VLOOKUP(G217,Sku_Consolidated!A2:W957,11,FALSE)</f>
      </c>
      <c r="X217">
        <f>VLOOKUP(G217,Sku_Consolidated!A2:H957,8,FALSE)</f>
      </c>
      <c r="Y217">
        <f>VLOOKUP(G217,Sku_Consolidated!A2:I957,9,FALSE)</f>
      </c>
      <c r="Z217" t="s">
        <v>38</v>
      </c>
      <c r="AA217">
        <f>VLOOKUP(G217,Sku_Consolidated!A2:E957,5,FALSE)</f>
      </c>
      <c r="AB217">
        <f>IF(VLOOKUP(G217,Sku_Consolidated!A2:S957,19,FALSE)="SHOWCASE", VLOOKUP(E217,Store_Showcase!B2:N144,13, FALSE), IF(VLOOKUP(G217,Sku_Consolidated!A2:S957,19,FALSE)="VAM",VLOOKUP(E217,Store_VAM!B2:N273,13, FALSE),VLOOKUP(E217,Store_SRP!B2:N110,13, FALSE)))</f>
      </c>
      <c r="AC217">
        <f>IF(IFERROR(AB217,TRUE)=TRUE, "-","OK")</f>
      </c>
      <c r="AD217" s="8" t="s">
        <v>540</v>
      </c>
      <c r="AE217" s="8" t="s">
        <v>39</v>
      </c>
      <c r="AF217">
        <f>IF(IFERROR(VLOOKUP(E217,Store_Showcase!B2:H144,{5}, FALSE), TRUE)=TRUE, IF(IFERROR(VLOOKUP(E217,Store_SRP!B2:H110,{5}, FALSE), TRUE)=TRUE,VLOOKUP(E217,Store_VAM!B2:H273,{5}, FALSE),VLOOKUP(E217,Store_SRP!B2:H110,{5}, FALSE)), VLOOKUP(E217,Store_Showcase!B2:H144,{5}, FALSE))</f>
      </c>
      <c r="AG217">
        <f>IF(IFERROR(VLOOKUP(E217,Store_Showcase!B2:H144,{6}, FALSE), TRUE)=TRUE, IF(IFERROR(VLOOKUP(E217,Store_SRP!B2:H110,{6}, FALSE), TRUE)=TRUE,VLOOKUP(E217,Store_VAM!B2:H273,{6}, FALSE),VLOOKUP(E217,Store_SRP!B2:H110,{6}, FALSE)), VLOOKUP(E217,Store_Showcase!B2:H144,{6}, FALSE))</f>
      </c>
      <c r="AH217">
        <f>VLOOKUP(G217,Sku_Consolidated!A2:R957,18,FALSE)</f>
      </c>
      <c r="AI217">
        <f>VLOOKUP(G217,Sku_Consolidated!A2:S957,19,FALSE)</f>
      </c>
      <c r="AJ217">
        <f>VLOOKUP(G217,Sku_Consolidated!A2:T957,20,FALSE)</f>
      </c>
    </row>
    <row r="218" spans="1:36" x14ac:dyDescent="0.25">
      <c r="A218">
        <v>2024</v>
      </c>
      <c r="B218" t="s">
        <v>31</v>
      </c>
      <c r="C218" t="s">
        <v>32</v>
      </c>
      <c r="D218" t="s">
        <v>33</v>
      </c>
      <c r="E218">
        <v>745</v>
      </c>
      <c r="F218">
        <f>IF(IFERROR(VLOOKUP(E218,Store_Showcase!B2:H144,{2}, FALSE), TRUE)=TRUE, IF(IFERROR(VLOOKUP(E218,Store_SRP!B2:H110,{2}, FALSE), TRUE)=TRUE,VLOOKUP(E218,Store_VAM!B2:H273,{2}, FALSE),VLOOKUP(E218,Store_SRP!B2:H110,{2}, FALSE)), VLOOKUP(E218,Store_Showcase!B2:H144,{2}, FALSE))</f>
      </c>
      <c r="G218">
        <v>692425</v>
      </c>
      <c r="H218" t="s">
        <v>541</v>
      </c>
      <c r="I218" s="8" t="s">
        <v>542</v>
      </c>
      <c r="J218" t="s">
        <v>36</v>
      </c>
      <c r="K218" s="8">
        <f>IF(J218="PCK", I218, 0)</f>
      </c>
      <c r="L218" s="8">
        <f>IF(J218="KLS", I218, IF(J218="PCK", I218*VLOOKUP(G218,Sku_Consolidated!A2:U957,21, FALSE),I218*VLOOKUP(G218,Sku_Consolidated!A2:U957,21, FALSE)))</f>
      </c>
      <c r="M218" s="8">
        <f>IF(J218="PCS", I218, 0)</f>
      </c>
      <c r="N218" s="8" t="s">
        <v>543</v>
      </c>
      <c r="O218" s="8">
        <f>N218 * VLOOKUP(E218&amp;VLOOKUP(G218,Sku_Consolidated!A2:Q957,17,FALSE),Sku_CommRate!A2:E1002, 5, FALSE)</f>
      </c>
      <c r="P218" s="8">
        <f>N218 - O218</f>
      </c>
      <c r="Q218">
        <f>VLOOKUP(G218,Sku_Consolidated!A2:G957,7, FALSE)</f>
      </c>
      <c r="R218">
        <f>IF(IFERROR(VLOOKUP(E218,Store_Showcase!B2:H144,7, FALSE), TRUE)=TRUE, IF(IFERROR(VLOOKUP(E218,Store_SRP!B2:H110,7, FALSE), TRUE)=TRUE,VLOOKUP(E218,Store_VAM!B2:H273,7, FALSE),VLOOKUP(E218,Store_SRP!B2:H110,7, FALSE)), VLOOKUP(E218,Store_Showcase!B2:H144,7, FALSE))</f>
      </c>
      <c r="S218">
        <f>IF(IFERROR(VLOOKUP(E218,Store_Showcase!B2:I144,8, FALSE), TRUE)=TRUE, IF(IFERROR(VLOOKUP(E218,Store_SRP!B2:I110,8, FALSE), TRUE)=TRUE,VLOOKUP(E218,Store_VAM!B2:I273,8, FALSE),VLOOKUP(E218,Store_SRP!B2:I110,8, FALSE)), VLOOKUP(E218,Store_Showcase!B2:I144,8, FALSE))</f>
      </c>
      <c r="T218">
        <f>VLOOKUP(G218,Sku_Consolidated!A2:R957,18,FALSE)</f>
      </c>
      <c r="U218">
        <v>17629</v>
      </c>
      <c r="V218">
        <f>IF(VLOOKUP(G218,Sku_Consolidated!A2:S957,19,FALSE)="SHOWCASE", VLOOKUP(E218,Store_Showcase!B2:L144,11, FALSE), IF(VLOOKUP(G218,Sku_Consolidated!A2:S957,19,FALSE)="VAM",VLOOKUP(E218,Store_VAM!B2:L273,11, FALSE),VLOOKUP(E218,Store_SRP!B2:L110,11, FALSE)))</f>
      </c>
      <c r="W218">
        <f>VLOOKUP(G218,Sku_Consolidated!A2:W957,11,FALSE)</f>
      </c>
      <c r="X218">
        <f>VLOOKUP(G218,Sku_Consolidated!A2:H957,8,FALSE)</f>
      </c>
      <c r="Y218">
        <f>VLOOKUP(G218,Sku_Consolidated!A2:I957,9,FALSE)</f>
      </c>
      <c r="Z218" t="s">
        <v>38</v>
      </c>
      <c r="AA218">
        <f>VLOOKUP(G218,Sku_Consolidated!A2:E957,5,FALSE)</f>
      </c>
      <c r="AB218">
        <f>IF(VLOOKUP(G218,Sku_Consolidated!A2:S957,19,FALSE)="SHOWCASE", VLOOKUP(E218,Store_Showcase!B2:N144,13, FALSE), IF(VLOOKUP(G218,Sku_Consolidated!A2:S957,19,FALSE)="VAM",VLOOKUP(E218,Store_VAM!B2:N273,13, FALSE),VLOOKUP(E218,Store_SRP!B2:N110,13, FALSE)))</f>
      </c>
      <c r="AC218">
        <f>IF(IFERROR(AB218,TRUE)=TRUE, "-","OK")</f>
      </c>
      <c r="AD218" s="8" t="s">
        <v>543</v>
      </c>
      <c r="AE218" s="8" t="s">
        <v>39</v>
      </c>
      <c r="AF218">
        <f>IF(IFERROR(VLOOKUP(E218,Store_Showcase!B2:H144,{5}, FALSE), TRUE)=TRUE, IF(IFERROR(VLOOKUP(E218,Store_SRP!B2:H110,{5}, FALSE), TRUE)=TRUE,VLOOKUP(E218,Store_VAM!B2:H273,{5}, FALSE),VLOOKUP(E218,Store_SRP!B2:H110,{5}, FALSE)), VLOOKUP(E218,Store_Showcase!B2:H144,{5}, FALSE))</f>
      </c>
      <c r="AG218">
        <f>IF(IFERROR(VLOOKUP(E218,Store_Showcase!B2:H144,{6}, FALSE), TRUE)=TRUE, IF(IFERROR(VLOOKUP(E218,Store_SRP!B2:H110,{6}, FALSE), TRUE)=TRUE,VLOOKUP(E218,Store_VAM!B2:H273,{6}, FALSE),VLOOKUP(E218,Store_SRP!B2:H110,{6}, FALSE)), VLOOKUP(E218,Store_Showcase!B2:H144,{6}, FALSE))</f>
      </c>
      <c r="AH218">
        <f>VLOOKUP(G218,Sku_Consolidated!A2:R957,18,FALSE)</f>
      </c>
      <c r="AI218">
        <f>VLOOKUP(G218,Sku_Consolidated!A2:S957,19,FALSE)</f>
      </c>
      <c r="AJ218">
        <f>VLOOKUP(G218,Sku_Consolidated!A2:T957,20,FALSE)</f>
      </c>
    </row>
    <row r="219" spans="1:36" x14ac:dyDescent="0.25">
      <c r="A219">
        <v>2024</v>
      </c>
      <c r="B219" t="s">
        <v>31</v>
      </c>
      <c r="C219" t="s">
        <v>32</v>
      </c>
      <c r="D219" t="s">
        <v>33</v>
      </c>
      <c r="E219">
        <v>813</v>
      </c>
      <c r="F219">
        <f>IF(IFERROR(VLOOKUP(E219,Store_Showcase!B2:H144,{2}, FALSE), TRUE)=TRUE, IF(IFERROR(VLOOKUP(E219,Store_SRP!B2:H110,{2}, FALSE), TRUE)=TRUE,VLOOKUP(E219,Store_VAM!B2:H273,{2}, FALSE),VLOOKUP(E219,Store_SRP!B2:H110,{2}, FALSE)), VLOOKUP(E219,Store_Showcase!B2:H144,{2}, FALSE))</f>
      </c>
      <c r="G219">
        <v>655301</v>
      </c>
      <c r="H219" t="s">
        <v>57</v>
      </c>
      <c r="I219" s="8" t="s">
        <v>544</v>
      </c>
      <c r="J219" t="s">
        <v>36</v>
      </c>
      <c r="K219" s="8">
        <f>IF(J219="PCK", I219, 0)</f>
      </c>
      <c r="L219" s="8">
        <f>IF(J219="KLS", I219, IF(J219="PCK", I219*VLOOKUP(G219,Sku_Consolidated!A2:U957,21, FALSE),I219*VLOOKUP(G219,Sku_Consolidated!A2:U957,21, FALSE)))</f>
      </c>
      <c r="M219" s="8">
        <f>IF(J219="PCS", I219, 0)</f>
      </c>
      <c r="N219" s="8" t="s">
        <v>545</v>
      </c>
      <c r="O219" s="8">
        <f>N219 * VLOOKUP(E219&amp;VLOOKUP(G219,Sku_Consolidated!A2:Q957,17,FALSE),Sku_CommRate!A2:E1002, 5, FALSE)</f>
      </c>
      <c r="P219" s="8">
        <f>N219 - O219</f>
      </c>
      <c r="Q219">
        <f>VLOOKUP(G219,Sku_Consolidated!A2:G957,7, FALSE)</f>
      </c>
      <c r="R219">
        <f>IF(IFERROR(VLOOKUP(E219,Store_Showcase!B2:H144,7, FALSE), TRUE)=TRUE, IF(IFERROR(VLOOKUP(E219,Store_SRP!B2:H110,7, FALSE), TRUE)=TRUE,VLOOKUP(E219,Store_VAM!B2:H273,7, FALSE),VLOOKUP(E219,Store_SRP!B2:H110,7, FALSE)), VLOOKUP(E219,Store_Showcase!B2:H144,7, FALSE))</f>
      </c>
      <c r="S219">
        <f>IF(IFERROR(VLOOKUP(E219,Store_Showcase!B2:I144,8, FALSE), TRUE)=TRUE, IF(IFERROR(VLOOKUP(E219,Store_SRP!B2:I110,8, FALSE), TRUE)=TRUE,VLOOKUP(E219,Store_VAM!B2:I273,8, FALSE),VLOOKUP(E219,Store_SRP!B2:I110,8, FALSE)), VLOOKUP(E219,Store_Showcase!B2:I144,8, FALSE))</f>
      </c>
      <c r="T219">
        <f>VLOOKUP(G219,Sku_Consolidated!A2:R957,18,FALSE)</f>
      </c>
      <c r="U219">
        <v>6228</v>
      </c>
      <c r="V219">
        <f>IF(VLOOKUP(G219,Sku_Consolidated!A2:S957,19,FALSE)="SHOWCASE", VLOOKUP(E219,Store_Showcase!B2:L144,11, FALSE), IF(VLOOKUP(G219,Sku_Consolidated!A2:S957,19,FALSE)="VAM",VLOOKUP(E219,Store_VAM!B2:L273,11, FALSE),VLOOKUP(E219,Store_SRP!B2:L110,11, FALSE)))</f>
      </c>
      <c r="W219">
        <f>VLOOKUP(G219,Sku_Consolidated!A2:W957,11,FALSE)</f>
      </c>
      <c r="X219">
        <f>VLOOKUP(G219,Sku_Consolidated!A2:H957,8,FALSE)</f>
      </c>
      <c r="Y219">
        <f>VLOOKUP(G219,Sku_Consolidated!A2:I957,9,FALSE)</f>
      </c>
      <c r="Z219" t="s">
        <v>38</v>
      </c>
      <c r="AA219">
        <f>VLOOKUP(G219,Sku_Consolidated!A2:E957,5,FALSE)</f>
      </c>
      <c r="AB219">
        <f>IF(VLOOKUP(G219,Sku_Consolidated!A2:S957,19,FALSE)="SHOWCASE", VLOOKUP(E219,Store_Showcase!B2:N144,13, FALSE), IF(VLOOKUP(G219,Sku_Consolidated!A2:S957,19,FALSE)="VAM",VLOOKUP(E219,Store_VAM!B2:N273,13, FALSE),VLOOKUP(E219,Store_SRP!B2:N110,13, FALSE)))</f>
      </c>
      <c r="AC219">
        <f>IF(IFERROR(AB219,TRUE)=TRUE, "-","OK")</f>
      </c>
      <c r="AD219" s="8" t="s">
        <v>545</v>
      </c>
      <c r="AE219" s="8" t="s">
        <v>39</v>
      </c>
      <c r="AF219">
        <f>IF(IFERROR(VLOOKUP(E219,Store_Showcase!B2:H144,{5}, FALSE), TRUE)=TRUE, IF(IFERROR(VLOOKUP(E219,Store_SRP!B2:H110,{5}, FALSE), TRUE)=TRUE,VLOOKUP(E219,Store_VAM!B2:H273,{5}, FALSE),VLOOKUP(E219,Store_SRP!B2:H110,{5}, FALSE)), VLOOKUP(E219,Store_Showcase!B2:H144,{5}, FALSE))</f>
      </c>
      <c r="AG219">
        <f>IF(IFERROR(VLOOKUP(E219,Store_Showcase!B2:H144,{6}, FALSE), TRUE)=TRUE, IF(IFERROR(VLOOKUP(E219,Store_SRP!B2:H110,{6}, FALSE), TRUE)=TRUE,VLOOKUP(E219,Store_VAM!B2:H273,{6}, FALSE),VLOOKUP(E219,Store_SRP!B2:H110,{6}, FALSE)), VLOOKUP(E219,Store_Showcase!B2:H144,{6}, FALSE))</f>
      </c>
      <c r="AH219">
        <f>VLOOKUP(G219,Sku_Consolidated!A2:R957,18,FALSE)</f>
      </c>
      <c r="AI219">
        <f>VLOOKUP(G219,Sku_Consolidated!A2:S957,19,FALSE)</f>
      </c>
      <c r="AJ219">
        <f>VLOOKUP(G219,Sku_Consolidated!A2:T957,20,FALSE)</f>
      </c>
    </row>
    <row r="220" spans="1:36" x14ac:dyDescent="0.25">
      <c r="A220">
        <v>2024</v>
      </c>
      <c r="B220" t="s">
        <v>31</v>
      </c>
      <c r="C220" t="s">
        <v>32</v>
      </c>
      <c r="D220" t="s">
        <v>33</v>
      </c>
      <c r="E220">
        <v>402</v>
      </c>
      <c r="F220">
        <f>IF(IFERROR(VLOOKUP(E220,Store_Showcase!B2:H144,{2}, FALSE), TRUE)=TRUE, IF(IFERROR(VLOOKUP(E220,Store_SRP!B2:H110,{2}, FALSE), TRUE)=TRUE,VLOOKUP(E220,Store_VAM!B2:H273,{2}, FALSE),VLOOKUP(E220,Store_SRP!B2:H110,{2}, FALSE)), VLOOKUP(E220,Store_Showcase!B2:H144,{2}, FALSE))</f>
      </c>
      <c r="G220">
        <v>655512</v>
      </c>
      <c r="H220" t="s">
        <v>63</v>
      </c>
      <c r="I220" s="8" t="s">
        <v>546</v>
      </c>
      <c r="J220" t="s">
        <v>36</v>
      </c>
      <c r="K220" s="8">
        <f>IF(J220="PCK", I220, 0)</f>
      </c>
      <c r="L220" s="8">
        <f>IF(J220="KLS", I220, IF(J220="PCK", I220*VLOOKUP(G220,Sku_Consolidated!A2:U957,21, FALSE),I220*VLOOKUP(G220,Sku_Consolidated!A2:U957,21, FALSE)))</f>
      </c>
      <c r="M220" s="8">
        <f>IF(J220="PCS", I220, 0)</f>
      </c>
      <c r="N220" s="8" t="s">
        <v>547</v>
      </c>
      <c r="O220" s="8">
        <f>N220 * VLOOKUP(E220&amp;VLOOKUP(G220,Sku_Consolidated!A2:Q957,17,FALSE),Sku_CommRate!A2:E1002, 5, FALSE)</f>
      </c>
      <c r="P220" s="8">
        <f>N220 - O220</f>
      </c>
      <c r="Q220">
        <f>VLOOKUP(G220,Sku_Consolidated!A2:G957,7, FALSE)</f>
      </c>
      <c r="R220">
        <f>IF(IFERROR(VLOOKUP(E220,Store_Showcase!B2:H144,7, FALSE), TRUE)=TRUE, IF(IFERROR(VLOOKUP(E220,Store_SRP!B2:H110,7, FALSE), TRUE)=TRUE,VLOOKUP(E220,Store_VAM!B2:H273,7, FALSE),VLOOKUP(E220,Store_SRP!B2:H110,7, FALSE)), VLOOKUP(E220,Store_Showcase!B2:H144,7, FALSE))</f>
      </c>
      <c r="S220">
        <f>IF(IFERROR(VLOOKUP(E220,Store_Showcase!B2:I144,8, FALSE), TRUE)=TRUE, IF(IFERROR(VLOOKUP(E220,Store_SRP!B2:I110,8, FALSE), TRUE)=TRUE,VLOOKUP(E220,Store_VAM!B2:I273,8, FALSE),VLOOKUP(E220,Store_SRP!B2:I110,8, FALSE)), VLOOKUP(E220,Store_Showcase!B2:I144,8, FALSE))</f>
      </c>
      <c r="T220">
        <f>VLOOKUP(G220,Sku_Consolidated!A2:R957,18,FALSE)</f>
      </c>
      <c r="U220">
        <v>6334</v>
      </c>
      <c r="V220">
        <f>IF(VLOOKUP(G220,Sku_Consolidated!A2:S957,19,FALSE)="SHOWCASE", VLOOKUP(E220,Store_Showcase!B2:L144,11, FALSE), IF(VLOOKUP(G220,Sku_Consolidated!A2:S957,19,FALSE)="VAM",VLOOKUP(E220,Store_VAM!B2:L273,11, FALSE),VLOOKUP(E220,Store_SRP!B2:L110,11, FALSE)))</f>
      </c>
      <c r="W220">
        <f>VLOOKUP(G220,Sku_Consolidated!A2:W957,11,FALSE)</f>
      </c>
      <c r="X220">
        <f>VLOOKUP(G220,Sku_Consolidated!A2:H957,8,FALSE)</f>
      </c>
      <c r="Y220">
        <f>VLOOKUP(G220,Sku_Consolidated!A2:I957,9,FALSE)</f>
      </c>
      <c r="Z220" t="s">
        <v>38</v>
      </c>
      <c r="AA220">
        <f>VLOOKUP(G220,Sku_Consolidated!A2:E957,5,FALSE)</f>
      </c>
      <c r="AB220">
        <f>IF(VLOOKUP(G220,Sku_Consolidated!A2:S957,19,FALSE)="SHOWCASE", VLOOKUP(E220,Store_Showcase!B2:N144,13, FALSE), IF(VLOOKUP(G220,Sku_Consolidated!A2:S957,19,FALSE)="VAM",VLOOKUP(E220,Store_VAM!B2:N273,13, FALSE),VLOOKUP(E220,Store_SRP!B2:N110,13, FALSE)))</f>
      </c>
      <c r="AC220">
        <f>IF(IFERROR(AB220,TRUE)=TRUE, "-","OK")</f>
      </c>
      <c r="AD220" s="8" t="s">
        <v>547</v>
      </c>
      <c r="AE220" s="8" t="s">
        <v>39</v>
      </c>
      <c r="AF220">
        <f>IF(IFERROR(VLOOKUP(E220,Store_Showcase!B2:H144,{5}, FALSE), TRUE)=TRUE, IF(IFERROR(VLOOKUP(E220,Store_SRP!B2:H110,{5}, FALSE), TRUE)=TRUE,VLOOKUP(E220,Store_VAM!B2:H273,{5}, FALSE),VLOOKUP(E220,Store_SRP!B2:H110,{5}, FALSE)), VLOOKUP(E220,Store_Showcase!B2:H144,{5}, FALSE))</f>
      </c>
      <c r="AG220">
        <f>IF(IFERROR(VLOOKUP(E220,Store_Showcase!B2:H144,{6}, FALSE), TRUE)=TRUE, IF(IFERROR(VLOOKUP(E220,Store_SRP!B2:H110,{6}, FALSE), TRUE)=TRUE,VLOOKUP(E220,Store_VAM!B2:H273,{6}, FALSE),VLOOKUP(E220,Store_SRP!B2:H110,{6}, FALSE)), VLOOKUP(E220,Store_Showcase!B2:H144,{6}, FALSE))</f>
      </c>
      <c r="AH220">
        <f>VLOOKUP(G220,Sku_Consolidated!A2:R957,18,FALSE)</f>
      </c>
      <c r="AI220">
        <f>VLOOKUP(G220,Sku_Consolidated!A2:S957,19,FALSE)</f>
      </c>
      <c r="AJ220">
        <f>VLOOKUP(G220,Sku_Consolidated!A2:T957,20,FALSE)</f>
      </c>
    </row>
    <row r="221" spans="1:36" x14ac:dyDescent="0.25">
      <c r="A221">
        <v>2024</v>
      </c>
      <c r="B221" t="s">
        <v>31</v>
      </c>
      <c r="C221" t="s">
        <v>32</v>
      </c>
      <c r="D221" t="s">
        <v>33</v>
      </c>
      <c r="E221">
        <v>221</v>
      </c>
      <c r="F221">
        <f>IF(IFERROR(VLOOKUP(E221,Store_Showcase!B2:H144,{2}, FALSE), TRUE)=TRUE, IF(IFERROR(VLOOKUP(E221,Store_SRP!B2:H110,{2}, FALSE), TRUE)=TRUE,VLOOKUP(E221,Store_VAM!B2:H273,{2}, FALSE),VLOOKUP(E221,Store_SRP!B2:H110,{2}, FALSE)), VLOOKUP(E221,Store_Showcase!B2:H144,{2}, FALSE))</f>
      </c>
      <c r="G221">
        <v>655515</v>
      </c>
      <c r="H221" t="s">
        <v>428</v>
      </c>
      <c r="I221" s="8" t="s">
        <v>548</v>
      </c>
      <c r="J221" t="s">
        <v>36</v>
      </c>
      <c r="K221" s="8">
        <f>IF(J221="PCK", I221, 0)</f>
      </c>
      <c r="L221" s="8">
        <f>IF(J221="KLS", I221, IF(J221="PCK", I221*VLOOKUP(G221,Sku_Consolidated!A2:U957,21, FALSE),I221*VLOOKUP(G221,Sku_Consolidated!A2:U957,21, FALSE)))</f>
      </c>
      <c r="M221" s="8">
        <f>IF(J221="PCS", I221, 0)</f>
      </c>
      <c r="N221" s="8" t="s">
        <v>549</v>
      </c>
      <c r="O221" s="8">
        <f>N221 * VLOOKUP(E221&amp;VLOOKUP(G221,Sku_Consolidated!A2:Q957,17,FALSE),Sku_CommRate!A2:E1002, 5, FALSE)</f>
      </c>
      <c r="P221" s="8">
        <f>N221 - O221</f>
      </c>
      <c r="Q221">
        <f>VLOOKUP(G221,Sku_Consolidated!A2:G957,7, FALSE)</f>
      </c>
      <c r="R221">
        <f>IF(IFERROR(VLOOKUP(E221,Store_Showcase!B2:H144,7, FALSE), TRUE)=TRUE, IF(IFERROR(VLOOKUP(E221,Store_SRP!B2:H110,7, FALSE), TRUE)=TRUE,VLOOKUP(E221,Store_VAM!B2:H273,7, FALSE),VLOOKUP(E221,Store_SRP!B2:H110,7, FALSE)), VLOOKUP(E221,Store_Showcase!B2:H144,7, FALSE))</f>
      </c>
      <c r="S221">
        <f>IF(IFERROR(VLOOKUP(E221,Store_Showcase!B2:I144,8, FALSE), TRUE)=TRUE, IF(IFERROR(VLOOKUP(E221,Store_SRP!B2:I110,8, FALSE), TRUE)=TRUE,VLOOKUP(E221,Store_VAM!B2:I273,8, FALSE),VLOOKUP(E221,Store_SRP!B2:I110,8, FALSE)), VLOOKUP(E221,Store_Showcase!B2:I144,8, FALSE))</f>
      </c>
      <c r="T221">
        <f>VLOOKUP(G221,Sku_Consolidated!A2:R957,18,FALSE)</f>
      </c>
      <c r="U221">
        <v>6338</v>
      </c>
      <c r="V221">
        <f>IF(VLOOKUP(G221,Sku_Consolidated!A2:S957,19,FALSE)="SHOWCASE", VLOOKUP(E221,Store_Showcase!B2:L144,11, FALSE), IF(VLOOKUP(G221,Sku_Consolidated!A2:S957,19,FALSE)="VAM",VLOOKUP(E221,Store_VAM!B2:L273,11, FALSE),VLOOKUP(E221,Store_SRP!B2:L110,11, FALSE)))</f>
      </c>
      <c r="W221">
        <f>VLOOKUP(G221,Sku_Consolidated!A2:W957,11,FALSE)</f>
      </c>
      <c r="X221">
        <f>VLOOKUP(G221,Sku_Consolidated!A2:H957,8,FALSE)</f>
      </c>
      <c r="Y221">
        <f>VLOOKUP(G221,Sku_Consolidated!A2:I957,9,FALSE)</f>
      </c>
      <c r="Z221" t="s">
        <v>38</v>
      </c>
      <c r="AA221">
        <f>VLOOKUP(G221,Sku_Consolidated!A2:E957,5,FALSE)</f>
      </c>
      <c r="AB221">
        <f>IF(VLOOKUP(G221,Sku_Consolidated!A2:S957,19,FALSE)="SHOWCASE", VLOOKUP(E221,Store_Showcase!B2:N144,13, FALSE), IF(VLOOKUP(G221,Sku_Consolidated!A2:S957,19,FALSE)="VAM",VLOOKUP(E221,Store_VAM!B2:N273,13, FALSE),VLOOKUP(E221,Store_SRP!B2:N110,13, FALSE)))</f>
      </c>
      <c r="AC221">
        <f>IF(IFERROR(AB221,TRUE)=TRUE, "-","OK")</f>
      </c>
      <c r="AD221" s="8" t="s">
        <v>549</v>
      </c>
      <c r="AE221" s="8" t="s">
        <v>39</v>
      </c>
      <c r="AF221">
        <f>IF(IFERROR(VLOOKUP(E221,Store_Showcase!B2:H144,{5}, FALSE), TRUE)=TRUE, IF(IFERROR(VLOOKUP(E221,Store_SRP!B2:H110,{5}, FALSE), TRUE)=TRUE,VLOOKUP(E221,Store_VAM!B2:H273,{5}, FALSE),VLOOKUP(E221,Store_SRP!B2:H110,{5}, FALSE)), VLOOKUP(E221,Store_Showcase!B2:H144,{5}, FALSE))</f>
      </c>
      <c r="AG221">
        <f>IF(IFERROR(VLOOKUP(E221,Store_Showcase!B2:H144,{6}, FALSE), TRUE)=TRUE, IF(IFERROR(VLOOKUP(E221,Store_SRP!B2:H110,{6}, FALSE), TRUE)=TRUE,VLOOKUP(E221,Store_VAM!B2:H273,{6}, FALSE),VLOOKUP(E221,Store_SRP!B2:H110,{6}, FALSE)), VLOOKUP(E221,Store_Showcase!B2:H144,{6}, FALSE))</f>
      </c>
      <c r="AH221">
        <f>VLOOKUP(G221,Sku_Consolidated!A2:R957,18,FALSE)</f>
      </c>
      <c r="AI221">
        <f>VLOOKUP(G221,Sku_Consolidated!A2:S957,19,FALSE)</f>
      </c>
      <c r="AJ221">
        <f>VLOOKUP(G221,Sku_Consolidated!A2:T957,20,FALSE)</f>
      </c>
    </row>
    <row r="222" spans="1:36" x14ac:dyDescent="0.25">
      <c r="A222">
        <v>2024</v>
      </c>
      <c r="B222" t="s">
        <v>31</v>
      </c>
      <c r="C222" t="s">
        <v>32</v>
      </c>
      <c r="D222" t="s">
        <v>33</v>
      </c>
      <c r="E222">
        <v>136</v>
      </c>
      <c r="F222">
        <f>IF(IFERROR(VLOOKUP(E222,Store_Showcase!B2:H144,{2}, FALSE), TRUE)=TRUE, IF(IFERROR(VLOOKUP(E222,Store_SRP!B2:H110,{2}, FALSE), TRUE)=TRUE,VLOOKUP(E222,Store_VAM!B2:H273,{2}, FALSE),VLOOKUP(E222,Store_SRP!B2:H110,{2}, FALSE)), VLOOKUP(E222,Store_Showcase!B2:H144,{2}, FALSE))</f>
      </c>
      <c r="G222">
        <v>657471</v>
      </c>
      <c r="H222" t="s">
        <v>84</v>
      </c>
      <c r="I222" s="8" t="s">
        <v>550</v>
      </c>
      <c r="J222" t="s">
        <v>36</v>
      </c>
      <c r="K222" s="8">
        <f>IF(J222="PCK", I222, 0)</f>
      </c>
      <c r="L222" s="8">
        <f>IF(J222="KLS", I222, IF(J222="PCK", I222*VLOOKUP(G222,Sku_Consolidated!A2:U957,21, FALSE),I222*VLOOKUP(G222,Sku_Consolidated!A2:U957,21, FALSE)))</f>
      </c>
      <c r="M222" s="8">
        <f>IF(J222="PCS", I222, 0)</f>
      </c>
      <c r="N222" s="8" t="s">
        <v>551</v>
      </c>
      <c r="O222" s="8">
        <f>N222 * VLOOKUP(E222&amp;VLOOKUP(G222,Sku_Consolidated!A2:Q957,17,FALSE),Sku_CommRate!A2:E1002, 5, FALSE)</f>
      </c>
      <c r="P222" s="8">
        <f>N222 - O222</f>
      </c>
      <c r="Q222">
        <f>VLOOKUP(G222,Sku_Consolidated!A2:G957,7, FALSE)</f>
      </c>
      <c r="R222">
        <f>IF(IFERROR(VLOOKUP(E222,Store_Showcase!B2:H144,7, FALSE), TRUE)=TRUE, IF(IFERROR(VLOOKUP(E222,Store_SRP!B2:H110,7, FALSE), TRUE)=TRUE,VLOOKUP(E222,Store_VAM!B2:H273,7, FALSE),VLOOKUP(E222,Store_SRP!B2:H110,7, FALSE)), VLOOKUP(E222,Store_Showcase!B2:H144,7, FALSE))</f>
      </c>
      <c r="S222">
        <f>IF(IFERROR(VLOOKUP(E222,Store_Showcase!B2:I144,8, FALSE), TRUE)=TRUE, IF(IFERROR(VLOOKUP(E222,Store_SRP!B2:I110,8, FALSE), TRUE)=TRUE,VLOOKUP(E222,Store_VAM!B2:I273,8, FALSE),VLOOKUP(E222,Store_SRP!B2:I110,8, FALSE)), VLOOKUP(E222,Store_Showcase!B2:I144,8, FALSE))</f>
      </c>
      <c r="T222">
        <f>VLOOKUP(G222,Sku_Consolidated!A2:R957,18,FALSE)</f>
      </c>
      <c r="U222">
        <v>7074</v>
      </c>
      <c r="V222">
        <f>IF(VLOOKUP(G222,Sku_Consolidated!A2:S957,19,FALSE)="SHOWCASE", VLOOKUP(E222,Store_Showcase!B2:L144,11, FALSE), IF(VLOOKUP(G222,Sku_Consolidated!A2:S957,19,FALSE)="VAM",VLOOKUP(E222,Store_VAM!B2:L273,11, FALSE),VLOOKUP(E222,Store_SRP!B2:L110,11, FALSE)))</f>
      </c>
      <c r="W222">
        <f>VLOOKUP(G222,Sku_Consolidated!A2:W957,11,FALSE)</f>
      </c>
      <c r="X222">
        <f>VLOOKUP(G222,Sku_Consolidated!A2:H957,8,FALSE)</f>
      </c>
      <c r="Y222">
        <f>VLOOKUP(G222,Sku_Consolidated!A2:I957,9,FALSE)</f>
      </c>
      <c r="Z222" t="s">
        <v>38</v>
      </c>
      <c r="AA222">
        <f>VLOOKUP(G222,Sku_Consolidated!A2:E957,5,FALSE)</f>
      </c>
      <c r="AB222">
        <f>IF(VLOOKUP(G222,Sku_Consolidated!A2:S957,19,FALSE)="SHOWCASE", VLOOKUP(E222,Store_Showcase!B2:N144,13, FALSE), IF(VLOOKUP(G222,Sku_Consolidated!A2:S957,19,FALSE)="VAM",VLOOKUP(E222,Store_VAM!B2:N273,13, FALSE),VLOOKUP(E222,Store_SRP!B2:N110,13, FALSE)))</f>
      </c>
      <c r="AC222">
        <f>IF(IFERROR(AB222,TRUE)=TRUE, "-","OK")</f>
      </c>
      <c r="AD222" s="8" t="s">
        <v>551</v>
      </c>
      <c r="AE222" s="8" t="s">
        <v>39</v>
      </c>
      <c r="AF222">
        <f>IF(IFERROR(VLOOKUP(E222,Store_Showcase!B2:H144,{5}, FALSE), TRUE)=TRUE, IF(IFERROR(VLOOKUP(E222,Store_SRP!B2:H110,{5}, FALSE), TRUE)=TRUE,VLOOKUP(E222,Store_VAM!B2:H273,{5}, FALSE),VLOOKUP(E222,Store_SRP!B2:H110,{5}, FALSE)), VLOOKUP(E222,Store_Showcase!B2:H144,{5}, FALSE))</f>
      </c>
      <c r="AG222">
        <f>IF(IFERROR(VLOOKUP(E222,Store_Showcase!B2:H144,{6}, FALSE), TRUE)=TRUE, IF(IFERROR(VLOOKUP(E222,Store_SRP!B2:H110,{6}, FALSE), TRUE)=TRUE,VLOOKUP(E222,Store_VAM!B2:H273,{6}, FALSE),VLOOKUP(E222,Store_SRP!B2:H110,{6}, FALSE)), VLOOKUP(E222,Store_Showcase!B2:H144,{6}, FALSE))</f>
      </c>
      <c r="AH222">
        <f>VLOOKUP(G222,Sku_Consolidated!A2:R957,18,FALSE)</f>
      </c>
      <c r="AI222">
        <f>VLOOKUP(G222,Sku_Consolidated!A2:S957,19,FALSE)</f>
      </c>
      <c r="AJ222">
        <f>VLOOKUP(G222,Sku_Consolidated!A2:T957,20,FALSE)</f>
      </c>
    </row>
    <row r="223" spans="1:36" x14ac:dyDescent="0.25">
      <c r="A223">
        <v>2024</v>
      </c>
      <c r="B223" t="s">
        <v>31</v>
      </c>
      <c r="C223" t="s">
        <v>32</v>
      </c>
      <c r="D223" t="s">
        <v>33</v>
      </c>
      <c r="E223">
        <v>465</v>
      </c>
      <c r="F223">
        <f>IF(IFERROR(VLOOKUP(E223,Store_Showcase!B2:H144,{2}, FALSE), TRUE)=TRUE, IF(IFERROR(VLOOKUP(E223,Store_SRP!B2:H110,{2}, FALSE), TRUE)=TRUE,VLOOKUP(E223,Store_VAM!B2:H273,{2}, FALSE),VLOOKUP(E223,Store_SRP!B2:H110,{2}, FALSE)), VLOOKUP(E223,Store_Showcase!B2:H144,{2}, FALSE))</f>
      </c>
      <c r="G223">
        <v>655719</v>
      </c>
      <c r="H223" t="s">
        <v>454</v>
      </c>
      <c r="I223" s="8" t="s">
        <v>552</v>
      </c>
      <c r="J223" t="s">
        <v>36</v>
      </c>
      <c r="K223" s="8">
        <f>IF(J223="PCK", I223, 0)</f>
      </c>
      <c r="L223" s="8">
        <f>IF(J223="KLS", I223, IF(J223="PCK", I223*VLOOKUP(G223,Sku_Consolidated!A2:U957,21, FALSE),I223*VLOOKUP(G223,Sku_Consolidated!A2:U957,21, FALSE)))</f>
      </c>
      <c r="M223" s="8">
        <f>IF(J223="PCS", I223, 0)</f>
      </c>
      <c r="N223" s="8" t="s">
        <v>553</v>
      </c>
      <c r="O223" s="8">
        <f>N223 * VLOOKUP(E223&amp;VLOOKUP(G223,Sku_Consolidated!A2:Q957,17,FALSE),Sku_CommRate!A2:E1002, 5, FALSE)</f>
      </c>
      <c r="P223" s="8">
        <f>N223 - O223</f>
      </c>
      <c r="Q223">
        <f>VLOOKUP(G223,Sku_Consolidated!A2:G957,7, FALSE)</f>
      </c>
      <c r="R223">
        <f>IF(IFERROR(VLOOKUP(E223,Store_Showcase!B2:H144,7, FALSE), TRUE)=TRUE, IF(IFERROR(VLOOKUP(E223,Store_SRP!B2:H110,7, FALSE), TRUE)=TRUE,VLOOKUP(E223,Store_VAM!B2:H273,7, FALSE),VLOOKUP(E223,Store_SRP!B2:H110,7, FALSE)), VLOOKUP(E223,Store_Showcase!B2:H144,7, FALSE))</f>
      </c>
      <c r="S223">
        <f>IF(IFERROR(VLOOKUP(E223,Store_Showcase!B2:I144,8, FALSE), TRUE)=TRUE, IF(IFERROR(VLOOKUP(E223,Store_SRP!B2:I110,8, FALSE), TRUE)=TRUE,VLOOKUP(E223,Store_VAM!B2:I273,8, FALSE),VLOOKUP(E223,Store_SRP!B2:I110,8, FALSE)), VLOOKUP(E223,Store_Showcase!B2:I144,8, FALSE))</f>
      </c>
      <c r="T223">
        <f>VLOOKUP(G223,Sku_Consolidated!A2:R957,18,FALSE)</f>
      </c>
      <c r="U223">
        <v>6447</v>
      </c>
      <c r="V223">
        <f>IF(VLOOKUP(G223,Sku_Consolidated!A2:S957,19,FALSE)="SHOWCASE", VLOOKUP(E223,Store_Showcase!B2:L144,11, FALSE), IF(VLOOKUP(G223,Sku_Consolidated!A2:S957,19,FALSE)="VAM",VLOOKUP(E223,Store_VAM!B2:L273,11, FALSE),VLOOKUP(E223,Store_SRP!B2:L110,11, FALSE)))</f>
      </c>
      <c r="W223">
        <f>VLOOKUP(G223,Sku_Consolidated!A2:W957,11,FALSE)</f>
      </c>
      <c r="X223">
        <f>VLOOKUP(G223,Sku_Consolidated!A2:H957,8,FALSE)</f>
      </c>
      <c r="Y223">
        <f>VLOOKUP(G223,Sku_Consolidated!A2:I957,9,FALSE)</f>
      </c>
      <c r="Z223" t="s">
        <v>38</v>
      </c>
      <c r="AA223">
        <f>VLOOKUP(G223,Sku_Consolidated!A2:E957,5,FALSE)</f>
      </c>
      <c r="AB223">
        <f>IF(VLOOKUP(G223,Sku_Consolidated!A2:S957,19,FALSE)="SHOWCASE", VLOOKUP(E223,Store_Showcase!B2:N144,13, FALSE), IF(VLOOKUP(G223,Sku_Consolidated!A2:S957,19,FALSE)="VAM",VLOOKUP(E223,Store_VAM!B2:N273,13, FALSE),VLOOKUP(E223,Store_SRP!B2:N110,13, FALSE)))</f>
      </c>
      <c r="AC223">
        <f>IF(IFERROR(AB223,TRUE)=TRUE, "-","OK")</f>
      </c>
      <c r="AD223" s="8" t="s">
        <v>553</v>
      </c>
      <c r="AE223" s="8" t="s">
        <v>39</v>
      </c>
      <c r="AF223">
        <f>IF(IFERROR(VLOOKUP(E223,Store_Showcase!B2:H144,{5}, FALSE), TRUE)=TRUE, IF(IFERROR(VLOOKUP(E223,Store_SRP!B2:H110,{5}, FALSE), TRUE)=TRUE,VLOOKUP(E223,Store_VAM!B2:H273,{5}, FALSE),VLOOKUP(E223,Store_SRP!B2:H110,{5}, FALSE)), VLOOKUP(E223,Store_Showcase!B2:H144,{5}, FALSE))</f>
      </c>
      <c r="AG223">
        <f>IF(IFERROR(VLOOKUP(E223,Store_Showcase!B2:H144,{6}, FALSE), TRUE)=TRUE, IF(IFERROR(VLOOKUP(E223,Store_SRP!B2:H110,{6}, FALSE), TRUE)=TRUE,VLOOKUP(E223,Store_VAM!B2:H273,{6}, FALSE),VLOOKUP(E223,Store_SRP!B2:H110,{6}, FALSE)), VLOOKUP(E223,Store_Showcase!B2:H144,{6}, FALSE))</f>
      </c>
      <c r="AH223">
        <f>VLOOKUP(G223,Sku_Consolidated!A2:R957,18,FALSE)</f>
      </c>
      <c r="AI223">
        <f>VLOOKUP(G223,Sku_Consolidated!A2:S957,19,FALSE)</f>
      </c>
      <c r="AJ223">
        <f>VLOOKUP(G223,Sku_Consolidated!A2:T957,20,FALSE)</f>
      </c>
    </row>
    <row r="224" spans="1:36" x14ac:dyDescent="0.25">
      <c r="A224">
        <v>2024</v>
      </c>
      <c r="B224" t="s">
        <v>31</v>
      </c>
      <c r="C224" t="s">
        <v>32</v>
      </c>
      <c r="D224" t="s">
        <v>33</v>
      </c>
      <c r="E224">
        <v>481</v>
      </c>
      <c r="F224">
        <f>IF(IFERROR(VLOOKUP(E224,Store_Showcase!B2:H144,{2}, FALSE), TRUE)=TRUE, IF(IFERROR(VLOOKUP(E224,Store_SRP!B2:H110,{2}, FALSE), TRUE)=TRUE,VLOOKUP(E224,Store_VAM!B2:H273,{2}, FALSE),VLOOKUP(E224,Store_SRP!B2:H110,{2}, FALSE)), VLOOKUP(E224,Store_Showcase!B2:H144,{2}, FALSE))</f>
      </c>
      <c r="G224">
        <v>655709</v>
      </c>
      <c r="H224" t="s">
        <v>318</v>
      </c>
      <c r="I224" s="8" t="s">
        <v>554</v>
      </c>
      <c r="J224" t="s">
        <v>36</v>
      </c>
      <c r="K224" s="8">
        <f>IF(J224="PCK", I224, 0)</f>
      </c>
      <c r="L224" s="8">
        <f>IF(J224="KLS", I224, IF(J224="PCK", I224*VLOOKUP(G224,Sku_Consolidated!A2:U957,21, FALSE),I224*VLOOKUP(G224,Sku_Consolidated!A2:U957,21, FALSE)))</f>
      </c>
      <c r="M224" s="8">
        <f>IF(J224="PCS", I224, 0)</f>
      </c>
      <c r="N224" s="8" t="s">
        <v>555</v>
      </c>
      <c r="O224" s="8">
        <f>N224 * VLOOKUP(E224&amp;VLOOKUP(G224,Sku_Consolidated!A2:Q957,17,FALSE),Sku_CommRate!A2:E1002, 5, FALSE)</f>
      </c>
      <c r="P224" s="8">
        <f>N224 - O224</f>
      </c>
      <c r="Q224">
        <f>VLOOKUP(G224,Sku_Consolidated!A2:G957,7, FALSE)</f>
      </c>
      <c r="R224">
        <f>IF(IFERROR(VLOOKUP(E224,Store_Showcase!B2:H144,7, FALSE), TRUE)=TRUE, IF(IFERROR(VLOOKUP(E224,Store_SRP!B2:H110,7, FALSE), TRUE)=TRUE,VLOOKUP(E224,Store_VAM!B2:H273,7, FALSE),VLOOKUP(E224,Store_SRP!B2:H110,7, FALSE)), VLOOKUP(E224,Store_Showcase!B2:H144,7, FALSE))</f>
      </c>
      <c r="S224">
        <f>IF(IFERROR(VLOOKUP(E224,Store_Showcase!B2:I144,8, FALSE), TRUE)=TRUE, IF(IFERROR(VLOOKUP(E224,Store_SRP!B2:I110,8, FALSE), TRUE)=TRUE,VLOOKUP(E224,Store_VAM!B2:I273,8, FALSE),VLOOKUP(E224,Store_SRP!B2:I110,8, FALSE)), VLOOKUP(E224,Store_Showcase!B2:I144,8, FALSE))</f>
      </c>
      <c r="T224">
        <f>VLOOKUP(G224,Sku_Consolidated!A2:R957,18,FALSE)</f>
      </c>
      <c r="U224">
        <v>6437</v>
      </c>
      <c r="V224">
        <f>IF(VLOOKUP(G224,Sku_Consolidated!A2:S957,19,FALSE)="SHOWCASE", VLOOKUP(E224,Store_Showcase!B2:L144,11, FALSE), IF(VLOOKUP(G224,Sku_Consolidated!A2:S957,19,FALSE)="VAM",VLOOKUP(E224,Store_VAM!B2:L273,11, FALSE),VLOOKUP(E224,Store_SRP!B2:L110,11, FALSE)))</f>
      </c>
      <c r="W224">
        <f>VLOOKUP(G224,Sku_Consolidated!A2:W957,11,FALSE)</f>
      </c>
      <c r="X224">
        <f>VLOOKUP(G224,Sku_Consolidated!A2:H957,8,FALSE)</f>
      </c>
      <c r="Y224">
        <f>VLOOKUP(G224,Sku_Consolidated!A2:I957,9,FALSE)</f>
      </c>
      <c r="Z224" t="s">
        <v>38</v>
      </c>
      <c r="AA224">
        <f>VLOOKUP(G224,Sku_Consolidated!A2:E957,5,FALSE)</f>
      </c>
      <c r="AB224">
        <f>IF(VLOOKUP(G224,Sku_Consolidated!A2:S957,19,FALSE)="SHOWCASE", VLOOKUP(E224,Store_Showcase!B2:N144,13, FALSE), IF(VLOOKUP(G224,Sku_Consolidated!A2:S957,19,FALSE)="VAM",VLOOKUP(E224,Store_VAM!B2:N273,13, FALSE),VLOOKUP(E224,Store_SRP!B2:N110,13, FALSE)))</f>
      </c>
      <c r="AC224">
        <f>IF(IFERROR(AB224,TRUE)=TRUE, "-","OK")</f>
      </c>
      <c r="AD224" s="8" t="s">
        <v>555</v>
      </c>
      <c r="AE224" s="8" t="s">
        <v>39</v>
      </c>
      <c r="AF224">
        <f>IF(IFERROR(VLOOKUP(E224,Store_Showcase!B2:H144,{5}, FALSE), TRUE)=TRUE, IF(IFERROR(VLOOKUP(E224,Store_SRP!B2:H110,{5}, FALSE), TRUE)=TRUE,VLOOKUP(E224,Store_VAM!B2:H273,{5}, FALSE),VLOOKUP(E224,Store_SRP!B2:H110,{5}, FALSE)), VLOOKUP(E224,Store_Showcase!B2:H144,{5}, FALSE))</f>
      </c>
      <c r="AG224">
        <f>IF(IFERROR(VLOOKUP(E224,Store_Showcase!B2:H144,{6}, FALSE), TRUE)=TRUE, IF(IFERROR(VLOOKUP(E224,Store_SRP!B2:H110,{6}, FALSE), TRUE)=TRUE,VLOOKUP(E224,Store_VAM!B2:H273,{6}, FALSE),VLOOKUP(E224,Store_SRP!B2:H110,{6}, FALSE)), VLOOKUP(E224,Store_Showcase!B2:H144,{6}, FALSE))</f>
      </c>
      <c r="AH224">
        <f>VLOOKUP(G224,Sku_Consolidated!A2:R957,18,FALSE)</f>
      </c>
      <c r="AI224">
        <f>VLOOKUP(G224,Sku_Consolidated!A2:S957,19,FALSE)</f>
      </c>
      <c r="AJ224">
        <f>VLOOKUP(G224,Sku_Consolidated!A2:T957,20,FALSE)</f>
      </c>
    </row>
    <row r="225" spans="1:36" x14ac:dyDescent="0.25">
      <c r="A225">
        <v>2024</v>
      </c>
      <c r="B225" t="s">
        <v>31</v>
      </c>
      <c r="C225" t="s">
        <v>32</v>
      </c>
      <c r="D225" t="s">
        <v>33</v>
      </c>
      <c r="E225">
        <v>813</v>
      </c>
      <c r="F225">
        <f>IF(IFERROR(VLOOKUP(E225,Store_Showcase!B2:H144,{2}, FALSE), TRUE)=TRUE, IF(IFERROR(VLOOKUP(E225,Store_SRP!B2:H110,{2}, FALSE), TRUE)=TRUE,VLOOKUP(E225,Store_VAM!B2:H273,{2}, FALSE),VLOOKUP(E225,Store_SRP!B2:H110,{2}, FALSE)), VLOOKUP(E225,Store_Showcase!B2:H144,{2}, FALSE))</f>
      </c>
      <c r="G225">
        <v>655292</v>
      </c>
      <c r="H225" t="s">
        <v>72</v>
      </c>
      <c r="I225" s="8" t="s">
        <v>556</v>
      </c>
      <c r="J225" t="s">
        <v>36</v>
      </c>
      <c r="K225" s="8">
        <f>IF(J225="PCK", I225, 0)</f>
      </c>
      <c r="L225" s="8">
        <f>IF(J225="KLS", I225, IF(J225="PCK", I225*VLOOKUP(G225,Sku_Consolidated!A2:U957,21, FALSE),I225*VLOOKUP(G225,Sku_Consolidated!A2:U957,21, FALSE)))</f>
      </c>
      <c r="M225" s="8">
        <f>IF(J225="PCS", I225, 0)</f>
      </c>
      <c r="N225" s="8" t="s">
        <v>557</v>
      </c>
      <c r="O225" s="8">
        <f>N225 * VLOOKUP(E225&amp;VLOOKUP(G225,Sku_Consolidated!A2:Q957,17,FALSE),Sku_CommRate!A2:E1002, 5, FALSE)</f>
      </c>
      <c r="P225" s="8">
        <f>N225 - O225</f>
      </c>
      <c r="Q225">
        <f>VLOOKUP(G225,Sku_Consolidated!A2:G957,7, FALSE)</f>
      </c>
      <c r="R225">
        <f>IF(IFERROR(VLOOKUP(E225,Store_Showcase!B2:H144,7, FALSE), TRUE)=TRUE, IF(IFERROR(VLOOKUP(E225,Store_SRP!B2:H110,7, FALSE), TRUE)=TRUE,VLOOKUP(E225,Store_VAM!B2:H273,7, FALSE),VLOOKUP(E225,Store_SRP!B2:H110,7, FALSE)), VLOOKUP(E225,Store_Showcase!B2:H144,7, FALSE))</f>
      </c>
      <c r="S225">
        <f>IF(IFERROR(VLOOKUP(E225,Store_Showcase!B2:I144,8, FALSE), TRUE)=TRUE, IF(IFERROR(VLOOKUP(E225,Store_SRP!B2:I110,8, FALSE), TRUE)=TRUE,VLOOKUP(E225,Store_VAM!B2:I273,8, FALSE),VLOOKUP(E225,Store_SRP!B2:I110,8, FALSE)), VLOOKUP(E225,Store_Showcase!B2:I144,8, FALSE))</f>
      </c>
      <c r="T225">
        <f>VLOOKUP(G225,Sku_Consolidated!A2:R957,18,FALSE)</f>
      </c>
      <c r="U225">
        <v>6220</v>
      </c>
      <c r="V225">
        <f>IF(VLOOKUP(G225,Sku_Consolidated!A2:S957,19,FALSE)="SHOWCASE", VLOOKUP(E225,Store_Showcase!B2:L144,11, FALSE), IF(VLOOKUP(G225,Sku_Consolidated!A2:S957,19,FALSE)="VAM",VLOOKUP(E225,Store_VAM!B2:L273,11, FALSE),VLOOKUP(E225,Store_SRP!B2:L110,11, FALSE)))</f>
      </c>
      <c r="W225">
        <f>VLOOKUP(G225,Sku_Consolidated!A2:W957,11,FALSE)</f>
      </c>
      <c r="X225">
        <f>VLOOKUP(G225,Sku_Consolidated!A2:H957,8,FALSE)</f>
      </c>
      <c r="Y225">
        <f>VLOOKUP(G225,Sku_Consolidated!A2:I957,9,FALSE)</f>
      </c>
      <c r="Z225" t="s">
        <v>38</v>
      </c>
      <c r="AA225">
        <f>VLOOKUP(G225,Sku_Consolidated!A2:E957,5,FALSE)</f>
      </c>
      <c r="AB225">
        <f>IF(VLOOKUP(G225,Sku_Consolidated!A2:S957,19,FALSE)="SHOWCASE", VLOOKUP(E225,Store_Showcase!B2:N144,13, FALSE), IF(VLOOKUP(G225,Sku_Consolidated!A2:S957,19,FALSE)="VAM",VLOOKUP(E225,Store_VAM!B2:N273,13, FALSE),VLOOKUP(E225,Store_SRP!B2:N110,13, FALSE)))</f>
      </c>
      <c r="AC225">
        <f>IF(IFERROR(AB225,TRUE)=TRUE, "-","OK")</f>
      </c>
      <c r="AD225" s="8" t="s">
        <v>557</v>
      </c>
      <c r="AE225" s="8" t="s">
        <v>39</v>
      </c>
      <c r="AF225">
        <f>IF(IFERROR(VLOOKUP(E225,Store_Showcase!B2:H144,{5}, FALSE), TRUE)=TRUE, IF(IFERROR(VLOOKUP(E225,Store_SRP!B2:H110,{5}, FALSE), TRUE)=TRUE,VLOOKUP(E225,Store_VAM!B2:H273,{5}, FALSE),VLOOKUP(E225,Store_SRP!B2:H110,{5}, FALSE)), VLOOKUP(E225,Store_Showcase!B2:H144,{5}, FALSE))</f>
      </c>
      <c r="AG225">
        <f>IF(IFERROR(VLOOKUP(E225,Store_Showcase!B2:H144,{6}, FALSE), TRUE)=TRUE, IF(IFERROR(VLOOKUP(E225,Store_SRP!B2:H110,{6}, FALSE), TRUE)=TRUE,VLOOKUP(E225,Store_VAM!B2:H273,{6}, FALSE),VLOOKUP(E225,Store_SRP!B2:H110,{6}, FALSE)), VLOOKUP(E225,Store_Showcase!B2:H144,{6}, FALSE))</f>
      </c>
      <c r="AH225">
        <f>VLOOKUP(G225,Sku_Consolidated!A2:R957,18,FALSE)</f>
      </c>
      <c r="AI225">
        <f>VLOOKUP(G225,Sku_Consolidated!A2:S957,19,FALSE)</f>
      </c>
      <c r="AJ225">
        <f>VLOOKUP(G225,Sku_Consolidated!A2:T957,20,FALSE)</f>
      </c>
    </row>
    <row r="226" spans="1:36" x14ac:dyDescent="0.25">
      <c r="A226">
        <v>2024</v>
      </c>
      <c r="B226" t="s">
        <v>31</v>
      </c>
      <c r="C226" t="s">
        <v>32</v>
      </c>
      <c r="D226" t="s">
        <v>33</v>
      </c>
      <c r="E226">
        <v>202</v>
      </c>
      <c r="F226">
        <f>IF(IFERROR(VLOOKUP(E226,Store_Showcase!B2:H144,{2}, FALSE), TRUE)=TRUE, IF(IFERROR(VLOOKUP(E226,Store_SRP!B2:H110,{2}, FALSE), TRUE)=TRUE,VLOOKUP(E226,Store_VAM!B2:H273,{2}, FALSE),VLOOKUP(E226,Store_SRP!B2:H110,{2}, FALSE)), VLOOKUP(E226,Store_Showcase!B2:H144,{2}, FALSE))</f>
      </c>
      <c r="G226">
        <v>655306</v>
      </c>
      <c r="H226" t="s">
        <v>43</v>
      </c>
      <c r="I226" s="8" t="s">
        <v>558</v>
      </c>
      <c r="J226" t="s">
        <v>36</v>
      </c>
      <c r="K226" s="8">
        <f>IF(J226="PCK", I226, 0)</f>
      </c>
      <c r="L226" s="8">
        <f>IF(J226="KLS", I226, IF(J226="PCK", I226*VLOOKUP(G226,Sku_Consolidated!A2:U957,21, FALSE),I226*VLOOKUP(G226,Sku_Consolidated!A2:U957,21, FALSE)))</f>
      </c>
      <c r="M226" s="8">
        <f>IF(J226="PCS", I226, 0)</f>
      </c>
      <c r="N226" s="8" t="s">
        <v>559</v>
      </c>
      <c r="O226" s="8">
        <f>N226 * VLOOKUP(E226&amp;VLOOKUP(G226,Sku_Consolidated!A2:Q957,17,FALSE),Sku_CommRate!A2:E1002, 5, FALSE)</f>
      </c>
      <c r="P226" s="8">
        <f>N226 - O226</f>
      </c>
      <c r="Q226">
        <f>VLOOKUP(G226,Sku_Consolidated!A2:G957,7, FALSE)</f>
      </c>
      <c r="R226">
        <f>IF(IFERROR(VLOOKUP(E226,Store_Showcase!B2:H144,7, FALSE), TRUE)=TRUE, IF(IFERROR(VLOOKUP(E226,Store_SRP!B2:H110,7, FALSE), TRUE)=TRUE,VLOOKUP(E226,Store_VAM!B2:H273,7, FALSE),VLOOKUP(E226,Store_SRP!B2:H110,7, FALSE)), VLOOKUP(E226,Store_Showcase!B2:H144,7, FALSE))</f>
      </c>
      <c r="S226">
        <f>IF(IFERROR(VLOOKUP(E226,Store_Showcase!B2:I144,8, FALSE), TRUE)=TRUE, IF(IFERROR(VLOOKUP(E226,Store_SRP!B2:I110,8, FALSE), TRUE)=TRUE,VLOOKUP(E226,Store_VAM!B2:I273,8, FALSE),VLOOKUP(E226,Store_SRP!B2:I110,8, FALSE)), VLOOKUP(E226,Store_Showcase!B2:I144,8, FALSE))</f>
      </c>
      <c r="T226">
        <f>VLOOKUP(G226,Sku_Consolidated!A2:R957,18,FALSE)</f>
      </c>
      <c r="U226">
        <v>6233</v>
      </c>
      <c r="V226">
        <f>IF(VLOOKUP(G226,Sku_Consolidated!A2:S957,19,FALSE)="SHOWCASE", VLOOKUP(E226,Store_Showcase!B2:L144,11, FALSE), IF(VLOOKUP(G226,Sku_Consolidated!A2:S957,19,FALSE)="VAM",VLOOKUP(E226,Store_VAM!B2:L273,11, FALSE),VLOOKUP(E226,Store_SRP!B2:L110,11, FALSE)))</f>
      </c>
      <c r="W226">
        <f>VLOOKUP(G226,Sku_Consolidated!A2:W957,11,FALSE)</f>
      </c>
      <c r="X226">
        <f>VLOOKUP(G226,Sku_Consolidated!A2:H957,8,FALSE)</f>
      </c>
      <c r="Y226">
        <f>VLOOKUP(G226,Sku_Consolidated!A2:I957,9,FALSE)</f>
      </c>
      <c r="Z226" t="s">
        <v>38</v>
      </c>
      <c r="AA226">
        <f>VLOOKUP(G226,Sku_Consolidated!A2:E957,5,FALSE)</f>
      </c>
      <c r="AB226">
        <f>IF(VLOOKUP(G226,Sku_Consolidated!A2:S957,19,FALSE)="SHOWCASE", VLOOKUP(E226,Store_Showcase!B2:N144,13, FALSE), IF(VLOOKUP(G226,Sku_Consolidated!A2:S957,19,FALSE)="VAM",VLOOKUP(E226,Store_VAM!B2:N273,13, FALSE),VLOOKUP(E226,Store_SRP!B2:N110,13, FALSE)))</f>
      </c>
      <c r="AC226">
        <f>IF(IFERROR(AB226,TRUE)=TRUE, "-","OK")</f>
      </c>
      <c r="AD226" s="8" t="s">
        <v>559</v>
      </c>
      <c r="AE226" s="8" t="s">
        <v>39</v>
      </c>
      <c r="AF226">
        <f>IF(IFERROR(VLOOKUP(E226,Store_Showcase!B2:H144,{5}, FALSE), TRUE)=TRUE, IF(IFERROR(VLOOKUP(E226,Store_SRP!B2:H110,{5}, FALSE), TRUE)=TRUE,VLOOKUP(E226,Store_VAM!B2:H273,{5}, FALSE),VLOOKUP(E226,Store_SRP!B2:H110,{5}, FALSE)), VLOOKUP(E226,Store_Showcase!B2:H144,{5}, FALSE))</f>
      </c>
      <c r="AG226">
        <f>IF(IFERROR(VLOOKUP(E226,Store_Showcase!B2:H144,{6}, FALSE), TRUE)=TRUE, IF(IFERROR(VLOOKUP(E226,Store_SRP!B2:H110,{6}, FALSE), TRUE)=TRUE,VLOOKUP(E226,Store_VAM!B2:H273,{6}, FALSE),VLOOKUP(E226,Store_SRP!B2:H110,{6}, FALSE)), VLOOKUP(E226,Store_Showcase!B2:H144,{6}, FALSE))</f>
      </c>
      <c r="AH226">
        <f>VLOOKUP(G226,Sku_Consolidated!A2:R957,18,FALSE)</f>
      </c>
      <c r="AI226">
        <f>VLOOKUP(G226,Sku_Consolidated!A2:S957,19,FALSE)</f>
      </c>
      <c r="AJ226">
        <f>VLOOKUP(G226,Sku_Consolidated!A2:T957,20,FALSE)</f>
      </c>
    </row>
    <row r="227" spans="1:36" x14ac:dyDescent="0.25">
      <c r="A227">
        <v>2024</v>
      </c>
      <c r="B227" t="s">
        <v>31</v>
      </c>
      <c r="C227" t="s">
        <v>32</v>
      </c>
      <c r="D227" t="s">
        <v>33</v>
      </c>
      <c r="E227">
        <v>804</v>
      </c>
      <c r="F227">
        <f>IF(IFERROR(VLOOKUP(E227,Store_Showcase!B2:H144,{2}, FALSE), TRUE)=TRUE, IF(IFERROR(VLOOKUP(E227,Store_SRP!B2:H110,{2}, FALSE), TRUE)=TRUE,VLOOKUP(E227,Store_VAM!B2:H273,{2}, FALSE),VLOOKUP(E227,Store_SRP!B2:H110,{2}, FALSE)), VLOOKUP(E227,Store_Showcase!B2:H144,{2}, FALSE))</f>
      </c>
      <c r="G227">
        <v>655319</v>
      </c>
      <c r="H227" t="s">
        <v>246</v>
      </c>
      <c r="I227" s="8" t="s">
        <v>560</v>
      </c>
      <c r="J227" t="s">
        <v>36</v>
      </c>
      <c r="K227" s="8">
        <f>IF(J227="PCK", I227, 0)</f>
      </c>
      <c r="L227" s="8">
        <f>IF(J227="KLS", I227, IF(J227="PCK", I227*VLOOKUP(G227,Sku_Consolidated!A2:U957,21, FALSE),I227*VLOOKUP(G227,Sku_Consolidated!A2:U957,21, FALSE)))</f>
      </c>
      <c r="M227" s="8">
        <f>IF(J227="PCS", I227, 0)</f>
      </c>
      <c r="N227" s="8" t="s">
        <v>561</v>
      </c>
      <c r="O227" s="8">
        <f>N227 * VLOOKUP(E227&amp;VLOOKUP(G227,Sku_Consolidated!A2:Q957,17,FALSE),Sku_CommRate!A2:E1002, 5, FALSE)</f>
      </c>
      <c r="P227" s="8">
        <f>N227 - O227</f>
      </c>
      <c r="Q227">
        <f>VLOOKUP(G227,Sku_Consolidated!A2:G957,7, FALSE)</f>
      </c>
      <c r="R227">
        <f>IF(IFERROR(VLOOKUP(E227,Store_Showcase!B2:H144,7, FALSE), TRUE)=TRUE, IF(IFERROR(VLOOKUP(E227,Store_SRP!B2:H110,7, FALSE), TRUE)=TRUE,VLOOKUP(E227,Store_VAM!B2:H273,7, FALSE),VLOOKUP(E227,Store_SRP!B2:H110,7, FALSE)), VLOOKUP(E227,Store_Showcase!B2:H144,7, FALSE))</f>
      </c>
      <c r="S227">
        <f>IF(IFERROR(VLOOKUP(E227,Store_Showcase!B2:I144,8, FALSE), TRUE)=TRUE, IF(IFERROR(VLOOKUP(E227,Store_SRP!B2:I110,8, FALSE), TRUE)=TRUE,VLOOKUP(E227,Store_VAM!B2:I273,8, FALSE),VLOOKUP(E227,Store_SRP!B2:I110,8, FALSE)), VLOOKUP(E227,Store_Showcase!B2:I144,8, FALSE))</f>
      </c>
      <c r="T227">
        <f>VLOOKUP(G227,Sku_Consolidated!A2:R957,18,FALSE)</f>
      </c>
      <c r="U227">
        <v>6244</v>
      </c>
      <c r="V227">
        <f>IF(VLOOKUP(G227,Sku_Consolidated!A2:S957,19,FALSE)="SHOWCASE", VLOOKUP(E227,Store_Showcase!B2:L144,11, FALSE), IF(VLOOKUP(G227,Sku_Consolidated!A2:S957,19,FALSE)="VAM",VLOOKUP(E227,Store_VAM!B2:L273,11, FALSE),VLOOKUP(E227,Store_SRP!B2:L110,11, FALSE)))</f>
      </c>
      <c r="W227">
        <f>VLOOKUP(G227,Sku_Consolidated!A2:W957,11,FALSE)</f>
      </c>
      <c r="X227">
        <f>VLOOKUP(G227,Sku_Consolidated!A2:H957,8,FALSE)</f>
      </c>
      <c r="Y227">
        <f>VLOOKUP(G227,Sku_Consolidated!A2:I957,9,FALSE)</f>
      </c>
      <c r="Z227" t="s">
        <v>38</v>
      </c>
      <c r="AA227">
        <f>VLOOKUP(G227,Sku_Consolidated!A2:E957,5,FALSE)</f>
      </c>
      <c r="AB227">
        <f>IF(VLOOKUP(G227,Sku_Consolidated!A2:S957,19,FALSE)="SHOWCASE", VLOOKUP(E227,Store_Showcase!B2:N144,13, FALSE), IF(VLOOKUP(G227,Sku_Consolidated!A2:S957,19,FALSE)="VAM",VLOOKUP(E227,Store_VAM!B2:N273,13, FALSE),VLOOKUP(E227,Store_SRP!B2:N110,13, FALSE)))</f>
      </c>
      <c r="AC227">
        <f>IF(IFERROR(AB227,TRUE)=TRUE, "-","OK")</f>
      </c>
      <c r="AD227" s="8" t="s">
        <v>561</v>
      </c>
      <c r="AE227" s="8" t="s">
        <v>39</v>
      </c>
      <c r="AF227">
        <f>IF(IFERROR(VLOOKUP(E227,Store_Showcase!B2:H144,{5}, FALSE), TRUE)=TRUE, IF(IFERROR(VLOOKUP(E227,Store_SRP!B2:H110,{5}, FALSE), TRUE)=TRUE,VLOOKUP(E227,Store_VAM!B2:H273,{5}, FALSE),VLOOKUP(E227,Store_SRP!B2:H110,{5}, FALSE)), VLOOKUP(E227,Store_Showcase!B2:H144,{5}, FALSE))</f>
      </c>
      <c r="AG227">
        <f>IF(IFERROR(VLOOKUP(E227,Store_Showcase!B2:H144,{6}, FALSE), TRUE)=TRUE, IF(IFERROR(VLOOKUP(E227,Store_SRP!B2:H110,{6}, FALSE), TRUE)=TRUE,VLOOKUP(E227,Store_VAM!B2:H273,{6}, FALSE),VLOOKUP(E227,Store_SRP!B2:H110,{6}, FALSE)), VLOOKUP(E227,Store_Showcase!B2:H144,{6}, FALSE))</f>
      </c>
      <c r="AH227">
        <f>VLOOKUP(G227,Sku_Consolidated!A2:R957,18,FALSE)</f>
      </c>
      <c r="AI227">
        <f>VLOOKUP(G227,Sku_Consolidated!A2:S957,19,FALSE)</f>
      </c>
      <c r="AJ227">
        <f>VLOOKUP(G227,Sku_Consolidated!A2:T957,20,FALSE)</f>
      </c>
    </row>
    <row r="228" spans="1:36" x14ac:dyDescent="0.25">
      <c r="A228">
        <v>2024</v>
      </c>
      <c r="B228" t="s">
        <v>31</v>
      </c>
      <c r="C228" t="s">
        <v>32</v>
      </c>
      <c r="D228" t="s">
        <v>33</v>
      </c>
      <c r="E228">
        <v>248</v>
      </c>
      <c r="F228">
        <f>IF(IFERROR(VLOOKUP(E228,Store_Showcase!B2:H144,{2}, FALSE), TRUE)=TRUE, IF(IFERROR(VLOOKUP(E228,Store_SRP!B2:H110,{2}, FALSE), TRUE)=TRUE,VLOOKUP(E228,Store_VAM!B2:H273,{2}, FALSE),VLOOKUP(E228,Store_SRP!B2:H110,{2}, FALSE)), VLOOKUP(E228,Store_Showcase!B2:H144,{2}, FALSE))</f>
      </c>
      <c r="G228">
        <v>655304</v>
      </c>
      <c r="H228" t="s">
        <v>142</v>
      </c>
      <c r="I228" s="8" t="s">
        <v>562</v>
      </c>
      <c r="J228" t="s">
        <v>36</v>
      </c>
      <c r="K228" s="8">
        <f>IF(J228="PCK", I228, 0)</f>
      </c>
      <c r="L228" s="8">
        <f>IF(J228="KLS", I228, IF(J228="PCK", I228*VLOOKUP(G228,Sku_Consolidated!A2:U957,21, FALSE),I228*VLOOKUP(G228,Sku_Consolidated!A2:U957,21, FALSE)))</f>
      </c>
      <c r="M228" s="8">
        <f>IF(J228="PCS", I228, 0)</f>
      </c>
      <c r="N228" s="8" t="s">
        <v>563</v>
      </c>
      <c r="O228" s="8">
        <f>N228 * VLOOKUP(E228&amp;VLOOKUP(G228,Sku_Consolidated!A2:Q957,17,FALSE),Sku_CommRate!A2:E1002, 5, FALSE)</f>
      </c>
      <c r="P228" s="8">
        <f>N228 - O228</f>
      </c>
      <c r="Q228">
        <f>VLOOKUP(G228,Sku_Consolidated!A2:G957,7, FALSE)</f>
      </c>
      <c r="R228">
        <f>IF(IFERROR(VLOOKUP(E228,Store_Showcase!B2:H144,7, FALSE), TRUE)=TRUE, IF(IFERROR(VLOOKUP(E228,Store_SRP!B2:H110,7, FALSE), TRUE)=TRUE,VLOOKUP(E228,Store_VAM!B2:H273,7, FALSE),VLOOKUP(E228,Store_SRP!B2:H110,7, FALSE)), VLOOKUP(E228,Store_Showcase!B2:H144,7, FALSE))</f>
      </c>
      <c r="S228">
        <f>IF(IFERROR(VLOOKUP(E228,Store_Showcase!B2:I144,8, FALSE), TRUE)=TRUE, IF(IFERROR(VLOOKUP(E228,Store_SRP!B2:I110,8, FALSE), TRUE)=TRUE,VLOOKUP(E228,Store_VAM!B2:I273,8, FALSE),VLOOKUP(E228,Store_SRP!B2:I110,8, FALSE)), VLOOKUP(E228,Store_Showcase!B2:I144,8, FALSE))</f>
      </c>
      <c r="T228">
        <f>VLOOKUP(G228,Sku_Consolidated!A2:R957,18,FALSE)</f>
      </c>
      <c r="U228">
        <v>6231</v>
      </c>
      <c r="V228">
        <f>IF(VLOOKUP(G228,Sku_Consolidated!A2:S957,19,FALSE)="SHOWCASE", VLOOKUP(E228,Store_Showcase!B2:L144,11, FALSE), IF(VLOOKUP(G228,Sku_Consolidated!A2:S957,19,FALSE)="VAM",VLOOKUP(E228,Store_VAM!B2:L273,11, FALSE),VLOOKUP(E228,Store_SRP!B2:L110,11, FALSE)))</f>
      </c>
      <c r="W228">
        <f>VLOOKUP(G228,Sku_Consolidated!A2:W957,11,FALSE)</f>
      </c>
      <c r="X228">
        <f>VLOOKUP(G228,Sku_Consolidated!A2:H957,8,FALSE)</f>
      </c>
      <c r="Y228">
        <f>VLOOKUP(G228,Sku_Consolidated!A2:I957,9,FALSE)</f>
      </c>
      <c r="Z228" t="s">
        <v>38</v>
      </c>
      <c r="AA228">
        <f>VLOOKUP(G228,Sku_Consolidated!A2:E957,5,FALSE)</f>
      </c>
      <c r="AB228">
        <f>IF(VLOOKUP(G228,Sku_Consolidated!A2:S957,19,FALSE)="SHOWCASE", VLOOKUP(E228,Store_Showcase!B2:N144,13, FALSE), IF(VLOOKUP(G228,Sku_Consolidated!A2:S957,19,FALSE)="VAM",VLOOKUP(E228,Store_VAM!B2:N273,13, FALSE),VLOOKUP(E228,Store_SRP!B2:N110,13, FALSE)))</f>
      </c>
      <c r="AC228">
        <f>IF(IFERROR(AB228,TRUE)=TRUE, "-","OK")</f>
      </c>
      <c r="AD228" s="8" t="s">
        <v>563</v>
      </c>
      <c r="AE228" s="8" t="s">
        <v>39</v>
      </c>
      <c r="AF228">
        <f>IF(IFERROR(VLOOKUP(E228,Store_Showcase!B2:H144,{5}, FALSE), TRUE)=TRUE, IF(IFERROR(VLOOKUP(E228,Store_SRP!B2:H110,{5}, FALSE), TRUE)=TRUE,VLOOKUP(E228,Store_VAM!B2:H273,{5}, FALSE),VLOOKUP(E228,Store_SRP!B2:H110,{5}, FALSE)), VLOOKUP(E228,Store_Showcase!B2:H144,{5}, FALSE))</f>
      </c>
      <c r="AG228">
        <f>IF(IFERROR(VLOOKUP(E228,Store_Showcase!B2:H144,{6}, FALSE), TRUE)=TRUE, IF(IFERROR(VLOOKUP(E228,Store_SRP!B2:H110,{6}, FALSE), TRUE)=TRUE,VLOOKUP(E228,Store_VAM!B2:H273,{6}, FALSE),VLOOKUP(E228,Store_SRP!B2:H110,{6}, FALSE)), VLOOKUP(E228,Store_Showcase!B2:H144,{6}, FALSE))</f>
      </c>
      <c r="AH228">
        <f>VLOOKUP(G228,Sku_Consolidated!A2:R957,18,FALSE)</f>
      </c>
      <c r="AI228">
        <f>VLOOKUP(G228,Sku_Consolidated!A2:S957,19,FALSE)</f>
      </c>
      <c r="AJ228">
        <f>VLOOKUP(G228,Sku_Consolidated!A2:T957,20,FALSE)</f>
      </c>
    </row>
    <row r="229" spans="1:36" x14ac:dyDescent="0.25">
      <c r="A229">
        <v>2024</v>
      </c>
      <c r="B229" t="s">
        <v>31</v>
      </c>
      <c r="C229" t="s">
        <v>32</v>
      </c>
      <c r="D229" t="s">
        <v>33</v>
      </c>
      <c r="E229">
        <v>402</v>
      </c>
      <c r="F229">
        <f>IF(IFERROR(VLOOKUP(E229,Store_Showcase!B2:H144,{2}, FALSE), TRUE)=TRUE, IF(IFERROR(VLOOKUP(E229,Store_SRP!B2:H110,{2}, FALSE), TRUE)=TRUE,VLOOKUP(E229,Store_VAM!B2:H273,{2}, FALSE),VLOOKUP(E229,Store_SRP!B2:H110,{2}, FALSE)), VLOOKUP(E229,Store_Showcase!B2:H144,{2}, FALSE))</f>
      </c>
      <c r="G229">
        <v>655309</v>
      </c>
      <c r="H229" t="s">
        <v>219</v>
      </c>
      <c r="I229" s="8" t="s">
        <v>564</v>
      </c>
      <c r="J229" t="s">
        <v>36</v>
      </c>
      <c r="K229" s="8">
        <f>IF(J229="PCK", I229, 0)</f>
      </c>
      <c r="L229" s="8">
        <f>IF(J229="KLS", I229, IF(J229="PCK", I229*VLOOKUP(G229,Sku_Consolidated!A2:U957,21, FALSE),I229*VLOOKUP(G229,Sku_Consolidated!A2:U957,21, FALSE)))</f>
      </c>
      <c r="M229" s="8">
        <f>IF(J229="PCS", I229, 0)</f>
      </c>
      <c r="N229" s="8" t="s">
        <v>565</v>
      </c>
      <c r="O229" s="8">
        <f>N229 * VLOOKUP(E229&amp;VLOOKUP(G229,Sku_Consolidated!A2:Q957,17,FALSE),Sku_CommRate!A2:E1002, 5, FALSE)</f>
      </c>
      <c r="P229" s="8">
        <f>N229 - O229</f>
      </c>
      <c r="Q229">
        <f>VLOOKUP(G229,Sku_Consolidated!A2:G957,7, FALSE)</f>
      </c>
      <c r="R229">
        <f>IF(IFERROR(VLOOKUP(E229,Store_Showcase!B2:H144,7, FALSE), TRUE)=TRUE, IF(IFERROR(VLOOKUP(E229,Store_SRP!B2:H110,7, FALSE), TRUE)=TRUE,VLOOKUP(E229,Store_VAM!B2:H273,7, FALSE),VLOOKUP(E229,Store_SRP!B2:H110,7, FALSE)), VLOOKUP(E229,Store_Showcase!B2:H144,7, FALSE))</f>
      </c>
      <c r="S229">
        <f>IF(IFERROR(VLOOKUP(E229,Store_Showcase!B2:I144,8, FALSE), TRUE)=TRUE, IF(IFERROR(VLOOKUP(E229,Store_SRP!B2:I110,8, FALSE), TRUE)=TRUE,VLOOKUP(E229,Store_VAM!B2:I273,8, FALSE),VLOOKUP(E229,Store_SRP!B2:I110,8, FALSE)), VLOOKUP(E229,Store_Showcase!B2:I144,8, FALSE))</f>
      </c>
      <c r="T229">
        <f>VLOOKUP(G229,Sku_Consolidated!A2:R957,18,FALSE)</f>
      </c>
      <c r="U229">
        <v>6236</v>
      </c>
      <c r="V229">
        <f>IF(VLOOKUP(G229,Sku_Consolidated!A2:S957,19,FALSE)="SHOWCASE", VLOOKUP(E229,Store_Showcase!B2:L144,11, FALSE), IF(VLOOKUP(G229,Sku_Consolidated!A2:S957,19,FALSE)="VAM",VLOOKUP(E229,Store_VAM!B2:L273,11, FALSE),VLOOKUP(E229,Store_SRP!B2:L110,11, FALSE)))</f>
      </c>
      <c r="W229">
        <f>VLOOKUP(G229,Sku_Consolidated!A2:W957,11,FALSE)</f>
      </c>
      <c r="X229">
        <f>VLOOKUP(G229,Sku_Consolidated!A2:H957,8,FALSE)</f>
      </c>
      <c r="Y229">
        <f>VLOOKUP(G229,Sku_Consolidated!A2:I957,9,FALSE)</f>
      </c>
      <c r="Z229" t="s">
        <v>38</v>
      </c>
      <c r="AA229">
        <f>VLOOKUP(G229,Sku_Consolidated!A2:E957,5,FALSE)</f>
      </c>
      <c r="AB229">
        <f>IF(VLOOKUP(G229,Sku_Consolidated!A2:S957,19,FALSE)="SHOWCASE", VLOOKUP(E229,Store_Showcase!B2:N144,13, FALSE), IF(VLOOKUP(G229,Sku_Consolidated!A2:S957,19,FALSE)="VAM",VLOOKUP(E229,Store_VAM!B2:N273,13, FALSE),VLOOKUP(E229,Store_SRP!B2:N110,13, FALSE)))</f>
      </c>
      <c r="AC229">
        <f>IF(IFERROR(AB229,TRUE)=TRUE, "-","OK")</f>
      </c>
      <c r="AD229" s="8" t="s">
        <v>565</v>
      </c>
      <c r="AE229" s="8" t="s">
        <v>39</v>
      </c>
      <c r="AF229">
        <f>IF(IFERROR(VLOOKUP(E229,Store_Showcase!B2:H144,{5}, FALSE), TRUE)=TRUE, IF(IFERROR(VLOOKUP(E229,Store_SRP!B2:H110,{5}, FALSE), TRUE)=TRUE,VLOOKUP(E229,Store_VAM!B2:H273,{5}, FALSE),VLOOKUP(E229,Store_SRP!B2:H110,{5}, FALSE)), VLOOKUP(E229,Store_Showcase!B2:H144,{5}, FALSE))</f>
      </c>
      <c r="AG229">
        <f>IF(IFERROR(VLOOKUP(E229,Store_Showcase!B2:H144,{6}, FALSE), TRUE)=TRUE, IF(IFERROR(VLOOKUP(E229,Store_SRP!B2:H110,{6}, FALSE), TRUE)=TRUE,VLOOKUP(E229,Store_VAM!B2:H273,{6}, FALSE),VLOOKUP(E229,Store_SRP!B2:H110,{6}, FALSE)), VLOOKUP(E229,Store_Showcase!B2:H144,{6}, FALSE))</f>
      </c>
      <c r="AH229">
        <f>VLOOKUP(G229,Sku_Consolidated!A2:R957,18,FALSE)</f>
      </c>
      <c r="AI229">
        <f>VLOOKUP(G229,Sku_Consolidated!A2:S957,19,FALSE)</f>
      </c>
      <c r="AJ229">
        <f>VLOOKUP(G229,Sku_Consolidated!A2:T957,20,FALSE)</f>
      </c>
    </row>
    <row r="230" spans="1:36" x14ac:dyDescent="0.25">
      <c r="A230">
        <v>2024</v>
      </c>
      <c r="B230" t="s">
        <v>31</v>
      </c>
      <c r="C230" t="s">
        <v>32</v>
      </c>
      <c r="D230" t="s">
        <v>33</v>
      </c>
      <c r="E230">
        <v>229</v>
      </c>
      <c r="F230">
        <f>IF(IFERROR(VLOOKUP(E230,Store_Showcase!B2:H144,{2}, FALSE), TRUE)=TRUE, IF(IFERROR(VLOOKUP(E230,Store_SRP!B2:H110,{2}, FALSE), TRUE)=TRUE,VLOOKUP(E230,Store_VAM!B2:H273,{2}, FALSE),VLOOKUP(E230,Store_SRP!B2:H110,{2}, FALSE)), VLOOKUP(E230,Store_Showcase!B2:H144,{2}, FALSE))</f>
      </c>
      <c r="G230">
        <v>655519</v>
      </c>
      <c r="H230" t="s">
        <v>392</v>
      </c>
      <c r="I230" s="8" t="s">
        <v>566</v>
      </c>
      <c r="J230" t="s">
        <v>36</v>
      </c>
      <c r="K230" s="8">
        <f>IF(J230="PCK", I230, 0)</f>
      </c>
      <c r="L230" s="8">
        <f>IF(J230="KLS", I230, IF(J230="PCK", I230*VLOOKUP(G230,Sku_Consolidated!A2:U957,21, FALSE),I230*VLOOKUP(G230,Sku_Consolidated!A2:U957,21, FALSE)))</f>
      </c>
      <c r="M230" s="8">
        <f>IF(J230="PCS", I230, 0)</f>
      </c>
      <c r="N230" s="8" t="s">
        <v>567</v>
      </c>
      <c r="O230" s="8">
        <f>N230 * VLOOKUP(E230&amp;VLOOKUP(G230,Sku_Consolidated!A2:Q957,17,FALSE),Sku_CommRate!A2:E1002, 5, FALSE)</f>
      </c>
      <c r="P230" s="8">
        <f>N230 - O230</f>
      </c>
      <c r="Q230">
        <f>VLOOKUP(G230,Sku_Consolidated!A2:G957,7, FALSE)</f>
      </c>
      <c r="R230">
        <f>IF(IFERROR(VLOOKUP(E230,Store_Showcase!B2:H144,7, FALSE), TRUE)=TRUE, IF(IFERROR(VLOOKUP(E230,Store_SRP!B2:H110,7, FALSE), TRUE)=TRUE,VLOOKUP(E230,Store_VAM!B2:H273,7, FALSE),VLOOKUP(E230,Store_SRP!B2:H110,7, FALSE)), VLOOKUP(E230,Store_Showcase!B2:H144,7, FALSE))</f>
      </c>
      <c r="S230">
        <f>IF(IFERROR(VLOOKUP(E230,Store_Showcase!B2:I144,8, FALSE), TRUE)=TRUE, IF(IFERROR(VLOOKUP(E230,Store_SRP!B2:I110,8, FALSE), TRUE)=TRUE,VLOOKUP(E230,Store_VAM!B2:I273,8, FALSE),VLOOKUP(E230,Store_SRP!B2:I110,8, FALSE)), VLOOKUP(E230,Store_Showcase!B2:I144,8, FALSE))</f>
      </c>
      <c r="T230">
        <f>VLOOKUP(G230,Sku_Consolidated!A2:R957,18,FALSE)</f>
      </c>
      <c r="U230">
        <v>6341</v>
      </c>
      <c r="V230">
        <f>IF(VLOOKUP(G230,Sku_Consolidated!A2:S957,19,FALSE)="SHOWCASE", VLOOKUP(E230,Store_Showcase!B2:L144,11, FALSE), IF(VLOOKUP(G230,Sku_Consolidated!A2:S957,19,FALSE)="VAM",VLOOKUP(E230,Store_VAM!B2:L273,11, FALSE),VLOOKUP(E230,Store_SRP!B2:L110,11, FALSE)))</f>
      </c>
      <c r="W230">
        <f>VLOOKUP(G230,Sku_Consolidated!A2:W957,11,FALSE)</f>
      </c>
      <c r="X230">
        <f>VLOOKUP(G230,Sku_Consolidated!A2:H957,8,FALSE)</f>
      </c>
      <c r="Y230">
        <f>VLOOKUP(G230,Sku_Consolidated!A2:I957,9,FALSE)</f>
      </c>
      <c r="Z230" t="s">
        <v>38</v>
      </c>
      <c r="AA230">
        <f>VLOOKUP(G230,Sku_Consolidated!A2:E957,5,FALSE)</f>
      </c>
      <c r="AB230">
        <f>IF(VLOOKUP(G230,Sku_Consolidated!A2:S957,19,FALSE)="SHOWCASE", VLOOKUP(E230,Store_Showcase!B2:N144,13, FALSE), IF(VLOOKUP(G230,Sku_Consolidated!A2:S957,19,FALSE)="VAM",VLOOKUP(E230,Store_VAM!B2:N273,13, FALSE),VLOOKUP(E230,Store_SRP!B2:N110,13, FALSE)))</f>
      </c>
      <c r="AC230">
        <f>IF(IFERROR(AB230,TRUE)=TRUE, "-","OK")</f>
      </c>
      <c r="AD230" s="8" t="s">
        <v>567</v>
      </c>
      <c r="AE230" s="8" t="s">
        <v>39</v>
      </c>
      <c r="AF230">
        <f>IF(IFERROR(VLOOKUP(E230,Store_Showcase!B2:H144,{5}, FALSE), TRUE)=TRUE, IF(IFERROR(VLOOKUP(E230,Store_SRP!B2:H110,{5}, FALSE), TRUE)=TRUE,VLOOKUP(E230,Store_VAM!B2:H273,{5}, FALSE),VLOOKUP(E230,Store_SRP!B2:H110,{5}, FALSE)), VLOOKUP(E230,Store_Showcase!B2:H144,{5}, FALSE))</f>
      </c>
      <c r="AG230">
        <f>IF(IFERROR(VLOOKUP(E230,Store_Showcase!B2:H144,{6}, FALSE), TRUE)=TRUE, IF(IFERROR(VLOOKUP(E230,Store_SRP!B2:H110,{6}, FALSE), TRUE)=TRUE,VLOOKUP(E230,Store_VAM!B2:H273,{6}, FALSE),VLOOKUP(E230,Store_SRP!B2:H110,{6}, FALSE)), VLOOKUP(E230,Store_Showcase!B2:H144,{6}, FALSE))</f>
      </c>
      <c r="AH230">
        <f>VLOOKUP(G230,Sku_Consolidated!A2:R957,18,FALSE)</f>
      </c>
      <c r="AI230">
        <f>VLOOKUP(G230,Sku_Consolidated!A2:S957,19,FALSE)</f>
      </c>
      <c r="AJ230">
        <f>VLOOKUP(G230,Sku_Consolidated!A2:T957,20,FALSE)</f>
      </c>
    </row>
    <row r="231" spans="1:36" x14ac:dyDescent="0.25">
      <c r="A231">
        <v>2024</v>
      </c>
      <c r="B231" t="s">
        <v>31</v>
      </c>
      <c r="C231" t="s">
        <v>32</v>
      </c>
      <c r="D231" t="s">
        <v>33</v>
      </c>
      <c r="E231">
        <v>229</v>
      </c>
      <c r="F231">
        <f>IF(IFERROR(VLOOKUP(E231,Store_Showcase!B2:H144,{2}, FALSE), TRUE)=TRUE, IF(IFERROR(VLOOKUP(E231,Store_SRP!B2:H110,{2}, FALSE), TRUE)=TRUE,VLOOKUP(E231,Store_VAM!B2:H273,{2}, FALSE),VLOOKUP(E231,Store_SRP!B2:H110,{2}, FALSE)), VLOOKUP(E231,Store_Showcase!B2:H144,{2}, FALSE))</f>
      </c>
      <c r="G231">
        <v>655308</v>
      </c>
      <c r="H231" t="s">
        <v>287</v>
      </c>
      <c r="I231" s="8" t="s">
        <v>568</v>
      </c>
      <c r="J231" t="s">
        <v>36</v>
      </c>
      <c r="K231" s="8">
        <f>IF(J231="PCK", I231, 0)</f>
      </c>
      <c r="L231" s="8">
        <f>IF(J231="KLS", I231, IF(J231="PCK", I231*VLOOKUP(G231,Sku_Consolidated!A2:U957,21, FALSE),I231*VLOOKUP(G231,Sku_Consolidated!A2:U957,21, FALSE)))</f>
      </c>
      <c r="M231" s="8">
        <f>IF(J231="PCS", I231, 0)</f>
      </c>
      <c r="N231" s="8" t="s">
        <v>569</v>
      </c>
      <c r="O231" s="8">
        <f>N231 * VLOOKUP(E231&amp;VLOOKUP(G231,Sku_Consolidated!A2:Q957,17,FALSE),Sku_CommRate!A2:E1002, 5, FALSE)</f>
      </c>
      <c r="P231" s="8">
        <f>N231 - O231</f>
      </c>
      <c r="Q231">
        <f>VLOOKUP(G231,Sku_Consolidated!A2:G957,7, FALSE)</f>
      </c>
      <c r="R231">
        <f>IF(IFERROR(VLOOKUP(E231,Store_Showcase!B2:H144,7, FALSE), TRUE)=TRUE, IF(IFERROR(VLOOKUP(E231,Store_SRP!B2:H110,7, FALSE), TRUE)=TRUE,VLOOKUP(E231,Store_VAM!B2:H273,7, FALSE),VLOOKUP(E231,Store_SRP!B2:H110,7, FALSE)), VLOOKUP(E231,Store_Showcase!B2:H144,7, FALSE))</f>
      </c>
      <c r="S231">
        <f>IF(IFERROR(VLOOKUP(E231,Store_Showcase!B2:I144,8, FALSE), TRUE)=TRUE, IF(IFERROR(VLOOKUP(E231,Store_SRP!B2:I110,8, FALSE), TRUE)=TRUE,VLOOKUP(E231,Store_VAM!B2:I273,8, FALSE),VLOOKUP(E231,Store_SRP!B2:I110,8, FALSE)), VLOOKUP(E231,Store_Showcase!B2:I144,8, FALSE))</f>
      </c>
      <c r="T231">
        <f>VLOOKUP(G231,Sku_Consolidated!A2:R957,18,FALSE)</f>
      </c>
      <c r="U231">
        <v>6235</v>
      </c>
      <c r="V231">
        <f>IF(VLOOKUP(G231,Sku_Consolidated!A2:S957,19,FALSE)="SHOWCASE", VLOOKUP(E231,Store_Showcase!B2:L144,11, FALSE), IF(VLOOKUP(G231,Sku_Consolidated!A2:S957,19,FALSE)="VAM",VLOOKUP(E231,Store_VAM!B2:L273,11, FALSE),VLOOKUP(E231,Store_SRP!B2:L110,11, FALSE)))</f>
      </c>
      <c r="W231">
        <f>VLOOKUP(G231,Sku_Consolidated!A2:W957,11,FALSE)</f>
      </c>
      <c r="X231">
        <f>VLOOKUP(G231,Sku_Consolidated!A2:H957,8,FALSE)</f>
      </c>
      <c r="Y231">
        <f>VLOOKUP(G231,Sku_Consolidated!A2:I957,9,FALSE)</f>
      </c>
      <c r="Z231" t="s">
        <v>38</v>
      </c>
      <c r="AA231">
        <f>VLOOKUP(G231,Sku_Consolidated!A2:E957,5,FALSE)</f>
      </c>
      <c r="AB231">
        <f>IF(VLOOKUP(G231,Sku_Consolidated!A2:S957,19,FALSE)="SHOWCASE", VLOOKUP(E231,Store_Showcase!B2:N144,13, FALSE), IF(VLOOKUP(G231,Sku_Consolidated!A2:S957,19,FALSE)="VAM",VLOOKUP(E231,Store_VAM!B2:N273,13, FALSE),VLOOKUP(E231,Store_SRP!B2:N110,13, FALSE)))</f>
      </c>
      <c r="AC231">
        <f>IF(IFERROR(AB231,TRUE)=TRUE, "-","OK")</f>
      </c>
      <c r="AD231" s="8" t="s">
        <v>569</v>
      </c>
      <c r="AE231" s="8" t="s">
        <v>39</v>
      </c>
      <c r="AF231">
        <f>IF(IFERROR(VLOOKUP(E231,Store_Showcase!B2:H144,{5}, FALSE), TRUE)=TRUE, IF(IFERROR(VLOOKUP(E231,Store_SRP!B2:H110,{5}, FALSE), TRUE)=TRUE,VLOOKUP(E231,Store_VAM!B2:H273,{5}, FALSE),VLOOKUP(E231,Store_SRP!B2:H110,{5}, FALSE)), VLOOKUP(E231,Store_Showcase!B2:H144,{5}, FALSE))</f>
      </c>
      <c r="AG231">
        <f>IF(IFERROR(VLOOKUP(E231,Store_Showcase!B2:H144,{6}, FALSE), TRUE)=TRUE, IF(IFERROR(VLOOKUP(E231,Store_SRP!B2:H110,{6}, FALSE), TRUE)=TRUE,VLOOKUP(E231,Store_VAM!B2:H273,{6}, FALSE),VLOOKUP(E231,Store_SRP!B2:H110,{6}, FALSE)), VLOOKUP(E231,Store_Showcase!B2:H144,{6}, FALSE))</f>
      </c>
      <c r="AH231">
        <f>VLOOKUP(G231,Sku_Consolidated!A2:R957,18,FALSE)</f>
      </c>
      <c r="AI231">
        <f>VLOOKUP(G231,Sku_Consolidated!A2:S957,19,FALSE)</f>
      </c>
      <c r="AJ231">
        <f>VLOOKUP(G231,Sku_Consolidated!A2:T957,20,FALSE)</f>
      </c>
    </row>
    <row r="232" spans="1:36" x14ac:dyDescent="0.25">
      <c r="A232">
        <v>2024</v>
      </c>
      <c r="B232" t="s">
        <v>31</v>
      </c>
      <c r="C232" t="s">
        <v>32</v>
      </c>
      <c r="D232" t="s">
        <v>33</v>
      </c>
      <c r="E232">
        <v>495</v>
      </c>
      <c r="F232">
        <f>IF(IFERROR(VLOOKUP(E232,Store_Showcase!B2:H144,{2}, FALSE), TRUE)=TRUE, IF(IFERROR(VLOOKUP(E232,Store_SRP!B2:H110,{2}, FALSE), TRUE)=TRUE,VLOOKUP(E232,Store_VAM!B2:H273,{2}, FALSE),VLOOKUP(E232,Store_SRP!B2:H110,{2}, FALSE)), VLOOKUP(E232,Store_Showcase!B2:H144,{2}, FALSE))</f>
      </c>
      <c r="G232">
        <v>655710</v>
      </c>
      <c r="H232" t="s">
        <v>54</v>
      </c>
      <c r="I232" s="8" t="s">
        <v>570</v>
      </c>
      <c r="J232" t="s">
        <v>36</v>
      </c>
      <c r="K232" s="8">
        <f>IF(J232="PCK", I232, 0)</f>
      </c>
      <c r="L232" s="8">
        <f>IF(J232="KLS", I232, IF(J232="PCK", I232*VLOOKUP(G232,Sku_Consolidated!A2:U957,21, FALSE),I232*VLOOKUP(G232,Sku_Consolidated!A2:U957,21, FALSE)))</f>
      </c>
      <c r="M232" s="8">
        <f>IF(J232="PCS", I232, 0)</f>
      </c>
      <c r="N232" s="8" t="s">
        <v>571</v>
      </c>
      <c r="O232" s="8">
        <f>N232 * VLOOKUP(E232&amp;VLOOKUP(G232,Sku_Consolidated!A2:Q957,17,FALSE),Sku_CommRate!A2:E1002, 5, FALSE)</f>
      </c>
      <c r="P232" s="8">
        <f>N232 - O232</f>
      </c>
      <c r="Q232">
        <f>VLOOKUP(G232,Sku_Consolidated!A2:G957,7, FALSE)</f>
      </c>
      <c r="R232">
        <f>IF(IFERROR(VLOOKUP(E232,Store_Showcase!B2:H144,7, FALSE), TRUE)=TRUE, IF(IFERROR(VLOOKUP(E232,Store_SRP!B2:H110,7, FALSE), TRUE)=TRUE,VLOOKUP(E232,Store_VAM!B2:H273,7, FALSE),VLOOKUP(E232,Store_SRP!B2:H110,7, FALSE)), VLOOKUP(E232,Store_Showcase!B2:H144,7, FALSE))</f>
      </c>
      <c r="S232">
        <f>IF(IFERROR(VLOOKUP(E232,Store_Showcase!B2:I144,8, FALSE), TRUE)=TRUE, IF(IFERROR(VLOOKUP(E232,Store_SRP!B2:I110,8, FALSE), TRUE)=TRUE,VLOOKUP(E232,Store_VAM!B2:I273,8, FALSE),VLOOKUP(E232,Store_SRP!B2:I110,8, FALSE)), VLOOKUP(E232,Store_Showcase!B2:I144,8, FALSE))</f>
      </c>
      <c r="T232">
        <f>VLOOKUP(G232,Sku_Consolidated!A2:R957,18,FALSE)</f>
      </c>
      <c r="U232">
        <v>6438</v>
      </c>
      <c r="V232">
        <f>IF(VLOOKUP(G232,Sku_Consolidated!A2:S957,19,FALSE)="SHOWCASE", VLOOKUP(E232,Store_Showcase!B2:L144,11, FALSE), IF(VLOOKUP(G232,Sku_Consolidated!A2:S957,19,FALSE)="VAM",VLOOKUP(E232,Store_VAM!B2:L273,11, FALSE),VLOOKUP(E232,Store_SRP!B2:L110,11, FALSE)))</f>
      </c>
      <c r="W232">
        <f>VLOOKUP(G232,Sku_Consolidated!A2:W957,11,FALSE)</f>
      </c>
      <c r="X232">
        <f>VLOOKUP(G232,Sku_Consolidated!A2:H957,8,FALSE)</f>
      </c>
      <c r="Y232">
        <f>VLOOKUP(G232,Sku_Consolidated!A2:I957,9,FALSE)</f>
      </c>
      <c r="Z232" t="s">
        <v>38</v>
      </c>
      <c r="AA232">
        <f>VLOOKUP(G232,Sku_Consolidated!A2:E957,5,FALSE)</f>
      </c>
      <c r="AB232">
        <f>IF(VLOOKUP(G232,Sku_Consolidated!A2:S957,19,FALSE)="SHOWCASE", VLOOKUP(E232,Store_Showcase!B2:N144,13, FALSE), IF(VLOOKUP(G232,Sku_Consolidated!A2:S957,19,FALSE)="VAM",VLOOKUP(E232,Store_VAM!B2:N273,13, FALSE),VLOOKUP(E232,Store_SRP!B2:N110,13, FALSE)))</f>
      </c>
      <c r="AC232">
        <f>IF(IFERROR(AB232,TRUE)=TRUE, "-","OK")</f>
      </c>
      <c r="AD232" s="8" t="s">
        <v>571</v>
      </c>
      <c r="AE232" s="8" t="s">
        <v>39</v>
      </c>
      <c r="AF232">
        <f>IF(IFERROR(VLOOKUP(E232,Store_Showcase!B2:H144,{5}, FALSE), TRUE)=TRUE, IF(IFERROR(VLOOKUP(E232,Store_SRP!B2:H110,{5}, FALSE), TRUE)=TRUE,VLOOKUP(E232,Store_VAM!B2:H273,{5}, FALSE),VLOOKUP(E232,Store_SRP!B2:H110,{5}, FALSE)), VLOOKUP(E232,Store_Showcase!B2:H144,{5}, FALSE))</f>
      </c>
      <c r="AG232">
        <f>IF(IFERROR(VLOOKUP(E232,Store_Showcase!B2:H144,{6}, FALSE), TRUE)=TRUE, IF(IFERROR(VLOOKUP(E232,Store_SRP!B2:H110,{6}, FALSE), TRUE)=TRUE,VLOOKUP(E232,Store_VAM!B2:H273,{6}, FALSE),VLOOKUP(E232,Store_SRP!B2:H110,{6}, FALSE)), VLOOKUP(E232,Store_Showcase!B2:H144,{6}, FALSE))</f>
      </c>
      <c r="AH232">
        <f>VLOOKUP(G232,Sku_Consolidated!A2:R957,18,FALSE)</f>
      </c>
      <c r="AI232">
        <f>VLOOKUP(G232,Sku_Consolidated!A2:S957,19,FALSE)</f>
      </c>
      <c r="AJ232">
        <f>VLOOKUP(G232,Sku_Consolidated!A2:T957,20,FALSE)</f>
      </c>
    </row>
    <row r="233" spans="1:36" x14ac:dyDescent="0.25">
      <c r="A233">
        <v>2024</v>
      </c>
      <c r="B233" t="s">
        <v>31</v>
      </c>
      <c r="C233" t="s">
        <v>32</v>
      </c>
      <c r="D233" t="s">
        <v>33</v>
      </c>
      <c r="E233">
        <v>401</v>
      </c>
      <c r="F233">
        <f>IF(IFERROR(VLOOKUP(E233,Store_Showcase!B2:H144,{2}, FALSE), TRUE)=TRUE, IF(IFERROR(VLOOKUP(E233,Store_SRP!B2:H110,{2}, FALSE), TRUE)=TRUE,VLOOKUP(E233,Store_VAM!B2:H273,{2}, FALSE),VLOOKUP(E233,Store_SRP!B2:H110,{2}, FALSE)), VLOOKUP(E233,Store_Showcase!B2:H144,{2}, FALSE))</f>
      </c>
      <c r="G233">
        <v>655301</v>
      </c>
      <c r="H233" t="s">
        <v>57</v>
      </c>
      <c r="I233" s="8" t="s">
        <v>572</v>
      </c>
      <c r="J233" t="s">
        <v>36</v>
      </c>
      <c r="K233" s="8">
        <f>IF(J233="PCK", I233, 0)</f>
      </c>
      <c r="L233" s="8">
        <f>IF(J233="KLS", I233, IF(J233="PCK", I233*VLOOKUP(G233,Sku_Consolidated!A2:U957,21, FALSE),I233*VLOOKUP(G233,Sku_Consolidated!A2:U957,21, FALSE)))</f>
      </c>
      <c r="M233" s="8">
        <f>IF(J233="PCS", I233, 0)</f>
      </c>
      <c r="N233" s="8" t="s">
        <v>573</v>
      </c>
      <c r="O233" s="8">
        <f>N233 * VLOOKUP(E233&amp;VLOOKUP(G233,Sku_Consolidated!A2:Q957,17,FALSE),Sku_CommRate!A2:E1002, 5, FALSE)</f>
      </c>
      <c r="P233" s="8">
        <f>N233 - O233</f>
      </c>
      <c r="Q233">
        <f>VLOOKUP(G233,Sku_Consolidated!A2:G957,7, FALSE)</f>
      </c>
      <c r="R233">
        <f>IF(IFERROR(VLOOKUP(E233,Store_Showcase!B2:H144,7, FALSE), TRUE)=TRUE, IF(IFERROR(VLOOKUP(E233,Store_SRP!B2:H110,7, FALSE), TRUE)=TRUE,VLOOKUP(E233,Store_VAM!B2:H273,7, FALSE),VLOOKUP(E233,Store_SRP!B2:H110,7, FALSE)), VLOOKUP(E233,Store_Showcase!B2:H144,7, FALSE))</f>
      </c>
      <c r="S233">
        <f>IF(IFERROR(VLOOKUP(E233,Store_Showcase!B2:I144,8, FALSE), TRUE)=TRUE, IF(IFERROR(VLOOKUP(E233,Store_SRP!B2:I110,8, FALSE), TRUE)=TRUE,VLOOKUP(E233,Store_VAM!B2:I273,8, FALSE),VLOOKUP(E233,Store_SRP!B2:I110,8, FALSE)), VLOOKUP(E233,Store_Showcase!B2:I144,8, FALSE))</f>
      </c>
      <c r="T233">
        <f>VLOOKUP(G233,Sku_Consolidated!A2:R957,18,FALSE)</f>
      </c>
      <c r="U233">
        <v>6228</v>
      </c>
      <c r="V233">
        <f>IF(VLOOKUP(G233,Sku_Consolidated!A2:S957,19,FALSE)="SHOWCASE", VLOOKUP(E233,Store_Showcase!B2:L144,11, FALSE), IF(VLOOKUP(G233,Sku_Consolidated!A2:S957,19,FALSE)="VAM",VLOOKUP(E233,Store_VAM!B2:L273,11, FALSE),VLOOKUP(E233,Store_SRP!B2:L110,11, FALSE)))</f>
      </c>
      <c r="W233">
        <f>VLOOKUP(G233,Sku_Consolidated!A2:W957,11,FALSE)</f>
      </c>
      <c r="X233">
        <f>VLOOKUP(G233,Sku_Consolidated!A2:H957,8,FALSE)</f>
      </c>
      <c r="Y233">
        <f>VLOOKUP(G233,Sku_Consolidated!A2:I957,9,FALSE)</f>
      </c>
      <c r="Z233" t="s">
        <v>38</v>
      </c>
      <c r="AA233">
        <f>VLOOKUP(G233,Sku_Consolidated!A2:E957,5,FALSE)</f>
      </c>
      <c r="AB233">
        <f>IF(VLOOKUP(G233,Sku_Consolidated!A2:S957,19,FALSE)="SHOWCASE", VLOOKUP(E233,Store_Showcase!B2:N144,13, FALSE), IF(VLOOKUP(G233,Sku_Consolidated!A2:S957,19,FALSE)="VAM",VLOOKUP(E233,Store_VAM!B2:N273,13, FALSE),VLOOKUP(E233,Store_SRP!B2:N110,13, FALSE)))</f>
      </c>
      <c r="AC233">
        <f>IF(IFERROR(AB233,TRUE)=TRUE, "-","OK")</f>
      </c>
      <c r="AD233" s="8" t="s">
        <v>573</v>
      </c>
      <c r="AE233" s="8" t="s">
        <v>39</v>
      </c>
      <c r="AF233">
        <f>IF(IFERROR(VLOOKUP(E233,Store_Showcase!B2:H144,{5}, FALSE), TRUE)=TRUE, IF(IFERROR(VLOOKUP(E233,Store_SRP!B2:H110,{5}, FALSE), TRUE)=TRUE,VLOOKUP(E233,Store_VAM!B2:H273,{5}, FALSE),VLOOKUP(E233,Store_SRP!B2:H110,{5}, FALSE)), VLOOKUP(E233,Store_Showcase!B2:H144,{5}, FALSE))</f>
      </c>
      <c r="AG233">
        <f>IF(IFERROR(VLOOKUP(E233,Store_Showcase!B2:H144,{6}, FALSE), TRUE)=TRUE, IF(IFERROR(VLOOKUP(E233,Store_SRP!B2:H110,{6}, FALSE), TRUE)=TRUE,VLOOKUP(E233,Store_VAM!B2:H273,{6}, FALSE),VLOOKUP(E233,Store_SRP!B2:H110,{6}, FALSE)), VLOOKUP(E233,Store_Showcase!B2:H144,{6}, FALSE))</f>
      </c>
      <c r="AH233">
        <f>VLOOKUP(G233,Sku_Consolidated!A2:R957,18,FALSE)</f>
      </c>
      <c r="AI233">
        <f>VLOOKUP(G233,Sku_Consolidated!A2:S957,19,FALSE)</f>
      </c>
      <c r="AJ233">
        <f>VLOOKUP(G233,Sku_Consolidated!A2:T957,20,FALSE)</f>
      </c>
    </row>
    <row r="234" spans="1:36" x14ac:dyDescent="0.25">
      <c r="A234">
        <v>2024</v>
      </c>
      <c r="B234" t="s">
        <v>31</v>
      </c>
      <c r="C234" t="s">
        <v>32</v>
      </c>
      <c r="D234" t="s">
        <v>33</v>
      </c>
      <c r="E234">
        <v>221</v>
      </c>
      <c r="F234">
        <f>IF(IFERROR(VLOOKUP(E234,Store_Showcase!B2:H144,{2}, FALSE), TRUE)=TRUE, IF(IFERROR(VLOOKUP(E234,Store_SRP!B2:H110,{2}, FALSE), TRUE)=TRUE,VLOOKUP(E234,Store_VAM!B2:H273,{2}, FALSE),VLOOKUP(E234,Store_SRP!B2:H110,{2}, FALSE)), VLOOKUP(E234,Store_Showcase!B2:H144,{2}, FALSE))</f>
      </c>
      <c r="G234">
        <v>655281</v>
      </c>
      <c r="H234" t="s">
        <v>40</v>
      </c>
      <c r="I234" s="8" t="s">
        <v>574</v>
      </c>
      <c r="J234" t="s">
        <v>36</v>
      </c>
      <c r="K234" s="8">
        <f>IF(J234="PCK", I234, 0)</f>
      </c>
      <c r="L234" s="8">
        <f>IF(J234="KLS", I234, IF(J234="PCK", I234*VLOOKUP(G234,Sku_Consolidated!A2:U957,21, FALSE),I234*VLOOKUP(G234,Sku_Consolidated!A2:U957,21, FALSE)))</f>
      </c>
      <c r="M234" s="8">
        <f>IF(J234="PCS", I234, 0)</f>
      </c>
      <c r="N234" s="8" t="s">
        <v>575</v>
      </c>
      <c r="O234" s="8">
        <f>N234 * VLOOKUP(E234&amp;VLOOKUP(G234,Sku_Consolidated!A2:Q957,17,FALSE),Sku_CommRate!A2:E1002, 5, FALSE)</f>
      </c>
      <c r="P234" s="8">
        <f>N234 - O234</f>
      </c>
      <c r="Q234">
        <f>VLOOKUP(G234,Sku_Consolidated!A2:G957,7, FALSE)</f>
      </c>
      <c r="R234">
        <f>IF(IFERROR(VLOOKUP(E234,Store_Showcase!B2:H144,7, FALSE), TRUE)=TRUE, IF(IFERROR(VLOOKUP(E234,Store_SRP!B2:H110,7, FALSE), TRUE)=TRUE,VLOOKUP(E234,Store_VAM!B2:H273,7, FALSE),VLOOKUP(E234,Store_SRP!B2:H110,7, FALSE)), VLOOKUP(E234,Store_Showcase!B2:H144,7, FALSE))</f>
      </c>
      <c r="S234">
        <f>IF(IFERROR(VLOOKUP(E234,Store_Showcase!B2:I144,8, FALSE), TRUE)=TRUE, IF(IFERROR(VLOOKUP(E234,Store_SRP!B2:I110,8, FALSE), TRUE)=TRUE,VLOOKUP(E234,Store_VAM!B2:I273,8, FALSE),VLOOKUP(E234,Store_SRP!B2:I110,8, FALSE)), VLOOKUP(E234,Store_Showcase!B2:I144,8, FALSE))</f>
      </c>
      <c r="T234">
        <f>VLOOKUP(G234,Sku_Consolidated!A2:R957,18,FALSE)</f>
      </c>
      <c r="U234">
        <v>6216</v>
      </c>
      <c r="V234">
        <f>IF(VLOOKUP(G234,Sku_Consolidated!A2:S957,19,FALSE)="SHOWCASE", VLOOKUP(E234,Store_Showcase!B2:L144,11, FALSE), IF(VLOOKUP(G234,Sku_Consolidated!A2:S957,19,FALSE)="VAM",VLOOKUP(E234,Store_VAM!B2:L273,11, FALSE),VLOOKUP(E234,Store_SRP!B2:L110,11, FALSE)))</f>
      </c>
      <c r="W234">
        <f>VLOOKUP(G234,Sku_Consolidated!A2:W957,11,FALSE)</f>
      </c>
      <c r="X234">
        <f>VLOOKUP(G234,Sku_Consolidated!A2:H957,8,FALSE)</f>
      </c>
      <c r="Y234">
        <f>VLOOKUP(G234,Sku_Consolidated!A2:I957,9,FALSE)</f>
      </c>
      <c r="Z234" t="s">
        <v>38</v>
      </c>
      <c r="AA234">
        <f>VLOOKUP(G234,Sku_Consolidated!A2:E957,5,FALSE)</f>
      </c>
      <c r="AB234">
        <f>IF(VLOOKUP(G234,Sku_Consolidated!A2:S957,19,FALSE)="SHOWCASE", VLOOKUP(E234,Store_Showcase!B2:N144,13, FALSE), IF(VLOOKUP(G234,Sku_Consolidated!A2:S957,19,FALSE)="VAM",VLOOKUP(E234,Store_VAM!B2:N273,13, FALSE),VLOOKUP(E234,Store_SRP!B2:N110,13, FALSE)))</f>
      </c>
      <c r="AC234">
        <f>IF(IFERROR(AB234,TRUE)=TRUE, "-","OK")</f>
      </c>
      <c r="AD234" s="8" t="s">
        <v>575</v>
      </c>
      <c r="AE234" s="8" t="s">
        <v>39</v>
      </c>
      <c r="AF234">
        <f>IF(IFERROR(VLOOKUP(E234,Store_Showcase!B2:H144,{5}, FALSE), TRUE)=TRUE, IF(IFERROR(VLOOKUP(E234,Store_SRP!B2:H110,{5}, FALSE), TRUE)=TRUE,VLOOKUP(E234,Store_VAM!B2:H273,{5}, FALSE),VLOOKUP(E234,Store_SRP!B2:H110,{5}, FALSE)), VLOOKUP(E234,Store_Showcase!B2:H144,{5}, FALSE))</f>
      </c>
      <c r="AG234">
        <f>IF(IFERROR(VLOOKUP(E234,Store_Showcase!B2:H144,{6}, FALSE), TRUE)=TRUE, IF(IFERROR(VLOOKUP(E234,Store_SRP!B2:H110,{6}, FALSE), TRUE)=TRUE,VLOOKUP(E234,Store_VAM!B2:H273,{6}, FALSE),VLOOKUP(E234,Store_SRP!B2:H110,{6}, FALSE)), VLOOKUP(E234,Store_Showcase!B2:H144,{6}, FALSE))</f>
      </c>
      <c r="AH234">
        <f>VLOOKUP(G234,Sku_Consolidated!A2:R957,18,FALSE)</f>
      </c>
      <c r="AI234">
        <f>VLOOKUP(G234,Sku_Consolidated!A2:S957,19,FALSE)</f>
      </c>
      <c r="AJ234">
        <f>VLOOKUP(G234,Sku_Consolidated!A2:T957,20,FALSE)</f>
      </c>
    </row>
    <row r="235" spans="1:36" x14ac:dyDescent="0.25">
      <c r="A235">
        <v>2024</v>
      </c>
      <c r="B235" t="s">
        <v>31</v>
      </c>
      <c r="C235" t="s">
        <v>32</v>
      </c>
      <c r="D235" t="s">
        <v>33</v>
      </c>
      <c r="E235">
        <v>705</v>
      </c>
      <c r="F235">
        <f>IF(IFERROR(VLOOKUP(E235,Store_Showcase!B2:H144,{2}, FALSE), TRUE)=TRUE, IF(IFERROR(VLOOKUP(E235,Store_SRP!B2:H110,{2}, FALSE), TRUE)=TRUE,VLOOKUP(E235,Store_VAM!B2:H273,{2}, FALSE),VLOOKUP(E235,Store_SRP!B2:H110,{2}, FALSE)), VLOOKUP(E235,Store_Showcase!B2:H144,{2}, FALSE))</f>
      </c>
      <c r="G235">
        <v>655312</v>
      </c>
      <c r="H235" t="s">
        <v>98</v>
      </c>
      <c r="I235" s="8" t="s">
        <v>576</v>
      </c>
      <c r="J235" t="s">
        <v>36</v>
      </c>
      <c r="K235" s="8">
        <f>IF(J235="PCK", I235, 0)</f>
      </c>
      <c r="L235" s="8">
        <f>IF(J235="KLS", I235, IF(J235="PCK", I235*VLOOKUP(G235,Sku_Consolidated!A2:U957,21, FALSE),I235*VLOOKUP(G235,Sku_Consolidated!A2:U957,21, FALSE)))</f>
      </c>
      <c r="M235" s="8">
        <f>IF(J235="PCS", I235, 0)</f>
      </c>
      <c r="N235" s="8" t="s">
        <v>577</v>
      </c>
      <c r="O235" s="8">
        <f>N235 * VLOOKUP(E235&amp;VLOOKUP(G235,Sku_Consolidated!A2:Q957,17,FALSE),Sku_CommRate!A2:E1002, 5, FALSE)</f>
      </c>
      <c r="P235" s="8">
        <f>N235 - O235</f>
      </c>
      <c r="Q235">
        <f>VLOOKUP(G235,Sku_Consolidated!A2:G957,7, FALSE)</f>
      </c>
      <c r="R235">
        <f>IF(IFERROR(VLOOKUP(E235,Store_Showcase!B2:H144,7, FALSE), TRUE)=TRUE, IF(IFERROR(VLOOKUP(E235,Store_SRP!B2:H110,7, FALSE), TRUE)=TRUE,VLOOKUP(E235,Store_VAM!B2:H273,7, FALSE),VLOOKUP(E235,Store_SRP!B2:H110,7, FALSE)), VLOOKUP(E235,Store_Showcase!B2:H144,7, FALSE))</f>
      </c>
      <c r="S235">
        <f>IF(IFERROR(VLOOKUP(E235,Store_Showcase!B2:I144,8, FALSE), TRUE)=TRUE, IF(IFERROR(VLOOKUP(E235,Store_SRP!B2:I110,8, FALSE), TRUE)=TRUE,VLOOKUP(E235,Store_VAM!B2:I273,8, FALSE),VLOOKUP(E235,Store_SRP!B2:I110,8, FALSE)), VLOOKUP(E235,Store_Showcase!B2:I144,8, FALSE))</f>
      </c>
      <c r="T235">
        <f>VLOOKUP(G235,Sku_Consolidated!A2:R957,18,FALSE)</f>
      </c>
      <c r="U235">
        <v>6238</v>
      </c>
      <c r="V235">
        <f>IF(VLOOKUP(G235,Sku_Consolidated!A2:S957,19,FALSE)="SHOWCASE", VLOOKUP(E235,Store_Showcase!B2:L144,11, FALSE), IF(VLOOKUP(G235,Sku_Consolidated!A2:S957,19,FALSE)="VAM",VLOOKUP(E235,Store_VAM!B2:L273,11, FALSE),VLOOKUP(E235,Store_SRP!B2:L110,11, FALSE)))</f>
      </c>
      <c r="W235">
        <f>VLOOKUP(G235,Sku_Consolidated!A2:W957,11,FALSE)</f>
      </c>
      <c r="X235">
        <f>VLOOKUP(G235,Sku_Consolidated!A2:H957,8,FALSE)</f>
      </c>
      <c r="Y235">
        <f>VLOOKUP(G235,Sku_Consolidated!A2:I957,9,FALSE)</f>
      </c>
      <c r="Z235" t="s">
        <v>38</v>
      </c>
      <c r="AA235">
        <f>VLOOKUP(G235,Sku_Consolidated!A2:E957,5,FALSE)</f>
      </c>
      <c r="AB235">
        <f>IF(VLOOKUP(G235,Sku_Consolidated!A2:S957,19,FALSE)="SHOWCASE", VLOOKUP(E235,Store_Showcase!B2:N144,13, FALSE), IF(VLOOKUP(G235,Sku_Consolidated!A2:S957,19,FALSE)="VAM",VLOOKUP(E235,Store_VAM!B2:N273,13, FALSE),VLOOKUP(E235,Store_SRP!B2:N110,13, FALSE)))</f>
      </c>
      <c r="AC235">
        <f>IF(IFERROR(AB235,TRUE)=TRUE, "-","OK")</f>
      </c>
      <c r="AD235" s="8" t="s">
        <v>577</v>
      </c>
      <c r="AE235" s="8" t="s">
        <v>39</v>
      </c>
      <c r="AF235">
        <f>IF(IFERROR(VLOOKUP(E235,Store_Showcase!B2:H144,{5}, FALSE), TRUE)=TRUE, IF(IFERROR(VLOOKUP(E235,Store_SRP!B2:H110,{5}, FALSE), TRUE)=TRUE,VLOOKUP(E235,Store_VAM!B2:H273,{5}, FALSE),VLOOKUP(E235,Store_SRP!B2:H110,{5}, FALSE)), VLOOKUP(E235,Store_Showcase!B2:H144,{5}, FALSE))</f>
      </c>
      <c r="AG235">
        <f>IF(IFERROR(VLOOKUP(E235,Store_Showcase!B2:H144,{6}, FALSE), TRUE)=TRUE, IF(IFERROR(VLOOKUP(E235,Store_SRP!B2:H110,{6}, FALSE), TRUE)=TRUE,VLOOKUP(E235,Store_VAM!B2:H273,{6}, FALSE),VLOOKUP(E235,Store_SRP!B2:H110,{6}, FALSE)), VLOOKUP(E235,Store_Showcase!B2:H144,{6}, FALSE))</f>
      </c>
      <c r="AH235">
        <f>VLOOKUP(G235,Sku_Consolidated!A2:R957,18,FALSE)</f>
      </c>
      <c r="AI235">
        <f>VLOOKUP(G235,Sku_Consolidated!A2:S957,19,FALSE)</f>
      </c>
      <c r="AJ235">
        <f>VLOOKUP(G235,Sku_Consolidated!A2:T957,20,FALSE)</f>
      </c>
    </row>
    <row r="236" spans="1:36" x14ac:dyDescent="0.25">
      <c r="A236">
        <v>2024</v>
      </c>
      <c r="B236" t="s">
        <v>31</v>
      </c>
      <c r="C236" t="s">
        <v>32</v>
      </c>
      <c r="D236" t="s">
        <v>33</v>
      </c>
      <c r="E236">
        <v>813</v>
      </c>
      <c r="F236">
        <f>IF(IFERROR(VLOOKUP(E236,Store_Showcase!B2:H144,{2}, FALSE), TRUE)=TRUE, IF(IFERROR(VLOOKUP(E236,Store_SRP!B2:H110,{2}, FALSE), TRUE)=TRUE,VLOOKUP(E236,Store_VAM!B2:H273,{2}, FALSE),VLOOKUP(E236,Store_SRP!B2:H110,{2}, FALSE)), VLOOKUP(E236,Store_Showcase!B2:H144,{2}, FALSE))</f>
      </c>
      <c r="G236">
        <v>655304</v>
      </c>
      <c r="H236" t="s">
        <v>142</v>
      </c>
      <c r="I236" s="8" t="s">
        <v>578</v>
      </c>
      <c r="J236" t="s">
        <v>36</v>
      </c>
      <c r="K236" s="8">
        <f>IF(J236="PCK", I236, 0)</f>
      </c>
      <c r="L236" s="8">
        <f>IF(J236="KLS", I236, IF(J236="PCK", I236*VLOOKUP(G236,Sku_Consolidated!A2:U957,21, FALSE),I236*VLOOKUP(G236,Sku_Consolidated!A2:U957,21, FALSE)))</f>
      </c>
      <c r="M236" s="8">
        <f>IF(J236="PCS", I236, 0)</f>
      </c>
      <c r="N236" s="8" t="s">
        <v>579</v>
      </c>
      <c r="O236" s="8">
        <f>N236 * VLOOKUP(E236&amp;VLOOKUP(G236,Sku_Consolidated!A2:Q957,17,FALSE),Sku_CommRate!A2:E1002, 5, FALSE)</f>
      </c>
      <c r="P236" s="8">
        <f>N236 - O236</f>
      </c>
      <c r="Q236">
        <f>VLOOKUP(G236,Sku_Consolidated!A2:G957,7, FALSE)</f>
      </c>
      <c r="R236">
        <f>IF(IFERROR(VLOOKUP(E236,Store_Showcase!B2:H144,7, FALSE), TRUE)=TRUE, IF(IFERROR(VLOOKUP(E236,Store_SRP!B2:H110,7, FALSE), TRUE)=TRUE,VLOOKUP(E236,Store_VAM!B2:H273,7, FALSE),VLOOKUP(E236,Store_SRP!B2:H110,7, FALSE)), VLOOKUP(E236,Store_Showcase!B2:H144,7, FALSE))</f>
      </c>
      <c r="S236">
        <f>IF(IFERROR(VLOOKUP(E236,Store_Showcase!B2:I144,8, FALSE), TRUE)=TRUE, IF(IFERROR(VLOOKUP(E236,Store_SRP!B2:I110,8, FALSE), TRUE)=TRUE,VLOOKUP(E236,Store_VAM!B2:I273,8, FALSE),VLOOKUP(E236,Store_SRP!B2:I110,8, FALSE)), VLOOKUP(E236,Store_Showcase!B2:I144,8, FALSE))</f>
      </c>
      <c r="T236">
        <f>VLOOKUP(G236,Sku_Consolidated!A2:R957,18,FALSE)</f>
      </c>
      <c r="U236">
        <v>6231</v>
      </c>
      <c r="V236">
        <f>IF(VLOOKUP(G236,Sku_Consolidated!A2:S957,19,FALSE)="SHOWCASE", VLOOKUP(E236,Store_Showcase!B2:L144,11, FALSE), IF(VLOOKUP(G236,Sku_Consolidated!A2:S957,19,FALSE)="VAM",VLOOKUP(E236,Store_VAM!B2:L273,11, FALSE),VLOOKUP(E236,Store_SRP!B2:L110,11, FALSE)))</f>
      </c>
      <c r="W236">
        <f>VLOOKUP(G236,Sku_Consolidated!A2:W957,11,FALSE)</f>
      </c>
      <c r="X236">
        <f>VLOOKUP(G236,Sku_Consolidated!A2:H957,8,FALSE)</f>
      </c>
      <c r="Y236">
        <f>VLOOKUP(G236,Sku_Consolidated!A2:I957,9,FALSE)</f>
      </c>
      <c r="Z236" t="s">
        <v>38</v>
      </c>
      <c r="AA236">
        <f>VLOOKUP(G236,Sku_Consolidated!A2:E957,5,FALSE)</f>
      </c>
      <c r="AB236">
        <f>IF(VLOOKUP(G236,Sku_Consolidated!A2:S957,19,FALSE)="SHOWCASE", VLOOKUP(E236,Store_Showcase!B2:N144,13, FALSE), IF(VLOOKUP(G236,Sku_Consolidated!A2:S957,19,FALSE)="VAM",VLOOKUP(E236,Store_VAM!B2:N273,13, FALSE),VLOOKUP(E236,Store_SRP!B2:N110,13, FALSE)))</f>
      </c>
      <c r="AC236">
        <f>IF(IFERROR(AB236,TRUE)=TRUE, "-","OK")</f>
      </c>
      <c r="AD236" s="8" t="s">
        <v>579</v>
      </c>
      <c r="AE236" s="8" t="s">
        <v>39</v>
      </c>
      <c r="AF236">
        <f>IF(IFERROR(VLOOKUP(E236,Store_Showcase!B2:H144,{5}, FALSE), TRUE)=TRUE, IF(IFERROR(VLOOKUP(E236,Store_SRP!B2:H110,{5}, FALSE), TRUE)=TRUE,VLOOKUP(E236,Store_VAM!B2:H273,{5}, FALSE),VLOOKUP(E236,Store_SRP!B2:H110,{5}, FALSE)), VLOOKUP(E236,Store_Showcase!B2:H144,{5}, FALSE))</f>
      </c>
      <c r="AG236">
        <f>IF(IFERROR(VLOOKUP(E236,Store_Showcase!B2:H144,{6}, FALSE), TRUE)=TRUE, IF(IFERROR(VLOOKUP(E236,Store_SRP!B2:H110,{6}, FALSE), TRUE)=TRUE,VLOOKUP(E236,Store_VAM!B2:H273,{6}, FALSE),VLOOKUP(E236,Store_SRP!B2:H110,{6}, FALSE)), VLOOKUP(E236,Store_Showcase!B2:H144,{6}, FALSE))</f>
      </c>
      <c r="AH236">
        <f>VLOOKUP(G236,Sku_Consolidated!A2:R957,18,FALSE)</f>
      </c>
      <c r="AI236">
        <f>VLOOKUP(G236,Sku_Consolidated!A2:S957,19,FALSE)</f>
      </c>
      <c r="AJ236">
        <f>VLOOKUP(G236,Sku_Consolidated!A2:T957,20,FALSE)</f>
      </c>
    </row>
    <row r="237" spans="1:36" x14ac:dyDescent="0.25">
      <c r="A237">
        <v>2024</v>
      </c>
      <c r="B237" t="s">
        <v>31</v>
      </c>
      <c r="C237" t="s">
        <v>32</v>
      </c>
      <c r="D237" t="s">
        <v>33</v>
      </c>
      <c r="E237">
        <v>813</v>
      </c>
      <c r="F237">
        <f>IF(IFERROR(VLOOKUP(E237,Store_Showcase!B2:H144,{2}, FALSE), TRUE)=TRUE, IF(IFERROR(VLOOKUP(E237,Store_SRP!B2:H110,{2}, FALSE), TRUE)=TRUE,VLOOKUP(E237,Store_VAM!B2:H273,{2}, FALSE),VLOOKUP(E237,Store_SRP!B2:H110,{2}, FALSE)), VLOOKUP(E237,Store_Showcase!B2:H144,{2}, FALSE))</f>
      </c>
      <c r="G237">
        <v>655512</v>
      </c>
      <c r="H237" t="s">
        <v>63</v>
      </c>
      <c r="I237" s="8" t="s">
        <v>580</v>
      </c>
      <c r="J237" t="s">
        <v>36</v>
      </c>
      <c r="K237" s="8">
        <f>IF(J237="PCK", I237, 0)</f>
      </c>
      <c r="L237" s="8">
        <f>IF(J237="KLS", I237, IF(J237="PCK", I237*VLOOKUP(G237,Sku_Consolidated!A2:U957,21, FALSE),I237*VLOOKUP(G237,Sku_Consolidated!A2:U957,21, FALSE)))</f>
      </c>
      <c r="M237" s="8">
        <f>IF(J237="PCS", I237, 0)</f>
      </c>
      <c r="N237" s="8" t="s">
        <v>581</v>
      </c>
      <c r="O237" s="8">
        <f>N237 * VLOOKUP(E237&amp;VLOOKUP(G237,Sku_Consolidated!A2:Q957,17,FALSE),Sku_CommRate!A2:E1002, 5, FALSE)</f>
      </c>
      <c r="P237" s="8">
        <f>N237 - O237</f>
      </c>
      <c r="Q237">
        <f>VLOOKUP(G237,Sku_Consolidated!A2:G957,7, FALSE)</f>
      </c>
      <c r="R237">
        <f>IF(IFERROR(VLOOKUP(E237,Store_Showcase!B2:H144,7, FALSE), TRUE)=TRUE, IF(IFERROR(VLOOKUP(E237,Store_SRP!B2:H110,7, FALSE), TRUE)=TRUE,VLOOKUP(E237,Store_VAM!B2:H273,7, FALSE),VLOOKUP(E237,Store_SRP!B2:H110,7, FALSE)), VLOOKUP(E237,Store_Showcase!B2:H144,7, FALSE))</f>
      </c>
      <c r="S237">
        <f>IF(IFERROR(VLOOKUP(E237,Store_Showcase!B2:I144,8, FALSE), TRUE)=TRUE, IF(IFERROR(VLOOKUP(E237,Store_SRP!B2:I110,8, FALSE), TRUE)=TRUE,VLOOKUP(E237,Store_VAM!B2:I273,8, FALSE),VLOOKUP(E237,Store_SRP!B2:I110,8, FALSE)), VLOOKUP(E237,Store_Showcase!B2:I144,8, FALSE))</f>
      </c>
      <c r="T237">
        <f>VLOOKUP(G237,Sku_Consolidated!A2:R957,18,FALSE)</f>
      </c>
      <c r="U237">
        <v>6334</v>
      </c>
      <c r="V237">
        <f>IF(VLOOKUP(G237,Sku_Consolidated!A2:S957,19,FALSE)="SHOWCASE", VLOOKUP(E237,Store_Showcase!B2:L144,11, FALSE), IF(VLOOKUP(G237,Sku_Consolidated!A2:S957,19,FALSE)="VAM",VLOOKUP(E237,Store_VAM!B2:L273,11, FALSE),VLOOKUP(E237,Store_SRP!B2:L110,11, FALSE)))</f>
      </c>
      <c r="W237">
        <f>VLOOKUP(G237,Sku_Consolidated!A2:W957,11,FALSE)</f>
      </c>
      <c r="X237">
        <f>VLOOKUP(G237,Sku_Consolidated!A2:H957,8,FALSE)</f>
      </c>
      <c r="Y237">
        <f>VLOOKUP(G237,Sku_Consolidated!A2:I957,9,FALSE)</f>
      </c>
      <c r="Z237" t="s">
        <v>38</v>
      </c>
      <c r="AA237">
        <f>VLOOKUP(G237,Sku_Consolidated!A2:E957,5,FALSE)</f>
      </c>
      <c r="AB237">
        <f>IF(VLOOKUP(G237,Sku_Consolidated!A2:S957,19,FALSE)="SHOWCASE", VLOOKUP(E237,Store_Showcase!B2:N144,13, FALSE), IF(VLOOKUP(G237,Sku_Consolidated!A2:S957,19,FALSE)="VAM",VLOOKUP(E237,Store_VAM!B2:N273,13, FALSE),VLOOKUP(E237,Store_SRP!B2:N110,13, FALSE)))</f>
      </c>
      <c r="AC237">
        <f>IF(IFERROR(AB237,TRUE)=TRUE, "-","OK")</f>
      </c>
      <c r="AD237" s="8" t="s">
        <v>581</v>
      </c>
      <c r="AE237" s="8" t="s">
        <v>39</v>
      </c>
      <c r="AF237">
        <f>IF(IFERROR(VLOOKUP(E237,Store_Showcase!B2:H144,{5}, FALSE), TRUE)=TRUE, IF(IFERROR(VLOOKUP(E237,Store_SRP!B2:H110,{5}, FALSE), TRUE)=TRUE,VLOOKUP(E237,Store_VAM!B2:H273,{5}, FALSE),VLOOKUP(E237,Store_SRP!B2:H110,{5}, FALSE)), VLOOKUP(E237,Store_Showcase!B2:H144,{5}, FALSE))</f>
      </c>
      <c r="AG237">
        <f>IF(IFERROR(VLOOKUP(E237,Store_Showcase!B2:H144,{6}, FALSE), TRUE)=TRUE, IF(IFERROR(VLOOKUP(E237,Store_SRP!B2:H110,{6}, FALSE), TRUE)=TRUE,VLOOKUP(E237,Store_VAM!B2:H273,{6}, FALSE),VLOOKUP(E237,Store_SRP!B2:H110,{6}, FALSE)), VLOOKUP(E237,Store_Showcase!B2:H144,{6}, FALSE))</f>
      </c>
      <c r="AH237">
        <f>VLOOKUP(G237,Sku_Consolidated!A2:R957,18,FALSE)</f>
      </c>
      <c r="AI237">
        <f>VLOOKUP(G237,Sku_Consolidated!A2:S957,19,FALSE)</f>
      </c>
      <c r="AJ237">
        <f>VLOOKUP(G237,Sku_Consolidated!A2:T957,20,FALSE)</f>
      </c>
    </row>
    <row r="238" spans="1:36" x14ac:dyDescent="0.25">
      <c r="A238">
        <v>2024</v>
      </c>
      <c r="B238" t="s">
        <v>31</v>
      </c>
      <c r="C238" t="s">
        <v>32</v>
      </c>
      <c r="D238" t="s">
        <v>33</v>
      </c>
      <c r="E238">
        <v>717</v>
      </c>
      <c r="F238">
        <f>IF(IFERROR(VLOOKUP(E238,Store_Showcase!B2:H144,{2}, FALSE), TRUE)=TRUE, IF(IFERROR(VLOOKUP(E238,Store_SRP!B2:H110,{2}, FALSE), TRUE)=TRUE,VLOOKUP(E238,Store_VAM!B2:H273,{2}, FALSE),VLOOKUP(E238,Store_SRP!B2:H110,{2}, FALSE)), VLOOKUP(E238,Store_Showcase!B2:H144,{2}, FALSE))</f>
      </c>
      <c r="G238">
        <v>655314</v>
      </c>
      <c r="H238" t="s">
        <v>69</v>
      </c>
      <c r="I238" s="8" t="s">
        <v>582</v>
      </c>
      <c r="J238" t="s">
        <v>36</v>
      </c>
      <c r="K238" s="8">
        <f>IF(J238="PCK", I238, 0)</f>
      </c>
      <c r="L238" s="8">
        <f>IF(J238="KLS", I238, IF(J238="PCK", I238*VLOOKUP(G238,Sku_Consolidated!A2:U957,21, FALSE),I238*VLOOKUP(G238,Sku_Consolidated!A2:U957,21, FALSE)))</f>
      </c>
      <c r="M238" s="8">
        <f>IF(J238="PCS", I238, 0)</f>
      </c>
      <c r="N238" s="8" t="s">
        <v>583</v>
      </c>
      <c r="O238" s="8">
        <f>N238 * VLOOKUP(E238&amp;VLOOKUP(G238,Sku_Consolidated!A2:Q957,17,FALSE),Sku_CommRate!A2:E1002, 5, FALSE)</f>
      </c>
      <c r="P238" s="8">
        <f>N238 - O238</f>
      </c>
      <c r="Q238">
        <f>VLOOKUP(G238,Sku_Consolidated!A2:G957,7, FALSE)</f>
      </c>
      <c r="R238">
        <f>IF(IFERROR(VLOOKUP(E238,Store_Showcase!B2:H144,7, FALSE), TRUE)=TRUE, IF(IFERROR(VLOOKUP(E238,Store_SRP!B2:H110,7, FALSE), TRUE)=TRUE,VLOOKUP(E238,Store_VAM!B2:H273,7, FALSE),VLOOKUP(E238,Store_SRP!B2:H110,7, FALSE)), VLOOKUP(E238,Store_Showcase!B2:H144,7, FALSE))</f>
      </c>
      <c r="S238">
        <f>IF(IFERROR(VLOOKUP(E238,Store_Showcase!B2:I144,8, FALSE), TRUE)=TRUE, IF(IFERROR(VLOOKUP(E238,Store_SRP!B2:I110,8, FALSE), TRUE)=TRUE,VLOOKUP(E238,Store_VAM!B2:I273,8, FALSE),VLOOKUP(E238,Store_SRP!B2:I110,8, FALSE)), VLOOKUP(E238,Store_Showcase!B2:I144,8, FALSE))</f>
      </c>
      <c r="T238">
        <f>VLOOKUP(G238,Sku_Consolidated!A2:R957,18,FALSE)</f>
      </c>
      <c r="U238">
        <v>6239</v>
      </c>
      <c r="V238">
        <f>IF(VLOOKUP(G238,Sku_Consolidated!A2:S957,19,FALSE)="SHOWCASE", VLOOKUP(E238,Store_Showcase!B2:L144,11, FALSE), IF(VLOOKUP(G238,Sku_Consolidated!A2:S957,19,FALSE)="VAM",VLOOKUP(E238,Store_VAM!B2:L273,11, FALSE),VLOOKUP(E238,Store_SRP!B2:L110,11, FALSE)))</f>
      </c>
      <c r="W238">
        <f>VLOOKUP(G238,Sku_Consolidated!A2:W957,11,FALSE)</f>
      </c>
      <c r="X238">
        <f>VLOOKUP(G238,Sku_Consolidated!A2:H957,8,FALSE)</f>
      </c>
      <c r="Y238">
        <f>VLOOKUP(G238,Sku_Consolidated!A2:I957,9,FALSE)</f>
      </c>
      <c r="Z238" t="s">
        <v>38</v>
      </c>
      <c r="AA238">
        <f>VLOOKUP(G238,Sku_Consolidated!A2:E957,5,FALSE)</f>
      </c>
      <c r="AB238">
        <f>IF(VLOOKUP(G238,Sku_Consolidated!A2:S957,19,FALSE)="SHOWCASE", VLOOKUP(E238,Store_Showcase!B2:N144,13, FALSE), IF(VLOOKUP(G238,Sku_Consolidated!A2:S957,19,FALSE)="VAM",VLOOKUP(E238,Store_VAM!B2:N273,13, FALSE),VLOOKUP(E238,Store_SRP!B2:N110,13, FALSE)))</f>
      </c>
      <c r="AC238">
        <f>IF(IFERROR(AB238,TRUE)=TRUE, "-","OK")</f>
      </c>
      <c r="AD238" s="8" t="s">
        <v>583</v>
      </c>
      <c r="AE238" s="8" t="s">
        <v>39</v>
      </c>
      <c r="AF238">
        <f>IF(IFERROR(VLOOKUP(E238,Store_Showcase!B2:H144,{5}, FALSE), TRUE)=TRUE, IF(IFERROR(VLOOKUP(E238,Store_SRP!B2:H110,{5}, FALSE), TRUE)=TRUE,VLOOKUP(E238,Store_VAM!B2:H273,{5}, FALSE),VLOOKUP(E238,Store_SRP!B2:H110,{5}, FALSE)), VLOOKUP(E238,Store_Showcase!B2:H144,{5}, FALSE))</f>
      </c>
      <c r="AG238">
        <f>IF(IFERROR(VLOOKUP(E238,Store_Showcase!B2:H144,{6}, FALSE), TRUE)=TRUE, IF(IFERROR(VLOOKUP(E238,Store_SRP!B2:H110,{6}, FALSE), TRUE)=TRUE,VLOOKUP(E238,Store_VAM!B2:H273,{6}, FALSE),VLOOKUP(E238,Store_SRP!B2:H110,{6}, FALSE)), VLOOKUP(E238,Store_Showcase!B2:H144,{6}, FALSE))</f>
      </c>
      <c r="AH238">
        <f>VLOOKUP(G238,Sku_Consolidated!A2:R957,18,FALSE)</f>
      </c>
      <c r="AI238">
        <f>VLOOKUP(G238,Sku_Consolidated!A2:S957,19,FALSE)</f>
      </c>
      <c r="AJ238">
        <f>VLOOKUP(G238,Sku_Consolidated!A2:T957,20,FALSE)</f>
      </c>
    </row>
    <row r="239" spans="1:36" x14ac:dyDescent="0.25">
      <c r="A239">
        <v>2024</v>
      </c>
      <c r="B239" t="s">
        <v>31</v>
      </c>
      <c r="C239" t="s">
        <v>32</v>
      </c>
      <c r="D239" t="s">
        <v>33</v>
      </c>
      <c r="E239">
        <v>423</v>
      </c>
      <c r="F239">
        <f>IF(IFERROR(VLOOKUP(E239,Store_Showcase!B2:H144,{2}, FALSE), TRUE)=TRUE, IF(IFERROR(VLOOKUP(E239,Store_SRP!B2:H110,{2}, FALSE), TRUE)=TRUE,VLOOKUP(E239,Store_VAM!B2:H273,{2}, FALSE),VLOOKUP(E239,Store_SRP!B2:H110,{2}, FALSE)), VLOOKUP(E239,Store_Showcase!B2:H144,{2}, FALSE))</f>
      </c>
      <c r="G239">
        <v>655709</v>
      </c>
      <c r="H239" t="s">
        <v>318</v>
      </c>
      <c r="I239" s="8" t="s">
        <v>584</v>
      </c>
      <c r="J239" t="s">
        <v>36</v>
      </c>
      <c r="K239" s="8">
        <f>IF(J239="PCK", I239, 0)</f>
      </c>
      <c r="L239" s="8">
        <f>IF(J239="KLS", I239, IF(J239="PCK", I239*VLOOKUP(G239,Sku_Consolidated!A2:U957,21, FALSE),I239*VLOOKUP(G239,Sku_Consolidated!A2:U957,21, FALSE)))</f>
      </c>
      <c r="M239" s="8">
        <f>IF(J239="PCS", I239, 0)</f>
      </c>
      <c r="N239" s="8" t="s">
        <v>585</v>
      </c>
      <c r="O239" s="8">
        <f>N239 * VLOOKUP(E239&amp;VLOOKUP(G239,Sku_Consolidated!A2:Q957,17,FALSE),Sku_CommRate!A2:E1002, 5, FALSE)</f>
      </c>
      <c r="P239" s="8">
        <f>N239 - O239</f>
      </c>
      <c r="Q239">
        <f>VLOOKUP(G239,Sku_Consolidated!A2:G957,7, FALSE)</f>
      </c>
      <c r="R239">
        <f>IF(IFERROR(VLOOKUP(E239,Store_Showcase!B2:H144,7, FALSE), TRUE)=TRUE, IF(IFERROR(VLOOKUP(E239,Store_SRP!B2:H110,7, FALSE), TRUE)=TRUE,VLOOKUP(E239,Store_VAM!B2:H273,7, FALSE),VLOOKUP(E239,Store_SRP!B2:H110,7, FALSE)), VLOOKUP(E239,Store_Showcase!B2:H144,7, FALSE))</f>
      </c>
      <c r="S239">
        <f>IF(IFERROR(VLOOKUP(E239,Store_Showcase!B2:I144,8, FALSE), TRUE)=TRUE, IF(IFERROR(VLOOKUP(E239,Store_SRP!B2:I110,8, FALSE), TRUE)=TRUE,VLOOKUP(E239,Store_VAM!B2:I273,8, FALSE),VLOOKUP(E239,Store_SRP!B2:I110,8, FALSE)), VLOOKUP(E239,Store_Showcase!B2:I144,8, FALSE))</f>
      </c>
      <c r="T239">
        <f>VLOOKUP(G239,Sku_Consolidated!A2:R957,18,FALSE)</f>
      </c>
      <c r="U239">
        <v>6437</v>
      </c>
      <c r="V239">
        <f>IF(VLOOKUP(G239,Sku_Consolidated!A2:S957,19,FALSE)="SHOWCASE", VLOOKUP(E239,Store_Showcase!B2:L144,11, FALSE), IF(VLOOKUP(G239,Sku_Consolidated!A2:S957,19,FALSE)="VAM",VLOOKUP(E239,Store_VAM!B2:L273,11, FALSE),VLOOKUP(E239,Store_SRP!B2:L110,11, FALSE)))</f>
      </c>
      <c r="W239">
        <f>VLOOKUP(G239,Sku_Consolidated!A2:W957,11,FALSE)</f>
      </c>
      <c r="X239">
        <f>VLOOKUP(G239,Sku_Consolidated!A2:H957,8,FALSE)</f>
      </c>
      <c r="Y239">
        <f>VLOOKUP(G239,Sku_Consolidated!A2:I957,9,FALSE)</f>
      </c>
      <c r="Z239" t="s">
        <v>38</v>
      </c>
      <c r="AA239">
        <f>VLOOKUP(G239,Sku_Consolidated!A2:E957,5,FALSE)</f>
      </c>
      <c r="AB239">
        <f>IF(VLOOKUP(G239,Sku_Consolidated!A2:S957,19,FALSE)="SHOWCASE", VLOOKUP(E239,Store_Showcase!B2:N144,13, FALSE), IF(VLOOKUP(G239,Sku_Consolidated!A2:S957,19,FALSE)="VAM",VLOOKUP(E239,Store_VAM!B2:N273,13, FALSE),VLOOKUP(E239,Store_SRP!B2:N110,13, FALSE)))</f>
      </c>
      <c r="AC239">
        <f>IF(IFERROR(AB239,TRUE)=TRUE, "-","OK")</f>
      </c>
      <c r="AD239" s="8" t="s">
        <v>585</v>
      </c>
      <c r="AE239" s="8" t="s">
        <v>39</v>
      </c>
      <c r="AF239">
        <f>IF(IFERROR(VLOOKUP(E239,Store_Showcase!B2:H144,{5}, FALSE), TRUE)=TRUE, IF(IFERROR(VLOOKUP(E239,Store_SRP!B2:H110,{5}, FALSE), TRUE)=TRUE,VLOOKUP(E239,Store_VAM!B2:H273,{5}, FALSE),VLOOKUP(E239,Store_SRP!B2:H110,{5}, FALSE)), VLOOKUP(E239,Store_Showcase!B2:H144,{5}, FALSE))</f>
      </c>
      <c r="AG239">
        <f>IF(IFERROR(VLOOKUP(E239,Store_Showcase!B2:H144,{6}, FALSE), TRUE)=TRUE, IF(IFERROR(VLOOKUP(E239,Store_SRP!B2:H110,{6}, FALSE), TRUE)=TRUE,VLOOKUP(E239,Store_VAM!B2:H273,{6}, FALSE),VLOOKUP(E239,Store_SRP!B2:H110,{6}, FALSE)), VLOOKUP(E239,Store_Showcase!B2:H144,{6}, FALSE))</f>
      </c>
      <c r="AH239">
        <f>VLOOKUP(G239,Sku_Consolidated!A2:R957,18,FALSE)</f>
      </c>
      <c r="AI239">
        <f>VLOOKUP(G239,Sku_Consolidated!A2:S957,19,FALSE)</f>
      </c>
      <c r="AJ239">
        <f>VLOOKUP(G239,Sku_Consolidated!A2:T957,20,FALSE)</f>
      </c>
    </row>
    <row r="240" spans="1:36" x14ac:dyDescent="0.25">
      <c r="A240">
        <v>2024</v>
      </c>
      <c r="B240" t="s">
        <v>31</v>
      </c>
      <c r="C240" t="s">
        <v>32</v>
      </c>
      <c r="D240" t="s">
        <v>33</v>
      </c>
      <c r="E240">
        <v>481</v>
      </c>
      <c r="F240">
        <f>IF(IFERROR(VLOOKUP(E240,Store_Showcase!B2:H144,{2}, FALSE), TRUE)=TRUE, IF(IFERROR(VLOOKUP(E240,Store_SRP!B2:H110,{2}, FALSE), TRUE)=TRUE,VLOOKUP(E240,Store_VAM!B2:H273,{2}, FALSE),VLOOKUP(E240,Store_SRP!B2:H110,{2}, FALSE)), VLOOKUP(E240,Store_Showcase!B2:H144,{2}, FALSE))</f>
      </c>
      <c r="G240">
        <v>655708</v>
      </c>
      <c r="H240" t="s">
        <v>481</v>
      </c>
      <c r="I240" s="8" t="s">
        <v>586</v>
      </c>
      <c r="J240" t="s">
        <v>36</v>
      </c>
      <c r="K240" s="8">
        <f>IF(J240="PCK", I240, 0)</f>
      </c>
      <c r="L240" s="8">
        <f>IF(J240="KLS", I240, IF(J240="PCK", I240*VLOOKUP(G240,Sku_Consolidated!A2:U957,21, FALSE),I240*VLOOKUP(G240,Sku_Consolidated!A2:U957,21, FALSE)))</f>
      </c>
      <c r="M240" s="8">
        <f>IF(J240="PCS", I240, 0)</f>
      </c>
      <c r="N240" s="8" t="s">
        <v>587</v>
      </c>
      <c r="O240" s="8">
        <f>N240 * VLOOKUP(E240&amp;VLOOKUP(G240,Sku_Consolidated!A2:Q957,17,FALSE),Sku_CommRate!A2:E1002, 5, FALSE)</f>
      </c>
      <c r="P240" s="8">
        <f>N240 - O240</f>
      </c>
      <c r="Q240">
        <f>VLOOKUP(G240,Sku_Consolidated!A2:G957,7, FALSE)</f>
      </c>
      <c r="R240">
        <f>IF(IFERROR(VLOOKUP(E240,Store_Showcase!B2:H144,7, FALSE), TRUE)=TRUE, IF(IFERROR(VLOOKUP(E240,Store_SRP!B2:H110,7, FALSE), TRUE)=TRUE,VLOOKUP(E240,Store_VAM!B2:H273,7, FALSE),VLOOKUP(E240,Store_SRP!B2:H110,7, FALSE)), VLOOKUP(E240,Store_Showcase!B2:H144,7, FALSE))</f>
      </c>
      <c r="S240">
        <f>IF(IFERROR(VLOOKUP(E240,Store_Showcase!B2:I144,8, FALSE), TRUE)=TRUE, IF(IFERROR(VLOOKUP(E240,Store_SRP!B2:I110,8, FALSE), TRUE)=TRUE,VLOOKUP(E240,Store_VAM!B2:I273,8, FALSE),VLOOKUP(E240,Store_SRP!B2:I110,8, FALSE)), VLOOKUP(E240,Store_Showcase!B2:I144,8, FALSE))</f>
      </c>
      <c r="T240">
        <f>VLOOKUP(G240,Sku_Consolidated!A2:R957,18,FALSE)</f>
      </c>
      <c r="U240">
        <v>6436</v>
      </c>
      <c r="V240">
        <f>IF(VLOOKUP(G240,Sku_Consolidated!A2:S957,19,FALSE)="SHOWCASE", VLOOKUP(E240,Store_Showcase!B2:L144,11, FALSE), IF(VLOOKUP(G240,Sku_Consolidated!A2:S957,19,FALSE)="VAM",VLOOKUP(E240,Store_VAM!B2:L273,11, FALSE),VLOOKUP(E240,Store_SRP!B2:L110,11, FALSE)))</f>
      </c>
      <c r="W240">
        <f>VLOOKUP(G240,Sku_Consolidated!A2:W957,11,FALSE)</f>
      </c>
      <c r="X240">
        <f>VLOOKUP(G240,Sku_Consolidated!A2:H957,8,FALSE)</f>
      </c>
      <c r="Y240">
        <f>VLOOKUP(G240,Sku_Consolidated!A2:I957,9,FALSE)</f>
      </c>
      <c r="Z240" t="s">
        <v>38</v>
      </c>
      <c r="AA240">
        <f>VLOOKUP(G240,Sku_Consolidated!A2:E957,5,FALSE)</f>
      </c>
      <c r="AB240">
        <f>IF(VLOOKUP(G240,Sku_Consolidated!A2:S957,19,FALSE)="SHOWCASE", VLOOKUP(E240,Store_Showcase!B2:N144,13, FALSE), IF(VLOOKUP(G240,Sku_Consolidated!A2:S957,19,FALSE)="VAM",VLOOKUP(E240,Store_VAM!B2:N273,13, FALSE),VLOOKUP(E240,Store_SRP!B2:N110,13, FALSE)))</f>
      </c>
      <c r="AC240">
        <f>IF(IFERROR(AB240,TRUE)=TRUE, "-","OK")</f>
      </c>
      <c r="AD240" s="8" t="s">
        <v>587</v>
      </c>
      <c r="AE240" s="8" t="s">
        <v>39</v>
      </c>
      <c r="AF240">
        <f>IF(IFERROR(VLOOKUP(E240,Store_Showcase!B2:H144,{5}, FALSE), TRUE)=TRUE, IF(IFERROR(VLOOKUP(E240,Store_SRP!B2:H110,{5}, FALSE), TRUE)=TRUE,VLOOKUP(E240,Store_VAM!B2:H273,{5}, FALSE),VLOOKUP(E240,Store_SRP!B2:H110,{5}, FALSE)), VLOOKUP(E240,Store_Showcase!B2:H144,{5}, FALSE))</f>
      </c>
      <c r="AG240">
        <f>IF(IFERROR(VLOOKUP(E240,Store_Showcase!B2:H144,{6}, FALSE), TRUE)=TRUE, IF(IFERROR(VLOOKUP(E240,Store_SRP!B2:H110,{6}, FALSE), TRUE)=TRUE,VLOOKUP(E240,Store_VAM!B2:H273,{6}, FALSE),VLOOKUP(E240,Store_SRP!B2:H110,{6}, FALSE)), VLOOKUP(E240,Store_Showcase!B2:H144,{6}, FALSE))</f>
      </c>
      <c r="AH240">
        <f>VLOOKUP(G240,Sku_Consolidated!A2:R957,18,FALSE)</f>
      </c>
      <c r="AI240">
        <f>VLOOKUP(G240,Sku_Consolidated!A2:S957,19,FALSE)</f>
      </c>
      <c r="AJ240">
        <f>VLOOKUP(G240,Sku_Consolidated!A2:T957,20,FALSE)</f>
      </c>
    </row>
    <row r="241" spans="1:36" x14ac:dyDescent="0.25">
      <c r="A241">
        <v>2024</v>
      </c>
      <c r="B241" t="s">
        <v>31</v>
      </c>
      <c r="C241" t="s">
        <v>32</v>
      </c>
      <c r="D241" t="s">
        <v>33</v>
      </c>
      <c r="E241">
        <v>745</v>
      </c>
      <c r="F241">
        <f>IF(IFERROR(VLOOKUP(E241,Store_Showcase!B2:H144,{2}, FALSE), TRUE)=TRUE, IF(IFERROR(VLOOKUP(E241,Store_SRP!B2:H110,{2}, FALSE), TRUE)=TRUE,VLOOKUP(E241,Store_VAM!B2:H273,{2}, FALSE),VLOOKUP(E241,Store_SRP!B2:H110,{2}, FALSE)), VLOOKUP(E241,Store_Showcase!B2:H144,{2}, FALSE))</f>
      </c>
      <c r="G241">
        <v>692523</v>
      </c>
      <c r="H241" t="s">
        <v>588</v>
      </c>
      <c r="I241" s="8" t="s">
        <v>589</v>
      </c>
      <c r="J241" t="s">
        <v>36</v>
      </c>
      <c r="K241" s="8">
        <f>IF(J241="PCK", I241, 0)</f>
      </c>
      <c r="L241" s="8">
        <f>IF(J241="KLS", I241, IF(J241="PCK", I241*VLOOKUP(G241,Sku_Consolidated!A2:U957,21, FALSE),I241*VLOOKUP(G241,Sku_Consolidated!A2:U957,21, FALSE)))</f>
      </c>
      <c r="M241" s="8">
        <f>IF(J241="PCS", I241, 0)</f>
      </c>
      <c r="N241" s="8" t="s">
        <v>590</v>
      </c>
      <c r="O241" s="8">
        <f>N241 * VLOOKUP(E241&amp;VLOOKUP(G241,Sku_Consolidated!A2:Q957,17,FALSE),Sku_CommRate!A2:E1002, 5, FALSE)</f>
      </c>
      <c r="P241" s="8">
        <f>N241 - O241</f>
      </c>
      <c r="Q241">
        <f>VLOOKUP(G241,Sku_Consolidated!A2:G957,7, FALSE)</f>
      </c>
      <c r="R241">
        <f>IF(IFERROR(VLOOKUP(E241,Store_Showcase!B2:H144,7, FALSE), TRUE)=TRUE, IF(IFERROR(VLOOKUP(E241,Store_SRP!B2:H110,7, FALSE), TRUE)=TRUE,VLOOKUP(E241,Store_VAM!B2:H273,7, FALSE),VLOOKUP(E241,Store_SRP!B2:H110,7, FALSE)), VLOOKUP(E241,Store_Showcase!B2:H144,7, FALSE))</f>
      </c>
      <c r="S241">
        <f>IF(IFERROR(VLOOKUP(E241,Store_Showcase!B2:I144,8, FALSE), TRUE)=TRUE, IF(IFERROR(VLOOKUP(E241,Store_SRP!B2:I110,8, FALSE), TRUE)=TRUE,VLOOKUP(E241,Store_VAM!B2:I273,8, FALSE),VLOOKUP(E241,Store_SRP!B2:I110,8, FALSE)), VLOOKUP(E241,Store_Showcase!B2:I144,8, FALSE))</f>
      </c>
      <c r="T241">
        <f>VLOOKUP(G241,Sku_Consolidated!A2:R957,18,FALSE)</f>
      </c>
      <c r="U241">
        <v>17655</v>
      </c>
      <c r="V241">
        <f>IF(VLOOKUP(G241,Sku_Consolidated!A2:S957,19,FALSE)="SHOWCASE", VLOOKUP(E241,Store_Showcase!B2:L144,11, FALSE), IF(VLOOKUP(G241,Sku_Consolidated!A2:S957,19,FALSE)="VAM",VLOOKUP(E241,Store_VAM!B2:L273,11, FALSE),VLOOKUP(E241,Store_SRP!B2:L110,11, FALSE)))</f>
      </c>
      <c r="W241">
        <f>VLOOKUP(G241,Sku_Consolidated!A2:W957,11,FALSE)</f>
      </c>
      <c r="X241">
        <f>VLOOKUP(G241,Sku_Consolidated!A2:H957,8,FALSE)</f>
      </c>
      <c r="Y241">
        <f>VLOOKUP(G241,Sku_Consolidated!A2:I957,9,FALSE)</f>
      </c>
      <c r="Z241" t="s">
        <v>38</v>
      </c>
      <c r="AA241">
        <f>VLOOKUP(G241,Sku_Consolidated!A2:E957,5,FALSE)</f>
      </c>
      <c r="AB241">
        <f>IF(VLOOKUP(G241,Sku_Consolidated!A2:S957,19,FALSE)="SHOWCASE", VLOOKUP(E241,Store_Showcase!B2:N144,13, FALSE), IF(VLOOKUP(G241,Sku_Consolidated!A2:S957,19,FALSE)="VAM",VLOOKUP(E241,Store_VAM!B2:N273,13, FALSE),VLOOKUP(E241,Store_SRP!B2:N110,13, FALSE)))</f>
      </c>
      <c r="AC241">
        <f>IF(IFERROR(AB241,TRUE)=TRUE, "-","OK")</f>
      </c>
      <c r="AD241" s="8" t="s">
        <v>590</v>
      </c>
      <c r="AE241" s="8" t="s">
        <v>39</v>
      </c>
      <c r="AF241">
        <f>IF(IFERROR(VLOOKUP(E241,Store_Showcase!B2:H144,{5}, FALSE), TRUE)=TRUE, IF(IFERROR(VLOOKUP(E241,Store_SRP!B2:H110,{5}, FALSE), TRUE)=TRUE,VLOOKUP(E241,Store_VAM!B2:H273,{5}, FALSE),VLOOKUP(E241,Store_SRP!B2:H110,{5}, FALSE)), VLOOKUP(E241,Store_Showcase!B2:H144,{5}, FALSE))</f>
      </c>
      <c r="AG241">
        <f>IF(IFERROR(VLOOKUP(E241,Store_Showcase!B2:H144,{6}, FALSE), TRUE)=TRUE, IF(IFERROR(VLOOKUP(E241,Store_SRP!B2:H110,{6}, FALSE), TRUE)=TRUE,VLOOKUP(E241,Store_VAM!B2:H273,{6}, FALSE),VLOOKUP(E241,Store_SRP!B2:H110,{6}, FALSE)), VLOOKUP(E241,Store_Showcase!B2:H144,{6}, FALSE))</f>
      </c>
      <c r="AH241">
        <f>VLOOKUP(G241,Sku_Consolidated!A2:R957,18,FALSE)</f>
      </c>
      <c r="AI241">
        <f>VLOOKUP(G241,Sku_Consolidated!A2:S957,19,FALSE)</f>
      </c>
      <c r="AJ241">
        <f>VLOOKUP(G241,Sku_Consolidated!A2:T957,20,FALSE)</f>
      </c>
    </row>
    <row r="242" spans="1:36" x14ac:dyDescent="0.25">
      <c r="A242">
        <v>2024</v>
      </c>
      <c r="B242" t="s">
        <v>31</v>
      </c>
      <c r="C242" t="s">
        <v>32</v>
      </c>
      <c r="D242" t="s">
        <v>33</v>
      </c>
      <c r="E242">
        <v>207</v>
      </c>
      <c r="F242">
        <f>IF(IFERROR(VLOOKUP(E242,Store_Showcase!B2:H144,{2}, FALSE), TRUE)=TRUE, IF(IFERROR(VLOOKUP(E242,Store_SRP!B2:H110,{2}, FALSE), TRUE)=TRUE,VLOOKUP(E242,Store_VAM!B2:H273,{2}, FALSE),VLOOKUP(E242,Store_SRP!B2:H110,{2}, FALSE)), VLOOKUP(E242,Store_Showcase!B2:H144,{2}, FALSE))</f>
      </c>
      <c r="G242">
        <v>655715</v>
      </c>
      <c r="H242" t="s">
        <v>591</v>
      </c>
      <c r="I242" s="8" t="s">
        <v>592</v>
      </c>
      <c r="J242" t="s">
        <v>36</v>
      </c>
      <c r="K242" s="8">
        <f>IF(J242="PCK", I242, 0)</f>
      </c>
      <c r="L242" s="8">
        <f>IF(J242="KLS", I242, IF(J242="PCK", I242*VLOOKUP(G242,Sku_Consolidated!A2:U957,21, FALSE),I242*VLOOKUP(G242,Sku_Consolidated!A2:U957,21, FALSE)))</f>
      </c>
      <c r="M242" s="8">
        <f>IF(J242="PCS", I242, 0)</f>
      </c>
      <c r="N242" s="8" t="s">
        <v>593</v>
      </c>
      <c r="O242" s="8">
        <f>N242 * VLOOKUP(E242&amp;VLOOKUP(G242,Sku_Consolidated!A2:Q957,17,FALSE),Sku_CommRate!A2:E1002, 5, FALSE)</f>
      </c>
      <c r="P242" s="8">
        <f>N242 - O242</f>
      </c>
      <c r="Q242">
        <f>VLOOKUP(G242,Sku_Consolidated!A2:G957,7, FALSE)</f>
      </c>
      <c r="R242">
        <f>IF(IFERROR(VLOOKUP(E242,Store_Showcase!B2:H144,7, FALSE), TRUE)=TRUE, IF(IFERROR(VLOOKUP(E242,Store_SRP!B2:H110,7, FALSE), TRUE)=TRUE,VLOOKUP(E242,Store_VAM!B2:H273,7, FALSE),VLOOKUP(E242,Store_SRP!B2:H110,7, FALSE)), VLOOKUP(E242,Store_Showcase!B2:H144,7, FALSE))</f>
      </c>
      <c r="S242">
        <f>IF(IFERROR(VLOOKUP(E242,Store_Showcase!B2:I144,8, FALSE), TRUE)=TRUE, IF(IFERROR(VLOOKUP(E242,Store_SRP!B2:I110,8, FALSE), TRUE)=TRUE,VLOOKUP(E242,Store_VAM!B2:I273,8, FALSE),VLOOKUP(E242,Store_SRP!B2:I110,8, FALSE)), VLOOKUP(E242,Store_Showcase!B2:I144,8, FALSE))</f>
      </c>
      <c r="T242">
        <f>VLOOKUP(G242,Sku_Consolidated!A2:R957,18,FALSE)</f>
      </c>
      <c r="U242">
        <v>6443</v>
      </c>
      <c r="V242">
        <f>IF(VLOOKUP(G242,Sku_Consolidated!A2:S957,19,FALSE)="SHOWCASE", VLOOKUP(E242,Store_Showcase!B2:L144,11, FALSE), IF(VLOOKUP(G242,Sku_Consolidated!A2:S957,19,FALSE)="VAM",VLOOKUP(E242,Store_VAM!B2:L273,11, FALSE),VLOOKUP(E242,Store_SRP!B2:L110,11, FALSE)))</f>
      </c>
      <c r="W242">
        <f>VLOOKUP(G242,Sku_Consolidated!A2:W957,11,FALSE)</f>
      </c>
      <c r="X242">
        <f>VLOOKUP(G242,Sku_Consolidated!A2:H957,8,FALSE)</f>
      </c>
      <c r="Y242">
        <f>VLOOKUP(G242,Sku_Consolidated!A2:I957,9,FALSE)</f>
      </c>
      <c r="Z242" t="s">
        <v>38</v>
      </c>
      <c r="AA242">
        <f>VLOOKUP(G242,Sku_Consolidated!A2:E957,5,FALSE)</f>
      </c>
      <c r="AB242">
        <f>IF(VLOOKUP(G242,Sku_Consolidated!A2:S957,19,FALSE)="SHOWCASE", VLOOKUP(E242,Store_Showcase!B2:N144,13, FALSE), IF(VLOOKUP(G242,Sku_Consolidated!A2:S957,19,FALSE)="VAM",VLOOKUP(E242,Store_VAM!B2:N273,13, FALSE),VLOOKUP(E242,Store_SRP!B2:N110,13, FALSE)))</f>
      </c>
      <c r="AC242">
        <f>IF(IFERROR(AB242,TRUE)=TRUE, "-","OK")</f>
      </c>
      <c r="AD242" s="8" t="s">
        <v>593</v>
      </c>
      <c r="AE242" s="8" t="s">
        <v>39</v>
      </c>
      <c r="AF242">
        <f>IF(IFERROR(VLOOKUP(E242,Store_Showcase!B2:H144,{5}, FALSE), TRUE)=TRUE, IF(IFERROR(VLOOKUP(E242,Store_SRP!B2:H110,{5}, FALSE), TRUE)=TRUE,VLOOKUP(E242,Store_VAM!B2:H273,{5}, FALSE),VLOOKUP(E242,Store_SRP!B2:H110,{5}, FALSE)), VLOOKUP(E242,Store_Showcase!B2:H144,{5}, FALSE))</f>
      </c>
      <c r="AG242">
        <f>IF(IFERROR(VLOOKUP(E242,Store_Showcase!B2:H144,{6}, FALSE), TRUE)=TRUE, IF(IFERROR(VLOOKUP(E242,Store_SRP!B2:H110,{6}, FALSE), TRUE)=TRUE,VLOOKUP(E242,Store_VAM!B2:H273,{6}, FALSE),VLOOKUP(E242,Store_SRP!B2:H110,{6}, FALSE)), VLOOKUP(E242,Store_Showcase!B2:H144,{6}, FALSE))</f>
      </c>
      <c r="AH242">
        <f>VLOOKUP(G242,Sku_Consolidated!A2:R957,18,FALSE)</f>
      </c>
      <c r="AI242">
        <f>VLOOKUP(G242,Sku_Consolidated!A2:S957,19,FALSE)</f>
      </c>
      <c r="AJ242">
        <f>VLOOKUP(G242,Sku_Consolidated!A2:T957,20,FALSE)</f>
      </c>
    </row>
    <row r="243" spans="1:36" x14ac:dyDescent="0.25">
      <c r="A243">
        <v>2024</v>
      </c>
      <c r="B243" t="s">
        <v>31</v>
      </c>
      <c r="C243" t="s">
        <v>32</v>
      </c>
      <c r="D243" t="s">
        <v>33</v>
      </c>
      <c r="E243">
        <v>4019</v>
      </c>
      <c r="F243">
        <f>IF(IFERROR(VLOOKUP(E243,Store_Showcase!B2:H144,{2}, FALSE), TRUE)=TRUE, IF(IFERROR(VLOOKUP(E243,Store_SRP!B2:H110,{2}, FALSE), TRUE)=TRUE,VLOOKUP(E243,Store_VAM!B2:H273,{2}, FALSE),VLOOKUP(E243,Store_SRP!B2:H110,{2}, FALSE)), VLOOKUP(E243,Store_Showcase!B2:H144,{2}, FALSE))</f>
      </c>
      <c r="G243">
        <v>655719</v>
      </c>
      <c r="H243" t="s">
        <v>454</v>
      </c>
      <c r="I243" s="8" t="s">
        <v>594</v>
      </c>
      <c r="J243" t="s">
        <v>36</v>
      </c>
      <c r="K243" s="8">
        <f>IF(J243="PCK", I243, 0)</f>
      </c>
      <c r="L243" s="8">
        <f>IF(J243="KLS", I243, IF(J243="PCK", I243*VLOOKUP(G243,Sku_Consolidated!A2:U957,21, FALSE),I243*VLOOKUP(G243,Sku_Consolidated!A2:U957,21, FALSE)))</f>
      </c>
      <c r="M243" s="8">
        <f>IF(J243="PCS", I243, 0)</f>
      </c>
      <c r="N243" s="8" t="s">
        <v>595</v>
      </c>
      <c r="O243" s="8">
        <f>N243 * VLOOKUP(E243&amp;VLOOKUP(G243,Sku_Consolidated!A2:Q957,17,FALSE),Sku_CommRate!A2:E1002, 5, FALSE)</f>
      </c>
      <c r="P243" s="8">
        <f>N243 - O243</f>
      </c>
      <c r="Q243">
        <f>VLOOKUP(G243,Sku_Consolidated!A2:G957,7, FALSE)</f>
      </c>
      <c r="R243">
        <f>IF(IFERROR(VLOOKUP(E243,Store_Showcase!B2:H144,7, FALSE), TRUE)=TRUE, IF(IFERROR(VLOOKUP(E243,Store_SRP!B2:H110,7, FALSE), TRUE)=TRUE,VLOOKUP(E243,Store_VAM!B2:H273,7, FALSE),VLOOKUP(E243,Store_SRP!B2:H110,7, FALSE)), VLOOKUP(E243,Store_Showcase!B2:H144,7, FALSE))</f>
      </c>
      <c r="S243">
        <f>IF(IFERROR(VLOOKUP(E243,Store_Showcase!B2:I144,8, FALSE), TRUE)=TRUE, IF(IFERROR(VLOOKUP(E243,Store_SRP!B2:I110,8, FALSE), TRUE)=TRUE,VLOOKUP(E243,Store_VAM!B2:I273,8, FALSE),VLOOKUP(E243,Store_SRP!B2:I110,8, FALSE)), VLOOKUP(E243,Store_Showcase!B2:I144,8, FALSE))</f>
      </c>
      <c r="T243">
        <f>VLOOKUP(G243,Sku_Consolidated!A2:R957,18,FALSE)</f>
      </c>
      <c r="U243">
        <v>6447</v>
      </c>
      <c r="V243">
        <f>IF(VLOOKUP(G243,Sku_Consolidated!A2:S957,19,FALSE)="SHOWCASE", VLOOKUP(E243,Store_Showcase!B2:L144,11, FALSE), IF(VLOOKUP(G243,Sku_Consolidated!A2:S957,19,FALSE)="VAM",VLOOKUP(E243,Store_VAM!B2:L273,11, FALSE),VLOOKUP(E243,Store_SRP!B2:L110,11, FALSE)))</f>
      </c>
      <c r="W243">
        <f>VLOOKUP(G243,Sku_Consolidated!A2:W957,11,FALSE)</f>
      </c>
      <c r="X243">
        <f>VLOOKUP(G243,Sku_Consolidated!A2:H957,8,FALSE)</f>
      </c>
      <c r="Y243">
        <f>VLOOKUP(G243,Sku_Consolidated!A2:I957,9,FALSE)</f>
      </c>
      <c r="Z243" t="s">
        <v>38</v>
      </c>
      <c r="AA243">
        <f>VLOOKUP(G243,Sku_Consolidated!A2:E957,5,FALSE)</f>
      </c>
      <c r="AB243">
        <f>IF(VLOOKUP(G243,Sku_Consolidated!A2:S957,19,FALSE)="SHOWCASE", VLOOKUP(E243,Store_Showcase!B2:N144,13, FALSE), IF(VLOOKUP(G243,Sku_Consolidated!A2:S957,19,FALSE)="VAM",VLOOKUP(E243,Store_VAM!B2:N273,13, FALSE),VLOOKUP(E243,Store_SRP!B2:N110,13, FALSE)))</f>
      </c>
      <c r="AC243">
        <f>IF(IFERROR(AB243,TRUE)=TRUE, "-","OK")</f>
      </c>
      <c r="AD243" s="8" t="s">
        <v>595</v>
      </c>
      <c r="AE243" s="8" t="s">
        <v>39</v>
      </c>
      <c r="AF243">
        <f>IF(IFERROR(VLOOKUP(E243,Store_Showcase!B2:H144,{5}, FALSE), TRUE)=TRUE, IF(IFERROR(VLOOKUP(E243,Store_SRP!B2:H110,{5}, FALSE), TRUE)=TRUE,VLOOKUP(E243,Store_VAM!B2:H273,{5}, FALSE),VLOOKUP(E243,Store_SRP!B2:H110,{5}, FALSE)), VLOOKUP(E243,Store_Showcase!B2:H144,{5}, FALSE))</f>
      </c>
      <c r="AG243">
        <f>IF(IFERROR(VLOOKUP(E243,Store_Showcase!B2:H144,{6}, FALSE), TRUE)=TRUE, IF(IFERROR(VLOOKUP(E243,Store_SRP!B2:H110,{6}, FALSE), TRUE)=TRUE,VLOOKUP(E243,Store_VAM!B2:H273,{6}, FALSE),VLOOKUP(E243,Store_SRP!B2:H110,{6}, FALSE)), VLOOKUP(E243,Store_Showcase!B2:H144,{6}, FALSE))</f>
      </c>
      <c r="AH243">
        <f>VLOOKUP(G243,Sku_Consolidated!A2:R957,18,FALSE)</f>
      </c>
      <c r="AI243">
        <f>VLOOKUP(G243,Sku_Consolidated!A2:S957,19,FALSE)</f>
      </c>
      <c r="AJ243">
        <f>VLOOKUP(G243,Sku_Consolidated!A2:T957,20,FALSE)</f>
      </c>
    </row>
    <row r="244" spans="1:36" x14ac:dyDescent="0.25">
      <c r="A244">
        <v>2024</v>
      </c>
      <c r="B244" t="s">
        <v>31</v>
      </c>
      <c r="C244" t="s">
        <v>32</v>
      </c>
      <c r="D244" t="s">
        <v>33</v>
      </c>
      <c r="E244">
        <v>423</v>
      </c>
      <c r="F244">
        <f>IF(IFERROR(VLOOKUP(E244,Store_Showcase!B2:H144,{2}, FALSE), TRUE)=TRUE, IF(IFERROR(VLOOKUP(E244,Store_SRP!B2:H110,{2}, FALSE), TRUE)=TRUE,VLOOKUP(E244,Store_VAM!B2:H273,{2}, FALSE),VLOOKUP(E244,Store_SRP!B2:H110,{2}, FALSE)), VLOOKUP(E244,Store_Showcase!B2:H144,{2}, FALSE))</f>
      </c>
      <c r="G244">
        <v>655735</v>
      </c>
      <c r="H244" t="s">
        <v>145</v>
      </c>
      <c r="I244" s="8" t="s">
        <v>596</v>
      </c>
      <c r="J244" t="s">
        <v>36</v>
      </c>
      <c r="K244" s="8">
        <f>IF(J244="PCK", I244, 0)</f>
      </c>
      <c r="L244" s="8">
        <f>IF(J244="KLS", I244, IF(J244="PCK", I244*VLOOKUP(G244,Sku_Consolidated!A2:U957,21, FALSE),I244*VLOOKUP(G244,Sku_Consolidated!A2:U957,21, FALSE)))</f>
      </c>
      <c r="M244" s="8">
        <f>IF(J244="PCS", I244, 0)</f>
      </c>
      <c r="N244" s="8" t="s">
        <v>597</v>
      </c>
      <c r="O244" s="8">
        <f>N244 * VLOOKUP(E244&amp;VLOOKUP(G244,Sku_Consolidated!A2:Q957,17,FALSE),Sku_CommRate!A2:E1002, 5, FALSE)</f>
      </c>
      <c r="P244" s="8">
        <f>N244 - O244</f>
      </c>
      <c r="Q244">
        <f>VLOOKUP(G244,Sku_Consolidated!A2:G957,7, FALSE)</f>
      </c>
      <c r="R244">
        <f>IF(IFERROR(VLOOKUP(E244,Store_Showcase!B2:H144,7, FALSE), TRUE)=TRUE, IF(IFERROR(VLOOKUP(E244,Store_SRP!B2:H110,7, FALSE), TRUE)=TRUE,VLOOKUP(E244,Store_VAM!B2:H273,7, FALSE),VLOOKUP(E244,Store_SRP!B2:H110,7, FALSE)), VLOOKUP(E244,Store_Showcase!B2:H144,7, FALSE))</f>
      </c>
      <c r="S244">
        <f>IF(IFERROR(VLOOKUP(E244,Store_Showcase!B2:I144,8, FALSE), TRUE)=TRUE, IF(IFERROR(VLOOKUP(E244,Store_SRP!B2:I110,8, FALSE), TRUE)=TRUE,VLOOKUP(E244,Store_VAM!B2:I273,8, FALSE),VLOOKUP(E244,Store_SRP!B2:I110,8, FALSE)), VLOOKUP(E244,Store_Showcase!B2:I144,8, FALSE))</f>
      </c>
      <c r="T244">
        <f>VLOOKUP(G244,Sku_Consolidated!A2:R957,18,FALSE)</f>
      </c>
      <c r="U244">
        <v>6456</v>
      </c>
      <c r="V244">
        <f>IF(VLOOKUP(G244,Sku_Consolidated!A2:S957,19,FALSE)="SHOWCASE", VLOOKUP(E244,Store_Showcase!B2:L144,11, FALSE), IF(VLOOKUP(G244,Sku_Consolidated!A2:S957,19,FALSE)="VAM",VLOOKUP(E244,Store_VAM!B2:L273,11, FALSE),VLOOKUP(E244,Store_SRP!B2:L110,11, FALSE)))</f>
      </c>
      <c r="W244">
        <f>VLOOKUP(G244,Sku_Consolidated!A2:W957,11,FALSE)</f>
      </c>
      <c r="X244">
        <f>VLOOKUP(G244,Sku_Consolidated!A2:H957,8,FALSE)</f>
      </c>
      <c r="Y244">
        <f>VLOOKUP(G244,Sku_Consolidated!A2:I957,9,FALSE)</f>
      </c>
      <c r="Z244" t="s">
        <v>38</v>
      </c>
      <c r="AA244">
        <f>VLOOKUP(G244,Sku_Consolidated!A2:E957,5,FALSE)</f>
      </c>
      <c r="AB244">
        <f>IF(VLOOKUP(G244,Sku_Consolidated!A2:S957,19,FALSE)="SHOWCASE", VLOOKUP(E244,Store_Showcase!B2:N144,13, FALSE), IF(VLOOKUP(G244,Sku_Consolidated!A2:S957,19,FALSE)="VAM",VLOOKUP(E244,Store_VAM!B2:N273,13, FALSE),VLOOKUP(E244,Store_SRP!B2:N110,13, FALSE)))</f>
      </c>
      <c r="AC244">
        <f>IF(IFERROR(AB244,TRUE)=TRUE, "-","OK")</f>
      </c>
      <c r="AD244" s="8" t="s">
        <v>597</v>
      </c>
      <c r="AE244" s="8" t="s">
        <v>39</v>
      </c>
      <c r="AF244">
        <f>IF(IFERROR(VLOOKUP(E244,Store_Showcase!B2:H144,{5}, FALSE), TRUE)=TRUE, IF(IFERROR(VLOOKUP(E244,Store_SRP!B2:H110,{5}, FALSE), TRUE)=TRUE,VLOOKUP(E244,Store_VAM!B2:H273,{5}, FALSE),VLOOKUP(E244,Store_SRP!B2:H110,{5}, FALSE)), VLOOKUP(E244,Store_Showcase!B2:H144,{5}, FALSE))</f>
      </c>
      <c r="AG244">
        <f>IF(IFERROR(VLOOKUP(E244,Store_Showcase!B2:H144,{6}, FALSE), TRUE)=TRUE, IF(IFERROR(VLOOKUP(E244,Store_SRP!B2:H110,{6}, FALSE), TRUE)=TRUE,VLOOKUP(E244,Store_VAM!B2:H273,{6}, FALSE),VLOOKUP(E244,Store_SRP!B2:H110,{6}, FALSE)), VLOOKUP(E244,Store_Showcase!B2:H144,{6}, FALSE))</f>
      </c>
      <c r="AH244">
        <f>VLOOKUP(G244,Sku_Consolidated!A2:R957,18,FALSE)</f>
      </c>
      <c r="AI244">
        <f>VLOOKUP(G244,Sku_Consolidated!A2:S957,19,FALSE)</f>
      </c>
      <c r="AJ244">
        <f>VLOOKUP(G244,Sku_Consolidated!A2:T957,20,FALSE)</f>
      </c>
    </row>
    <row r="245" spans="1:36" x14ac:dyDescent="0.25">
      <c r="A245">
        <v>2024</v>
      </c>
      <c r="B245" t="s">
        <v>31</v>
      </c>
      <c r="C245" t="s">
        <v>32</v>
      </c>
      <c r="D245" t="s">
        <v>33</v>
      </c>
      <c r="E245">
        <v>111</v>
      </c>
      <c r="F245">
        <f>IF(IFERROR(VLOOKUP(E245,Store_Showcase!B2:H144,{2}, FALSE), TRUE)=TRUE, IF(IFERROR(VLOOKUP(E245,Store_SRP!B2:H110,{2}, FALSE), TRUE)=TRUE,VLOOKUP(E245,Store_VAM!B2:H273,{2}, FALSE),VLOOKUP(E245,Store_SRP!B2:H110,{2}, FALSE)), VLOOKUP(E245,Store_Showcase!B2:H144,{2}, FALSE))</f>
      </c>
      <c r="G245">
        <v>655719</v>
      </c>
      <c r="H245" t="s">
        <v>454</v>
      </c>
      <c r="I245" s="8" t="s">
        <v>598</v>
      </c>
      <c r="J245" t="s">
        <v>36</v>
      </c>
      <c r="K245" s="8">
        <f>IF(J245="PCK", I245, 0)</f>
      </c>
      <c r="L245" s="8">
        <f>IF(J245="KLS", I245, IF(J245="PCK", I245*VLOOKUP(G245,Sku_Consolidated!A2:U957,21, FALSE),I245*VLOOKUP(G245,Sku_Consolidated!A2:U957,21, FALSE)))</f>
      </c>
      <c r="M245" s="8">
        <f>IF(J245="PCS", I245, 0)</f>
      </c>
      <c r="N245" s="8" t="s">
        <v>599</v>
      </c>
      <c r="O245" s="8">
        <f>N245 * VLOOKUP(E245&amp;VLOOKUP(G245,Sku_Consolidated!A2:Q957,17,FALSE),Sku_CommRate!A2:E1002, 5, FALSE)</f>
      </c>
      <c r="P245" s="8">
        <f>N245 - O245</f>
      </c>
      <c r="Q245">
        <f>VLOOKUP(G245,Sku_Consolidated!A2:G957,7, FALSE)</f>
      </c>
      <c r="R245">
        <f>IF(IFERROR(VLOOKUP(E245,Store_Showcase!B2:H144,7, FALSE), TRUE)=TRUE, IF(IFERROR(VLOOKUP(E245,Store_SRP!B2:H110,7, FALSE), TRUE)=TRUE,VLOOKUP(E245,Store_VAM!B2:H273,7, FALSE),VLOOKUP(E245,Store_SRP!B2:H110,7, FALSE)), VLOOKUP(E245,Store_Showcase!B2:H144,7, FALSE))</f>
      </c>
      <c r="S245">
        <f>IF(IFERROR(VLOOKUP(E245,Store_Showcase!B2:I144,8, FALSE), TRUE)=TRUE, IF(IFERROR(VLOOKUP(E245,Store_SRP!B2:I110,8, FALSE), TRUE)=TRUE,VLOOKUP(E245,Store_VAM!B2:I273,8, FALSE),VLOOKUP(E245,Store_SRP!B2:I110,8, FALSE)), VLOOKUP(E245,Store_Showcase!B2:I144,8, FALSE))</f>
      </c>
      <c r="T245">
        <f>VLOOKUP(G245,Sku_Consolidated!A2:R957,18,FALSE)</f>
      </c>
      <c r="U245">
        <v>6447</v>
      </c>
      <c r="V245">
        <f>IF(VLOOKUP(G245,Sku_Consolidated!A2:S957,19,FALSE)="SHOWCASE", VLOOKUP(E245,Store_Showcase!B2:L144,11, FALSE), IF(VLOOKUP(G245,Sku_Consolidated!A2:S957,19,FALSE)="VAM",VLOOKUP(E245,Store_VAM!B2:L273,11, FALSE),VLOOKUP(E245,Store_SRP!B2:L110,11, FALSE)))</f>
      </c>
      <c r="W245">
        <f>VLOOKUP(G245,Sku_Consolidated!A2:W957,11,FALSE)</f>
      </c>
      <c r="X245">
        <f>VLOOKUP(G245,Sku_Consolidated!A2:H957,8,FALSE)</f>
      </c>
      <c r="Y245">
        <f>VLOOKUP(G245,Sku_Consolidated!A2:I957,9,FALSE)</f>
      </c>
      <c r="Z245" t="s">
        <v>38</v>
      </c>
      <c r="AA245">
        <f>VLOOKUP(G245,Sku_Consolidated!A2:E957,5,FALSE)</f>
      </c>
      <c r="AB245">
        <f>IF(VLOOKUP(G245,Sku_Consolidated!A2:S957,19,FALSE)="SHOWCASE", VLOOKUP(E245,Store_Showcase!B2:N144,13, FALSE), IF(VLOOKUP(G245,Sku_Consolidated!A2:S957,19,FALSE)="VAM",VLOOKUP(E245,Store_VAM!B2:N273,13, FALSE),VLOOKUP(E245,Store_SRP!B2:N110,13, FALSE)))</f>
      </c>
      <c r="AC245">
        <f>IF(IFERROR(AB245,TRUE)=TRUE, "-","OK")</f>
      </c>
      <c r="AD245" s="8" t="s">
        <v>599</v>
      </c>
      <c r="AE245" s="8" t="s">
        <v>39</v>
      </c>
      <c r="AF245">
        <f>IF(IFERROR(VLOOKUP(E245,Store_Showcase!B2:H144,{5}, FALSE), TRUE)=TRUE, IF(IFERROR(VLOOKUP(E245,Store_SRP!B2:H110,{5}, FALSE), TRUE)=TRUE,VLOOKUP(E245,Store_VAM!B2:H273,{5}, FALSE),VLOOKUP(E245,Store_SRP!B2:H110,{5}, FALSE)), VLOOKUP(E245,Store_Showcase!B2:H144,{5}, FALSE))</f>
      </c>
      <c r="AG245">
        <f>IF(IFERROR(VLOOKUP(E245,Store_Showcase!B2:H144,{6}, FALSE), TRUE)=TRUE, IF(IFERROR(VLOOKUP(E245,Store_SRP!B2:H110,{6}, FALSE), TRUE)=TRUE,VLOOKUP(E245,Store_VAM!B2:H273,{6}, FALSE),VLOOKUP(E245,Store_SRP!B2:H110,{6}, FALSE)), VLOOKUP(E245,Store_Showcase!B2:H144,{6}, FALSE))</f>
      </c>
      <c r="AH245">
        <f>VLOOKUP(G245,Sku_Consolidated!A2:R957,18,FALSE)</f>
      </c>
      <c r="AI245">
        <f>VLOOKUP(G245,Sku_Consolidated!A2:S957,19,FALSE)</f>
      </c>
      <c r="AJ245">
        <f>VLOOKUP(G245,Sku_Consolidated!A2:T957,20,FALSE)</f>
      </c>
    </row>
    <row r="246" spans="1:36" x14ac:dyDescent="0.25">
      <c r="A246">
        <v>2024</v>
      </c>
      <c r="B246" t="s">
        <v>31</v>
      </c>
      <c r="C246" t="s">
        <v>32</v>
      </c>
      <c r="D246" t="s">
        <v>33</v>
      </c>
      <c r="E246">
        <v>717</v>
      </c>
      <c r="F246">
        <f>IF(IFERROR(VLOOKUP(E246,Store_Showcase!B2:H144,{2}, FALSE), TRUE)=TRUE, IF(IFERROR(VLOOKUP(E246,Store_SRP!B2:H110,{2}, FALSE), TRUE)=TRUE,VLOOKUP(E246,Store_VAM!B2:H273,{2}, FALSE),VLOOKUP(E246,Store_SRP!B2:H110,{2}, FALSE)), VLOOKUP(E246,Store_Showcase!B2:H144,{2}, FALSE))</f>
      </c>
      <c r="G246">
        <v>655322</v>
      </c>
      <c r="H246" t="s">
        <v>66</v>
      </c>
      <c r="I246" s="8" t="s">
        <v>600</v>
      </c>
      <c r="J246" t="s">
        <v>36</v>
      </c>
      <c r="K246" s="8">
        <f>IF(J246="PCK", I246, 0)</f>
      </c>
      <c r="L246" s="8">
        <f>IF(J246="KLS", I246, IF(J246="PCK", I246*VLOOKUP(G246,Sku_Consolidated!A2:U957,21, FALSE),I246*VLOOKUP(G246,Sku_Consolidated!A2:U957,21, FALSE)))</f>
      </c>
      <c r="M246" s="8">
        <f>IF(J246="PCS", I246, 0)</f>
      </c>
      <c r="N246" s="8" t="s">
        <v>601</v>
      </c>
      <c r="O246" s="8">
        <f>N246 * VLOOKUP(E246&amp;VLOOKUP(G246,Sku_Consolidated!A2:Q957,17,FALSE),Sku_CommRate!A2:E1002, 5, FALSE)</f>
      </c>
      <c r="P246" s="8">
        <f>N246 - O246</f>
      </c>
      <c r="Q246">
        <f>VLOOKUP(G246,Sku_Consolidated!A2:G957,7, FALSE)</f>
      </c>
      <c r="R246">
        <f>IF(IFERROR(VLOOKUP(E246,Store_Showcase!B2:H144,7, FALSE), TRUE)=TRUE, IF(IFERROR(VLOOKUP(E246,Store_SRP!B2:H110,7, FALSE), TRUE)=TRUE,VLOOKUP(E246,Store_VAM!B2:H273,7, FALSE),VLOOKUP(E246,Store_SRP!B2:H110,7, FALSE)), VLOOKUP(E246,Store_Showcase!B2:H144,7, FALSE))</f>
      </c>
      <c r="S246">
        <f>IF(IFERROR(VLOOKUP(E246,Store_Showcase!B2:I144,8, FALSE), TRUE)=TRUE, IF(IFERROR(VLOOKUP(E246,Store_SRP!B2:I110,8, FALSE), TRUE)=TRUE,VLOOKUP(E246,Store_VAM!B2:I273,8, FALSE),VLOOKUP(E246,Store_SRP!B2:I110,8, FALSE)), VLOOKUP(E246,Store_Showcase!B2:I144,8, FALSE))</f>
      </c>
      <c r="T246">
        <f>VLOOKUP(G246,Sku_Consolidated!A2:R957,18,FALSE)</f>
      </c>
      <c r="U246">
        <v>6247</v>
      </c>
      <c r="V246">
        <f>IF(VLOOKUP(G246,Sku_Consolidated!A2:S957,19,FALSE)="SHOWCASE", VLOOKUP(E246,Store_Showcase!B2:L144,11, FALSE), IF(VLOOKUP(G246,Sku_Consolidated!A2:S957,19,FALSE)="VAM",VLOOKUP(E246,Store_VAM!B2:L273,11, FALSE),VLOOKUP(E246,Store_SRP!B2:L110,11, FALSE)))</f>
      </c>
      <c r="W246">
        <f>VLOOKUP(G246,Sku_Consolidated!A2:W957,11,FALSE)</f>
      </c>
      <c r="X246">
        <f>VLOOKUP(G246,Sku_Consolidated!A2:H957,8,FALSE)</f>
      </c>
      <c r="Y246">
        <f>VLOOKUP(G246,Sku_Consolidated!A2:I957,9,FALSE)</f>
      </c>
      <c r="Z246" t="s">
        <v>38</v>
      </c>
      <c r="AA246">
        <f>VLOOKUP(G246,Sku_Consolidated!A2:E957,5,FALSE)</f>
      </c>
      <c r="AB246">
        <f>IF(VLOOKUP(G246,Sku_Consolidated!A2:S957,19,FALSE)="SHOWCASE", VLOOKUP(E246,Store_Showcase!B2:N144,13, FALSE), IF(VLOOKUP(G246,Sku_Consolidated!A2:S957,19,FALSE)="VAM",VLOOKUP(E246,Store_VAM!B2:N273,13, FALSE),VLOOKUP(E246,Store_SRP!B2:N110,13, FALSE)))</f>
      </c>
      <c r="AC246">
        <f>IF(IFERROR(AB246,TRUE)=TRUE, "-","OK")</f>
      </c>
      <c r="AD246" s="8" t="s">
        <v>601</v>
      </c>
      <c r="AE246" s="8" t="s">
        <v>39</v>
      </c>
      <c r="AF246">
        <f>IF(IFERROR(VLOOKUP(E246,Store_Showcase!B2:H144,{5}, FALSE), TRUE)=TRUE, IF(IFERROR(VLOOKUP(E246,Store_SRP!B2:H110,{5}, FALSE), TRUE)=TRUE,VLOOKUP(E246,Store_VAM!B2:H273,{5}, FALSE),VLOOKUP(E246,Store_SRP!B2:H110,{5}, FALSE)), VLOOKUP(E246,Store_Showcase!B2:H144,{5}, FALSE))</f>
      </c>
      <c r="AG246">
        <f>IF(IFERROR(VLOOKUP(E246,Store_Showcase!B2:H144,{6}, FALSE), TRUE)=TRUE, IF(IFERROR(VLOOKUP(E246,Store_SRP!B2:H110,{6}, FALSE), TRUE)=TRUE,VLOOKUP(E246,Store_VAM!B2:H273,{6}, FALSE),VLOOKUP(E246,Store_SRP!B2:H110,{6}, FALSE)), VLOOKUP(E246,Store_Showcase!B2:H144,{6}, FALSE))</f>
      </c>
      <c r="AH246">
        <f>VLOOKUP(G246,Sku_Consolidated!A2:R957,18,FALSE)</f>
      </c>
      <c r="AI246">
        <f>VLOOKUP(G246,Sku_Consolidated!A2:S957,19,FALSE)</f>
      </c>
      <c r="AJ246">
        <f>VLOOKUP(G246,Sku_Consolidated!A2:T957,20,FALSE)</f>
      </c>
    </row>
    <row r="247" spans="1:36" x14ac:dyDescent="0.25">
      <c r="A247">
        <v>2024</v>
      </c>
      <c r="B247" t="s">
        <v>31</v>
      </c>
      <c r="C247" t="s">
        <v>32</v>
      </c>
      <c r="D247" t="s">
        <v>33</v>
      </c>
      <c r="E247">
        <v>229</v>
      </c>
      <c r="F247">
        <f>IF(IFERROR(VLOOKUP(E247,Store_Showcase!B2:H144,{2}, FALSE), TRUE)=TRUE, IF(IFERROR(VLOOKUP(E247,Store_SRP!B2:H110,{2}, FALSE), TRUE)=TRUE,VLOOKUP(E247,Store_VAM!B2:H273,{2}, FALSE),VLOOKUP(E247,Store_SRP!B2:H110,{2}, FALSE)), VLOOKUP(E247,Store_Showcase!B2:H144,{2}, FALSE))</f>
      </c>
      <c r="G247">
        <v>655534</v>
      </c>
      <c r="H247" t="s">
        <v>257</v>
      </c>
      <c r="I247" s="8" t="s">
        <v>602</v>
      </c>
      <c r="J247" t="s">
        <v>36</v>
      </c>
      <c r="K247" s="8">
        <f>IF(J247="PCK", I247, 0)</f>
      </c>
      <c r="L247" s="8">
        <f>IF(J247="KLS", I247, IF(J247="PCK", I247*VLOOKUP(G247,Sku_Consolidated!A2:U957,21, FALSE),I247*VLOOKUP(G247,Sku_Consolidated!A2:U957,21, FALSE)))</f>
      </c>
      <c r="M247" s="8">
        <f>IF(J247="PCS", I247, 0)</f>
      </c>
      <c r="N247" s="8" t="s">
        <v>603</v>
      </c>
      <c r="O247" s="8">
        <f>N247 * VLOOKUP(E247&amp;VLOOKUP(G247,Sku_Consolidated!A2:Q957,17,FALSE),Sku_CommRate!A2:E1002, 5, FALSE)</f>
      </c>
      <c r="P247" s="8">
        <f>N247 - O247</f>
      </c>
      <c r="Q247">
        <f>VLOOKUP(G247,Sku_Consolidated!A2:G957,7, FALSE)</f>
      </c>
      <c r="R247">
        <f>IF(IFERROR(VLOOKUP(E247,Store_Showcase!B2:H144,7, FALSE), TRUE)=TRUE, IF(IFERROR(VLOOKUP(E247,Store_SRP!B2:H110,7, FALSE), TRUE)=TRUE,VLOOKUP(E247,Store_VAM!B2:H273,7, FALSE),VLOOKUP(E247,Store_SRP!B2:H110,7, FALSE)), VLOOKUP(E247,Store_Showcase!B2:H144,7, FALSE))</f>
      </c>
      <c r="S247">
        <f>IF(IFERROR(VLOOKUP(E247,Store_Showcase!B2:I144,8, FALSE), TRUE)=TRUE, IF(IFERROR(VLOOKUP(E247,Store_SRP!B2:I110,8, FALSE), TRUE)=TRUE,VLOOKUP(E247,Store_VAM!B2:I273,8, FALSE),VLOOKUP(E247,Store_SRP!B2:I110,8, FALSE)), VLOOKUP(E247,Store_Showcase!B2:I144,8, FALSE))</f>
      </c>
      <c r="T247">
        <f>VLOOKUP(G247,Sku_Consolidated!A2:R957,18,FALSE)</f>
      </c>
      <c r="U247">
        <v>6355</v>
      </c>
      <c r="V247">
        <f>IF(VLOOKUP(G247,Sku_Consolidated!A2:S957,19,FALSE)="SHOWCASE", VLOOKUP(E247,Store_Showcase!B2:L144,11, FALSE), IF(VLOOKUP(G247,Sku_Consolidated!A2:S957,19,FALSE)="VAM",VLOOKUP(E247,Store_VAM!B2:L273,11, FALSE),VLOOKUP(E247,Store_SRP!B2:L110,11, FALSE)))</f>
      </c>
      <c r="W247">
        <f>VLOOKUP(G247,Sku_Consolidated!A2:W957,11,FALSE)</f>
      </c>
      <c r="X247">
        <f>VLOOKUP(G247,Sku_Consolidated!A2:H957,8,FALSE)</f>
      </c>
      <c r="Y247">
        <f>VLOOKUP(G247,Sku_Consolidated!A2:I957,9,FALSE)</f>
      </c>
      <c r="Z247" t="s">
        <v>38</v>
      </c>
      <c r="AA247">
        <f>VLOOKUP(G247,Sku_Consolidated!A2:E957,5,FALSE)</f>
      </c>
      <c r="AB247">
        <f>IF(VLOOKUP(G247,Sku_Consolidated!A2:S957,19,FALSE)="SHOWCASE", VLOOKUP(E247,Store_Showcase!B2:N144,13, FALSE), IF(VLOOKUP(G247,Sku_Consolidated!A2:S957,19,FALSE)="VAM",VLOOKUP(E247,Store_VAM!B2:N273,13, FALSE),VLOOKUP(E247,Store_SRP!B2:N110,13, FALSE)))</f>
      </c>
      <c r="AC247">
        <f>IF(IFERROR(AB247,TRUE)=TRUE, "-","OK")</f>
      </c>
      <c r="AD247" s="8" t="s">
        <v>603</v>
      </c>
      <c r="AE247" s="8" t="s">
        <v>39</v>
      </c>
      <c r="AF247">
        <f>IF(IFERROR(VLOOKUP(E247,Store_Showcase!B2:H144,{5}, FALSE), TRUE)=TRUE, IF(IFERROR(VLOOKUP(E247,Store_SRP!B2:H110,{5}, FALSE), TRUE)=TRUE,VLOOKUP(E247,Store_VAM!B2:H273,{5}, FALSE),VLOOKUP(E247,Store_SRP!B2:H110,{5}, FALSE)), VLOOKUP(E247,Store_Showcase!B2:H144,{5}, FALSE))</f>
      </c>
      <c r="AG247">
        <f>IF(IFERROR(VLOOKUP(E247,Store_Showcase!B2:H144,{6}, FALSE), TRUE)=TRUE, IF(IFERROR(VLOOKUP(E247,Store_SRP!B2:H110,{6}, FALSE), TRUE)=TRUE,VLOOKUP(E247,Store_VAM!B2:H273,{6}, FALSE),VLOOKUP(E247,Store_SRP!B2:H110,{6}, FALSE)), VLOOKUP(E247,Store_Showcase!B2:H144,{6}, FALSE))</f>
      </c>
      <c r="AH247">
        <f>VLOOKUP(G247,Sku_Consolidated!A2:R957,18,FALSE)</f>
      </c>
      <c r="AI247">
        <f>VLOOKUP(G247,Sku_Consolidated!A2:S957,19,FALSE)</f>
      </c>
      <c r="AJ247">
        <f>VLOOKUP(G247,Sku_Consolidated!A2:T957,20,FALSE)</f>
      </c>
    </row>
    <row r="248" spans="1:36" x14ac:dyDescent="0.25">
      <c r="A248">
        <v>2024</v>
      </c>
      <c r="B248" t="s">
        <v>31</v>
      </c>
      <c r="C248" t="s">
        <v>32</v>
      </c>
      <c r="D248" t="s">
        <v>33</v>
      </c>
      <c r="E248">
        <v>4005</v>
      </c>
      <c r="F248">
        <f>IF(IFERROR(VLOOKUP(E248,Store_Showcase!B2:H144,{2}, FALSE), TRUE)=TRUE, IF(IFERROR(VLOOKUP(E248,Store_SRP!B2:H110,{2}, FALSE), TRUE)=TRUE,VLOOKUP(E248,Store_VAM!B2:H273,{2}, FALSE),VLOOKUP(E248,Store_SRP!B2:H110,{2}, FALSE)), VLOOKUP(E248,Store_Showcase!B2:H144,{2}, FALSE))</f>
      </c>
      <c r="G248">
        <v>655712</v>
      </c>
      <c r="H248" t="s">
        <v>360</v>
      </c>
      <c r="I248" s="8" t="s">
        <v>604</v>
      </c>
      <c r="J248" t="s">
        <v>36</v>
      </c>
      <c r="K248" s="8">
        <f>IF(J248="PCK", I248, 0)</f>
      </c>
      <c r="L248" s="8">
        <f>IF(J248="KLS", I248, IF(J248="PCK", I248*VLOOKUP(G248,Sku_Consolidated!A2:U957,21, FALSE),I248*VLOOKUP(G248,Sku_Consolidated!A2:U957,21, FALSE)))</f>
      </c>
      <c r="M248" s="8">
        <f>IF(J248="PCS", I248, 0)</f>
      </c>
      <c r="N248" s="8" t="s">
        <v>605</v>
      </c>
      <c r="O248" s="8">
        <f>N248 * VLOOKUP(E248&amp;VLOOKUP(G248,Sku_Consolidated!A2:Q957,17,FALSE),Sku_CommRate!A2:E1002, 5, FALSE)</f>
      </c>
      <c r="P248" s="8">
        <f>N248 - O248</f>
      </c>
      <c r="Q248">
        <f>VLOOKUP(G248,Sku_Consolidated!A2:G957,7, FALSE)</f>
      </c>
      <c r="R248">
        <f>IF(IFERROR(VLOOKUP(E248,Store_Showcase!B2:H144,7, FALSE), TRUE)=TRUE, IF(IFERROR(VLOOKUP(E248,Store_SRP!B2:H110,7, FALSE), TRUE)=TRUE,VLOOKUP(E248,Store_VAM!B2:H273,7, FALSE),VLOOKUP(E248,Store_SRP!B2:H110,7, FALSE)), VLOOKUP(E248,Store_Showcase!B2:H144,7, FALSE))</f>
      </c>
      <c r="S248">
        <f>IF(IFERROR(VLOOKUP(E248,Store_Showcase!B2:I144,8, FALSE), TRUE)=TRUE, IF(IFERROR(VLOOKUP(E248,Store_SRP!B2:I110,8, FALSE), TRUE)=TRUE,VLOOKUP(E248,Store_VAM!B2:I273,8, FALSE),VLOOKUP(E248,Store_SRP!B2:I110,8, FALSE)), VLOOKUP(E248,Store_Showcase!B2:I144,8, FALSE))</f>
      </c>
      <c r="T248">
        <f>VLOOKUP(G248,Sku_Consolidated!A2:R957,18,FALSE)</f>
      </c>
      <c r="U248">
        <v>6440</v>
      </c>
      <c r="V248">
        <f>IF(VLOOKUP(G248,Sku_Consolidated!A2:S957,19,FALSE)="SHOWCASE", VLOOKUP(E248,Store_Showcase!B2:L144,11, FALSE), IF(VLOOKUP(G248,Sku_Consolidated!A2:S957,19,FALSE)="VAM",VLOOKUP(E248,Store_VAM!B2:L273,11, FALSE),VLOOKUP(E248,Store_SRP!B2:L110,11, FALSE)))</f>
      </c>
      <c r="W248">
        <f>VLOOKUP(G248,Sku_Consolidated!A2:W957,11,FALSE)</f>
      </c>
      <c r="X248">
        <f>VLOOKUP(G248,Sku_Consolidated!A2:H957,8,FALSE)</f>
      </c>
      <c r="Y248">
        <f>VLOOKUP(G248,Sku_Consolidated!A2:I957,9,FALSE)</f>
      </c>
      <c r="Z248" t="s">
        <v>38</v>
      </c>
      <c r="AA248">
        <f>VLOOKUP(G248,Sku_Consolidated!A2:E957,5,FALSE)</f>
      </c>
      <c r="AB248">
        <f>IF(VLOOKUP(G248,Sku_Consolidated!A2:S957,19,FALSE)="SHOWCASE", VLOOKUP(E248,Store_Showcase!B2:N144,13, FALSE), IF(VLOOKUP(G248,Sku_Consolidated!A2:S957,19,FALSE)="VAM",VLOOKUP(E248,Store_VAM!B2:N273,13, FALSE),VLOOKUP(E248,Store_SRP!B2:N110,13, FALSE)))</f>
      </c>
      <c r="AC248">
        <f>IF(IFERROR(AB248,TRUE)=TRUE, "-","OK")</f>
      </c>
      <c r="AD248" s="8" t="s">
        <v>605</v>
      </c>
      <c r="AE248" s="8" t="s">
        <v>39</v>
      </c>
      <c r="AF248">
        <f>IF(IFERROR(VLOOKUP(E248,Store_Showcase!B2:H144,{5}, FALSE), TRUE)=TRUE, IF(IFERROR(VLOOKUP(E248,Store_SRP!B2:H110,{5}, FALSE), TRUE)=TRUE,VLOOKUP(E248,Store_VAM!B2:H273,{5}, FALSE),VLOOKUP(E248,Store_SRP!B2:H110,{5}, FALSE)), VLOOKUP(E248,Store_Showcase!B2:H144,{5}, FALSE))</f>
      </c>
      <c r="AG248">
        <f>IF(IFERROR(VLOOKUP(E248,Store_Showcase!B2:H144,{6}, FALSE), TRUE)=TRUE, IF(IFERROR(VLOOKUP(E248,Store_SRP!B2:H110,{6}, FALSE), TRUE)=TRUE,VLOOKUP(E248,Store_VAM!B2:H273,{6}, FALSE),VLOOKUP(E248,Store_SRP!B2:H110,{6}, FALSE)), VLOOKUP(E248,Store_Showcase!B2:H144,{6}, FALSE))</f>
      </c>
      <c r="AH248">
        <f>VLOOKUP(G248,Sku_Consolidated!A2:R957,18,FALSE)</f>
      </c>
      <c r="AI248">
        <f>VLOOKUP(G248,Sku_Consolidated!A2:S957,19,FALSE)</f>
      </c>
      <c r="AJ248">
        <f>VLOOKUP(G248,Sku_Consolidated!A2:T957,20,FALSE)</f>
      </c>
    </row>
    <row r="249" spans="1:36" x14ac:dyDescent="0.25">
      <c r="A249">
        <v>2024</v>
      </c>
      <c r="B249" t="s">
        <v>31</v>
      </c>
      <c r="C249" t="s">
        <v>32</v>
      </c>
      <c r="D249" t="s">
        <v>33</v>
      </c>
      <c r="E249">
        <v>136</v>
      </c>
      <c r="F249">
        <f>IF(IFERROR(VLOOKUP(E249,Store_Showcase!B2:H144,{2}, FALSE), TRUE)=TRUE, IF(IFERROR(VLOOKUP(E249,Store_SRP!B2:H110,{2}, FALSE), TRUE)=TRUE,VLOOKUP(E249,Store_VAM!B2:H273,{2}, FALSE),VLOOKUP(E249,Store_SRP!B2:H110,{2}, FALSE)), VLOOKUP(E249,Store_Showcase!B2:H144,{2}, FALSE))</f>
      </c>
      <c r="G249">
        <v>655517</v>
      </c>
      <c r="H249" t="s">
        <v>152</v>
      </c>
      <c r="I249" s="8" t="s">
        <v>606</v>
      </c>
      <c r="J249" t="s">
        <v>36</v>
      </c>
      <c r="K249" s="8">
        <f>IF(J249="PCK", I249, 0)</f>
      </c>
      <c r="L249" s="8">
        <f>IF(J249="KLS", I249, IF(J249="PCK", I249*VLOOKUP(G249,Sku_Consolidated!A2:U957,21, FALSE),I249*VLOOKUP(G249,Sku_Consolidated!A2:U957,21, FALSE)))</f>
      </c>
      <c r="M249" s="8">
        <f>IF(J249="PCS", I249, 0)</f>
      </c>
      <c r="N249" s="8" t="s">
        <v>607</v>
      </c>
      <c r="O249" s="8">
        <f>N249 * VLOOKUP(E249&amp;VLOOKUP(G249,Sku_Consolidated!A2:Q957,17,FALSE),Sku_CommRate!A2:E1002, 5, FALSE)</f>
      </c>
      <c r="P249" s="8">
        <f>N249 - O249</f>
      </c>
      <c r="Q249">
        <f>VLOOKUP(G249,Sku_Consolidated!A2:G957,7, FALSE)</f>
      </c>
      <c r="R249">
        <f>IF(IFERROR(VLOOKUP(E249,Store_Showcase!B2:H144,7, FALSE), TRUE)=TRUE, IF(IFERROR(VLOOKUP(E249,Store_SRP!B2:H110,7, FALSE), TRUE)=TRUE,VLOOKUP(E249,Store_VAM!B2:H273,7, FALSE),VLOOKUP(E249,Store_SRP!B2:H110,7, FALSE)), VLOOKUP(E249,Store_Showcase!B2:H144,7, FALSE))</f>
      </c>
      <c r="S249">
        <f>IF(IFERROR(VLOOKUP(E249,Store_Showcase!B2:I144,8, FALSE), TRUE)=TRUE, IF(IFERROR(VLOOKUP(E249,Store_SRP!B2:I110,8, FALSE), TRUE)=TRUE,VLOOKUP(E249,Store_VAM!B2:I273,8, FALSE),VLOOKUP(E249,Store_SRP!B2:I110,8, FALSE)), VLOOKUP(E249,Store_Showcase!B2:I144,8, FALSE))</f>
      </c>
      <c r="T249">
        <f>VLOOKUP(G249,Sku_Consolidated!A2:R957,18,FALSE)</f>
      </c>
      <c r="U249">
        <v>6339</v>
      </c>
      <c r="V249">
        <f>IF(VLOOKUP(G249,Sku_Consolidated!A2:S957,19,FALSE)="SHOWCASE", VLOOKUP(E249,Store_Showcase!B2:L144,11, FALSE), IF(VLOOKUP(G249,Sku_Consolidated!A2:S957,19,FALSE)="VAM",VLOOKUP(E249,Store_VAM!B2:L273,11, FALSE),VLOOKUP(E249,Store_SRP!B2:L110,11, FALSE)))</f>
      </c>
      <c r="W249">
        <f>VLOOKUP(G249,Sku_Consolidated!A2:W957,11,FALSE)</f>
      </c>
      <c r="X249">
        <f>VLOOKUP(G249,Sku_Consolidated!A2:H957,8,FALSE)</f>
      </c>
      <c r="Y249">
        <f>VLOOKUP(G249,Sku_Consolidated!A2:I957,9,FALSE)</f>
      </c>
      <c r="Z249" t="s">
        <v>38</v>
      </c>
      <c r="AA249">
        <f>VLOOKUP(G249,Sku_Consolidated!A2:E957,5,FALSE)</f>
      </c>
      <c r="AB249">
        <f>IF(VLOOKUP(G249,Sku_Consolidated!A2:S957,19,FALSE)="SHOWCASE", VLOOKUP(E249,Store_Showcase!B2:N144,13, FALSE), IF(VLOOKUP(G249,Sku_Consolidated!A2:S957,19,FALSE)="VAM",VLOOKUP(E249,Store_VAM!B2:N273,13, FALSE),VLOOKUP(E249,Store_SRP!B2:N110,13, FALSE)))</f>
      </c>
      <c r="AC249">
        <f>IF(IFERROR(AB249,TRUE)=TRUE, "-","OK")</f>
      </c>
      <c r="AD249" s="8" t="s">
        <v>607</v>
      </c>
      <c r="AE249" s="8" t="s">
        <v>39</v>
      </c>
      <c r="AF249">
        <f>IF(IFERROR(VLOOKUP(E249,Store_Showcase!B2:H144,{5}, FALSE), TRUE)=TRUE, IF(IFERROR(VLOOKUP(E249,Store_SRP!B2:H110,{5}, FALSE), TRUE)=TRUE,VLOOKUP(E249,Store_VAM!B2:H273,{5}, FALSE),VLOOKUP(E249,Store_SRP!B2:H110,{5}, FALSE)), VLOOKUP(E249,Store_Showcase!B2:H144,{5}, FALSE))</f>
      </c>
      <c r="AG249">
        <f>IF(IFERROR(VLOOKUP(E249,Store_Showcase!B2:H144,{6}, FALSE), TRUE)=TRUE, IF(IFERROR(VLOOKUP(E249,Store_SRP!B2:H110,{6}, FALSE), TRUE)=TRUE,VLOOKUP(E249,Store_VAM!B2:H273,{6}, FALSE),VLOOKUP(E249,Store_SRP!B2:H110,{6}, FALSE)), VLOOKUP(E249,Store_Showcase!B2:H144,{6}, FALSE))</f>
      </c>
      <c r="AH249">
        <f>VLOOKUP(G249,Sku_Consolidated!A2:R957,18,FALSE)</f>
      </c>
      <c r="AI249">
        <f>VLOOKUP(G249,Sku_Consolidated!A2:S957,19,FALSE)</f>
      </c>
      <c r="AJ249">
        <f>VLOOKUP(G249,Sku_Consolidated!A2:T957,20,FALSE)</f>
      </c>
    </row>
    <row r="250" spans="1:36" x14ac:dyDescent="0.25">
      <c r="A250">
        <v>2024</v>
      </c>
      <c r="B250" t="s">
        <v>31</v>
      </c>
      <c r="C250" t="s">
        <v>32</v>
      </c>
      <c r="D250" t="s">
        <v>33</v>
      </c>
      <c r="E250">
        <v>210</v>
      </c>
      <c r="F250">
        <f>IF(IFERROR(VLOOKUP(E250,Store_Showcase!B2:H144,{2}, FALSE), TRUE)=TRUE, IF(IFERROR(VLOOKUP(E250,Store_SRP!B2:H110,{2}, FALSE), TRUE)=TRUE,VLOOKUP(E250,Store_VAM!B2:H273,{2}, FALSE),VLOOKUP(E250,Store_SRP!B2:H110,{2}, FALSE)), VLOOKUP(E250,Store_Showcase!B2:H144,{2}, FALSE))</f>
      </c>
      <c r="G250">
        <v>655324</v>
      </c>
      <c r="H250" t="s">
        <v>608</v>
      </c>
      <c r="I250" s="8" t="s">
        <v>609</v>
      </c>
      <c r="J250" t="s">
        <v>36</v>
      </c>
      <c r="K250" s="8">
        <f>IF(J250="PCK", I250, 0)</f>
      </c>
      <c r="L250" s="8">
        <f>IF(J250="KLS", I250, IF(J250="PCK", I250*VLOOKUP(G250,Sku_Consolidated!A2:U957,21, FALSE),I250*VLOOKUP(G250,Sku_Consolidated!A2:U957,21, FALSE)))</f>
      </c>
      <c r="M250" s="8">
        <f>IF(J250="PCS", I250, 0)</f>
      </c>
      <c r="N250" s="8" t="s">
        <v>610</v>
      </c>
      <c r="O250" s="8">
        <f>N250 * VLOOKUP(E250&amp;VLOOKUP(G250,Sku_Consolidated!A2:Q957,17,FALSE),Sku_CommRate!A2:E1002, 5, FALSE)</f>
      </c>
      <c r="P250" s="8">
        <f>N250 - O250</f>
      </c>
      <c r="Q250">
        <f>VLOOKUP(G250,Sku_Consolidated!A2:G957,7, FALSE)</f>
      </c>
      <c r="R250">
        <f>IF(IFERROR(VLOOKUP(E250,Store_Showcase!B2:H144,7, FALSE), TRUE)=TRUE, IF(IFERROR(VLOOKUP(E250,Store_SRP!B2:H110,7, FALSE), TRUE)=TRUE,VLOOKUP(E250,Store_VAM!B2:H273,7, FALSE),VLOOKUP(E250,Store_SRP!B2:H110,7, FALSE)), VLOOKUP(E250,Store_Showcase!B2:H144,7, FALSE))</f>
      </c>
      <c r="S250">
        <f>IF(IFERROR(VLOOKUP(E250,Store_Showcase!B2:I144,8, FALSE), TRUE)=TRUE, IF(IFERROR(VLOOKUP(E250,Store_SRP!B2:I110,8, FALSE), TRUE)=TRUE,VLOOKUP(E250,Store_VAM!B2:I273,8, FALSE),VLOOKUP(E250,Store_SRP!B2:I110,8, FALSE)), VLOOKUP(E250,Store_Showcase!B2:I144,8, FALSE))</f>
      </c>
      <c r="T250">
        <f>VLOOKUP(G250,Sku_Consolidated!A2:R957,18,FALSE)</f>
      </c>
      <c r="U250">
        <v>6249</v>
      </c>
      <c r="V250">
        <f>IF(VLOOKUP(G250,Sku_Consolidated!A2:S957,19,FALSE)="SHOWCASE", VLOOKUP(E250,Store_Showcase!B2:L144,11, FALSE), IF(VLOOKUP(G250,Sku_Consolidated!A2:S957,19,FALSE)="VAM",VLOOKUP(E250,Store_VAM!B2:L273,11, FALSE),VLOOKUP(E250,Store_SRP!B2:L110,11, FALSE)))</f>
      </c>
      <c r="W250">
        <f>VLOOKUP(G250,Sku_Consolidated!A2:W957,11,FALSE)</f>
      </c>
      <c r="X250">
        <f>VLOOKUP(G250,Sku_Consolidated!A2:H957,8,FALSE)</f>
      </c>
      <c r="Y250">
        <f>VLOOKUP(G250,Sku_Consolidated!A2:I957,9,FALSE)</f>
      </c>
      <c r="Z250" t="s">
        <v>38</v>
      </c>
      <c r="AA250">
        <f>VLOOKUP(G250,Sku_Consolidated!A2:E957,5,FALSE)</f>
      </c>
      <c r="AB250">
        <f>IF(VLOOKUP(G250,Sku_Consolidated!A2:S957,19,FALSE)="SHOWCASE", VLOOKUP(E250,Store_Showcase!B2:N144,13, FALSE), IF(VLOOKUP(G250,Sku_Consolidated!A2:S957,19,FALSE)="VAM",VLOOKUP(E250,Store_VAM!B2:N273,13, FALSE),VLOOKUP(E250,Store_SRP!B2:N110,13, FALSE)))</f>
      </c>
      <c r="AC250">
        <f>IF(IFERROR(AB250,TRUE)=TRUE, "-","OK")</f>
      </c>
      <c r="AD250" s="8" t="s">
        <v>610</v>
      </c>
      <c r="AE250" s="8" t="s">
        <v>39</v>
      </c>
      <c r="AF250">
        <f>IF(IFERROR(VLOOKUP(E250,Store_Showcase!B2:H144,{5}, FALSE), TRUE)=TRUE, IF(IFERROR(VLOOKUP(E250,Store_SRP!B2:H110,{5}, FALSE), TRUE)=TRUE,VLOOKUP(E250,Store_VAM!B2:H273,{5}, FALSE),VLOOKUP(E250,Store_SRP!B2:H110,{5}, FALSE)), VLOOKUP(E250,Store_Showcase!B2:H144,{5}, FALSE))</f>
      </c>
      <c r="AG250">
        <f>IF(IFERROR(VLOOKUP(E250,Store_Showcase!B2:H144,{6}, FALSE), TRUE)=TRUE, IF(IFERROR(VLOOKUP(E250,Store_SRP!B2:H110,{6}, FALSE), TRUE)=TRUE,VLOOKUP(E250,Store_VAM!B2:H273,{6}, FALSE),VLOOKUP(E250,Store_SRP!B2:H110,{6}, FALSE)), VLOOKUP(E250,Store_Showcase!B2:H144,{6}, FALSE))</f>
      </c>
      <c r="AH250">
        <f>VLOOKUP(G250,Sku_Consolidated!A2:R957,18,FALSE)</f>
      </c>
      <c r="AI250">
        <f>VLOOKUP(G250,Sku_Consolidated!A2:S957,19,FALSE)</f>
      </c>
      <c r="AJ250">
        <f>VLOOKUP(G250,Sku_Consolidated!A2:T957,20,FALSE)</f>
      </c>
    </row>
    <row r="251" spans="1:36" x14ac:dyDescent="0.25">
      <c r="A251">
        <v>2024</v>
      </c>
      <c r="B251" t="s">
        <v>31</v>
      </c>
      <c r="C251" t="s">
        <v>32</v>
      </c>
      <c r="D251" t="s">
        <v>33</v>
      </c>
      <c r="E251">
        <v>231</v>
      </c>
      <c r="F251">
        <f>IF(IFERROR(VLOOKUP(E251,Store_Showcase!B2:H144,{2}, FALSE), TRUE)=TRUE, IF(IFERROR(VLOOKUP(E251,Store_SRP!B2:H110,{2}, FALSE), TRUE)=TRUE,VLOOKUP(E251,Store_VAM!B2:H273,{2}, FALSE),VLOOKUP(E251,Store_SRP!B2:H110,{2}, FALSE)), VLOOKUP(E251,Store_Showcase!B2:H144,{2}, FALSE))</f>
      </c>
      <c r="G251">
        <v>655298</v>
      </c>
      <c r="H251" t="s">
        <v>109</v>
      </c>
      <c r="I251" s="8" t="s">
        <v>611</v>
      </c>
      <c r="J251" t="s">
        <v>36</v>
      </c>
      <c r="K251" s="8">
        <f>IF(J251="PCK", I251, 0)</f>
      </c>
      <c r="L251" s="8">
        <f>IF(J251="KLS", I251, IF(J251="PCK", I251*VLOOKUP(G251,Sku_Consolidated!A2:U957,21, FALSE),I251*VLOOKUP(G251,Sku_Consolidated!A2:U957,21, FALSE)))</f>
      </c>
      <c r="M251" s="8">
        <f>IF(J251="PCS", I251, 0)</f>
      </c>
      <c r="N251" s="8" t="s">
        <v>612</v>
      </c>
      <c r="O251" s="8">
        <f>N251 * VLOOKUP(E251&amp;VLOOKUP(G251,Sku_Consolidated!A2:Q957,17,FALSE),Sku_CommRate!A2:E1002, 5, FALSE)</f>
      </c>
      <c r="P251" s="8">
        <f>N251 - O251</f>
      </c>
      <c r="Q251">
        <f>VLOOKUP(G251,Sku_Consolidated!A2:G957,7, FALSE)</f>
      </c>
      <c r="R251">
        <f>IF(IFERROR(VLOOKUP(E251,Store_Showcase!B2:H144,7, FALSE), TRUE)=TRUE, IF(IFERROR(VLOOKUP(E251,Store_SRP!B2:H110,7, FALSE), TRUE)=TRUE,VLOOKUP(E251,Store_VAM!B2:H273,7, FALSE),VLOOKUP(E251,Store_SRP!B2:H110,7, FALSE)), VLOOKUP(E251,Store_Showcase!B2:H144,7, FALSE))</f>
      </c>
      <c r="S251">
        <f>IF(IFERROR(VLOOKUP(E251,Store_Showcase!B2:I144,8, FALSE), TRUE)=TRUE, IF(IFERROR(VLOOKUP(E251,Store_SRP!B2:I110,8, FALSE), TRUE)=TRUE,VLOOKUP(E251,Store_VAM!B2:I273,8, FALSE),VLOOKUP(E251,Store_SRP!B2:I110,8, FALSE)), VLOOKUP(E251,Store_Showcase!B2:I144,8, FALSE))</f>
      </c>
      <c r="T251">
        <f>VLOOKUP(G251,Sku_Consolidated!A2:R957,18,FALSE)</f>
      </c>
      <c r="U251">
        <v>6226</v>
      </c>
      <c r="V251">
        <f>IF(VLOOKUP(G251,Sku_Consolidated!A2:S957,19,FALSE)="SHOWCASE", VLOOKUP(E251,Store_Showcase!B2:L144,11, FALSE), IF(VLOOKUP(G251,Sku_Consolidated!A2:S957,19,FALSE)="VAM",VLOOKUP(E251,Store_VAM!B2:L273,11, FALSE),VLOOKUP(E251,Store_SRP!B2:L110,11, FALSE)))</f>
      </c>
      <c r="W251">
        <f>VLOOKUP(G251,Sku_Consolidated!A2:W957,11,FALSE)</f>
      </c>
      <c r="X251">
        <f>VLOOKUP(G251,Sku_Consolidated!A2:H957,8,FALSE)</f>
      </c>
      <c r="Y251">
        <f>VLOOKUP(G251,Sku_Consolidated!A2:I957,9,FALSE)</f>
      </c>
      <c r="Z251" t="s">
        <v>38</v>
      </c>
      <c r="AA251">
        <f>VLOOKUP(G251,Sku_Consolidated!A2:E957,5,FALSE)</f>
      </c>
      <c r="AB251">
        <f>IF(VLOOKUP(G251,Sku_Consolidated!A2:S957,19,FALSE)="SHOWCASE", VLOOKUP(E251,Store_Showcase!B2:N144,13, FALSE), IF(VLOOKUP(G251,Sku_Consolidated!A2:S957,19,FALSE)="VAM",VLOOKUP(E251,Store_VAM!B2:N273,13, FALSE),VLOOKUP(E251,Store_SRP!B2:N110,13, FALSE)))</f>
      </c>
      <c r="AC251">
        <f>IF(IFERROR(AB251,TRUE)=TRUE, "-","OK")</f>
      </c>
      <c r="AD251" s="8" t="s">
        <v>612</v>
      </c>
      <c r="AE251" s="8" t="s">
        <v>39</v>
      </c>
      <c r="AF251">
        <f>IF(IFERROR(VLOOKUP(E251,Store_Showcase!B2:H144,{5}, FALSE), TRUE)=TRUE, IF(IFERROR(VLOOKUP(E251,Store_SRP!B2:H110,{5}, FALSE), TRUE)=TRUE,VLOOKUP(E251,Store_VAM!B2:H273,{5}, FALSE),VLOOKUP(E251,Store_SRP!B2:H110,{5}, FALSE)), VLOOKUP(E251,Store_Showcase!B2:H144,{5}, FALSE))</f>
      </c>
      <c r="AG251">
        <f>IF(IFERROR(VLOOKUP(E251,Store_Showcase!B2:H144,{6}, FALSE), TRUE)=TRUE, IF(IFERROR(VLOOKUP(E251,Store_SRP!B2:H110,{6}, FALSE), TRUE)=TRUE,VLOOKUP(E251,Store_VAM!B2:H273,{6}, FALSE),VLOOKUP(E251,Store_SRP!B2:H110,{6}, FALSE)), VLOOKUP(E251,Store_Showcase!B2:H144,{6}, FALSE))</f>
      </c>
      <c r="AH251">
        <f>VLOOKUP(G251,Sku_Consolidated!A2:R957,18,FALSE)</f>
      </c>
      <c r="AI251">
        <f>VLOOKUP(G251,Sku_Consolidated!A2:S957,19,FALSE)</f>
      </c>
      <c r="AJ251">
        <f>VLOOKUP(G251,Sku_Consolidated!A2:T957,20,FALSE)</f>
      </c>
    </row>
    <row r="252" spans="1:36" x14ac:dyDescent="0.25">
      <c r="A252">
        <v>2024</v>
      </c>
      <c r="B252" t="s">
        <v>31</v>
      </c>
      <c r="C252" t="s">
        <v>32</v>
      </c>
      <c r="D252" t="s">
        <v>33</v>
      </c>
      <c r="E252">
        <v>111</v>
      </c>
      <c r="F252">
        <f>IF(IFERROR(VLOOKUP(E252,Store_Showcase!B2:H144,{2}, FALSE), TRUE)=TRUE, IF(IFERROR(VLOOKUP(E252,Store_SRP!B2:H110,{2}, FALSE), TRUE)=TRUE,VLOOKUP(E252,Store_VAM!B2:H273,{2}, FALSE),VLOOKUP(E252,Store_SRP!B2:H110,{2}, FALSE)), VLOOKUP(E252,Store_Showcase!B2:H144,{2}, FALSE))</f>
      </c>
      <c r="G252">
        <v>655830</v>
      </c>
      <c r="H252" t="s">
        <v>613</v>
      </c>
      <c r="I252" s="8" t="s">
        <v>614</v>
      </c>
      <c r="J252" t="s">
        <v>36</v>
      </c>
      <c r="K252" s="8">
        <f>IF(J252="PCK", I252, 0)</f>
      </c>
      <c r="L252" s="8">
        <f>IF(J252="KLS", I252, IF(J252="PCK", I252*VLOOKUP(G252,Sku_Consolidated!A2:U957,21, FALSE),I252*VLOOKUP(G252,Sku_Consolidated!A2:U957,21, FALSE)))</f>
      </c>
      <c r="M252" s="8">
        <f>IF(J252="PCS", I252, 0)</f>
      </c>
      <c r="N252" s="8" t="s">
        <v>615</v>
      </c>
      <c r="O252" s="8">
        <f>N252 * VLOOKUP(E252&amp;VLOOKUP(G252,Sku_Consolidated!A2:Q957,17,FALSE),Sku_CommRate!A2:E1002, 5, FALSE)</f>
      </c>
      <c r="P252" s="8">
        <f>N252 - O252</f>
      </c>
      <c r="Q252">
        <f>VLOOKUP(G252,Sku_Consolidated!A2:G957,7, FALSE)</f>
      </c>
      <c r="R252">
        <f>IF(IFERROR(VLOOKUP(E252,Store_Showcase!B2:H144,7, FALSE), TRUE)=TRUE, IF(IFERROR(VLOOKUP(E252,Store_SRP!B2:H110,7, FALSE), TRUE)=TRUE,VLOOKUP(E252,Store_VAM!B2:H273,7, FALSE),VLOOKUP(E252,Store_SRP!B2:H110,7, FALSE)), VLOOKUP(E252,Store_Showcase!B2:H144,7, FALSE))</f>
      </c>
      <c r="S252">
        <f>IF(IFERROR(VLOOKUP(E252,Store_Showcase!B2:I144,8, FALSE), TRUE)=TRUE, IF(IFERROR(VLOOKUP(E252,Store_SRP!B2:I110,8, FALSE), TRUE)=TRUE,VLOOKUP(E252,Store_VAM!B2:I273,8, FALSE),VLOOKUP(E252,Store_SRP!B2:I110,8, FALSE)), VLOOKUP(E252,Store_Showcase!B2:I144,8, FALSE))</f>
      </c>
      <c r="T252">
        <f>VLOOKUP(G252,Sku_Consolidated!A2:R957,18,FALSE)</f>
      </c>
      <c r="U252">
        <v>6487</v>
      </c>
      <c r="V252">
        <f>IF(VLOOKUP(G252,Sku_Consolidated!A2:S957,19,FALSE)="SHOWCASE", VLOOKUP(E252,Store_Showcase!B2:L144,11, FALSE), IF(VLOOKUP(G252,Sku_Consolidated!A2:S957,19,FALSE)="VAM",VLOOKUP(E252,Store_VAM!B2:L273,11, FALSE),VLOOKUP(E252,Store_SRP!B2:L110,11, FALSE)))</f>
      </c>
      <c r="W252">
        <f>VLOOKUP(G252,Sku_Consolidated!A2:W957,11,FALSE)</f>
      </c>
      <c r="X252">
        <f>VLOOKUP(G252,Sku_Consolidated!A2:H957,8,FALSE)</f>
      </c>
      <c r="Y252">
        <f>VLOOKUP(G252,Sku_Consolidated!A2:I957,9,FALSE)</f>
      </c>
      <c r="Z252" t="s">
        <v>38</v>
      </c>
      <c r="AA252">
        <f>VLOOKUP(G252,Sku_Consolidated!A2:E957,5,FALSE)</f>
      </c>
      <c r="AB252">
        <f>IF(VLOOKUP(G252,Sku_Consolidated!A2:S957,19,FALSE)="SHOWCASE", VLOOKUP(E252,Store_Showcase!B2:N144,13, FALSE), IF(VLOOKUP(G252,Sku_Consolidated!A2:S957,19,FALSE)="VAM",VLOOKUP(E252,Store_VAM!B2:N273,13, FALSE),VLOOKUP(E252,Store_SRP!B2:N110,13, FALSE)))</f>
      </c>
      <c r="AC252">
        <f>IF(IFERROR(AB252,TRUE)=TRUE, "-","OK")</f>
      </c>
      <c r="AD252" s="8" t="s">
        <v>615</v>
      </c>
      <c r="AE252" s="8" t="s">
        <v>39</v>
      </c>
      <c r="AF252">
        <f>IF(IFERROR(VLOOKUP(E252,Store_Showcase!B2:H144,{5}, FALSE), TRUE)=TRUE, IF(IFERROR(VLOOKUP(E252,Store_SRP!B2:H110,{5}, FALSE), TRUE)=TRUE,VLOOKUP(E252,Store_VAM!B2:H273,{5}, FALSE),VLOOKUP(E252,Store_SRP!B2:H110,{5}, FALSE)), VLOOKUP(E252,Store_Showcase!B2:H144,{5}, FALSE))</f>
      </c>
      <c r="AG252">
        <f>IF(IFERROR(VLOOKUP(E252,Store_Showcase!B2:H144,{6}, FALSE), TRUE)=TRUE, IF(IFERROR(VLOOKUP(E252,Store_SRP!B2:H110,{6}, FALSE), TRUE)=TRUE,VLOOKUP(E252,Store_VAM!B2:H273,{6}, FALSE),VLOOKUP(E252,Store_SRP!B2:H110,{6}, FALSE)), VLOOKUP(E252,Store_Showcase!B2:H144,{6}, FALSE))</f>
      </c>
      <c r="AH252">
        <f>VLOOKUP(G252,Sku_Consolidated!A2:R957,18,FALSE)</f>
      </c>
      <c r="AI252">
        <f>VLOOKUP(G252,Sku_Consolidated!A2:S957,19,FALSE)</f>
      </c>
      <c r="AJ252">
        <f>VLOOKUP(G252,Sku_Consolidated!A2:T957,20,FALSE)</f>
      </c>
    </row>
    <row r="253" spans="1:36" x14ac:dyDescent="0.25">
      <c r="A253">
        <v>2024</v>
      </c>
      <c r="B253" t="s">
        <v>31</v>
      </c>
      <c r="C253" t="s">
        <v>32</v>
      </c>
      <c r="D253" t="s">
        <v>33</v>
      </c>
      <c r="E253">
        <v>248</v>
      </c>
      <c r="F253">
        <f>IF(IFERROR(VLOOKUP(E253,Store_Showcase!B2:H144,{2}, FALSE), TRUE)=TRUE, IF(IFERROR(VLOOKUP(E253,Store_SRP!B2:H110,{2}, FALSE), TRUE)=TRUE,VLOOKUP(E253,Store_VAM!B2:H273,{2}, FALSE),VLOOKUP(E253,Store_SRP!B2:H110,{2}, FALSE)), VLOOKUP(E253,Store_Showcase!B2:H144,{2}, FALSE))</f>
      </c>
      <c r="G253">
        <v>655292</v>
      </c>
      <c r="H253" t="s">
        <v>72</v>
      </c>
      <c r="I253" s="8" t="s">
        <v>616</v>
      </c>
      <c r="J253" t="s">
        <v>36</v>
      </c>
      <c r="K253" s="8">
        <f>IF(J253="PCK", I253, 0)</f>
      </c>
      <c r="L253" s="8">
        <f>IF(J253="KLS", I253, IF(J253="PCK", I253*VLOOKUP(G253,Sku_Consolidated!A2:U957,21, FALSE),I253*VLOOKUP(G253,Sku_Consolidated!A2:U957,21, FALSE)))</f>
      </c>
      <c r="M253" s="8">
        <f>IF(J253="PCS", I253, 0)</f>
      </c>
      <c r="N253" s="8" t="s">
        <v>617</v>
      </c>
      <c r="O253" s="8">
        <f>N253 * VLOOKUP(E253&amp;VLOOKUP(G253,Sku_Consolidated!A2:Q957,17,FALSE),Sku_CommRate!A2:E1002, 5, FALSE)</f>
      </c>
      <c r="P253" s="8">
        <f>N253 - O253</f>
      </c>
      <c r="Q253">
        <f>VLOOKUP(G253,Sku_Consolidated!A2:G957,7, FALSE)</f>
      </c>
      <c r="R253">
        <f>IF(IFERROR(VLOOKUP(E253,Store_Showcase!B2:H144,7, FALSE), TRUE)=TRUE, IF(IFERROR(VLOOKUP(E253,Store_SRP!B2:H110,7, FALSE), TRUE)=TRUE,VLOOKUP(E253,Store_VAM!B2:H273,7, FALSE),VLOOKUP(E253,Store_SRP!B2:H110,7, FALSE)), VLOOKUP(E253,Store_Showcase!B2:H144,7, FALSE))</f>
      </c>
      <c r="S253">
        <f>IF(IFERROR(VLOOKUP(E253,Store_Showcase!B2:I144,8, FALSE), TRUE)=TRUE, IF(IFERROR(VLOOKUP(E253,Store_SRP!B2:I110,8, FALSE), TRUE)=TRUE,VLOOKUP(E253,Store_VAM!B2:I273,8, FALSE),VLOOKUP(E253,Store_SRP!B2:I110,8, FALSE)), VLOOKUP(E253,Store_Showcase!B2:I144,8, FALSE))</f>
      </c>
      <c r="T253">
        <f>VLOOKUP(G253,Sku_Consolidated!A2:R957,18,FALSE)</f>
      </c>
      <c r="U253">
        <v>6220</v>
      </c>
      <c r="V253">
        <f>IF(VLOOKUP(G253,Sku_Consolidated!A2:S957,19,FALSE)="SHOWCASE", VLOOKUP(E253,Store_Showcase!B2:L144,11, FALSE), IF(VLOOKUP(G253,Sku_Consolidated!A2:S957,19,FALSE)="VAM",VLOOKUP(E253,Store_VAM!B2:L273,11, FALSE),VLOOKUP(E253,Store_SRP!B2:L110,11, FALSE)))</f>
      </c>
      <c r="W253">
        <f>VLOOKUP(G253,Sku_Consolidated!A2:W957,11,FALSE)</f>
      </c>
      <c r="X253">
        <f>VLOOKUP(G253,Sku_Consolidated!A2:H957,8,FALSE)</f>
      </c>
      <c r="Y253">
        <f>VLOOKUP(G253,Sku_Consolidated!A2:I957,9,FALSE)</f>
      </c>
      <c r="Z253" t="s">
        <v>38</v>
      </c>
      <c r="AA253">
        <f>VLOOKUP(G253,Sku_Consolidated!A2:E957,5,FALSE)</f>
      </c>
      <c r="AB253">
        <f>IF(VLOOKUP(G253,Sku_Consolidated!A2:S957,19,FALSE)="SHOWCASE", VLOOKUP(E253,Store_Showcase!B2:N144,13, FALSE), IF(VLOOKUP(G253,Sku_Consolidated!A2:S957,19,FALSE)="VAM",VLOOKUP(E253,Store_VAM!B2:N273,13, FALSE),VLOOKUP(E253,Store_SRP!B2:N110,13, FALSE)))</f>
      </c>
      <c r="AC253">
        <f>IF(IFERROR(AB253,TRUE)=TRUE, "-","OK")</f>
      </c>
      <c r="AD253" s="8" t="s">
        <v>617</v>
      </c>
      <c r="AE253" s="8" t="s">
        <v>39</v>
      </c>
      <c r="AF253">
        <f>IF(IFERROR(VLOOKUP(E253,Store_Showcase!B2:H144,{5}, FALSE), TRUE)=TRUE, IF(IFERROR(VLOOKUP(E253,Store_SRP!B2:H110,{5}, FALSE), TRUE)=TRUE,VLOOKUP(E253,Store_VAM!B2:H273,{5}, FALSE),VLOOKUP(E253,Store_SRP!B2:H110,{5}, FALSE)), VLOOKUP(E253,Store_Showcase!B2:H144,{5}, FALSE))</f>
      </c>
      <c r="AG253">
        <f>IF(IFERROR(VLOOKUP(E253,Store_Showcase!B2:H144,{6}, FALSE), TRUE)=TRUE, IF(IFERROR(VLOOKUP(E253,Store_SRP!B2:H110,{6}, FALSE), TRUE)=TRUE,VLOOKUP(E253,Store_VAM!B2:H273,{6}, FALSE),VLOOKUP(E253,Store_SRP!B2:H110,{6}, FALSE)), VLOOKUP(E253,Store_Showcase!B2:H144,{6}, FALSE))</f>
      </c>
      <c r="AH253">
        <f>VLOOKUP(G253,Sku_Consolidated!A2:R957,18,FALSE)</f>
      </c>
      <c r="AI253">
        <f>VLOOKUP(G253,Sku_Consolidated!A2:S957,19,FALSE)</f>
      </c>
      <c r="AJ253">
        <f>VLOOKUP(G253,Sku_Consolidated!A2:T957,20,FALSE)</f>
      </c>
    </row>
    <row r="254" spans="1:36" x14ac:dyDescent="0.25">
      <c r="A254">
        <v>2024</v>
      </c>
      <c r="B254" t="s">
        <v>31</v>
      </c>
      <c r="C254" t="s">
        <v>32</v>
      </c>
      <c r="D254" t="s">
        <v>33</v>
      </c>
      <c r="E254">
        <v>205</v>
      </c>
      <c r="F254">
        <f>IF(IFERROR(VLOOKUP(E254,Store_Showcase!B2:H144,{2}, FALSE), TRUE)=TRUE, IF(IFERROR(VLOOKUP(E254,Store_SRP!B2:H110,{2}, FALSE), TRUE)=TRUE,VLOOKUP(E254,Store_VAM!B2:H273,{2}, FALSE),VLOOKUP(E254,Store_SRP!B2:H110,{2}, FALSE)), VLOOKUP(E254,Store_Showcase!B2:H144,{2}, FALSE))</f>
      </c>
      <c r="G254">
        <v>655306</v>
      </c>
      <c r="H254" t="s">
        <v>43</v>
      </c>
      <c r="I254" s="8" t="s">
        <v>618</v>
      </c>
      <c r="J254" t="s">
        <v>36</v>
      </c>
      <c r="K254" s="8">
        <f>IF(J254="PCK", I254, 0)</f>
      </c>
      <c r="L254" s="8">
        <f>IF(J254="KLS", I254, IF(J254="PCK", I254*VLOOKUP(G254,Sku_Consolidated!A2:U957,21, FALSE),I254*VLOOKUP(G254,Sku_Consolidated!A2:U957,21, FALSE)))</f>
      </c>
      <c r="M254" s="8">
        <f>IF(J254="PCS", I254, 0)</f>
      </c>
      <c r="N254" s="8" t="s">
        <v>619</v>
      </c>
      <c r="O254" s="8">
        <f>N254 * VLOOKUP(E254&amp;VLOOKUP(G254,Sku_Consolidated!A2:Q957,17,FALSE),Sku_CommRate!A2:E1002, 5, FALSE)</f>
      </c>
      <c r="P254" s="8">
        <f>N254 - O254</f>
      </c>
      <c r="Q254">
        <f>VLOOKUP(G254,Sku_Consolidated!A2:G957,7, FALSE)</f>
      </c>
      <c r="R254">
        <f>IF(IFERROR(VLOOKUP(E254,Store_Showcase!B2:H144,7, FALSE), TRUE)=TRUE, IF(IFERROR(VLOOKUP(E254,Store_SRP!B2:H110,7, FALSE), TRUE)=TRUE,VLOOKUP(E254,Store_VAM!B2:H273,7, FALSE),VLOOKUP(E254,Store_SRP!B2:H110,7, FALSE)), VLOOKUP(E254,Store_Showcase!B2:H144,7, FALSE))</f>
      </c>
      <c r="S254">
        <f>IF(IFERROR(VLOOKUP(E254,Store_Showcase!B2:I144,8, FALSE), TRUE)=TRUE, IF(IFERROR(VLOOKUP(E254,Store_SRP!B2:I110,8, FALSE), TRUE)=TRUE,VLOOKUP(E254,Store_VAM!B2:I273,8, FALSE),VLOOKUP(E254,Store_SRP!B2:I110,8, FALSE)), VLOOKUP(E254,Store_Showcase!B2:I144,8, FALSE))</f>
      </c>
      <c r="T254">
        <f>VLOOKUP(G254,Sku_Consolidated!A2:R957,18,FALSE)</f>
      </c>
      <c r="U254">
        <v>6233</v>
      </c>
      <c r="V254">
        <f>IF(VLOOKUP(G254,Sku_Consolidated!A2:S957,19,FALSE)="SHOWCASE", VLOOKUP(E254,Store_Showcase!B2:L144,11, FALSE), IF(VLOOKUP(G254,Sku_Consolidated!A2:S957,19,FALSE)="VAM",VLOOKUP(E254,Store_VAM!B2:L273,11, FALSE),VLOOKUP(E254,Store_SRP!B2:L110,11, FALSE)))</f>
      </c>
      <c r="W254">
        <f>VLOOKUP(G254,Sku_Consolidated!A2:W957,11,FALSE)</f>
      </c>
      <c r="X254">
        <f>VLOOKUP(G254,Sku_Consolidated!A2:H957,8,FALSE)</f>
      </c>
      <c r="Y254">
        <f>VLOOKUP(G254,Sku_Consolidated!A2:I957,9,FALSE)</f>
      </c>
      <c r="Z254" t="s">
        <v>38</v>
      </c>
      <c r="AA254">
        <f>VLOOKUP(G254,Sku_Consolidated!A2:E957,5,FALSE)</f>
      </c>
      <c r="AB254">
        <f>IF(VLOOKUP(G254,Sku_Consolidated!A2:S957,19,FALSE)="SHOWCASE", VLOOKUP(E254,Store_Showcase!B2:N144,13, FALSE), IF(VLOOKUP(G254,Sku_Consolidated!A2:S957,19,FALSE)="VAM",VLOOKUP(E254,Store_VAM!B2:N273,13, FALSE),VLOOKUP(E254,Store_SRP!B2:N110,13, FALSE)))</f>
      </c>
      <c r="AC254">
        <f>IF(IFERROR(AB254,TRUE)=TRUE, "-","OK")</f>
      </c>
      <c r="AD254" s="8" t="s">
        <v>619</v>
      </c>
      <c r="AE254" s="8" t="s">
        <v>39</v>
      </c>
      <c r="AF254">
        <f>IF(IFERROR(VLOOKUP(E254,Store_Showcase!B2:H144,{5}, FALSE), TRUE)=TRUE, IF(IFERROR(VLOOKUP(E254,Store_SRP!B2:H110,{5}, FALSE), TRUE)=TRUE,VLOOKUP(E254,Store_VAM!B2:H273,{5}, FALSE),VLOOKUP(E254,Store_SRP!B2:H110,{5}, FALSE)), VLOOKUP(E254,Store_Showcase!B2:H144,{5}, FALSE))</f>
      </c>
      <c r="AG254">
        <f>IF(IFERROR(VLOOKUP(E254,Store_Showcase!B2:H144,{6}, FALSE), TRUE)=TRUE, IF(IFERROR(VLOOKUP(E254,Store_SRP!B2:H110,{6}, FALSE), TRUE)=TRUE,VLOOKUP(E254,Store_VAM!B2:H273,{6}, FALSE),VLOOKUP(E254,Store_SRP!B2:H110,{6}, FALSE)), VLOOKUP(E254,Store_Showcase!B2:H144,{6}, FALSE))</f>
      </c>
      <c r="AH254">
        <f>VLOOKUP(G254,Sku_Consolidated!A2:R957,18,FALSE)</f>
      </c>
      <c r="AI254">
        <f>VLOOKUP(G254,Sku_Consolidated!A2:S957,19,FALSE)</f>
      </c>
      <c r="AJ254">
        <f>VLOOKUP(G254,Sku_Consolidated!A2:T957,20,FALSE)</f>
      </c>
    </row>
    <row r="255" spans="1:36" x14ac:dyDescent="0.25">
      <c r="A255">
        <v>2024</v>
      </c>
      <c r="B255" t="s">
        <v>31</v>
      </c>
      <c r="C255" t="s">
        <v>32</v>
      </c>
      <c r="D255" t="s">
        <v>33</v>
      </c>
      <c r="E255">
        <v>481</v>
      </c>
      <c r="F255">
        <f>IF(IFERROR(VLOOKUP(E255,Store_Showcase!B2:H144,{2}, FALSE), TRUE)=TRUE, IF(IFERROR(VLOOKUP(E255,Store_SRP!B2:H110,{2}, FALSE), TRUE)=TRUE,VLOOKUP(E255,Store_VAM!B2:H273,{2}, FALSE),VLOOKUP(E255,Store_SRP!B2:H110,{2}, FALSE)), VLOOKUP(E255,Store_Showcase!B2:H144,{2}, FALSE))</f>
      </c>
      <c r="G255">
        <v>655712</v>
      </c>
      <c r="H255" t="s">
        <v>360</v>
      </c>
      <c r="I255" s="8" t="s">
        <v>620</v>
      </c>
      <c r="J255" t="s">
        <v>36</v>
      </c>
      <c r="K255" s="8">
        <f>IF(J255="PCK", I255, 0)</f>
      </c>
      <c r="L255" s="8">
        <f>IF(J255="KLS", I255, IF(J255="PCK", I255*VLOOKUP(G255,Sku_Consolidated!A2:U957,21, FALSE),I255*VLOOKUP(G255,Sku_Consolidated!A2:U957,21, FALSE)))</f>
      </c>
      <c r="M255" s="8">
        <f>IF(J255="PCS", I255, 0)</f>
      </c>
      <c r="N255" s="8" t="s">
        <v>621</v>
      </c>
      <c r="O255" s="8">
        <f>N255 * VLOOKUP(E255&amp;VLOOKUP(G255,Sku_Consolidated!A2:Q957,17,FALSE),Sku_CommRate!A2:E1002, 5, FALSE)</f>
      </c>
      <c r="P255" s="8">
        <f>N255 - O255</f>
      </c>
      <c r="Q255">
        <f>VLOOKUP(G255,Sku_Consolidated!A2:G957,7, FALSE)</f>
      </c>
      <c r="R255">
        <f>IF(IFERROR(VLOOKUP(E255,Store_Showcase!B2:H144,7, FALSE), TRUE)=TRUE, IF(IFERROR(VLOOKUP(E255,Store_SRP!B2:H110,7, FALSE), TRUE)=TRUE,VLOOKUP(E255,Store_VAM!B2:H273,7, FALSE),VLOOKUP(E255,Store_SRP!B2:H110,7, FALSE)), VLOOKUP(E255,Store_Showcase!B2:H144,7, FALSE))</f>
      </c>
      <c r="S255">
        <f>IF(IFERROR(VLOOKUP(E255,Store_Showcase!B2:I144,8, FALSE), TRUE)=TRUE, IF(IFERROR(VLOOKUP(E255,Store_SRP!B2:I110,8, FALSE), TRUE)=TRUE,VLOOKUP(E255,Store_VAM!B2:I273,8, FALSE),VLOOKUP(E255,Store_SRP!B2:I110,8, FALSE)), VLOOKUP(E255,Store_Showcase!B2:I144,8, FALSE))</f>
      </c>
      <c r="T255">
        <f>VLOOKUP(G255,Sku_Consolidated!A2:R957,18,FALSE)</f>
      </c>
      <c r="U255">
        <v>6440</v>
      </c>
      <c r="V255">
        <f>IF(VLOOKUP(G255,Sku_Consolidated!A2:S957,19,FALSE)="SHOWCASE", VLOOKUP(E255,Store_Showcase!B2:L144,11, FALSE), IF(VLOOKUP(G255,Sku_Consolidated!A2:S957,19,FALSE)="VAM",VLOOKUP(E255,Store_VAM!B2:L273,11, FALSE),VLOOKUP(E255,Store_SRP!B2:L110,11, FALSE)))</f>
      </c>
      <c r="W255">
        <f>VLOOKUP(G255,Sku_Consolidated!A2:W957,11,FALSE)</f>
      </c>
      <c r="X255">
        <f>VLOOKUP(G255,Sku_Consolidated!A2:H957,8,FALSE)</f>
      </c>
      <c r="Y255">
        <f>VLOOKUP(G255,Sku_Consolidated!A2:I957,9,FALSE)</f>
      </c>
      <c r="Z255" t="s">
        <v>38</v>
      </c>
      <c r="AA255">
        <f>VLOOKUP(G255,Sku_Consolidated!A2:E957,5,FALSE)</f>
      </c>
      <c r="AB255">
        <f>IF(VLOOKUP(G255,Sku_Consolidated!A2:S957,19,FALSE)="SHOWCASE", VLOOKUP(E255,Store_Showcase!B2:N144,13, FALSE), IF(VLOOKUP(G255,Sku_Consolidated!A2:S957,19,FALSE)="VAM",VLOOKUP(E255,Store_VAM!B2:N273,13, FALSE),VLOOKUP(E255,Store_SRP!B2:N110,13, FALSE)))</f>
      </c>
      <c r="AC255">
        <f>IF(IFERROR(AB255,TRUE)=TRUE, "-","OK")</f>
      </c>
      <c r="AD255" s="8" t="s">
        <v>621</v>
      </c>
      <c r="AE255" s="8" t="s">
        <v>39</v>
      </c>
      <c r="AF255">
        <f>IF(IFERROR(VLOOKUP(E255,Store_Showcase!B2:H144,{5}, FALSE), TRUE)=TRUE, IF(IFERROR(VLOOKUP(E255,Store_SRP!B2:H110,{5}, FALSE), TRUE)=TRUE,VLOOKUP(E255,Store_VAM!B2:H273,{5}, FALSE),VLOOKUP(E255,Store_SRP!B2:H110,{5}, FALSE)), VLOOKUP(E255,Store_Showcase!B2:H144,{5}, FALSE))</f>
      </c>
      <c r="AG255">
        <f>IF(IFERROR(VLOOKUP(E255,Store_Showcase!B2:H144,{6}, FALSE), TRUE)=TRUE, IF(IFERROR(VLOOKUP(E255,Store_SRP!B2:H110,{6}, FALSE), TRUE)=TRUE,VLOOKUP(E255,Store_VAM!B2:H273,{6}, FALSE),VLOOKUP(E255,Store_SRP!B2:H110,{6}, FALSE)), VLOOKUP(E255,Store_Showcase!B2:H144,{6}, FALSE))</f>
      </c>
      <c r="AH255">
        <f>VLOOKUP(G255,Sku_Consolidated!A2:R957,18,FALSE)</f>
      </c>
      <c r="AI255">
        <f>VLOOKUP(G255,Sku_Consolidated!A2:S957,19,FALSE)</f>
      </c>
      <c r="AJ255">
        <f>VLOOKUP(G255,Sku_Consolidated!A2:T957,20,FALSE)</f>
      </c>
    </row>
    <row r="256" spans="1:36" x14ac:dyDescent="0.25">
      <c r="A256">
        <v>2024</v>
      </c>
      <c r="B256" t="s">
        <v>31</v>
      </c>
      <c r="C256" t="s">
        <v>32</v>
      </c>
      <c r="D256" t="s">
        <v>33</v>
      </c>
      <c r="E256">
        <v>262</v>
      </c>
      <c r="F256">
        <f>IF(IFERROR(VLOOKUP(E256,Store_Showcase!B2:H144,{2}, FALSE), TRUE)=TRUE, IF(IFERROR(VLOOKUP(E256,Store_SRP!B2:H110,{2}, FALSE), TRUE)=TRUE,VLOOKUP(E256,Store_VAM!B2:H273,{2}, FALSE),VLOOKUP(E256,Store_SRP!B2:H110,{2}, FALSE)), VLOOKUP(E256,Store_Showcase!B2:H144,{2}, FALSE))</f>
      </c>
      <c r="G256">
        <v>655292</v>
      </c>
      <c r="H256" t="s">
        <v>72</v>
      </c>
      <c r="I256" s="8" t="s">
        <v>622</v>
      </c>
      <c r="J256" t="s">
        <v>36</v>
      </c>
      <c r="K256" s="8">
        <f>IF(J256="PCK", I256, 0)</f>
      </c>
      <c r="L256" s="8">
        <f>IF(J256="KLS", I256, IF(J256="PCK", I256*VLOOKUP(G256,Sku_Consolidated!A2:U957,21, FALSE),I256*VLOOKUP(G256,Sku_Consolidated!A2:U957,21, FALSE)))</f>
      </c>
      <c r="M256" s="8">
        <f>IF(J256="PCS", I256, 0)</f>
      </c>
      <c r="N256" s="8" t="s">
        <v>623</v>
      </c>
      <c r="O256" s="8">
        <f>N256 * VLOOKUP(E256&amp;VLOOKUP(G256,Sku_Consolidated!A2:Q957,17,FALSE),Sku_CommRate!A2:E1002, 5, FALSE)</f>
      </c>
      <c r="P256" s="8">
        <f>N256 - O256</f>
      </c>
      <c r="Q256">
        <f>VLOOKUP(G256,Sku_Consolidated!A2:G957,7, FALSE)</f>
      </c>
      <c r="R256">
        <f>IF(IFERROR(VLOOKUP(E256,Store_Showcase!B2:H144,7, FALSE), TRUE)=TRUE, IF(IFERROR(VLOOKUP(E256,Store_SRP!B2:H110,7, FALSE), TRUE)=TRUE,VLOOKUP(E256,Store_VAM!B2:H273,7, FALSE),VLOOKUP(E256,Store_SRP!B2:H110,7, FALSE)), VLOOKUP(E256,Store_Showcase!B2:H144,7, FALSE))</f>
      </c>
      <c r="S256">
        <f>IF(IFERROR(VLOOKUP(E256,Store_Showcase!B2:I144,8, FALSE), TRUE)=TRUE, IF(IFERROR(VLOOKUP(E256,Store_SRP!B2:I110,8, FALSE), TRUE)=TRUE,VLOOKUP(E256,Store_VAM!B2:I273,8, FALSE),VLOOKUP(E256,Store_SRP!B2:I110,8, FALSE)), VLOOKUP(E256,Store_Showcase!B2:I144,8, FALSE))</f>
      </c>
      <c r="T256">
        <f>VLOOKUP(G256,Sku_Consolidated!A2:R957,18,FALSE)</f>
      </c>
      <c r="U256">
        <v>6220</v>
      </c>
      <c r="V256">
        <f>IF(VLOOKUP(G256,Sku_Consolidated!A2:S957,19,FALSE)="SHOWCASE", VLOOKUP(E256,Store_Showcase!B2:L144,11, FALSE), IF(VLOOKUP(G256,Sku_Consolidated!A2:S957,19,FALSE)="VAM",VLOOKUP(E256,Store_VAM!B2:L273,11, FALSE),VLOOKUP(E256,Store_SRP!B2:L110,11, FALSE)))</f>
      </c>
      <c r="W256">
        <f>VLOOKUP(G256,Sku_Consolidated!A2:W957,11,FALSE)</f>
      </c>
      <c r="X256">
        <f>VLOOKUP(G256,Sku_Consolidated!A2:H957,8,FALSE)</f>
      </c>
      <c r="Y256">
        <f>VLOOKUP(G256,Sku_Consolidated!A2:I957,9,FALSE)</f>
      </c>
      <c r="Z256" t="s">
        <v>38</v>
      </c>
      <c r="AA256">
        <f>VLOOKUP(G256,Sku_Consolidated!A2:E957,5,FALSE)</f>
      </c>
      <c r="AB256">
        <f>IF(VLOOKUP(G256,Sku_Consolidated!A2:S957,19,FALSE)="SHOWCASE", VLOOKUP(E256,Store_Showcase!B2:N144,13, FALSE), IF(VLOOKUP(G256,Sku_Consolidated!A2:S957,19,FALSE)="VAM",VLOOKUP(E256,Store_VAM!B2:N273,13, FALSE),VLOOKUP(E256,Store_SRP!B2:N110,13, FALSE)))</f>
      </c>
      <c r="AC256">
        <f>IF(IFERROR(AB256,TRUE)=TRUE, "-","OK")</f>
      </c>
      <c r="AD256" s="8" t="s">
        <v>623</v>
      </c>
      <c r="AE256" s="8" t="s">
        <v>39</v>
      </c>
      <c r="AF256">
        <f>IF(IFERROR(VLOOKUP(E256,Store_Showcase!B2:H144,{5}, FALSE), TRUE)=TRUE, IF(IFERROR(VLOOKUP(E256,Store_SRP!B2:H110,{5}, FALSE), TRUE)=TRUE,VLOOKUP(E256,Store_VAM!B2:H273,{5}, FALSE),VLOOKUP(E256,Store_SRP!B2:H110,{5}, FALSE)), VLOOKUP(E256,Store_Showcase!B2:H144,{5}, FALSE))</f>
      </c>
      <c r="AG256">
        <f>IF(IFERROR(VLOOKUP(E256,Store_Showcase!B2:H144,{6}, FALSE), TRUE)=TRUE, IF(IFERROR(VLOOKUP(E256,Store_SRP!B2:H110,{6}, FALSE), TRUE)=TRUE,VLOOKUP(E256,Store_VAM!B2:H273,{6}, FALSE),VLOOKUP(E256,Store_SRP!B2:H110,{6}, FALSE)), VLOOKUP(E256,Store_Showcase!B2:H144,{6}, FALSE))</f>
      </c>
      <c r="AH256">
        <f>VLOOKUP(G256,Sku_Consolidated!A2:R957,18,FALSE)</f>
      </c>
      <c r="AI256">
        <f>VLOOKUP(G256,Sku_Consolidated!A2:S957,19,FALSE)</f>
      </c>
      <c r="AJ256">
        <f>VLOOKUP(G256,Sku_Consolidated!A2:T957,20,FALSE)</f>
      </c>
    </row>
    <row r="257" spans="1:36" x14ac:dyDescent="0.25">
      <c r="A257">
        <v>2024</v>
      </c>
      <c r="B257" t="s">
        <v>31</v>
      </c>
      <c r="C257" t="s">
        <v>32</v>
      </c>
      <c r="D257" t="s">
        <v>33</v>
      </c>
      <c r="E257">
        <v>205</v>
      </c>
      <c r="F257">
        <f>IF(IFERROR(VLOOKUP(E257,Store_Showcase!B2:H144,{2}, FALSE), TRUE)=TRUE, IF(IFERROR(VLOOKUP(E257,Store_SRP!B2:H110,{2}, FALSE), TRUE)=TRUE,VLOOKUP(E257,Store_VAM!B2:H273,{2}, FALSE),VLOOKUP(E257,Store_SRP!B2:H110,{2}, FALSE)), VLOOKUP(E257,Store_Showcase!B2:H144,{2}, FALSE))</f>
      </c>
      <c r="G257">
        <v>655309</v>
      </c>
      <c r="H257" t="s">
        <v>219</v>
      </c>
      <c r="I257" s="8" t="s">
        <v>624</v>
      </c>
      <c r="J257" t="s">
        <v>36</v>
      </c>
      <c r="K257" s="8">
        <f>IF(J257="PCK", I257, 0)</f>
      </c>
      <c r="L257" s="8">
        <f>IF(J257="KLS", I257, IF(J257="PCK", I257*VLOOKUP(G257,Sku_Consolidated!A2:U957,21, FALSE),I257*VLOOKUP(G257,Sku_Consolidated!A2:U957,21, FALSE)))</f>
      </c>
      <c r="M257" s="8">
        <f>IF(J257="PCS", I257, 0)</f>
      </c>
      <c r="N257" s="8" t="s">
        <v>625</v>
      </c>
      <c r="O257" s="8">
        <f>N257 * VLOOKUP(E257&amp;VLOOKUP(G257,Sku_Consolidated!A2:Q957,17,FALSE),Sku_CommRate!A2:E1002, 5, FALSE)</f>
      </c>
      <c r="P257" s="8">
        <f>N257 - O257</f>
      </c>
      <c r="Q257">
        <f>VLOOKUP(G257,Sku_Consolidated!A2:G957,7, FALSE)</f>
      </c>
      <c r="R257">
        <f>IF(IFERROR(VLOOKUP(E257,Store_Showcase!B2:H144,7, FALSE), TRUE)=TRUE, IF(IFERROR(VLOOKUP(E257,Store_SRP!B2:H110,7, FALSE), TRUE)=TRUE,VLOOKUP(E257,Store_VAM!B2:H273,7, FALSE),VLOOKUP(E257,Store_SRP!B2:H110,7, FALSE)), VLOOKUP(E257,Store_Showcase!B2:H144,7, FALSE))</f>
      </c>
      <c r="S257">
        <f>IF(IFERROR(VLOOKUP(E257,Store_Showcase!B2:I144,8, FALSE), TRUE)=TRUE, IF(IFERROR(VLOOKUP(E257,Store_SRP!B2:I110,8, FALSE), TRUE)=TRUE,VLOOKUP(E257,Store_VAM!B2:I273,8, FALSE),VLOOKUP(E257,Store_SRP!B2:I110,8, FALSE)), VLOOKUP(E257,Store_Showcase!B2:I144,8, FALSE))</f>
      </c>
      <c r="T257">
        <f>VLOOKUP(G257,Sku_Consolidated!A2:R957,18,FALSE)</f>
      </c>
      <c r="U257">
        <v>6236</v>
      </c>
      <c r="V257">
        <f>IF(VLOOKUP(G257,Sku_Consolidated!A2:S957,19,FALSE)="SHOWCASE", VLOOKUP(E257,Store_Showcase!B2:L144,11, FALSE), IF(VLOOKUP(G257,Sku_Consolidated!A2:S957,19,FALSE)="VAM",VLOOKUP(E257,Store_VAM!B2:L273,11, FALSE),VLOOKUP(E257,Store_SRP!B2:L110,11, FALSE)))</f>
      </c>
      <c r="W257">
        <f>VLOOKUP(G257,Sku_Consolidated!A2:W957,11,FALSE)</f>
      </c>
      <c r="X257">
        <f>VLOOKUP(G257,Sku_Consolidated!A2:H957,8,FALSE)</f>
      </c>
      <c r="Y257">
        <f>VLOOKUP(G257,Sku_Consolidated!A2:I957,9,FALSE)</f>
      </c>
      <c r="Z257" t="s">
        <v>38</v>
      </c>
      <c r="AA257">
        <f>VLOOKUP(G257,Sku_Consolidated!A2:E957,5,FALSE)</f>
      </c>
      <c r="AB257">
        <f>IF(VLOOKUP(G257,Sku_Consolidated!A2:S957,19,FALSE)="SHOWCASE", VLOOKUP(E257,Store_Showcase!B2:N144,13, FALSE), IF(VLOOKUP(G257,Sku_Consolidated!A2:S957,19,FALSE)="VAM",VLOOKUP(E257,Store_VAM!B2:N273,13, FALSE),VLOOKUP(E257,Store_SRP!B2:N110,13, FALSE)))</f>
      </c>
      <c r="AC257">
        <f>IF(IFERROR(AB257,TRUE)=TRUE, "-","OK")</f>
      </c>
      <c r="AD257" s="8" t="s">
        <v>625</v>
      </c>
      <c r="AE257" s="8" t="s">
        <v>39</v>
      </c>
      <c r="AF257">
        <f>IF(IFERROR(VLOOKUP(E257,Store_Showcase!B2:H144,{5}, FALSE), TRUE)=TRUE, IF(IFERROR(VLOOKUP(E257,Store_SRP!B2:H110,{5}, FALSE), TRUE)=TRUE,VLOOKUP(E257,Store_VAM!B2:H273,{5}, FALSE),VLOOKUP(E257,Store_SRP!B2:H110,{5}, FALSE)), VLOOKUP(E257,Store_Showcase!B2:H144,{5}, FALSE))</f>
      </c>
      <c r="AG257">
        <f>IF(IFERROR(VLOOKUP(E257,Store_Showcase!B2:H144,{6}, FALSE), TRUE)=TRUE, IF(IFERROR(VLOOKUP(E257,Store_SRP!B2:H110,{6}, FALSE), TRUE)=TRUE,VLOOKUP(E257,Store_VAM!B2:H273,{6}, FALSE),VLOOKUP(E257,Store_SRP!B2:H110,{6}, FALSE)), VLOOKUP(E257,Store_Showcase!B2:H144,{6}, FALSE))</f>
      </c>
      <c r="AH257">
        <f>VLOOKUP(G257,Sku_Consolidated!A2:R957,18,FALSE)</f>
      </c>
      <c r="AI257">
        <f>VLOOKUP(G257,Sku_Consolidated!A2:S957,19,FALSE)</f>
      </c>
      <c r="AJ257">
        <f>VLOOKUP(G257,Sku_Consolidated!A2:T957,20,FALSE)</f>
      </c>
    </row>
    <row r="258" spans="1:36" x14ac:dyDescent="0.25">
      <c r="A258">
        <v>2024</v>
      </c>
      <c r="B258" t="s">
        <v>31</v>
      </c>
      <c r="C258" t="s">
        <v>32</v>
      </c>
      <c r="D258" t="s">
        <v>33</v>
      </c>
      <c r="E258">
        <v>481</v>
      </c>
      <c r="F258">
        <f>IF(IFERROR(VLOOKUP(E258,Store_Showcase!B2:H144,{2}, FALSE), TRUE)=TRUE, IF(IFERROR(VLOOKUP(E258,Store_SRP!B2:H110,{2}, FALSE), TRUE)=TRUE,VLOOKUP(E258,Store_VAM!B2:H273,{2}, FALSE),VLOOKUP(E258,Store_SRP!B2:H110,{2}, FALSE)), VLOOKUP(E258,Store_Showcase!B2:H144,{2}, FALSE))</f>
      </c>
      <c r="G258">
        <v>655815</v>
      </c>
      <c r="H258" t="s">
        <v>446</v>
      </c>
      <c r="I258" s="8" t="s">
        <v>626</v>
      </c>
      <c r="J258" t="s">
        <v>36</v>
      </c>
      <c r="K258" s="8">
        <f>IF(J258="PCK", I258, 0)</f>
      </c>
      <c r="L258" s="8">
        <f>IF(J258="KLS", I258, IF(J258="PCK", I258*VLOOKUP(G258,Sku_Consolidated!A2:U957,21, FALSE),I258*VLOOKUP(G258,Sku_Consolidated!A2:U957,21, FALSE)))</f>
      </c>
      <c r="M258" s="8">
        <f>IF(J258="PCS", I258, 0)</f>
      </c>
      <c r="N258" s="8" t="s">
        <v>627</v>
      </c>
      <c r="O258" s="8">
        <f>N258 * VLOOKUP(E258&amp;VLOOKUP(G258,Sku_Consolidated!A2:Q957,17,FALSE),Sku_CommRate!A2:E1002, 5, FALSE)</f>
      </c>
      <c r="P258" s="8">
        <f>N258 - O258</f>
      </c>
      <c r="Q258">
        <f>VLOOKUP(G258,Sku_Consolidated!A2:G957,7, FALSE)</f>
      </c>
      <c r="R258">
        <f>IF(IFERROR(VLOOKUP(E258,Store_Showcase!B2:H144,7, FALSE), TRUE)=TRUE, IF(IFERROR(VLOOKUP(E258,Store_SRP!B2:H110,7, FALSE), TRUE)=TRUE,VLOOKUP(E258,Store_VAM!B2:H273,7, FALSE),VLOOKUP(E258,Store_SRP!B2:H110,7, FALSE)), VLOOKUP(E258,Store_Showcase!B2:H144,7, FALSE))</f>
      </c>
      <c r="S258">
        <f>IF(IFERROR(VLOOKUP(E258,Store_Showcase!B2:I144,8, FALSE), TRUE)=TRUE, IF(IFERROR(VLOOKUP(E258,Store_SRP!B2:I110,8, FALSE), TRUE)=TRUE,VLOOKUP(E258,Store_VAM!B2:I273,8, FALSE),VLOOKUP(E258,Store_SRP!B2:I110,8, FALSE)), VLOOKUP(E258,Store_Showcase!B2:I144,8, FALSE))</f>
      </c>
      <c r="T258">
        <f>VLOOKUP(G258,Sku_Consolidated!A2:R957,18,FALSE)</f>
      </c>
      <c r="U258">
        <v>6472</v>
      </c>
      <c r="V258">
        <f>IF(VLOOKUP(G258,Sku_Consolidated!A2:S957,19,FALSE)="SHOWCASE", VLOOKUP(E258,Store_Showcase!B2:L144,11, FALSE), IF(VLOOKUP(G258,Sku_Consolidated!A2:S957,19,FALSE)="VAM",VLOOKUP(E258,Store_VAM!B2:L273,11, FALSE),VLOOKUP(E258,Store_SRP!B2:L110,11, FALSE)))</f>
      </c>
      <c r="W258">
        <f>VLOOKUP(G258,Sku_Consolidated!A2:W957,11,FALSE)</f>
      </c>
      <c r="X258">
        <f>VLOOKUP(G258,Sku_Consolidated!A2:H957,8,FALSE)</f>
      </c>
      <c r="Y258">
        <f>VLOOKUP(G258,Sku_Consolidated!A2:I957,9,FALSE)</f>
      </c>
      <c r="Z258" t="s">
        <v>38</v>
      </c>
      <c r="AA258">
        <f>VLOOKUP(G258,Sku_Consolidated!A2:E957,5,FALSE)</f>
      </c>
      <c r="AB258">
        <f>IF(VLOOKUP(G258,Sku_Consolidated!A2:S957,19,FALSE)="SHOWCASE", VLOOKUP(E258,Store_Showcase!B2:N144,13, FALSE), IF(VLOOKUP(G258,Sku_Consolidated!A2:S957,19,FALSE)="VAM",VLOOKUP(E258,Store_VAM!B2:N273,13, FALSE),VLOOKUP(E258,Store_SRP!B2:N110,13, FALSE)))</f>
      </c>
      <c r="AC258">
        <f>IF(IFERROR(AB258,TRUE)=TRUE, "-","OK")</f>
      </c>
      <c r="AD258" s="8" t="s">
        <v>627</v>
      </c>
      <c r="AE258" s="8" t="s">
        <v>39</v>
      </c>
      <c r="AF258">
        <f>IF(IFERROR(VLOOKUP(E258,Store_Showcase!B2:H144,{5}, FALSE), TRUE)=TRUE, IF(IFERROR(VLOOKUP(E258,Store_SRP!B2:H110,{5}, FALSE), TRUE)=TRUE,VLOOKUP(E258,Store_VAM!B2:H273,{5}, FALSE),VLOOKUP(E258,Store_SRP!B2:H110,{5}, FALSE)), VLOOKUP(E258,Store_Showcase!B2:H144,{5}, FALSE))</f>
      </c>
      <c r="AG258">
        <f>IF(IFERROR(VLOOKUP(E258,Store_Showcase!B2:H144,{6}, FALSE), TRUE)=TRUE, IF(IFERROR(VLOOKUP(E258,Store_SRP!B2:H110,{6}, FALSE), TRUE)=TRUE,VLOOKUP(E258,Store_VAM!B2:H273,{6}, FALSE),VLOOKUP(E258,Store_SRP!B2:H110,{6}, FALSE)), VLOOKUP(E258,Store_Showcase!B2:H144,{6}, FALSE))</f>
      </c>
      <c r="AH258">
        <f>VLOOKUP(G258,Sku_Consolidated!A2:R957,18,FALSE)</f>
      </c>
      <c r="AI258">
        <f>VLOOKUP(G258,Sku_Consolidated!A2:S957,19,FALSE)</f>
      </c>
      <c r="AJ258">
        <f>VLOOKUP(G258,Sku_Consolidated!A2:T957,20,FALSE)</f>
      </c>
    </row>
    <row r="259" spans="1:36" x14ac:dyDescent="0.25">
      <c r="A259">
        <v>2024</v>
      </c>
      <c r="B259" t="s">
        <v>31</v>
      </c>
      <c r="C259" t="s">
        <v>32</v>
      </c>
      <c r="D259" t="s">
        <v>33</v>
      </c>
      <c r="E259">
        <v>4019</v>
      </c>
      <c r="F259">
        <f>IF(IFERROR(VLOOKUP(E259,Store_Showcase!B2:H144,{2}, FALSE), TRUE)=TRUE, IF(IFERROR(VLOOKUP(E259,Store_SRP!B2:H110,{2}, FALSE), TRUE)=TRUE,VLOOKUP(E259,Store_VAM!B2:H273,{2}, FALSE),VLOOKUP(E259,Store_SRP!B2:H110,{2}, FALSE)), VLOOKUP(E259,Store_Showcase!B2:H144,{2}, FALSE))</f>
      </c>
      <c r="G259">
        <v>673349</v>
      </c>
      <c r="H259" t="s">
        <v>628</v>
      </c>
      <c r="I259" s="8" t="s">
        <v>629</v>
      </c>
      <c r="J259" t="s">
        <v>36</v>
      </c>
      <c r="K259" s="8">
        <f>IF(J259="PCK", I259, 0)</f>
      </c>
      <c r="L259" s="8">
        <f>IF(J259="KLS", I259, IF(J259="PCK", I259*VLOOKUP(G259,Sku_Consolidated!A2:U957,21, FALSE),I259*VLOOKUP(G259,Sku_Consolidated!A2:U957,21, FALSE)))</f>
      </c>
      <c r="M259" s="8">
        <f>IF(J259="PCS", I259, 0)</f>
      </c>
      <c r="N259" s="8" t="s">
        <v>630</v>
      </c>
      <c r="O259" s="8">
        <f>N259 * VLOOKUP(E259&amp;VLOOKUP(G259,Sku_Consolidated!A2:Q957,17,FALSE),Sku_CommRate!A2:E1002, 5, FALSE)</f>
      </c>
      <c r="P259" s="8">
        <f>N259 - O259</f>
      </c>
      <c r="Q259">
        <f>VLOOKUP(G259,Sku_Consolidated!A2:G957,7, FALSE)</f>
      </c>
      <c r="R259">
        <f>IF(IFERROR(VLOOKUP(E259,Store_Showcase!B2:H144,7, FALSE), TRUE)=TRUE, IF(IFERROR(VLOOKUP(E259,Store_SRP!B2:H110,7, FALSE), TRUE)=TRUE,VLOOKUP(E259,Store_VAM!B2:H273,7, FALSE),VLOOKUP(E259,Store_SRP!B2:H110,7, FALSE)), VLOOKUP(E259,Store_Showcase!B2:H144,7, FALSE))</f>
      </c>
      <c r="S259">
        <f>IF(IFERROR(VLOOKUP(E259,Store_Showcase!B2:I144,8, FALSE), TRUE)=TRUE, IF(IFERROR(VLOOKUP(E259,Store_SRP!B2:I110,8, FALSE), TRUE)=TRUE,VLOOKUP(E259,Store_VAM!B2:I273,8, FALSE),VLOOKUP(E259,Store_SRP!B2:I110,8, FALSE)), VLOOKUP(E259,Store_Showcase!B2:I144,8, FALSE))</f>
      </c>
      <c r="T259">
        <f>VLOOKUP(G259,Sku_Consolidated!A2:R957,18,FALSE)</f>
      </c>
      <c r="U259">
        <v>8939</v>
      </c>
      <c r="V259">
        <f>IF(VLOOKUP(G259,Sku_Consolidated!A2:S957,19,FALSE)="SHOWCASE", VLOOKUP(E259,Store_Showcase!B2:L144,11, FALSE), IF(VLOOKUP(G259,Sku_Consolidated!A2:S957,19,FALSE)="VAM",VLOOKUP(E259,Store_VAM!B2:L273,11, FALSE),VLOOKUP(E259,Store_SRP!B2:L110,11, FALSE)))</f>
      </c>
      <c r="W259">
        <f>VLOOKUP(G259,Sku_Consolidated!A2:W957,11,FALSE)</f>
      </c>
      <c r="X259">
        <f>VLOOKUP(G259,Sku_Consolidated!A2:H957,8,FALSE)</f>
      </c>
      <c r="Y259">
        <f>VLOOKUP(G259,Sku_Consolidated!A2:I957,9,FALSE)</f>
      </c>
      <c r="Z259" t="s">
        <v>38</v>
      </c>
      <c r="AA259">
        <f>VLOOKUP(G259,Sku_Consolidated!A2:E957,5,FALSE)</f>
      </c>
      <c r="AB259">
        <f>IF(VLOOKUP(G259,Sku_Consolidated!A2:S957,19,FALSE)="SHOWCASE", VLOOKUP(E259,Store_Showcase!B2:N144,13, FALSE), IF(VLOOKUP(G259,Sku_Consolidated!A2:S957,19,FALSE)="VAM",VLOOKUP(E259,Store_VAM!B2:N273,13, FALSE),VLOOKUP(E259,Store_SRP!B2:N110,13, FALSE)))</f>
      </c>
      <c r="AC259">
        <f>IF(IFERROR(AB259,TRUE)=TRUE, "-","OK")</f>
      </c>
      <c r="AD259" s="8" t="s">
        <v>630</v>
      </c>
      <c r="AE259" s="8" t="s">
        <v>39</v>
      </c>
      <c r="AF259">
        <f>IF(IFERROR(VLOOKUP(E259,Store_Showcase!B2:H144,{5}, FALSE), TRUE)=TRUE, IF(IFERROR(VLOOKUP(E259,Store_SRP!B2:H110,{5}, FALSE), TRUE)=TRUE,VLOOKUP(E259,Store_VAM!B2:H273,{5}, FALSE),VLOOKUP(E259,Store_SRP!B2:H110,{5}, FALSE)), VLOOKUP(E259,Store_Showcase!B2:H144,{5}, FALSE))</f>
      </c>
      <c r="AG259">
        <f>IF(IFERROR(VLOOKUP(E259,Store_Showcase!B2:H144,{6}, FALSE), TRUE)=TRUE, IF(IFERROR(VLOOKUP(E259,Store_SRP!B2:H110,{6}, FALSE), TRUE)=TRUE,VLOOKUP(E259,Store_VAM!B2:H273,{6}, FALSE),VLOOKUP(E259,Store_SRP!B2:H110,{6}, FALSE)), VLOOKUP(E259,Store_Showcase!B2:H144,{6}, FALSE))</f>
      </c>
      <c r="AH259">
        <f>VLOOKUP(G259,Sku_Consolidated!A2:R957,18,FALSE)</f>
      </c>
      <c r="AI259">
        <f>VLOOKUP(G259,Sku_Consolidated!A2:S957,19,FALSE)</f>
      </c>
      <c r="AJ259">
        <f>VLOOKUP(G259,Sku_Consolidated!A2:T957,20,FALSE)</f>
      </c>
    </row>
    <row r="260" spans="1:36" x14ac:dyDescent="0.25">
      <c r="A260">
        <v>2024</v>
      </c>
      <c r="B260" t="s">
        <v>31</v>
      </c>
      <c r="C260" t="s">
        <v>32</v>
      </c>
      <c r="D260" t="s">
        <v>33</v>
      </c>
      <c r="E260">
        <v>736</v>
      </c>
      <c r="F260">
        <f>IF(IFERROR(VLOOKUP(E260,Store_Showcase!B2:H144,{2}, FALSE), TRUE)=TRUE, IF(IFERROR(VLOOKUP(E260,Store_SRP!B2:H110,{2}, FALSE), TRUE)=TRUE,VLOOKUP(E260,Store_VAM!B2:H273,{2}, FALSE),VLOOKUP(E260,Store_SRP!B2:H110,{2}, FALSE)), VLOOKUP(E260,Store_Showcase!B2:H144,{2}, FALSE))</f>
      </c>
      <c r="G260">
        <v>655314</v>
      </c>
      <c r="H260" t="s">
        <v>69</v>
      </c>
      <c r="I260" s="8" t="s">
        <v>631</v>
      </c>
      <c r="J260" t="s">
        <v>36</v>
      </c>
      <c r="K260" s="8">
        <f>IF(J260="PCK", I260, 0)</f>
      </c>
      <c r="L260" s="8">
        <f>IF(J260="KLS", I260, IF(J260="PCK", I260*VLOOKUP(G260,Sku_Consolidated!A2:U957,21, FALSE),I260*VLOOKUP(G260,Sku_Consolidated!A2:U957,21, FALSE)))</f>
      </c>
      <c r="M260" s="8">
        <f>IF(J260="PCS", I260, 0)</f>
      </c>
      <c r="N260" s="8" t="s">
        <v>632</v>
      </c>
      <c r="O260" s="8">
        <f>N260 * VLOOKUP(E260&amp;VLOOKUP(G260,Sku_Consolidated!A2:Q957,17,FALSE),Sku_CommRate!A2:E1002, 5, FALSE)</f>
      </c>
      <c r="P260" s="8">
        <f>N260 - O260</f>
      </c>
      <c r="Q260">
        <f>VLOOKUP(G260,Sku_Consolidated!A2:G957,7, FALSE)</f>
      </c>
      <c r="R260">
        <f>IF(IFERROR(VLOOKUP(E260,Store_Showcase!B2:H144,7, FALSE), TRUE)=TRUE, IF(IFERROR(VLOOKUP(E260,Store_SRP!B2:H110,7, FALSE), TRUE)=TRUE,VLOOKUP(E260,Store_VAM!B2:H273,7, FALSE),VLOOKUP(E260,Store_SRP!B2:H110,7, FALSE)), VLOOKUP(E260,Store_Showcase!B2:H144,7, FALSE))</f>
      </c>
      <c r="S260">
        <f>IF(IFERROR(VLOOKUP(E260,Store_Showcase!B2:I144,8, FALSE), TRUE)=TRUE, IF(IFERROR(VLOOKUP(E260,Store_SRP!B2:I110,8, FALSE), TRUE)=TRUE,VLOOKUP(E260,Store_VAM!B2:I273,8, FALSE),VLOOKUP(E260,Store_SRP!B2:I110,8, FALSE)), VLOOKUP(E260,Store_Showcase!B2:I144,8, FALSE))</f>
      </c>
      <c r="T260">
        <f>VLOOKUP(G260,Sku_Consolidated!A2:R957,18,FALSE)</f>
      </c>
      <c r="U260">
        <v>6239</v>
      </c>
      <c r="V260">
        <f>IF(VLOOKUP(G260,Sku_Consolidated!A2:S957,19,FALSE)="SHOWCASE", VLOOKUP(E260,Store_Showcase!B2:L144,11, FALSE), IF(VLOOKUP(G260,Sku_Consolidated!A2:S957,19,FALSE)="VAM",VLOOKUP(E260,Store_VAM!B2:L273,11, FALSE),VLOOKUP(E260,Store_SRP!B2:L110,11, FALSE)))</f>
      </c>
      <c r="W260">
        <f>VLOOKUP(G260,Sku_Consolidated!A2:W957,11,FALSE)</f>
      </c>
      <c r="X260">
        <f>VLOOKUP(G260,Sku_Consolidated!A2:H957,8,FALSE)</f>
      </c>
      <c r="Y260">
        <f>VLOOKUP(G260,Sku_Consolidated!A2:I957,9,FALSE)</f>
      </c>
      <c r="Z260" t="s">
        <v>38</v>
      </c>
      <c r="AA260">
        <f>VLOOKUP(G260,Sku_Consolidated!A2:E957,5,FALSE)</f>
      </c>
      <c r="AB260">
        <f>IF(VLOOKUP(G260,Sku_Consolidated!A2:S957,19,FALSE)="SHOWCASE", VLOOKUP(E260,Store_Showcase!B2:N144,13, FALSE), IF(VLOOKUP(G260,Sku_Consolidated!A2:S957,19,FALSE)="VAM",VLOOKUP(E260,Store_VAM!B2:N273,13, FALSE),VLOOKUP(E260,Store_SRP!B2:N110,13, FALSE)))</f>
      </c>
      <c r="AC260">
        <f>IF(IFERROR(AB260,TRUE)=TRUE, "-","OK")</f>
      </c>
      <c r="AD260" s="8" t="s">
        <v>632</v>
      </c>
      <c r="AE260" s="8" t="s">
        <v>39</v>
      </c>
      <c r="AF260">
        <f>IF(IFERROR(VLOOKUP(E260,Store_Showcase!B2:H144,{5}, FALSE), TRUE)=TRUE, IF(IFERROR(VLOOKUP(E260,Store_SRP!B2:H110,{5}, FALSE), TRUE)=TRUE,VLOOKUP(E260,Store_VAM!B2:H273,{5}, FALSE),VLOOKUP(E260,Store_SRP!B2:H110,{5}, FALSE)), VLOOKUP(E260,Store_Showcase!B2:H144,{5}, FALSE))</f>
      </c>
      <c r="AG260">
        <f>IF(IFERROR(VLOOKUP(E260,Store_Showcase!B2:H144,{6}, FALSE), TRUE)=TRUE, IF(IFERROR(VLOOKUP(E260,Store_SRP!B2:H110,{6}, FALSE), TRUE)=TRUE,VLOOKUP(E260,Store_VAM!B2:H273,{6}, FALSE),VLOOKUP(E260,Store_SRP!B2:H110,{6}, FALSE)), VLOOKUP(E260,Store_Showcase!B2:H144,{6}, FALSE))</f>
      </c>
      <c r="AH260">
        <f>VLOOKUP(G260,Sku_Consolidated!A2:R957,18,FALSE)</f>
      </c>
      <c r="AI260">
        <f>VLOOKUP(G260,Sku_Consolidated!A2:S957,19,FALSE)</f>
      </c>
      <c r="AJ260">
        <f>VLOOKUP(G260,Sku_Consolidated!A2:T957,20,FALSE)</f>
      </c>
    </row>
    <row r="261" spans="1:36" x14ac:dyDescent="0.25">
      <c r="A261">
        <v>2024</v>
      </c>
      <c r="B261" t="s">
        <v>31</v>
      </c>
      <c r="C261" t="s">
        <v>32</v>
      </c>
      <c r="D261" t="s">
        <v>33</v>
      </c>
      <c r="E261">
        <v>265</v>
      </c>
      <c r="F261">
        <f>IF(IFERROR(VLOOKUP(E261,Store_Showcase!B2:H144,{2}, FALSE), TRUE)=TRUE, IF(IFERROR(VLOOKUP(E261,Store_SRP!B2:H110,{2}, FALSE), TRUE)=TRUE,VLOOKUP(E261,Store_VAM!B2:H273,{2}, FALSE),VLOOKUP(E261,Store_SRP!B2:H110,{2}, FALSE)), VLOOKUP(E261,Store_Showcase!B2:H144,{2}, FALSE))</f>
      </c>
      <c r="G261">
        <v>655815</v>
      </c>
      <c r="H261" t="s">
        <v>446</v>
      </c>
      <c r="I261" s="8" t="s">
        <v>633</v>
      </c>
      <c r="J261" t="s">
        <v>36</v>
      </c>
      <c r="K261" s="8">
        <f>IF(J261="PCK", I261, 0)</f>
      </c>
      <c r="L261" s="8">
        <f>IF(J261="KLS", I261, IF(J261="PCK", I261*VLOOKUP(G261,Sku_Consolidated!A2:U957,21, FALSE),I261*VLOOKUP(G261,Sku_Consolidated!A2:U957,21, FALSE)))</f>
      </c>
      <c r="M261" s="8">
        <f>IF(J261="PCS", I261, 0)</f>
      </c>
      <c r="N261" s="8" t="s">
        <v>634</v>
      </c>
      <c r="O261" s="8">
        <f>N261 * VLOOKUP(E261&amp;VLOOKUP(G261,Sku_Consolidated!A2:Q957,17,FALSE),Sku_CommRate!A2:E1002, 5, FALSE)</f>
      </c>
      <c r="P261" s="8">
        <f>N261 - O261</f>
      </c>
      <c r="Q261">
        <f>VLOOKUP(G261,Sku_Consolidated!A2:G957,7, FALSE)</f>
      </c>
      <c r="R261">
        <f>IF(IFERROR(VLOOKUP(E261,Store_Showcase!B2:H144,7, FALSE), TRUE)=TRUE, IF(IFERROR(VLOOKUP(E261,Store_SRP!B2:H110,7, FALSE), TRUE)=TRUE,VLOOKUP(E261,Store_VAM!B2:H273,7, FALSE),VLOOKUP(E261,Store_SRP!B2:H110,7, FALSE)), VLOOKUP(E261,Store_Showcase!B2:H144,7, FALSE))</f>
      </c>
      <c r="S261">
        <f>IF(IFERROR(VLOOKUP(E261,Store_Showcase!B2:I144,8, FALSE), TRUE)=TRUE, IF(IFERROR(VLOOKUP(E261,Store_SRP!B2:I110,8, FALSE), TRUE)=TRUE,VLOOKUP(E261,Store_VAM!B2:I273,8, FALSE),VLOOKUP(E261,Store_SRP!B2:I110,8, FALSE)), VLOOKUP(E261,Store_Showcase!B2:I144,8, FALSE))</f>
      </c>
      <c r="T261">
        <f>VLOOKUP(G261,Sku_Consolidated!A2:R957,18,FALSE)</f>
      </c>
      <c r="U261">
        <v>6472</v>
      </c>
      <c r="V261">
        <f>IF(VLOOKUP(G261,Sku_Consolidated!A2:S957,19,FALSE)="SHOWCASE", VLOOKUP(E261,Store_Showcase!B2:L144,11, FALSE), IF(VLOOKUP(G261,Sku_Consolidated!A2:S957,19,FALSE)="VAM",VLOOKUP(E261,Store_VAM!B2:L273,11, FALSE),VLOOKUP(E261,Store_SRP!B2:L110,11, FALSE)))</f>
      </c>
      <c r="W261">
        <f>VLOOKUP(G261,Sku_Consolidated!A2:W957,11,FALSE)</f>
      </c>
      <c r="X261">
        <f>VLOOKUP(G261,Sku_Consolidated!A2:H957,8,FALSE)</f>
      </c>
      <c r="Y261">
        <f>VLOOKUP(G261,Sku_Consolidated!A2:I957,9,FALSE)</f>
      </c>
      <c r="Z261" t="s">
        <v>38</v>
      </c>
      <c r="AA261">
        <f>VLOOKUP(G261,Sku_Consolidated!A2:E957,5,FALSE)</f>
      </c>
      <c r="AB261">
        <f>IF(VLOOKUP(G261,Sku_Consolidated!A2:S957,19,FALSE)="SHOWCASE", VLOOKUP(E261,Store_Showcase!B2:N144,13, FALSE), IF(VLOOKUP(G261,Sku_Consolidated!A2:S957,19,FALSE)="VAM",VLOOKUP(E261,Store_VAM!B2:N273,13, FALSE),VLOOKUP(E261,Store_SRP!B2:N110,13, FALSE)))</f>
      </c>
      <c r="AC261">
        <f>IF(IFERROR(AB261,TRUE)=TRUE, "-","OK")</f>
      </c>
      <c r="AD261" s="8" t="s">
        <v>634</v>
      </c>
      <c r="AE261" s="8" t="s">
        <v>39</v>
      </c>
      <c r="AF261">
        <f>IF(IFERROR(VLOOKUP(E261,Store_Showcase!B2:H144,{5}, FALSE), TRUE)=TRUE, IF(IFERROR(VLOOKUP(E261,Store_SRP!B2:H110,{5}, FALSE), TRUE)=TRUE,VLOOKUP(E261,Store_VAM!B2:H273,{5}, FALSE),VLOOKUP(E261,Store_SRP!B2:H110,{5}, FALSE)), VLOOKUP(E261,Store_Showcase!B2:H144,{5}, FALSE))</f>
      </c>
      <c r="AG261">
        <f>IF(IFERROR(VLOOKUP(E261,Store_Showcase!B2:H144,{6}, FALSE), TRUE)=TRUE, IF(IFERROR(VLOOKUP(E261,Store_SRP!B2:H110,{6}, FALSE), TRUE)=TRUE,VLOOKUP(E261,Store_VAM!B2:H273,{6}, FALSE),VLOOKUP(E261,Store_SRP!B2:H110,{6}, FALSE)), VLOOKUP(E261,Store_Showcase!B2:H144,{6}, FALSE))</f>
      </c>
      <c r="AH261">
        <f>VLOOKUP(G261,Sku_Consolidated!A2:R957,18,FALSE)</f>
      </c>
      <c r="AI261">
        <f>VLOOKUP(G261,Sku_Consolidated!A2:S957,19,FALSE)</f>
      </c>
      <c r="AJ261">
        <f>VLOOKUP(G261,Sku_Consolidated!A2:T957,20,FALSE)</f>
      </c>
    </row>
    <row r="262" spans="1:36" x14ac:dyDescent="0.25">
      <c r="A262">
        <v>2024</v>
      </c>
      <c r="B262" t="s">
        <v>31</v>
      </c>
      <c r="C262" t="s">
        <v>32</v>
      </c>
      <c r="D262" t="s">
        <v>33</v>
      </c>
      <c r="E262">
        <v>481</v>
      </c>
      <c r="F262">
        <f>IF(IFERROR(VLOOKUP(E262,Store_Showcase!B2:H144,{2}, FALSE), TRUE)=TRUE, IF(IFERROR(VLOOKUP(E262,Store_SRP!B2:H110,{2}, FALSE), TRUE)=TRUE,VLOOKUP(E262,Store_VAM!B2:H273,{2}, FALSE),VLOOKUP(E262,Store_SRP!B2:H110,{2}, FALSE)), VLOOKUP(E262,Store_Showcase!B2:H144,{2}, FALSE))</f>
      </c>
      <c r="G262">
        <v>655813</v>
      </c>
      <c r="H262" t="s">
        <v>137</v>
      </c>
      <c r="I262" s="8" t="s">
        <v>635</v>
      </c>
      <c r="J262" t="s">
        <v>36</v>
      </c>
      <c r="K262" s="8">
        <f>IF(J262="PCK", I262, 0)</f>
      </c>
      <c r="L262" s="8">
        <f>IF(J262="KLS", I262, IF(J262="PCK", I262*VLOOKUP(G262,Sku_Consolidated!A2:U957,21, FALSE),I262*VLOOKUP(G262,Sku_Consolidated!A2:U957,21, FALSE)))</f>
      </c>
      <c r="M262" s="8">
        <f>IF(J262="PCS", I262, 0)</f>
      </c>
      <c r="N262" s="8" t="s">
        <v>636</v>
      </c>
      <c r="O262" s="8">
        <f>N262 * VLOOKUP(E262&amp;VLOOKUP(G262,Sku_Consolidated!A2:Q957,17,FALSE),Sku_CommRate!A2:E1002, 5, FALSE)</f>
      </c>
      <c r="P262" s="8">
        <f>N262 - O262</f>
      </c>
      <c r="Q262">
        <f>VLOOKUP(G262,Sku_Consolidated!A2:G957,7, FALSE)</f>
      </c>
      <c r="R262">
        <f>IF(IFERROR(VLOOKUP(E262,Store_Showcase!B2:H144,7, FALSE), TRUE)=TRUE, IF(IFERROR(VLOOKUP(E262,Store_SRP!B2:H110,7, FALSE), TRUE)=TRUE,VLOOKUP(E262,Store_VAM!B2:H273,7, FALSE),VLOOKUP(E262,Store_SRP!B2:H110,7, FALSE)), VLOOKUP(E262,Store_Showcase!B2:H144,7, FALSE))</f>
      </c>
      <c r="S262">
        <f>IF(IFERROR(VLOOKUP(E262,Store_Showcase!B2:I144,8, FALSE), TRUE)=TRUE, IF(IFERROR(VLOOKUP(E262,Store_SRP!B2:I110,8, FALSE), TRUE)=TRUE,VLOOKUP(E262,Store_VAM!B2:I273,8, FALSE),VLOOKUP(E262,Store_SRP!B2:I110,8, FALSE)), VLOOKUP(E262,Store_Showcase!B2:I144,8, FALSE))</f>
      </c>
      <c r="T262">
        <f>VLOOKUP(G262,Sku_Consolidated!A2:R957,18,FALSE)</f>
      </c>
      <c r="U262">
        <v>6470</v>
      </c>
      <c r="V262">
        <f>IF(VLOOKUP(G262,Sku_Consolidated!A2:S957,19,FALSE)="SHOWCASE", VLOOKUP(E262,Store_Showcase!B2:L144,11, FALSE), IF(VLOOKUP(G262,Sku_Consolidated!A2:S957,19,FALSE)="VAM",VLOOKUP(E262,Store_VAM!B2:L273,11, FALSE),VLOOKUP(E262,Store_SRP!B2:L110,11, FALSE)))</f>
      </c>
      <c r="W262">
        <f>VLOOKUP(G262,Sku_Consolidated!A2:W957,11,FALSE)</f>
      </c>
      <c r="X262">
        <f>VLOOKUP(G262,Sku_Consolidated!A2:H957,8,FALSE)</f>
      </c>
      <c r="Y262">
        <f>VLOOKUP(G262,Sku_Consolidated!A2:I957,9,FALSE)</f>
      </c>
      <c r="Z262" t="s">
        <v>38</v>
      </c>
      <c r="AA262">
        <f>VLOOKUP(G262,Sku_Consolidated!A2:E957,5,FALSE)</f>
      </c>
      <c r="AB262">
        <f>IF(VLOOKUP(G262,Sku_Consolidated!A2:S957,19,FALSE)="SHOWCASE", VLOOKUP(E262,Store_Showcase!B2:N144,13, FALSE), IF(VLOOKUP(G262,Sku_Consolidated!A2:S957,19,FALSE)="VAM",VLOOKUP(E262,Store_VAM!B2:N273,13, FALSE),VLOOKUP(E262,Store_SRP!B2:N110,13, FALSE)))</f>
      </c>
      <c r="AC262">
        <f>IF(IFERROR(AB262,TRUE)=TRUE, "-","OK")</f>
      </c>
      <c r="AD262" s="8" t="s">
        <v>636</v>
      </c>
      <c r="AE262" s="8" t="s">
        <v>39</v>
      </c>
      <c r="AF262">
        <f>IF(IFERROR(VLOOKUP(E262,Store_Showcase!B2:H144,{5}, FALSE), TRUE)=TRUE, IF(IFERROR(VLOOKUP(E262,Store_SRP!B2:H110,{5}, FALSE), TRUE)=TRUE,VLOOKUP(E262,Store_VAM!B2:H273,{5}, FALSE),VLOOKUP(E262,Store_SRP!B2:H110,{5}, FALSE)), VLOOKUP(E262,Store_Showcase!B2:H144,{5}, FALSE))</f>
      </c>
      <c r="AG262">
        <f>IF(IFERROR(VLOOKUP(E262,Store_Showcase!B2:H144,{6}, FALSE), TRUE)=TRUE, IF(IFERROR(VLOOKUP(E262,Store_SRP!B2:H110,{6}, FALSE), TRUE)=TRUE,VLOOKUP(E262,Store_VAM!B2:H273,{6}, FALSE),VLOOKUP(E262,Store_SRP!B2:H110,{6}, FALSE)), VLOOKUP(E262,Store_Showcase!B2:H144,{6}, FALSE))</f>
      </c>
      <c r="AH262">
        <f>VLOOKUP(G262,Sku_Consolidated!A2:R957,18,FALSE)</f>
      </c>
      <c r="AI262">
        <f>VLOOKUP(G262,Sku_Consolidated!A2:S957,19,FALSE)</f>
      </c>
      <c r="AJ262">
        <f>VLOOKUP(G262,Sku_Consolidated!A2:T957,20,FALSE)</f>
      </c>
    </row>
    <row r="263" spans="1:36" x14ac:dyDescent="0.25">
      <c r="A263">
        <v>2024</v>
      </c>
      <c r="B263" t="s">
        <v>31</v>
      </c>
      <c r="C263" t="s">
        <v>32</v>
      </c>
      <c r="D263" t="s">
        <v>33</v>
      </c>
      <c r="E263">
        <v>231</v>
      </c>
      <c r="F263">
        <f>IF(IFERROR(VLOOKUP(E263,Store_Showcase!B2:H144,{2}, FALSE), TRUE)=TRUE, IF(IFERROR(VLOOKUP(E263,Store_SRP!B2:H110,{2}, FALSE), TRUE)=TRUE,VLOOKUP(E263,Store_VAM!B2:H273,{2}, FALSE),VLOOKUP(E263,Store_SRP!B2:H110,{2}, FALSE)), VLOOKUP(E263,Store_Showcase!B2:H144,{2}, FALSE))</f>
      </c>
      <c r="G263">
        <v>655304</v>
      </c>
      <c r="H263" t="s">
        <v>142</v>
      </c>
      <c r="I263" s="8" t="s">
        <v>637</v>
      </c>
      <c r="J263" t="s">
        <v>36</v>
      </c>
      <c r="K263" s="8">
        <f>IF(J263="PCK", I263, 0)</f>
      </c>
      <c r="L263" s="8">
        <f>IF(J263="KLS", I263, IF(J263="PCK", I263*VLOOKUP(G263,Sku_Consolidated!A2:U957,21, FALSE),I263*VLOOKUP(G263,Sku_Consolidated!A2:U957,21, FALSE)))</f>
      </c>
      <c r="M263" s="8">
        <f>IF(J263="PCS", I263, 0)</f>
      </c>
      <c r="N263" s="8" t="s">
        <v>638</v>
      </c>
      <c r="O263" s="8">
        <f>N263 * VLOOKUP(E263&amp;VLOOKUP(G263,Sku_Consolidated!A2:Q957,17,FALSE),Sku_CommRate!A2:E1002, 5, FALSE)</f>
      </c>
      <c r="P263" s="8">
        <f>N263 - O263</f>
      </c>
      <c r="Q263">
        <f>VLOOKUP(G263,Sku_Consolidated!A2:G957,7, FALSE)</f>
      </c>
      <c r="R263">
        <f>IF(IFERROR(VLOOKUP(E263,Store_Showcase!B2:H144,7, FALSE), TRUE)=TRUE, IF(IFERROR(VLOOKUP(E263,Store_SRP!B2:H110,7, FALSE), TRUE)=TRUE,VLOOKUP(E263,Store_VAM!B2:H273,7, FALSE),VLOOKUP(E263,Store_SRP!B2:H110,7, FALSE)), VLOOKUP(E263,Store_Showcase!B2:H144,7, FALSE))</f>
      </c>
      <c r="S263">
        <f>IF(IFERROR(VLOOKUP(E263,Store_Showcase!B2:I144,8, FALSE), TRUE)=TRUE, IF(IFERROR(VLOOKUP(E263,Store_SRP!B2:I110,8, FALSE), TRUE)=TRUE,VLOOKUP(E263,Store_VAM!B2:I273,8, FALSE),VLOOKUP(E263,Store_SRP!B2:I110,8, FALSE)), VLOOKUP(E263,Store_Showcase!B2:I144,8, FALSE))</f>
      </c>
      <c r="T263">
        <f>VLOOKUP(G263,Sku_Consolidated!A2:R957,18,FALSE)</f>
      </c>
      <c r="U263">
        <v>6231</v>
      </c>
      <c r="V263">
        <f>IF(VLOOKUP(G263,Sku_Consolidated!A2:S957,19,FALSE)="SHOWCASE", VLOOKUP(E263,Store_Showcase!B2:L144,11, FALSE), IF(VLOOKUP(G263,Sku_Consolidated!A2:S957,19,FALSE)="VAM",VLOOKUP(E263,Store_VAM!B2:L273,11, FALSE),VLOOKUP(E263,Store_SRP!B2:L110,11, FALSE)))</f>
      </c>
      <c r="W263">
        <f>VLOOKUP(G263,Sku_Consolidated!A2:W957,11,FALSE)</f>
      </c>
      <c r="X263">
        <f>VLOOKUP(G263,Sku_Consolidated!A2:H957,8,FALSE)</f>
      </c>
      <c r="Y263">
        <f>VLOOKUP(G263,Sku_Consolidated!A2:I957,9,FALSE)</f>
      </c>
      <c r="Z263" t="s">
        <v>38</v>
      </c>
      <c r="AA263">
        <f>VLOOKUP(G263,Sku_Consolidated!A2:E957,5,FALSE)</f>
      </c>
      <c r="AB263">
        <f>IF(VLOOKUP(G263,Sku_Consolidated!A2:S957,19,FALSE)="SHOWCASE", VLOOKUP(E263,Store_Showcase!B2:N144,13, FALSE), IF(VLOOKUP(G263,Sku_Consolidated!A2:S957,19,FALSE)="VAM",VLOOKUP(E263,Store_VAM!B2:N273,13, FALSE),VLOOKUP(E263,Store_SRP!B2:N110,13, FALSE)))</f>
      </c>
      <c r="AC263">
        <f>IF(IFERROR(AB263,TRUE)=TRUE, "-","OK")</f>
      </c>
      <c r="AD263" s="8" t="s">
        <v>638</v>
      </c>
      <c r="AE263" s="8" t="s">
        <v>39</v>
      </c>
      <c r="AF263">
        <f>IF(IFERROR(VLOOKUP(E263,Store_Showcase!B2:H144,{5}, FALSE), TRUE)=TRUE, IF(IFERROR(VLOOKUP(E263,Store_SRP!B2:H110,{5}, FALSE), TRUE)=TRUE,VLOOKUP(E263,Store_VAM!B2:H273,{5}, FALSE),VLOOKUP(E263,Store_SRP!B2:H110,{5}, FALSE)), VLOOKUP(E263,Store_Showcase!B2:H144,{5}, FALSE))</f>
      </c>
      <c r="AG263">
        <f>IF(IFERROR(VLOOKUP(E263,Store_Showcase!B2:H144,{6}, FALSE), TRUE)=TRUE, IF(IFERROR(VLOOKUP(E263,Store_SRP!B2:H110,{6}, FALSE), TRUE)=TRUE,VLOOKUP(E263,Store_VAM!B2:H273,{6}, FALSE),VLOOKUP(E263,Store_SRP!B2:H110,{6}, FALSE)), VLOOKUP(E263,Store_Showcase!B2:H144,{6}, FALSE))</f>
      </c>
      <c r="AH263">
        <f>VLOOKUP(G263,Sku_Consolidated!A2:R957,18,FALSE)</f>
      </c>
      <c r="AI263">
        <f>VLOOKUP(G263,Sku_Consolidated!A2:S957,19,FALSE)</f>
      </c>
      <c r="AJ263">
        <f>VLOOKUP(G263,Sku_Consolidated!A2:T957,20,FALSE)</f>
      </c>
    </row>
    <row r="264" spans="1:36" x14ac:dyDescent="0.25">
      <c r="A264">
        <v>2024</v>
      </c>
      <c r="B264" t="s">
        <v>31</v>
      </c>
      <c r="C264" t="s">
        <v>32</v>
      </c>
      <c r="D264" t="s">
        <v>33</v>
      </c>
      <c r="E264">
        <v>480</v>
      </c>
      <c r="F264">
        <f>IF(IFERROR(VLOOKUP(E264,Store_Showcase!B2:H144,{2}, FALSE), TRUE)=TRUE, IF(IFERROR(VLOOKUP(E264,Store_SRP!B2:H110,{2}, FALSE), TRUE)=TRUE,VLOOKUP(E264,Store_VAM!B2:H273,{2}, FALSE),VLOOKUP(E264,Store_SRP!B2:H110,{2}, FALSE)), VLOOKUP(E264,Store_Showcase!B2:H144,{2}, FALSE))</f>
      </c>
      <c r="G264">
        <v>655737</v>
      </c>
      <c r="H264" t="s">
        <v>639</v>
      </c>
      <c r="I264" s="8" t="s">
        <v>640</v>
      </c>
      <c r="J264" t="s">
        <v>36</v>
      </c>
      <c r="K264" s="8">
        <f>IF(J264="PCK", I264, 0)</f>
      </c>
      <c r="L264" s="8">
        <f>IF(J264="KLS", I264, IF(J264="PCK", I264*VLOOKUP(G264,Sku_Consolidated!A2:U957,21, FALSE),I264*VLOOKUP(G264,Sku_Consolidated!A2:U957,21, FALSE)))</f>
      </c>
      <c r="M264" s="8">
        <f>IF(J264="PCS", I264, 0)</f>
      </c>
      <c r="N264" s="8" t="s">
        <v>641</v>
      </c>
      <c r="O264" s="8">
        <f>N264 * VLOOKUP(E264&amp;VLOOKUP(G264,Sku_Consolidated!A2:Q957,17,FALSE),Sku_CommRate!A2:E1002, 5, FALSE)</f>
      </c>
      <c r="P264" s="8">
        <f>N264 - O264</f>
      </c>
      <c r="Q264">
        <f>VLOOKUP(G264,Sku_Consolidated!A2:G957,7, FALSE)</f>
      </c>
      <c r="R264">
        <f>IF(IFERROR(VLOOKUP(E264,Store_Showcase!B2:H144,7, FALSE), TRUE)=TRUE, IF(IFERROR(VLOOKUP(E264,Store_SRP!B2:H110,7, FALSE), TRUE)=TRUE,VLOOKUP(E264,Store_VAM!B2:H273,7, FALSE),VLOOKUP(E264,Store_SRP!B2:H110,7, FALSE)), VLOOKUP(E264,Store_Showcase!B2:H144,7, FALSE))</f>
      </c>
      <c r="S264">
        <f>IF(IFERROR(VLOOKUP(E264,Store_Showcase!B2:I144,8, FALSE), TRUE)=TRUE, IF(IFERROR(VLOOKUP(E264,Store_SRP!B2:I110,8, FALSE), TRUE)=TRUE,VLOOKUP(E264,Store_VAM!B2:I273,8, FALSE),VLOOKUP(E264,Store_SRP!B2:I110,8, FALSE)), VLOOKUP(E264,Store_Showcase!B2:I144,8, FALSE))</f>
      </c>
      <c r="T264">
        <f>VLOOKUP(G264,Sku_Consolidated!A2:R957,18,FALSE)</f>
      </c>
      <c r="U264">
        <v>6458</v>
      </c>
      <c r="V264">
        <f>IF(VLOOKUP(G264,Sku_Consolidated!A2:S957,19,FALSE)="SHOWCASE", VLOOKUP(E264,Store_Showcase!B2:L144,11, FALSE), IF(VLOOKUP(G264,Sku_Consolidated!A2:S957,19,FALSE)="VAM",VLOOKUP(E264,Store_VAM!B2:L273,11, FALSE),VLOOKUP(E264,Store_SRP!B2:L110,11, FALSE)))</f>
      </c>
      <c r="W264">
        <f>VLOOKUP(G264,Sku_Consolidated!A2:W957,11,FALSE)</f>
      </c>
      <c r="X264">
        <f>VLOOKUP(G264,Sku_Consolidated!A2:H957,8,FALSE)</f>
      </c>
      <c r="Y264">
        <f>VLOOKUP(G264,Sku_Consolidated!A2:I957,9,FALSE)</f>
      </c>
      <c r="Z264" t="s">
        <v>38</v>
      </c>
      <c r="AA264">
        <f>VLOOKUP(G264,Sku_Consolidated!A2:E957,5,FALSE)</f>
      </c>
      <c r="AB264">
        <f>IF(VLOOKUP(G264,Sku_Consolidated!A2:S957,19,FALSE)="SHOWCASE", VLOOKUP(E264,Store_Showcase!B2:N144,13, FALSE), IF(VLOOKUP(G264,Sku_Consolidated!A2:S957,19,FALSE)="VAM",VLOOKUP(E264,Store_VAM!B2:N273,13, FALSE),VLOOKUP(E264,Store_SRP!B2:N110,13, FALSE)))</f>
      </c>
      <c r="AC264">
        <f>IF(IFERROR(AB264,TRUE)=TRUE, "-","OK")</f>
      </c>
      <c r="AD264" s="8" t="s">
        <v>641</v>
      </c>
      <c r="AE264" s="8" t="s">
        <v>39</v>
      </c>
      <c r="AF264">
        <f>IF(IFERROR(VLOOKUP(E264,Store_Showcase!B2:H144,{5}, FALSE), TRUE)=TRUE, IF(IFERROR(VLOOKUP(E264,Store_SRP!B2:H110,{5}, FALSE), TRUE)=TRUE,VLOOKUP(E264,Store_VAM!B2:H273,{5}, FALSE),VLOOKUP(E264,Store_SRP!B2:H110,{5}, FALSE)), VLOOKUP(E264,Store_Showcase!B2:H144,{5}, FALSE))</f>
      </c>
      <c r="AG264">
        <f>IF(IFERROR(VLOOKUP(E264,Store_Showcase!B2:H144,{6}, FALSE), TRUE)=TRUE, IF(IFERROR(VLOOKUP(E264,Store_SRP!B2:H110,{6}, FALSE), TRUE)=TRUE,VLOOKUP(E264,Store_VAM!B2:H273,{6}, FALSE),VLOOKUP(E264,Store_SRP!B2:H110,{6}, FALSE)), VLOOKUP(E264,Store_Showcase!B2:H144,{6}, FALSE))</f>
      </c>
      <c r="AH264">
        <f>VLOOKUP(G264,Sku_Consolidated!A2:R957,18,FALSE)</f>
      </c>
      <c r="AI264">
        <f>VLOOKUP(G264,Sku_Consolidated!A2:S957,19,FALSE)</f>
      </c>
      <c r="AJ264">
        <f>VLOOKUP(G264,Sku_Consolidated!A2:T957,20,FALSE)</f>
      </c>
    </row>
    <row r="265" spans="1:36" x14ac:dyDescent="0.25">
      <c r="A265">
        <v>2024</v>
      </c>
      <c r="B265" t="s">
        <v>31</v>
      </c>
      <c r="C265" t="s">
        <v>32</v>
      </c>
      <c r="D265" t="s">
        <v>33</v>
      </c>
      <c r="E265">
        <v>804</v>
      </c>
      <c r="F265">
        <f>IF(IFERROR(VLOOKUP(E265,Store_Showcase!B2:H144,{2}, FALSE), TRUE)=TRUE, IF(IFERROR(VLOOKUP(E265,Store_SRP!B2:H110,{2}, FALSE), TRUE)=TRUE,VLOOKUP(E265,Store_VAM!B2:H273,{2}, FALSE),VLOOKUP(E265,Store_SRP!B2:H110,{2}, FALSE)), VLOOKUP(E265,Store_Showcase!B2:H144,{2}, FALSE))</f>
      </c>
      <c r="G265">
        <v>655311</v>
      </c>
      <c r="H265" t="s">
        <v>119</v>
      </c>
      <c r="I265" s="8" t="s">
        <v>642</v>
      </c>
      <c r="J265" t="s">
        <v>36</v>
      </c>
      <c r="K265" s="8">
        <f>IF(J265="PCK", I265, 0)</f>
      </c>
      <c r="L265" s="8">
        <f>IF(J265="KLS", I265, IF(J265="PCK", I265*VLOOKUP(G265,Sku_Consolidated!A2:U957,21, FALSE),I265*VLOOKUP(G265,Sku_Consolidated!A2:U957,21, FALSE)))</f>
      </c>
      <c r="M265" s="8">
        <f>IF(J265="PCS", I265, 0)</f>
      </c>
      <c r="N265" s="8" t="s">
        <v>643</v>
      </c>
      <c r="O265" s="8">
        <f>N265 * VLOOKUP(E265&amp;VLOOKUP(G265,Sku_Consolidated!A2:Q957,17,FALSE),Sku_CommRate!A2:E1002, 5, FALSE)</f>
      </c>
      <c r="P265" s="8">
        <f>N265 - O265</f>
      </c>
      <c r="Q265">
        <f>VLOOKUP(G265,Sku_Consolidated!A2:G957,7, FALSE)</f>
      </c>
      <c r="R265">
        <f>IF(IFERROR(VLOOKUP(E265,Store_Showcase!B2:H144,7, FALSE), TRUE)=TRUE, IF(IFERROR(VLOOKUP(E265,Store_SRP!B2:H110,7, FALSE), TRUE)=TRUE,VLOOKUP(E265,Store_VAM!B2:H273,7, FALSE),VLOOKUP(E265,Store_SRP!B2:H110,7, FALSE)), VLOOKUP(E265,Store_Showcase!B2:H144,7, FALSE))</f>
      </c>
      <c r="S265">
        <f>IF(IFERROR(VLOOKUP(E265,Store_Showcase!B2:I144,8, FALSE), TRUE)=TRUE, IF(IFERROR(VLOOKUP(E265,Store_SRP!B2:I110,8, FALSE), TRUE)=TRUE,VLOOKUP(E265,Store_VAM!B2:I273,8, FALSE),VLOOKUP(E265,Store_SRP!B2:I110,8, FALSE)), VLOOKUP(E265,Store_Showcase!B2:I144,8, FALSE))</f>
      </c>
      <c r="T265">
        <f>VLOOKUP(G265,Sku_Consolidated!A2:R957,18,FALSE)</f>
      </c>
      <c r="U265">
        <v>6237</v>
      </c>
      <c r="V265">
        <f>IF(VLOOKUP(G265,Sku_Consolidated!A2:S957,19,FALSE)="SHOWCASE", VLOOKUP(E265,Store_Showcase!B2:L144,11, FALSE), IF(VLOOKUP(G265,Sku_Consolidated!A2:S957,19,FALSE)="VAM",VLOOKUP(E265,Store_VAM!B2:L273,11, FALSE),VLOOKUP(E265,Store_SRP!B2:L110,11, FALSE)))</f>
      </c>
      <c r="W265">
        <f>VLOOKUP(G265,Sku_Consolidated!A2:W957,11,FALSE)</f>
      </c>
      <c r="X265">
        <f>VLOOKUP(G265,Sku_Consolidated!A2:H957,8,FALSE)</f>
      </c>
      <c r="Y265">
        <f>VLOOKUP(G265,Sku_Consolidated!A2:I957,9,FALSE)</f>
      </c>
      <c r="Z265" t="s">
        <v>38</v>
      </c>
      <c r="AA265">
        <f>VLOOKUP(G265,Sku_Consolidated!A2:E957,5,FALSE)</f>
      </c>
      <c r="AB265">
        <f>IF(VLOOKUP(G265,Sku_Consolidated!A2:S957,19,FALSE)="SHOWCASE", VLOOKUP(E265,Store_Showcase!B2:N144,13, FALSE), IF(VLOOKUP(G265,Sku_Consolidated!A2:S957,19,FALSE)="VAM",VLOOKUP(E265,Store_VAM!B2:N273,13, FALSE),VLOOKUP(E265,Store_SRP!B2:N110,13, FALSE)))</f>
      </c>
      <c r="AC265">
        <f>IF(IFERROR(AB265,TRUE)=TRUE, "-","OK")</f>
      </c>
      <c r="AD265" s="8" t="s">
        <v>643</v>
      </c>
      <c r="AE265" s="8" t="s">
        <v>39</v>
      </c>
      <c r="AF265">
        <f>IF(IFERROR(VLOOKUP(E265,Store_Showcase!B2:H144,{5}, FALSE), TRUE)=TRUE, IF(IFERROR(VLOOKUP(E265,Store_SRP!B2:H110,{5}, FALSE), TRUE)=TRUE,VLOOKUP(E265,Store_VAM!B2:H273,{5}, FALSE),VLOOKUP(E265,Store_SRP!B2:H110,{5}, FALSE)), VLOOKUP(E265,Store_Showcase!B2:H144,{5}, FALSE))</f>
      </c>
      <c r="AG265">
        <f>IF(IFERROR(VLOOKUP(E265,Store_Showcase!B2:H144,{6}, FALSE), TRUE)=TRUE, IF(IFERROR(VLOOKUP(E265,Store_SRP!B2:H110,{6}, FALSE), TRUE)=TRUE,VLOOKUP(E265,Store_VAM!B2:H273,{6}, FALSE),VLOOKUP(E265,Store_SRP!B2:H110,{6}, FALSE)), VLOOKUP(E265,Store_Showcase!B2:H144,{6}, FALSE))</f>
      </c>
      <c r="AH265">
        <f>VLOOKUP(G265,Sku_Consolidated!A2:R957,18,FALSE)</f>
      </c>
      <c r="AI265">
        <f>VLOOKUP(G265,Sku_Consolidated!A2:S957,19,FALSE)</f>
      </c>
      <c r="AJ265">
        <f>VLOOKUP(G265,Sku_Consolidated!A2:T957,20,FALSE)</f>
      </c>
    </row>
    <row r="266" spans="1:36" x14ac:dyDescent="0.25">
      <c r="A266">
        <v>2024</v>
      </c>
      <c r="B266" t="s">
        <v>31</v>
      </c>
      <c r="C266" t="s">
        <v>32</v>
      </c>
      <c r="D266" t="s">
        <v>33</v>
      </c>
      <c r="E266">
        <v>262</v>
      </c>
      <c r="F266">
        <f>IF(IFERROR(VLOOKUP(E266,Store_Showcase!B2:H144,{2}, FALSE), TRUE)=TRUE, IF(IFERROR(VLOOKUP(E266,Store_SRP!B2:H110,{2}, FALSE), TRUE)=TRUE,VLOOKUP(E266,Store_VAM!B2:H273,{2}, FALSE),VLOOKUP(E266,Store_SRP!B2:H110,{2}, FALSE)), VLOOKUP(E266,Store_Showcase!B2:H144,{2}, FALSE))</f>
      </c>
      <c r="G266">
        <v>655515</v>
      </c>
      <c r="H266" t="s">
        <v>428</v>
      </c>
      <c r="I266" s="8" t="s">
        <v>644</v>
      </c>
      <c r="J266" t="s">
        <v>36</v>
      </c>
      <c r="K266" s="8">
        <f>IF(J266="PCK", I266, 0)</f>
      </c>
      <c r="L266" s="8">
        <f>IF(J266="KLS", I266, IF(J266="PCK", I266*VLOOKUP(G266,Sku_Consolidated!A2:U957,21, FALSE),I266*VLOOKUP(G266,Sku_Consolidated!A2:U957,21, FALSE)))</f>
      </c>
      <c r="M266" s="8">
        <f>IF(J266="PCS", I266, 0)</f>
      </c>
      <c r="N266" s="8" t="s">
        <v>645</v>
      </c>
      <c r="O266" s="8">
        <f>N266 * VLOOKUP(E266&amp;VLOOKUP(G266,Sku_Consolidated!A2:Q957,17,FALSE),Sku_CommRate!A2:E1002, 5, FALSE)</f>
      </c>
      <c r="P266" s="8">
        <f>N266 - O266</f>
      </c>
      <c r="Q266">
        <f>VLOOKUP(G266,Sku_Consolidated!A2:G957,7, FALSE)</f>
      </c>
      <c r="R266">
        <f>IF(IFERROR(VLOOKUP(E266,Store_Showcase!B2:H144,7, FALSE), TRUE)=TRUE, IF(IFERROR(VLOOKUP(E266,Store_SRP!B2:H110,7, FALSE), TRUE)=TRUE,VLOOKUP(E266,Store_VAM!B2:H273,7, FALSE),VLOOKUP(E266,Store_SRP!B2:H110,7, FALSE)), VLOOKUP(E266,Store_Showcase!B2:H144,7, FALSE))</f>
      </c>
      <c r="S266">
        <f>IF(IFERROR(VLOOKUP(E266,Store_Showcase!B2:I144,8, FALSE), TRUE)=TRUE, IF(IFERROR(VLOOKUP(E266,Store_SRP!B2:I110,8, FALSE), TRUE)=TRUE,VLOOKUP(E266,Store_VAM!B2:I273,8, FALSE),VLOOKUP(E266,Store_SRP!B2:I110,8, FALSE)), VLOOKUP(E266,Store_Showcase!B2:I144,8, FALSE))</f>
      </c>
      <c r="T266">
        <f>VLOOKUP(G266,Sku_Consolidated!A2:R957,18,FALSE)</f>
      </c>
      <c r="U266">
        <v>6338</v>
      </c>
      <c r="V266">
        <f>IF(VLOOKUP(G266,Sku_Consolidated!A2:S957,19,FALSE)="SHOWCASE", VLOOKUP(E266,Store_Showcase!B2:L144,11, FALSE), IF(VLOOKUP(G266,Sku_Consolidated!A2:S957,19,FALSE)="VAM",VLOOKUP(E266,Store_VAM!B2:L273,11, FALSE),VLOOKUP(E266,Store_SRP!B2:L110,11, FALSE)))</f>
      </c>
      <c r="W266">
        <f>VLOOKUP(G266,Sku_Consolidated!A2:W957,11,FALSE)</f>
      </c>
      <c r="X266">
        <f>VLOOKUP(G266,Sku_Consolidated!A2:H957,8,FALSE)</f>
      </c>
      <c r="Y266">
        <f>VLOOKUP(G266,Sku_Consolidated!A2:I957,9,FALSE)</f>
      </c>
      <c r="Z266" t="s">
        <v>38</v>
      </c>
      <c r="AA266">
        <f>VLOOKUP(G266,Sku_Consolidated!A2:E957,5,FALSE)</f>
      </c>
      <c r="AB266">
        <f>IF(VLOOKUP(G266,Sku_Consolidated!A2:S957,19,FALSE)="SHOWCASE", VLOOKUP(E266,Store_Showcase!B2:N144,13, FALSE), IF(VLOOKUP(G266,Sku_Consolidated!A2:S957,19,FALSE)="VAM",VLOOKUP(E266,Store_VAM!B2:N273,13, FALSE),VLOOKUP(E266,Store_SRP!B2:N110,13, FALSE)))</f>
      </c>
      <c r="AC266">
        <f>IF(IFERROR(AB266,TRUE)=TRUE, "-","OK")</f>
      </c>
      <c r="AD266" s="8" t="s">
        <v>645</v>
      </c>
      <c r="AE266" s="8" t="s">
        <v>39</v>
      </c>
      <c r="AF266">
        <f>IF(IFERROR(VLOOKUP(E266,Store_Showcase!B2:H144,{5}, FALSE), TRUE)=TRUE, IF(IFERROR(VLOOKUP(E266,Store_SRP!B2:H110,{5}, FALSE), TRUE)=TRUE,VLOOKUP(E266,Store_VAM!B2:H273,{5}, FALSE),VLOOKUP(E266,Store_SRP!B2:H110,{5}, FALSE)), VLOOKUP(E266,Store_Showcase!B2:H144,{5}, FALSE))</f>
      </c>
      <c r="AG266">
        <f>IF(IFERROR(VLOOKUP(E266,Store_Showcase!B2:H144,{6}, FALSE), TRUE)=TRUE, IF(IFERROR(VLOOKUP(E266,Store_SRP!B2:H110,{6}, FALSE), TRUE)=TRUE,VLOOKUP(E266,Store_VAM!B2:H273,{6}, FALSE),VLOOKUP(E266,Store_SRP!B2:H110,{6}, FALSE)), VLOOKUP(E266,Store_Showcase!B2:H144,{6}, FALSE))</f>
      </c>
      <c r="AH266">
        <f>VLOOKUP(G266,Sku_Consolidated!A2:R957,18,FALSE)</f>
      </c>
      <c r="AI266">
        <f>VLOOKUP(G266,Sku_Consolidated!A2:S957,19,FALSE)</f>
      </c>
      <c r="AJ266">
        <f>VLOOKUP(G266,Sku_Consolidated!A2:T957,20,FALSE)</f>
      </c>
    </row>
    <row r="267" spans="1:36" x14ac:dyDescent="0.25">
      <c r="A267">
        <v>2024</v>
      </c>
      <c r="B267" t="s">
        <v>31</v>
      </c>
      <c r="C267" t="s">
        <v>32</v>
      </c>
      <c r="D267" t="s">
        <v>33</v>
      </c>
      <c r="E267">
        <v>814</v>
      </c>
      <c r="F267">
        <f>IF(IFERROR(VLOOKUP(E267,Store_Showcase!B2:H144,{2}, FALSE), TRUE)=TRUE, IF(IFERROR(VLOOKUP(E267,Store_SRP!B2:H110,{2}, FALSE), TRUE)=TRUE,VLOOKUP(E267,Store_VAM!B2:H273,{2}, FALSE),VLOOKUP(E267,Store_SRP!B2:H110,{2}, FALSE)), VLOOKUP(E267,Store_Showcase!B2:H144,{2}, FALSE))</f>
      </c>
      <c r="G267">
        <v>655298</v>
      </c>
      <c r="H267" t="s">
        <v>109</v>
      </c>
      <c r="I267" s="8" t="s">
        <v>646</v>
      </c>
      <c r="J267" t="s">
        <v>36</v>
      </c>
      <c r="K267" s="8">
        <f>IF(J267="PCK", I267, 0)</f>
      </c>
      <c r="L267" s="8">
        <f>IF(J267="KLS", I267, IF(J267="PCK", I267*VLOOKUP(G267,Sku_Consolidated!A2:U957,21, FALSE),I267*VLOOKUP(G267,Sku_Consolidated!A2:U957,21, FALSE)))</f>
      </c>
      <c r="M267" s="8">
        <f>IF(J267="PCS", I267, 0)</f>
      </c>
      <c r="N267" s="8" t="s">
        <v>647</v>
      </c>
      <c r="O267" s="8">
        <f>N267 * VLOOKUP(E267&amp;VLOOKUP(G267,Sku_Consolidated!A2:Q957,17,FALSE),Sku_CommRate!A2:E1002, 5, FALSE)</f>
      </c>
      <c r="P267" s="8">
        <f>N267 - O267</f>
      </c>
      <c r="Q267">
        <f>VLOOKUP(G267,Sku_Consolidated!A2:G957,7, FALSE)</f>
      </c>
      <c r="R267">
        <f>IF(IFERROR(VLOOKUP(E267,Store_Showcase!B2:H144,7, FALSE), TRUE)=TRUE, IF(IFERROR(VLOOKUP(E267,Store_SRP!B2:H110,7, FALSE), TRUE)=TRUE,VLOOKUP(E267,Store_VAM!B2:H273,7, FALSE),VLOOKUP(E267,Store_SRP!B2:H110,7, FALSE)), VLOOKUP(E267,Store_Showcase!B2:H144,7, FALSE))</f>
      </c>
      <c r="S267">
        <f>IF(IFERROR(VLOOKUP(E267,Store_Showcase!B2:I144,8, FALSE), TRUE)=TRUE, IF(IFERROR(VLOOKUP(E267,Store_SRP!B2:I110,8, FALSE), TRUE)=TRUE,VLOOKUP(E267,Store_VAM!B2:I273,8, FALSE),VLOOKUP(E267,Store_SRP!B2:I110,8, FALSE)), VLOOKUP(E267,Store_Showcase!B2:I144,8, FALSE))</f>
      </c>
      <c r="T267">
        <f>VLOOKUP(G267,Sku_Consolidated!A2:R957,18,FALSE)</f>
      </c>
      <c r="U267">
        <v>6226</v>
      </c>
      <c r="V267">
        <f>IF(VLOOKUP(G267,Sku_Consolidated!A2:S957,19,FALSE)="SHOWCASE", VLOOKUP(E267,Store_Showcase!B2:L144,11, FALSE), IF(VLOOKUP(G267,Sku_Consolidated!A2:S957,19,FALSE)="VAM",VLOOKUP(E267,Store_VAM!B2:L273,11, FALSE),VLOOKUP(E267,Store_SRP!B2:L110,11, FALSE)))</f>
      </c>
      <c r="W267">
        <f>VLOOKUP(G267,Sku_Consolidated!A2:W957,11,FALSE)</f>
      </c>
      <c r="X267">
        <f>VLOOKUP(G267,Sku_Consolidated!A2:H957,8,FALSE)</f>
      </c>
      <c r="Y267">
        <f>VLOOKUP(G267,Sku_Consolidated!A2:I957,9,FALSE)</f>
      </c>
      <c r="Z267" t="s">
        <v>38</v>
      </c>
      <c r="AA267">
        <f>VLOOKUP(G267,Sku_Consolidated!A2:E957,5,FALSE)</f>
      </c>
      <c r="AB267">
        <f>IF(VLOOKUP(G267,Sku_Consolidated!A2:S957,19,FALSE)="SHOWCASE", VLOOKUP(E267,Store_Showcase!B2:N144,13, FALSE), IF(VLOOKUP(G267,Sku_Consolidated!A2:S957,19,FALSE)="VAM",VLOOKUP(E267,Store_VAM!B2:N273,13, FALSE),VLOOKUP(E267,Store_SRP!B2:N110,13, FALSE)))</f>
      </c>
      <c r="AC267">
        <f>IF(IFERROR(AB267,TRUE)=TRUE, "-","OK")</f>
      </c>
      <c r="AD267" s="8" t="s">
        <v>647</v>
      </c>
      <c r="AE267" s="8" t="s">
        <v>39</v>
      </c>
      <c r="AF267">
        <f>IF(IFERROR(VLOOKUP(E267,Store_Showcase!B2:H144,{5}, FALSE), TRUE)=TRUE, IF(IFERROR(VLOOKUP(E267,Store_SRP!B2:H110,{5}, FALSE), TRUE)=TRUE,VLOOKUP(E267,Store_VAM!B2:H273,{5}, FALSE),VLOOKUP(E267,Store_SRP!B2:H110,{5}, FALSE)), VLOOKUP(E267,Store_Showcase!B2:H144,{5}, FALSE))</f>
      </c>
      <c r="AG267">
        <f>IF(IFERROR(VLOOKUP(E267,Store_Showcase!B2:H144,{6}, FALSE), TRUE)=TRUE, IF(IFERROR(VLOOKUP(E267,Store_SRP!B2:H110,{6}, FALSE), TRUE)=TRUE,VLOOKUP(E267,Store_VAM!B2:H273,{6}, FALSE),VLOOKUP(E267,Store_SRP!B2:H110,{6}, FALSE)), VLOOKUP(E267,Store_Showcase!B2:H144,{6}, FALSE))</f>
      </c>
      <c r="AH267">
        <f>VLOOKUP(G267,Sku_Consolidated!A2:R957,18,FALSE)</f>
      </c>
      <c r="AI267">
        <f>VLOOKUP(G267,Sku_Consolidated!A2:S957,19,FALSE)</f>
      </c>
      <c r="AJ267">
        <f>VLOOKUP(G267,Sku_Consolidated!A2:T957,20,FALSE)</f>
      </c>
    </row>
    <row r="268" spans="1:36" x14ac:dyDescent="0.25">
      <c r="A268">
        <v>2024</v>
      </c>
      <c r="B268" t="s">
        <v>31</v>
      </c>
      <c r="C268" t="s">
        <v>32</v>
      </c>
      <c r="D268" t="s">
        <v>33</v>
      </c>
      <c r="E268">
        <v>814</v>
      </c>
      <c r="F268">
        <f>IF(IFERROR(VLOOKUP(E268,Store_Showcase!B2:H144,{2}, FALSE), TRUE)=TRUE, IF(IFERROR(VLOOKUP(E268,Store_SRP!B2:H110,{2}, FALSE), TRUE)=TRUE,VLOOKUP(E268,Store_VAM!B2:H273,{2}, FALSE),VLOOKUP(E268,Store_SRP!B2:H110,{2}, FALSE)), VLOOKUP(E268,Store_Showcase!B2:H144,{2}, FALSE))</f>
      </c>
      <c r="G268">
        <v>655517</v>
      </c>
      <c r="H268" t="s">
        <v>152</v>
      </c>
      <c r="I268" s="8" t="s">
        <v>648</v>
      </c>
      <c r="J268" t="s">
        <v>36</v>
      </c>
      <c r="K268" s="8">
        <f>IF(J268="PCK", I268, 0)</f>
      </c>
      <c r="L268" s="8">
        <f>IF(J268="KLS", I268, IF(J268="PCK", I268*VLOOKUP(G268,Sku_Consolidated!A2:U957,21, FALSE),I268*VLOOKUP(G268,Sku_Consolidated!A2:U957,21, FALSE)))</f>
      </c>
      <c r="M268" s="8">
        <f>IF(J268="PCS", I268, 0)</f>
      </c>
      <c r="N268" s="8" t="s">
        <v>649</v>
      </c>
      <c r="O268" s="8">
        <f>N268 * VLOOKUP(E268&amp;VLOOKUP(G268,Sku_Consolidated!A2:Q957,17,FALSE),Sku_CommRate!A2:E1002, 5, FALSE)</f>
      </c>
      <c r="P268" s="8">
        <f>N268 - O268</f>
      </c>
      <c r="Q268">
        <f>VLOOKUP(G268,Sku_Consolidated!A2:G957,7, FALSE)</f>
      </c>
      <c r="R268">
        <f>IF(IFERROR(VLOOKUP(E268,Store_Showcase!B2:H144,7, FALSE), TRUE)=TRUE, IF(IFERROR(VLOOKUP(E268,Store_SRP!B2:H110,7, FALSE), TRUE)=TRUE,VLOOKUP(E268,Store_VAM!B2:H273,7, FALSE),VLOOKUP(E268,Store_SRP!B2:H110,7, FALSE)), VLOOKUP(E268,Store_Showcase!B2:H144,7, FALSE))</f>
      </c>
      <c r="S268">
        <f>IF(IFERROR(VLOOKUP(E268,Store_Showcase!B2:I144,8, FALSE), TRUE)=TRUE, IF(IFERROR(VLOOKUP(E268,Store_SRP!B2:I110,8, FALSE), TRUE)=TRUE,VLOOKUP(E268,Store_VAM!B2:I273,8, FALSE),VLOOKUP(E268,Store_SRP!B2:I110,8, FALSE)), VLOOKUP(E268,Store_Showcase!B2:I144,8, FALSE))</f>
      </c>
      <c r="T268">
        <f>VLOOKUP(G268,Sku_Consolidated!A2:R957,18,FALSE)</f>
      </c>
      <c r="U268">
        <v>6339</v>
      </c>
      <c r="V268">
        <f>IF(VLOOKUP(G268,Sku_Consolidated!A2:S957,19,FALSE)="SHOWCASE", VLOOKUP(E268,Store_Showcase!B2:L144,11, FALSE), IF(VLOOKUP(G268,Sku_Consolidated!A2:S957,19,FALSE)="VAM",VLOOKUP(E268,Store_VAM!B2:L273,11, FALSE),VLOOKUP(E268,Store_SRP!B2:L110,11, FALSE)))</f>
      </c>
      <c r="W268">
        <f>VLOOKUP(G268,Sku_Consolidated!A2:W957,11,FALSE)</f>
      </c>
      <c r="X268">
        <f>VLOOKUP(G268,Sku_Consolidated!A2:H957,8,FALSE)</f>
      </c>
      <c r="Y268">
        <f>VLOOKUP(G268,Sku_Consolidated!A2:I957,9,FALSE)</f>
      </c>
      <c r="Z268" t="s">
        <v>38</v>
      </c>
      <c r="AA268">
        <f>VLOOKUP(G268,Sku_Consolidated!A2:E957,5,FALSE)</f>
      </c>
      <c r="AB268">
        <f>IF(VLOOKUP(G268,Sku_Consolidated!A2:S957,19,FALSE)="SHOWCASE", VLOOKUP(E268,Store_Showcase!B2:N144,13, FALSE), IF(VLOOKUP(G268,Sku_Consolidated!A2:S957,19,FALSE)="VAM",VLOOKUP(E268,Store_VAM!B2:N273,13, FALSE),VLOOKUP(E268,Store_SRP!B2:N110,13, FALSE)))</f>
      </c>
      <c r="AC268">
        <f>IF(IFERROR(AB268,TRUE)=TRUE, "-","OK")</f>
      </c>
      <c r="AD268" s="8" t="s">
        <v>649</v>
      </c>
      <c r="AE268" s="8" t="s">
        <v>39</v>
      </c>
      <c r="AF268">
        <f>IF(IFERROR(VLOOKUP(E268,Store_Showcase!B2:H144,{5}, FALSE), TRUE)=TRUE, IF(IFERROR(VLOOKUP(E268,Store_SRP!B2:H110,{5}, FALSE), TRUE)=TRUE,VLOOKUP(E268,Store_VAM!B2:H273,{5}, FALSE),VLOOKUP(E268,Store_SRP!B2:H110,{5}, FALSE)), VLOOKUP(E268,Store_Showcase!B2:H144,{5}, FALSE))</f>
      </c>
      <c r="AG268">
        <f>IF(IFERROR(VLOOKUP(E268,Store_Showcase!B2:H144,{6}, FALSE), TRUE)=TRUE, IF(IFERROR(VLOOKUP(E268,Store_SRP!B2:H110,{6}, FALSE), TRUE)=TRUE,VLOOKUP(E268,Store_VAM!B2:H273,{6}, FALSE),VLOOKUP(E268,Store_SRP!B2:H110,{6}, FALSE)), VLOOKUP(E268,Store_Showcase!B2:H144,{6}, FALSE))</f>
      </c>
      <c r="AH268">
        <f>VLOOKUP(G268,Sku_Consolidated!A2:R957,18,FALSE)</f>
      </c>
      <c r="AI268">
        <f>VLOOKUP(G268,Sku_Consolidated!A2:S957,19,FALSE)</f>
      </c>
      <c r="AJ268">
        <f>VLOOKUP(G268,Sku_Consolidated!A2:T957,20,FALSE)</f>
      </c>
    </row>
    <row r="269" spans="1:36" x14ac:dyDescent="0.25">
      <c r="A269">
        <v>2024</v>
      </c>
      <c r="B269" t="s">
        <v>31</v>
      </c>
      <c r="C269" t="s">
        <v>32</v>
      </c>
      <c r="D269" t="s">
        <v>33</v>
      </c>
      <c r="E269">
        <v>4049</v>
      </c>
      <c r="F269">
        <f>IF(IFERROR(VLOOKUP(E269,Store_Showcase!B2:H144,{2}, FALSE), TRUE)=TRUE, IF(IFERROR(VLOOKUP(E269,Store_SRP!B2:H110,{2}, FALSE), TRUE)=TRUE,VLOOKUP(E269,Store_VAM!B2:H273,{2}, FALSE),VLOOKUP(E269,Store_SRP!B2:H110,{2}, FALSE)), VLOOKUP(E269,Store_Showcase!B2:H144,{2}, FALSE))</f>
      </c>
      <c r="G269">
        <v>655710</v>
      </c>
      <c r="H269" t="s">
        <v>54</v>
      </c>
      <c r="I269" s="8" t="s">
        <v>650</v>
      </c>
      <c r="J269" t="s">
        <v>36</v>
      </c>
      <c r="K269" s="8">
        <f>IF(J269="PCK", I269, 0)</f>
      </c>
      <c r="L269" s="8">
        <f>IF(J269="KLS", I269, IF(J269="PCK", I269*VLOOKUP(G269,Sku_Consolidated!A2:U957,21, FALSE),I269*VLOOKUP(G269,Sku_Consolidated!A2:U957,21, FALSE)))</f>
      </c>
      <c r="M269" s="8">
        <f>IF(J269="PCS", I269, 0)</f>
      </c>
      <c r="N269" s="8" t="s">
        <v>651</v>
      </c>
      <c r="O269" s="8">
        <f>N269 * VLOOKUP(E269&amp;VLOOKUP(G269,Sku_Consolidated!A2:Q957,17,FALSE),Sku_CommRate!A2:E1002, 5, FALSE)</f>
      </c>
      <c r="P269" s="8">
        <f>N269 - O269</f>
      </c>
      <c r="Q269">
        <f>VLOOKUP(G269,Sku_Consolidated!A2:G957,7, FALSE)</f>
      </c>
      <c r="R269">
        <f>IF(IFERROR(VLOOKUP(E269,Store_Showcase!B2:H144,7, FALSE), TRUE)=TRUE, IF(IFERROR(VLOOKUP(E269,Store_SRP!B2:H110,7, FALSE), TRUE)=TRUE,VLOOKUP(E269,Store_VAM!B2:H273,7, FALSE),VLOOKUP(E269,Store_SRP!B2:H110,7, FALSE)), VLOOKUP(E269,Store_Showcase!B2:H144,7, FALSE))</f>
      </c>
      <c r="S269">
        <f>IF(IFERROR(VLOOKUP(E269,Store_Showcase!B2:I144,8, FALSE), TRUE)=TRUE, IF(IFERROR(VLOOKUP(E269,Store_SRP!B2:I110,8, FALSE), TRUE)=TRUE,VLOOKUP(E269,Store_VAM!B2:I273,8, FALSE),VLOOKUP(E269,Store_SRP!B2:I110,8, FALSE)), VLOOKUP(E269,Store_Showcase!B2:I144,8, FALSE))</f>
      </c>
      <c r="T269">
        <f>VLOOKUP(G269,Sku_Consolidated!A2:R957,18,FALSE)</f>
      </c>
      <c r="U269">
        <v>6438</v>
      </c>
      <c r="V269">
        <f>IF(VLOOKUP(G269,Sku_Consolidated!A2:S957,19,FALSE)="SHOWCASE", VLOOKUP(E269,Store_Showcase!B2:L144,11, FALSE), IF(VLOOKUP(G269,Sku_Consolidated!A2:S957,19,FALSE)="VAM",VLOOKUP(E269,Store_VAM!B2:L273,11, FALSE),VLOOKUP(E269,Store_SRP!B2:L110,11, FALSE)))</f>
      </c>
      <c r="W269">
        <f>VLOOKUP(G269,Sku_Consolidated!A2:W957,11,FALSE)</f>
      </c>
      <c r="X269">
        <f>VLOOKUP(G269,Sku_Consolidated!A2:H957,8,FALSE)</f>
      </c>
      <c r="Y269">
        <f>VLOOKUP(G269,Sku_Consolidated!A2:I957,9,FALSE)</f>
      </c>
      <c r="Z269" t="s">
        <v>38</v>
      </c>
      <c r="AA269">
        <f>VLOOKUP(G269,Sku_Consolidated!A2:E957,5,FALSE)</f>
      </c>
      <c r="AB269">
        <f>IF(VLOOKUP(G269,Sku_Consolidated!A2:S957,19,FALSE)="SHOWCASE", VLOOKUP(E269,Store_Showcase!B2:N144,13, FALSE), IF(VLOOKUP(G269,Sku_Consolidated!A2:S957,19,FALSE)="VAM",VLOOKUP(E269,Store_VAM!B2:N273,13, FALSE),VLOOKUP(E269,Store_SRP!B2:N110,13, FALSE)))</f>
      </c>
      <c r="AC269">
        <f>IF(IFERROR(AB269,TRUE)=TRUE, "-","OK")</f>
      </c>
      <c r="AD269" s="8" t="s">
        <v>651</v>
      </c>
      <c r="AE269" s="8" t="s">
        <v>39</v>
      </c>
      <c r="AF269">
        <f>IF(IFERROR(VLOOKUP(E269,Store_Showcase!B2:H144,{5}, FALSE), TRUE)=TRUE, IF(IFERROR(VLOOKUP(E269,Store_SRP!B2:H110,{5}, FALSE), TRUE)=TRUE,VLOOKUP(E269,Store_VAM!B2:H273,{5}, FALSE),VLOOKUP(E269,Store_SRP!B2:H110,{5}, FALSE)), VLOOKUP(E269,Store_Showcase!B2:H144,{5}, FALSE))</f>
      </c>
      <c r="AG269">
        <f>IF(IFERROR(VLOOKUP(E269,Store_Showcase!B2:H144,{6}, FALSE), TRUE)=TRUE, IF(IFERROR(VLOOKUP(E269,Store_SRP!B2:H110,{6}, FALSE), TRUE)=TRUE,VLOOKUP(E269,Store_VAM!B2:H273,{6}, FALSE),VLOOKUP(E269,Store_SRP!B2:H110,{6}, FALSE)), VLOOKUP(E269,Store_Showcase!B2:H144,{6}, FALSE))</f>
      </c>
      <c r="AH269">
        <f>VLOOKUP(G269,Sku_Consolidated!A2:R957,18,FALSE)</f>
      </c>
      <c r="AI269">
        <f>VLOOKUP(G269,Sku_Consolidated!A2:S957,19,FALSE)</f>
      </c>
      <c r="AJ269">
        <f>VLOOKUP(G269,Sku_Consolidated!A2:T957,20,FALSE)</f>
      </c>
    </row>
    <row r="270" spans="1:36" x14ac:dyDescent="0.25">
      <c r="A270">
        <v>2024</v>
      </c>
      <c r="B270" t="s">
        <v>31</v>
      </c>
      <c r="C270" t="s">
        <v>32</v>
      </c>
      <c r="D270" t="s">
        <v>33</v>
      </c>
      <c r="E270">
        <v>468</v>
      </c>
      <c r="F270">
        <f>IF(IFERROR(VLOOKUP(E270,Store_Showcase!B2:H144,{2}, FALSE), TRUE)=TRUE, IF(IFERROR(VLOOKUP(E270,Store_SRP!B2:H110,{2}, FALSE), TRUE)=TRUE,VLOOKUP(E270,Store_VAM!B2:H273,{2}, FALSE),VLOOKUP(E270,Store_SRP!B2:H110,{2}, FALSE)), VLOOKUP(E270,Store_Showcase!B2:H144,{2}, FALSE))</f>
      </c>
      <c r="G270">
        <v>655719</v>
      </c>
      <c r="H270" t="s">
        <v>454</v>
      </c>
      <c r="I270" s="8" t="s">
        <v>652</v>
      </c>
      <c r="J270" t="s">
        <v>36</v>
      </c>
      <c r="K270" s="8">
        <f>IF(J270="PCK", I270, 0)</f>
      </c>
      <c r="L270" s="8">
        <f>IF(J270="KLS", I270, IF(J270="PCK", I270*VLOOKUP(G270,Sku_Consolidated!A2:U957,21, FALSE),I270*VLOOKUP(G270,Sku_Consolidated!A2:U957,21, FALSE)))</f>
      </c>
      <c r="M270" s="8">
        <f>IF(J270="PCS", I270, 0)</f>
      </c>
      <c r="N270" s="8" t="s">
        <v>653</v>
      </c>
      <c r="O270" s="8">
        <f>N270 * VLOOKUP(E270&amp;VLOOKUP(G270,Sku_Consolidated!A2:Q957,17,FALSE),Sku_CommRate!A2:E1002, 5, FALSE)</f>
      </c>
      <c r="P270" s="8">
        <f>N270 - O270</f>
      </c>
      <c r="Q270">
        <f>VLOOKUP(G270,Sku_Consolidated!A2:G957,7, FALSE)</f>
      </c>
      <c r="R270">
        <f>IF(IFERROR(VLOOKUP(E270,Store_Showcase!B2:H144,7, FALSE), TRUE)=TRUE, IF(IFERROR(VLOOKUP(E270,Store_SRP!B2:H110,7, FALSE), TRUE)=TRUE,VLOOKUP(E270,Store_VAM!B2:H273,7, FALSE),VLOOKUP(E270,Store_SRP!B2:H110,7, FALSE)), VLOOKUP(E270,Store_Showcase!B2:H144,7, FALSE))</f>
      </c>
      <c r="S270">
        <f>IF(IFERROR(VLOOKUP(E270,Store_Showcase!B2:I144,8, FALSE), TRUE)=TRUE, IF(IFERROR(VLOOKUP(E270,Store_SRP!B2:I110,8, FALSE), TRUE)=TRUE,VLOOKUP(E270,Store_VAM!B2:I273,8, FALSE),VLOOKUP(E270,Store_SRP!B2:I110,8, FALSE)), VLOOKUP(E270,Store_Showcase!B2:I144,8, FALSE))</f>
      </c>
      <c r="T270">
        <f>VLOOKUP(G270,Sku_Consolidated!A2:R957,18,FALSE)</f>
      </c>
      <c r="U270">
        <v>6447</v>
      </c>
      <c r="V270">
        <f>IF(VLOOKUP(G270,Sku_Consolidated!A2:S957,19,FALSE)="SHOWCASE", VLOOKUP(E270,Store_Showcase!B2:L144,11, FALSE), IF(VLOOKUP(G270,Sku_Consolidated!A2:S957,19,FALSE)="VAM",VLOOKUP(E270,Store_VAM!B2:L273,11, FALSE),VLOOKUP(E270,Store_SRP!B2:L110,11, FALSE)))</f>
      </c>
      <c r="W270">
        <f>VLOOKUP(G270,Sku_Consolidated!A2:W957,11,FALSE)</f>
      </c>
      <c r="X270">
        <f>VLOOKUP(G270,Sku_Consolidated!A2:H957,8,FALSE)</f>
      </c>
      <c r="Y270">
        <f>VLOOKUP(G270,Sku_Consolidated!A2:I957,9,FALSE)</f>
      </c>
      <c r="Z270" t="s">
        <v>38</v>
      </c>
      <c r="AA270">
        <f>VLOOKUP(G270,Sku_Consolidated!A2:E957,5,FALSE)</f>
      </c>
      <c r="AB270">
        <f>IF(VLOOKUP(G270,Sku_Consolidated!A2:S957,19,FALSE)="SHOWCASE", VLOOKUP(E270,Store_Showcase!B2:N144,13, FALSE), IF(VLOOKUP(G270,Sku_Consolidated!A2:S957,19,FALSE)="VAM",VLOOKUP(E270,Store_VAM!B2:N273,13, FALSE),VLOOKUP(E270,Store_SRP!B2:N110,13, FALSE)))</f>
      </c>
      <c r="AC270">
        <f>IF(IFERROR(AB270,TRUE)=TRUE, "-","OK")</f>
      </c>
      <c r="AD270" s="8" t="s">
        <v>653</v>
      </c>
      <c r="AE270" s="8" t="s">
        <v>39</v>
      </c>
      <c r="AF270">
        <f>IF(IFERROR(VLOOKUP(E270,Store_Showcase!B2:H144,{5}, FALSE), TRUE)=TRUE, IF(IFERROR(VLOOKUP(E270,Store_SRP!B2:H110,{5}, FALSE), TRUE)=TRUE,VLOOKUP(E270,Store_VAM!B2:H273,{5}, FALSE),VLOOKUP(E270,Store_SRP!B2:H110,{5}, FALSE)), VLOOKUP(E270,Store_Showcase!B2:H144,{5}, FALSE))</f>
      </c>
      <c r="AG270">
        <f>IF(IFERROR(VLOOKUP(E270,Store_Showcase!B2:H144,{6}, FALSE), TRUE)=TRUE, IF(IFERROR(VLOOKUP(E270,Store_SRP!B2:H110,{6}, FALSE), TRUE)=TRUE,VLOOKUP(E270,Store_VAM!B2:H273,{6}, FALSE),VLOOKUP(E270,Store_SRP!B2:H110,{6}, FALSE)), VLOOKUP(E270,Store_Showcase!B2:H144,{6}, FALSE))</f>
      </c>
      <c r="AH270">
        <f>VLOOKUP(G270,Sku_Consolidated!A2:R957,18,FALSE)</f>
      </c>
      <c r="AI270">
        <f>VLOOKUP(G270,Sku_Consolidated!A2:S957,19,FALSE)</f>
      </c>
      <c r="AJ270">
        <f>VLOOKUP(G270,Sku_Consolidated!A2:T957,20,FALSE)</f>
      </c>
    </row>
    <row r="271" spans="1:36" x14ac:dyDescent="0.25">
      <c r="A271">
        <v>2024</v>
      </c>
      <c r="B271" t="s">
        <v>31</v>
      </c>
      <c r="C271" t="s">
        <v>32</v>
      </c>
      <c r="D271" t="s">
        <v>33</v>
      </c>
      <c r="E271">
        <v>252</v>
      </c>
      <c r="F271">
        <f>IF(IFERROR(VLOOKUP(E271,Store_Showcase!B2:H144,{2}, FALSE), TRUE)=TRUE, IF(IFERROR(VLOOKUP(E271,Store_SRP!B2:H110,{2}, FALSE), TRUE)=TRUE,VLOOKUP(E271,Store_VAM!B2:H273,{2}, FALSE),VLOOKUP(E271,Store_SRP!B2:H110,{2}, FALSE)), VLOOKUP(E271,Store_Showcase!B2:H144,{2}, FALSE))</f>
      </c>
      <c r="G271">
        <v>662372</v>
      </c>
      <c r="H271" t="s">
        <v>654</v>
      </c>
      <c r="I271" s="8" t="s">
        <v>655</v>
      </c>
      <c r="J271" t="s">
        <v>493</v>
      </c>
      <c r="K271" s="8">
        <f>IF(J271="PCK", I271, 0)</f>
      </c>
      <c r="L271" s="8">
        <f>IF(J271="KLS", I271, IF(J271="PCK", I271*VLOOKUP(G271,Sku_Consolidated!A2:U957,21, FALSE),I271*VLOOKUP(G271,Sku_Consolidated!A2:U957,21, FALSE)))</f>
      </c>
      <c r="M271" s="8">
        <f>IF(J271="PCS", I271, 0)</f>
      </c>
      <c r="N271" s="8" t="s">
        <v>656</v>
      </c>
      <c r="O271" s="8">
        <f>N271 * VLOOKUP(E271&amp;VLOOKUP(G271,Sku_Consolidated!A2:Q957,17,FALSE),Sku_CommRate!A2:E1002, 5, FALSE)</f>
      </c>
      <c r="P271" s="8">
        <f>N271 - O271</f>
      </c>
      <c r="Q271">
        <f>VLOOKUP(G271,Sku_Consolidated!A2:G957,7, FALSE)</f>
      </c>
      <c r="R271">
        <f>IF(IFERROR(VLOOKUP(E271,Store_Showcase!B2:H144,7, FALSE), TRUE)=TRUE, IF(IFERROR(VLOOKUP(E271,Store_SRP!B2:H110,7, FALSE), TRUE)=TRUE,VLOOKUP(E271,Store_VAM!B2:H273,7, FALSE),VLOOKUP(E271,Store_SRP!B2:H110,7, FALSE)), VLOOKUP(E271,Store_Showcase!B2:H144,7, FALSE))</f>
      </c>
      <c r="S271">
        <f>IF(IFERROR(VLOOKUP(E271,Store_Showcase!B2:I144,8, FALSE), TRUE)=TRUE, IF(IFERROR(VLOOKUP(E271,Store_SRP!B2:I110,8, FALSE), TRUE)=TRUE,VLOOKUP(E271,Store_VAM!B2:I273,8, FALSE),VLOOKUP(E271,Store_SRP!B2:I110,8, FALSE)), VLOOKUP(E271,Store_Showcase!B2:I144,8, FALSE))</f>
      </c>
      <c r="T271">
        <f>VLOOKUP(G271,Sku_Consolidated!A2:R957,18,FALSE)</f>
      </c>
      <c r="U271">
        <v>4806532531625</v>
      </c>
      <c r="V271">
        <f>IF(VLOOKUP(G271,Sku_Consolidated!A2:S957,19,FALSE)="SHOWCASE", VLOOKUP(E271,Store_Showcase!B2:L144,11, FALSE), IF(VLOOKUP(G271,Sku_Consolidated!A2:S957,19,FALSE)="VAM",VLOOKUP(E271,Store_VAM!B2:L273,11, FALSE),VLOOKUP(E271,Store_SRP!B2:L110,11, FALSE)))</f>
      </c>
      <c r="W271">
        <f>VLOOKUP(G271,Sku_Consolidated!A2:W957,11,FALSE)</f>
      </c>
      <c r="X271">
        <f>VLOOKUP(G271,Sku_Consolidated!A2:H957,8,FALSE)</f>
      </c>
      <c r="Y271">
        <f>VLOOKUP(G271,Sku_Consolidated!A2:I957,9,FALSE)</f>
      </c>
      <c r="Z271" t="s">
        <v>38</v>
      </c>
      <c r="AA271">
        <f>VLOOKUP(G271,Sku_Consolidated!A2:E957,5,FALSE)</f>
      </c>
      <c r="AB271">
        <f>IF(VLOOKUP(G271,Sku_Consolidated!A2:S957,19,FALSE)="SHOWCASE", VLOOKUP(E271,Store_Showcase!B2:N144,13, FALSE), IF(VLOOKUP(G271,Sku_Consolidated!A2:S957,19,FALSE)="VAM",VLOOKUP(E271,Store_VAM!B2:N273,13, FALSE),VLOOKUP(E271,Store_SRP!B2:N110,13, FALSE)))</f>
      </c>
      <c r="AC271">
        <f>IF(IFERROR(AB271,TRUE)=TRUE, "-","OK")</f>
      </c>
      <c r="AD271" s="8" t="s">
        <v>657</v>
      </c>
      <c r="AE271" s="8" t="s">
        <v>658</v>
      </c>
      <c r="AF271">
        <f>IF(IFERROR(VLOOKUP(E271,Store_Showcase!B2:H144,{5}, FALSE), TRUE)=TRUE, IF(IFERROR(VLOOKUP(E271,Store_SRP!B2:H110,{5}, FALSE), TRUE)=TRUE,VLOOKUP(E271,Store_VAM!B2:H273,{5}, FALSE),VLOOKUP(E271,Store_SRP!B2:H110,{5}, FALSE)), VLOOKUP(E271,Store_Showcase!B2:H144,{5}, FALSE))</f>
      </c>
      <c r="AG271">
        <f>IF(IFERROR(VLOOKUP(E271,Store_Showcase!B2:H144,{6}, FALSE), TRUE)=TRUE, IF(IFERROR(VLOOKUP(E271,Store_SRP!B2:H110,{6}, FALSE), TRUE)=TRUE,VLOOKUP(E271,Store_VAM!B2:H273,{6}, FALSE),VLOOKUP(E271,Store_SRP!B2:H110,{6}, FALSE)), VLOOKUP(E271,Store_Showcase!B2:H144,{6}, FALSE))</f>
      </c>
      <c r="AH271">
        <f>VLOOKUP(G271,Sku_Consolidated!A2:R957,18,FALSE)</f>
      </c>
      <c r="AI271">
        <f>VLOOKUP(G271,Sku_Consolidated!A2:S957,19,FALSE)</f>
      </c>
      <c r="AJ271">
        <f>VLOOKUP(G271,Sku_Consolidated!A2:T957,20,FALSE)</f>
      </c>
    </row>
    <row r="272" spans="1:36" x14ac:dyDescent="0.25">
      <c r="A272">
        <v>2024</v>
      </c>
      <c r="B272" t="s">
        <v>31</v>
      </c>
      <c r="C272" t="s">
        <v>32</v>
      </c>
      <c r="D272" t="s">
        <v>33</v>
      </c>
      <c r="E272">
        <v>210</v>
      </c>
      <c r="F272">
        <f>IF(IFERROR(VLOOKUP(E272,Store_Showcase!B2:H144,{2}, FALSE), TRUE)=TRUE, IF(IFERROR(VLOOKUP(E272,Store_SRP!B2:H110,{2}, FALSE), TRUE)=TRUE,VLOOKUP(E272,Store_VAM!B2:H273,{2}, FALSE),VLOOKUP(E272,Store_SRP!B2:H110,{2}, FALSE)), VLOOKUP(E272,Store_Showcase!B2:H144,{2}, FALSE))</f>
      </c>
      <c r="G272">
        <v>655331</v>
      </c>
      <c r="H272" t="s">
        <v>659</v>
      </c>
      <c r="I272" s="8" t="s">
        <v>660</v>
      </c>
      <c r="J272" t="s">
        <v>36</v>
      </c>
      <c r="K272" s="8">
        <f>IF(J272="PCK", I272, 0)</f>
      </c>
      <c r="L272" s="8">
        <f>IF(J272="KLS", I272, IF(J272="PCK", I272*VLOOKUP(G272,Sku_Consolidated!A2:U957,21, FALSE),I272*VLOOKUP(G272,Sku_Consolidated!A2:U957,21, FALSE)))</f>
      </c>
      <c r="M272" s="8">
        <f>IF(J272="PCS", I272, 0)</f>
      </c>
      <c r="N272" s="8" t="s">
        <v>661</v>
      </c>
      <c r="O272" s="8">
        <f>N272 * VLOOKUP(E272&amp;VLOOKUP(G272,Sku_Consolidated!A2:Q957,17,FALSE),Sku_CommRate!A2:E1002, 5, FALSE)</f>
      </c>
      <c r="P272" s="8">
        <f>N272 - O272</f>
      </c>
      <c r="Q272">
        <f>VLOOKUP(G272,Sku_Consolidated!A2:G957,7, FALSE)</f>
      </c>
      <c r="R272">
        <f>IF(IFERROR(VLOOKUP(E272,Store_Showcase!B2:H144,7, FALSE), TRUE)=TRUE, IF(IFERROR(VLOOKUP(E272,Store_SRP!B2:H110,7, FALSE), TRUE)=TRUE,VLOOKUP(E272,Store_VAM!B2:H273,7, FALSE),VLOOKUP(E272,Store_SRP!B2:H110,7, FALSE)), VLOOKUP(E272,Store_Showcase!B2:H144,7, FALSE))</f>
      </c>
      <c r="S272">
        <f>IF(IFERROR(VLOOKUP(E272,Store_Showcase!B2:I144,8, FALSE), TRUE)=TRUE, IF(IFERROR(VLOOKUP(E272,Store_SRP!B2:I110,8, FALSE), TRUE)=TRUE,VLOOKUP(E272,Store_VAM!B2:I273,8, FALSE),VLOOKUP(E272,Store_SRP!B2:I110,8, FALSE)), VLOOKUP(E272,Store_Showcase!B2:I144,8, FALSE))</f>
      </c>
      <c r="T272">
        <f>VLOOKUP(G272,Sku_Consolidated!A2:R957,18,FALSE)</f>
      </c>
      <c r="U272">
        <v>6256</v>
      </c>
      <c r="V272">
        <f>IF(VLOOKUP(G272,Sku_Consolidated!A2:S957,19,FALSE)="SHOWCASE", VLOOKUP(E272,Store_Showcase!B2:L144,11, FALSE), IF(VLOOKUP(G272,Sku_Consolidated!A2:S957,19,FALSE)="VAM",VLOOKUP(E272,Store_VAM!B2:L273,11, FALSE),VLOOKUP(E272,Store_SRP!B2:L110,11, FALSE)))</f>
      </c>
      <c r="W272">
        <f>VLOOKUP(G272,Sku_Consolidated!A2:W957,11,FALSE)</f>
      </c>
      <c r="X272">
        <f>VLOOKUP(G272,Sku_Consolidated!A2:H957,8,FALSE)</f>
      </c>
      <c r="Y272">
        <f>VLOOKUP(G272,Sku_Consolidated!A2:I957,9,FALSE)</f>
      </c>
      <c r="Z272" t="s">
        <v>38</v>
      </c>
      <c r="AA272">
        <f>VLOOKUP(G272,Sku_Consolidated!A2:E957,5,FALSE)</f>
      </c>
      <c r="AB272">
        <f>IF(VLOOKUP(G272,Sku_Consolidated!A2:S957,19,FALSE)="SHOWCASE", VLOOKUP(E272,Store_Showcase!B2:N144,13, FALSE), IF(VLOOKUP(G272,Sku_Consolidated!A2:S957,19,FALSE)="VAM",VLOOKUP(E272,Store_VAM!B2:N273,13, FALSE),VLOOKUP(E272,Store_SRP!B2:N110,13, FALSE)))</f>
      </c>
      <c r="AC272">
        <f>IF(IFERROR(AB272,TRUE)=TRUE, "-","OK")</f>
      </c>
      <c r="AD272" s="8" t="s">
        <v>661</v>
      </c>
      <c r="AE272" s="8" t="s">
        <v>39</v>
      </c>
      <c r="AF272">
        <f>IF(IFERROR(VLOOKUP(E272,Store_Showcase!B2:H144,{5}, FALSE), TRUE)=TRUE, IF(IFERROR(VLOOKUP(E272,Store_SRP!B2:H110,{5}, FALSE), TRUE)=TRUE,VLOOKUP(E272,Store_VAM!B2:H273,{5}, FALSE),VLOOKUP(E272,Store_SRP!B2:H110,{5}, FALSE)), VLOOKUP(E272,Store_Showcase!B2:H144,{5}, FALSE))</f>
      </c>
      <c r="AG272">
        <f>IF(IFERROR(VLOOKUP(E272,Store_Showcase!B2:H144,{6}, FALSE), TRUE)=TRUE, IF(IFERROR(VLOOKUP(E272,Store_SRP!B2:H110,{6}, FALSE), TRUE)=TRUE,VLOOKUP(E272,Store_VAM!B2:H273,{6}, FALSE),VLOOKUP(E272,Store_SRP!B2:H110,{6}, FALSE)), VLOOKUP(E272,Store_Showcase!B2:H144,{6}, FALSE))</f>
      </c>
      <c r="AH272">
        <f>VLOOKUP(G272,Sku_Consolidated!A2:R957,18,FALSE)</f>
      </c>
      <c r="AI272">
        <f>VLOOKUP(G272,Sku_Consolidated!A2:S957,19,FALSE)</f>
      </c>
      <c r="AJ272">
        <f>VLOOKUP(G272,Sku_Consolidated!A2:T957,20,FALSE)</f>
      </c>
    </row>
    <row r="273" spans="1:36" x14ac:dyDescent="0.25">
      <c r="A273">
        <v>2024</v>
      </c>
      <c r="B273" t="s">
        <v>31</v>
      </c>
      <c r="C273" t="s">
        <v>32</v>
      </c>
      <c r="D273" t="s">
        <v>33</v>
      </c>
      <c r="E273">
        <v>229</v>
      </c>
      <c r="F273">
        <f>IF(IFERROR(VLOOKUP(E273,Store_Showcase!B2:H144,{2}, FALSE), TRUE)=TRUE, IF(IFERROR(VLOOKUP(E273,Store_SRP!B2:H110,{2}, FALSE), TRUE)=TRUE,VLOOKUP(E273,Store_VAM!B2:H273,{2}, FALSE),VLOOKUP(E273,Store_SRP!B2:H110,{2}, FALSE)), VLOOKUP(E273,Store_Showcase!B2:H144,{2}, FALSE))</f>
      </c>
      <c r="G273">
        <v>655304</v>
      </c>
      <c r="H273" t="s">
        <v>142</v>
      </c>
      <c r="I273" s="8" t="s">
        <v>662</v>
      </c>
      <c r="J273" t="s">
        <v>36</v>
      </c>
      <c r="K273" s="8">
        <f>IF(J273="PCK", I273, 0)</f>
      </c>
      <c r="L273" s="8">
        <f>IF(J273="KLS", I273, IF(J273="PCK", I273*VLOOKUP(G273,Sku_Consolidated!A2:U957,21, FALSE),I273*VLOOKUP(G273,Sku_Consolidated!A2:U957,21, FALSE)))</f>
      </c>
      <c r="M273" s="8">
        <f>IF(J273="PCS", I273, 0)</f>
      </c>
      <c r="N273" s="8" t="s">
        <v>663</v>
      </c>
      <c r="O273" s="8">
        <f>N273 * VLOOKUP(E273&amp;VLOOKUP(G273,Sku_Consolidated!A2:Q957,17,FALSE),Sku_CommRate!A2:E1002, 5, FALSE)</f>
      </c>
      <c r="P273" s="8">
        <f>N273 - O273</f>
      </c>
      <c r="Q273">
        <f>VLOOKUP(G273,Sku_Consolidated!A2:G957,7, FALSE)</f>
      </c>
      <c r="R273">
        <f>IF(IFERROR(VLOOKUP(E273,Store_Showcase!B2:H144,7, FALSE), TRUE)=TRUE, IF(IFERROR(VLOOKUP(E273,Store_SRP!B2:H110,7, FALSE), TRUE)=TRUE,VLOOKUP(E273,Store_VAM!B2:H273,7, FALSE),VLOOKUP(E273,Store_SRP!B2:H110,7, FALSE)), VLOOKUP(E273,Store_Showcase!B2:H144,7, FALSE))</f>
      </c>
      <c r="S273">
        <f>IF(IFERROR(VLOOKUP(E273,Store_Showcase!B2:I144,8, FALSE), TRUE)=TRUE, IF(IFERROR(VLOOKUP(E273,Store_SRP!B2:I110,8, FALSE), TRUE)=TRUE,VLOOKUP(E273,Store_VAM!B2:I273,8, FALSE),VLOOKUP(E273,Store_SRP!B2:I110,8, FALSE)), VLOOKUP(E273,Store_Showcase!B2:I144,8, FALSE))</f>
      </c>
      <c r="T273">
        <f>VLOOKUP(G273,Sku_Consolidated!A2:R957,18,FALSE)</f>
      </c>
      <c r="U273">
        <v>6231</v>
      </c>
      <c r="V273">
        <f>IF(VLOOKUP(G273,Sku_Consolidated!A2:S957,19,FALSE)="SHOWCASE", VLOOKUP(E273,Store_Showcase!B2:L144,11, FALSE), IF(VLOOKUP(G273,Sku_Consolidated!A2:S957,19,FALSE)="VAM",VLOOKUP(E273,Store_VAM!B2:L273,11, FALSE),VLOOKUP(E273,Store_SRP!B2:L110,11, FALSE)))</f>
      </c>
      <c r="W273">
        <f>VLOOKUP(G273,Sku_Consolidated!A2:W957,11,FALSE)</f>
      </c>
      <c r="X273">
        <f>VLOOKUP(G273,Sku_Consolidated!A2:H957,8,FALSE)</f>
      </c>
      <c r="Y273">
        <f>VLOOKUP(G273,Sku_Consolidated!A2:I957,9,FALSE)</f>
      </c>
      <c r="Z273" t="s">
        <v>38</v>
      </c>
      <c r="AA273">
        <f>VLOOKUP(G273,Sku_Consolidated!A2:E957,5,FALSE)</f>
      </c>
      <c r="AB273">
        <f>IF(VLOOKUP(G273,Sku_Consolidated!A2:S957,19,FALSE)="SHOWCASE", VLOOKUP(E273,Store_Showcase!B2:N144,13, FALSE), IF(VLOOKUP(G273,Sku_Consolidated!A2:S957,19,FALSE)="VAM",VLOOKUP(E273,Store_VAM!B2:N273,13, FALSE),VLOOKUP(E273,Store_SRP!B2:N110,13, FALSE)))</f>
      </c>
      <c r="AC273">
        <f>IF(IFERROR(AB273,TRUE)=TRUE, "-","OK")</f>
      </c>
      <c r="AD273" s="8" t="s">
        <v>663</v>
      </c>
      <c r="AE273" s="8" t="s">
        <v>39</v>
      </c>
      <c r="AF273">
        <f>IF(IFERROR(VLOOKUP(E273,Store_Showcase!B2:H144,{5}, FALSE), TRUE)=TRUE, IF(IFERROR(VLOOKUP(E273,Store_SRP!B2:H110,{5}, FALSE), TRUE)=TRUE,VLOOKUP(E273,Store_VAM!B2:H273,{5}, FALSE),VLOOKUP(E273,Store_SRP!B2:H110,{5}, FALSE)), VLOOKUP(E273,Store_Showcase!B2:H144,{5}, FALSE))</f>
      </c>
      <c r="AG273">
        <f>IF(IFERROR(VLOOKUP(E273,Store_Showcase!B2:H144,{6}, FALSE), TRUE)=TRUE, IF(IFERROR(VLOOKUP(E273,Store_SRP!B2:H110,{6}, FALSE), TRUE)=TRUE,VLOOKUP(E273,Store_VAM!B2:H273,{6}, FALSE),VLOOKUP(E273,Store_SRP!B2:H110,{6}, FALSE)), VLOOKUP(E273,Store_Showcase!B2:H144,{6}, FALSE))</f>
      </c>
      <c r="AH273">
        <f>VLOOKUP(G273,Sku_Consolidated!A2:R957,18,FALSE)</f>
      </c>
      <c r="AI273">
        <f>VLOOKUP(G273,Sku_Consolidated!A2:S957,19,FALSE)</f>
      </c>
      <c r="AJ273">
        <f>VLOOKUP(G273,Sku_Consolidated!A2:T957,20,FALSE)</f>
      </c>
    </row>
    <row r="274" spans="1:36" x14ac:dyDescent="0.25">
      <c r="A274">
        <v>2024</v>
      </c>
      <c r="B274" t="s">
        <v>31</v>
      </c>
      <c r="C274" t="s">
        <v>32</v>
      </c>
      <c r="D274" t="s">
        <v>33</v>
      </c>
      <c r="E274">
        <v>4049</v>
      </c>
      <c r="F274">
        <f>IF(IFERROR(VLOOKUP(E274,Store_Showcase!B2:H144,{2}, FALSE), TRUE)=TRUE, IF(IFERROR(VLOOKUP(E274,Store_SRP!B2:H110,{2}, FALSE), TRUE)=TRUE,VLOOKUP(E274,Store_VAM!B2:H273,{2}, FALSE),VLOOKUP(E274,Store_SRP!B2:H110,{2}, FALSE)), VLOOKUP(E274,Store_Showcase!B2:H144,{2}, FALSE))</f>
      </c>
      <c r="G274">
        <v>655711</v>
      </c>
      <c r="H274" t="s">
        <v>159</v>
      </c>
      <c r="I274" s="8" t="s">
        <v>664</v>
      </c>
      <c r="J274" t="s">
        <v>36</v>
      </c>
      <c r="K274" s="8">
        <f>IF(J274="PCK", I274, 0)</f>
      </c>
      <c r="L274" s="8">
        <f>IF(J274="KLS", I274, IF(J274="PCK", I274*VLOOKUP(G274,Sku_Consolidated!A2:U957,21, FALSE),I274*VLOOKUP(G274,Sku_Consolidated!A2:U957,21, FALSE)))</f>
      </c>
      <c r="M274" s="8">
        <f>IF(J274="PCS", I274, 0)</f>
      </c>
      <c r="N274" s="8" t="s">
        <v>665</v>
      </c>
      <c r="O274" s="8">
        <f>N274 * VLOOKUP(E274&amp;VLOOKUP(G274,Sku_Consolidated!A2:Q957,17,FALSE),Sku_CommRate!A2:E1002, 5, FALSE)</f>
      </c>
      <c r="P274" s="8">
        <f>N274 - O274</f>
      </c>
      <c r="Q274">
        <f>VLOOKUP(G274,Sku_Consolidated!A2:G957,7, FALSE)</f>
      </c>
      <c r="R274">
        <f>IF(IFERROR(VLOOKUP(E274,Store_Showcase!B2:H144,7, FALSE), TRUE)=TRUE, IF(IFERROR(VLOOKUP(E274,Store_SRP!B2:H110,7, FALSE), TRUE)=TRUE,VLOOKUP(E274,Store_VAM!B2:H273,7, FALSE),VLOOKUP(E274,Store_SRP!B2:H110,7, FALSE)), VLOOKUP(E274,Store_Showcase!B2:H144,7, FALSE))</f>
      </c>
      <c r="S274">
        <f>IF(IFERROR(VLOOKUP(E274,Store_Showcase!B2:I144,8, FALSE), TRUE)=TRUE, IF(IFERROR(VLOOKUP(E274,Store_SRP!B2:I110,8, FALSE), TRUE)=TRUE,VLOOKUP(E274,Store_VAM!B2:I273,8, FALSE),VLOOKUP(E274,Store_SRP!B2:I110,8, FALSE)), VLOOKUP(E274,Store_Showcase!B2:I144,8, FALSE))</f>
      </c>
      <c r="T274">
        <f>VLOOKUP(G274,Sku_Consolidated!A2:R957,18,FALSE)</f>
      </c>
      <c r="U274">
        <v>6439</v>
      </c>
      <c r="V274">
        <f>IF(VLOOKUP(G274,Sku_Consolidated!A2:S957,19,FALSE)="SHOWCASE", VLOOKUP(E274,Store_Showcase!B2:L144,11, FALSE), IF(VLOOKUP(G274,Sku_Consolidated!A2:S957,19,FALSE)="VAM",VLOOKUP(E274,Store_VAM!B2:L273,11, FALSE),VLOOKUP(E274,Store_SRP!B2:L110,11, FALSE)))</f>
      </c>
      <c r="W274">
        <f>VLOOKUP(G274,Sku_Consolidated!A2:W957,11,FALSE)</f>
      </c>
      <c r="X274">
        <f>VLOOKUP(G274,Sku_Consolidated!A2:H957,8,FALSE)</f>
      </c>
      <c r="Y274">
        <f>VLOOKUP(G274,Sku_Consolidated!A2:I957,9,FALSE)</f>
      </c>
      <c r="Z274" t="s">
        <v>38</v>
      </c>
      <c r="AA274">
        <f>VLOOKUP(G274,Sku_Consolidated!A2:E957,5,FALSE)</f>
      </c>
      <c r="AB274">
        <f>IF(VLOOKUP(G274,Sku_Consolidated!A2:S957,19,FALSE)="SHOWCASE", VLOOKUP(E274,Store_Showcase!B2:N144,13, FALSE), IF(VLOOKUP(G274,Sku_Consolidated!A2:S957,19,FALSE)="VAM",VLOOKUP(E274,Store_VAM!B2:N273,13, FALSE),VLOOKUP(E274,Store_SRP!B2:N110,13, FALSE)))</f>
      </c>
      <c r="AC274">
        <f>IF(IFERROR(AB274,TRUE)=TRUE, "-","OK")</f>
      </c>
      <c r="AD274" s="8" t="s">
        <v>665</v>
      </c>
      <c r="AE274" s="8" t="s">
        <v>39</v>
      </c>
      <c r="AF274">
        <f>IF(IFERROR(VLOOKUP(E274,Store_Showcase!B2:H144,{5}, FALSE), TRUE)=TRUE, IF(IFERROR(VLOOKUP(E274,Store_SRP!B2:H110,{5}, FALSE), TRUE)=TRUE,VLOOKUP(E274,Store_VAM!B2:H273,{5}, FALSE),VLOOKUP(E274,Store_SRP!B2:H110,{5}, FALSE)), VLOOKUP(E274,Store_Showcase!B2:H144,{5}, FALSE))</f>
      </c>
      <c r="AG274">
        <f>IF(IFERROR(VLOOKUP(E274,Store_Showcase!B2:H144,{6}, FALSE), TRUE)=TRUE, IF(IFERROR(VLOOKUP(E274,Store_SRP!B2:H110,{6}, FALSE), TRUE)=TRUE,VLOOKUP(E274,Store_VAM!B2:H273,{6}, FALSE),VLOOKUP(E274,Store_SRP!B2:H110,{6}, FALSE)), VLOOKUP(E274,Store_Showcase!B2:H144,{6}, FALSE))</f>
      </c>
      <c r="AH274">
        <f>VLOOKUP(G274,Sku_Consolidated!A2:R957,18,FALSE)</f>
      </c>
      <c r="AI274">
        <f>VLOOKUP(G274,Sku_Consolidated!A2:S957,19,FALSE)</f>
      </c>
      <c r="AJ274">
        <f>VLOOKUP(G274,Sku_Consolidated!A2:T957,20,FALSE)</f>
      </c>
    </row>
    <row r="275" spans="1:36" x14ac:dyDescent="0.25">
      <c r="A275">
        <v>2024</v>
      </c>
      <c r="B275" t="s">
        <v>31</v>
      </c>
      <c r="C275" t="s">
        <v>32</v>
      </c>
      <c r="D275" t="s">
        <v>33</v>
      </c>
      <c r="E275">
        <v>4005</v>
      </c>
      <c r="F275">
        <f>IF(IFERROR(VLOOKUP(E275,Store_Showcase!B2:H144,{2}, FALSE), TRUE)=TRUE, IF(IFERROR(VLOOKUP(E275,Store_SRP!B2:H110,{2}, FALSE), TRUE)=TRUE,VLOOKUP(E275,Store_VAM!B2:H273,{2}, FALSE),VLOOKUP(E275,Store_SRP!B2:H110,{2}, FALSE)), VLOOKUP(E275,Store_Showcase!B2:H144,{2}, FALSE))</f>
      </c>
      <c r="G275">
        <v>655719</v>
      </c>
      <c r="H275" t="s">
        <v>454</v>
      </c>
      <c r="I275" s="8" t="s">
        <v>666</v>
      </c>
      <c r="J275" t="s">
        <v>36</v>
      </c>
      <c r="K275" s="8">
        <f>IF(J275="PCK", I275, 0)</f>
      </c>
      <c r="L275" s="8">
        <f>IF(J275="KLS", I275, IF(J275="PCK", I275*VLOOKUP(G275,Sku_Consolidated!A2:U957,21, FALSE),I275*VLOOKUP(G275,Sku_Consolidated!A2:U957,21, FALSE)))</f>
      </c>
      <c r="M275" s="8">
        <f>IF(J275="PCS", I275, 0)</f>
      </c>
      <c r="N275" s="8" t="s">
        <v>667</v>
      </c>
      <c r="O275" s="8">
        <f>N275 * VLOOKUP(E275&amp;VLOOKUP(G275,Sku_Consolidated!A2:Q957,17,FALSE),Sku_CommRate!A2:E1002, 5, FALSE)</f>
      </c>
      <c r="P275" s="8">
        <f>N275 - O275</f>
      </c>
      <c r="Q275">
        <f>VLOOKUP(G275,Sku_Consolidated!A2:G957,7, FALSE)</f>
      </c>
      <c r="R275">
        <f>IF(IFERROR(VLOOKUP(E275,Store_Showcase!B2:H144,7, FALSE), TRUE)=TRUE, IF(IFERROR(VLOOKUP(E275,Store_SRP!B2:H110,7, FALSE), TRUE)=TRUE,VLOOKUP(E275,Store_VAM!B2:H273,7, FALSE),VLOOKUP(E275,Store_SRP!B2:H110,7, FALSE)), VLOOKUP(E275,Store_Showcase!B2:H144,7, FALSE))</f>
      </c>
      <c r="S275">
        <f>IF(IFERROR(VLOOKUP(E275,Store_Showcase!B2:I144,8, FALSE), TRUE)=TRUE, IF(IFERROR(VLOOKUP(E275,Store_SRP!B2:I110,8, FALSE), TRUE)=TRUE,VLOOKUP(E275,Store_VAM!B2:I273,8, FALSE),VLOOKUP(E275,Store_SRP!B2:I110,8, FALSE)), VLOOKUP(E275,Store_Showcase!B2:I144,8, FALSE))</f>
      </c>
      <c r="T275">
        <f>VLOOKUP(G275,Sku_Consolidated!A2:R957,18,FALSE)</f>
      </c>
      <c r="U275">
        <v>6447</v>
      </c>
      <c r="V275">
        <f>IF(VLOOKUP(G275,Sku_Consolidated!A2:S957,19,FALSE)="SHOWCASE", VLOOKUP(E275,Store_Showcase!B2:L144,11, FALSE), IF(VLOOKUP(G275,Sku_Consolidated!A2:S957,19,FALSE)="VAM",VLOOKUP(E275,Store_VAM!B2:L273,11, FALSE),VLOOKUP(E275,Store_SRP!B2:L110,11, FALSE)))</f>
      </c>
      <c r="W275">
        <f>VLOOKUP(G275,Sku_Consolidated!A2:W957,11,FALSE)</f>
      </c>
      <c r="X275">
        <f>VLOOKUP(G275,Sku_Consolidated!A2:H957,8,FALSE)</f>
      </c>
      <c r="Y275">
        <f>VLOOKUP(G275,Sku_Consolidated!A2:I957,9,FALSE)</f>
      </c>
      <c r="Z275" t="s">
        <v>38</v>
      </c>
      <c r="AA275">
        <f>VLOOKUP(G275,Sku_Consolidated!A2:E957,5,FALSE)</f>
      </c>
      <c r="AB275">
        <f>IF(VLOOKUP(G275,Sku_Consolidated!A2:S957,19,FALSE)="SHOWCASE", VLOOKUP(E275,Store_Showcase!B2:N144,13, FALSE), IF(VLOOKUP(G275,Sku_Consolidated!A2:S957,19,FALSE)="VAM",VLOOKUP(E275,Store_VAM!B2:N273,13, FALSE),VLOOKUP(E275,Store_SRP!B2:N110,13, FALSE)))</f>
      </c>
      <c r="AC275">
        <f>IF(IFERROR(AB275,TRUE)=TRUE, "-","OK")</f>
      </c>
      <c r="AD275" s="8" t="s">
        <v>667</v>
      </c>
      <c r="AE275" s="8" t="s">
        <v>39</v>
      </c>
      <c r="AF275">
        <f>IF(IFERROR(VLOOKUP(E275,Store_Showcase!B2:H144,{5}, FALSE), TRUE)=TRUE, IF(IFERROR(VLOOKUP(E275,Store_SRP!B2:H110,{5}, FALSE), TRUE)=TRUE,VLOOKUP(E275,Store_VAM!B2:H273,{5}, FALSE),VLOOKUP(E275,Store_SRP!B2:H110,{5}, FALSE)), VLOOKUP(E275,Store_Showcase!B2:H144,{5}, FALSE))</f>
      </c>
      <c r="AG275">
        <f>IF(IFERROR(VLOOKUP(E275,Store_Showcase!B2:H144,{6}, FALSE), TRUE)=TRUE, IF(IFERROR(VLOOKUP(E275,Store_SRP!B2:H110,{6}, FALSE), TRUE)=TRUE,VLOOKUP(E275,Store_VAM!B2:H273,{6}, FALSE),VLOOKUP(E275,Store_SRP!B2:H110,{6}, FALSE)), VLOOKUP(E275,Store_Showcase!B2:H144,{6}, FALSE))</f>
      </c>
      <c r="AH275">
        <f>VLOOKUP(G275,Sku_Consolidated!A2:R957,18,FALSE)</f>
      </c>
      <c r="AI275">
        <f>VLOOKUP(G275,Sku_Consolidated!A2:S957,19,FALSE)</f>
      </c>
      <c r="AJ275">
        <f>VLOOKUP(G275,Sku_Consolidated!A2:T957,20,FALSE)</f>
      </c>
    </row>
    <row r="276" spans="1:36" x14ac:dyDescent="0.25">
      <c r="A276">
        <v>2024</v>
      </c>
      <c r="B276" t="s">
        <v>31</v>
      </c>
      <c r="C276" t="s">
        <v>32</v>
      </c>
      <c r="D276" t="s">
        <v>33</v>
      </c>
      <c r="E276">
        <v>401</v>
      </c>
      <c r="F276">
        <f>IF(IFERROR(VLOOKUP(E276,Store_Showcase!B2:H144,{2}, FALSE), TRUE)=TRUE, IF(IFERROR(VLOOKUP(E276,Store_SRP!B2:H110,{2}, FALSE), TRUE)=TRUE,VLOOKUP(E276,Store_VAM!B2:H273,{2}, FALSE),VLOOKUP(E276,Store_SRP!B2:H110,{2}, FALSE)), VLOOKUP(E276,Store_Showcase!B2:H144,{2}, FALSE))</f>
      </c>
      <c r="G276">
        <v>655306</v>
      </c>
      <c r="H276" t="s">
        <v>43</v>
      </c>
      <c r="I276" s="8" t="s">
        <v>668</v>
      </c>
      <c r="J276" t="s">
        <v>36</v>
      </c>
      <c r="K276" s="8">
        <f>IF(J276="PCK", I276, 0)</f>
      </c>
      <c r="L276" s="8">
        <f>IF(J276="KLS", I276, IF(J276="PCK", I276*VLOOKUP(G276,Sku_Consolidated!A2:U957,21, FALSE),I276*VLOOKUP(G276,Sku_Consolidated!A2:U957,21, FALSE)))</f>
      </c>
      <c r="M276" s="8">
        <f>IF(J276="PCS", I276, 0)</f>
      </c>
      <c r="N276" s="8" t="s">
        <v>669</v>
      </c>
      <c r="O276" s="8">
        <f>N276 * VLOOKUP(E276&amp;VLOOKUP(G276,Sku_Consolidated!A2:Q957,17,FALSE),Sku_CommRate!A2:E1002, 5, FALSE)</f>
      </c>
      <c r="P276" s="8">
        <f>N276 - O276</f>
      </c>
      <c r="Q276">
        <f>VLOOKUP(G276,Sku_Consolidated!A2:G957,7, FALSE)</f>
      </c>
      <c r="R276">
        <f>IF(IFERROR(VLOOKUP(E276,Store_Showcase!B2:H144,7, FALSE), TRUE)=TRUE, IF(IFERROR(VLOOKUP(E276,Store_SRP!B2:H110,7, FALSE), TRUE)=TRUE,VLOOKUP(E276,Store_VAM!B2:H273,7, FALSE),VLOOKUP(E276,Store_SRP!B2:H110,7, FALSE)), VLOOKUP(E276,Store_Showcase!B2:H144,7, FALSE))</f>
      </c>
      <c r="S276">
        <f>IF(IFERROR(VLOOKUP(E276,Store_Showcase!B2:I144,8, FALSE), TRUE)=TRUE, IF(IFERROR(VLOOKUP(E276,Store_SRP!B2:I110,8, FALSE), TRUE)=TRUE,VLOOKUP(E276,Store_VAM!B2:I273,8, FALSE),VLOOKUP(E276,Store_SRP!B2:I110,8, FALSE)), VLOOKUP(E276,Store_Showcase!B2:I144,8, FALSE))</f>
      </c>
      <c r="T276">
        <f>VLOOKUP(G276,Sku_Consolidated!A2:R957,18,FALSE)</f>
      </c>
      <c r="U276">
        <v>6233</v>
      </c>
      <c r="V276">
        <f>IF(VLOOKUP(G276,Sku_Consolidated!A2:S957,19,FALSE)="SHOWCASE", VLOOKUP(E276,Store_Showcase!B2:L144,11, FALSE), IF(VLOOKUP(G276,Sku_Consolidated!A2:S957,19,FALSE)="VAM",VLOOKUP(E276,Store_VAM!B2:L273,11, FALSE),VLOOKUP(E276,Store_SRP!B2:L110,11, FALSE)))</f>
      </c>
      <c r="W276">
        <f>VLOOKUP(G276,Sku_Consolidated!A2:W957,11,FALSE)</f>
      </c>
      <c r="X276">
        <f>VLOOKUP(G276,Sku_Consolidated!A2:H957,8,FALSE)</f>
      </c>
      <c r="Y276">
        <f>VLOOKUP(G276,Sku_Consolidated!A2:I957,9,FALSE)</f>
      </c>
      <c r="Z276" t="s">
        <v>38</v>
      </c>
      <c r="AA276">
        <f>VLOOKUP(G276,Sku_Consolidated!A2:E957,5,FALSE)</f>
      </c>
      <c r="AB276">
        <f>IF(VLOOKUP(G276,Sku_Consolidated!A2:S957,19,FALSE)="SHOWCASE", VLOOKUP(E276,Store_Showcase!B2:N144,13, FALSE), IF(VLOOKUP(G276,Sku_Consolidated!A2:S957,19,FALSE)="VAM",VLOOKUP(E276,Store_VAM!B2:N273,13, FALSE),VLOOKUP(E276,Store_SRP!B2:N110,13, FALSE)))</f>
      </c>
      <c r="AC276">
        <f>IF(IFERROR(AB276,TRUE)=TRUE, "-","OK")</f>
      </c>
      <c r="AD276" s="8" t="s">
        <v>669</v>
      </c>
      <c r="AE276" s="8" t="s">
        <v>39</v>
      </c>
      <c r="AF276">
        <f>IF(IFERROR(VLOOKUP(E276,Store_Showcase!B2:H144,{5}, FALSE), TRUE)=TRUE, IF(IFERROR(VLOOKUP(E276,Store_SRP!B2:H110,{5}, FALSE), TRUE)=TRUE,VLOOKUP(E276,Store_VAM!B2:H273,{5}, FALSE),VLOOKUP(E276,Store_SRP!B2:H110,{5}, FALSE)), VLOOKUP(E276,Store_Showcase!B2:H144,{5}, FALSE))</f>
      </c>
      <c r="AG276">
        <f>IF(IFERROR(VLOOKUP(E276,Store_Showcase!B2:H144,{6}, FALSE), TRUE)=TRUE, IF(IFERROR(VLOOKUP(E276,Store_SRP!B2:H110,{6}, FALSE), TRUE)=TRUE,VLOOKUP(E276,Store_VAM!B2:H273,{6}, FALSE),VLOOKUP(E276,Store_SRP!B2:H110,{6}, FALSE)), VLOOKUP(E276,Store_Showcase!B2:H144,{6}, FALSE))</f>
      </c>
      <c r="AH276">
        <f>VLOOKUP(G276,Sku_Consolidated!A2:R957,18,FALSE)</f>
      </c>
      <c r="AI276">
        <f>VLOOKUP(G276,Sku_Consolidated!A2:S957,19,FALSE)</f>
      </c>
      <c r="AJ276">
        <f>VLOOKUP(G276,Sku_Consolidated!A2:T957,20,FALSE)</f>
      </c>
    </row>
    <row r="277" spans="1:36" x14ac:dyDescent="0.25">
      <c r="A277">
        <v>2024</v>
      </c>
      <c r="B277" t="s">
        <v>31</v>
      </c>
      <c r="C277" t="s">
        <v>32</v>
      </c>
      <c r="D277" t="s">
        <v>33</v>
      </c>
      <c r="E277">
        <v>705</v>
      </c>
      <c r="F277">
        <f>IF(IFERROR(VLOOKUP(E277,Store_Showcase!B2:H144,{2}, FALSE), TRUE)=TRUE, IF(IFERROR(VLOOKUP(E277,Store_SRP!B2:H110,{2}, FALSE), TRUE)=TRUE,VLOOKUP(E277,Store_VAM!B2:H273,{2}, FALSE),VLOOKUP(E277,Store_SRP!B2:H110,{2}, FALSE)), VLOOKUP(E277,Store_Showcase!B2:H144,{2}, FALSE))</f>
      </c>
      <c r="G277">
        <v>655538</v>
      </c>
      <c r="H277" t="s">
        <v>374</v>
      </c>
      <c r="I277" s="8" t="s">
        <v>670</v>
      </c>
      <c r="J277" t="s">
        <v>36</v>
      </c>
      <c r="K277" s="8">
        <f>IF(J277="PCK", I277, 0)</f>
      </c>
      <c r="L277" s="8">
        <f>IF(J277="KLS", I277, IF(J277="PCK", I277*VLOOKUP(G277,Sku_Consolidated!A2:U957,21, FALSE),I277*VLOOKUP(G277,Sku_Consolidated!A2:U957,21, FALSE)))</f>
      </c>
      <c r="M277" s="8">
        <f>IF(J277="PCS", I277, 0)</f>
      </c>
      <c r="N277" s="8" t="s">
        <v>671</v>
      </c>
      <c r="O277" s="8">
        <f>N277 * VLOOKUP(E277&amp;VLOOKUP(G277,Sku_Consolidated!A2:Q957,17,FALSE),Sku_CommRate!A2:E1002, 5, FALSE)</f>
      </c>
      <c r="P277" s="8">
        <f>N277 - O277</f>
      </c>
      <c r="Q277">
        <f>VLOOKUP(G277,Sku_Consolidated!A2:G957,7, FALSE)</f>
      </c>
      <c r="R277">
        <f>IF(IFERROR(VLOOKUP(E277,Store_Showcase!B2:H144,7, FALSE), TRUE)=TRUE, IF(IFERROR(VLOOKUP(E277,Store_SRP!B2:H110,7, FALSE), TRUE)=TRUE,VLOOKUP(E277,Store_VAM!B2:H273,7, FALSE),VLOOKUP(E277,Store_SRP!B2:H110,7, FALSE)), VLOOKUP(E277,Store_Showcase!B2:H144,7, FALSE))</f>
      </c>
      <c r="S277">
        <f>IF(IFERROR(VLOOKUP(E277,Store_Showcase!B2:I144,8, FALSE), TRUE)=TRUE, IF(IFERROR(VLOOKUP(E277,Store_SRP!B2:I110,8, FALSE), TRUE)=TRUE,VLOOKUP(E277,Store_VAM!B2:I273,8, FALSE),VLOOKUP(E277,Store_SRP!B2:I110,8, FALSE)), VLOOKUP(E277,Store_Showcase!B2:I144,8, FALSE))</f>
      </c>
      <c r="T277">
        <f>VLOOKUP(G277,Sku_Consolidated!A2:R957,18,FALSE)</f>
      </c>
      <c r="U277">
        <v>6359</v>
      </c>
      <c r="V277">
        <f>IF(VLOOKUP(G277,Sku_Consolidated!A2:S957,19,FALSE)="SHOWCASE", VLOOKUP(E277,Store_Showcase!B2:L144,11, FALSE), IF(VLOOKUP(G277,Sku_Consolidated!A2:S957,19,FALSE)="VAM",VLOOKUP(E277,Store_VAM!B2:L273,11, FALSE),VLOOKUP(E277,Store_SRP!B2:L110,11, FALSE)))</f>
      </c>
      <c r="W277">
        <f>VLOOKUP(G277,Sku_Consolidated!A2:W957,11,FALSE)</f>
      </c>
      <c r="X277">
        <f>VLOOKUP(G277,Sku_Consolidated!A2:H957,8,FALSE)</f>
      </c>
      <c r="Y277">
        <f>VLOOKUP(G277,Sku_Consolidated!A2:I957,9,FALSE)</f>
      </c>
      <c r="Z277" t="s">
        <v>38</v>
      </c>
      <c r="AA277">
        <f>VLOOKUP(G277,Sku_Consolidated!A2:E957,5,FALSE)</f>
      </c>
      <c r="AB277">
        <f>IF(VLOOKUP(G277,Sku_Consolidated!A2:S957,19,FALSE)="SHOWCASE", VLOOKUP(E277,Store_Showcase!B2:N144,13, FALSE), IF(VLOOKUP(G277,Sku_Consolidated!A2:S957,19,FALSE)="VAM",VLOOKUP(E277,Store_VAM!B2:N273,13, FALSE),VLOOKUP(E277,Store_SRP!B2:N110,13, FALSE)))</f>
      </c>
      <c r="AC277">
        <f>IF(IFERROR(AB277,TRUE)=TRUE, "-","OK")</f>
      </c>
      <c r="AD277" s="8" t="s">
        <v>671</v>
      </c>
      <c r="AE277" s="8" t="s">
        <v>39</v>
      </c>
      <c r="AF277">
        <f>IF(IFERROR(VLOOKUP(E277,Store_Showcase!B2:H144,{5}, FALSE), TRUE)=TRUE, IF(IFERROR(VLOOKUP(E277,Store_SRP!B2:H110,{5}, FALSE), TRUE)=TRUE,VLOOKUP(E277,Store_VAM!B2:H273,{5}, FALSE),VLOOKUP(E277,Store_SRP!B2:H110,{5}, FALSE)), VLOOKUP(E277,Store_Showcase!B2:H144,{5}, FALSE))</f>
      </c>
      <c r="AG277">
        <f>IF(IFERROR(VLOOKUP(E277,Store_Showcase!B2:H144,{6}, FALSE), TRUE)=TRUE, IF(IFERROR(VLOOKUP(E277,Store_SRP!B2:H110,{6}, FALSE), TRUE)=TRUE,VLOOKUP(E277,Store_VAM!B2:H273,{6}, FALSE),VLOOKUP(E277,Store_SRP!B2:H110,{6}, FALSE)), VLOOKUP(E277,Store_Showcase!B2:H144,{6}, FALSE))</f>
      </c>
      <c r="AH277">
        <f>VLOOKUP(G277,Sku_Consolidated!A2:R957,18,FALSE)</f>
      </c>
      <c r="AI277">
        <f>VLOOKUP(G277,Sku_Consolidated!A2:S957,19,FALSE)</f>
      </c>
      <c r="AJ277">
        <f>VLOOKUP(G277,Sku_Consolidated!A2:T957,20,FALSE)</f>
      </c>
    </row>
    <row r="278" spans="1:36" x14ac:dyDescent="0.25">
      <c r="A278">
        <v>2024</v>
      </c>
      <c r="B278" t="s">
        <v>31</v>
      </c>
      <c r="C278" t="s">
        <v>32</v>
      </c>
      <c r="D278" t="s">
        <v>33</v>
      </c>
      <c r="E278">
        <v>705</v>
      </c>
      <c r="F278">
        <f>IF(IFERROR(VLOOKUP(E278,Store_Showcase!B2:H144,{2}, FALSE), TRUE)=TRUE, IF(IFERROR(VLOOKUP(E278,Store_SRP!B2:H110,{2}, FALSE), TRUE)=TRUE,VLOOKUP(E278,Store_VAM!B2:H273,{2}, FALSE),VLOOKUP(E278,Store_SRP!B2:H110,{2}, FALSE)), VLOOKUP(E278,Store_Showcase!B2:H144,{2}, FALSE))</f>
      </c>
      <c r="G278">
        <v>655306</v>
      </c>
      <c r="H278" t="s">
        <v>43</v>
      </c>
      <c r="I278" s="8" t="s">
        <v>672</v>
      </c>
      <c r="J278" t="s">
        <v>36</v>
      </c>
      <c r="K278" s="8">
        <f>IF(J278="PCK", I278, 0)</f>
      </c>
      <c r="L278" s="8">
        <f>IF(J278="KLS", I278, IF(J278="PCK", I278*VLOOKUP(G278,Sku_Consolidated!A2:U957,21, FALSE),I278*VLOOKUP(G278,Sku_Consolidated!A2:U957,21, FALSE)))</f>
      </c>
      <c r="M278" s="8">
        <f>IF(J278="PCS", I278, 0)</f>
      </c>
      <c r="N278" s="8" t="s">
        <v>673</v>
      </c>
      <c r="O278" s="8">
        <f>N278 * VLOOKUP(E278&amp;VLOOKUP(G278,Sku_Consolidated!A2:Q957,17,FALSE),Sku_CommRate!A2:E1002, 5, FALSE)</f>
      </c>
      <c r="P278" s="8">
        <f>N278 - O278</f>
      </c>
      <c r="Q278">
        <f>VLOOKUP(G278,Sku_Consolidated!A2:G957,7, FALSE)</f>
      </c>
      <c r="R278">
        <f>IF(IFERROR(VLOOKUP(E278,Store_Showcase!B2:H144,7, FALSE), TRUE)=TRUE, IF(IFERROR(VLOOKUP(E278,Store_SRP!B2:H110,7, FALSE), TRUE)=TRUE,VLOOKUP(E278,Store_VAM!B2:H273,7, FALSE),VLOOKUP(E278,Store_SRP!B2:H110,7, FALSE)), VLOOKUP(E278,Store_Showcase!B2:H144,7, FALSE))</f>
      </c>
      <c r="S278">
        <f>IF(IFERROR(VLOOKUP(E278,Store_Showcase!B2:I144,8, FALSE), TRUE)=TRUE, IF(IFERROR(VLOOKUP(E278,Store_SRP!B2:I110,8, FALSE), TRUE)=TRUE,VLOOKUP(E278,Store_VAM!B2:I273,8, FALSE),VLOOKUP(E278,Store_SRP!B2:I110,8, FALSE)), VLOOKUP(E278,Store_Showcase!B2:I144,8, FALSE))</f>
      </c>
      <c r="T278">
        <f>VLOOKUP(G278,Sku_Consolidated!A2:R957,18,FALSE)</f>
      </c>
      <c r="U278">
        <v>6233</v>
      </c>
      <c r="V278">
        <f>IF(VLOOKUP(G278,Sku_Consolidated!A2:S957,19,FALSE)="SHOWCASE", VLOOKUP(E278,Store_Showcase!B2:L144,11, FALSE), IF(VLOOKUP(G278,Sku_Consolidated!A2:S957,19,FALSE)="VAM",VLOOKUP(E278,Store_VAM!B2:L273,11, FALSE),VLOOKUP(E278,Store_SRP!B2:L110,11, FALSE)))</f>
      </c>
      <c r="W278">
        <f>VLOOKUP(G278,Sku_Consolidated!A2:W957,11,FALSE)</f>
      </c>
      <c r="X278">
        <f>VLOOKUP(G278,Sku_Consolidated!A2:H957,8,FALSE)</f>
      </c>
      <c r="Y278">
        <f>VLOOKUP(G278,Sku_Consolidated!A2:I957,9,FALSE)</f>
      </c>
      <c r="Z278" t="s">
        <v>38</v>
      </c>
      <c r="AA278">
        <f>VLOOKUP(G278,Sku_Consolidated!A2:E957,5,FALSE)</f>
      </c>
      <c r="AB278">
        <f>IF(VLOOKUP(G278,Sku_Consolidated!A2:S957,19,FALSE)="SHOWCASE", VLOOKUP(E278,Store_Showcase!B2:N144,13, FALSE), IF(VLOOKUP(G278,Sku_Consolidated!A2:S957,19,FALSE)="VAM",VLOOKUP(E278,Store_VAM!B2:N273,13, FALSE),VLOOKUP(E278,Store_SRP!B2:N110,13, FALSE)))</f>
      </c>
      <c r="AC278">
        <f>IF(IFERROR(AB278,TRUE)=TRUE, "-","OK")</f>
      </c>
      <c r="AD278" s="8" t="s">
        <v>673</v>
      </c>
      <c r="AE278" s="8" t="s">
        <v>39</v>
      </c>
      <c r="AF278">
        <f>IF(IFERROR(VLOOKUP(E278,Store_Showcase!B2:H144,{5}, FALSE), TRUE)=TRUE, IF(IFERROR(VLOOKUP(E278,Store_SRP!B2:H110,{5}, FALSE), TRUE)=TRUE,VLOOKUP(E278,Store_VAM!B2:H273,{5}, FALSE),VLOOKUP(E278,Store_SRP!B2:H110,{5}, FALSE)), VLOOKUP(E278,Store_Showcase!B2:H144,{5}, FALSE))</f>
      </c>
      <c r="AG278">
        <f>IF(IFERROR(VLOOKUP(E278,Store_Showcase!B2:H144,{6}, FALSE), TRUE)=TRUE, IF(IFERROR(VLOOKUP(E278,Store_SRP!B2:H110,{6}, FALSE), TRUE)=TRUE,VLOOKUP(E278,Store_VAM!B2:H273,{6}, FALSE),VLOOKUP(E278,Store_SRP!B2:H110,{6}, FALSE)), VLOOKUP(E278,Store_Showcase!B2:H144,{6}, FALSE))</f>
      </c>
      <c r="AH278">
        <f>VLOOKUP(G278,Sku_Consolidated!A2:R957,18,FALSE)</f>
      </c>
      <c r="AI278">
        <f>VLOOKUP(G278,Sku_Consolidated!A2:S957,19,FALSE)</f>
      </c>
      <c r="AJ278">
        <f>VLOOKUP(G278,Sku_Consolidated!A2:T957,20,FALSE)</f>
      </c>
    </row>
    <row r="279" spans="1:36" x14ac:dyDescent="0.25">
      <c r="A279">
        <v>2024</v>
      </c>
      <c r="B279" t="s">
        <v>31</v>
      </c>
      <c r="C279" t="s">
        <v>32</v>
      </c>
      <c r="D279" t="s">
        <v>33</v>
      </c>
      <c r="E279">
        <v>136</v>
      </c>
      <c r="F279">
        <f>IF(IFERROR(VLOOKUP(E279,Store_Showcase!B2:H144,{2}, FALSE), TRUE)=TRUE, IF(IFERROR(VLOOKUP(E279,Store_SRP!B2:H110,{2}, FALSE), TRUE)=TRUE,VLOOKUP(E279,Store_VAM!B2:H273,{2}, FALSE),VLOOKUP(E279,Store_SRP!B2:H110,{2}, FALSE)), VLOOKUP(E279,Store_Showcase!B2:H144,{2}, FALSE))</f>
      </c>
      <c r="G279">
        <v>655304</v>
      </c>
      <c r="H279" t="s">
        <v>142</v>
      </c>
      <c r="I279" s="8" t="s">
        <v>674</v>
      </c>
      <c r="J279" t="s">
        <v>36</v>
      </c>
      <c r="K279" s="8">
        <f>IF(J279="PCK", I279, 0)</f>
      </c>
      <c r="L279" s="8">
        <f>IF(J279="KLS", I279, IF(J279="PCK", I279*VLOOKUP(G279,Sku_Consolidated!A2:U957,21, FALSE),I279*VLOOKUP(G279,Sku_Consolidated!A2:U957,21, FALSE)))</f>
      </c>
      <c r="M279" s="8">
        <f>IF(J279="PCS", I279, 0)</f>
      </c>
      <c r="N279" s="8" t="s">
        <v>675</v>
      </c>
      <c r="O279" s="8">
        <f>N279 * VLOOKUP(E279&amp;VLOOKUP(G279,Sku_Consolidated!A2:Q957,17,FALSE),Sku_CommRate!A2:E1002, 5, FALSE)</f>
      </c>
      <c r="P279" s="8">
        <f>N279 - O279</f>
      </c>
      <c r="Q279">
        <f>VLOOKUP(G279,Sku_Consolidated!A2:G957,7, FALSE)</f>
      </c>
      <c r="R279">
        <f>IF(IFERROR(VLOOKUP(E279,Store_Showcase!B2:H144,7, FALSE), TRUE)=TRUE, IF(IFERROR(VLOOKUP(E279,Store_SRP!B2:H110,7, FALSE), TRUE)=TRUE,VLOOKUP(E279,Store_VAM!B2:H273,7, FALSE),VLOOKUP(E279,Store_SRP!B2:H110,7, FALSE)), VLOOKUP(E279,Store_Showcase!B2:H144,7, FALSE))</f>
      </c>
      <c r="S279">
        <f>IF(IFERROR(VLOOKUP(E279,Store_Showcase!B2:I144,8, FALSE), TRUE)=TRUE, IF(IFERROR(VLOOKUP(E279,Store_SRP!B2:I110,8, FALSE), TRUE)=TRUE,VLOOKUP(E279,Store_VAM!B2:I273,8, FALSE),VLOOKUP(E279,Store_SRP!B2:I110,8, FALSE)), VLOOKUP(E279,Store_Showcase!B2:I144,8, FALSE))</f>
      </c>
      <c r="T279">
        <f>VLOOKUP(G279,Sku_Consolidated!A2:R957,18,FALSE)</f>
      </c>
      <c r="U279">
        <v>6231</v>
      </c>
      <c r="V279">
        <f>IF(VLOOKUP(G279,Sku_Consolidated!A2:S957,19,FALSE)="SHOWCASE", VLOOKUP(E279,Store_Showcase!B2:L144,11, FALSE), IF(VLOOKUP(G279,Sku_Consolidated!A2:S957,19,FALSE)="VAM",VLOOKUP(E279,Store_VAM!B2:L273,11, FALSE),VLOOKUP(E279,Store_SRP!B2:L110,11, FALSE)))</f>
      </c>
      <c r="W279">
        <f>VLOOKUP(G279,Sku_Consolidated!A2:W957,11,FALSE)</f>
      </c>
      <c r="X279">
        <f>VLOOKUP(G279,Sku_Consolidated!A2:H957,8,FALSE)</f>
      </c>
      <c r="Y279">
        <f>VLOOKUP(G279,Sku_Consolidated!A2:I957,9,FALSE)</f>
      </c>
      <c r="Z279" t="s">
        <v>38</v>
      </c>
      <c r="AA279">
        <f>VLOOKUP(G279,Sku_Consolidated!A2:E957,5,FALSE)</f>
      </c>
      <c r="AB279">
        <f>IF(VLOOKUP(G279,Sku_Consolidated!A2:S957,19,FALSE)="SHOWCASE", VLOOKUP(E279,Store_Showcase!B2:N144,13, FALSE), IF(VLOOKUP(G279,Sku_Consolidated!A2:S957,19,FALSE)="VAM",VLOOKUP(E279,Store_VAM!B2:N273,13, FALSE),VLOOKUP(E279,Store_SRP!B2:N110,13, FALSE)))</f>
      </c>
      <c r="AC279">
        <f>IF(IFERROR(AB279,TRUE)=TRUE, "-","OK")</f>
      </c>
      <c r="AD279" s="8" t="s">
        <v>675</v>
      </c>
      <c r="AE279" s="8" t="s">
        <v>39</v>
      </c>
      <c r="AF279">
        <f>IF(IFERROR(VLOOKUP(E279,Store_Showcase!B2:H144,{5}, FALSE), TRUE)=TRUE, IF(IFERROR(VLOOKUP(E279,Store_SRP!B2:H110,{5}, FALSE), TRUE)=TRUE,VLOOKUP(E279,Store_VAM!B2:H273,{5}, FALSE),VLOOKUP(E279,Store_SRP!B2:H110,{5}, FALSE)), VLOOKUP(E279,Store_Showcase!B2:H144,{5}, FALSE))</f>
      </c>
      <c r="AG279">
        <f>IF(IFERROR(VLOOKUP(E279,Store_Showcase!B2:H144,{6}, FALSE), TRUE)=TRUE, IF(IFERROR(VLOOKUP(E279,Store_SRP!B2:H110,{6}, FALSE), TRUE)=TRUE,VLOOKUP(E279,Store_VAM!B2:H273,{6}, FALSE),VLOOKUP(E279,Store_SRP!B2:H110,{6}, FALSE)), VLOOKUP(E279,Store_Showcase!B2:H144,{6}, FALSE))</f>
      </c>
      <c r="AH279">
        <f>VLOOKUP(G279,Sku_Consolidated!A2:R957,18,FALSE)</f>
      </c>
      <c r="AI279">
        <f>VLOOKUP(G279,Sku_Consolidated!A2:S957,19,FALSE)</f>
      </c>
      <c r="AJ279">
        <f>VLOOKUP(G279,Sku_Consolidated!A2:T957,20,FALSE)</f>
      </c>
    </row>
    <row r="280" spans="1:36" x14ac:dyDescent="0.25">
      <c r="A280">
        <v>2024</v>
      </c>
      <c r="B280" t="s">
        <v>31</v>
      </c>
      <c r="C280" t="s">
        <v>32</v>
      </c>
      <c r="D280" t="s">
        <v>33</v>
      </c>
      <c r="E280">
        <v>809</v>
      </c>
      <c r="F280">
        <f>IF(IFERROR(VLOOKUP(E280,Store_Showcase!B2:H144,{2}, FALSE), TRUE)=TRUE, IF(IFERROR(VLOOKUP(E280,Store_SRP!B2:H110,{2}, FALSE), TRUE)=TRUE,VLOOKUP(E280,Store_VAM!B2:H273,{2}, FALSE),VLOOKUP(E280,Store_SRP!B2:H110,{2}, FALSE)), VLOOKUP(E280,Store_Showcase!B2:H144,{2}, FALSE))</f>
      </c>
      <c r="G280">
        <v>655512</v>
      </c>
      <c r="H280" t="s">
        <v>63</v>
      </c>
      <c r="I280" s="8" t="s">
        <v>676</v>
      </c>
      <c r="J280" t="s">
        <v>36</v>
      </c>
      <c r="K280" s="8">
        <f>IF(J280="PCK", I280, 0)</f>
      </c>
      <c r="L280" s="8">
        <f>IF(J280="KLS", I280, IF(J280="PCK", I280*VLOOKUP(G280,Sku_Consolidated!A2:U957,21, FALSE),I280*VLOOKUP(G280,Sku_Consolidated!A2:U957,21, FALSE)))</f>
      </c>
      <c r="M280" s="8">
        <f>IF(J280="PCS", I280, 0)</f>
      </c>
      <c r="N280" s="8" t="s">
        <v>677</v>
      </c>
      <c r="O280" s="8">
        <f>N280 * VLOOKUP(E280&amp;VLOOKUP(G280,Sku_Consolidated!A2:Q957,17,FALSE),Sku_CommRate!A2:E1002, 5, FALSE)</f>
      </c>
      <c r="P280" s="8">
        <f>N280 - O280</f>
      </c>
      <c r="Q280">
        <f>VLOOKUP(G280,Sku_Consolidated!A2:G957,7, FALSE)</f>
      </c>
      <c r="R280">
        <f>IF(IFERROR(VLOOKUP(E280,Store_Showcase!B2:H144,7, FALSE), TRUE)=TRUE, IF(IFERROR(VLOOKUP(E280,Store_SRP!B2:H110,7, FALSE), TRUE)=TRUE,VLOOKUP(E280,Store_VAM!B2:H273,7, FALSE),VLOOKUP(E280,Store_SRP!B2:H110,7, FALSE)), VLOOKUP(E280,Store_Showcase!B2:H144,7, FALSE))</f>
      </c>
      <c r="S280">
        <f>IF(IFERROR(VLOOKUP(E280,Store_Showcase!B2:I144,8, FALSE), TRUE)=TRUE, IF(IFERROR(VLOOKUP(E280,Store_SRP!B2:I110,8, FALSE), TRUE)=TRUE,VLOOKUP(E280,Store_VAM!B2:I273,8, FALSE),VLOOKUP(E280,Store_SRP!B2:I110,8, FALSE)), VLOOKUP(E280,Store_Showcase!B2:I144,8, FALSE))</f>
      </c>
      <c r="T280">
        <f>VLOOKUP(G280,Sku_Consolidated!A2:R957,18,FALSE)</f>
      </c>
      <c r="U280">
        <v>6334</v>
      </c>
      <c r="V280">
        <f>IF(VLOOKUP(G280,Sku_Consolidated!A2:S957,19,FALSE)="SHOWCASE", VLOOKUP(E280,Store_Showcase!B2:L144,11, FALSE), IF(VLOOKUP(G280,Sku_Consolidated!A2:S957,19,FALSE)="VAM",VLOOKUP(E280,Store_VAM!B2:L273,11, FALSE),VLOOKUP(E280,Store_SRP!B2:L110,11, FALSE)))</f>
      </c>
      <c r="W280">
        <f>VLOOKUP(G280,Sku_Consolidated!A2:W957,11,FALSE)</f>
      </c>
      <c r="X280">
        <f>VLOOKUP(G280,Sku_Consolidated!A2:H957,8,FALSE)</f>
      </c>
      <c r="Y280">
        <f>VLOOKUP(G280,Sku_Consolidated!A2:I957,9,FALSE)</f>
      </c>
      <c r="Z280" t="s">
        <v>38</v>
      </c>
      <c r="AA280">
        <f>VLOOKUP(G280,Sku_Consolidated!A2:E957,5,FALSE)</f>
      </c>
      <c r="AB280">
        <f>IF(VLOOKUP(G280,Sku_Consolidated!A2:S957,19,FALSE)="SHOWCASE", VLOOKUP(E280,Store_Showcase!B2:N144,13, FALSE), IF(VLOOKUP(G280,Sku_Consolidated!A2:S957,19,FALSE)="VAM",VLOOKUP(E280,Store_VAM!B2:N273,13, FALSE),VLOOKUP(E280,Store_SRP!B2:N110,13, FALSE)))</f>
      </c>
      <c r="AC280">
        <f>IF(IFERROR(AB280,TRUE)=TRUE, "-","OK")</f>
      </c>
      <c r="AD280" s="8" t="s">
        <v>677</v>
      </c>
      <c r="AE280" s="8" t="s">
        <v>39</v>
      </c>
      <c r="AF280">
        <f>IF(IFERROR(VLOOKUP(E280,Store_Showcase!B2:H144,{5}, FALSE), TRUE)=TRUE, IF(IFERROR(VLOOKUP(E280,Store_SRP!B2:H110,{5}, FALSE), TRUE)=TRUE,VLOOKUP(E280,Store_VAM!B2:H273,{5}, FALSE),VLOOKUP(E280,Store_SRP!B2:H110,{5}, FALSE)), VLOOKUP(E280,Store_Showcase!B2:H144,{5}, FALSE))</f>
      </c>
      <c r="AG280">
        <f>IF(IFERROR(VLOOKUP(E280,Store_Showcase!B2:H144,{6}, FALSE), TRUE)=TRUE, IF(IFERROR(VLOOKUP(E280,Store_SRP!B2:H110,{6}, FALSE), TRUE)=TRUE,VLOOKUP(E280,Store_VAM!B2:H273,{6}, FALSE),VLOOKUP(E280,Store_SRP!B2:H110,{6}, FALSE)), VLOOKUP(E280,Store_Showcase!B2:H144,{6}, FALSE))</f>
      </c>
      <c r="AH280">
        <f>VLOOKUP(G280,Sku_Consolidated!A2:R957,18,FALSE)</f>
      </c>
      <c r="AI280">
        <f>VLOOKUP(G280,Sku_Consolidated!A2:S957,19,FALSE)</f>
      </c>
      <c r="AJ280">
        <f>VLOOKUP(G280,Sku_Consolidated!A2:T957,20,FALSE)</f>
      </c>
    </row>
    <row r="281" spans="1:36" x14ac:dyDescent="0.25">
      <c r="A281">
        <v>2024</v>
      </c>
      <c r="B281" t="s">
        <v>31</v>
      </c>
      <c r="C281" t="s">
        <v>32</v>
      </c>
      <c r="D281" t="s">
        <v>33</v>
      </c>
      <c r="E281">
        <v>207</v>
      </c>
      <c r="F281">
        <f>IF(IFERROR(VLOOKUP(E281,Store_Showcase!B2:H144,{2}, FALSE), TRUE)=TRUE, IF(IFERROR(VLOOKUP(E281,Store_SRP!B2:H110,{2}, FALSE), TRUE)=TRUE,VLOOKUP(E281,Store_VAM!B2:H273,{2}, FALSE),VLOOKUP(E281,Store_SRP!B2:H110,{2}, FALSE)), VLOOKUP(E281,Store_Showcase!B2:H144,{2}, FALSE))</f>
      </c>
      <c r="G281">
        <v>655707</v>
      </c>
      <c r="H281" t="s">
        <v>495</v>
      </c>
      <c r="I281" s="8" t="s">
        <v>678</v>
      </c>
      <c r="J281" t="s">
        <v>36</v>
      </c>
      <c r="K281" s="8">
        <f>IF(J281="PCK", I281, 0)</f>
      </c>
      <c r="L281" s="8">
        <f>IF(J281="KLS", I281, IF(J281="PCK", I281*VLOOKUP(G281,Sku_Consolidated!A2:U957,21, FALSE),I281*VLOOKUP(G281,Sku_Consolidated!A2:U957,21, FALSE)))</f>
      </c>
      <c r="M281" s="8">
        <f>IF(J281="PCS", I281, 0)</f>
      </c>
      <c r="N281" s="8" t="s">
        <v>679</v>
      </c>
      <c r="O281" s="8">
        <f>N281 * VLOOKUP(E281&amp;VLOOKUP(G281,Sku_Consolidated!A2:Q957,17,FALSE),Sku_CommRate!A2:E1002, 5, FALSE)</f>
      </c>
      <c r="P281" s="8">
        <f>N281 - O281</f>
      </c>
      <c r="Q281">
        <f>VLOOKUP(G281,Sku_Consolidated!A2:G957,7, FALSE)</f>
      </c>
      <c r="R281">
        <f>IF(IFERROR(VLOOKUP(E281,Store_Showcase!B2:H144,7, FALSE), TRUE)=TRUE, IF(IFERROR(VLOOKUP(E281,Store_SRP!B2:H110,7, FALSE), TRUE)=TRUE,VLOOKUP(E281,Store_VAM!B2:H273,7, FALSE),VLOOKUP(E281,Store_SRP!B2:H110,7, FALSE)), VLOOKUP(E281,Store_Showcase!B2:H144,7, FALSE))</f>
      </c>
      <c r="S281">
        <f>IF(IFERROR(VLOOKUP(E281,Store_Showcase!B2:I144,8, FALSE), TRUE)=TRUE, IF(IFERROR(VLOOKUP(E281,Store_SRP!B2:I110,8, FALSE), TRUE)=TRUE,VLOOKUP(E281,Store_VAM!B2:I273,8, FALSE),VLOOKUP(E281,Store_SRP!B2:I110,8, FALSE)), VLOOKUP(E281,Store_Showcase!B2:I144,8, FALSE))</f>
      </c>
      <c r="T281">
        <f>VLOOKUP(G281,Sku_Consolidated!A2:R957,18,FALSE)</f>
      </c>
      <c r="U281">
        <v>6435</v>
      </c>
      <c r="V281">
        <f>IF(VLOOKUP(G281,Sku_Consolidated!A2:S957,19,FALSE)="SHOWCASE", VLOOKUP(E281,Store_Showcase!B2:L144,11, FALSE), IF(VLOOKUP(G281,Sku_Consolidated!A2:S957,19,FALSE)="VAM",VLOOKUP(E281,Store_VAM!B2:L273,11, FALSE),VLOOKUP(E281,Store_SRP!B2:L110,11, FALSE)))</f>
      </c>
      <c r="W281">
        <f>VLOOKUP(G281,Sku_Consolidated!A2:W957,11,FALSE)</f>
      </c>
      <c r="X281">
        <f>VLOOKUP(G281,Sku_Consolidated!A2:H957,8,FALSE)</f>
      </c>
      <c r="Y281">
        <f>VLOOKUP(G281,Sku_Consolidated!A2:I957,9,FALSE)</f>
      </c>
      <c r="Z281" t="s">
        <v>38</v>
      </c>
      <c r="AA281">
        <f>VLOOKUP(G281,Sku_Consolidated!A2:E957,5,FALSE)</f>
      </c>
      <c r="AB281">
        <f>IF(VLOOKUP(G281,Sku_Consolidated!A2:S957,19,FALSE)="SHOWCASE", VLOOKUP(E281,Store_Showcase!B2:N144,13, FALSE), IF(VLOOKUP(G281,Sku_Consolidated!A2:S957,19,FALSE)="VAM",VLOOKUP(E281,Store_VAM!B2:N273,13, FALSE),VLOOKUP(E281,Store_SRP!B2:N110,13, FALSE)))</f>
      </c>
      <c r="AC281">
        <f>IF(IFERROR(AB281,TRUE)=TRUE, "-","OK")</f>
      </c>
      <c r="AD281" s="8" t="s">
        <v>679</v>
      </c>
      <c r="AE281" s="8" t="s">
        <v>39</v>
      </c>
      <c r="AF281">
        <f>IF(IFERROR(VLOOKUP(E281,Store_Showcase!B2:H144,{5}, FALSE), TRUE)=TRUE, IF(IFERROR(VLOOKUP(E281,Store_SRP!B2:H110,{5}, FALSE), TRUE)=TRUE,VLOOKUP(E281,Store_VAM!B2:H273,{5}, FALSE),VLOOKUP(E281,Store_SRP!B2:H110,{5}, FALSE)), VLOOKUP(E281,Store_Showcase!B2:H144,{5}, FALSE))</f>
      </c>
      <c r="AG281">
        <f>IF(IFERROR(VLOOKUP(E281,Store_Showcase!B2:H144,{6}, FALSE), TRUE)=TRUE, IF(IFERROR(VLOOKUP(E281,Store_SRP!B2:H110,{6}, FALSE), TRUE)=TRUE,VLOOKUP(E281,Store_VAM!B2:H273,{6}, FALSE),VLOOKUP(E281,Store_SRP!B2:H110,{6}, FALSE)), VLOOKUP(E281,Store_Showcase!B2:H144,{6}, FALSE))</f>
      </c>
      <c r="AH281">
        <f>VLOOKUP(G281,Sku_Consolidated!A2:R957,18,FALSE)</f>
      </c>
      <c r="AI281">
        <f>VLOOKUP(G281,Sku_Consolidated!A2:S957,19,FALSE)</f>
      </c>
      <c r="AJ281">
        <f>VLOOKUP(G281,Sku_Consolidated!A2:T957,20,FALSE)</f>
      </c>
    </row>
    <row r="282" spans="1:36" x14ac:dyDescent="0.25">
      <c r="A282">
        <v>2024</v>
      </c>
      <c r="B282" t="s">
        <v>31</v>
      </c>
      <c r="C282" t="s">
        <v>32</v>
      </c>
      <c r="D282" t="s">
        <v>33</v>
      </c>
      <c r="E282">
        <v>221</v>
      </c>
      <c r="F282">
        <f>IF(IFERROR(VLOOKUP(E282,Store_Showcase!B2:H144,{2}, FALSE), TRUE)=TRUE, IF(IFERROR(VLOOKUP(E282,Store_SRP!B2:H110,{2}, FALSE), TRUE)=TRUE,VLOOKUP(E282,Store_VAM!B2:H273,{2}, FALSE),VLOOKUP(E282,Store_SRP!B2:H110,{2}, FALSE)), VLOOKUP(E282,Store_Showcase!B2:H144,{2}, FALSE))</f>
      </c>
      <c r="G282">
        <v>655535</v>
      </c>
      <c r="H282" t="s">
        <v>524</v>
      </c>
      <c r="I282" s="8" t="s">
        <v>680</v>
      </c>
      <c r="J282" t="s">
        <v>36</v>
      </c>
      <c r="K282" s="8">
        <f>IF(J282="PCK", I282, 0)</f>
      </c>
      <c r="L282" s="8">
        <f>IF(J282="KLS", I282, IF(J282="PCK", I282*VLOOKUP(G282,Sku_Consolidated!A2:U957,21, FALSE),I282*VLOOKUP(G282,Sku_Consolidated!A2:U957,21, FALSE)))</f>
      </c>
      <c r="M282" s="8">
        <f>IF(J282="PCS", I282, 0)</f>
      </c>
      <c r="N282" s="8" t="s">
        <v>681</v>
      </c>
      <c r="O282" s="8">
        <f>N282 * VLOOKUP(E282&amp;VLOOKUP(G282,Sku_Consolidated!A2:Q957,17,FALSE),Sku_CommRate!A2:E1002, 5, FALSE)</f>
      </c>
      <c r="P282" s="8">
        <f>N282 - O282</f>
      </c>
      <c r="Q282">
        <f>VLOOKUP(G282,Sku_Consolidated!A2:G957,7, FALSE)</f>
      </c>
      <c r="R282">
        <f>IF(IFERROR(VLOOKUP(E282,Store_Showcase!B2:H144,7, FALSE), TRUE)=TRUE, IF(IFERROR(VLOOKUP(E282,Store_SRP!B2:H110,7, FALSE), TRUE)=TRUE,VLOOKUP(E282,Store_VAM!B2:H273,7, FALSE),VLOOKUP(E282,Store_SRP!B2:H110,7, FALSE)), VLOOKUP(E282,Store_Showcase!B2:H144,7, FALSE))</f>
      </c>
      <c r="S282">
        <f>IF(IFERROR(VLOOKUP(E282,Store_Showcase!B2:I144,8, FALSE), TRUE)=TRUE, IF(IFERROR(VLOOKUP(E282,Store_SRP!B2:I110,8, FALSE), TRUE)=TRUE,VLOOKUP(E282,Store_VAM!B2:I273,8, FALSE),VLOOKUP(E282,Store_SRP!B2:I110,8, FALSE)), VLOOKUP(E282,Store_Showcase!B2:I144,8, FALSE))</f>
      </c>
      <c r="T282">
        <f>VLOOKUP(G282,Sku_Consolidated!A2:R957,18,FALSE)</f>
      </c>
      <c r="U282">
        <v>6356</v>
      </c>
      <c r="V282">
        <f>IF(VLOOKUP(G282,Sku_Consolidated!A2:S957,19,FALSE)="SHOWCASE", VLOOKUP(E282,Store_Showcase!B2:L144,11, FALSE), IF(VLOOKUP(G282,Sku_Consolidated!A2:S957,19,FALSE)="VAM",VLOOKUP(E282,Store_VAM!B2:L273,11, FALSE),VLOOKUP(E282,Store_SRP!B2:L110,11, FALSE)))</f>
      </c>
      <c r="W282">
        <f>VLOOKUP(G282,Sku_Consolidated!A2:W957,11,FALSE)</f>
      </c>
      <c r="X282">
        <f>VLOOKUP(G282,Sku_Consolidated!A2:H957,8,FALSE)</f>
      </c>
      <c r="Y282">
        <f>VLOOKUP(G282,Sku_Consolidated!A2:I957,9,FALSE)</f>
      </c>
      <c r="Z282" t="s">
        <v>38</v>
      </c>
      <c r="AA282">
        <f>VLOOKUP(G282,Sku_Consolidated!A2:E957,5,FALSE)</f>
      </c>
      <c r="AB282">
        <f>IF(VLOOKUP(G282,Sku_Consolidated!A2:S957,19,FALSE)="SHOWCASE", VLOOKUP(E282,Store_Showcase!B2:N144,13, FALSE), IF(VLOOKUP(G282,Sku_Consolidated!A2:S957,19,FALSE)="VAM",VLOOKUP(E282,Store_VAM!B2:N273,13, FALSE),VLOOKUP(E282,Store_SRP!B2:N110,13, FALSE)))</f>
      </c>
      <c r="AC282">
        <f>IF(IFERROR(AB282,TRUE)=TRUE, "-","OK")</f>
      </c>
      <c r="AD282" s="8" t="s">
        <v>681</v>
      </c>
      <c r="AE282" s="8" t="s">
        <v>39</v>
      </c>
      <c r="AF282">
        <f>IF(IFERROR(VLOOKUP(E282,Store_Showcase!B2:H144,{5}, FALSE), TRUE)=TRUE, IF(IFERROR(VLOOKUP(E282,Store_SRP!B2:H110,{5}, FALSE), TRUE)=TRUE,VLOOKUP(E282,Store_VAM!B2:H273,{5}, FALSE),VLOOKUP(E282,Store_SRP!B2:H110,{5}, FALSE)), VLOOKUP(E282,Store_Showcase!B2:H144,{5}, FALSE))</f>
      </c>
      <c r="AG282">
        <f>IF(IFERROR(VLOOKUP(E282,Store_Showcase!B2:H144,{6}, FALSE), TRUE)=TRUE, IF(IFERROR(VLOOKUP(E282,Store_SRP!B2:H110,{6}, FALSE), TRUE)=TRUE,VLOOKUP(E282,Store_VAM!B2:H273,{6}, FALSE),VLOOKUP(E282,Store_SRP!B2:H110,{6}, FALSE)), VLOOKUP(E282,Store_Showcase!B2:H144,{6}, FALSE))</f>
      </c>
      <c r="AH282">
        <f>VLOOKUP(G282,Sku_Consolidated!A2:R957,18,FALSE)</f>
      </c>
      <c r="AI282">
        <f>VLOOKUP(G282,Sku_Consolidated!A2:S957,19,FALSE)</f>
      </c>
      <c r="AJ282">
        <f>VLOOKUP(G282,Sku_Consolidated!A2:T957,20,FALSE)</f>
      </c>
    </row>
    <row r="283" spans="1:36" x14ac:dyDescent="0.25">
      <c r="A283">
        <v>2024</v>
      </c>
      <c r="B283" t="s">
        <v>31</v>
      </c>
      <c r="C283" t="s">
        <v>32</v>
      </c>
      <c r="D283" t="s">
        <v>33</v>
      </c>
      <c r="E283">
        <v>804</v>
      </c>
      <c r="F283">
        <f>IF(IFERROR(VLOOKUP(E283,Store_Showcase!B2:H144,{2}, FALSE), TRUE)=TRUE, IF(IFERROR(VLOOKUP(E283,Store_SRP!B2:H110,{2}, FALSE), TRUE)=TRUE,VLOOKUP(E283,Store_VAM!B2:H273,{2}, FALSE),VLOOKUP(E283,Store_SRP!B2:H110,{2}, FALSE)), VLOOKUP(E283,Store_Showcase!B2:H144,{2}, FALSE))</f>
      </c>
      <c r="G283">
        <v>655298</v>
      </c>
      <c r="H283" t="s">
        <v>109</v>
      </c>
      <c r="I283" s="8" t="s">
        <v>682</v>
      </c>
      <c r="J283" t="s">
        <v>36</v>
      </c>
      <c r="K283" s="8">
        <f>IF(J283="PCK", I283, 0)</f>
      </c>
      <c r="L283" s="8">
        <f>IF(J283="KLS", I283, IF(J283="PCK", I283*VLOOKUP(G283,Sku_Consolidated!A2:U957,21, FALSE),I283*VLOOKUP(G283,Sku_Consolidated!A2:U957,21, FALSE)))</f>
      </c>
      <c r="M283" s="8">
        <f>IF(J283="PCS", I283, 0)</f>
      </c>
      <c r="N283" s="8" t="s">
        <v>683</v>
      </c>
      <c r="O283" s="8">
        <f>N283 * VLOOKUP(E283&amp;VLOOKUP(G283,Sku_Consolidated!A2:Q957,17,FALSE),Sku_CommRate!A2:E1002, 5, FALSE)</f>
      </c>
      <c r="P283" s="8">
        <f>N283 - O283</f>
      </c>
      <c r="Q283">
        <f>VLOOKUP(G283,Sku_Consolidated!A2:G957,7, FALSE)</f>
      </c>
      <c r="R283">
        <f>IF(IFERROR(VLOOKUP(E283,Store_Showcase!B2:H144,7, FALSE), TRUE)=TRUE, IF(IFERROR(VLOOKUP(E283,Store_SRP!B2:H110,7, FALSE), TRUE)=TRUE,VLOOKUP(E283,Store_VAM!B2:H273,7, FALSE),VLOOKUP(E283,Store_SRP!B2:H110,7, FALSE)), VLOOKUP(E283,Store_Showcase!B2:H144,7, FALSE))</f>
      </c>
      <c r="S283">
        <f>IF(IFERROR(VLOOKUP(E283,Store_Showcase!B2:I144,8, FALSE), TRUE)=TRUE, IF(IFERROR(VLOOKUP(E283,Store_SRP!B2:I110,8, FALSE), TRUE)=TRUE,VLOOKUP(E283,Store_VAM!B2:I273,8, FALSE),VLOOKUP(E283,Store_SRP!B2:I110,8, FALSE)), VLOOKUP(E283,Store_Showcase!B2:I144,8, FALSE))</f>
      </c>
      <c r="T283">
        <f>VLOOKUP(G283,Sku_Consolidated!A2:R957,18,FALSE)</f>
      </c>
      <c r="U283">
        <v>6226</v>
      </c>
      <c r="V283">
        <f>IF(VLOOKUP(G283,Sku_Consolidated!A2:S957,19,FALSE)="SHOWCASE", VLOOKUP(E283,Store_Showcase!B2:L144,11, FALSE), IF(VLOOKUP(G283,Sku_Consolidated!A2:S957,19,FALSE)="VAM",VLOOKUP(E283,Store_VAM!B2:L273,11, FALSE),VLOOKUP(E283,Store_SRP!B2:L110,11, FALSE)))</f>
      </c>
      <c r="W283">
        <f>VLOOKUP(G283,Sku_Consolidated!A2:W957,11,FALSE)</f>
      </c>
      <c r="X283">
        <f>VLOOKUP(G283,Sku_Consolidated!A2:H957,8,FALSE)</f>
      </c>
      <c r="Y283">
        <f>VLOOKUP(G283,Sku_Consolidated!A2:I957,9,FALSE)</f>
      </c>
      <c r="Z283" t="s">
        <v>38</v>
      </c>
      <c r="AA283">
        <f>VLOOKUP(G283,Sku_Consolidated!A2:E957,5,FALSE)</f>
      </c>
      <c r="AB283">
        <f>IF(VLOOKUP(G283,Sku_Consolidated!A2:S957,19,FALSE)="SHOWCASE", VLOOKUP(E283,Store_Showcase!B2:N144,13, FALSE), IF(VLOOKUP(G283,Sku_Consolidated!A2:S957,19,FALSE)="VAM",VLOOKUP(E283,Store_VAM!B2:N273,13, FALSE),VLOOKUP(E283,Store_SRP!B2:N110,13, FALSE)))</f>
      </c>
      <c r="AC283">
        <f>IF(IFERROR(AB283,TRUE)=TRUE, "-","OK")</f>
      </c>
      <c r="AD283" s="8" t="s">
        <v>683</v>
      </c>
      <c r="AE283" s="8" t="s">
        <v>39</v>
      </c>
      <c r="AF283">
        <f>IF(IFERROR(VLOOKUP(E283,Store_Showcase!B2:H144,{5}, FALSE), TRUE)=TRUE, IF(IFERROR(VLOOKUP(E283,Store_SRP!B2:H110,{5}, FALSE), TRUE)=TRUE,VLOOKUP(E283,Store_VAM!B2:H273,{5}, FALSE),VLOOKUP(E283,Store_SRP!B2:H110,{5}, FALSE)), VLOOKUP(E283,Store_Showcase!B2:H144,{5}, FALSE))</f>
      </c>
      <c r="AG283">
        <f>IF(IFERROR(VLOOKUP(E283,Store_Showcase!B2:H144,{6}, FALSE), TRUE)=TRUE, IF(IFERROR(VLOOKUP(E283,Store_SRP!B2:H110,{6}, FALSE), TRUE)=TRUE,VLOOKUP(E283,Store_VAM!B2:H273,{6}, FALSE),VLOOKUP(E283,Store_SRP!B2:H110,{6}, FALSE)), VLOOKUP(E283,Store_Showcase!B2:H144,{6}, FALSE))</f>
      </c>
      <c r="AH283">
        <f>VLOOKUP(G283,Sku_Consolidated!A2:R957,18,FALSE)</f>
      </c>
      <c r="AI283">
        <f>VLOOKUP(G283,Sku_Consolidated!A2:S957,19,FALSE)</f>
      </c>
      <c r="AJ283">
        <f>VLOOKUP(G283,Sku_Consolidated!A2:T957,20,FALSE)</f>
      </c>
    </row>
    <row r="284" spans="1:36" x14ac:dyDescent="0.25">
      <c r="A284">
        <v>2024</v>
      </c>
      <c r="B284" t="s">
        <v>31</v>
      </c>
      <c r="C284" t="s">
        <v>32</v>
      </c>
      <c r="D284" t="s">
        <v>33</v>
      </c>
      <c r="E284">
        <v>717</v>
      </c>
      <c r="F284">
        <f>IF(IFERROR(VLOOKUP(E284,Store_Showcase!B2:H144,{2}, FALSE), TRUE)=TRUE, IF(IFERROR(VLOOKUP(E284,Store_SRP!B2:H110,{2}, FALSE), TRUE)=TRUE,VLOOKUP(E284,Store_VAM!B2:H273,{2}, FALSE),VLOOKUP(E284,Store_SRP!B2:H110,{2}, FALSE)), VLOOKUP(E284,Store_Showcase!B2:H144,{2}, FALSE))</f>
      </c>
      <c r="G284">
        <v>655308</v>
      </c>
      <c r="H284" t="s">
        <v>287</v>
      </c>
      <c r="I284" s="8" t="s">
        <v>684</v>
      </c>
      <c r="J284" t="s">
        <v>36</v>
      </c>
      <c r="K284" s="8">
        <f>IF(J284="PCK", I284, 0)</f>
      </c>
      <c r="L284" s="8">
        <f>IF(J284="KLS", I284, IF(J284="PCK", I284*VLOOKUP(G284,Sku_Consolidated!A2:U957,21, FALSE),I284*VLOOKUP(G284,Sku_Consolidated!A2:U957,21, FALSE)))</f>
      </c>
      <c r="M284" s="8">
        <f>IF(J284="PCS", I284, 0)</f>
      </c>
      <c r="N284" s="8" t="s">
        <v>685</v>
      </c>
      <c r="O284" s="8">
        <f>N284 * VLOOKUP(E284&amp;VLOOKUP(G284,Sku_Consolidated!A2:Q957,17,FALSE),Sku_CommRate!A2:E1002, 5, FALSE)</f>
      </c>
      <c r="P284" s="8">
        <f>N284 - O284</f>
      </c>
      <c r="Q284">
        <f>VLOOKUP(G284,Sku_Consolidated!A2:G957,7, FALSE)</f>
      </c>
      <c r="R284">
        <f>IF(IFERROR(VLOOKUP(E284,Store_Showcase!B2:H144,7, FALSE), TRUE)=TRUE, IF(IFERROR(VLOOKUP(E284,Store_SRP!B2:H110,7, FALSE), TRUE)=TRUE,VLOOKUP(E284,Store_VAM!B2:H273,7, FALSE),VLOOKUP(E284,Store_SRP!B2:H110,7, FALSE)), VLOOKUP(E284,Store_Showcase!B2:H144,7, FALSE))</f>
      </c>
      <c r="S284">
        <f>IF(IFERROR(VLOOKUP(E284,Store_Showcase!B2:I144,8, FALSE), TRUE)=TRUE, IF(IFERROR(VLOOKUP(E284,Store_SRP!B2:I110,8, FALSE), TRUE)=TRUE,VLOOKUP(E284,Store_VAM!B2:I273,8, FALSE),VLOOKUP(E284,Store_SRP!B2:I110,8, FALSE)), VLOOKUP(E284,Store_Showcase!B2:I144,8, FALSE))</f>
      </c>
      <c r="T284">
        <f>VLOOKUP(G284,Sku_Consolidated!A2:R957,18,FALSE)</f>
      </c>
      <c r="U284">
        <v>6235</v>
      </c>
      <c r="V284">
        <f>IF(VLOOKUP(G284,Sku_Consolidated!A2:S957,19,FALSE)="SHOWCASE", VLOOKUP(E284,Store_Showcase!B2:L144,11, FALSE), IF(VLOOKUP(G284,Sku_Consolidated!A2:S957,19,FALSE)="VAM",VLOOKUP(E284,Store_VAM!B2:L273,11, FALSE),VLOOKUP(E284,Store_SRP!B2:L110,11, FALSE)))</f>
      </c>
      <c r="W284">
        <f>VLOOKUP(G284,Sku_Consolidated!A2:W957,11,FALSE)</f>
      </c>
      <c r="X284">
        <f>VLOOKUP(G284,Sku_Consolidated!A2:H957,8,FALSE)</f>
      </c>
      <c r="Y284">
        <f>VLOOKUP(G284,Sku_Consolidated!A2:I957,9,FALSE)</f>
      </c>
      <c r="Z284" t="s">
        <v>38</v>
      </c>
      <c r="AA284">
        <f>VLOOKUP(G284,Sku_Consolidated!A2:E957,5,FALSE)</f>
      </c>
      <c r="AB284">
        <f>IF(VLOOKUP(G284,Sku_Consolidated!A2:S957,19,FALSE)="SHOWCASE", VLOOKUP(E284,Store_Showcase!B2:N144,13, FALSE), IF(VLOOKUP(G284,Sku_Consolidated!A2:S957,19,FALSE)="VAM",VLOOKUP(E284,Store_VAM!B2:N273,13, FALSE),VLOOKUP(E284,Store_SRP!B2:N110,13, FALSE)))</f>
      </c>
      <c r="AC284">
        <f>IF(IFERROR(AB284,TRUE)=TRUE, "-","OK")</f>
      </c>
      <c r="AD284" s="8" t="s">
        <v>685</v>
      </c>
      <c r="AE284" s="8" t="s">
        <v>39</v>
      </c>
      <c r="AF284">
        <f>IF(IFERROR(VLOOKUP(E284,Store_Showcase!B2:H144,{5}, FALSE), TRUE)=TRUE, IF(IFERROR(VLOOKUP(E284,Store_SRP!B2:H110,{5}, FALSE), TRUE)=TRUE,VLOOKUP(E284,Store_VAM!B2:H273,{5}, FALSE),VLOOKUP(E284,Store_SRP!B2:H110,{5}, FALSE)), VLOOKUP(E284,Store_Showcase!B2:H144,{5}, FALSE))</f>
      </c>
      <c r="AG284">
        <f>IF(IFERROR(VLOOKUP(E284,Store_Showcase!B2:H144,{6}, FALSE), TRUE)=TRUE, IF(IFERROR(VLOOKUP(E284,Store_SRP!B2:H110,{6}, FALSE), TRUE)=TRUE,VLOOKUP(E284,Store_VAM!B2:H273,{6}, FALSE),VLOOKUP(E284,Store_SRP!B2:H110,{6}, FALSE)), VLOOKUP(E284,Store_Showcase!B2:H144,{6}, FALSE))</f>
      </c>
      <c r="AH284">
        <f>VLOOKUP(G284,Sku_Consolidated!A2:R957,18,FALSE)</f>
      </c>
      <c r="AI284">
        <f>VLOOKUP(G284,Sku_Consolidated!A2:S957,19,FALSE)</f>
      </c>
      <c r="AJ284">
        <f>VLOOKUP(G284,Sku_Consolidated!A2:T957,20,FALSE)</f>
      </c>
    </row>
    <row r="285" spans="1:36" x14ac:dyDescent="0.25">
      <c r="A285">
        <v>2024</v>
      </c>
      <c r="B285" t="s">
        <v>31</v>
      </c>
      <c r="C285" t="s">
        <v>32</v>
      </c>
      <c r="D285" t="s">
        <v>33</v>
      </c>
      <c r="E285">
        <v>229</v>
      </c>
      <c r="F285">
        <f>IF(IFERROR(VLOOKUP(E285,Store_Showcase!B2:H144,{2}, FALSE), TRUE)=TRUE, IF(IFERROR(VLOOKUP(E285,Store_SRP!B2:H110,{2}, FALSE), TRUE)=TRUE,VLOOKUP(E285,Store_VAM!B2:H273,{2}, FALSE),VLOOKUP(E285,Store_SRP!B2:H110,{2}, FALSE)), VLOOKUP(E285,Store_Showcase!B2:H144,{2}, FALSE))</f>
      </c>
      <c r="G285">
        <v>655306</v>
      </c>
      <c r="H285" t="s">
        <v>43</v>
      </c>
      <c r="I285" s="8" t="s">
        <v>686</v>
      </c>
      <c r="J285" t="s">
        <v>36</v>
      </c>
      <c r="K285" s="8">
        <f>IF(J285="PCK", I285, 0)</f>
      </c>
      <c r="L285" s="8">
        <f>IF(J285="KLS", I285, IF(J285="PCK", I285*VLOOKUP(G285,Sku_Consolidated!A2:U957,21, FALSE),I285*VLOOKUP(G285,Sku_Consolidated!A2:U957,21, FALSE)))</f>
      </c>
      <c r="M285" s="8">
        <f>IF(J285="PCS", I285, 0)</f>
      </c>
      <c r="N285" s="8" t="s">
        <v>687</v>
      </c>
      <c r="O285" s="8">
        <f>N285 * VLOOKUP(E285&amp;VLOOKUP(G285,Sku_Consolidated!A2:Q957,17,FALSE),Sku_CommRate!A2:E1002, 5, FALSE)</f>
      </c>
      <c r="P285" s="8">
        <f>N285 - O285</f>
      </c>
      <c r="Q285">
        <f>VLOOKUP(G285,Sku_Consolidated!A2:G957,7, FALSE)</f>
      </c>
      <c r="R285">
        <f>IF(IFERROR(VLOOKUP(E285,Store_Showcase!B2:H144,7, FALSE), TRUE)=TRUE, IF(IFERROR(VLOOKUP(E285,Store_SRP!B2:H110,7, FALSE), TRUE)=TRUE,VLOOKUP(E285,Store_VAM!B2:H273,7, FALSE),VLOOKUP(E285,Store_SRP!B2:H110,7, FALSE)), VLOOKUP(E285,Store_Showcase!B2:H144,7, FALSE))</f>
      </c>
      <c r="S285">
        <f>IF(IFERROR(VLOOKUP(E285,Store_Showcase!B2:I144,8, FALSE), TRUE)=TRUE, IF(IFERROR(VLOOKUP(E285,Store_SRP!B2:I110,8, FALSE), TRUE)=TRUE,VLOOKUP(E285,Store_VAM!B2:I273,8, FALSE),VLOOKUP(E285,Store_SRP!B2:I110,8, FALSE)), VLOOKUP(E285,Store_Showcase!B2:I144,8, FALSE))</f>
      </c>
      <c r="T285">
        <f>VLOOKUP(G285,Sku_Consolidated!A2:R957,18,FALSE)</f>
      </c>
      <c r="U285">
        <v>6233</v>
      </c>
      <c r="V285">
        <f>IF(VLOOKUP(G285,Sku_Consolidated!A2:S957,19,FALSE)="SHOWCASE", VLOOKUP(E285,Store_Showcase!B2:L144,11, FALSE), IF(VLOOKUP(G285,Sku_Consolidated!A2:S957,19,FALSE)="VAM",VLOOKUP(E285,Store_VAM!B2:L273,11, FALSE),VLOOKUP(E285,Store_SRP!B2:L110,11, FALSE)))</f>
      </c>
      <c r="W285">
        <f>VLOOKUP(G285,Sku_Consolidated!A2:W957,11,FALSE)</f>
      </c>
      <c r="X285">
        <f>VLOOKUP(G285,Sku_Consolidated!A2:H957,8,FALSE)</f>
      </c>
      <c r="Y285">
        <f>VLOOKUP(G285,Sku_Consolidated!A2:I957,9,FALSE)</f>
      </c>
      <c r="Z285" t="s">
        <v>38</v>
      </c>
      <c r="AA285">
        <f>VLOOKUP(G285,Sku_Consolidated!A2:E957,5,FALSE)</f>
      </c>
      <c r="AB285">
        <f>IF(VLOOKUP(G285,Sku_Consolidated!A2:S957,19,FALSE)="SHOWCASE", VLOOKUP(E285,Store_Showcase!B2:N144,13, FALSE), IF(VLOOKUP(G285,Sku_Consolidated!A2:S957,19,FALSE)="VAM",VLOOKUP(E285,Store_VAM!B2:N273,13, FALSE),VLOOKUP(E285,Store_SRP!B2:N110,13, FALSE)))</f>
      </c>
      <c r="AC285">
        <f>IF(IFERROR(AB285,TRUE)=TRUE, "-","OK")</f>
      </c>
      <c r="AD285" s="8" t="s">
        <v>687</v>
      </c>
      <c r="AE285" s="8" t="s">
        <v>39</v>
      </c>
      <c r="AF285">
        <f>IF(IFERROR(VLOOKUP(E285,Store_Showcase!B2:H144,{5}, FALSE), TRUE)=TRUE, IF(IFERROR(VLOOKUP(E285,Store_SRP!B2:H110,{5}, FALSE), TRUE)=TRUE,VLOOKUP(E285,Store_VAM!B2:H273,{5}, FALSE),VLOOKUP(E285,Store_SRP!B2:H110,{5}, FALSE)), VLOOKUP(E285,Store_Showcase!B2:H144,{5}, FALSE))</f>
      </c>
      <c r="AG285">
        <f>IF(IFERROR(VLOOKUP(E285,Store_Showcase!B2:H144,{6}, FALSE), TRUE)=TRUE, IF(IFERROR(VLOOKUP(E285,Store_SRP!B2:H110,{6}, FALSE), TRUE)=TRUE,VLOOKUP(E285,Store_VAM!B2:H273,{6}, FALSE),VLOOKUP(E285,Store_SRP!B2:H110,{6}, FALSE)), VLOOKUP(E285,Store_Showcase!B2:H144,{6}, FALSE))</f>
      </c>
      <c r="AH285">
        <f>VLOOKUP(G285,Sku_Consolidated!A2:R957,18,FALSE)</f>
      </c>
      <c r="AI285">
        <f>VLOOKUP(G285,Sku_Consolidated!A2:S957,19,FALSE)</f>
      </c>
      <c r="AJ285">
        <f>VLOOKUP(G285,Sku_Consolidated!A2:T957,20,FALSE)</f>
      </c>
    </row>
    <row r="286" spans="1:36" x14ac:dyDescent="0.25">
      <c r="A286">
        <v>2024</v>
      </c>
      <c r="B286" t="s">
        <v>31</v>
      </c>
      <c r="C286" t="s">
        <v>32</v>
      </c>
      <c r="D286" t="s">
        <v>33</v>
      </c>
      <c r="E286">
        <v>402</v>
      </c>
      <c r="F286">
        <f>IF(IFERROR(VLOOKUP(E286,Store_Showcase!B2:H144,{2}, FALSE), TRUE)=TRUE, IF(IFERROR(VLOOKUP(E286,Store_SRP!B2:H110,{2}, FALSE), TRUE)=TRUE,VLOOKUP(E286,Store_VAM!B2:H273,{2}, FALSE),VLOOKUP(E286,Store_SRP!B2:H110,{2}, FALSE)), VLOOKUP(E286,Store_Showcase!B2:H144,{2}, FALSE))</f>
      </c>
      <c r="G286">
        <v>657471</v>
      </c>
      <c r="H286" t="s">
        <v>84</v>
      </c>
      <c r="I286" s="8" t="s">
        <v>688</v>
      </c>
      <c r="J286" t="s">
        <v>36</v>
      </c>
      <c r="K286" s="8">
        <f>IF(J286="PCK", I286, 0)</f>
      </c>
      <c r="L286" s="8">
        <f>IF(J286="KLS", I286, IF(J286="PCK", I286*VLOOKUP(G286,Sku_Consolidated!A2:U957,21, FALSE),I286*VLOOKUP(G286,Sku_Consolidated!A2:U957,21, FALSE)))</f>
      </c>
      <c r="M286" s="8">
        <f>IF(J286="PCS", I286, 0)</f>
      </c>
      <c r="N286" s="8" t="s">
        <v>689</v>
      </c>
      <c r="O286" s="8">
        <f>N286 * VLOOKUP(E286&amp;VLOOKUP(G286,Sku_Consolidated!A2:Q957,17,FALSE),Sku_CommRate!A2:E1002, 5, FALSE)</f>
      </c>
      <c r="P286" s="8">
        <f>N286 - O286</f>
      </c>
      <c r="Q286">
        <f>VLOOKUP(G286,Sku_Consolidated!A2:G957,7, FALSE)</f>
      </c>
      <c r="R286">
        <f>IF(IFERROR(VLOOKUP(E286,Store_Showcase!B2:H144,7, FALSE), TRUE)=TRUE, IF(IFERROR(VLOOKUP(E286,Store_SRP!B2:H110,7, FALSE), TRUE)=TRUE,VLOOKUP(E286,Store_VAM!B2:H273,7, FALSE),VLOOKUP(E286,Store_SRP!B2:H110,7, FALSE)), VLOOKUP(E286,Store_Showcase!B2:H144,7, FALSE))</f>
      </c>
      <c r="S286">
        <f>IF(IFERROR(VLOOKUP(E286,Store_Showcase!B2:I144,8, FALSE), TRUE)=TRUE, IF(IFERROR(VLOOKUP(E286,Store_SRP!B2:I110,8, FALSE), TRUE)=TRUE,VLOOKUP(E286,Store_VAM!B2:I273,8, FALSE),VLOOKUP(E286,Store_SRP!B2:I110,8, FALSE)), VLOOKUP(E286,Store_Showcase!B2:I144,8, FALSE))</f>
      </c>
      <c r="T286">
        <f>VLOOKUP(G286,Sku_Consolidated!A2:R957,18,FALSE)</f>
      </c>
      <c r="U286">
        <v>7074</v>
      </c>
      <c r="V286">
        <f>IF(VLOOKUP(G286,Sku_Consolidated!A2:S957,19,FALSE)="SHOWCASE", VLOOKUP(E286,Store_Showcase!B2:L144,11, FALSE), IF(VLOOKUP(G286,Sku_Consolidated!A2:S957,19,FALSE)="VAM",VLOOKUP(E286,Store_VAM!B2:L273,11, FALSE),VLOOKUP(E286,Store_SRP!B2:L110,11, FALSE)))</f>
      </c>
      <c r="W286">
        <f>VLOOKUP(G286,Sku_Consolidated!A2:W957,11,FALSE)</f>
      </c>
      <c r="X286">
        <f>VLOOKUP(G286,Sku_Consolidated!A2:H957,8,FALSE)</f>
      </c>
      <c r="Y286">
        <f>VLOOKUP(G286,Sku_Consolidated!A2:I957,9,FALSE)</f>
      </c>
      <c r="Z286" t="s">
        <v>38</v>
      </c>
      <c r="AA286">
        <f>VLOOKUP(G286,Sku_Consolidated!A2:E957,5,FALSE)</f>
      </c>
      <c r="AB286">
        <f>IF(VLOOKUP(G286,Sku_Consolidated!A2:S957,19,FALSE)="SHOWCASE", VLOOKUP(E286,Store_Showcase!B2:N144,13, FALSE), IF(VLOOKUP(G286,Sku_Consolidated!A2:S957,19,FALSE)="VAM",VLOOKUP(E286,Store_VAM!B2:N273,13, FALSE),VLOOKUP(E286,Store_SRP!B2:N110,13, FALSE)))</f>
      </c>
      <c r="AC286">
        <f>IF(IFERROR(AB286,TRUE)=TRUE, "-","OK")</f>
      </c>
      <c r="AD286" s="8" t="s">
        <v>689</v>
      </c>
      <c r="AE286" s="8" t="s">
        <v>39</v>
      </c>
      <c r="AF286">
        <f>IF(IFERROR(VLOOKUP(E286,Store_Showcase!B2:H144,{5}, FALSE), TRUE)=TRUE, IF(IFERROR(VLOOKUP(E286,Store_SRP!B2:H110,{5}, FALSE), TRUE)=TRUE,VLOOKUP(E286,Store_VAM!B2:H273,{5}, FALSE),VLOOKUP(E286,Store_SRP!B2:H110,{5}, FALSE)), VLOOKUP(E286,Store_Showcase!B2:H144,{5}, FALSE))</f>
      </c>
      <c r="AG286">
        <f>IF(IFERROR(VLOOKUP(E286,Store_Showcase!B2:H144,{6}, FALSE), TRUE)=TRUE, IF(IFERROR(VLOOKUP(E286,Store_SRP!B2:H110,{6}, FALSE), TRUE)=TRUE,VLOOKUP(E286,Store_VAM!B2:H273,{6}, FALSE),VLOOKUP(E286,Store_SRP!B2:H110,{6}, FALSE)), VLOOKUP(E286,Store_Showcase!B2:H144,{6}, FALSE))</f>
      </c>
      <c r="AH286">
        <f>VLOOKUP(G286,Sku_Consolidated!A2:R957,18,FALSE)</f>
      </c>
      <c r="AI286">
        <f>VLOOKUP(G286,Sku_Consolidated!A2:S957,19,FALSE)</f>
      </c>
      <c r="AJ286">
        <f>VLOOKUP(G286,Sku_Consolidated!A2:T957,20,FALSE)</f>
      </c>
    </row>
    <row r="287" spans="1:36" x14ac:dyDescent="0.25">
      <c r="A287">
        <v>2024</v>
      </c>
      <c r="B287" t="s">
        <v>31</v>
      </c>
      <c r="C287" t="s">
        <v>32</v>
      </c>
      <c r="D287" t="s">
        <v>33</v>
      </c>
      <c r="E287">
        <v>202</v>
      </c>
      <c r="F287">
        <f>IF(IFERROR(VLOOKUP(E287,Store_Showcase!B2:H144,{2}, FALSE), TRUE)=TRUE, IF(IFERROR(VLOOKUP(E287,Store_SRP!B2:H110,{2}, FALSE), TRUE)=TRUE,VLOOKUP(E287,Store_VAM!B2:H273,{2}, FALSE),VLOOKUP(E287,Store_SRP!B2:H110,{2}, FALSE)), VLOOKUP(E287,Store_Showcase!B2:H144,{2}, FALSE))</f>
      </c>
      <c r="G287">
        <v>655314</v>
      </c>
      <c r="H287" t="s">
        <v>69</v>
      </c>
      <c r="I287" s="8" t="s">
        <v>690</v>
      </c>
      <c r="J287" t="s">
        <v>36</v>
      </c>
      <c r="K287" s="8">
        <f>IF(J287="PCK", I287, 0)</f>
      </c>
      <c r="L287" s="8">
        <f>IF(J287="KLS", I287, IF(J287="PCK", I287*VLOOKUP(G287,Sku_Consolidated!A2:U957,21, FALSE),I287*VLOOKUP(G287,Sku_Consolidated!A2:U957,21, FALSE)))</f>
      </c>
      <c r="M287" s="8">
        <f>IF(J287="PCS", I287, 0)</f>
      </c>
      <c r="N287" s="8" t="s">
        <v>691</v>
      </c>
      <c r="O287" s="8">
        <f>N287 * VLOOKUP(E287&amp;VLOOKUP(G287,Sku_Consolidated!A2:Q957,17,FALSE),Sku_CommRate!A2:E1002, 5, FALSE)</f>
      </c>
      <c r="P287" s="8">
        <f>N287 - O287</f>
      </c>
      <c r="Q287">
        <f>VLOOKUP(G287,Sku_Consolidated!A2:G957,7, FALSE)</f>
      </c>
      <c r="R287">
        <f>IF(IFERROR(VLOOKUP(E287,Store_Showcase!B2:H144,7, FALSE), TRUE)=TRUE, IF(IFERROR(VLOOKUP(E287,Store_SRP!B2:H110,7, FALSE), TRUE)=TRUE,VLOOKUP(E287,Store_VAM!B2:H273,7, FALSE),VLOOKUP(E287,Store_SRP!B2:H110,7, FALSE)), VLOOKUP(E287,Store_Showcase!B2:H144,7, FALSE))</f>
      </c>
      <c r="S287">
        <f>IF(IFERROR(VLOOKUP(E287,Store_Showcase!B2:I144,8, FALSE), TRUE)=TRUE, IF(IFERROR(VLOOKUP(E287,Store_SRP!B2:I110,8, FALSE), TRUE)=TRUE,VLOOKUP(E287,Store_VAM!B2:I273,8, FALSE),VLOOKUP(E287,Store_SRP!B2:I110,8, FALSE)), VLOOKUP(E287,Store_Showcase!B2:I144,8, FALSE))</f>
      </c>
      <c r="T287">
        <f>VLOOKUP(G287,Sku_Consolidated!A2:R957,18,FALSE)</f>
      </c>
      <c r="U287">
        <v>6239</v>
      </c>
      <c r="V287">
        <f>IF(VLOOKUP(G287,Sku_Consolidated!A2:S957,19,FALSE)="SHOWCASE", VLOOKUP(E287,Store_Showcase!B2:L144,11, FALSE), IF(VLOOKUP(G287,Sku_Consolidated!A2:S957,19,FALSE)="VAM",VLOOKUP(E287,Store_VAM!B2:L273,11, FALSE),VLOOKUP(E287,Store_SRP!B2:L110,11, FALSE)))</f>
      </c>
      <c r="W287">
        <f>VLOOKUP(G287,Sku_Consolidated!A2:W957,11,FALSE)</f>
      </c>
      <c r="X287">
        <f>VLOOKUP(G287,Sku_Consolidated!A2:H957,8,FALSE)</f>
      </c>
      <c r="Y287">
        <f>VLOOKUP(G287,Sku_Consolidated!A2:I957,9,FALSE)</f>
      </c>
      <c r="Z287" t="s">
        <v>38</v>
      </c>
      <c r="AA287">
        <f>VLOOKUP(G287,Sku_Consolidated!A2:E957,5,FALSE)</f>
      </c>
      <c r="AB287">
        <f>IF(VLOOKUP(G287,Sku_Consolidated!A2:S957,19,FALSE)="SHOWCASE", VLOOKUP(E287,Store_Showcase!B2:N144,13, FALSE), IF(VLOOKUP(G287,Sku_Consolidated!A2:S957,19,FALSE)="VAM",VLOOKUP(E287,Store_VAM!B2:N273,13, FALSE),VLOOKUP(E287,Store_SRP!B2:N110,13, FALSE)))</f>
      </c>
      <c r="AC287">
        <f>IF(IFERROR(AB287,TRUE)=TRUE, "-","OK")</f>
      </c>
      <c r="AD287" s="8" t="s">
        <v>691</v>
      </c>
      <c r="AE287" s="8" t="s">
        <v>39</v>
      </c>
      <c r="AF287">
        <f>IF(IFERROR(VLOOKUP(E287,Store_Showcase!B2:H144,{5}, FALSE), TRUE)=TRUE, IF(IFERROR(VLOOKUP(E287,Store_SRP!B2:H110,{5}, FALSE), TRUE)=TRUE,VLOOKUP(E287,Store_VAM!B2:H273,{5}, FALSE),VLOOKUP(E287,Store_SRP!B2:H110,{5}, FALSE)), VLOOKUP(E287,Store_Showcase!B2:H144,{5}, FALSE))</f>
      </c>
      <c r="AG287">
        <f>IF(IFERROR(VLOOKUP(E287,Store_Showcase!B2:H144,{6}, FALSE), TRUE)=TRUE, IF(IFERROR(VLOOKUP(E287,Store_SRP!B2:H110,{6}, FALSE), TRUE)=TRUE,VLOOKUP(E287,Store_VAM!B2:H273,{6}, FALSE),VLOOKUP(E287,Store_SRP!B2:H110,{6}, FALSE)), VLOOKUP(E287,Store_Showcase!B2:H144,{6}, FALSE))</f>
      </c>
      <c r="AH287">
        <f>VLOOKUP(G287,Sku_Consolidated!A2:R957,18,FALSE)</f>
      </c>
      <c r="AI287">
        <f>VLOOKUP(G287,Sku_Consolidated!A2:S957,19,FALSE)</f>
      </c>
      <c r="AJ287">
        <f>VLOOKUP(G287,Sku_Consolidated!A2:T957,20,FALSE)</f>
      </c>
    </row>
    <row r="288" spans="1:36" x14ac:dyDescent="0.25">
      <c r="A288">
        <v>2024</v>
      </c>
      <c r="B288" t="s">
        <v>31</v>
      </c>
      <c r="C288" t="s">
        <v>32</v>
      </c>
      <c r="D288" t="s">
        <v>33</v>
      </c>
      <c r="E288">
        <v>111</v>
      </c>
      <c r="F288">
        <f>IF(IFERROR(VLOOKUP(E288,Store_Showcase!B2:H144,{2}, FALSE), TRUE)=TRUE, IF(IFERROR(VLOOKUP(E288,Store_SRP!B2:H110,{2}, FALSE), TRUE)=TRUE,VLOOKUP(E288,Store_VAM!B2:H273,{2}, FALSE),VLOOKUP(E288,Store_SRP!B2:H110,{2}, FALSE)), VLOOKUP(E288,Store_Showcase!B2:H144,{2}, FALSE))</f>
      </c>
      <c r="G288">
        <v>655715</v>
      </c>
      <c r="H288" t="s">
        <v>591</v>
      </c>
      <c r="I288" s="8" t="s">
        <v>692</v>
      </c>
      <c r="J288" t="s">
        <v>36</v>
      </c>
      <c r="K288" s="8">
        <f>IF(J288="PCK", I288, 0)</f>
      </c>
      <c r="L288" s="8">
        <f>IF(J288="KLS", I288, IF(J288="PCK", I288*VLOOKUP(G288,Sku_Consolidated!A2:U957,21, FALSE),I288*VLOOKUP(G288,Sku_Consolidated!A2:U957,21, FALSE)))</f>
      </c>
      <c r="M288" s="8">
        <f>IF(J288="PCS", I288, 0)</f>
      </c>
      <c r="N288" s="8" t="s">
        <v>693</v>
      </c>
      <c r="O288" s="8">
        <f>N288 * VLOOKUP(E288&amp;VLOOKUP(G288,Sku_Consolidated!A2:Q957,17,FALSE),Sku_CommRate!A2:E1002, 5, FALSE)</f>
      </c>
      <c r="P288" s="8">
        <f>N288 - O288</f>
      </c>
      <c r="Q288">
        <f>VLOOKUP(G288,Sku_Consolidated!A2:G957,7, FALSE)</f>
      </c>
      <c r="R288">
        <f>IF(IFERROR(VLOOKUP(E288,Store_Showcase!B2:H144,7, FALSE), TRUE)=TRUE, IF(IFERROR(VLOOKUP(E288,Store_SRP!B2:H110,7, FALSE), TRUE)=TRUE,VLOOKUP(E288,Store_VAM!B2:H273,7, FALSE),VLOOKUP(E288,Store_SRP!B2:H110,7, FALSE)), VLOOKUP(E288,Store_Showcase!B2:H144,7, FALSE))</f>
      </c>
      <c r="S288">
        <f>IF(IFERROR(VLOOKUP(E288,Store_Showcase!B2:I144,8, FALSE), TRUE)=TRUE, IF(IFERROR(VLOOKUP(E288,Store_SRP!B2:I110,8, FALSE), TRUE)=TRUE,VLOOKUP(E288,Store_VAM!B2:I273,8, FALSE),VLOOKUP(E288,Store_SRP!B2:I110,8, FALSE)), VLOOKUP(E288,Store_Showcase!B2:I144,8, FALSE))</f>
      </c>
      <c r="T288">
        <f>VLOOKUP(G288,Sku_Consolidated!A2:R957,18,FALSE)</f>
      </c>
      <c r="U288">
        <v>6443</v>
      </c>
      <c r="V288">
        <f>IF(VLOOKUP(G288,Sku_Consolidated!A2:S957,19,FALSE)="SHOWCASE", VLOOKUP(E288,Store_Showcase!B2:L144,11, FALSE), IF(VLOOKUP(G288,Sku_Consolidated!A2:S957,19,FALSE)="VAM",VLOOKUP(E288,Store_VAM!B2:L273,11, FALSE),VLOOKUP(E288,Store_SRP!B2:L110,11, FALSE)))</f>
      </c>
      <c r="W288">
        <f>VLOOKUP(G288,Sku_Consolidated!A2:W957,11,FALSE)</f>
      </c>
      <c r="X288">
        <f>VLOOKUP(G288,Sku_Consolidated!A2:H957,8,FALSE)</f>
      </c>
      <c r="Y288">
        <f>VLOOKUP(G288,Sku_Consolidated!A2:I957,9,FALSE)</f>
      </c>
      <c r="Z288" t="s">
        <v>38</v>
      </c>
      <c r="AA288">
        <f>VLOOKUP(G288,Sku_Consolidated!A2:E957,5,FALSE)</f>
      </c>
      <c r="AB288">
        <f>IF(VLOOKUP(G288,Sku_Consolidated!A2:S957,19,FALSE)="SHOWCASE", VLOOKUP(E288,Store_Showcase!B2:N144,13, FALSE), IF(VLOOKUP(G288,Sku_Consolidated!A2:S957,19,FALSE)="VAM",VLOOKUP(E288,Store_VAM!B2:N273,13, FALSE),VLOOKUP(E288,Store_SRP!B2:N110,13, FALSE)))</f>
      </c>
      <c r="AC288">
        <f>IF(IFERROR(AB288,TRUE)=TRUE, "-","OK")</f>
      </c>
      <c r="AD288" s="8" t="s">
        <v>693</v>
      </c>
      <c r="AE288" s="8" t="s">
        <v>39</v>
      </c>
      <c r="AF288">
        <f>IF(IFERROR(VLOOKUP(E288,Store_Showcase!B2:H144,{5}, FALSE), TRUE)=TRUE, IF(IFERROR(VLOOKUP(E288,Store_SRP!B2:H110,{5}, FALSE), TRUE)=TRUE,VLOOKUP(E288,Store_VAM!B2:H273,{5}, FALSE),VLOOKUP(E288,Store_SRP!B2:H110,{5}, FALSE)), VLOOKUP(E288,Store_Showcase!B2:H144,{5}, FALSE))</f>
      </c>
      <c r="AG288">
        <f>IF(IFERROR(VLOOKUP(E288,Store_Showcase!B2:H144,{6}, FALSE), TRUE)=TRUE, IF(IFERROR(VLOOKUP(E288,Store_SRP!B2:H110,{6}, FALSE), TRUE)=TRUE,VLOOKUP(E288,Store_VAM!B2:H273,{6}, FALSE),VLOOKUP(E288,Store_SRP!B2:H110,{6}, FALSE)), VLOOKUP(E288,Store_Showcase!B2:H144,{6}, FALSE))</f>
      </c>
      <c r="AH288">
        <f>VLOOKUP(G288,Sku_Consolidated!A2:R957,18,FALSE)</f>
      </c>
      <c r="AI288">
        <f>VLOOKUP(G288,Sku_Consolidated!A2:S957,19,FALSE)</f>
      </c>
      <c r="AJ288">
        <f>VLOOKUP(G288,Sku_Consolidated!A2:T957,20,FALSE)</f>
      </c>
    </row>
    <row r="289" spans="1:36" x14ac:dyDescent="0.25">
      <c r="A289">
        <v>2024</v>
      </c>
      <c r="B289" t="s">
        <v>31</v>
      </c>
      <c r="C289" t="s">
        <v>32</v>
      </c>
      <c r="D289" t="s">
        <v>33</v>
      </c>
      <c r="E289">
        <v>485</v>
      </c>
      <c r="F289">
        <f>IF(IFERROR(VLOOKUP(E289,Store_Showcase!B2:H144,{2}, FALSE), TRUE)=TRUE, IF(IFERROR(VLOOKUP(E289,Store_SRP!B2:H110,{2}, FALSE), TRUE)=TRUE,VLOOKUP(E289,Store_VAM!B2:H273,{2}, FALSE),VLOOKUP(E289,Store_SRP!B2:H110,{2}, FALSE)), VLOOKUP(E289,Store_Showcase!B2:H144,{2}, FALSE))</f>
      </c>
      <c r="G289">
        <v>655753</v>
      </c>
      <c r="H289" t="s">
        <v>449</v>
      </c>
      <c r="I289" s="8" t="s">
        <v>694</v>
      </c>
      <c r="J289" t="s">
        <v>36</v>
      </c>
      <c r="K289" s="8">
        <f>IF(J289="PCK", I289, 0)</f>
      </c>
      <c r="L289" s="8">
        <f>IF(J289="KLS", I289, IF(J289="PCK", I289*VLOOKUP(G289,Sku_Consolidated!A2:U957,21, FALSE),I289*VLOOKUP(G289,Sku_Consolidated!A2:U957,21, FALSE)))</f>
      </c>
      <c r="M289" s="8">
        <f>IF(J289="PCS", I289, 0)</f>
      </c>
      <c r="N289" s="8" t="s">
        <v>695</v>
      </c>
      <c r="O289" s="8">
        <f>N289 * VLOOKUP(E289&amp;VLOOKUP(G289,Sku_Consolidated!A2:Q957,17,FALSE),Sku_CommRate!A2:E1002, 5, FALSE)</f>
      </c>
      <c r="P289" s="8">
        <f>N289 - O289</f>
      </c>
      <c r="Q289">
        <f>VLOOKUP(G289,Sku_Consolidated!A2:G957,7, FALSE)</f>
      </c>
      <c r="R289">
        <f>IF(IFERROR(VLOOKUP(E289,Store_Showcase!B2:H144,7, FALSE), TRUE)=TRUE, IF(IFERROR(VLOOKUP(E289,Store_SRP!B2:H110,7, FALSE), TRUE)=TRUE,VLOOKUP(E289,Store_VAM!B2:H273,7, FALSE),VLOOKUP(E289,Store_SRP!B2:H110,7, FALSE)), VLOOKUP(E289,Store_Showcase!B2:H144,7, FALSE))</f>
      </c>
      <c r="S289">
        <f>IF(IFERROR(VLOOKUP(E289,Store_Showcase!B2:I144,8, FALSE), TRUE)=TRUE, IF(IFERROR(VLOOKUP(E289,Store_SRP!B2:I110,8, FALSE), TRUE)=TRUE,VLOOKUP(E289,Store_VAM!B2:I273,8, FALSE),VLOOKUP(E289,Store_SRP!B2:I110,8, FALSE)), VLOOKUP(E289,Store_Showcase!B2:I144,8, FALSE))</f>
      </c>
      <c r="T289">
        <f>VLOOKUP(G289,Sku_Consolidated!A2:R957,18,FALSE)</f>
      </c>
      <c r="U289">
        <v>6469</v>
      </c>
      <c r="V289">
        <f>IF(VLOOKUP(G289,Sku_Consolidated!A2:S957,19,FALSE)="SHOWCASE", VLOOKUP(E289,Store_Showcase!B2:L144,11, FALSE), IF(VLOOKUP(G289,Sku_Consolidated!A2:S957,19,FALSE)="VAM",VLOOKUP(E289,Store_VAM!B2:L273,11, FALSE),VLOOKUP(E289,Store_SRP!B2:L110,11, FALSE)))</f>
      </c>
      <c r="W289">
        <f>VLOOKUP(G289,Sku_Consolidated!A2:W957,11,FALSE)</f>
      </c>
      <c r="X289">
        <f>VLOOKUP(G289,Sku_Consolidated!A2:H957,8,FALSE)</f>
      </c>
      <c r="Y289">
        <f>VLOOKUP(G289,Sku_Consolidated!A2:I957,9,FALSE)</f>
      </c>
      <c r="Z289" t="s">
        <v>38</v>
      </c>
      <c r="AA289">
        <f>VLOOKUP(G289,Sku_Consolidated!A2:E957,5,FALSE)</f>
      </c>
      <c r="AB289">
        <f>IF(VLOOKUP(G289,Sku_Consolidated!A2:S957,19,FALSE)="SHOWCASE", VLOOKUP(E289,Store_Showcase!B2:N144,13, FALSE), IF(VLOOKUP(G289,Sku_Consolidated!A2:S957,19,FALSE)="VAM",VLOOKUP(E289,Store_VAM!B2:N273,13, FALSE),VLOOKUP(E289,Store_SRP!B2:N110,13, FALSE)))</f>
      </c>
      <c r="AC289">
        <f>IF(IFERROR(AB289,TRUE)=TRUE, "-","OK")</f>
      </c>
      <c r="AD289" s="8" t="s">
        <v>695</v>
      </c>
      <c r="AE289" s="8" t="s">
        <v>39</v>
      </c>
      <c r="AF289">
        <f>IF(IFERROR(VLOOKUP(E289,Store_Showcase!B2:H144,{5}, FALSE), TRUE)=TRUE, IF(IFERROR(VLOOKUP(E289,Store_SRP!B2:H110,{5}, FALSE), TRUE)=TRUE,VLOOKUP(E289,Store_VAM!B2:H273,{5}, FALSE),VLOOKUP(E289,Store_SRP!B2:H110,{5}, FALSE)), VLOOKUP(E289,Store_Showcase!B2:H144,{5}, FALSE))</f>
      </c>
      <c r="AG289">
        <f>IF(IFERROR(VLOOKUP(E289,Store_Showcase!B2:H144,{6}, FALSE), TRUE)=TRUE, IF(IFERROR(VLOOKUP(E289,Store_SRP!B2:H110,{6}, FALSE), TRUE)=TRUE,VLOOKUP(E289,Store_VAM!B2:H273,{6}, FALSE),VLOOKUP(E289,Store_SRP!B2:H110,{6}, FALSE)), VLOOKUP(E289,Store_Showcase!B2:H144,{6}, FALSE))</f>
      </c>
      <c r="AH289">
        <f>VLOOKUP(G289,Sku_Consolidated!A2:R957,18,FALSE)</f>
      </c>
      <c r="AI289">
        <f>VLOOKUP(G289,Sku_Consolidated!A2:S957,19,FALSE)</f>
      </c>
      <c r="AJ289">
        <f>VLOOKUP(G289,Sku_Consolidated!A2:T957,20,FALSE)</f>
      </c>
    </row>
    <row r="290" spans="1:36" x14ac:dyDescent="0.25">
      <c r="A290">
        <v>2024</v>
      </c>
      <c r="B290" t="s">
        <v>31</v>
      </c>
      <c r="C290" t="s">
        <v>32</v>
      </c>
      <c r="D290" t="s">
        <v>33</v>
      </c>
      <c r="E290">
        <v>248</v>
      </c>
      <c r="F290">
        <f>IF(IFERROR(VLOOKUP(E290,Store_Showcase!B2:H144,{2}, FALSE), TRUE)=TRUE, IF(IFERROR(VLOOKUP(E290,Store_SRP!B2:H110,{2}, FALSE), TRUE)=TRUE,VLOOKUP(E290,Store_VAM!B2:H273,{2}, FALSE),VLOOKUP(E290,Store_SRP!B2:H110,{2}, FALSE)), VLOOKUP(E290,Store_Showcase!B2:H144,{2}, FALSE))</f>
      </c>
      <c r="G290">
        <v>655318</v>
      </c>
      <c r="H290" t="s">
        <v>696</v>
      </c>
      <c r="I290" s="8" t="s">
        <v>697</v>
      </c>
      <c r="J290" t="s">
        <v>36</v>
      </c>
      <c r="K290" s="8">
        <f>IF(J290="PCK", I290, 0)</f>
      </c>
      <c r="L290" s="8">
        <f>IF(J290="KLS", I290, IF(J290="PCK", I290*VLOOKUP(G290,Sku_Consolidated!A2:U957,21, FALSE),I290*VLOOKUP(G290,Sku_Consolidated!A2:U957,21, FALSE)))</f>
      </c>
      <c r="M290" s="8">
        <f>IF(J290="PCS", I290, 0)</f>
      </c>
      <c r="N290" s="8" t="s">
        <v>698</v>
      </c>
      <c r="O290" s="8">
        <f>N290 * VLOOKUP(E290&amp;VLOOKUP(G290,Sku_Consolidated!A2:Q957,17,FALSE),Sku_CommRate!A2:E1002, 5, FALSE)</f>
      </c>
      <c r="P290" s="8">
        <f>N290 - O290</f>
      </c>
      <c r="Q290">
        <f>VLOOKUP(G290,Sku_Consolidated!A2:G957,7, FALSE)</f>
      </c>
      <c r="R290">
        <f>IF(IFERROR(VLOOKUP(E290,Store_Showcase!B2:H144,7, FALSE), TRUE)=TRUE, IF(IFERROR(VLOOKUP(E290,Store_SRP!B2:H110,7, FALSE), TRUE)=TRUE,VLOOKUP(E290,Store_VAM!B2:H273,7, FALSE),VLOOKUP(E290,Store_SRP!B2:H110,7, FALSE)), VLOOKUP(E290,Store_Showcase!B2:H144,7, FALSE))</f>
      </c>
      <c r="S290">
        <f>IF(IFERROR(VLOOKUP(E290,Store_Showcase!B2:I144,8, FALSE), TRUE)=TRUE, IF(IFERROR(VLOOKUP(E290,Store_SRP!B2:I110,8, FALSE), TRUE)=TRUE,VLOOKUP(E290,Store_VAM!B2:I273,8, FALSE),VLOOKUP(E290,Store_SRP!B2:I110,8, FALSE)), VLOOKUP(E290,Store_Showcase!B2:I144,8, FALSE))</f>
      </c>
      <c r="T290">
        <f>VLOOKUP(G290,Sku_Consolidated!A2:R957,18,FALSE)</f>
      </c>
      <c r="U290">
        <v>6243</v>
      </c>
      <c r="V290">
        <f>IF(VLOOKUP(G290,Sku_Consolidated!A2:S957,19,FALSE)="SHOWCASE", VLOOKUP(E290,Store_Showcase!B2:L144,11, FALSE), IF(VLOOKUP(G290,Sku_Consolidated!A2:S957,19,FALSE)="VAM",VLOOKUP(E290,Store_VAM!B2:L273,11, FALSE),VLOOKUP(E290,Store_SRP!B2:L110,11, FALSE)))</f>
      </c>
      <c r="W290">
        <f>VLOOKUP(G290,Sku_Consolidated!A2:W957,11,FALSE)</f>
      </c>
      <c r="X290">
        <f>VLOOKUP(G290,Sku_Consolidated!A2:H957,8,FALSE)</f>
      </c>
      <c r="Y290">
        <f>VLOOKUP(G290,Sku_Consolidated!A2:I957,9,FALSE)</f>
      </c>
      <c r="Z290" t="s">
        <v>38</v>
      </c>
      <c r="AA290">
        <f>VLOOKUP(G290,Sku_Consolidated!A2:E957,5,FALSE)</f>
      </c>
      <c r="AB290">
        <f>IF(VLOOKUP(G290,Sku_Consolidated!A2:S957,19,FALSE)="SHOWCASE", VLOOKUP(E290,Store_Showcase!B2:N144,13, FALSE), IF(VLOOKUP(G290,Sku_Consolidated!A2:S957,19,FALSE)="VAM",VLOOKUP(E290,Store_VAM!B2:N273,13, FALSE),VLOOKUP(E290,Store_SRP!B2:N110,13, FALSE)))</f>
      </c>
      <c r="AC290">
        <f>IF(IFERROR(AB290,TRUE)=TRUE, "-","OK")</f>
      </c>
      <c r="AD290" s="8" t="s">
        <v>698</v>
      </c>
      <c r="AE290" s="8" t="s">
        <v>39</v>
      </c>
      <c r="AF290">
        <f>IF(IFERROR(VLOOKUP(E290,Store_Showcase!B2:H144,{5}, FALSE), TRUE)=TRUE, IF(IFERROR(VLOOKUP(E290,Store_SRP!B2:H110,{5}, FALSE), TRUE)=TRUE,VLOOKUP(E290,Store_VAM!B2:H273,{5}, FALSE),VLOOKUP(E290,Store_SRP!B2:H110,{5}, FALSE)), VLOOKUP(E290,Store_Showcase!B2:H144,{5}, FALSE))</f>
      </c>
      <c r="AG290">
        <f>IF(IFERROR(VLOOKUP(E290,Store_Showcase!B2:H144,{6}, FALSE), TRUE)=TRUE, IF(IFERROR(VLOOKUP(E290,Store_SRP!B2:H110,{6}, FALSE), TRUE)=TRUE,VLOOKUP(E290,Store_VAM!B2:H273,{6}, FALSE),VLOOKUP(E290,Store_SRP!B2:H110,{6}, FALSE)), VLOOKUP(E290,Store_Showcase!B2:H144,{6}, FALSE))</f>
      </c>
      <c r="AH290">
        <f>VLOOKUP(G290,Sku_Consolidated!A2:R957,18,FALSE)</f>
      </c>
      <c r="AI290">
        <f>VLOOKUP(G290,Sku_Consolidated!A2:S957,19,FALSE)</f>
      </c>
      <c r="AJ290">
        <f>VLOOKUP(G290,Sku_Consolidated!A2:T957,20,FALSE)</f>
      </c>
    </row>
    <row r="291" spans="1:36" x14ac:dyDescent="0.25">
      <c r="A291">
        <v>2024</v>
      </c>
      <c r="B291" t="s">
        <v>31</v>
      </c>
      <c r="C291" t="s">
        <v>32</v>
      </c>
      <c r="D291" t="s">
        <v>33</v>
      </c>
      <c r="E291">
        <v>207</v>
      </c>
      <c r="F291">
        <f>IF(IFERROR(VLOOKUP(E291,Store_Showcase!B2:H144,{2}, FALSE), TRUE)=TRUE, IF(IFERROR(VLOOKUP(E291,Store_SRP!B2:H110,{2}, FALSE), TRUE)=TRUE,VLOOKUP(E291,Store_VAM!B2:H273,{2}, FALSE),VLOOKUP(E291,Store_SRP!B2:H110,{2}, FALSE)), VLOOKUP(E291,Store_Showcase!B2:H144,{2}, FALSE))</f>
      </c>
      <c r="G291">
        <v>655830</v>
      </c>
      <c r="H291" t="s">
        <v>613</v>
      </c>
      <c r="I291" s="8" t="s">
        <v>699</v>
      </c>
      <c r="J291" t="s">
        <v>36</v>
      </c>
      <c r="K291" s="8">
        <f>IF(J291="PCK", I291, 0)</f>
      </c>
      <c r="L291" s="8">
        <f>IF(J291="KLS", I291, IF(J291="PCK", I291*VLOOKUP(G291,Sku_Consolidated!A2:U957,21, FALSE),I291*VLOOKUP(G291,Sku_Consolidated!A2:U957,21, FALSE)))</f>
      </c>
      <c r="M291" s="8">
        <f>IF(J291="PCS", I291, 0)</f>
      </c>
      <c r="N291" s="8" t="s">
        <v>700</v>
      </c>
      <c r="O291" s="8">
        <f>N291 * VLOOKUP(E291&amp;VLOOKUP(G291,Sku_Consolidated!A2:Q957,17,FALSE),Sku_CommRate!A2:E1002, 5, FALSE)</f>
      </c>
      <c r="P291" s="8">
        <f>N291 - O291</f>
      </c>
      <c r="Q291">
        <f>VLOOKUP(G291,Sku_Consolidated!A2:G957,7, FALSE)</f>
      </c>
      <c r="R291">
        <f>IF(IFERROR(VLOOKUP(E291,Store_Showcase!B2:H144,7, FALSE), TRUE)=TRUE, IF(IFERROR(VLOOKUP(E291,Store_SRP!B2:H110,7, FALSE), TRUE)=TRUE,VLOOKUP(E291,Store_VAM!B2:H273,7, FALSE),VLOOKUP(E291,Store_SRP!B2:H110,7, FALSE)), VLOOKUP(E291,Store_Showcase!B2:H144,7, FALSE))</f>
      </c>
      <c r="S291">
        <f>IF(IFERROR(VLOOKUP(E291,Store_Showcase!B2:I144,8, FALSE), TRUE)=TRUE, IF(IFERROR(VLOOKUP(E291,Store_SRP!B2:I110,8, FALSE), TRUE)=TRUE,VLOOKUP(E291,Store_VAM!B2:I273,8, FALSE),VLOOKUP(E291,Store_SRP!B2:I110,8, FALSE)), VLOOKUP(E291,Store_Showcase!B2:I144,8, FALSE))</f>
      </c>
      <c r="T291">
        <f>VLOOKUP(G291,Sku_Consolidated!A2:R957,18,FALSE)</f>
      </c>
      <c r="U291">
        <v>6487</v>
      </c>
      <c r="V291">
        <f>IF(VLOOKUP(G291,Sku_Consolidated!A2:S957,19,FALSE)="SHOWCASE", VLOOKUP(E291,Store_Showcase!B2:L144,11, FALSE), IF(VLOOKUP(G291,Sku_Consolidated!A2:S957,19,FALSE)="VAM",VLOOKUP(E291,Store_VAM!B2:L273,11, FALSE),VLOOKUP(E291,Store_SRP!B2:L110,11, FALSE)))</f>
      </c>
      <c r="W291">
        <f>VLOOKUP(G291,Sku_Consolidated!A2:W957,11,FALSE)</f>
      </c>
      <c r="X291">
        <f>VLOOKUP(G291,Sku_Consolidated!A2:H957,8,FALSE)</f>
      </c>
      <c r="Y291">
        <f>VLOOKUP(G291,Sku_Consolidated!A2:I957,9,FALSE)</f>
      </c>
      <c r="Z291" t="s">
        <v>38</v>
      </c>
      <c r="AA291">
        <f>VLOOKUP(G291,Sku_Consolidated!A2:E957,5,FALSE)</f>
      </c>
      <c r="AB291">
        <f>IF(VLOOKUP(G291,Sku_Consolidated!A2:S957,19,FALSE)="SHOWCASE", VLOOKUP(E291,Store_Showcase!B2:N144,13, FALSE), IF(VLOOKUP(G291,Sku_Consolidated!A2:S957,19,FALSE)="VAM",VLOOKUP(E291,Store_VAM!B2:N273,13, FALSE),VLOOKUP(E291,Store_SRP!B2:N110,13, FALSE)))</f>
      </c>
      <c r="AC291">
        <f>IF(IFERROR(AB291,TRUE)=TRUE, "-","OK")</f>
      </c>
      <c r="AD291" s="8" t="s">
        <v>700</v>
      </c>
      <c r="AE291" s="8" t="s">
        <v>39</v>
      </c>
      <c r="AF291">
        <f>IF(IFERROR(VLOOKUP(E291,Store_Showcase!B2:H144,{5}, FALSE), TRUE)=TRUE, IF(IFERROR(VLOOKUP(E291,Store_SRP!B2:H110,{5}, FALSE), TRUE)=TRUE,VLOOKUP(E291,Store_VAM!B2:H273,{5}, FALSE),VLOOKUP(E291,Store_SRP!B2:H110,{5}, FALSE)), VLOOKUP(E291,Store_Showcase!B2:H144,{5}, FALSE))</f>
      </c>
      <c r="AG291">
        <f>IF(IFERROR(VLOOKUP(E291,Store_Showcase!B2:H144,{6}, FALSE), TRUE)=TRUE, IF(IFERROR(VLOOKUP(E291,Store_SRP!B2:H110,{6}, FALSE), TRUE)=TRUE,VLOOKUP(E291,Store_VAM!B2:H273,{6}, FALSE),VLOOKUP(E291,Store_SRP!B2:H110,{6}, FALSE)), VLOOKUP(E291,Store_Showcase!B2:H144,{6}, FALSE))</f>
      </c>
      <c r="AH291">
        <f>VLOOKUP(G291,Sku_Consolidated!A2:R957,18,FALSE)</f>
      </c>
      <c r="AI291">
        <f>VLOOKUP(G291,Sku_Consolidated!A2:S957,19,FALSE)</f>
      </c>
      <c r="AJ291">
        <f>VLOOKUP(G291,Sku_Consolidated!A2:T957,20,FALSE)</f>
      </c>
    </row>
    <row r="292" spans="1:36" x14ac:dyDescent="0.25">
      <c r="A292">
        <v>2024</v>
      </c>
      <c r="B292" t="s">
        <v>31</v>
      </c>
      <c r="C292" t="s">
        <v>32</v>
      </c>
      <c r="D292" t="s">
        <v>33</v>
      </c>
      <c r="E292">
        <v>4019</v>
      </c>
      <c r="F292">
        <f>IF(IFERROR(VLOOKUP(E292,Store_Showcase!B2:H144,{2}, FALSE), TRUE)=TRUE, IF(IFERROR(VLOOKUP(E292,Store_SRP!B2:H110,{2}, FALSE), TRUE)=TRUE,VLOOKUP(E292,Store_VAM!B2:H273,{2}, FALSE),VLOOKUP(E292,Store_SRP!B2:H110,{2}, FALSE)), VLOOKUP(E292,Store_Showcase!B2:H144,{2}, FALSE))</f>
      </c>
      <c r="G292">
        <v>655710</v>
      </c>
      <c r="H292" t="s">
        <v>54</v>
      </c>
      <c r="I292" s="8" t="s">
        <v>701</v>
      </c>
      <c r="J292" t="s">
        <v>36</v>
      </c>
      <c r="K292" s="8">
        <f>IF(J292="PCK", I292, 0)</f>
      </c>
      <c r="L292" s="8">
        <f>IF(J292="KLS", I292, IF(J292="PCK", I292*VLOOKUP(G292,Sku_Consolidated!A2:U957,21, FALSE),I292*VLOOKUP(G292,Sku_Consolidated!A2:U957,21, FALSE)))</f>
      </c>
      <c r="M292" s="8">
        <f>IF(J292="PCS", I292, 0)</f>
      </c>
      <c r="N292" s="8" t="s">
        <v>702</v>
      </c>
      <c r="O292" s="8">
        <f>N292 * VLOOKUP(E292&amp;VLOOKUP(G292,Sku_Consolidated!A2:Q957,17,FALSE),Sku_CommRate!A2:E1002, 5, FALSE)</f>
      </c>
      <c r="P292" s="8">
        <f>N292 - O292</f>
      </c>
      <c r="Q292">
        <f>VLOOKUP(G292,Sku_Consolidated!A2:G957,7, FALSE)</f>
      </c>
      <c r="R292">
        <f>IF(IFERROR(VLOOKUP(E292,Store_Showcase!B2:H144,7, FALSE), TRUE)=TRUE, IF(IFERROR(VLOOKUP(E292,Store_SRP!B2:H110,7, FALSE), TRUE)=TRUE,VLOOKUP(E292,Store_VAM!B2:H273,7, FALSE),VLOOKUP(E292,Store_SRP!B2:H110,7, FALSE)), VLOOKUP(E292,Store_Showcase!B2:H144,7, FALSE))</f>
      </c>
      <c r="S292">
        <f>IF(IFERROR(VLOOKUP(E292,Store_Showcase!B2:I144,8, FALSE), TRUE)=TRUE, IF(IFERROR(VLOOKUP(E292,Store_SRP!B2:I110,8, FALSE), TRUE)=TRUE,VLOOKUP(E292,Store_VAM!B2:I273,8, FALSE),VLOOKUP(E292,Store_SRP!B2:I110,8, FALSE)), VLOOKUP(E292,Store_Showcase!B2:I144,8, FALSE))</f>
      </c>
      <c r="T292">
        <f>VLOOKUP(G292,Sku_Consolidated!A2:R957,18,FALSE)</f>
      </c>
      <c r="U292">
        <v>6438</v>
      </c>
      <c r="V292">
        <f>IF(VLOOKUP(G292,Sku_Consolidated!A2:S957,19,FALSE)="SHOWCASE", VLOOKUP(E292,Store_Showcase!B2:L144,11, FALSE), IF(VLOOKUP(G292,Sku_Consolidated!A2:S957,19,FALSE)="VAM",VLOOKUP(E292,Store_VAM!B2:L273,11, FALSE),VLOOKUP(E292,Store_SRP!B2:L110,11, FALSE)))</f>
      </c>
      <c r="W292">
        <f>VLOOKUP(G292,Sku_Consolidated!A2:W957,11,FALSE)</f>
      </c>
      <c r="X292">
        <f>VLOOKUP(G292,Sku_Consolidated!A2:H957,8,FALSE)</f>
      </c>
      <c r="Y292">
        <f>VLOOKUP(G292,Sku_Consolidated!A2:I957,9,FALSE)</f>
      </c>
      <c r="Z292" t="s">
        <v>38</v>
      </c>
      <c r="AA292">
        <f>VLOOKUP(G292,Sku_Consolidated!A2:E957,5,FALSE)</f>
      </c>
      <c r="AB292">
        <f>IF(VLOOKUP(G292,Sku_Consolidated!A2:S957,19,FALSE)="SHOWCASE", VLOOKUP(E292,Store_Showcase!B2:N144,13, FALSE), IF(VLOOKUP(G292,Sku_Consolidated!A2:S957,19,FALSE)="VAM",VLOOKUP(E292,Store_VAM!B2:N273,13, FALSE),VLOOKUP(E292,Store_SRP!B2:N110,13, FALSE)))</f>
      </c>
      <c r="AC292">
        <f>IF(IFERROR(AB292,TRUE)=TRUE, "-","OK")</f>
      </c>
      <c r="AD292" s="8" t="s">
        <v>702</v>
      </c>
      <c r="AE292" s="8" t="s">
        <v>39</v>
      </c>
      <c r="AF292">
        <f>IF(IFERROR(VLOOKUP(E292,Store_Showcase!B2:H144,{5}, FALSE), TRUE)=TRUE, IF(IFERROR(VLOOKUP(E292,Store_SRP!B2:H110,{5}, FALSE), TRUE)=TRUE,VLOOKUP(E292,Store_VAM!B2:H273,{5}, FALSE),VLOOKUP(E292,Store_SRP!B2:H110,{5}, FALSE)), VLOOKUP(E292,Store_Showcase!B2:H144,{5}, FALSE))</f>
      </c>
      <c r="AG292">
        <f>IF(IFERROR(VLOOKUP(E292,Store_Showcase!B2:H144,{6}, FALSE), TRUE)=TRUE, IF(IFERROR(VLOOKUP(E292,Store_SRP!B2:H110,{6}, FALSE), TRUE)=TRUE,VLOOKUP(E292,Store_VAM!B2:H273,{6}, FALSE),VLOOKUP(E292,Store_SRP!B2:H110,{6}, FALSE)), VLOOKUP(E292,Store_Showcase!B2:H144,{6}, FALSE))</f>
      </c>
      <c r="AH292">
        <f>VLOOKUP(G292,Sku_Consolidated!A2:R957,18,FALSE)</f>
      </c>
      <c r="AI292">
        <f>VLOOKUP(G292,Sku_Consolidated!A2:S957,19,FALSE)</f>
      </c>
      <c r="AJ292">
        <f>VLOOKUP(G292,Sku_Consolidated!A2:T957,20,FALSE)</f>
      </c>
    </row>
    <row r="293" spans="1:36" x14ac:dyDescent="0.25">
      <c r="A293">
        <v>2024</v>
      </c>
      <c r="B293" t="s">
        <v>31</v>
      </c>
      <c r="C293" t="s">
        <v>32</v>
      </c>
      <c r="D293" t="s">
        <v>33</v>
      </c>
      <c r="E293">
        <v>722</v>
      </c>
      <c r="F293">
        <f>IF(IFERROR(VLOOKUP(E293,Store_Showcase!B2:H144,{2}, FALSE), TRUE)=TRUE, IF(IFERROR(VLOOKUP(E293,Store_SRP!B2:H110,{2}, FALSE), TRUE)=TRUE,VLOOKUP(E293,Store_VAM!B2:H273,{2}, FALSE),VLOOKUP(E293,Store_SRP!B2:H110,{2}, FALSE)), VLOOKUP(E293,Store_Showcase!B2:H144,{2}, FALSE))</f>
      </c>
      <c r="G293">
        <v>659596</v>
      </c>
      <c r="H293" t="s">
        <v>703</v>
      </c>
      <c r="I293" s="8" t="s">
        <v>704</v>
      </c>
      <c r="J293" t="s">
        <v>36</v>
      </c>
      <c r="K293" s="8">
        <f>IF(J293="PCK", I293, 0)</f>
      </c>
      <c r="L293" s="8">
        <f>IF(J293="KLS", I293, IF(J293="PCK", I293*VLOOKUP(G293,Sku_Consolidated!A2:U957,21, FALSE),I293*VLOOKUP(G293,Sku_Consolidated!A2:U957,21, FALSE)))</f>
      </c>
      <c r="M293" s="8">
        <f>IF(J293="PCS", I293, 0)</f>
      </c>
      <c r="N293" s="8" t="s">
        <v>705</v>
      </c>
      <c r="O293" s="8">
        <f>N293 * VLOOKUP(E293&amp;VLOOKUP(G293,Sku_Consolidated!A2:Q957,17,FALSE),Sku_CommRate!A2:E1002, 5, FALSE)</f>
      </c>
      <c r="P293" s="8">
        <f>N293 - O293</f>
      </c>
      <c r="Q293">
        <f>VLOOKUP(G293,Sku_Consolidated!A2:G957,7, FALSE)</f>
      </c>
      <c r="R293">
        <f>IF(IFERROR(VLOOKUP(E293,Store_Showcase!B2:H144,7, FALSE), TRUE)=TRUE, IF(IFERROR(VLOOKUP(E293,Store_SRP!B2:H110,7, FALSE), TRUE)=TRUE,VLOOKUP(E293,Store_VAM!B2:H273,7, FALSE),VLOOKUP(E293,Store_SRP!B2:H110,7, FALSE)), VLOOKUP(E293,Store_Showcase!B2:H144,7, FALSE))</f>
      </c>
      <c r="S293">
        <f>IF(IFERROR(VLOOKUP(E293,Store_Showcase!B2:I144,8, FALSE), TRUE)=TRUE, IF(IFERROR(VLOOKUP(E293,Store_SRP!B2:I110,8, FALSE), TRUE)=TRUE,VLOOKUP(E293,Store_VAM!B2:I273,8, FALSE),VLOOKUP(E293,Store_SRP!B2:I110,8, FALSE)), VLOOKUP(E293,Store_Showcase!B2:I144,8, FALSE))</f>
      </c>
      <c r="T293">
        <f>VLOOKUP(G293,Sku_Consolidated!A2:R957,18,FALSE)</f>
      </c>
      <c r="U293">
        <v>7366</v>
      </c>
      <c r="V293">
        <f>IF(VLOOKUP(G293,Sku_Consolidated!A2:S957,19,FALSE)="SHOWCASE", VLOOKUP(E293,Store_Showcase!B2:L144,11, FALSE), IF(VLOOKUP(G293,Sku_Consolidated!A2:S957,19,FALSE)="VAM",VLOOKUP(E293,Store_VAM!B2:L273,11, FALSE),VLOOKUP(E293,Store_SRP!B2:L110,11, FALSE)))</f>
      </c>
      <c r="W293">
        <f>VLOOKUP(G293,Sku_Consolidated!A2:W957,11,FALSE)</f>
      </c>
      <c r="X293">
        <f>VLOOKUP(G293,Sku_Consolidated!A2:H957,8,FALSE)</f>
      </c>
      <c r="Y293">
        <f>VLOOKUP(G293,Sku_Consolidated!A2:I957,9,FALSE)</f>
      </c>
      <c r="Z293" t="s">
        <v>38</v>
      </c>
      <c r="AA293">
        <f>VLOOKUP(G293,Sku_Consolidated!A2:E957,5,FALSE)</f>
      </c>
      <c r="AB293">
        <f>IF(VLOOKUP(G293,Sku_Consolidated!A2:S957,19,FALSE)="SHOWCASE", VLOOKUP(E293,Store_Showcase!B2:N144,13, FALSE), IF(VLOOKUP(G293,Sku_Consolidated!A2:S957,19,FALSE)="VAM",VLOOKUP(E293,Store_VAM!B2:N273,13, FALSE),VLOOKUP(E293,Store_SRP!B2:N110,13, FALSE)))</f>
      </c>
      <c r="AC293">
        <f>IF(IFERROR(AB293,TRUE)=TRUE, "-","OK")</f>
      </c>
      <c r="AD293" s="8" t="s">
        <v>705</v>
      </c>
      <c r="AE293" s="8" t="s">
        <v>39</v>
      </c>
      <c r="AF293">
        <f>IF(IFERROR(VLOOKUP(E293,Store_Showcase!B2:H144,{5}, FALSE), TRUE)=TRUE, IF(IFERROR(VLOOKUP(E293,Store_SRP!B2:H110,{5}, FALSE), TRUE)=TRUE,VLOOKUP(E293,Store_VAM!B2:H273,{5}, FALSE),VLOOKUP(E293,Store_SRP!B2:H110,{5}, FALSE)), VLOOKUP(E293,Store_Showcase!B2:H144,{5}, FALSE))</f>
      </c>
      <c r="AG293">
        <f>IF(IFERROR(VLOOKUP(E293,Store_Showcase!B2:H144,{6}, FALSE), TRUE)=TRUE, IF(IFERROR(VLOOKUP(E293,Store_SRP!B2:H110,{6}, FALSE), TRUE)=TRUE,VLOOKUP(E293,Store_VAM!B2:H273,{6}, FALSE),VLOOKUP(E293,Store_SRP!B2:H110,{6}, FALSE)), VLOOKUP(E293,Store_Showcase!B2:H144,{6}, FALSE))</f>
      </c>
      <c r="AH293">
        <f>VLOOKUP(G293,Sku_Consolidated!A2:R957,18,FALSE)</f>
      </c>
      <c r="AI293">
        <f>VLOOKUP(G293,Sku_Consolidated!A2:S957,19,FALSE)</f>
      </c>
      <c r="AJ293">
        <f>VLOOKUP(G293,Sku_Consolidated!A2:T957,20,FALSE)</f>
      </c>
    </row>
    <row r="294" spans="1:36" x14ac:dyDescent="0.25">
      <c r="A294">
        <v>2024</v>
      </c>
      <c r="B294" t="s">
        <v>31</v>
      </c>
      <c r="C294" t="s">
        <v>32</v>
      </c>
      <c r="D294" t="s">
        <v>33</v>
      </c>
      <c r="E294">
        <v>814</v>
      </c>
      <c r="F294">
        <f>IF(IFERROR(VLOOKUP(E294,Store_Showcase!B2:H144,{2}, FALSE), TRUE)=TRUE, IF(IFERROR(VLOOKUP(E294,Store_SRP!B2:H110,{2}, FALSE), TRUE)=TRUE,VLOOKUP(E294,Store_VAM!B2:H273,{2}, FALSE),VLOOKUP(E294,Store_SRP!B2:H110,{2}, FALSE)), VLOOKUP(E294,Store_Showcase!B2:H144,{2}, FALSE))</f>
      </c>
      <c r="G294">
        <v>655301</v>
      </c>
      <c r="H294" t="s">
        <v>57</v>
      </c>
      <c r="I294" s="8" t="s">
        <v>706</v>
      </c>
      <c r="J294" t="s">
        <v>36</v>
      </c>
      <c r="K294" s="8">
        <f>IF(J294="PCK", I294, 0)</f>
      </c>
      <c r="L294" s="8">
        <f>IF(J294="KLS", I294, IF(J294="PCK", I294*VLOOKUP(G294,Sku_Consolidated!A2:U957,21, FALSE),I294*VLOOKUP(G294,Sku_Consolidated!A2:U957,21, FALSE)))</f>
      </c>
      <c r="M294" s="8">
        <f>IF(J294="PCS", I294, 0)</f>
      </c>
      <c r="N294" s="8" t="s">
        <v>707</v>
      </c>
      <c r="O294" s="8">
        <f>N294 * VLOOKUP(E294&amp;VLOOKUP(G294,Sku_Consolidated!A2:Q957,17,FALSE),Sku_CommRate!A2:E1002, 5, FALSE)</f>
      </c>
      <c r="P294" s="8">
        <f>N294 - O294</f>
      </c>
      <c r="Q294">
        <f>VLOOKUP(G294,Sku_Consolidated!A2:G957,7, FALSE)</f>
      </c>
      <c r="R294">
        <f>IF(IFERROR(VLOOKUP(E294,Store_Showcase!B2:H144,7, FALSE), TRUE)=TRUE, IF(IFERROR(VLOOKUP(E294,Store_SRP!B2:H110,7, FALSE), TRUE)=TRUE,VLOOKUP(E294,Store_VAM!B2:H273,7, FALSE),VLOOKUP(E294,Store_SRP!B2:H110,7, FALSE)), VLOOKUP(E294,Store_Showcase!B2:H144,7, FALSE))</f>
      </c>
      <c r="S294">
        <f>IF(IFERROR(VLOOKUP(E294,Store_Showcase!B2:I144,8, FALSE), TRUE)=TRUE, IF(IFERROR(VLOOKUP(E294,Store_SRP!B2:I110,8, FALSE), TRUE)=TRUE,VLOOKUP(E294,Store_VAM!B2:I273,8, FALSE),VLOOKUP(E294,Store_SRP!B2:I110,8, FALSE)), VLOOKUP(E294,Store_Showcase!B2:I144,8, FALSE))</f>
      </c>
      <c r="T294">
        <f>VLOOKUP(G294,Sku_Consolidated!A2:R957,18,FALSE)</f>
      </c>
      <c r="U294">
        <v>6228</v>
      </c>
      <c r="V294">
        <f>IF(VLOOKUP(G294,Sku_Consolidated!A2:S957,19,FALSE)="SHOWCASE", VLOOKUP(E294,Store_Showcase!B2:L144,11, FALSE), IF(VLOOKUP(G294,Sku_Consolidated!A2:S957,19,FALSE)="VAM",VLOOKUP(E294,Store_VAM!B2:L273,11, FALSE),VLOOKUP(E294,Store_SRP!B2:L110,11, FALSE)))</f>
      </c>
      <c r="W294">
        <f>VLOOKUP(G294,Sku_Consolidated!A2:W957,11,FALSE)</f>
      </c>
      <c r="X294">
        <f>VLOOKUP(G294,Sku_Consolidated!A2:H957,8,FALSE)</f>
      </c>
      <c r="Y294">
        <f>VLOOKUP(G294,Sku_Consolidated!A2:I957,9,FALSE)</f>
      </c>
      <c r="Z294" t="s">
        <v>38</v>
      </c>
      <c r="AA294">
        <f>VLOOKUP(G294,Sku_Consolidated!A2:E957,5,FALSE)</f>
      </c>
      <c r="AB294">
        <f>IF(VLOOKUP(G294,Sku_Consolidated!A2:S957,19,FALSE)="SHOWCASE", VLOOKUP(E294,Store_Showcase!B2:N144,13, FALSE), IF(VLOOKUP(G294,Sku_Consolidated!A2:S957,19,FALSE)="VAM",VLOOKUP(E294,Store_VAM!B2:N273,13, FALSE),VLOOKUP(E294,Store_SRP!B2:N110,13, FALSE)))</f>
      </c>
      <c r="AC294">
        <f>IF(IFERROR(AB294,TRUE)=TRUE, "-","OK")</f>
      </c>
      <c r="AD294" s="8" t="s">
        <v>707</v>
      </c>
      <c r="AE294" s="8" t="s">
        <v>39</v>
      </c>
      <c r="AF294">
        <f>IF(IFERROR(VLOOKUP(E294,Store_Showcase!B2:H144,{5}, FALSE), TRUE)=TRUE, IF(IFERROR(VLOOKUP(E294,Store_SRP!B2:H110,{5}, FALSE), TRUE)=TRUE,VLOOKUP(E294,Store_VAM!B2:H273,{5}, FALSE),VLOOKUP(E294,Store_SRP!B2:H110,{5}, FALSE)), VLOOKUP(E294,Store_Showcase!B2:H144,{5}, FALSE))</f>
      </c>
      <c r="AG294">
        <f>IF(IFERROR(VLOOKUP(E294,Store_Showcase!B2:H144,{6}, FALSE), TRUE)=TRUE, IF(IFERROR(VLOOKUP(E294,Store_SRP!B2:H110,{6}, FALSE), TRUE)=TRUE,VLOOKUP(E294,Store_VAM!B2:H273,{6}, FALSE),VLOOKUP(E294,Store_SRP!B2:H110,{6}, FALSE)), VLOOKUP(E294,Store_Showcase!B2:H144,{6}, FALSE))</f>
      </c>
      <c r="AH294">
        <f>VLOOKUP(G294,Sku_Consolidated!A2:R957,18,FALSE)</f>
      </c>
      <c r="AI294">
        <f>VLOOKUP(G294,Sku_Consolidated!A2:S957,19,FALSE)</f>
      </c>
      <c r="AJ294">
        <f>VLOOKUP(G294,Sku_Consolidated!A2:T957,20,FALSE)</f>
      </c>
    </row>
    <row r="295" spans="1:36" x14ac:dyDescent="0.25">
      <c r="A295">
        <v>2024</v>
      </c>
      <c r="B295" t="s">
        <v>31</v>
      </c>
      <c r="C295" t="s">
        <v>32</v>
      </c>
      <c r="D295" t="s">
        <v>33</v>
      </c>
      <c r="E295">
        <v>248</v>
      </c>
      <c r="F295">
        <f>IF(IFERROR(VLOOKUP(E295,Store_Showcase!B2:H144,{2}, FALSE), TRUE)=TRUE, IF(IFERROR(VLOOKUP(E295,Store_SRP!B2:H110,{2}, FALSE), TRUE)=TRUE,VLOOKUP(E295,Store_VAM!B2:H273,{2}, FALSE),VLOOKUP(E295,Store_SRP!B2:H110,{2}, FALSE)), VLOOKUP(E295,Store_Showcase!B2:H144,{2}, FALSE))</f>
      </c>
      <c r="G295">
        <v>655537</v>
      </c>
      <c r="H295" t="s">
        <v>708</v>
      </c>
      <c r="I295" s="8" t="s">
        <v>709</v>
      </c>
      <c r="J295" t="s">
        <v>36</v>
      </c>
      <c r="K295" s="8">
        <f>IF(J295="PCK", I295, 0)</f>
      </c>
      <c r="L295" s="8">
        <f>IF(J295="KLS", I295, IF(J295="PCK", I295*VLOOKUP(G295,Sku_Consolidated!A2:U957,21, FALSE),I295*VLOOKUP(G295,Sku_Consolidated!A2:U957,21, FALSE)))</f>
      </c>
      <c r="M295" s="8">
        <f>IF(J295="PCS", I295, 0)</f>
      </c>
      <c r="N295" s="8" t="s">
        <v>710</v>
      </c>
      <c r="O295" s="8">
        <f>N295 * VLOOKUP(E295&amp;VLOOKUP(G295,Sku_Consolidated!A2:Q957,17,FALSE),Sku_CommRate!A2:E1002, 5, FALSE)</f>
      </c>
      <c r="P295" s="8">
        <f>N295 - O295</f>
      </c>
      <c r="Q295">
        <f>VLOOKUP(G295,Sku_Consolidated!A2:G957,7, FALSE)</f>
      </c>
      <c r="R295">
        <f>IF(IFERROR(VLOOKUP(E295,Store_Showcase!B2:H144,7, FALSE), TRUE)=TRUE, IF(IFERROR(VLOOKUP(E295,Store_SRP!B2:H110,7, FALSE), TRUE)=TRUE,VLOOKUP(E295,Store_VAM!B2:H273,7, FALSE),VLOOKUP(E295,Store_SRP!B2:H110,7, FALSE)), VLOOKUP(E295,Store_Showcase!B2:H144,7, FALSE))</f>
      </c>
      <c r="S295">
        <f>IF(IFERROR(VLOOKUP(E295,Store_Showcase!B2:I144,8, FALSE), TRUE)=TRUE, IF(IFERROR(VLOOKUP(E295,Store_SRP!B2:I110,8, FALSE), TRUE)=TRUE,VLOOKUP(E295,Store_VAM!B2:I273,8, FALSE),VLOOKUP(E295,Store_SRP!B2:I110,8, FALSE)), VLOOKUP(E295,Store_Showcase!B2:I144,8, FALSE))</f>
      </c>
      <c r="T295">
        <f>VLOOKUP(G295,Sku_Consolidated!A2:R957,18,FALSE)</f>
      </c>
      <c r="U295">
        <v>6358</v>
      </c>
      <c r="V295">
        <f>IF(VLOOKUP(G295,Sku_Consolidated!A2:S957,19,FALSE)="SHOWCASE", VLOOKUP(E295,Store_Showcase!B2:L144,11, FALSE), IF(VLOOKUP(G295,Sku_Consolidated!A2:S957,19,FALSE)="VAM",VLOOKUP(E295,Store_VAM!B2:L273,11, FALSE),VLOOKUP(E295,Store_SRP!B2:L110,11, FALSE)))</f>
      </c>
      <c r="W295">
        <f>VLOOKUP(G295,Sku_Consolidated!A2:W957,11,FALSE)</f>
      </c>
      <c r="X295">
        <f>VLOOKUP(G295,Sku_Consolidated!A2:H957,8,FALSE)</f>
      </c>
      <c r="Y295">
        <f>VLOOKUP(G295,Sku_Consolidated!A2:I957,9,FALSE)</f>
      </c>
      <c r="Z295" t="s">
        <v>38</v>
      </c>
      <c r="AA295">
        <f>VLOOKUP(G295,Sku_Consolidated!A2:E957,5,FALSE)</f>
      </c>
      <c r="AB295">
        <f>IF(VLOOKUP(G295,Sku_Consolidated!A2:S957,19,FALSE)="SHOWCASE", VLOOKUP(E295,Store_Showcase!B2:N144,13, FALSE), IF(VLOOKUP(G295,Sku_Consolidated!A2:S957,19,FALSE)="VAM",VLOOKUP(E295,Store_VAM!B2:N273,13, FALSE),VLOOKUP(E295,Store_SRP!B2:N110,13, FALSE)))</f>
      </c>
      <c r="AC295">
        <f>IF(IFERROR(AB295,TRUE)=TRUE, "-","OK")</f>
      </c>
      <c r="AD295" s="8" t="s">
        <v>710</v>
      </c>
      <c r="AE295" s="8" t="s">
        <v>39</v>
      </c>
      <c r="AF295">
        <f>IF(IFERROR(VLOOKUP(E295,Store_Showcase!B2:H144,{5}, FALSE), TRUE)=TRUE, IF(IFERROR(VLOOKUP(E295,Store_SRP!B2:H110,{5}, FALSE), TRUE)=TRUE,VLOOKUP(E295,Store_VAM!B2:H273,{5}, FALSE),VLOOKUP(E295,Store_SRP!B2:H110,{5}, FALSE)), VLOOKUP(E295,Store_Showcase!B2:H144,{5}, FALSE))</f>
      </c>
      <c r="AG295">
        <f>IF(IFERROR(VLOOKUP(E295,Store_Showcase!B2:H144,{6}, FALSE), TRUE)=TRUE, IF(IFERROR(VLOOKUP(E295,Store_SRP!B2:H110,{6}, FALSE), TRUE)=TRUE,VLOOKUP(E295,Store_VAM!B2:H273,{6}, FALSE),VLOOKUP(E295,Store_SRP!B2:H110,{6}, FALSE)), VLOOKUP(E295,Store_Showcase!B2:H144,{6}, FALSE))</f>
      </c>
      <c r="AH295">
        <f>VLOOKUP(G295,Sku_Consolidated!A2:R957,18,FALSE)</f>
      </c>
      <c r="AI295">
        <f>VLOOKUP(G295,Sku_Consolidated!A2:S957,19,FALSE)</f>
      </c>
      <c r="AJ295">
        <f>VLOOKUP(G295,Sku_Consolidated!A2:T957,20,FALSE)</f>
      </c>
    </row>
    <row r="296" spans="1:36" x14ac:dyDescent="0.25">
      <c r="A296">
        <v>2024</v>
      </c>
      <c r="B296" t="s">
        <v>31</v>
      </c>
      <c r="C296" t="s">
        <v>32</v>
      </c>
      <c r="D296" t="s">
        <v>33</v>
      </c>
      <c r="E296">
        <v>746</v>
      </c>
      <c r="F296">
        <f>IF(IFERROR(VLOOKUP(E296,Store_Showcase!B2:H144,{2}, FALSE), TRUE)=TRUE, IF(IFERROR(VLOOKUP(E296,Store_SRP!B2:H110,{2}, FALSE), TRUE)=TRUE,VLOOKUP(E296,Store_VAM!B2:H273,{2}, FALSE),VLOOKUP(E296,Store_SRP!B2:H110,{2}, FALSE)), VLOOKUP(E296,Store_Showcase!B2:H144,{2}, FALSE))</f>
      </c>
      <c r="G296">
        <v>655312</v>
      </c>
      <c r="H296" t="s">
        <v>98</v>
      </c>
      <c r="I296" s="8" t="s">
        <v>711</v>
      </c>
      <c r="J296" t="s">
        <v>36</v>
      </c>
      <c r="K296" s="8">
        <f>IF(J296="PCK", I296, 0)</f>
      </c>
      <c r="L296" s="8">
        <f>IF(J296="KLS", I296, IF(J296="PCK", I296*VLOOKUP(G296,Sku_Consolidated!A2:U957,21, FALSE),I296*VLOOKUP(G296,Sku_Consolidated!A2:U957,21, FALSE)))</f>
      </c>
      <c r="M296" s="8">
        <f>IF(J296="PCS", I296, 0)</f>
      </c>
      <c r="N296" s="8" t="s">
        <v>712</v>
      </c>
      <c r="O296" s="8">
        <f>N296 * VLOOKUP(E296&amp;VLOOKUP(G296,Sku_Consolidated!A2:Q957,17,FALSE),Sku_CommRate!A2:E1002, 5, FALSE)</f>
      </c>
      <c r="P296" s="8">
        <f>N296 - O296</f>
      </c>
      <c r="Q296">
        <f>VLOOKUP(G296,Sku_Consolidated!A2:G957,7, FALSE)</f>
      </c>
      <c r="R296">
        <f>IF(IFERROR(VLOOKUP(E296,Store_Showcase!B2:H144,7, FALSE), TRUE)=TRUE, IF(IFERROR(VLOOKUP(E296,Store_SRP!B2:H110,7, FALSE), TRUE)=TRUE,VLOOKUP(E296,Store_VAM!B2:H273,7, FALSE),VLOOKUP(E296,Store_SRP!B2:H110,7, FALSE)), VLOOKUP(E296,Store_Showcase!B2:H144,7, FALSE))</f>
      </c>
      <c r="S296">
        <f>IF(IFERROR(VLOOKUP(E296,Store_Showcase!B2:I144,8, FALSE), TRUE)=TRUE, IF(IFERROR(VLOOKUP(E296,Store_SRP!B2:I110,8, FALSE), TRUE)=TRUE,VLOOKUP(E296,Store_VAM!B2:I273,8, FALSE),VLOOKUP(E296,Store_SRP!B2:I110,8, FALSE)), VLOOKUP(E296,Store_Showcase!B2:I144,8, FALSE))</f>
      </c>
      <c r="T296">
        <f>VLOOKUP(G296,Sku_Consolidated!A2:R957,18,FALSE)</f>
      </c>
      <c r="U296">
        <v>6238</v>
      </c>
      <c r="V296">
        <f>IF(VLOOKUP(G296,Sku_Consolidated!A2:S957,19,FALSE)="SHOWCASE", VLOOKUP(E296,Store_Showcase!B2:L144,11, FALSE), IF(VLOOKUP(G296,Sku_Consolidated!A2:S957,19,FALSE)="VAM",VLOOKUP(E296,Store_VAM!B2:L273,11, FALSE),VLOOKUP(E296,Store_SRP!B2:L110,11, FALSE)))</f>
      </c>
      <c r="W296">
        <f>VLOOKUP(G296,Sku_Consolidated!A2:W957,11,FALSE)</f>
      </c>
      <c r="X296">
        <f>VLOOKUP(G296,Sku_Consolidated!A2:H957,8,FALSE)</f>
      </c>
      <c r="Y296">
        <f>VLOOKUP(G296,Sku_Consolidated!A2:I957,9,FALSE)</f>
      </c>
      <c r="Z296" t="s">
        <v>38</v>
      </c>
      <c r="AA296">
        <f>VLOOKUP(G296,Sku_Consolidated!A2:E957,5,FALSE)</f>
      </c>
      <c r="AB296">
        <f>IF(VLOOKUP(G296,Sku_Consolidated!A2:S957,19,FALSE)="SHOWCASE", VLOOKUP(E296,Store_Showcase!B2:N144,13, FALSE), IF(VLOOKUP(G296,Sku_Consolidated!A2:S957,19,FALSE)="VAM",VLOOKUP(E296,Store_VAM!B2:N273,13, FALSE),VLOOKUP(E296,Store_SRP!B2:N110,13, FALSE)))</f>
      </c>
      <c r="AC296">
        <f>IF(IFERROR(AB296,TRUE)=TRUE, "-","OK")</f>
      </c>
      <c r="AD296" s="8" t="s">
        <v>712</v>
      </c>
      <c r="AE296" s="8" t="s">
        <v>39</v>
      </c>
      <c r="AF296">
        <f>IF(IFERROR(VLOOKUP(E296,Store_Showcase!B2:H144,{5}, FALSE), TRUE)=TRUE, IF(IFERROR(VLOOKUP(E296,Store_SRP!B2:H110,{5}, FALSE), TRUE)=TRUE,VLOOKUP(E296,Store_VAM!B2:H273,{5}, FALSE),VLOOKUP(E296,Store_SRP!B2:H110,{5}, FALSE)), VLOOKUP(E296,Store_Showcase!B2:H144,{5}, FALSE))</f>
      </c>
      <c r="AG296">
        <f>IF(IFERROR(VLOOKUP(E296,Store_Showcase!B2:H144,{6}, FALSE), TRUE)=TRUE, IF(IFERROR(VLOOKUP(E296,Store_SRP!B2:H110,{6}, FALSE), TRUE)=TRUE,VLOOKUP(E296,Store_VAM!B2:H273,{6}, FALSE),VLOOKUP(E296,Store_SRP!B2:H110,{6}, FALSE)), VLOOKUP(E296,Store_Showcase!B2:H144,{6}, FALSE))</f>
      </c>
      <c r="AH296">
        <f>VLOOKUP(G296,Sku_Consolidated!A2:R957,18,FALSE)</f>
      </c>
      <c r="AI296">
        <f>VLOOKUP(G296,Sku_Consolidated!A2:S957,19,FALSE)</f>
      </c>
      <c r="AJ296">
        <f>VLOOKUP(G296,Sku_Consolidated!A2:T957,20,FALSE)</f>
      </c>
    </row>
    <row r="297" spans="1:36" x14ac:dyDescent="0.25">
      <c r="A297">
        <v>2024</v>
      </c>
      <c r="B297" t="s">
        <v>31</v>
      </c>
      <c r="C297" t="s">
        <v>32</v>
      </c>
      <c r="D297" t="s">
        <v>33</v>
      </c>
      <c r="E297">
        <v>248</v>
      </c>
      <c r="F297">
        <f>IF(IFERROR(VLOOKUP(E297,Store_Showcase!B2:H144,{2}, FALSE), TRUE)=TRUE, IF(IFERROR(VLOOKUP(E297,Store_SRP!B2:H110,{2}, FALSE), TRUE)=TRUE,VLOOKUP(E297,Store_VAM!B2:H273,{2}, FALSE),VLOOKUP(E297,Store_SRP!B2:H110,{2}, FALSE)), VLOOKUP(E297,Store_Showcase!B2:H144,{2}, FALSE))</f>
      </c>
      <c r="G297">
        <v>655309</v>
      </c>
      <c r="H297" t="s">
        <v>219</v>
      </c>
      <c r="I297" s="8" t="s">
        <v>713</v>
      </c>
      <c r="J297" t="s">
        <v>36</v>
      </c>
      <c r="K297" s="8">
        <f>IF(J297="PCK", I297, 0)</f>
      </c>
      <c r="L297" s="8">
        <f>IF(J297="KLS", I297, IF(J297="PCK", I297*VLOOKUP(G297,Sku_Consolidated!A2:U957,21, FALSE),I297*VLOOKUP(G297,Sku_Consolidated!A2:U957,21, FALSE)))</f>
      </c>
      <c r="M297" s="8">
        <f>IF(J297="PCS", I297, 0)</f>
      </c>
      <c r="N297" s="8" t="s">
        <v>714</v>
      </c>
      <c r="O297" s="8">
        <f>N297 * VLOOKUP(E297&amp;VLOOKUP(G297,Sku_Consolidated!A2:Q957,17,FALSE),Sku_CommRate!A2:E1002, 5, FALSE)</f>
      </c>
      <c r="P297" s="8">
        <f>N297 - O297</f>
      </c>
      <c r="Q297">
        <f>VLOOKUP(G297,Sku_Consolidated!A2:G957,7, FALSE)</f>
      </c>
      <c r="R297">
        <f>IF(IFERROR(VLOOKUP(E297,Store_Showcase!B2:H144,7, FALSE), TRUE)=TRUE, IF(IFERROR(VLOOKUP(E297,Store_SRP!B2:H110,7, FALSE), TRUE)=TRUE,VLOOKUP(E297,Store_VAM!B2:H273,7, FALSE),VLOOKUP(E297,Store_SRP!B2:H110,7, FALSE)), VLOOKUP(E297,Store_Showcase!B2:H144,7, FALSE))</f>
      </c>
      <c r="S297">
        <f>IF(IFERROR(VLOOKUP(E297,Store_Showcase!B2:I144,8, FALSE), TRUE)=TRUE, IF(IFERROR(VLOOKUP(E297,Store_SRP!B2:I110,8, FALSE), TRUE)=TRUE,VLOOKUP(E297,Store_VAM!B2:I273,8, FALSE),VLOOKUP(E297,Store_SRP!B2:I110,8, FALSE)), VLOOKUP(E297,Store_Showcase!B2:I144,8, FALSE))</f>
      </c>
      <c r="T297">
        <f>VLOOKUP(G297,Sku_Consolidated!A2:R957,18,FALSE)</f>
      </c>
      <c r="U297">
        <v>6236</v>
      </c>
      <c r="V297">
        <f>IF(VLOOKUP(G297,Sku_Consolidated!A2:S957,19,FALSE)="SHOWCASE", VLOOKUP(E297,Store_Showcase!B2:L144,11, FALSE), IF(VLOOKUP(G297,Sku_Consolidated!A2:S957,19,FALSE)="VAM",VLOOKUP(E297,Store_VAM!B2:L273,11, FALSE),VLOOKUP(E297,Store_SRP!B2:L110,11, FALSE)))</f>
      </c>
      <c r="W297">
        <f>VLOOKUP(G297,Sku_Consolidated!A2:W957,11,FALSE)</f>
      </c>
      <c r="X297">
        <f>VLOOKUP(G297,Sku_Consolidated!A2:H957,8,FALSE)</f>
      </c>
      <c r="Y297">
        <f>VLOOKUP(G297,Sku_Consolidated!A2:I957,9,FALSE)</f>
      </c>
      <c r="Z297" t="s">
        <v>38</v>
      </c>
      <c r="AA297">
        <f>VLOOKUP(G297,Sku_Consolidated!A2:E957,5,FALSE)</f>
      </c>
      <c r="AB297">
        <f>IF(VLOOKUP(G297,Sku_Consolidated!A2:S957,19,FALSE)="SHOWCASE", VLOOKUP(E297,Store_Showcase!B2:N144,13, FALSE), IF(VLOOKUP(G297,Sku_Consolidated!A2:S957,19,FALSE)="VAM",VLOOKUP(E297,Store_VAM!B2:N273,13, FALSE),VLOOKUP(E297,Store_SRP!B2:N110,13, FALSE)))</f>
      </c>
      <c r="AC297">
        <f>IF(IFERROR(AB297,TRUE)=TRUE, "-","OK")</f>
      </c>
      <c r="AD297" s="8" t="s">
        <v>714</v>
      </c>
      <c r="AE297" s="8" t="s">
        <v>39</v>
      </c>
      <c r="AF297">
        <f>IF(IFERROR(VLOOKUP(E297,Store_Showcase!B2:H144,{5}, FALSE), TRUE)=TRUE, IF(IFERROR(VLOOKUP(E297,Store_SRP!B2:H110,{5}, FALSE), TRUE)=TRUE,VLOOKUP(E297,Store_VAM!B2:H273,{5}, FALSE),VLOOKUP(E297,Store_SRP!B2:H110,{5}, FALSE)), VLOOKUP(E297,Store_Showcase!B2:H144,{5}, FALSE))</f>
      </c>
      <c r="AG297">
        <f>IF(IFERROR(VLOOKUP(E297,Store_Showcase!B2:H144,{6}, FALSE), TRUE)=TRUE, IF(IFERROR(VLOOKUP(E297,Store_SRP!B2:H110,{6}, FALSE), TRUE)=TRUE,VLOOKUP(E297,Store_VAM!B2:H273,{6}, FALSE),VLOOKUP(E297,Store_SRP!B2:H110,{6}, FALSE)), VLOOKUP(E297,Store_Showcase!B2:H144,{6}, FALSE))</f>
      </c>
      <c r="AH297">
        <f>VLOOKUP(G297,Sku_Consolidated!A2:R957,18,FALSE)</f>
      </c>
      <c r="AI297">
        <f>VLOOKUP(G297,Sku_Consolidated!A2:S957,19,FALSE)</f>
      </c>
      <c r="AJ297">
        <f>VLOOKUP(G297,Sku_Consolidated!A2:T957,20,FALSE)</f>
      </c>
    </row>
    <row r="298" spans="1:36" x14ac:dyDescent="0.25">
      <c r="A298">
        <v>2024</v>
      </c>
      <c r="B298" t="s">
        <v>31</v>
      </c>
      <c r="C298" t="s">
        <v>32</v>
      </c>
      <c r="D298" t="s">
        <v>33</v>
      </c>
      <c r="E298">
        <v>722</v>
      </c>
      <c r="F298">
        <f>IF(IFERROR(VLOOKUP(E298,Store_Showcase!B2:H144,{2}, FALSE), TRUE)=TRUE, IF(IFERROR(VLOOKUP(E298,Store_SRP!B2:H110,{2}, FALSE), TRUE)=TRUE,VLOOKUP(E298,Store_VAM!B2:H273,{2}, FALSE),VLOOKUP(E298,Store_SRP!B2:H110,{2}, FALSE)), VLOOKUP(E298,Store_Showcase!B2:H144,{2}, FALSE))</f>
      </c>
      <c r="G298">
        <v>655291</v>
      </c>
      <c r="H298" t="s">
        <v>116</v>
      </c>
      <c r="I298" s="8" t="s">
        <v>715</v>
      </c>
      <c r="J298" t="s">
        <v>36</v>
      </c>
      <c r="K298" s="8">
        <f>IF(J298="PCK", I298, 0)</f>
      </c>
      <c r="L298" s="8">
        <f>IF(J298="KLS", I298, IF(J298="PCK", I298*VLOOKUP(G298,Sku_Consolidated!A2:U957,21, FALSE),I298*VLOOKUP(G298,Sku_Consolidated!A2:U957,21, FALSE)))</f>
      </c>
      <c r="M298" s="8">
        <f>IF(J298="PCS", I298, 0)</f>
      </c>
      <c r="N298" s="8" t="s">
        <v>716</v>
      </c>
      <c r="O298" s="8">
        <f>N298 * VLOOKUP(E298&amp;VLOOKUP(G298,Sku_Consolidated!A2:Q957,17,FALSE),Sku_CommRate!A2:E1002, 5, FALSE)</f>
      </c>
      <c r="P298" s="8">
        <f>N298 - O298</f>
      </c>
      <c r="Q298">
        <f>VLOOKUP(G298,Sku_Consolidated!A2:G957,7, FALSE)</f>
      </c>
      <c r="R298">
        <f>IF(IFERROR(VLOOKUP(E298,Store_Showcase!B2:H144,7, FALSE), TRUE)=TRUE, IF(IFERROR(VLOOKUP(E298,Store_SRP!B2:H110,7, FALSE), TRUE)=TRUE,VLOOKUP(E298,Store_VAM!B2:H273,7, FALSE),VLOOKUP(E298,Store_SRP!B2:H110,7, FALSE)), VLOOKUP(E298,Store_Showcase!B2:H144,7, FALSE))</f>
      </c>
      <c r="S298">
        <f>IF(IFERROR(VLOOKUP(E298,Store_Showcase!B2:I144,8, FALSE), TRUE)=TRUE, IF(IFERROR(VLOOKUP(E298,Store_SRP!B2:I110,8, FALSE), TRUE)=TRUE,VLOOKUP(E298,Store_VAM!B2:I273,8, FALSE),VLOOKUP(E298,Store_SRP!B2:I110,8, FALSE)), VLOOKUP(E298,Store_Showcase!B2:I144,8, FALSE))</f>
      </c>
      <c r="T298">
        <f>VLOOKUP(G298,Sku_Consolidated!A2:R957,18,FALSE)</f>
      </c>
      <c r="U298">
        <v>6217</v>
      </c>
      <c r="V298">
        <f>IF(VLOOKUP(G298,Sku_Consolidated!A2:S957,19,FALSE)="SHOWCASE", VLOOKUP(E298,Store_Showcase!B2:L144,11, FALSE), IF(VLOOKUP(G298,Sku_Consolidated!A2:S957,19,FALSE)="VAM",VLOOKUP(E298,Store_VAM!B2:L273,11, FALSE),VLOOKUP(E298,Store_SRP!B2:L110,11, FALSE)))</f>
      </c>
      <c r="W298">
        <f>VLOOKUP(G298,Sku_Consolidated!A2:W957,11,FALSE)</f>
      </c>
      <c r="X298">
        <f>VLOOKUP(G298,Sku_Consolidated!A2:H957,8,FALSE)</f>
      </c>
      <c r="Y298">
        <f>VLOOKUP(G298,Sku_Consolidated!A2:I957,9,FALSE)</f>
      </c>
      <c r="Z298" t="s">
        <v>38</v>
      </c>
      <c r="AA298">
        <f>VLOOKUP(G298,Sku_Consolidated!A2:E957,5,FALSE)</f>
      </c>
      <c r="AB298">
        <f>IF(VLOOKUP(G298,Sku_Consolidated!A2:S957,19,FALSE)="SHOWCASE", VLOOKUP(E298,Store_Showcase!B2:N144,13, FALSE), IF(VLOOKUP(G298,Sku_Consolidated!A2:S957,19,FALSE)="VAM",VLOOKUP(E298,Store_VAM!B2:N273,13, FALSE),VLOOKUP(E298,Store_SRP!B2:N110,13, FALSE)))</f>
      </c>
      <c r="AC298">
        <f>IF(IFERROR(AB298,TRUE)=TRUE, "-","OK")</f>
      </c>
      <c r="AD298" s="8" t="s">
        <v>716</v>
      </c>
      <c r="AE298" s="8" t="s">
        <v>39</v>
      </c>
      <c r="AF298">
        <f>IF(IFERROR(VLOOKUP(E298,Store_Showcase!B2:H144,{5}, FALSE), TRUE)=TRUE, IF(IFERROR(VLOOKUP(E298,Store_SRP!B2:H110,{5}, FALSE), TRUE)=TRUE,VLOOKUP(E298,Store_VAM!B2:H273,{5}, FALSE),VLOOKUP(E298,Store_SRP!B2:H110,{5}, FALSE)), VLOOKUP(E298,Store_Showcase!B2:H144,{5}, FALSE))</f>
      </c>
      <c r="AG298">
        <f>IF(IFERROR(VLOOKUP(E298,Store_Showcase!B2:H144,{6}, FALSE), TRUE)=TRUE, IF(IFERROR(VLOOKUP(E298,Store_SRP!B2:H110,{6}, FALSE), TRUE)=TRUE,VLOOKUP(E298,Store_VAM!B2:H273,{6}, FALSE),VLOOKUP(E298,Store_SRP!B2:H110,{6}, FALSE)), VLOOKUP(E298,Store_Showcase!B2:H144,{6}, FALSE))</f>
      </c>
      <c r="AH298">
        <f>VLOOKUP(G298,Sku_Consolidated!A2:R957,18,FALSE)</f>
      </c>
      <c r="AI298">
        <f>VLOOKUP(G298,Sku_Consolidated!A2:S957,19,FALSE)</f>
      </c>
      <c r="AJ298">
        <f>VLOOKUP(G298,Sku_Consolidated!A2:T957,20,FALSE)</f>
      </c>
    </row>
    <row r="299" spans="1:36" x14ac:dyDescent="0.25">
      <c r="A299">
        <v>2024</v>
      </c>
      <c r="B299" t="s">
        <v>31</v>
      </c>
      <c r="C299" t="s">
        <v>32</v>
      </c>
      <c r="D299" t="s">
        <v>33</v>
      </c>
      <c r="E299">
        <v>210</v>
      </c>
      <c r="F299">
        <f>IF(IFERROR(VLOOKUP(E299,Store_Showcase!B2:H144,{2}, FALSE), TRUE)=TRUE, IF(IFERROR(VLOOKUP(E299,Store_SRP!B2:H110,{2}, FALSE), TRUE)=TRUE,VLOOKUP(E299,Store_VAM!B2:H273,{2}, FALSE),VLOOKUP(E299,Store_SRP!B2:H110,{2}, FALSE)), VLOOKUP(E299,Store_Showcase!B2:H144,{2}, FALSE))</f>
      </c>
      <c r="G299">
        <v>655517</v>
      </c>
      <c r="H299" t="s">
        <v>152</v>
      </c>
      <c r="I299" s="8" t="s">
        <v>717</v>
      </c>
      <c r="J299" t="s">
        <v>36</v>
      </c>
      <c r="K299" s="8">
        <f>IF(J299="PCK", I299, 0)</f>
      </c>
      <c r="L299" s="8">
        <f>IF(J299="KLS", I299, IF(J299="PCK", I299*VLOOKUP(G299,Sku_Consolidated!A2:U957,21, FALSE),I299*VLOOKUP(G299,Sku_Consolidated!A2:U957,21, FALSE)))</f>
      </c>
      <c r="M299" s="8">
        <f>IF(J299="PCS", I299, 0)</f>
      </c>
      <c r="N299" s="8" t="s">
        <v>718</v>
      </c>
      <c r="O299" s="8">
        <f>N299 * VLOOKUP(E299&amp;VLOOKUP(G299,Sku_Consolidated!A2:Q957,17,FALSE),Sku_CommRate!A2:E1002, 5, FALSE)</f>
      </c>
      <c r="P299" s="8">
        <f>N299 - O299</f>
      </c>
      <c r="Q299">
        <f>VLOOKUP(G299,Sku_Consolidated!A2:G957,7, FALSE)</f>
      </c>
      <c r="R299">
        <f>IF(IFERROR(VLOOKUP(E299,Store_Showcase!B2:H144,7, FALSE), TRUE)=TRUE, IF(IFERROR(VLOOKUP(E299,Store_SRP!B2:H110,7, FALSE), TRUE)=TRUE,VLOOKUP(E299,Store_VAM!B2:H273,7, FALSE),VLOOKUP(E299,Store_SRP!B2:H110,7, FALSE)), VLOOKUP(E299,Store_Showcase!B2:H144,7, FALSE))</f>
      </c>
      <c r="S299">
        <f>IF(IFERROR(VLOOKUP(E299,Store_Showcase!B2:I144,8, FALSE), TRUE)=TRUE, IF(IFERROR(VLOOKUP(E299,Store_SRP!B2:I110,8, FALSE), TRUE)=TRUE,VLOOKUP(E299,Store_VAM!B2:I273,8, FALSE),VLOOKUP(E299,Store_SRP!B2:I110,8, FALSE)), VLOOKUP(E299,Store_Showcase!B2:I144,8, FALSE))</f>
      </c>
      <c r="T299">
        <f>VLOOKUP(G299,Sku_Consolidated!A2:R957,18,FALSE)</f>
      </c>
      <c r="U299">
        <v>6339</v>
      </c>
      <c r="V299">
        <f>IF(VLOOKUP(G299,Sku_Consolidated!A2:S957,19,FALSE)="SHOWCASE", VLOOKUP(E299,Store_Showcase!B2:L144,11, FALSE), IF(VLOOKUP(G299,Sku_Consolidated!A2:S957,19,FALSE)="VAM",VLOOKUP(E299,Store_VAM!B2:L273,11, FALSE),VLOOKUP(E299,Store_SRP!B2:L110,11, FALSE)))</f>
      </c>
      <c r="W299">
        <f>VLOOKUP(G299,Sku_Consolidated!A2:W957,11,FALSE)</f>
      </c>
      <c r="X299">
        <f>VLOOKUP(G299,Sku_Consolidated!A2:H957,8,FALSE)</f>
      </c>
      <c r="Y299">
        <f>VLOOKUP(G299,Sku_Consolidated!A2:I957,9,FALSE)</f>
      </c>
      <c r="Z299" t="s">
        <v>38</v>
      </c>
      <c r="AA299">
        <f>VLOOKUP(G299,Sku_Consolidated!A2:E957,5,FALSE)</f>
      </c>
      <c r="AB299">
        <f>IF(VLOOKUP(G299,Sku_Consolidated!A2:S957,19,FALSE)="SHOWCASE", VLOOKUP(E299,Store_Showcase!B2:N144,13, FALSE), IF(VLOOKUP(G299,Sku_Consolidated!A2:S957,19,FALSE)="VAM",VLOOKUP(E299,Store_VAM!B2:N273,13, FALSE),VLOOKUP(E299,Store_SRP!B2:N110,13, FALSE)))</f>
      </c>
      <c r="AC299">
        <f>IF(IFERROR(AB299,TRUE)=TRUE, "-","OK")</f>
      </c>
      <c r="AD299" s="8" t="s">
        <v>718</v>
      </c>
      <c r="AE299" s="8" t="s">
        <v>39</v>
      </c>
      <c r="AF299">
        <f>IF(IFERROR(VLOOKUP(E299,Store_Showcase!B2:H144,{5}, FALSE), TRUE)=TRUE, IF(IFERROR(VLOOKUP(E299,Store_SRP!B2:H110,{5}, FALSE), TRUE)=TRUE,VLOOKUP(E299,Store_VAM!B2:H273,{5}, FALSE),VLOOKUP(E299,Store_SRP!B2:H110,{5}, FALSE)), VLOOKUP(E299,Store_Showcase!B2:H144,{5}, FALSE))</f>
      </c>
      <c r="AG299">
        <f>IF(IFERROR(VLOOKUP(E299,Store_Showcase!B2:H144,{6}, FALSE), TRUE)=TRUE, IF(IFERROR(VLOOKUP(E299,Store_SRP!B2:H110,{6}, FALSE), TRUE)=TRUE,VLOOKUP(E299,Store_VAM!B2:H273,{6}, FALSE),VLOOKUP(E299,Store_SRP!B2:H110,{6}, FALSE)), VLOOKUP(E299,Store_Showcase!B2:H144,{6}, FALSE))</f>
      </c>
      <c r="AH299">
        <f>VLOOKUP(G299,Sku_Consolidated!A2:R957,18,FALSE)</f>
      </c>
      <c r="AI299">
        <f>VLOOKUP(G299,Sku_Consolidated!A2:S957,19,FALSE)</f>
      </c>
      <c r="AJ299">
        <f>VLOOKUP(G299,Sku_Consolidated!A2:T957,20,FALSE)</f>
      </c>
    </row>
    <row r="300" spans="1:36" x14ac:dyDescent="0.25">
      <c r="A300">
        <v>2024</v>
      </c>
      <c r="B300" t="s">
        <v>31</v>
      </c>
      <c r="C300" t="s">
        <v>32</v>
      </c>
      <c r="D300" t="s">
        <v>33</v>
      </c>
      <c r="E300">
        <v>210</v>
      </c>
      <c r="F300">
        <f>IF(IFERROR(VLOOKUP(E300,Store_Showcase!B2:H144,{2}, FALSE), TRUE)=TRUE, IF(IFERROR(VLOOKUP(E300,Store_SRP!B2:H110,{2}, FALSE), TRUE)=TRUE,VLOOKUP(E300,Store_VAM!B2:H273,{2}, FALSE),VLOOKUP(E300,Store_SRP!B2:H110,{2}, FALSE)), VLOOKUP(E300,Store_Showcase!B2:H144,{2}, FALSE))</f>
      </c>
      <c r="G300">
        <v>655307</v>
      </c>
      <c r="H300" t="s">
        <v>389</v>
      </c>
      <c r="I300" s="8" t="s">
        <v>719</v>
      </c>
      <c r="J300" t="s">
        <v>36</v>
      </c>
      <c r="K300" s="8">
        <f>IF(J300="PCK", I300, 0)</f>
      </c>
      <c r="L300" s="8">
        <f>IF(J300="KLS", I300, IF(J300="PCK", I300*VLOOKUP(G300,Sku_Consolidated!A2:U957,21, FALSE),I300*VLOOKUP(G300,Sku_Consolidated!A2:U957,21, FALSE)))</f>
      </c>
      <c r="M300" s="8">
        <f>IF(J300="PCS", I300, 0)</f>
      </c>
      <c r="N300" s="8" t="s">
        <v>720</v>
      </c>
      <c r="O300" s="8">
        <f>N300 * VLOOKUP(E300&amp;VLOOKUP(G300,Sku_Consolidated!A2:Q957,17,FALSE),Sku_CommRate!A2:E1002, 5, FALSE)</f>
      </c>
      <c r="P300" s="8">
        <f>N300 - O300</f>
      </c>
      <c r="Q300">
        <f>VLOOKUP(G300,Sku_Consolidated!A2:G957,7, FALSE)</f>
      </c>
      <c r="R300">
        <f>IF(IFERROR(VLOOKUP(E300,Store_Showcase!B2:H144,7, FALSE), TRUE)=TRUE, IF(IFERROR(VLOOKUP(E300,Store_SRP!B2:H110,7, FALSE), TRUE)=TRUE,VLOOKUP(E300,Store_VAM!B2:H273,7, FALSE),VLOOKUP(E300,Store_SRP!B2:H110,7, FALSE)), VLOOKUP(E300,Store_Showcase!B2:H144,7, FALSE))</f>
      </c>
      <c r="S300">
        <f>IF(IFERROR(VLOOKUP(E300,Store_Showcase!B2:I144,8, FALSE), TRUE)=TRUE, IF(IFERROR(VLOOKUP(E300,Store_SRP!B2:I110,8, FALSE), TRUE)=TRUE,VLOOKUP(E300,Store_VAM!B2:I273,8, FALSE),VLOOKUP(E300,Store_SRP!B2:I110,8, FALSE)), VLOOKUP(E300,Store_Showcase!B2:I144,8, FALSE))</f>
      </c>
      <c r="T300">
        <f>VLOOKUP(G300,Sku_Consolidated!A2:R957,18,FALSE)</f>
      </c>
      <c r="U300">
        <v>6234</v>
      </c>
      <c r="V300">
        <f>IF(VLOOKUP(G300,Sku_Consolidated!A2:S957,19,FALSE)="SHOWCASE", VLOOKUP(E300,Store_Showcase!B2:L144,11, FALSE), IF(VLOOKUP(G300,Sku_Consolidated!A2:S957,19,FALSE)="VAM",VLOOKUP(E300,Store_VAM!B2:L273,11, FALSE),VLOOKUP(E300,Store_SRP!B2:L110,11, FALSE)))</f>
      </c>
      <c r="W300">
        <f>VLOOKUP(G300,Sku_Consolidated!A2:W957,11,FALSE)</f>
      </c>
      <c r="X300">
        <f>VLOOKUP(G300,Sku_Consolidated!A2:H957,8,FALSE)</f>
      </c>
      <c r="Y300">
        <f>VLOOKUP(G300,Sku_Consolidated!A2:I957,9,FALSE)</f>
      </c>
      <c r="Z300" t="s">
        <v>38</v>
      </c>
      <c r="AA300">
        <f>VLOOKUP(G300,Sku_Consolidated!A2:E957,5,FALSE)</f>
      </c>
      <c r="AB300">
        <f>IF(VLOOKUP(G300,Sku_Consolidated!A2:S957,19,FALSE)="SHOWCASE", VLOOKUP(E300,Store_Showcase!B2:N144,13, FALSE), IF(VLOOKUP(G300,Sku_Consolidated!A2:S957,19,FALSE)="VAM",VLOOKUP(E300,Store_VAM!B2:N273,13, FALSE),VLOOKUP(E300,Store_SRP!B2:N110,13, FALSE)))</f>
      </c>
      <c r="AC300">
        <f>IF(IFERROR(AB300,TRUE)=TRUE, "-","OK")</f>
      </c>
      <c r="AD300" s="8" t="s">
        <v>720</v>
      </c>
      <c r="AE300" s="8" t="s">
        <v>39</v>
      </c>
      <c r="AF300">
        <f>IF(IFERROR(VLOOKUP(E300,Store_Showcase!B2:H144,{5}, FALSE), TRUE)=TRUE, IF(IFERROR(VLOOKUP(E300,Store_SRP!B2:H110,{5}, FALSE), TRUE)=TRUE,VLOOKUP(E300,Store_VAM!B2:H273,{5}, FALSE),VLOOKUP(E300,Store_SRP!B2:H110,{5}, FALSE)), VLOOKUP(E300,Store_Showcase!B2:H144,{5}, FALSE))</f>
      </c>
      <c r="AG300">
        <f>IF(IFERROR(VLOOKUP(E300,Store_Showcase!B2:H144,{6}, FALSE), TRUE)=TRUE, IF(IFERROR(VLOOKUP(E300,Store_SRP!B2:H110,{6}, FALSE), TRUE)=TRUE,VLOOKUP(E300,Store_VAM!B2:H273,{6}, FALSE),VLOOKUP(E300,Store_SRP!B2:H110,{6}, FALSE)), VLOOKUP(E300,Store_Showcase!B2:H144,{6}, FALSE))</f>
      </c>
      <c r="AH300">
        <f>VLOOKUP(G300,Sku_Consolidated!A2:R957,18,FALSE)</f>
      </c>
      <c r="AI300">
        <f>VLOOKUP(G300,Sku_Consolidated!A2:S957,19,FALSE)</f>
      </c>
      <c r="AJ300">
        <f>VLOOKUP(G300,Sku_Consolidated!A2:T957,20,FALSE)</f>
      </c>
    </row>
    <row r="301" spans="1:36" x14ac:dyDescent="0.25">
      <c r="A301">
        <v>2024</v>
      </c>
      <c r="B301" t="s">
        <v>31</v>
      </c>
      <c r="C301" t="s">
        <v>32</v>
      </c>
      <c r="D301" t="s">
        <v>33</v>
      </c>
      <c r="E301">
        <v>262</v>
      </c>
      <c r="F301">
        <f>IF(IFERROR(VLOOKUP(E301,Store_Showcase!B2:H144,{2}, FALSE), TRUE)=TRUE, IF(IFERROR(VLOOKUP(E301,Store_SRP!B2:H110,{2}, FALSE), TRUE)=TRUE,VLOOKUP(E301,Store_VAM!B2:H273,{2}, FALSE),VLOOKUP(E301,Store_SRP!B2:H110,{2}, FALSE)), VLOOKUP(E301,Store_Showcase!B2:H144,{2}, FALSE))</f>
      </c>
      <c r="G301">
        <v>655311</v>
      </c>
      <c r="H301" t="s">
        <v>119</v>
      </c>
      <c r="I301" s="8" t="s">
        <v>721</v>
      </c>
      <c r="J301" t="s">
        <v>36</v>
      </c>
      <c r="K301" s="8">
        <f>IF(J301="PCK", I301, 0)</f>
      </c>
      <c r="L301" s="8">
        <f>IF(J301="KLS", I301, IF(J301="PCK", I301*VLOOKUP(G301,Sku_Consolidated!A2:U957,21, FALSE),I301*VLOOKUP(G301,Sku_Consolidated!A2:U957,21, FALSE)))</f>
      </c>
      <c r="M301" s="8">
        <f>IF(J301="PCS", I301, 0)</f>
      </c>
      <c r="N301" s="8" t="s">
        <v>722</v>
      </c>
      <c r="O301" s="8">
        <f>N301 * VLOOKUP(E301&amp;VLOOKUP(G301,Sku_Consolidated!A2:Q957,17,FALSE),Sku_CommRate!A2:E1002, 5, FALSE)</f>
      </c>
      <c r="P301" s="8">
        <f>N301 - O301</f>
      </c>
      <c r="Q301">
        <f>VLOOKUP(G301,Sku_Consolidated!A2:G957,7, FALSE)</f>
      </c>
      <c r="R301">
        <f>IF(IFERROR(VLOOKUP(E301,Store_Showcase!B2:H144,7, FALSE), TRUE)=TRUE, IF(IFERROR(VLOOKUP(E301,Store_SRP!B2:H110,7, FALSE), TRUE)=TRUE,VLOOKUP(E301,Store_VAM!B2:H273,7, FALSE),VLOOKUP(E301,Store_SRP!B2:H110,7, FALSE)), VLOOKUP(E301,Store_Showcase!B2:H144,7, FALSE))</f>
      </c>
      <c r="S301">
        <f>IF(IFERROR(VLOOKUP(E301,Store_Showcase!B2:I144,8, FALSE), TRUE)=TRUE, IF(IFERROR(VLOOKUP(E301,Store_SRP!B2:I110,8, FALSE), TRUE)=TRUE,VLOOKUP(E301,Store_VAM!B2:I273,8, FALSE),VLOOKUP(E301,Store_SRP!B2:I110,8, FALSE)), VLOOKUP(E301,Store_Showcase!B2:I144,8, FALSE))</f>
      </c>
      <c r="T301">
        <f>VLOOKUP(G301,Sku_Consolidated!A2:R957,18,FALSE)</f>
      </c>
      <c r="U301">
        <v>6237</v>
      </c>
      <c r="V301">
        <f>IF(VLOOKUP(G301,Sku_Consolidated!A2:S957,19,FALSE)="SHOWCASE", VLOOKUP(E301,Store_Showcase!B2:L144,11, FALSE), IF(VLOOKUP(G301,Sku_Consolidated!A2:S957,19,FALSE)="VAM",VLOOKUP(E301,Store_VAM!B2:L273,11, FALSE),VLOOKUP(E301,Store_SRP!B2:L110,11, FALSE)))</f>
      </c>
      <c r="W301">
        <f>VLOOKUP(G301,Sku_Consolidated!A2:W957,11,FALSE)</f>
      </c>
      <c r="X301">
        <f>VLOOKUP(G301,Sku_Consolidated!A2:H957,8,FALSE)</f>
      </c>
      <c r="Y301">
        <f>VLOOKUP(G301,Sku_Consolidated!A2:I957,9,FALSE)</f>
      </c>
      <c r="Z301" t="s">
        <v>38</v>
      </c>
      <c r="AA301">
        <f>VLOOKUP(G301,Sku_Consolidated!A2:E957,5,FALSE)</f>
      </c>
      <c r="AB301">
        <f>IF(VLOOKUP(G301,Sku_Consolidated!A2:S957,19,FALSE)="SHOWCASE", VLOOKUP(E301,Store_Showcase!B2:N144,13, FALSE), IF(VLOOKUP(G301,Sku_Consolidated!A2:S957,19,FALSE)="VAM",VLOOKUP(E301,Store_VAM!B2:N273,13, FALSE),VLOOKUP(E301,Store_SRP!B2:N110,13, FALSE)))</f>
      </c>
      <c r="AC301">
        <f>IF(IFERROR(AB301,TRUE)=TRUE, "-","OK")</f>
      </c>
      <c r="AD301" s="8" t="s">
        <v>722</v>
      </c>
      <c r="AE301" s="8" t="s">
        <v>39</v>
      </c>
      <c r="AF301">
        <f>IF(IFERROR(VLOOKUP(E301,Store_Showcase!B2:H144,{5}, FALSE), TRUE)=TRUE, IF(IFERROR(VLOOKUP(E301,Store_SRP!B2:H110,{5}, FALSE), TRUE)=TRUE,VLOOKUP(E301,Store_VAM!B2:H273,{5}, FALSE),VLOOKUP(E301,Store_SRP!B2:H110,{5}, FALSE)), VLOOKUP(E301,Store_Showcase!B2:H144,{5}, FALSE))</f>
      </c>
      <c r="AG301">
        <f>IF(IFERROR(VLOOKUP(E301,Store_Showcase!B2:H144,{6}, FALSE), TRUE)=TRUE, IF(IFERROR(VLOOKUP(E301,Store_SRP!B2:H110,{6}, FALSE), TRUE)=TRUE,VLOOKUP(E301,Store_VAM!B2:H273,{6}, FALSE),VLOOKUP(E301,Store_SRP!B2:H110,{6}, FALSE)), VLOOKUP(E301,Store_Showcase!B2:H144,{6}, FALSE))</f>
      </c>
      <c r="AH301">
        <f>VLOOKUP(G301,Sku_Consolidated!A2:R957,18,FALSE)</f>
      </c>
      <c r="AI301">
        <f>VLOOKUP(G301,Sku_Consolidated!A2:S957,19,FALSE)</f>
      </c>
      <c r="AJ301">
        <f>VLOOKUP(G301,Sku_Consolidated!A2:T957,20,FALSE)</f>
      </c>
    </row>
    <row r="302" spans="1:36" x14ac:dyDescent="0.25">
      <c r="A302">
        <v>2024</v>
      </c>
      <c r="B302" t="s">
        <v>31</v>
      </c>
      <c r="C302" t="s">
        <v>32</v>
      </c>
      <c r="D302" t="s">
        <v>33</v>
      </c>
      <c r="E302">
        <v>717</v>
      </c>
      <c r="F302">
        <f>IF(IFERROR(VLOOKUP(E302,Store_Showcase!B2:H144,{2}, FALSE), TRUE)=TRUE, IF(IFERROR(VLOOKUP(E302,Store_SRP!B2:H110,{2}, FALSE), TRUE)=TRUE,VLOOKUP(E302,Store_VAM!B2:H273,{2}, FALSE),VLOOKUP(E302,Store_SRP!B2:H110,{2}, FALSE)), VLOOKUP(E302,Store_Showcase!B2:H144,{2}, FALSE))</f>
      </c>
      <c r="G302">
        <v>655304</v>
      </c>
      <c r="H302" t="s">
        <v>142</v>
      </c>
      <c r="I302" s="8" t="s">
        <v>723</v>
      </c>
      <c r="J302" t="s">
        <v>36</v>
      </c>
      <c r="K302" s="8">
        <f>IF(J302="PCK", I302, 0)</f>
      </c>
      <c r="L302" s="8">
        <f>IF(J302="KLS", I302, IF(J302="PCK", I302*VLOOKUP(G302,Sku_Consolidated!A2:U957,21, FALSE),I302*VLOOKUP(G302,Sku_Consolidated!A2:U957,21, FALSE)))</f>
      </c>
      <c r="M302" s="8">
        <f>IF(J302="PCS", I302, 0)</f>
      </c>
      <c r="N302" s="8" t="s">
        <v>724</v>
      </c>
      <c r="O302" s="8">
        <f>N302 * VLOOKUP(E302&amp;VLOOKUP(G302,Sku_Consolidated!A2:Q957,17,FALSE),Sku_CommRate!A2:E1002, 5, FALSE)</f>
      </c>
      <c r="P302" s="8">
        <f>N302 - O302</f>
      </c>
      <c r="Q302">
        <f>VLOOKUP(G302,Sku_Consolidated!A2:G957,7, FALSE)</f>
      </c>
      <c r="R302">
        <f>IF(IFERROR(VLOOKUP(E302,Store_Showcase!B2:H144,7, FALSE), TRUE)=TRUE, IF(IFERROR(VLOOKUP(E302,Store_SRP!B2:H110,7, FALSE), TRUE)=TRUE,VLOOKUP(E302,Store_VAM!B2:H273,7, FALSE),VLOOKUP(E302,Store_SRP!B2:H110,7, FALSE)), VLOOKUP(E302,Store_Showcase!B2:H144,7, FALSE))</f>
      </c>
      <c r="S302">
        <f>IF(IFERROR(VLOOKUP(E302,Store_Showcase!B2:I144,8, FALSE), TRUE)=TRUE, IF(IFERROR(VLOOKUP(E302,Store_SRP!B2:I110,8, FALSE), TRUE)=TRUE,VLOOKUP(E302,Store_VAM!B2:I273,8, FALSE),VLOOKUP(E302,Store_SRP!B2:I110,8, FALSE)), VLOOKUP(E302,Store_Showcase!B2:I144,8, FALSE))</f>
      </c>
      <c r="T302">
        <f>VLOOKUP(G302,Sku_Consolidated!A2:R957,18,FALSE)</f>
      </c>
      <c r="U302">
        <v>6231</v>
      </c>
      <c r="V302">
        <f>IF(VLOOKUP(G302,Sku_Consolidated!A2:S957,19,FALSE)="SHOWCASE", VLOOKUP(E302,Store_Showcase!B2:L144,11, FALSE), IF(VLOOKUP(G302,Sku_Consolidated!A2:S957,19,FALSE)="VAM",VLOOKUP(E302,Store_VAM!B2:L273,11, FALSE),VLOOKUP(E302,Store_SRP!B2:L110,11, FALSE)))</f>
      </c>
      <c r="W302">
        <f>VLOOKUP(G302,Sku_Consolidated!A2:W957,11,FALSE)</f>
      </c>
      <c r="X302">
        <f>VLOOKUP(G302,Sku_Consolidated!A2:H957,8,FALSE)</f>
      </c>
      <c r="Y302">
        <f>VLOOKUP(G302,Sku_Consolidated!A2:I957,9,FALSE)</f>
      </c>
      <c r="Z302" t="s">
        <v>38</v>
      </c>
      <c r="AA302">
        <f>VLOOKUP(G302,Sku_Consolidated!A2:E957,5,FALSE)</f>
      </c>
      <c r="AB302">
        <f>IF(VLOOKUP(G302,Sku_Consolidated!A2:S957,19,FALSE)="SHOWCASE", VLOOKUP(E302,Store_Showcase!B2:N144,13, FALSE), IF(VLOOKUP(G302,Sku_Consolidated!A2:S957,19,FALSE)="VAM",VLOOKUP(E302,Store_VAM!B2:N273,13, FALSE),VLOOKUP(E302,Store_SRP!B2:N110,13, FALSE)))</f>
      </c>
      <c r="AC302">
        <f>IF(IFERROR(AB302,TRUE)=TRUE, "-","OK")</f>
      </c>
      <c r="AD302" s="8" t="s">
        <v>724</v>
      </c>
      <c r="AE302" s="8" t="s">
        <v>39</v>
      </c>
      <c r="AF302">
        <f>IF(IFERROR(VLOOKUP(E302,Store_Showcase!B2:H144,{5}, FALSE), TRUE)=TRUE, IF(IFERROR(VLOOKUP(E302,Store_SRP!B2:H110,{5}, FALSE), TRUE)=TRUE,VLOOKUP(E302,Store_VAM!B2:H273,{5}, FALSE),VLOOKUP(E302,Store_SRP!B2:H110,{5}, FALSE)), VLOOKUP(E302,Store_Showcase!B2:H144,{5}, FALSE))</f>
      </c>
      <c r="AG302">
        <f>IF(IFERROR(VLOOKUP(E302,Store_Showcase!B2:H144,{6}, FALSE), TRUE)=TRUE, IF(IFERROR(VLOOKUP(E302,Store_SRP!B2:H110,{6}, FALSE), TRUE)=TRUE,VLOOKUP(E302,Store_VAM!B2:H273,{6}, FALSE),VLOOKUP(E302,Store_SRP!B2:H110,{6}, FALSE)), VLOOKUP(E302,Store_Showcase!B2:H144,{6}, FALSE))</f>
      </c>
      <c r="AH302">
        <f>VLOOKUP(G302,Sku_Consolidated!A2:R957,18,FALSE)</f>
      </c>
      <c r="AI302">
        <f>VLOOKUP(G302,Sku_Consolidated!A2:S957,19,FALSE)</f>
      </c>
      <c r="AJ302">
        <f>VLOOKUP(G302,Sku_Consolidated!A2:T957,20,FALSE)</f>
      </c>
    </row>
    <row r="303" spans="1:36" x14ac:dyDescent="0.25">
      <c r="A303">
        <v>2024</v>
      </c>
      <c r="B303" t="s">
        <v>31</v>
      </c>
      <c r="C303" t="s">
        <v>32</v>
      </c>
      <c r="D303" t="s">
        <v>33</v>
      </c>
      <c r="E303">
        <v>480</v>
      </c>
      <c r="F303">
        <f>IF(IFERROR(VLOOKUP(E303,Store_Showcase!B2:H144,{2}, FALSE), TRUE)=TRUE, IF(IFERROR(VLOOKUP(E303,Store_SRP!B2:H110,{2}, FALSE), TRUE)=TRUE,VLOOKUP(E303,Store_VAM!B2:H273,{2}, FALSE),VLOOKUP(E303,Store_SRP!B2:H110,{2}, FALSE)), VLOOKUP(E303,Store_Showcase!B2:H144,{2}, FALSE))</f>
      </c>
      <c r="G303">
        <v>655813</v>
      </c>
      <c r="H303" t="s">
        <v>137</v>
      </c>
      <c r="I303" s="8" t="s">
        <v>725</v>
      </c>
      <c r="J303" t="s">
        <v>36</v>
      </c>
      <c r="K303" s="8">
        <f>IF(J303="PCK", I303, 0)</f>
      </c>
      <c r="L303" s="8">
        <f>IF(J303="KLS", I303, IF(J303="PCK", I303*VLOOKUP(G303,Sku_Consolidated!A2:U957,21, FALSE),I303*VLOOKUP(G303,Sku_Consolidated!A2:U957,21, FALSE)))</f>
      </c>
      <c r="M303" s="8">
        <f>IF(J303="PCS", I303, 0)</f>
      </c>
      <c r="N303" s="8" t="s">
        <v>726</v>
      </c>
      <c r="O303" s="8">
        <f>N303 * VLOOKUP(E303&amp;VLOOKUP(G303,Sku_Consolidated!A2:Q957,17,FALSE),Sku_CommRate!A2:E1002, 5, FALSE)</f>
      </c>
      <c r="P303" s="8">
        <f>N303 - O303</f>
      </c>
      <c r="Q303">
        <f>VLOOKUP(G303,Sku_Consolidated!A2:G957,7, FALSE)</f>
      </c>
      <c r="R303">
        <f>IF(IFERROR(VLOOKUP(E303,Store_Showcase!B2:H144,7, FALSE), TRUE)=TRUE, IF(IFERROR(VLOOKUP(E303,Store_SRP!B2:H110,7, FALSE), TRUE)=TRUE,VLOOKUP(E303,Store_VAM!B2:H273,7, FALSE),VLOOKUP(E303,Store_SRP!B2:H110,7, FALSE)), VLOOKUP(E303,Store_Showcase!B2:H144,7, FALSE))</f>
      </c>
      <c r="S303">
        <f>IF(IFERROR(VLOOKUP(E303,Store_Showcase!B2:I144,8, FALSE), TRUE)=TRUE, IF(IFERROR(VLOOKUP(E303,Store_SRP!B2:I110,8, FALSE), TRUE)=TRUE,VLOOKUP(E303,Store_VAM!B2:I273,8, FALSE),VLOOKUP(E303,Store_SRP!B2:I110,8, FALSE)), VLOOKUP(E303,Store_Showcase!B2:I144,8, FALSE))</f>
      </c>
      <c r="T303">
        <f>VLOOKUP(G303,Sku_Consolidated!A2:R957,18,FALSE)</f>
      </c>
      <c r="U303">
        <v>6470</v>
      </c>
      <c r="V303">
        <f>IF(VLOOKUP(G303,Sku_Consolidated!A2:S957,19,FALSE)="SHOWCASE", VLOOKUP(E303,Store_Showcase!B2:L144,11, FALSE), IF(VLOOKUP(G303,Sku_Consolidated!A2:S957,19,FALSE)="VAM",VLOOKUP(E303,Store_VAM!B2:L273,11, FALSE),VLOOKUP(E303,Store_SRP!B2:L110,11, FALSE)))</f>
      </c>
      <c r="W303">
        <f>VLOOKUP(G303,Sku_Consolidated!A2:W957,11,FALSE)</f>
      </c>
      <c r="X303">
        <f>VLOOKUP(G303,Sku_Consolidated!A2:H957,8,FALSE)</f>
      </c>
      <c r="Y303">
        <f>VLOOKUP(G303,Sku_Consolidated!A2:I957,9,FALSE)</f>
      </c>
      <c r="Z303" t="s">
        <v>38</v>
      </c>
      <c r="AA303">
        <f>VLOOKUP(G303,Sku_Consolidated!A2:E957,5,FALSE)</f>
      </c>
      <c r="AB303">
        <f>IF(VLOOKUP(G303,Sku_Consolidated!A2:S957,19,FALSE)="SHOWCASE", VLOOKUP(E303,Store_Showcase!B2:N144,13, FALSE), IF(VLOOKUP(G303,Sku_Consolidated!A2:S957,19,FALSE)="VAM",VLOOKUP(E303,Store_VAM!B2:N273,13, FALSE),VLOOKUP(E303,Store_SRP!B2:N110,13, FALSE)))</f>
      </c>
      <c r="AC303">
        <f>IF(IFERROR(AB303,TRUE)=TRUE, "-","OK")</f>
      </c>
      <c r="AD303" s="8" t="s">
        <v>726</v>
      </c>
      <c r="AE303" s="8" t="s">
        <v>39</v>
      </c>
      <c r="AF303">
        <f>IF(IFERROR(VLOOKUP(E303,Store_Showcase!B2:H144,{5}, FALSE), TRUE)=TRUE, IF(IFERROR(VLOOKUP(E303,Store_SRP!B2:H110,{5}, FALSE), TRUE)=TRUE,VLOOKUP(E303,Store_VAM!B2:H273,{5}, FALSE),VLOOKUP(E303,Store_SRP!B2:H110,{5}, FALSE)), VLOOKUP(E303,Store_Showcase!B2:H144,{5}, FALSE))</f>
      </c>
      <c r="AG303">
        <f>IF(IFERROR(VLOOKUP(E303,Store_Showcase!B2:H144,{6}, FALSE), TRUE)=TRUE, IF(IFERROR(VLOOKUP(E303,Store_SRP!B2:H110,{6}, FALSE), TRUE)=TRUE,VLOOKUP(E303,Store_VAM!B2:H273,{6}, FALSE),VLOOKUP(E303,Store_SRP!B2:H110,{6}, FALSE)), VLOOKUP(E303,Store_Showcase!B2:H144,{6}, FALSE))</f>
      </c>
      <c r="AH303">
        <f>VLOOKUP(G303,Sku_Consolidated!A2:R957,18,FALSE)</f>
      </c>
      <c r="AI303">
        <f>VLOOKUP(G303,Sku_Consolidated!A2:S957,19,FALSE)</f>
      </c>
      <c r="AJ303">
        <f>VLOOKUP(G303,Sku_Consolidated!A2:T957,20,FALSE)</f>
      </c>
    </row>
    <row r="304" spans="1:36" x14ac:dyDescent="0.25">
      <c r="A304">
        <v>2024</v>
      </c>
      <c r="B304" t="s">
        <v>31</v>
      </c>
      <c r="C304" t="s">
        <v>32</v>
      </c>
      <c r="D304" t="s">
        <v>33</v>
      </c>
      <c r="E304">
        <v>265</v>
      </c>
      <c r="F304">
        <f>IF(IFERROR(VLOOKUP(E304,Store_Showcase!B2:H144,{2}, FALSE), TRUE)=TRUE, IF(IFERROR(VLOOKUP(E304,Store_SRP!B2:H110,{2}, FALSE), TRUE)=TRUE,VLOOKUP(E304,Store_VAM!B2:H273,{2}, FALSE),VLOOKUP(E304,Store_SRP!B2:H110,{2}, FALSE)), VLOOKUP(E304,Store_Showcase!B2:H144,{2}, FALSE))</f>
      </c>
      <c r="G304">
        <v>655813</v>
      </c>
      <c r="H304" t="s">
        <v>137</v>
      </c>
      <c r="I304" s="8" t="s">
        <v>727</v>
      </c>
      <c r="J304" t="s">
        <v>36</v>
      </c>
      <c r="K304" s="8">
        <f>IF(J304="PCK", I304, 0)</f>
      </c>
      <c r="L304" s="8">
        <f>IF(J304="KLS", I304, IF(J304="PCK", I304*VLOOKUP(G304,Sku_Consolidated!A2:U957,21, FALSE),I304*VLOOKUP(G304,Sku_Consolidated!A2:U957,21, FALSE)))</f>
      </c>
      <c r="M304" s="8">
        <f>IF(J304="PCS", I304, 0)</f>
      </c>
      <c r="N304" s="8" t="s">
        <v>728</v>
      </c>
      <c r="O304" s="8">
        <f>N304 * VLOOKUP(E304&amp;VLOOKUP(G304,Sku_Consolidated!A2:Q957,17,FALSE),Sku_CommRate!A2:E1002, 5, FALSE)</f>
      </c>
      <c r="P304" s="8">
        <f>N304 - O304</f>
      </c>
      <c r="Q304">
        <f>VLOOKUP(G304,Sku_Consolidated!A2:G957,7, FALSE)</f>
      </c>
      <c r="R304">
        <f>IF(IFERROR(VLOOKUP(E304,Store_Showcase!B2:H144,7, FALSE), TRUE)=TRUE, IF(IFERROR(VLOOKUP(E304,Store_SRP!B2:H110,7, FALSE), TRUE)=TRUE,VLOOKUP(E304,Store_VAM!B2:H273,7, FALSE),VLOOKUP(E304,Store_SRP!B2:H110,7, FALSE)), VLOOKUP(E304,Store_Showcase!B2:H144,7, FALSE))</f>
      </c>
      <c r="S304">
        <f>IF(IFERROR(VLOOKUP(E304,Store_Showcase!B2:I144,8, FALSE), TRUE)=TRUE, IF(IFERROR(VLOOKUP(E304,Store_SRP!B2:I110,8, FALSE), TRUE)=TRUE,VLOOKUP(E304,Store_VAM!B2:I273,8, FALSE),VLOOKUP(E304,Store_SRP!B2:I110,8, FALSE)), VLOOKUP(E304,Store_Showcase!B2:I144,8, FALSE))</f>
      </c>
      <c r="T304">
        <f>VLOOKUP(G304,Sku_Consolidated!A2:R957,18,FALSE)</f>
      </c>
      <c r="U304">
        <v>6470</v>
      </c>
      <c r="V304">
        <f>IF(VLOOKUP(G304,Sku_Consolidated!A2:S957,19,FALSE)="SHOWCASE", VLOOKUP(E304,Store_Showcase!B2:L144,11, FALSE), IF(VLOOKUP(G304,Sku_Consolidated!A2:S957,19,FALSE)="VAM",VLOOKUP(E304,Store_VAM!B2:L273,11, FALSE),VLOOKUP(E304,Store_SRP!B2:L110,11, FALSE)))</f>
      </c>
      <c r="W304">
        <f>VLOOKUP(G304,Sku_Consolidated!A2:W957,11,FALSE)</f>
      </c>
      <c r="X304">
        <f>VLOOKUP(G304,Sku_Consolidated!A2:H957,8,FALSE)</f>
      </c>
      <c r="Y304">
        <f>VLOOKUP(G304,Sku_Consolidated!A2:I957,9,FALSE)</f>
      </c>
      <c r="Z304" t="s">
        <v>38</v>
      </c>
      <c r="AA304">
        <f>VLOOKUP(G304,Sku_Consolidated!A2:E957,5,FALSE)</f>
      </c>
      <c r="AB304">
        <f>IF(VLOOKUP(G304,Sku_Consolidated!A2:S957,19,FALSE)="SHOWCASE", VLOOKUP(E304,Store_Showcase!B2:N144,13, FALSE), IF(VLOOKUP(G304,Sku_Consolidated!A2:S957,19,FALSE)="VAM",VLOOKUP(E304,Store_VAM!B2:N273,13, FALSE),VLOOKUP(E304,Store_SRP!B2:N110,13, FALSE)))</f>
      </c>
      <c r="AC304">
        <f>IF(IFERROR(AB304,TRUE)=TRUE, "-","OK")</f>
      </c>
      <c r="AD304" s="8" t="s">
        <v>728</v>
      </c>
      <c r="AE304" s="8" t="s">
        <v>39</v>
      </c>
      <c r="AF304">
        <f>IF(IFERROR(VLOOKUP(E304,Store_Showcase!B2:H144,{5}, FALSE), TRUE)=TRUE, IF(IFERROR(VLOOKUP(E304,Store_SRP!B2:H110,{5}, FALSE), TRUE)=TRUE,VLOOKUP(E304,Store_VAM!B2:H273,{5}, FALSE),VLOOKUP(E304,Store_SRP!B2:H110,{5}, FALSE)), VLOOKUP(E304,Store_Showcase!B2:H144,{5}, FALSE))</f>
      </c>
      <c r="AG304">
        <f>IF(IFERROR(VLOOKUP(E304,Store_Showcase!B2:H144,{6}, FALSE), TRUE)=TRUE, IF(IFERROR(VLOOKUP(E304,Store_SRP!B2:H110,{6}, FALSE), TRUE)=TRUE,VLOOKUP(E304,Store_VAM!B2:H273,{6}, FALSE),VLOOKUP(E304,Store_SRP!B2:H110,{6}, FALSE)), VLOOKUP(E304,Store_Showcase!B2:H144,{6}, FALSE))</f>
      </c>
      <c r="AH304">
        <f>VLOOKUP(G304,Sku_Consolidated!A2:R957,18,FALSE)</f>
      </c>
      <c r="AI304">
        <f>VLOOKUP(G304,Sku_Consolidated!A2:S957,19,FALSE)</f>
      </c>
      <c r="AJ304">
        <f>VLOOKUP(G304,Sku_Consolidated!A2:T957,20,FALSE)</f>
      </c>
    </row>
    <row r="305" spans="1:36" x14ac:dyDescent="0.25">
      <c r="A305">
        <v>2024</v>
      </c>
      <c r="B305" t="s">
        <v>31</v>
      </c>
      <c r="C305" t="s">
        <v>32</v>
      </c>
      <c r="D305" t="s">
        <v>33</v>
      </c>
      <c r="E305">
        <v>495</v>
      </c>
      <c r="F305">
        <f>IF(IFERROR(VLOOKUP(E305,Store_Showcase!B2:H144,{2}, FALSE), TRUE)=TRUE, IF(IFERROR(VLOOKUP(E305,Store_SRP!B2:H110,{2}, FALSE), TRUE)=TRUE,VLOOKUP(E305,Store_VAM!B2:H273,{2}, FALSE),VLOOKUP(E305,Store_SRP!B2:H110,{2}, FALSE)), VLOOKUP(E305,Store_Showcase!B2:H144,{2}, FALSE))</f>
      </c>
      <c r="G305">
        <v>655720</v>
      </c>
      <c r="H305" t="s">
        <v>122</v>
      </c>
      <c r="I305" s="8" t="s">
        <v>729</v>
      </c>
      <c r="J305" t="s">
        <v>36</v>
      </c>
      <c r="K305" s="8">
        <f>IF(J305="PCK", I305, 0)</f>
      </c>
      <c r="L305" s="8">
        <f>IF(J305="KLS", I305, IF(J305="PCK", I305*VLOOKUP(G305,Sku_Consolidated!A2:U957,21, FALSE),I305*VLOOKUP(G305,Sku_Consolidated!A2:U957,21, FALSE)))</f>
      </c>
      <c r="M305" s="8">
        <f>IF(J305="PCS", I305, 0)</f>
      </c>
      <c r="N305" s="8" t="s">
        <v>730</v>
      </c>
      <c r="O305" s="8">
        <f>N305 * VLOOKUP(E305&amp;VLOOKUP(G305,Sku_Consolidated!A2:Q957,17,FALSE),Sku_CommRate!A2:E1002, 5, FALSE)</f>
      </c>
      <c r="P305" s="8">
        <f>N305 - O305</f>
      </c>
      <c r="Q305">
        <f>VLOOKUP(G305,Sku_Consolidated!A2:G957,7, FALSE)</f>
      </c>
      <c r="R305">
        <f>IF(IFERROR(VLOOKUP(E305,Store_Showcase!B2:H144,7, FALSE), TRUE)=TRUE, IF(IFERROR(VLOOKUP(E305,Store_SRP!B2:H110,7, FALSE), TRUE)=TRUE,VLOOKUP(E305,Store_VAM!B2:H273,7, FALSE),VLOOKUP(E305,Store_SRP!B2:H110,7, FALSE)), VLOOKUP(E305,Store_Showcase!B2:H144,7, FALSE))</f>
      </c>
      <c r="S305">
        <f>IF(IFERROR(VLOOKUP(E305,Store_Showcase!B2:I144,8, FALSE), TRUE)=TRUE, IF(IFERROR(VLOOKUP(E305,Store_SRP!B2:I110,8, FALSE), TRUE)=TRUE,VLOOKUP(E305,Store_VAM!B2:I273,8, FALSE),VLOOKUP(E305,Store_SRP!B2:I110,8, FALSE)), VLOOKUP(E305,Store_Showcase!B2:I144,8, FALSE))</f>
      </c>
      <c r="T305">
        <f>VLOOKUP(G305,Sku_Consolidated!A2:R957,18,FALSE)</f>
      </c>
      <c r="U305">
        <v>6448</v>
      </c>
      <c r="V305">
        <f>IF(VLOOKUP(G305,Sku_Consolidated!A2:S957,19,FALSE)="SHOWCASE", VLOOKUP(E305,Store_Showcase!B2:L144,11, FALSE), IF(VLOOKUP(G305,Sku_Consolidated!A2:S957,19,FALSE)="VAM",VLOOKUP(E305,Store_VAM!B2:L273,11, FALSE),VLOOKUP(E305,Store_SRP!B2:L110,11, FALSE)))</f>
      </c>
      <c r="W305">
        <f>VLOOKUP(G305,Sku_Consolidated!A2:W957,11,FALSE)</f>
      </c>
      <c r="X305">
        <f>VLOOKUP(G305,Sku_Consolidated!A2:H957,8,FALSE)</f>
      </c>
      <c r="Y305">
        <f>VLOOKUP(G305,Sku_Consolidated!A2:I957,9,FALSE)</f>
      </c>
      <c r="Z305" t="s">
        <v>38</v>
      </c>
      <c r="AA305">
        <f>VLOOKUP(G305,Sku_Consolidated!A2:E957,5,FALSE)</f>
      </c>
      <c r="AB305">
        <f>IF(VLOOKUP(G305,Sku_Consolidated!A2:S957,19,FALSE)="SHOWCASE", VLOOKUP(E305,Store_Showcase!B2:N144,13, FALSE), IF(VLOOKUP(G305,Sku_Consolidated!A2:S957,19,FALSE)="VAM",VLOOKUP(E305,Store_VAM!B2:N273,13, FALSE),VLOOKUP(E305,Store_SRP!B2:N110,13, FALSE)))</f>
      </c>
      <c r="AC305">
        <f>IF(IFERROR(AB305,TRUE)=TRUE, "-","OK")</f>
      </c>
      <c r="AD305" s="8" t="s">
        <v>730</v>
      </c>
      <c r="AE305" s="8" t="s">
        <v>39</v>
      </c>
      <c r="AF305">
        <f>IF(IFERROR(VLOOKUP(E305,Store_Showcase!B2:H144,{5}, FALSE), TRUE)=TRUE, IF(IFERROR(VLOOKUP(E305,Store_SRP!B2:H110,{5}, FALSE), TRUE)=TRUE,VLOOKUP(E305,Store_VAM!B2:H273,{5}, FALSE),VLOOKUP(E305,Store_SRP!B2:H110,{5}, FALSE)), VLOOKUP(E305,Store_Showcase!B2:H144,{5}, FALSE))</f>
      </c>
      <c r="AG305">
        <f>IF(IFERROR(VLOOKUP(E305,Store_Showcase!B2:H144,{6}, FALSE), TRUE)=TRUE, IF(IFERROR(VLOOKUP(E305,Store_SRP!B2:H110,{6}, FALSE), TRUE)=TRUE,VLOOKUP(E305,Store_VAM!B2:H273,{6}, FALSE),VLOOKUP(E305,Store_SRP!B2:H110,{6}, FALSE)), VLOOKUP(E305,Store_Showcase!B2:H144,{6}, FALSE))</f>
      </c>
      <c r="AH305">
        <f>VLOOKUP(G305,Sku_Consolidated!A2:R957,18,FALSE)</f>
      </c>
      <c r="AI305">
        <f>VLOOKUP(G305,Sku_Consolidated!A2:S957,19,FALSE)</f>
      </c>
      <c r="AJ305">
        <f>VLOOKUP(G305,Sku_Consolidated!A2:T957,20,FALSE)</f>
      </c>
    </row>
    <row r="306" spans="1:36" x14ac:dyDescent="0.25">
      <c r="A306">
        <v>2024</v>
      </c>
      <c r="B306" t="s">
        <v>31</v>
      </c>
      <c r="C306" t="s">
        <v>32</v>
      </c>
      <c r="D306" t="s">
        <v>33</v>
      </c>
      <c r="E306">
        <v>111</v>
      </c>
      <c r="F306">
        <f>IF(IFERROR(VLOOKUP(E306,Store_Showcase!B2:H144,{2}, FALSE), TRUE)=TRUE, IF(IFERROR(VLOOKUP(E306,Store_SRP!B2:H110,{2}, FALSE), TRUE)=TRUE,VLOOKUP(E306,Store_VAM!B2:H273,{2}, FALSE),VLOOKUP(E306,Store_SRP!B2:H110,{2}, FALSE)), VLOOKUP(E306,Store_Showcase!B2:H144,{2}, FALSE))</f>
      </c>
      <c r="G306">
        <v>655734</v>
      </c>
      <c r="H306" t="s">
        <v>232</v>
      </c>
      <c r="I306" s="8" t="s">
        <v>731</v>
      </c>
      <c r="J306" t="s">
        <v>36</v>
      </c>
      <c r="K306" s="8">
        <f>IF(J306="PCK", I306, 0)</f>
      </c>
      <c r="L306" s="8">
        <f>IF(J306="KLS", I306, IF(J306="PCK", I306*VLOOKUP(G306,Sku_Consolidated!A2:U957,21, FALSE),I306*VLOOKUP(G306,Sku_Consolidated!A2:U957,21, FALSE)))</f>
      </c>
      <c r="M306" s="8">
        <f>IF(J306="PCS", I306, 0)</f>
      </c>
      <c r="N306" s="8" t="s">
        <v>732</v>
      </c>
      <c r="O306" s="8">
        <f>N306 * VLOOKUP(E306&amp;VLOOKUP(G306,Sku_Consolidated!A2:Q957,17,FALSE),Sku_CommRate!A2:E1002, 5, FALSE)</f>
      </c>
      <c r="P306" s="8">
        <f>N306 - O306</f>
      </c>
      <c r="Q306">
        <f>VLOOKUP(G306,Sku_Consolidated!A2:G957,7, FALSE)</f>
      </c>
      <c r="R306">
        <f>IF(IFERROR(VLOOKUP(E306,Store_Showcase!B2:H144,7, FALSE), TRUE)=TRUE, IF(IFERROR(VLOOKUP(E306,Store_SRP!B2:H110,7, FALSE), TRUE)=TRUE,VLOOKUP(E306,Store_VAM!B2:H273,7, FALSE),VLOOKUP(E306,Store_SRP!B2:H110,7, FALSE)), VLOOKUP(E306,Store_Showcase!B2:H144,7, FALSE))</f>
      </c>
      <c r="S306">
        <f>IF(IFERROR(VLOOKUP(E306,Store_Showcase!B2:I144,8, FALSE), TRUE)=TRUE, IF(IFERROR(VLOOKUP(E306,Store_SRP!B2:I110,8, FALSE), TRUE)=TRUE,VLOOKUP(E306,Store_VAM!B2:I273,8, FALSE),VLOOKUP(E306,Store_SRP!B2:I110,8, FALSE)), VLOOKUP(E306,Store_Showcase!B2:I144,8, FALSE))</f>
      </c>
      <c r="T306">
        <f>VLOOKUP(G306,Sku_Consolidated!A2:R957,18,FALSE)</f>
      </c>
      <c r="U306">
        <v>6455</v>
      </c>
      <c r="V306">
        <f>IF(VLOOKUP(G306,Sku_Consolidated!A2:S957,19,FALSE)="SHOWCASE", VLOOKUP(E306,Store_Showcase!B2:L144,11, FALSE), IF(VLOOKUP(G306,Sku_Consolidated!A2:S957,19,FALSE)="VAM",VLOOKUP(E306,Store_VAM!B2:L273,11, FALSE),VLOOKUP(E306,Store_SRP!B2:L110,11, FALSE)))</f>
      </c>
      <c r="W306">
        <f>VLOOKUP(G306,Sku_Consolidated!A2:W957,11,FALSE)</f>
      </c>
      <c r="X306">
        <f>VLOOKUP(G306,Sku_Consolidated!A2:H957,8,FALSE)</f>
      </c>
      <c r="Y306">
        <f>VLOOKUP(G306,Sku_Consolidated!A2:I957,9,FALSE)</f>
      </c>
      <c r="Z306" t="s">
        <v>38</v>
      </c>
      <c r="AA306">
        <f>VLOOKUP(G306,Sku_Consolidated!A2:E957,5,FALSE)</f>
      </c>
      <c r="AB306">
        <f>IF(VLOOKUP(G306,Sku_Consolidated!A2:S957,19,FALSE)="SHOWCASE", VLOOKUP(E306,Store_Showcase!B2:N144,13, FALSE), IF(VLOOKUP(G306,Sku_Consolidated!A2:S957,19,FALSE)="VAM",VLOOKUP(E306,Store_VAM!B2:N273,13, FALSE),VLOOKUP(E306,Store_SRP!B2:N110,13, FALSE)))</f>
      </c>
      <c r="AC306">
        <f>IF(IFERROR(AB306,TRUE)=TRUE, "-","OK")</f>
      </c>
      <c r="AD306" s="8" t="s">
        <v>732</v>
      </c>
      <c r="AE306" s="8" t="s">
        <v>39</v>
      </c>
      <c r="AF306">
        <f>IF(IFERROR(VLOOKUP(E306,Store_Showcase!B2:H144,{5}, FALSE), TRUE)=TRUE, IF(IFERROR(VLOOKUP(E306,Store_SRP!B2:H110,{5}, FALSE), TRUE)=TRUE,VLOOKUP(E306,Store_VAM!B2:H273,{5}, FALSE),VLOOKUP(E306,Store_SRP!B2:H110,{5}, FALSE)), VLOOKUP(E306,Store_Showcase!B2:H144,{5}, FALSE))</f>
      </c>
      <c r="AG306">
        <f>IF(IFERROR(VLOOKUP(E306,Store_Showcase!B2:H144,{6}, FALSE), TRUE)=TRUE, IF(IFERROR(VLOOKUP(E306,Store_SRP!B2:H110,{6}, FALSE), TRUE)=TRUE,VLOOKUP(E306,Store_VAM!B2:H273,{6}, FALSE),VLOOKUP(E306,Store_SRP!B2:H110,{6}, FALSE)), VLOOKUP(E306,Store_Showcase!B2:H144,{6}, FALSE))</f>
      </c>
      <c r="AH306">
        <f>VLOOKUP(G306,Sku_Consolidated!A2:R957,18,FALSE)</f>
      </c>
      <c r="AI306">
        <f>VLOOKUP(G306,Sku_Consolidated!A2:S957,19,FALSE)</f>
      </c>
      <c r="AJ306">
        <f>VLOOKUP(G306,Sku_Consolidated!A2:T957,20,FALSE)</f>
      </c>
    </row>
    <row r="307" spans="1:36" x14ac:dyDescent="0.25">
      <c r="A307">
        <v>2024</v>
      </c>
      <c r="B307" t="s">
        <v>31</v>
      </c>
      <c r="C307" t="s">
        <v>32</v>
      </c>
      <c r="D307" t="s">
        <v>33</v>
      </c>
      <c r="E307">
        <v>221</v>
      </c>
      <c r="F307">
        <f>IF(IFERROR(VLOOKUP(E307,Store_Showcase!B2:H144,{2}, FALSE), TRUE)=TRUE, IF(IFERROR(VLOOKUP(E307,Store_SRP!B2:H110,{2}, FALSE), TRUE)=TRUE,VLOOKUP(E307,Store_VAM!B2:H273,{2}, FALSE),VLOOKUP(E307,Store_SRP!B2:H110,{2}, FALSE)), VLOOKUP(E307,Store_Showcase!B2:H144,{2}, FALSE))</f>
      </c>
      <c r="G307">
        <v>655534</v>
      </c>
      <c r="H307" t="s">
        <v>257</v>
      </c>
      <c r="I307" s="8" t="s">
        <v>733</v>
      </c>
      <c r="J307" t="s">
        <v>36</v>
      </c>
      <c r="K307" s="8">
        <f>IF(J307="PCK", I307, 0)</f>
      </c>
      <c r="L307" s="8">
        <f>IF(J307="KLS", I307, IF(J307="PCK", I307*VLOOKUP(G307,Sku_Consolidated!A2:U957,21, FALSE),I307*VLOOKUP(G307,Sku_Consolidated!A2:U957,21, FALSE)))</f>
      </c>
      <c r="M307" s="8">
        <f>IF(J307="PCS", I307, 0)</f>
      </c>
      <c r="N307" s="8" t="s">
        <v>734</v>
      </c>
      <c r="O307" s="8">
        <f>N307 * VLOOKUP(E307&amp;VLOOKUP(G307,Sku_Consolidated!A2:Q957,17,FALSE),Sku_CommRate!A2:E1002, 5, FALSE)</f>
      </c>
      <c r="P307" s="8">
        <f>N307 - O307</f>
      </c>
      <c r="Q307">
        <f>VLOOKUP(G307,Sku_Consolidated!A2:G957,7, FALSE)</f>
      </c>
      <c r="R307">
        <f>IF(IFERROR(VLOOKUP(E307,Store_Showcase!B2:H144,7, FALSE), TRUE)=TRUE, IF(IFERROR(VLOOKUP(E307,Store_SRP!B2:H110,7, FALSE), TRUE)=TRUE,VLOOKUP(E307,Store_VAM!B2:H273,7, FALSE),VLOOKUP(E307,Store_SRP!B2:H110,7, FALSE)), VLOOKUP(E307,Store_Showcase!B2:H144,7, FALSE))</f>
      </c>
      <c r="S307">
        <f>IF(IFERROR(VLOOKUP(E307,Store_Showcase!B2:I144,8, FALSE), TRUE)=TRUE, IF(IFERROR(VLOOKUP(E307,Store_SRP!B2:I110,8, FALSE), TRUE)=TRUE,VLOOKUP(E307,Store_VAM!B2:I273,8, FALSE),VLOOKUP(E307,Store_SRP!B2:I110,8, FALSE)), VLOOKUP(E307,Store_Showcase!B2:I144,8, FALSE))</f>
      </c>
      <c r="T307">
        <f>VLOOKUP(G307,Sku_Consolidated!A2:R957,18,FALSE)</f>
      </c>
      <c r="U307">
        <v>6355</v>
      </c>
      <c r="V307">
        <f>IF(VLOOKUP(G307,Sku_Consolidated!A2:S957,19,FALSE)="SHOWCASE", VLOOKUP(E307,Store_Showcase!B2:L144,11, FALSE), IF(VLOOKUP(G307,Sku_Consolidated!A2:S957,19,FALSE)="VAM",VLOOKUP(E307,Store_VAM!B2:L273,11, FALSE),VLOOKUP(E307,Store_SRP!B2:L110,11, FALSE)))</f>
      </c>
      <c r="W307">
        <f>VLOOKUP(G307,Sku_Consolidated!A2:W957,11,FALSE)</f>
      </c>
      <c r="X307">
        <f>VLOOKUP(G307,Sku_Consolidated!A2:H957,8,FALSE)</f>
      </c>
      <c r="Y307">
        <f>VLOOKUP(G307,Sku_Consolidated!A2:I957,9,FALSE)</f>
      </c>
      <c r="Z307" t="s">
        <v>38</v>
      </c>
      <c r="AA307">
        <f>VLOOKUP(G307,Sku_Consolidated!A2:E957,5,FALSE)</f>
      </c>
      <c r="AB307">
        <f>IF(VLOOKUP(G307,Sku_Consolidated!A2:S957,19,FALSE)="SHOWCASE", VLOOKUP(E307,Store_Showcase!B2:N144,13, FALSE), IF(VLOOKUP(G307,Sku_Consolidated!A2:S957,19,FALSE)="VAM",VLOOKUP(E307,Store_VAM!B2:N273,13, FALSE),VLOOKUP(E307,Store_SRP!B2:N110,13, FALSE)))</f>
      </c>
      <c r="AC307">
        <f>IF(IFERROR(AB307,TRUE)=TRUE, "-","OK")</f>
      </c>
      <c r="AD307" s="8" t="s">
        <v>734</v>
      </c>
      <c r="AE307" s="8" t="s">
        <v>39</v>
      </c>
      <c r="AF307">
        <f>IF(IFERROR(VLOOKUP(E307,Store_Showcase!B2:H144,{5}, FALSE), TRUE)=TRUE, IF(IFERROR(VLOOKUP(E307,Store_SRP!B2:H110,{5}, FALSE), TRUE)=TRUE,VLOOKUP(E307,Store_VAM!B2:H273,{5}, FALSE),VLOOKUP(E307,Store_SRP!B2:H110,{5}, FALSE)), VLOOKUP(E307,Store_Showcase!B2:H144,{5}, FALSE))</f>
      </c>
      <c r="AG307">
        <f>IF(IFERROR(VLOOKUP(E307,Store_Showcase!B2:H144,{6}, FALSE), TRUE)=TRUE, IF(IFERROR(VLOOKUP(E307,Store_SRP!B2:H110,{6}, FALSE), TRUE)=TRUE,VLOOKUP(E307,Store_VAM!B2:H273,{6}, FALSE),VLOOKUP(E307,Store_SRP!B2:H110,{6}, FALSE)), VLOOKUP(E307,Store_Showcase!B2:H144,{6}, FALSE))</f>
      </c>
      <c r="AH307">
        <f>VLOOKUP(G307,Sku_Consolidated!A2:R957,18,FALSE)</f>
      </c>
      <c r="AI307">
        <f>VLOOKUP(G307,Sku_Consolidated!A2:S957,19,FALSE)</f>
      </c>
      <c r="AJ307">
        <f>VLOOKUP(G307,Sku_Consolidated!A2:T957,20,FALSE)</f>
      </c>
    </row>
    <row r="308" spans="1:36" x14ac:dyDescent="0.25">
      <c r="A308">
        <v>2024</v>
      </c>
      <c r="B308" t="s">
        <v>31</v>
      </c>
      <c r="C308" t="s">
        <v>32</v>
      </c>
      <c r="D308" t="s">
        <v>33</v>
      </c>
      <c r="E308">
        <v>722</v>
      </c>
      <c r="F308">
        <f>IF(IFERROR(VLOOKUP(E308,Store_Showcase!B2:H144,{2}, FALSE), TRUE)=TRUE, IF(IFERROR(VLOOKUP(E308,Store_SRP!B2:H110,{2}, FALSE), TRUE)=TRUE,VLOOKUP(E308,Store_VAM!B2:H273,{2}, FALSE),VLOOKUP(E308,Store_SRP!B2:H110,{2}, FALSE)), VLOOKUP(E308,Store_Showcase!B2:H144,{2}, FALSE))</f>
      </c>
      <c r="G308">
        <v>655304</v>
      </c>
      <c r="H308" t="s">
        <v>142</v>
      </c>
      <c r="I308" s="8" t="s">
        <v>735</v>
      </c>
      <c r="J308" t="s">
        <v>36</v>
      </c>
      <c r="K308" s="8">
        <f>IF(J308="PCK", I308, 0)</f>
      </c>
      <c r="L308" s="8">
        <f>IF(J308="KLS", I308, IF(J308="PCK", I308*VLOOKUP(G308,Sku_Consolidated!A2:U957,21, FALSE),I308*VLOOKUP(G308,Sku_Consolidated!A2:U957,21, FALSE)))</f>
      </c>
      <c r="M308" s="8">
        <f>IF(J308="PCS", I308, 0)</f>
      </c>
      <c r="N308" s="8" t="s">
        <v>736</v>
      </c>
      <c r="O308" s="8">
        <f>N308 * VLOOKUP(E308&amp;VLOOKUP(G308,Sku_Consolidated!A2:Q957,17,FALSE),Sku_CommRate!A2:E1002, 5, FALSE)</f>
      </c>
      <c r="P308" s="8">
        <f>N308 - O308</f>
      </c>
      <c r="Q308">
        <f>VLOOKUP(G308,Sku_Consolidated!A2:G957,7, FALSE)</f>
      </c>
      <c r="R308">
        <f>IF(IFERROR(VLOOKUP(E308,Store_Showcase!B2:H144,7, FALSE), TRUE)=TRUE, IF(IFERROR(VLOOKUP(E308,Store_SRP!B2:H110,7, FALSE), TRUE)=TRUE,VLOOKUP(E308,Store_VAM!B2:H273,7, FALSE),VLOOKUP(E308,Store_SRP!B2:H110,7, FALSE)), VLOOKUP(E308,Store_Showcase!B2:H144,7, FALSE))</f>
      </c>
      <c r="S308">
        <f>IF(IFERROR(VLOOKUP(E308,Store_Showcase!B2:I144,8, FALSE), TRUE)=TRUE, IF(IFERROR(VLOOKUP(E308,Store_SRP!B2:I110,8, FALSE), TRUE)=TRUE,VLOOKUP(E308,Store_VAM!B2:I273,8, FALSE),VLOOKUP(E308,Store_SRP!B2:I110,8, FALSE)), VLOOKUP(E308,Store_Showcase!B2:I144,8, FALSE))</f>
      </c>
      <c r="T308">
        <f>VLOOKUP(G308,Sku_Consolidated!A2:R957,18,FALSE)</f>
      </c>
      <c r="U308">
        <v>6231</v>
      </c>
      <c r="V308">
        <f>IF(VLOOKUP(G308,Sku_Consolidated!A2:S957,19,FALSE)="SHOWCASE", VLOOKUP(E308,Store_Showcase!B2:L144,11, FALSE), IF(VLOOKUP(G308,Sku_Consolidated!A2:S957,19,FALSE)="VAM",VLOOKUP(E308,Store_VAM!B2:L273,11, FALSE),VLOOKUP(E308,Store_SRP!B2:L110,11, FALSE)))</f>
      </c>
      <c r="W308">
        <f>VLOOKUP(G308,Sku_Consolidated!A2:W957,11,FALSE)</f>
      </c>
      <c r="X308">
        <f>VLOOKUP(G308,Sku_Consolidated!A2:H957,8,FALSE)</f>
      </c>
      <c r="Y308">
        <f>VLOOKUP(G308,Sku_Consolidated!A2:I957,9,FALSE)</f>
      </c>
      <c r="Z308" t="s">
        <v>38</v>
      </c>
      <c r="AA308">
        <f>VLOOKUP(G308,Sku_Consolidated!A2:E957,5,FALSE)</f>
      </c>
      <c r="AB308">
        <f>IF(VLOOKUP(G308,Sku_Consolidated!A2:S957,19,FALSE)="SHOWCASE", VLOOKUP(E308,Store_Showcase!B2:N144,13, FALSE), IF(VLOOKUP(G308,Sku_Consolidated!A2:S957,19,FALSE)="VAM",VLOOKUP(E308,Store_VAM!B2:N273,13, FALSE),VLOOKUP(E308,Store_SRP!B2:N110,13, FALSE)))</f>
      </c>
      <c r="AC308">
        <f>IF(IFERROR(AB308,TRUE)=TRUE, "-","OK")</f>
      </c>
      <c r="AD308" s="8" t="s">
        <v>736</v>
      </c>
      <c r="AE308" s="8" t="s">
        <v>39</v>
      </c>
      <c r="AF308">
        <f>IF(IFERROR(VLOOKUP(E308,Store_Showcase!B2:H144,{5}, FALSE), TRUE)=TRUE, IF(IFERROR(VLOOKUP(E308,Store_SRP!B2:H110,{5}, FALSE), TRUE)=TRUE,VLOOKUP(E308,Store_VAM!B2:H273,{5}, FALSE),VLOOKUP(E308,Store_SRP!B2:H110,{5}, FALSE)), VLOOKUP(E308,Store_Showcase!B2:H144,{5}, FALSE))</f>
      </c>
      <c r="AG308">
        <f>IF(IFERROR(VLOOKUP(E308,Store_Showcase!B2:H144,{6}, FALSE), TRUE)=TRUE, IF(IFERROR(VLOOKUP(E308,Store_SRP!B2:H110,{6}, FALSE), TRUE)=TRUE,VLOOKUP(E308,Store_VAM!B2:H273,{6}, FALSE),VLOOKUP(E308,Store_SRP!B2:H110,{6}, FALSE)), VLOOKUP(E308,Store_Showcase!B2:H144,{6}, FALSE))</f>
      </c>
      <c r="AH308">
        <f>VLOOKUP(G308,Sku_Consolidated!A2:R957,18,FALSE)</f>
      </c>
      <c r="AI308">
        <f>VLOOKUP(G308,Sku_Consolidated!A2:S957,19,FALSE)</f>
      </c>
      <c r="AJ308">
        <f>VLOOKUP(G308,Sku_Consolidated!A2:T957,20,FALSE)</f>
      </c>
    </row>
    <row r="309" spans="1:36" x14ac:dyDescent="0.25">
      <c r="A309">
        <v>2024</v>
      </c>
      <c r="B309" t="s">
        <v>31</v>
      </c>
      <c r="C309" t="s">
        <v>32</v>
      </c>
      <c r="D309" t="s">
        <v>33</v>
      </c>
      <c r="E309">
        <v>466</v>
      </c>
      <c r="F309">
        <f>IF(IFERROR(VLOOKUP(E309,Store_Showcase!B2:H144,{2}, FALSE), TRUE)=TRUE, IF(IFERROR(VLOOKUP(E309,Store_SRP!B2:H110,{2}, FALSE), TRUE)=TRUE,VLOOKUP(E309,Store_VAM!B2:H273,{2}, FALSE),VLOOKUP(E309,Store_SRP!B2:H110,{2}, FALSE)), VLOOKUP(E309,Store_Showcase!B2:H144,{2}, FALSE))</f>
      </c>
      <c r="G309">
        <v>655718</v>
      </c>
      <c r="H309" t="s">
        <v>306</v>
      </c>
      <c r="I309" s="8" t="s">
        <v>737</v>
      </c>
      <c r="J309" t="s">
        <v>36</v>
      </c>
      <c r="K309" s="8">
        <f>IF(J309="PCK", I309, 0)</f>
      </c>
      <c r="L309" s="8">
        <f>IF(J309="KLS", I309, IF(J309="PCK", I309*VLOOKUP(G309,Sku_Consolidated!A2:U957,21, FALSE),I309*VLOOKUP(G309,Sku_Consolidated!A2:U957,21, FALSE)))</f>
      </c>
      <c r="M309" s="8">
        <f>IF(J309="PCS", I309, 0)</f>
      </c>
      <c r="N309" s="8" t="s">
        <v>738</v>
      </c>
      <c r="O309" s="8">
        <f>N309 * VLOOKUP(E309&amp;VLOOKUP(G309,Sku_Consolidated!A2:Q957,17,FALSE),Sku_CommRate!A2:E1002, 5, FALSE)</f>
      </c>
      <c r="P309" s="8">
        <f>N309 - O309</f>
      </c>
      <c r="Q309">
        <f>VLOOKUP(G309,Sku_Consolidated!A2:G957,7, FALSE)</f>
      </c>
      <c r="R309">
        <f>IF(IFERROR(VLOOKUP(E309,Store_Showcase!B2:H144,7, FALSE), TRUE)=TRUE, IF(IFERROR(VLOOKUP(E309,Store_SRP!B2:H110,7, FALSE), TRUE)=TRUE,VLOOKUP(E309,Store_VAM!B2:H273,7, FALSE),VLOOKUP(E309,Store_SRP!B2:H110,7, FALSE)), VLOOKUP(E309,Store_Showcase!B2:H144,7, FALSE))</f>
      </c>
      <c r="S309">
        <f>IF(IFERROR(VLOOKUP(E309,Store_Showcase!B2:I144,8, FALSE), TRUE)=TRUE, IF(IFERROR(VLOOKUP(E309,Store_SRP!B2:I110,8, FALSE), TRUE)=TRUE,VLOOKUP(E309,Store_VAM!B2:I273,8, FALSE),VLOOKUP(E309,Store_SRP!B2:I110,8, FALSE)), VLOOKUP(E309,Store_Showcase!B2:I144,8, FALSE))</f>
      </c>
      <c r="T309">
        <f>VLOOKUP(G309,Sku_Consolidated!A2:R957,18,FALSE)</f>
      </c>
      <c r="U309">
        <v>6446</v>
      </c>
      <c r="V309">
        <f>IF(VLOOKUP(G309,Sku_Consolidated!A2:S957,19,FALSE)="SHOWCASE", VLOOKUP(E309,Store_Showcase!B2:L144,11, FALSE), IF(VLOOKUP(G309,Sku_Consolidated!A2:S957,19,FALSE)="VAM",VLOOKUP(E309,Store_VAM!B2:L273,11, FALSE),VLOOKUP(E309,Store_SRP!B2:L110,11, FALSE)))</f>
      </c>
      <c r="W309">
        <f>VLOOKUP(G309,Sku_Consolidated!A2:W957,11,FALSE)</f>
      </c>
      <c r="X309">
        <f>VLOOKUP(G309,Sku_Consolidated!A2:H957,8,FALSE)</f>
      </c>
      <c r="Y309">
        <f>VLOOKUP(G309,Sku_Consolidated!A2:I957,9,FALSE)</f>
      </c>
      <c r="Z309" t="s">
        <v>38</v>
      </c>
      <c r="AA309">
        <f>VLOOKUP(G309,Sku_Consolidated!A2:E957,5,FALSE)</f>
      </c>
      <c r="AB309">
        <f>IF(VLOOKUP(G309,Sku_Consolidated!A2:S957,19,FALSE)="SHOWCASE", VLOOKUP(E309,Store_Showcase!B2:N144,13, FALSE), IF(VLOOKUP(G309,Sku_Consolidated!A2:S957,19,FALSE)="VAM",VLOOKUP(E309,Store_VAM!B2:N273,13, FALSE),VLOOKUP(E309,Store_SRP!B2:N110,13, FALSE)))</f>
      </c>
      <c r="AC309">
        <f>IF(IFERROR(AB309,TRUE)=TRUE, "-","OK")</f>
      </c>
      <c r="AD309" s="8" t="s">
        <v>738</v>
      </c>
      <c r="AE309" s="8" t="s">
        <v>39</v>
      </c>
      <c r="AF309">
        <f>IF(IFERROR(VLOOKUP(E309,Store_Showcase!B2:H144,{5}, FALSE), TRUE)=TRUE, IF(IFERROR(VLOOKUP(E309,Store_SRP!B2:H110,{5}, FALSE), TRUE)=TRUE,VLOOKUP(E309,Store_VAM!B2:H273,{5}, FALSE),VLOOKUP(E309,Store_SRP!B2:H110,{5}, FALSE)), VLOOKUP(E309,Store_Showcase!B2:H144,{5}, FALSE))</f>
      </c>
      <c r="AG309">
        <f>IF(IFERROR(VLOOKUP(E309,Store_Showcase!B2:H144,{6}, FALSE), TRUE)=TRUE, IF(IFERROR(VLOOKUP(E309,Store_SRP!B2:H110,{6}, FALSE), TRUE)=TRUE,VLOOKUP(E309,Store_VAM!B2:H273,{6}, FALSE),VLOOKUP(E309,Store_SRP!B2:H110,{6}, FALSE)), VLOOKUP(E309,Store_Showcase!B2:H144,{6}, FALSE))</f>
      </c>
      <c r="AH309">
        <f>VLOOKUP(G309,Sku_Consolidated!A2:R957,18,FALSE)</f>
      </c>
      <c r="AI309">
        <f>VLOOKUP(G309,Sku_Consolidated!A2:S957,19,FALSE)</f>
      </c>
      <c r="AJ309">
        <f>VLOOKUP(G309,Sku_Consolidated!A2:T957,20,FALSE)</f>
      </c>
    </row>
    <row r="310" spans="1:36" x14ac:dyDescent="0.25">
      <c r="A310">
        <v>2024</v>
      </c>
      <c r="B310" t="s">
        <v>31</v>
      </c>
      <c r="C310" t="s">
        <v>32</v>
      </c>
      <c r="D310" t="s">
        <v>33</v>
      </c>
      <c r="E310">
        <v>231</v>
      </c>
      <c r="F310">
        <f>IF(IFERROR(VLOOKUP(E310,Store_Showcase!B2:H144,{2}, FALSE), TRUE)=TRUE, IF(IFERROR(VLOOKUP(E310,Store_SRP!B2:H110,{2}, FALSE), TRUE)=TRUE,VLOOKUP(E310,Store_VAM!B2:H273,{2}, FALSE),VLOOKUP(E310,Store_SRP!B2:H110,{2}, FALSE)), VLOOKUP(E310,Store_Showcase!B2:H144,{2}, FALSE))</f>
      </c>
      <c r="G310">
        <v>655308</v>
      </c>
      <c r="H310" t="s">
        <v>287</v>
      </c>
      <c r="I310" s="8" t="s">
        <v>739</v>
      </c>
      <c r="J310" t="s">
        <v>36</v>
      </c>
      <c r="K310" s="8">
        <f>IF(J310="PCK", I310, 0)</f>
      </c>
      <c r="L310" s="8">
        <f>IF(J310="KLS", I310, IF(J310="PCK", I310*VLOOKUP(G310,Sku_Consolidated!A2:U957,21, FALSE),I310*VLOOKUP(G310,Sku_Consolidated!A2:U957,21, FALSE)))</f>
      </c>
      <c r="M310" s="8">
        <f>IF(J310="PCS", I310, 0)</f>
      </c>
      <c r="N310" s="8" t="s">
        <v>740</v>
      </c>
      <c r="O310" s="8">
        <f>N310 * VLOOKUP(E310&amp;VLOOKUP(G310,Sku_Consolidated!A2:Q957,17,FALSE),Sku_CommRate!A2:E1002, 5, FALSE)</f>
      </c>
      <c r="P310" s="8">
        <f>N310 - O310</f>
      </c>
      <c r="Q310">
        <f>VLOOKUP(G310,Sku_Consolidated!A2:G957,7, FALSE)</f>
      </c>
      <c r="R310">
        <f>IF(IFERROR(VLOOKUP(E310,Store_Showcase!B2:H144,7, FALSE), TRUE)=TRUE, IF(IFERROR(VLOOKUP(E310,Store_SRP!B2:H110,7, FALSE), TRUE)=TRUE,VLOOKUP(E310,Store_VAM!B2:H273,7, FALSE),VLOOKUP(E310,Store_SRP!B2:H110,7, FALSE)), VLOOKUP(E310,Store_Showcase!B2:H144,7, FALSE))</f>
      </c>
      <c r="S310">
        <f>IF(IFERROR(VLOOKUP(E310,Store_Showcase!B2:I144,8, FALSE), TRUE)=TRUE, IF(IFERROR(VLOOKUP(E310,Store_SRP!B2:I110,8, FALSE), TRUE)=TRUE,VLOOKUP(E310,Store_VAM!B2:I273,8, FALSE),VLOOKUP(E310,Store_SRP!B2:I110,8, FALSE)), VLOOKUP(E310,Store_Showcase!B2:I144,8, FALSE))</f>
      </c>
      <c r="T310">
        <f>VLOOKUP(G310,Sku_Consolidated!A2:R957,18,FALSE)</f>
      </c>
      <c r="U310">
        <v>6235</v>
      </c>
      <c r="V310">
        <f>IF(VLOOKUP(G310,Sku_Consolidated!A2:S957,19,FALSE)="SHOWCASE", VLOOKUP(E310,Store_Showcase!B2:L144,11, FALSE), IF(VLOOKUP(G310,Sku_Consolidated!A2:S957,19,FALSE)="VAM",VLOOKUP(E310,Store_VAM!B2:L273,11, FALSE),VLOOKUP(E310,Store_SRP!B2:L110,11, FALSE)))</f>
      </c>
      <c r="W310">
        <f>VLOOKUP(G310,Sku_Consolidated!A2:W957,11,FALSE)</f>
      </c>
      <c r="X310">
        <f>VLOOKUP(G310,Sku_Consolidated!A2:H957,8,FALSE)</f>
      </c>
      <c r="Y310">
        <f>VLOOKUP(G310,Sku_Consolidated!A2:I957,9,FALSE)</f>
      </c>
      <c r="Z310" t="s">
        <v>38</v>
      </c>
      <c r="AA310">
        <f>VLOOKUP(G310,Sku_Consolidated!A2:E957,5,FALSE)</f>
      </c>
      <c r="AB310">
        <f>IF(VLOOKUP(G310,Sku_Consolidated!A2:S957,19,FALSE)="SHOWCASE", VLOOKUP(E310,Store_Showcase!B2:N144,13, FALSE), IF(VLOOKUP(G310,Sku_Consolidated!A2:S957,19,FALSE)="VAM",VLOOKUP(E310,Store_VAM!B2:N273,13, FALSE),VLOOKUP(E310,Store_SRP!B2:N110,13, FALSE)))</f>
      </c>
      <c r="AC310">
        <f>IF(IFERROR(AB310,TRUE)=TRUE, "-","OK")</f>
      </c>
      <c r="AD310" s="8" t="s">
        <v>740</v>
      </c>
      <c r="AE310" s="8" t="s">
        <v>39</v>
      </c>
      <c r="AF310">
        <f>IF(IFERROR(VLOOKUP(E310,Store_Showcase!B2:H144,{5}, FALSE), TRUE)=TRUE, IF(IFERROR(VLOOKUP(E310,Store_SRP!B2:H110,{5}, FALSE), TRUE)=TRUE,VLOOKUP(E310,Store_VAM!B2:H273,{5}, FALSE),VLOOKUP(E310,Store_SRP!B2:H110,{5}, FALSE)), VLOOKUP(E310,Store_Showcase!B2:H144,{5}, FALSE))</f>
      </c>
      <c r="AG310">
        <f>IF(IFERROR(VLOOKUP(E310,Store_Showcase!B2:H144,{6}, FALSE), TRUE)=TRUE, IF(IFERROR(VLOOKUP(E310,Store_SRP!B2:H110,{6}, FALSE), TRUE)=TRUE,VLOOKUP(E310,Store_VAM!B2:H273,{6}, FALSE),VLOOKUP(E310,Store_SRP!B2:H110,{6}, FALSE)), VLOOKUP(E310,Store_Showcase!B2:H144,{6}, FALSE))</f>
      </c>
      <c r="AH310">
        <f>VLOOKUP(G310,Sku_Consolidated!A2:R957,18,FALSE)</f>
      </c>
      <c r="AI310">
        <f>VLOOKUP(G310,Sku_Consolidated!A2:S957,19,FALSE)</f>
      </c>
      <c r="AJ310">
        <f>VLOOKUP(G310,Sku_Consolidated!A2:T957,20,FALSE)</f>
      </c>
    </row>
    <row r="311" spans="1:36" x14ac:dyDescent="0.25">
      <c r="A311">
        <v>2024</v>
      </c>
      <c r="B311" t="s">
        <v>31</v>
      </c>
      <c r="C311" t="s">
        <v>32</v>
      </c>
      <c r="D311" t="s">
        <v>33</v>
      </c>
      <c r="E311">
        <v>262</v>
      </c>
      <c r="F311">
        <f>IF(IFERROR(VLOOKUP(E311,Store_Showcase!B2:H144,{2}, FALSE), TRUE)=TRUE, IF(IFERROR(VLOOKUP(E311,Store_SRP!B2:H110,{2}, FALSE), TRUE)=TRUE,VLOOKUP(E311,Store_VAM!B2:H273,{2}, FALSE),VLOOKUP(E311,Store_SRP!B2:H110,{2}, FALSE)), VLOOKUP(E311,Store_Showcase!B2:H144,{2}, FALSE))</f>
      </c>
      <c r="G311">
        <v>655534</v>
      </c>
      <c r="H311" t="s">
        <v>257</v>
      </c>
      <c r="I311" s="8" t="s">
        <v>741</v>
      </c>
      <c r="J311" t="s">
        <v>36</v>
      </c>
      <c r="K311" s="8">
        <f>IF(J311="PCK", I311, 0)</f>
      </c>
      <c r="L311" s="8">
        <f>IF(J311="KLS", I311, IF(J311="PCK", I311*VLOOKUP(G311,Sku_Consolidated!A2:U957,21, FALSE),I311*VLOOKUP(G311,Sku_Consolidated!A2:U957,21, FALSE)))</f>
      </c>
      <c r="M311" s="8">
        <f>IF(J311="PCS", I311, 0)</f>
      </c>
      <c r="N311" s="8" t="s">
        <v>742</v>
      </c>
      <c r="O311" s="8">
        <f>N311 * VLOOKUP(E311&amp;VLOOKUP(G311,Sku_Consolidated!A2:Q957,17,FALSE),Sku_CommRate!A2:E1002, 5, FALSE)</f>
      </c>
      <c r="P311" s="8">
        <f>N311 - O311</f>
      </c>
      <c r="Q311">
        <f>VLOOKUP(G311,Sku_Consolidated!A2:G957,7, FALSE)</f>
      </c>
      <c r="R311">
        <f>IF(IFERROR(VLOOKUP(E311,Store_Showcase!B2:H144,7, FALSE), TRUE)=TRUE, IF(IFERROR(VLOOKUP(E311,Store_SRP!B2:H110,7, FALSE), TRUE)=TRUE,VLOOKUP(E311,Store_VAM!B2:H273,7, FALSE),VLOOKUP(E311,Store_SRP!B2:H110,7, FALSE)), VLOOKUP(E311,Store_Showcase!B2:H144,7, FALSE))</f>
      </c>
      <c r="S311">
        <f>IF(IFERROR(VLOOKUP(E311,Store_Showcase!B2:I144,8, FALSE), TRUE)=TRUE, IF(IFERROR(VLOOKUP(E311,Store_SRP!B2:I110,8, FALSE), TRUE)=TRUE,VLOOKUP(E311,Store_VAM!B2:I273,8, FALSE),VLOOKUP(E311,Store_SRP!B2:I110,8, FALSE)), VLOOKUP(E311,Store_Showcase!B2:I144,8, FALSE))</f>
      </c>
      <c r="T311">
        <f>VLOOKUP(G311,Sku_Consolidated!A2:R957,18,FALSE)</f>
      </c>
      <c r="U311">
        <v>6355</v>
      </c>
      <c r="V311">
        <f>IF(VLOOKUP(G311,Sku_Consolidated!A2:S957,19,FALSE)="SHOWCASE", VLOOKUP(E311,Store_Showcase!B2:L144,11, FALSE), IF(VLOOKUP(G311,Sku_Consolidated!A2:S957,19,FALSE)="VAM",VLOOKUP(E311,Store_VAM!B2:L273,11, FALSE),VLOOKUP(E311,Store_SRP!B2:L110,11, FALSE)))</f>
      </c>
      <c r="W311">
        <f>VLOOKUP(G311,Sku_Consolidated!A2:W957,11,FALSE)</f>
      </c>
      <c r="X311">
        <f>VLOOKUP(G311,Sku_Consolidated!A2:H957,8,FALSE)</f>
      </c>
      <c r="Y311">
        <f>VLOOKUP(G311,Sku_Consolidated!A2:I957,9,FALSE)</f>
      </c>
      <c r="Z311" t="s">
        <v>38</v>
      </c>
      <c r="AA311">
        <f>VLOOKUP(G311,Sku_Consolidated!A2:E957,5,FALSE)</f>
      </c>
      <c r="AB311">
        <f>IF(VLOOKUP(G311,Sku_Consolidated!A2:S957,19,FALSE)="SHOWCASE", VLOOKUP(E311,Store_Showcase!B2:N144,13, FALSE), IF(VLOOKUP(G311,Sku_Consolidated!A2:S957,19,FALSE)="VAM",VLOOKUP(E311,Store_VAM!B2:N273,13, FALSE),VLOOKUP(E311,Store_SRP!B2:N110,13, FALSE)))</f>
      </c>
      <c r="AC311">
        <f>IF(IFERROR(AB311,TRUE)=TRUE, "-","OK")</f>
      </c>
      <c r="AD311" s="8" t="s">
        <v>742</v>
      </c>
      <c r="AE311" s="8" t="s">
        <v>39</v>
      </c>
      <c r="AF311">
        <f>IF(IFERROR(VLOOKUP(E311,Store_Showcase!B2:H144,{5}, FALSE), TRUE)=TRUE, IF(IFERROR(VLOOKUP(E311,Store_SRP!B2:H110,{5}, FALSE), TRUE)=TRUE,VLOOKUP(E311,Store_VAM!B2:H273,{5}, FALSE),VLOOKUP(E311,Store_SRP!B2:H110,{5}, FALSE)), VLOOKUP(E311,Store_Showcase!B2:H144,{5}, FALSE))</f>
      </c>
      <c r="AG311">
        <f>IF(IFERROR(VLOOKUP(E311,Store_Showcase!B2:H144,{6}, FALSE), TRUE)=TRUE, IF(IFERROR(VLOOKUP(E311,Store_SRP!B2:H110,{6}, FALSE), TRUE)=TRUE,VLOOKUP(E311,Store_VAM!B2:H273,{6}, FALSE),VLOOKUP(E311,Store_SRP!B2:H110,{6}, FALSE)), VLOOKUP(E311,Store_Showcase!B2:H144,{6}, FALSE))</f>
      </c>
      <c r="AH311">
        <f>VLOOKUP(G311,Sku_Consolidated!A2:R957,18,FALSE)</f>
      </c>
      <c r="AI311">
        <f>VLOOKUP(G311,Sku_Consolidated!A2:S957,19,FALSE)</f>
      </c>
      <c r="AJ311">
        <f>VLOOKUP(G311,Sku_Consolidated!A2:T957,20,FALSE)</f>
      </c>
    </row>
    <row r="312" spans="1:36" x14ac:dyDescent="0.25">
      <c r="A312">
        <v>2024</v>
      </c>
      <c r="B312" t="s">
        <v>31</v>
      </c>
      <c r="C312" t="s">
        <v>32</v>
      </c>
      <c r="D312" t="s">
        <v>33</v>
      </c>
      <c r="E312">
        <v>4019</v>
      </c>
      <c r="F312">
        <f>IF(IFERROR(VLOOKUP(E312,Store_Showcase!B2:H144,{2}, FALSE), TRUE)=TRUE, IF(IFERROR(VLOOKUP(E312,Store_SRP!B2:H110,{2}, FALSE), TRUE)=TRUE,VLOOKUP(E312,Store_VAM!B2:H273,{2}, FALSE),VLOOKUP(E312,Store_SRP!B2:H110,{2}, FALSE)), VLOOKUP(E312,Store_Showcase!B2:H144,{2}, FALSE))</f>
      </c>
      <c r="G312">
        <v>655753</v>
      </c>
      <c r="H312" t="s">
        <v>449</v>
      </c>
      <c r="I312" s="8" t="s">
        <v>743</v>
      </c>
      <c r="J312" t="s">
        <v>36</v>
      </c>
      <c r="K312" s="8">
        <f>IF(J312="PCK", I312, 0)</f>
      </c>
      <c r="L312" s="8">
        <f>IF(J312="KLS", I312, IF(J312="PCK", I312*VLOOKUP(G312,Sku_Consolidated!A2:U957,21, FALSE),I312*VLOOKUP(G312,Sku_Consolidated!A2:U957,21, FALSE)))</f>
      </c>
      <c r="M312" s="8">
        <f>IF(J312="PCS", I312, 0)</f>
      </c>
      <c r="N312" s="8" t="s">
        <v>744</v>
      </c>
      <c r="O312" s="8">
        <f>N312 * VLOOKUP(E312&amp;VLOOKUP(G312,Sku_Consolidated!A2:Q957,17,FALSE),Sku_CommRate!A2:E1002, 5, FALSE)</f>
      </c>
      <c r="P312" s="8">
        <f>N312 - O312</f>
      </c>
      <c r="Q312">
        <f>VLOOKUP(G312,Sku_Consolidated!A2:G957,7, FALSE)</f>
      </c>
      <c r="R312">
        <f>IF(IFERROR(VLOOKUP(E312,Store_Showcase!B2:H144,7, FALSE), TRUE)=TRUE, IF(IFERROR(VLOOKUP(E312,Store_SRP!B2:H110,7, FALSE), TRUE)=TRUE,VLOOKUP(E312,Store_VAM!B2:H273,7, FALSE),VLOOKUP(E312,Store_SRP!B2:H110,7, FALSE)), VLOOKUP(E312,Store_Showcase!B2:H144,7, FALSE))</f>
      </c>
      <c r="S312">
        <f>IF(IFERROR(VLOOKUP(E312,Store_Showcase!B2:I144,8, FALSE), TRUE)=TRUE, IF(IFERROR(VLOOKUP(E312,Store_SRP!B2:I110,8, FALSE), TRUE)=TRUE,VLOOKUP(E312,Store_VAM!B2:I273,8, FALSE),VLOOKUP(E312,Store_SRP!B2:I110,8, FALSE)), VLOOKUP(E312,Store_Showcase!B2:I144,8, FALSE))</f>
      </c>
      <c r="T312">
        <f>VLOOKUP(G312,Sku_Consolidated!A2:R957,18,FALSE)</f>
      </c>
      <c r="U312">
        <v>6469</v>
      </c>
      <c r="V312">
        <f>IF(VLOOKUP(G312,Sku_Consolidated!A2:S957,19,FALSE)="SHOWCASE", VLOOKUP(E312,Store_Showcase!B2:L144,11, FALSE), IF(VLOOKUP(G312,Sku_Consolidated!A2:S957,19,FALSE)="VAM",VLOOKUP(E312,Store_VAM!B2:L273,11, FALSE),VLOOKUP(E312,Store_SRP!B2:L110,11, FALSE)))</f>
      </c>
      <c r="W312">
        <f>VLOOKUP(G312,Sku_Consolidated!A2:W957,11,FALSE)</f>
      </c>
      <c r="X312">
        <f>VLOOKUP(G312,Sku_Consolidated!A2:H957,8,FALSE)</f>
      </c>
      <c r="Y312">
        <f>VLOOKUP(G312,Sku_Consolidated!A2:I957,9,FALSE)</f>
      </c>
      <c r="Z312" t="s">
        <v>38</v>
      </c>
      <c r="AA312">
        <f>VLOOKUP(G312,Sku_Consolidated!A2:E957,5,FALSE)</f>
      </c>
      <c r="AB312">
        <f>IF(VLOOKUP(G312,Sku_Consolidated!A2:S957,19,FALSE)="SHOWCASE", VLOOKUP(E312,Store_Showcase!B2:N144,13, FALSE), IF(VLOOKUP(G312,Sku_Consolidated!A2:S957,19,FALSE)="VAM",VLOOKUP(E312,Store_VAM!B2:N273,13, FALSE),VLOOKUP(E312,Store_SRP!B2:N110,13, FALSE)))</f>
      </c>
      <c r="AC312">
        <f>IF(IFERROR(AB312,TRUE)=TRUE, "-","OK")</f>
      </c>
      <c r="AD312" s="8" t="s">
        <v>744</v>
      </c>
      <c r="AE312" s="8" t="s">
        <v>39</v>
      </c>
      <c r="AF312">
        <f>IF(IFERROR(VLOOKUP(E312,Store_Showcase!B2:H144,{5}, FALSE), TRUE)=TRUE, IF(IFERROR(VLOOKUP(E312,Store_SRP!B2:H110,{5}, FALSE), TRUE)=TRUE,VLOOKUP(E312,Store_VAM!B2:H273,{5}, FALSE),VLOOKUP(E312,Store_SRP!B2:H110,{5}, FALSE)), VLOOKUP(E312,Store_Showcase!B2:H144,{5}, FALSE))</f>
      </c>
      <c r="AG312">
        <f>IF(IFERROR(VLOOKUP(E312,Store_Showcase!B2:H144,{6}, FALSE), TRUE)=TRUE, IF(IFERROR(VLOOKUP(E312,Store_SRP!B2:H110,{6}, FALSE), TRUE)=TRUE,VLOOKUP(E312,Store_VAM!B2:H273,{6}, FALSE),VLOOKUP(E312,Store_SRP!B2:H110,{6}, FALSE)), VLOOKUP(E312,Store_Showcase!B2:H144,{6}, FALSE))</f>
      </c>
      <c r="AH312">
        <f>VLOOKUP(G312,Sku_Consolidated!A2:R957,18,FALSE)</f>
      </c>
      <c r="AI312">
        <f>VLOOKUP(G312,Sku_Consolidated!A2:S957,19,FALSE)</f>
      </c>
      <c r="AJ312">
        <f>VLOOKUP(G312,Sku_Consolidated!A2:T957,20,FALSE)</f>
      </c>
    </row>
    <row r="313" spans="1:36" x14ac:dyDescent="0.25">
      <c r="A313">
        <v>2024</v>
      </c>
      <c r="B313" t="s">
        <v>31</v>
      </c>
      <c r="C313" t="s">
        <v>32</v>
      </c>
      <c r="D313" t="s">
        <v>33</v>
      </c>
      <c r="E313">
        <v>745</v>
      </c>
      <c r="F313">
        <f>IF(IFERROR(VLOOKUP(E313,Store_Showcase!B2:H144,{2}, FALSE), TRUE)=TRUE, IF(IFERROR(VLOOKUP(E313,Store_SRP!B2:H110,{2}, FALSE), TRUE)=TRUE,VLOOKUP(E313,Store_VAM!B2:H273,{2}, FALSE),VLOOKUP(E313,Store_SRP!B2:H110,{2}, FALSE)), VLOOKUP(E313,Store_Showcase!B2:H144,{2}, FALSE))</f>
      </c>
      <c r="G313">
        <v>695107</v>
      </c>
      <c r="H313" t="s">
        <v>745</v>
      </c>
      <c r="I313" s="8" t="s">
        <v>746</v>
      </c>
      <c r="J313" t="s">
        <v>36</v>
      </c>
      <c r="K313" s="8">
        <f>IF(J313="PCK", I313, 0)</f>
      </c>
      <c r="L313" s="8">
        <f>IF(J313="KLS", I313, IF(J313="PCK", I313*VLOOKUP(G313,Sku_Consolidated!A2:U957,21, FALSE),I313*VLOOKUP(G313,Sku_Consolidated!A2:U957,21, FALSE)))</f>
      </c>
      <c r="M313" s="8">
        <f>IF(J313="PCS", I313, 0)</f>
      </c>
      <c r="N313" s="8" t="s">
        <v>747</v>
      </c>
      <c r="O313" s="8">
        <f>N313 * VLOOKUP(E313&amp;VLOOKUP(G313,Sku_Consolidated!A2:Q957,17,FALSE),Sku_CommRate!A2:E1002, 5, FALSE)</f>
      </c>
      <c r="P313" s="8">
        <f>N313 - O313</f>
      </c>
      <c r="Q313">
        <f>VLOOKUP(G313,Sku_Consolidated!A2:G957,7, FALSE)</f>
      </c>
      <c r="R313">
        <f>IF(IFERROR(VLOOKUP(E313,Store_Showcase!B2:H144,7, FALSE), TRUE)=TRUE, IF(IFERROR(VLOOKUP(E313,Store_SRP!B2:H110,7, FALSE), TRUE)=TRUE,VLOOKUP(E313,Store_VAM!B2:H273,7, FALSE),VLOOKUP(E313,Store_SRP!B2:H110,7, FALSE)), VLOOKUP(E313,Store_Showcase!B2:H144,7, FALSE))</f>
      </c>
      <c r="S313">
        <f>IF(IFERROR(VLOOKUP(E313,Store_Showcase!B2:I144,8, FALSE), TRUE)=TRUE, IF(IFERROR(VLOOKUP(E313,Store_SRP!B2:I110,8, FALSE), TRUE)=TRUE,VLOOKUP(E313,Store_VAM!B2:I273,8, FALSE),VLOOKUP(E313,Store_SRP!B2:I110,8, FALSE)), VLOOKUP(E313,Store_Showcase!B2:I144,8, FALSE))</f>
      </c>
      <c r="T313">
        <f>VLOOKUP(G313,Sku_Consolidated!A2:R957,18,FALSE)</f>
      </c>
      <c r="U313">
        <v>17792</v>
      </c>
      <c r="V313">
        <f>IF(VLOOKUP(G313,Sku_Consolidated!A2:S957,19,FALSE)="SHOWCASE", VLOOKUP(E313,Store_Showcase!B2:L144,11, FALSE), IF(VLOOKUP(G313,Sku_Consolidated!A2:S957,19,FALSE)="VAM",VLOOKUP(E313,Store_VAM!B2:L273,11, FALSE),VLOOKUP(E313,Store_SRP!B2:L110,11, FALSE)))</f>
      </c>
      <c r="W313">
        <f>VLOOKUP(G313,Sku_Consolidated!A2:W957,11,FALSE)</f>
      </c>
      <c r="X313">
        <f>VLOOKUP(G313,Sku_Consolidated!A2:H957,8,FALSE)</f>
      </c>
      <c r="Y313">
        <f>VLOOKUP(G313,Sku_Consolidated!A2:I957,9,FALSE)</f>
      </c>
      <c r="Z313" t="s">
        <v>38</v>
      </c>
      <c r="AA313">
        <f>VLOOKUP(G313,Sku_Consolidated!A2:E957,5,FALSE)</f>
      </c>
      <c r="AB313">
        <f>IF(VLOOKUP(G313,Sku_Consolidated!A2:S957,19,FALSE)="SHOWCASE", VLOOKUP(E313,Store_Showcase!B2:N144,13, FALSE), IF(VLOOKUP(G313,Sku_Consolidated!A2:S957,19,FALSE)="VAM",VLOOKUP(E313,Store_VAM!B2:N273,13, FALSE),VLOOKUP(E313,Store_SRP!B2:N110,13, FALSE)))</f>
      </c>
      <c r="AC313">
        <f>IF(IFERROR(AB313,TRUE)=TRUE, "-","OK")</f>
      </c>
      <c r="AD313" s="8" t="s">
        <v>747</v>
      </c>
      <c r="AE313" s="8" t="s">
        <v>39</v>
      </c>
      <c r="AF313">
        <f>IF(IFERROR(VLOOKUP(E313,Store_Showcase!B2:H144,{5}, FALSE), TRUE)=TRUE, IF(IFERROR(VLOOKUP(E313,Store_SRP!B2:H110,{5}, FALSE), TRUE)=TRUE,VLOOKUP(E313,Store_VAM!B2:H273,{5}, FALSE),VLOOKUP(E313,Store_SRP!B2:H110,{5}, FALSE)), VLOOKUP(E313,Store_Showcase!B2:H144,{5}, FALSE))</f>
      </c>
      <c r="AG313">
        <f>IF(IFERROR(VLOOKUP(E313,Store_Showcase!B2:H144,{6}, FALSE), TRUE)=TRUE, IF(IFERROR(VLOOKUP(E313,Store_SRP!B2:H110,{6}, FALSE), TRUE)=TRUE,VLOOKUP(E313,Store_VAM!B2:H273,{6}, FALSE),VLOOKUP(E313,Store_SRP!B2:H110,{6}, FALSE)), VLOOKUP(E313,Store_Showcase!B2:H144,{6}, FALSE))</f>
      </c>
      <c r="AH313">
        <f>VLOOKUP(G313,Sku_Consolidated!A2:R957,18,FALSE)</f>
      </c>
      <c r="AI313">
        <f>VLOOKUP(G313,Sku_Consolidated!A2:S957,19,FALSE)</f>
      </c>
      <c r="AJ313">
        <f>VLOOKUP(G313,Sku_Consolidated!A2:T957,20,FALSE)</f>
      </c>
    </row>
    <row r="314" spans="1:36" x14ac:dyDescent="0.25">
      <c r="A314">
        <v>2024</v>
      </c>
      <c r="B314" t="s">
        <v>31</v>
      </c>
      <c r="C314" t="s">
        <v>32</v>
      </c>
      <c r="D314" t="s">
        <v>33</v>
      </c>
      <c r="E314">
        <v>262</v>
      </c>
      <c r="F314">
        <f>IF(IFERROR(VLOOKUP(E314,Store_Showcase!B2:H144,{2}, FALSE), TRUE)=TRUE, IF(IFERROR(VLOOKUP(E314,Store_SRP!B2:H110,{2}, FALSE), TRUE)=TRUE,VLOOKUP(E314,Store_VAM!B2:H273,{2}, FALSE),VLOOKUP(E314,Store_SRP!B2:H110,{2}, FALSE)), VLOOKUP(E314,Store_Showcase!B2:H144,{2}, FALSE))</f>
      </c>
      <c r="G314">
        <v>656324</v>
      </c>
      <c r="H314" t="s">
        <v>748</v>
      </c>
      <c r="I314" s="8" t="s">
        <v>749</v>
      </c>
      <c r="J314" t="s">
        <v>36</v>
      </c>
      <c r="K314" s="8">
        <f>IF(J314="PCK", I314, 0)</f>
      </c>
      <c r="L314" s="8">
        <f>IF(J314="KLS", I314, IF(J314="PCK", I314*VLOOKUP(G314,Sku_Consolidated!A2:U957,21, FALSE),I314*VLOOKUP(G314,Sku_Consolidated!A2:U957,21, FALSE)))</f>
      </c>
      <c r="M314" s="8">
        <f>IF(J314="PCS", I314, 0)</f>
      </c>
      <c r="N314" s="8" t="s">
        <v>750</v>
      </c>
      <c r="O314" s="8">
        <f>N314 * VLOOKUP(E314&amp;VLOOKUP(G314,Sku_Consolidated!A2:Q957,17,FALSE),Sku_CommRate!A2:E1002, 5, FALSE)</f>
      </c>
      <c r="P314" s="8">
        <f>N314 - O314</f>
      </c>
      <c r="Q314">
        <f>VLOOKUP(G314,Sku_Consolidated!A2:G957,7, FALSE)</f>
      </c>
      <c r="R314">
        <f>IF(IFERROR(VLOOKUP(E314,Store_Showcase!B2:H144,7, FALSE), TRUE)=TRUE, IF(IFERROR(VLOOKUP(E314,Store_SRP!B2:H110,7, FALSE), TRUE)=TRUE,VLOOKUP(E314,Store_VAM!B2:H273,7, FALSE),VLOOKUP(E314,Store_SRP!B2:H110,7, FALSE)), VLOOKUP(E314,Store_Showcase!B2:H144,7, FALSE))</f>
      </c>
      <c r="S314">
        <f>IF(IFERROR(VLOOKUP(E314,Store_Showcase!B2:I144,8, FALSE), TRUE)=TRUE, IF(IFERROR(VLOOKUP(E314,Store_SRP!B2:I110,8, FALSE), TRUE)=TRUE,VLOOKUP(E314,Store_VAM!B2:I273,8, FALSE),VLOOKUP(E314,Store_SRP!B2:I110,8, FALSE)), VLOOKUP(E314,Store_Showcase!B2:I144,8, FALSE))</f>
      </c>
      <c r="T314">
        <f>VLOOKUP(G314,Sku_Consolidated!A2:R957,18,FALSE)</f>
      </c>
      <c r="U314">
        <v>6777</v>
      </c>
      <c r="V314">
        <f>IF(VLOOKUP(G314,Sku_Consolidated!A2:S957,19,FALSE)="SHOWCASE", VLOOKUP(E314,Store_Showcase!B2:L144,11, FALSE), IF(VLOOKUP(G314,Sku_Consolidated!A2:S957,19,FALSE)="VAM",VLOOKUP(E314,Store_VAM!B2:L273,11, FALSE),VLOOKUP(E314,Store_SRP!B2:L110,11, FALSE)))</f>
      </c>
      <c r="W314">
        <f>VLOOKUP(G314,Sku_Consolidated!A2:W957,11,FALSE)</f>
      </c>
      <c r="X314">
        <f>VLOOKUP(G314,Sku_Consolidated!A2:H957,8,FALSE)</f>
      </c>
      <c r="Y314">
        <f>VLOOKUP(G314,Sku_Consolidated!A2:I957,9,FALSE)</f>
      </c>
      <c r="Z314" t="s">
        <v>38</v>
      </c>
      <c r="AA314">
        <f>VLOOKUP(G314,Sku_Consolidated!A2:E957,5,FALSE)</f>
      </c>
      <c r="AB314">
        <f>IF(VLOOKUP(G314,Sku_Consolidated!A2:S957,19,FALSE)="SHOWCASE", VLOOKUP(E314,Store_Showcase!B2:N144,13, FALSE), IF(VLOOKUP(G314,Sku_Consolidated!A2:S957,19,FALSE)="VAM",VLOOKUP(E314,Store_VAM!B2:N273,13, FALSE),VLOOKUP(E314,Store_SRP!B2:N110,13, FALSE)))</f>
      </c>
      <c r="AC314">
        <f>IF(IFERROR(AB314,TRUE)=TRUE, "-","OK")</f>
      </c>
      <c r="AD314" s="8" t="s">
        <v>751</v>
      </c>
      <c r="AE314" s="8" t="s">
        <v>752</v>
      </c>
      <c r="AF314">
        <f>IF(IFERROR(VLOOKUP(E314,Store_Showcase!B2:H144,{5}, FALSE), TRUE)=TRUE, IF(IFERROR(VLOOKUP(E314,Store_SRP!B2:H110,{5}, FALSE), TRUE)=TRUE,VLOOKUP(E314,Store_VAM!B2:H273,{5}, FALSE),VLOOKUP(E314,Store_SRP!B2:H110,{5}, FALSE)), VLOOKUP(E314,Store_Showcase!B2:H144,{5}, FALSE))</f>
      </c>
      <c r="AG314">
        <f>IF(IFERROR(VLOOKUP(E314,Store_Showcase!B2:H144,{6}, FALSE), TRUE)=TRUE, IF(IFERROR(VLOOKUP(E314,Store_SRP!B2:H110,{6}, FALSE), TRUE)=TRUE,VLOOKUP(E314,Store_VAM!B2:H273,{6}, FALSE),VLOOKUP(E314,Store_SRP!B2:H110,{6}, FALSE)), VLOOKUP(E314,Store_Showcase!B2:H144,{6}, FALSE))</f>
      </c>
      <c r="AH314">
        <f>VLOOKUP(G314,Sku_Consolidated!A2:R957,18,FALSE)</f>
      </c>
      <c r="AI314">
        <f>VLOOKUP(G314,Sku_Consolidated!A2:S957,19,FALSE)</f>
      </c>
      <c r="AJ314">
        <f>VLOOKUP(G314,Sku_Consolidated!A2:T957,20,FALSE)</f>
      </c>
    </row>
    <row r="315" spans="1:36" x14ac:dyDescent="0.25">
      <c r="A315">
        <v>2024</v>
      </c>
      <c r="B315" t="s">
        <v>31</v>
      </c>
      <c r="C315" t="s">
        <v>32</v>
      </c>
      <c r="D315" t="s">
        <v>33</v>
      </c>
      <c r="E315">
        <v>481</v>
      </c>
      <c r="F315">
        <f>IF(IFERROR(VLOOKUP(E315,Store_Showcase!B2:H144,{2}, FALSE), TRUE)=TRUE, IF(IFERROR(VLOOKUP(E315,Store_SRP!B2:H110,{2}, FALSE), TRUE)=TRUE,VLOOKUP(E315,Store_VAM!B2:H273,{2}, FALSE),VLOOKUP(E315,Store_SRP!B2:H110,{2}, FALSE)), VLOOKUP(E315,Store_Showcase!B2:H144,{2}, FALSE))</f>
      </c>
      <c r="G315">
        <v>655715</v>
      </c>
      <c r="H315" t="s">
        <v>591</v>
      </c>
      <c r="I315" s="8" t="s">
        <v>753</v>
      </c>
      <c r="J315" t="s">
        <v>36</v>
      </c>
      <c r="K315" s="8">
        <f>IF(J315="PCK", I315, 0)</f>
      </c>
      <c r="L315" s="8">
        <f>IF(J315="KLS", I315, IF(J315="PCK", I315*VLOOKUP(G315,Sku_Consolidated!A2:U957,21, FALSE),I315*VLOOKUP(G315,Sku_Consolidated!A2:U957,21, FALSE)))</f>
      </c>
      <c r="M315" s="8">
        <f>IF(J315="PCS", I315, 0)</f>
      </c>
      <c r="N315" s="8" t="s">
        <v>754</v>
      </c>
      <c r="O315" s="8">
        <f>N315 * VLOOKUP(E315&amp;VLOOKUP(G315,Sku_Consolidated!A2:Q957,17,FALSE),Sku_CommRate!A2:E1002, 5, FALSE)</f>
      </c>
      <c r="P315" s="8">
        <f>N315 - O315</f>
      </c>
      <c r="Q315">
        <f>VLOOKUP(G315,Sku_Consolidated!A2:G957,7, FALSE)</f>
      </c>
      <c r="R315">
        <f>IF(IFERROR(VLOOKUP(E315,Store_Showcase!B2:H144,7, FALSE), TRUE)=TRUE, IF(IFERROR(VLOOKUP(E315,Store_SRP!B2:H110,7, FALSE), TRUE)=TRUE,VLOOKUP(E315,Store_VAM!B2:H273,7, FALSE),VLOOKUP(E315,Store_SRP!B2:H110,7, FALSE)), VLOOKUP(E315,Store_Showcase!B2:H144,7, FALSE))</f>
      </c>
      <c r="S315">
        <f>IF(IFERROR(VLOOKUP(E315,Store_Showcase!B2:I144,8, FALSE), TRUE)=TRUE, IF(IFERROR(VLOOKUP(E315,Store_SRP!B2:I110,8, FALSE), TRUE)=TRUE,VLOOKUP(E315,Store_VAM!B2:I273,8, FALSE),VLOOKUP(E315,Store_SRP!B2:I110,8, FALSE)), VLOOKUP(E315,Store_Showcase!B2:I144,8, FALSE))</f>
      </c>
      <c r="T315">
        <f>VLOOKUP(G315,Sku_Consolidated!A2:R957,18,FALSE)</f>
      </c>
      <c r="U315">
        <v>6443</v>
      </c>
      <c r="V315">
        <f>IF(VLOOKUP(G315,Sku_Consolidated!A2:S957,19,FALSE)="SHOWCASE", VLOOKUP(E315,Store_Showcase!B2:L144,11, FALSE), IF(VLOOKUP(G315,Sku_Consolidated!A2:S957,19,FALSE)="VAM",VLOOKUP(E315,Store_VAM!B2:L273,11, FALSE),VLOOKUP(E315,Store_SRP!B2:L110,11, FALSE)))</f>
      </c>
      <c r="W315">
        <f>VLOOKUP(G315,Sku_Consolidated!A2:W957,11,FALSE)</f>
      </c>
      <c r="X315">
        <f>VLOOKUP(G315,Sku_Consolidated!A2:H957,8,FALSE)</f>
      </c>
      <c r="Y315">
        <f>VLOOKUP(G315,Sku_Consolidated!A2:I957,9,FALSE)</f>
      </c>
      <c r="Z315" t="s">
        <v>38</v>
      </c>
      <c r="AA315">
        <f>VLOOKUP(G315,Sku_Consolidated!A2:E957,5,FALSE)</f>
      </c>
      <c r="AB315">
        <f>IF(VLOOKUP(G315,Sku_Consolidated!A2:S957,19,FALSE)="SHOWCASE", VLOOKUP(E315,Store_Showcase!B2:N144,13, FALSE), IF(VLOOKUP(G315,Sku_Consolidated!A2:S957,19,FALSE)="VAM",VLOOKUP(E315,Store_VAM!B2:N273,13, FALSE),VLOOKUP(E315,Store_SRP!B2:N110,13, FALSE)))</f>
      </c>
      <c r="AC315">
        <f>IF(IFERROR(AB315,TRUE)=TRUE, "-","OK")</f>
      </c>
      <c r="AD315" s="8" t="s">
        <v>754</v>
      </c>
      <c r="AE315" s="8" t="s">
        <v>39</v>
      </c>
      <c r="AF315">
        <f>IF(IFERROR(VLOOKUP(E315,Store_Showcase!B2:H144,{5}, FALSE), TRUE)=TRUE, IF(IFERROR(VLOOKUP(E315,Store_SRP!B2:H110,{5}, FALSE), TRUE)=TRUE,VLOOKUP(E315,Store_VAM!B2:H273,{5}, FALSE),VLOOKUP(E315,Store_SRP!B2:H110,{5}, FALSE)), VLOOKUP(E315,Store_Showcase!B2:H144,{5}, FALSE))</f>
      </c>
      <c r="AG315">
        <f>IF(IFERROR(VLOOKUP(E315,Store_Showcase!B2:H144,{6}, FALSE), TRUE)=TRUE, IF(IFERROR(VLOOKUP(E315,Store_SRP!B2:H110,{6}, FALSE), TRUE)=TRUE,VLOOKUP(E315,Store_VAM!B2:H273,{6}, FALSE),VLOOKUP(E315,Store_SRP!B2:H110,{6}, FALSE)), VLOOKUP(E315,Store_Showcase!B2:H144,{6}, FALSE))</f>
      </c>
      <c r="AH315">
        <f>VLOOKUP(G315,Sku_Consolidated!A2:R957,18,FALSE)</f>
      </c>
      <c r="AI315">
        <f>VLOOKUP(G315,Sku_Consolidated!A2:S957,19,FALSE)</f>
      </c>
      <c r="AJ315">
        <f>VLOOKUP(G315,Sku_Consolidated!A2:T957,20,FALSE)</f>
      </c>
    </row>
    <row r="316" spans="1:36" x14ac:dyDescent="0.25">
      <c r="A316">
        <v>2024</v>
      </c>
      <c r="B316" t="s">
        <v>31</v>
      </c>
      <c r="C316" t="s">
        <v>32</v>
      </c>
      <c r="D316" t="s">
        <v>33</v>
      </c>
      <c r="E316">
        <v>746</v>
      </c>
      <c r="F316">
        <f>IF(IFERROR(VLOOKUP(E316,Store_Showcase!B2:H144,{2}, FALSE), TRUE)=TRUE, IF(IFERROR(VLOOKUP(E316,Store_SRP!B2:H110,{2}, FALSE), TRUE)=TRUE,VLOOKUP(E316,Store_VAM!B2:H273,{2}, FALSE),VLOOKUP(E316,Store_SRP!B2:H110,{2}, FALSE)), VLOOKUP(E316,Store_Showcase!B2:H144,{2}, FALSE))</f>
      </c>
      <c r="G316">
        <v>655306</v>
      </c>
      <c r="H316" t="s">
        <v>43</v>
      </c>
      <c r="I316" s="8" t="s">
        <v>755</v>
      </c>
      <c r="J316" t="s">
        <v>36</v>
      </c>
      <c r="K316" s="8">
        <f>IF(J316="PCK", I316, 0)</f>
      </c>
      <c r="L316" s="8">
        <f>IF(J316="KLS", I316, IF(J316="PCK", I316*VLOOKUP(G316,Sku_Consolidated!A2:U957,21, FALSE),I316*VLOOKUP(G316,Sku_Consolidated!A2:U957,21, FALSE)))</f>
      </c>
      <c r="M316" s="8">
        <f>IF(J316="PCS", I316, 0)</f>
      </c>
      <c r="N316" s="8" t="s">
        <v>756</v>
      </c>
      <c r="O316" s="8">
        <f>N316 * VLOOKUP(E316&amp;VLOOKUP(G316,Sku_Consolidated!A2:Q957,17,FALSE),Sku_CommRate!A2:E1002, 5, FALSE)</f>
      </c>
      <c r="P316" s="8">
        <f>N316 - O316</f>
      </c>
      <c r="Q316">
        <f>VLOOKUP(G316,Sku_Consolidated!A2:G957,7, FALSE)</f>
      </c>
      <c r="R316">
        <f>IF(IFERROR(VLOOKUP(E316,Store_Showcase!B2:H144,7, FALSE), TRUE)=TRUE, IF(IFERROR(VLOOKUP(E316,Store_SRP!B2:H110,7, FALSE), TRUE)=TRUE,VLOOKUP(E316,Store_VAM!B2:H273,7, FALSE),VLOOKUP(E316,Store_SRP!B2:H110,7, FALSE)), VLOOKUP(E316,Store_Showcase!B2:H144,7, FALSE))</f>
      </c>
      <c r="S316">
        <f>IF(IFERROR(VLOOKUP(E316,Store_Showcase!B2:I144,8, FALSE), TRUE)=TRUE, IF(IFERROR(VLOOKUP(E316,Store_SRP!B2:I110,8, FALSE), TRUE)=TRUE,VLOOKUP(E316,Store_VAM!B2:I273,8, FALSE),VLOOKUP(E316,Store_SRP!B2:I110,8, FALSE)), VLOOKUP(E316,Store_Showcase!B2:I144,8, FALSE))</f>
      </c>
      <c r="T316">
        <f>VLOOKUP(G316,Sku_Consolidated!A2:R957,18,FALSE)</f>
      </c>
      <c r="U316">
        <v>6233</v>
      </c>
      <c r="V316">
        <f>IF(VLOOKUP(G316,Sku_Consolidated!A2:S957,19,FALSE)="SHOWCASE", VLOOKUP(E316,Store_Showcase!B2:L144,11, FALSE), IF(VLOOKUP(G316,Sku_Consolidated!A2:S957,19,FALSE)="VAM",VLOOKUP(E316,Store_VAM!B2:L273,11, FALSE),VLOOKUP(E316,Store_SRP!B2:L110,11, FALSE)))</f>
      </c>
      <c r="W316">
        <f>VLOOKUP(G316,Sku_Consolidated!A2:W957,11,FALSE)</f>
      </c>
      <c r="X316">
        <f>VLOOKUP(G316,Sku_Consolidated!A2:H957,8,FALSE)</f>
      </c>
      <c r="Y316">
        <f>VLOOKUP(G316,Sku_Consolidated!A2:I957,9,FALSE)</f>
      </c>
      <c r="Z316" t="s">
        <v>38</v>
      </c>
      <c r="AA316">
        <f>VLOOKUP(G316,Sku_Consolidated!A2:E957,5,FALSE)</f>
      </c>
      <c r="AB316">
        <f>IF(VLOOKUP(G316,Sku_Consolidated!A2:S957,19,FALSE)="SHOWCASE", VLOOKUP(E316,Store_Showcase!B2:N144,13, FALSE), IF(VLOOKUP(G316,Sku_Consolidated!A2:S957,19,FALSE)="VAM",VLOOKUP(E316,Store_VAM!B2:N273,13, FALSE),VLOOKUP(E316,Store_SRP!B2:N110,13, FALSE)))</f>
      </c>
      <c r="AC316">
        <f>IF(IFERROR(AB316,TRUE)=TRUE, "-","OK")</f>
      </c>
      <c r="AD316" s="8" t="s">
        <v>756</v>
      </c>
      <c r="AE316" s="8" t="s">
        <v>39</v>
      </c>
      <c r="AF316">
        <f>IF(IFERROR(VLOOKUP(E316,Store_Showcase!B2:H144,{5}, FALSE), TRUE)=TRUE, IF(IFERROR(VLOOKUP(E316,Store_SRP!B2:H110,{5}, FALSE), TRUE)=TRUE,VLOOKUP(E316,Store_VAM!B2:H273,{5}, FALSE),VLOOKUP(E316,Store_SRP!B2:H110,{5}, FALSE)), VLOOKUP(E316,Store_Showcase!B2:H144,{5}, FALSE))</f>
      </c>
      <c r="AG316">
        <f>IF(IFERROR(VLOOKUP(E316,Store_Showcase!B2:H144,{6}, FALSE), TRUE)=TRUE, IF(IFERROR(VLOOKUP(E316,Store_SRP!B2:H110,{6}, FALSE), TRUE)=TRUE,VLOOKUP(E316,Store_VAM!B2:H273,{6}, FALSE),VLOOKUP(E316,Store_SRP!B2:H110,{6}, FALSE)), VLOOKUP(E316,Store_Showcase!B2:H144,{6}, FALSE))</f>
      </c>
      <c r="AH316">
        <f>VLOOKUP(G316,Sku_Consolidated!A2:R957,18,FALSE)</f>
      </c>
      <c r="AI316">
        <f>VLOOKUP(G316,Sku_Consolidated!A2:S957,19,FALSE)</f>
      </c>
      <c r="AJ316">
        <f>VLOOKUP(G316,Sku_Consolidated!A2:T957,20,FALSE)</f>
      </c>
    </row>
    <row r="317" spans="1:36" x14ac:dyDescent="0.25">
      <c r="A317">
        <v>2024</v>
      </c>
      <c r="B317" t="s">
        <v>31</v>
      </c>
      <c r="C317" t="s">
        <v>32</v>
      </c>
      <c r="D317" t="s">
        <v>33</v>
      </c>
      <c r="E317">
        <v>150</v>
      </c>
      <c r="F317">
        <f>IF(IFERROR(VLOOKUP(E317,Store_Showcase!B2:H144,{2}, FALSE), TRUE)=TRUE, IF(IFERROR(VLOOKUP(E317,Store_SRP!B2:H110,{2}, FALSE), TRUE)=TRUE,VLOOKUP(E317,Store_VAM!B2:H273,{2}, FALSE),VLOOKUP(E317,Store_SRP!B2:H110,{2}, FALSE)), VLOOKUP(E317,Store_Showcase!B2:H144,{2}, FALSE))</f>
      </c>
      <c r="G317">
        <v>655314</v>
      </c>
      <c r="H317" t="s">
        <v>69</v>
      </c>
      <c r="I317" s="8" t="s">
        <v>757</v>
      </c>
      <c r="J317" t="s">
        <v>36</v>
      </c>
      <c r="K317" s="8">
        <f>IF(J317="PCK", I317, 0)</f>
      </c>
      <c r="L317" s="8">
        <f>IF(J317="KLS", I317, IF(J317="PCK", I317*VLOOKUP(G317,Sku_Consolidated!A2:U957,21, FALSE),I317*VLOOKUP(G317,Sku_Consolidated!A2:U957,21, FALSE)))</f>
      </c>
      <c r="M317" s="8">
        <f>IF(J317="PCS", I317, 0)</f>
      </c>
      <c r="N317" s="8" t="s">
        <v>758</v>
      </c>
      <c r="O317" s="8">
        <f>N317 * VLOOKUP(E317&amp;VLOOKUP(G317,Sku_Consolidated!A2:Q957,17,FALSE),Sku_CommRate!A2:E1002, 5, FALSE)</f>
      </c>
      <c r="P317" s="8">
        <f>N317 - O317</f>
      </c>
      <c r="Q317">
        <f>VLOOKUP(G317,Sku_Consolidated!A2:G957,7, FALSE)</f>
      </c>
      <c r="R317">
        <f>IF(IFERROR(VLOOKUP(E317,Store_Showcase!B2:H144,7, FALSE), TRUE)=TRUE, IF(IFERROR(VLOOKUP(E317,Store_SRP!B2:H110,7, FALSE), TRUE)=TRUE,VLOOKUP(E317,Store_VAM!B2:H273,7, FALSE),VLOOKUP(E317,Store_SRP!B2:H110,7, FALSE)), VLOOKUP(E317,Store_Showcase!B2:H144,7, FALSE))</f>
      </c>
      <c r="S317">
        <f>IF(IFERROR(VLOOKUP(E317,Store_Showcase!B2:I144,8, FALSE), TRUE)=TRUE, IF(IFERROR(VLOOKUP(E317,Store_SRP!B2:I110,8, FALSE), TRUE)=TRUE,VLOOKUP(E317,Store_VAM!B2:I273,8, FALSE),VLOOKUP(E317,Store_SRP!B2:I110,8, FALSE)), VLOOKUP(E317,Store_Showcase!B2:I144,8, FALSE))</f>
      </c>
      <c r="T317">
        <f>VLOOKUP(G317,Sku_Consolidated!A2:R957,18,FALSE)</f>
      </c>
      <c r="U317">
        <v>6239</v>
      </c>
      <c r="V317">
        <f>IF(VLOOKUP(G317,Sku_Consolidated!A2:S957,19,FALSE)="SHOWCASE", VLOOKUP(E317,Store_Showcase!B2:L144,11, FALSE), IF(VLOOKUP(G317,Sku_Consolidated!A2:S957,19,FALSE)="VAM",VLOOKUP(E317,Store_VAM!B2:L273,11, FALSE),VLOOKUP(E317,Store_SRP!B2:L110,11, FALSE)))</f>
      </c>
      <c r="W317">
        <f>VLOOKUP(G317,Sku_Consolidated!A2:W957,11,FALSE)</f>
      </c>
      <c r="X317">
        <f>VLOOKUP(G317,Sku_Consolidated!A2:H957,8,FALSE)</f>
      </c>
      <c r="Y317">
        <f>VLOOKUP(G317,Sku_Consolidated!A2:I957,9,FALSE)</f>
      </c>
      <c r="Z317" t="s">
        <v>38</v>
      </c>
      <c r="AA317">
        <f>VLOOKUP(G317,Sku_Consolidated!A2:E957,5,FALSE)</f>
      </c>
      <c r="AB317">
        <f>IF(VLOOKUP(G317,Sku_Consolidated!A2:S957,19,FALSE)="SHOWCASE", VLOOKUP(E317,Store_Showcase!B2:N144,13, FALSE), IF(VLOOKUP(G317,Sku_Consolidated!A2:S957,19,FALSE)="VAM",VLOOKUP(E317,Store_VAM!B2:N273,13, FALSE),VLOOKUP(E317,Store_SRP!B2:N110,13, FALSE)))</f>
      </c>
      <c r="AC317">
        <f>IF(IFERROR(AB317,TRUE)=TRUE, "-","OK")</f>
      </c>
      <c r="AD317" s="8" t="s">
        <v>758</v>
      </c>
      <c r="AE317" s="8" t="s">
        <v>39</v>
      </c>
      <c r="AF317">
        <f>IF(IFERROR(VLOOKUP(E317,Store_Showcase!B2:H144,{5}, FALSE), TRUE)=TRUE, IF(IFERROR(VLOOKUP(E317,Store_SRP!B2:H110,{5}, FALSE), TRUE)=TRUE,VLOOKUP(E317,Store_VAM!B2:H273,{5}, FALSE),VLOOKUP(E317,Store_SRP!B2:H110,{5}, FALSE)), VLOOKUP(E317,Store_Showcase!B2:H144,{5}, FALSE))</f>
      </c>
      <c r="AG317">
        <f>IF(IFERROR(VLOOKUP(E317,Store_Showcase!B2:H144,{6}, FALSE), TRUE)=TRUE, IF(IFERROR(VLOOKUP(E317,Store_SRP!B2:H110,{6}, FALSE), TRUE)=TRUE,VLOOKUP(E317,Store_VAM!B2:H273,{6}, FALSE),VLOOKUP(E317,Store_SRP!B2:H110,{6}, FALSE)), VLOOKUP(E317,Store_Showcase!B2:H144,{6}, FALSE))</f>
      </c>
      <c r="AH317">
        <f>VLOOKUP(G317,Sku_Consolidated!A2:R957,18,FALSE)</f>
      </c>
      <c r="AI317">
        <f>VLOOKUP(G317,Sku_Consolidated!A2:S957,19,FALSE)</f>
      </c>
      <c r="AJ317">
        <f>VLOOKUP(G317,Sku_Consolidated!A2:T957,20,FALSE)</f>
      </c>
    </row>
    <row r="318" spans="1:36" x14ac:dyDescent="0.25">
      <c r="A318">
        <v>2024</v>
      </c>
      <c r="B318" t="s">
        <v>31</v>
      </c>
      <c r="C318" t="s">
        <v>32</v>
      </c>
      <c r="D318" t="s">
        <v>33</v>
      </c>
      <c r="E318">
        <v>722</v>
      </c>
      <c r="F318">
        <f>IF(IFERROR(VLOOKUP(E318,Store_Showcase!B2:H144,{2}, FALSE), TRUE)=TRUE, IF(IFERROR(VLOOKUP(E318,Store_SRP!B2:H110,{2}, FALSE), TRUE)=TRUE,VLOOKUP(E318,Store_VAM!B2:H273,{2}, FALSE),VLOOKUP(E318,Store_SRP!B2:H110,{2}, FALSE)), VLOOKUP(E318,Store_Showcase!B2:H144,{2}, FALSE))</f>
      </c>
      <c r="G318">
        <v>655323</v>
      </c>
      <c r="H318" t="s">
        <v>211</v>
      </c>
      <c r="I318" s="8" t="s">
        <v>759</v>
      </c>
      <c r="J318" t="s">
        <v>36</v>
      </c>
      <c r="K318" s="8">
        <f>IF(J318="PCK", I318, 0)</f>
      </c>
      <c r="L318" s="8">
        <f>IF(J318="KLS", I318, IF(J318="PCK", I318*VLOOKUP(G318,Sku_Consolidated!A2:U957,21, FALSE),I318*VLOOKUP(G318,Sku_Consolidated!A2:U957,21, FALSE)))</f>
      </c>
      <c r="M318" s="8">
        <f>IF(J318="PCS", I318, 0)</f>
      </c>
      <c r="N318" s="8" t="s">
        <v>760</v>
      </c>
      <c r="O318" s="8">
        <f>N318 * VLOOKUP(E318&amp;VLOOKUP(G318,Sku_Consolidated!A2:Q957,17,FALSE),Sku_CommRate!A2:E1002, 5, FALSE)</f>
      </c>
      <c r="P318" s="8">
        <f>N318 - O318</f>
      </c>
      <c r="Q318">
        <f>VLOOKUP(G318,Sku_Consolidated!A2:G957,7, FALSE)</f>
      </c>
      <c r="R318">
        <f>IF(IFERROR(VLOOKUP(E318,Store_Showcase!B2:H144,7, FALSE), TRUE)=TRUE, IF(IFERROR(VLOOKUP(E318,Store_SRP!B2:H110,7, FALSE), TRUE)=TRUE,VLOOKUP(E318,Store_VAM!B2:H273,7, FALSE),VLOOKUP(E318,Store_SRP!B2:H110,7, FALSE)), VLOOKUP(E318,Store_Showcase!B2:H144,7, FALSE))</f>
      </c>
      <c r="S318">
        <f>IF(IFERROR(VLOOKUP(E318,Store_Showcase!B2:I144,8, FALSE), TRUE)=TRUE, IF(IFERROR(VLOOKUP(E318,Store_SRP!B2:I110,8, FALSE), TRUE)=TRUE,VLOOKUP(E318,Store_VAM!B2:I273,8, FALSE),VLOOKUP(E318,Store_SRP!B2:I110,8, FALSE)), VLOOKUP(E318,Store_Showcase!B2:I144,8, FALSE))</f>
      </c>
      <c r="T318">
        <f>VLOOKUP(G318,Sku_Consolidated!A2:R957,18,FALSE)</f>
      </c>
      <c r="U318">
        <v>6248</v>
      </c>
      <c r="V318">
        <f>IF(VLOOKUP(G318,Sku_Consolidated!A2:S957,19,FALSE)="SHOWCASE", VLOOKUP(E318,Store_Showcase!B2:L144,11, FALSE), IF(VLOOKUP(G318,Sku_Consolidated!A2:S957,19,FALSE)="VAM",VLOOKUP(E318,Store_VAM!B2:L273,11, FALSE),VLOOKUP(E318,Store_SRP!B2:L110,11, FALSE)))</f>
      </c>
      <c r="W318">
        <f>VLOOKUP(G318,Sku_Consolidated!A2:W957,11,FALSE)</f>
      </c>
      <c r="X318">
        <f>VLOOKUP(G318,Sku_Consolidated!A2:H957,8,FALSE)</f>
      </c>
      <c r="Y318">
        <f>VLOOKUP(G318,Sku_Consolidated!A2:I957,9,FALSE)</f>
      </c>
      <c r="Z318" t="s">
        <v>38</v>
      </c>
      <c r="AA318">
        <f>VLOOKUP(G318,Sku_Consolidated!A2:E957,5,FALSE)</f>
      </c>
      <c r="AB318">
        <f>IF(VLOOKUP(G318,Sku_Consolidated!A2:S957,19,FALSE)="SHOWCASE", VLOOKUP(E318,Store_Showcase!B2:N144,13, FALSE), IF(VLOOKUP(G318,Sku_Consolidated!A2:S957,19,FALSE)="VAM",VLOOKUP(E318,Store_VAM!B2:N273,13, FALSE),VLOOKUP(E318,Store_SRP!B2:N110,13, FALSE)))</f>
      </c>
      <c r="AC318">
        <f>IF(IFERROR(AB318,TRUE)=TRUE, "-","OK")</f>
      </c>
      <c r="AD318" s="8" t="s">
        <v>760</v>
      </c>
      <c r="AE318" s="8" t="s">
        <v>39</v>
      </c>
      <c r="AF318">
        <f>IF(IFERROR(VLOOKUP(E318,Store_Showcase!B2:H144,{5}, FALSE), TRUE)=TRUE, IF(IFERROR(VLOOKUP(E318,Store_SRP!B2:H110,{5}, FALSE), TRUE)=TRUE,VLOOKUP(E318,Store_VAM!B2:H273,{5}, FALSE),VLOOKUP(E318,Store_SRP!B2:H110,{5}, FALSE)), VLOOKUP(E318,Store_Showcase!B2:H144,{5}, FALSE))</f>
      </c>
      <c r="AG318">
        <f>IF(IFERROR(VLOOKUP(E318,Store_Showcase!B2:H144,{6}, FALSE), TRUE)=TRUE, IF(IFERROR(VLOOKUP(E318,Store_SRP!B2:H110,{6}, FALSE), TRUE)=TRUE,VLOOKUP(E318,Store_VAM!B2:H273,{6}, FALSE),VLOOKUP(E318,Store_SRP!B2:H110,{6}, FALSE)), VLOOKUP(E318,Store_Showcase!B2:H144,{6}, FALSE))</f>
      </c>
      <c r="AH318">
        <f>VLOOKUP(G318,Sku_Consolidated!A2:R957,18,FALSE)</f>
      </c>
      <c r="AI318">
        <f>VLOOKUP(G318,Sku_Consolidated!A2:S957,19,FALSE)</f>
      </c>
      <c r="AJ318">
        <f>VLOOKUP(G318,Sku_Consolidated!A2:T957,20,FALSE)</f>
      </c>
    </row>
    <row r="319" spans="1:36" x14ac:dyDescent="0.25">
      <c r="A319">
        <v>2024</v>
      </c>
      <c r="B319" t="s">
        <v>31</v>
      </c>
      <c r="C319" t="s">
        <v>32</v>
      </c>
      <c r="D319" t="s">
        <v>33</v>
      </c>
      <c r="E319">
        <v>717</v>
      </c>
      <c r="F319">
        <f>IF(IFERROR(VLOOKUP(E319,Store_Showcase!B2:H144,{2}, FALSE), TRUE)=TRUE, IF(IFERROR(VLOOKUP(E319,Store_SRP!B2:H110,{2}, FALSE), TRUE)=TRUE,VLOOKUP(E319,Store_VAM!B2:H273,{2}, FALSE),VLOOKUP(E319,Store_SRP!B2:H110,{2}, FALSE)), VLOOKUP(E319,Store_Showcase!B2:H144,{2}, FALSE))</f>
      </c>
      <c r="G319">
        <v>655325</v>
      </c>
      <c r="H319" t="s">
        <v>377</v>
      </c>
      <c r="I319" s="8" t="s">
        <v>761</v>
      </c>
      <c r="J319" t="s">
        <v>36</v>
      </c>
      <c r="K319" s="8">
        <f>IF(J319="PCK", I319, 0)</f>
      </c>
      <c r="L319" s="8">
        <f>IF(J319="KLS", I319, IF(J319="PCK", I319*VLOOKUP(G319,Sku_Consolidated!A2:U957,21, FALSE),I319*VLOOKUP(G319,Sku_Consolidated!A2:U957,21, FALSE)))</f>
      </c>
      <c r="M319" s="8">
        <f>IF(J319="PCS", I319, 0)</f>
      </c>
      <c r="N319" s="8" t="s">
        <v>762</v>
      </c>
      <c r="O319" s="8">
        <f>N319 * VLOOKUP(E319&amp;VLOOKUP(G319,Sku_Consolidated!A2:Q957,17,FALSE),Sku_CommRate!A2:E1002, 5, FALSE)</f>
      </c>
      <c r="P319" s="8">
        <f>N319 - O319</f>
      </c>
      <c r="Q319">
        <f>VLOOKUP(G319,Sku_Consolidated!A2:G957,7, FALSE)</f>
      </c>
      <c r="R319">
        <f>IF(IFERROR(VLOOKUP(E319,Store_Showcase!B2:H144,7, FALSE), TRUE)=TRUE, IF(IFERROR(VLOOKUP(E319,Store_SRP!B2:H110,7, FALSE), TRUE)=TRUE,VLOOKUP(E319,Store_VAM!B2:H273,7, FALSE),VLOOKUP(E319,Store_SRP!B2:H110,7, FALSE)), VLOOKUP(E319,Store_Showcase!B2:H144,7, FALSE))</f>
      </c>
      <c r="S319">
        <f>IF(IFERROR(VLOOKUP(E319,Store_Showcase!B2:I144,8, FALSE), TRUE)=TRUE, IF(IFERROR(VLOOKUP(E319,Store_SRP!B2:I110,8, FALSE), TRUE)=TRUE,VLOOKUP(E319,Store_VAM!B2:I273,8, FALSE),VLOOKUP(E319,Store_SRP!B2:I110,8, FALSE)), VLOOKUP(E319,Store_Showcase!B2:I144,8, FALSE))</f>
      </c>
      <c r="T319">
        <f>VLOOKUP(G319,Sku_Consolidated!A2:R957,18,FALSE)</f>
      </c>
      <c r="U319">
        <v>6250</v>
      </c>
      <c r="V319">
        <f>IF(VLOOKUP(G319,Sku_Consolidated!A2:S957,19,FALSE)="SHOWCASE", VLOOKUP(E319,Store_Showcase!B2:L144,11, FALSE), IF(VLOOKUP(G319,Sku_Consolidated!A2:S957,19,FALSE)="VAM",VLOOKUP(E319,Store_VAM!B2:L273,11, FALSE),VLOOKUP(E319,Store_SRP!B2:L110,11, FALSE)))</f>
      </c>
      <c r="W319">
        <f>VLOOKUP(G319,Sku_Consolidated!A2:W957,11,FALSE)</f>
      </c>
      <c r="X319">
        <f>VLOOKUP(G319,Sku_Consolidated!A2:H957,8,FALSE)</f>
      </c>
      <c r="Y319">
        <f>VLOOKUP(G319,Sku_Consolidated!A2:I957,9,FALSE)</f>
      </c>
      <c r="Z319" t="s">
        <v>38</v>
      </c>
      <c r="AA319">
        <f>VLOOKUP(G319,Sku_Consolidated!A2:E957,5,FALSE)</f>
      </c>
      <c r="AB319">
        <f>IF(VLOOKUP(G319,Sku_Consolidated!A2:S957,19,FALSE)="SHOWCASE", VLOOKUP(E319,Store_Showcase!B2:N144,13, FALSE), IF(VLOOKUP(G319,Sku_Consolidated!A2:S957,19,FALSE)="VAM",VLOOKUP(E319,Store_VAM!B2:N273,13, FALSE),VLOOKUP(E319,Store_SRP!B2:N110,13, FALSE)))</f>
      </c>
      <c r="AC319">
        <f>IF(IFERROR(AB319,TRUE)=TRUE, "-","OK")</f>
      </c>
      <c r="AD319" s="8" t="s">
        <v>762</v>
      </c>
      <c r="AE319" s="8" t="s">
        <v>39</v>
      </c>
      <c r="AF319">
        <f>IF(IFERROR(VLOOKUP(E319,Store_Showcase!B2:H144,{5}, FALSE), TRUE)=TRUE, IF(IFERROR(VLOOKUP(E319,Store_SRP!B2:H110,{5}, FALSE), TRUE)=TRUE,VLOOKUP(E319,Store_VAM!B2:H273,{5}, FALSE),VLOOKUP(E319,Store_SRP!B2:H110,{5}, FALSE)), VLOOKUP(E319,Store_Showcase!B2:H144,{5}, FALSE))</f>
      </c>
      <c r="AG319">
        <f>IF(IFERROR(VLOOKUP(E319,Store_Showcase!B2:H144,{6}, FALSE), TRUE)=TRUE, IF(IFERROR(VLOOKUP(E319,Store_SRP!B2:H110,{6}, FALSE), TRUE)=TRUE,VLOOKUP(E319,Store_VAM!B2:H273,{6}, FALSE),VLOOKUP(E319,Store_SRP!B2:H110,{6}, FALSE)), VLOOKUP(E319,Store_Showcase!B2:H144,{6}, FALSE))</f>
      </c>
      <c r="AH319">
        <f>VLOOKUP(G319,Sku_Consolidated!A2:R957,18,FALSE)</f>
      </c>
      <c r="AI319">
        <f>VLOOKUP(G319,Sku_Consolidated!A2:S957,19,FALSE)</f>
      </c>
      <c r="AJ319">
        <f>VLOOKUP(G319,Sku_Consolidated!A2:T957,20,FALSE)</f>
      </c>
    </row>
    <row r="320" spans="1:36" x14ac:dyDescent="0.25">
      <c r="A320">
        <v>2024</v>
      </c>
      <c r="B320" t="s">
        <v>31</v>
      </c>
      <c r="C320" t="s">
        <v>32</v>
      </c>
      <c r="D320" t="s">
        <v>33</v>
      </c>
      <c r="E320">
        <v>809</v>
      </c>
      <c r="F320">
        <f>IF(IFERROR(VLOOKUP(E320,Store_Showcase!B2:H144,{2}, FALSE), TRUE)=TRUE, IF(IFERROR(VLOOKUP(E320,Store_SRP!B2:H110,{2}, FALSE), TRUE)=TRUE,VLOOKUP(E320,Store_VAM!B2:H273,{2}, FALSE),VLOOKUP(E320,Store_SRP!B2:H110,{2}, FALSE)), VLOOKUP(E320,Store_Showcase!B2:H144,{2}, FALSE))</f>
      </c>
      <c r="G320">
        <v>655291</v>
      </c>
      <c r="H320" t="s">
        <v>116</v>
      </c>
      <c r="I320" s="8" t="s">
        <v>763</v>
      </c>
      <c r="J320" t="s">
        <v>36</v>
      </c>
      <c r="K320" s="8">
        <f>IF(J320="PCK", I320, 0)</f>
      </c>
      <c r="L320" s="8">
        <f>IF(J320="KLS", I320, IF(J320="PCK", I320*VLOOKUP(G320,Sku_Consolidated!A2:U957,21, FALSE),I320*VLOOKUP(G320,Sku_Consolidated!A2:U957,21, FALSE)))</f>
      </c>
      <c r="M320" s="8">
        <f>IF(J320="PCS", I320, 0)</f>
      </c>
      <c r="N320" s="8" t="s">
        <v>764</v>
      </c>
      <c r="O320" s="8">
        <f>N320 * VLOOKUP(E320&amp;VLOOKUP(G320,Sku_Consolidated!A2:Q957,17,FALSE),Sku_CommRate!A2:E1002, 5, FALSE)</f>
      </c>
      <c r="P320" s="8">
        <f>N320 - O320</f>
      </c>
      <c r="Q320">
        <f>VLOOKUP(G320,Sku_Consolidated!A2:G957,7, FALSE)</f>
      </c>
      <c r="R320">
        <f>IF(IFERROR(VLOOKUP(E320,Store_Showcase!B2:H144,7, FALSE), TRUE)=TRUE, IF(IFERROR(VLOOKUP(E320,Store_SRP!B2:H110,7, FALSE), TRUE)=TRUE,VLOOKUP(E320,Store_VAM!B2:H273,7, FALSE),VLOOKUP(E320,Store_SRP!B2:H110,7, FALSE)), VLOOKUP(E320,Store_Showcase!B2:H144,7, FALSE))</f>
      </c>
      <c r="S320">
        <f>IF(IFERROR(VLOOKUP(E320,Store_Showcase!B2:I144,8, FALSE), TRUE)=TRUE, IF(IFERROR(VLOOKUP(E320,Store_SRP!B2:I110,8, FALSE), TRUE)=TRUE,VLOOKUP(E320,Store_VAM!B2:I273,8, FALSE),VLOOKUP(E320,Store_SRP!B2:I110,8, FALSE)), VLOOKUP(E320,Store_Showcase!B2:I144,8, FALSE))</f>
      </c>
      <c r="T320">
        <f>VLOOKUP(G320,Sku_Consolidated!A2:R957,18,FALSE)</f>
      </c>
      <c r="U320">
        <v>6217</v>
      </c>
      <c r="V320">
        <f>IF(VLOOKUP(G320,Sku_Consolidated!A2:S957,19,FALSE)="SHOWCASE", VLOOKUP(E320,Store_Showcase!B2:L144,11, FALSE), IF(VLOOKUP(G320,Sku_Consolidated!A2:S957,19,FALSE)="VAM",VLOOKUP(E320,Store_VAM!B2:L273,11, FALSE),VLOOKUP(E320,Store_SRP!B2:L110,11, FALSE)))</f>
      </c>
      <c r="W320">
        <f>VLOOKUP(G320,Sku_Consolidated!A2:W957,11,FALSE)</f>
      </c>
      <c r="X320">
        <f>VLOOKUP(G320,Sku_Consolidated!A2:H957,8,FALSE)</f>
      </c>
      <c r="Y320">
        <f>VLOOKUP(G320,Sku_Consolidated!A2:I957,9,FALSE)</f>
      </c>
      <c r="Z320" t="s">
        <v>38</v>
      </c>
      <c r="AA320">
        <f>VLOOKUP(G320,Sku_Consolidated!A2:E957,5,FALSE)</f>
      </c>
      <c r="AB320">
        <f>IF(VLOOKUP(G320,Sku_Consolidated!A2:S957,19,FALSE)="SHOWCASE", VLOOKUP(E320,Store_Showcase!B2:N144,13, FALSE), IF(VLOOKUP(G320,Sku_Consolidated!A2:S957,19,FALSE)="VAM",VLOOKUP(E320,Store_VAM!B2:N273,13, FALSE),VLOOKUP(E320,Store_SRP!B2:N110,13, FALSE)))</f>
      </c>
      <c r="AC320">
        <f>IF(IFERROR(AB320,TRUE)=TRUE, "-","OK")</f>
      </c>
      <c r="AD320" s="8" t="s">
        <v>764</v>
      </c>
      <c r="AE320" s="8" t="s">
        <v>39</v>
      </c>
      <c r="AF320">
        <f>IF(IFERROR(VLOOKUP(E320,Store_Showcase!B2:H144,{5}, FALSE), TRUE)=TRUE, IF(IFERROR(VLOOKUP(E320,Store_SRP!B2:H110,{5}, FALSE), TRUE)=TRUE,VLOOKUP(E320,Store_VAM!B2:H273,{5}, FALSE),VLOOKUP(E320,Store_SRP!B2:H110,{5}, FALSE)), VLOOKUP(E320,Store_Showcase!B2:H144,{5}, FALSE))</f>
      </c>
      <c r="AG320">
        <f>IF(IFERROR(VLOOKUP(E320,Store_Showcase!B2:H144,{6}, FALSE), TRUE)=TRUE, IF(IFERROR(VLOOKUP(E320,Store_SRP!B2:H110,{6}, FALSE), TRUE)=TRUE,VLOOKUP(E320,Store_VAM!B2:H273,{6}, FALSE),VLOOKUP(E320,Store_SRP!B2:H110,{6}, FALSE)), VLOOKUP(E320,Store_Showcase!B2:H144,{6}, FALSE))</f>
      </c>
      <c r="AH320">
        <f>VLOOKUP(G320,Sku_Consolidated!A2:R957,18,FALSE)</f>
      </c>
      <c r="AI320">
        <f>VLOOKUP(G320,Sku_Consolidated!A2:S957,19,FALSE)</f>
      </c>
      <c r="AJ320">
        <f>VLOOKUP(G320,Sku_Consolidated!A2:T957,20,FALSE)</f>
      </c>
    </row>
    <row r="321" spans="1:36" x14ac:dyDescent="0.25">
      <c r="A321">
        <v>2024</v>
      </c>
      <c r="B321" t="s">
        <v>31</v>
      </c>
      <c r="C321" t="s">
        <v>32</v>
      </c>
      <c r="D321" t="s">
        <v>33</v>
      </c>
      <c r="E321">
        <v>745</v>
      </c>
      <c r="F321">
        <f>IF(IFERROR(VLOOKUP(E321,Store_Showcase!B2:H144,{2}, FALSE), TRUE)=TRUE, IF(IFERROR(VLOOKUP(E321,Store_SRP!B2:H110,{2}, FALSE), TRUE)=TRUE,VLOOKUP(E321,Store_VAM!B2:H273,{2}, FALSE),VLOOKUP(E321,Store_SRP!B2:H110,{2}, FALSE)), VLOOKUP(E321,Store_Showcase!B2:H144,{2}, FALSE))</f>
      </c>
      <c r="G321">
        <v>695099</v>
      </c>
      <c r="H321" t="s">
        <v>765</v>
      </c>
      <c r="I321" s="8" t="s">
        <v>766</v>
      </c>
      <c r="J321" t="s">
        <v>36</v>
      </c>
      <c r="K321" s="8">
        <f>IF(J321="PCK", I321, 0)</f>
      </c>
      <c r="L321" s="8">
        <f>IF(J321="KLS", I321, IF(J321="PCK", I321*VLOOKUP(G321,Sku_Consolidated!A2:U957,21, FALSE),I321*VLOOKUP(G321,Sku_Consolidated!A2:U957,21, FALSE)))</f>
      </c>
      <c r="M321" s="8">
        <f>IF(J321="PCS", I321, 0)</f>
      </c>
      <c r="N321" s="8" t="s">
        <v>767</v>
      </c>
      <c r="O321" s="8">
        <f>N321 * VLOOKUP(E321&amp;VLOOKUP(G321,Sku_Consolidated!A2:Q957,17,FALSE),Sku_CommRate!A2:E1002, 5, FALSE)</f>
      </c>
      <c r="P321" s="8">
        <f>N321 - O321</f>
      </c>
      <c r="Q321">
        <f>VLOOKUP(G321,Sku_Consolidated!A2:G957,7, FALSE)</f>
      </c>
      <c r="R321">
        <f>IF(IFERROR(VLOOKUP(E321,Store_Showcase!B2:H144,7, FALSE), TRUE)=TRUE, IF(IFERROR(VLOOKUP(E321,Store_SRP!B2:H110,7, FALSE), TRUE)=TRUE,VLOOKUP(E321,Store_VAM!B2:H273,7, FALSE),VLOOKUP(E321,Store_SRP!B2:H110,7, FALSE)), VLOOKUP(E321,Store_Showcase!B2:H144,7, FALSE))</f>
      </c>
      <c r="S321">
        <f>IF(IFERROR(VLOOKUP(E321,Store_Showcase!B2:I144,8, FALSE), TRUE)=TRUE, IF(IFERROR(VLOOKUP(E321,Store_SRP!B2:I110,8, FALSE), TRUE)=TRUE,VLOOKUP(E321,Store_VAM!B2:I273,8, FALSE),VLOOKUP(E321,Store_SRP!B2:I110,8, FALSE)), VLOOKUP(E321,Store_Showcase!B2:I144,8, FALSE))</f>
      </c>
      <c r="T321">
        <f>VLOOKUP(G321,Sku_Consolidated!A2:R957,18,FALSE)</f>
      </c>
      <c r="U321">
        <v>17785</v>
      </c>
      <c r="V321">
        <f>IF(VLOOKUP(G321,Sku_Consolidated!A2:S957,19,FALSE)="SHOWCASE", VLOOKUP(E321,Store_Showcase!B2:L144,11, FALSE), IF(VLOOKUP(G321,Sku_Consolidated!A2:S957,19,FALSE)="VAM",VLOOKUP(E321,Store_VAM!B2:L273,11, FALSE),VLOOKUP(E321,Store_SRP!B2:L110,11, FALSE)))</f>
      </c>
      <c r="W321">
        <f>VLOOKUP(G321,Sku_Consolidated!A2:W957,11,FALSE)</f>
      </c>
      <c r="X321">
        <f>VLOOKUP(G321,Sku_Consolidated!A2:H957,8,FALSE)</f>
      </c>
      <c r="Y321">
        <f>VLOOKUP(G321,Sku_Consolidated!A2:I957,9,FALSE)</f>
      </c>
      <c r="Z321" t="s">
        <v>38</v>
      </c>
      <c r="AA321">
        <f>VLOOKUP(G321,Sku_Consolidated!A2:E957,5,FALSE)</f>
      </c>
      <c r="AB321">
        <f>IF(VLOOKUP(G321,Sku_Consolidated!A2:S957,19,FALSE)="SHOWCASE", VLOOKUP(E321,Store_Showcase!B2:N144,13, FALSE), IF(VLOOKUP(G321,Sku_Consolidated!A2:S957,19,FALSE)="VAM",VLOOKUP(E321,Store_VAM!B2:N273,13, FALSE),VLOOKUP(E321,Store_SRP!B2:N110,13, FALSE)))</f>
      </c>
      <c r="AC321">
        <f>IF(IFERROR(AB321,TRUE)=TRUE, "-","OK")</f>
      </c>
      <c r="AD321" s="8" t="s">
        <v>767</v>
      </c>
      <c r="AE321" s="8" t="s">
        <v>39</v>
      </c>
      <c r="AF321">
        <f>IF(IFERROR(VLOOKUP(E321,Store_Showcase!B2:H144,{5}, FALSE), TRUE)=TRUE, IF(IFERROR(VLOOKUP(E321,Store_SRP!B2:H110,{5}, FALSE), TRUE)=TRUE,VLOOKUP(E321,Store_VAM!B2:H273,{5}, FALSE),VLOOKUP(E321,Store_SRP!B2:H110,{5}, FALSE)), VLOOKUP(E321,Store_Showcase!B2:H144,{5}, FALSE))</f>
      </c>
      <c r="AG321">
        <f>IF(IFERROR(VLOOKUP(E321,Store_Showcase!B2:H144,{6}, FALSE), TRUE)=TRUE, IF(IFERROR(VLOOKUP(E321,Store_SRP!B2:H110,{6}, FALSE), TRUE)=TRUE,VLOOKUP(E321,Store_VAM!B2:H273,{6}, FALSE),VLOOKUP(E321,Store_SRP!B2:H110,{6}, FALSE)), VLOOKUP(E321,Store_Showcase!B2:H144,{6}, FALSE))</f>
      </c>
      <c r="AH321">
        <f>VLOOKUP(G321,Sku_Consolidated!A2:R957,18,FALSE)</f>
      </c>
      <c r="AI321">
        <f>VLOOKUP(G321,Sku_Consolidated!A2:S957,19,FALSE)</f>
      </c>
      <c r="AJ321">
        <f>VLOOKUP(G321,Sku_Consolidated!A2:T957,20,FALSE)</f>
      </c>
    </row>
    <row r="322" spans="1:36" x14ac:dyDescent="0.25">
      <c r="A322">
        <v>2024</v>
      </c>
      <c r="B322" t="s">
        <v>31</v>
      </c>
      <c r="C322" t="s">
        <v>32</v>
      </c>
      <c r="D322" t="s">
        <v>33</v>
      </c>
      <c r="E322">
        <v>809</v>
      </c>
      <c r="F322">
        <f>IF(IFERROR(VLOOKUP(E322,Store_Showcase!B2:H144,{2}, FALSE), TRUE)=TRUE, IF(IFERROR(VLOOKUP(E322,Store_SRP!B2:H110,{2}, FALSE), TRUE)=TRUE,VLOOKUP(E322,Store_VAM!B2:H273,{2}, FALSE),VLOOKUP(E322,Store_SRP!B2:H110,{2}, FALSE)), VLOOKUP(E322,Store_Showcase!B2:H144,{2}, FALSE))</f>
      </c>
      <c r="G322">
        <v>655735</v>
      </c>
      <c r="H322" t="s">
        <v>145</v>
      </c>
      <c r="I322" s="8" t="s">
        <v>768</v>
      </c>
      <c r="J322" t="s">
        <v>36</v>
      </c>
      <c r="K322" s="8">
        <f>IF(J322="PCK", I322, 0)</f>
      </c>
      <c r="L322" s="8">
        <f>IF(J322="KLS", I322, IF(J322="PCK", I322*VLOOKUP(G322,Sku_Consolidated!A2:U957,21, FALSE),I322*VLOOKUP(G322,Sku_Consolidated!A2:U957,21, FALSE)))</f>
      </c>
      <c r="M322" s="8">
        <f>IF(J322="PCS", I322, 0)</f>
      </c>
      <c r="N322" s="8" t="s">
        <v>769</v>
      </c>
      <c r="O322" s="8">
        <f>N322 * VLOOKUP(E322&amp;VLOOKUP(G322,Sku_Consolidated!A2:Q957,17,FALSE),Sku_CommRate!A2:E1002, 5, FALSE)</f>
      </c>
      <c r="P322" s="8">
        <f>N322 - O322</f>
      </c>
      <c r="Q322">
        <f>VLOOKUP(G322,Sku_Consolidated!A2:G957,7, FALSE)</f>
      </c>
      <c r="R322">
        <f>IF(IFERROR(VLOOKUP(E322,Store_Showcase!B2:H144,7, FALSE), TRUE)=TRUE, IF(IFERROR(VLOOKUP(E322,Store_SRP!B2:H110,7, FALSE), TRUE)=TRUE,VLOOKUP(E322,Store_VAM!B2:H273,7, FALSE),VLOOKUP(E322,Store_SRP!B2:H110,7, FALSE)), VLOOKUP(E322,Store_Showcase!B2:H144,7, FALSE))</f>
      </c>
      <c r="S322">
        <f>IF(IFERROR(VLOOKUP(E322,Store_Showcase!B2:I144,8, FALSE), TRUE)=TRUE, IF(IFERROR(VLOOKUP(E322,Store_SRP!B2:I110,8, FALSE), TRUE)=TRUE,VLOOKUP(E322,Store_VAM!B2:I273,8, FALSE),VLOOKUP(E322,Store_SRP!B2:I110,8, FALSE)), VLOOKUP(E322,Store_Showcase!B2:I144,8, FALSE))</f>
      </c>
      <c r="T322">
        <f>VLOOKUP(G322,Sku_Consolidated!A2:R957,18,FALSE)</f>
      </c>
      <c r="U322">
        <v>6456</v>
      </c>
      <c r="V322">
        <f>IF(VLOOKUP(G322,Sku_Consolidated!A2:S957,19,FALSE)="SHOWCASE", VLOOKUP(E322,Store_Showcase!B2:L144,11, FALSE), IF(VLOOKUP(G322,Sku_Consolidated!A2:S957,19,FALSE)="VAM",VLOOKUP(E322,Store_VAM!B2:L273,11, FALSE),VLOOKUP(E322,Store_SRP!B2:L110,11, FALSE)))</f>
      </c>
      <c r="W322">
        <f>VLOOKUP(G322,Sku_Consolidated!A2:W957,11,FALSE)</f>
      </c>
      <c r="X322">
        <f>VLOOKUP(G322,Sku_Consolidated!A2:H957,8,FALSE)</f>
      </c>
      <c r="Y322">
        <f>VLOOKUP(G322,Sku_Consolidated!A2:I957,9,FALSE)</f>
      </c>
      <c r="Z322" t="s">
        <v>38</v>
      </c>
      <c r="AA322">
        <f>VLOOKUP(G322,Sku_Consolidated!A2:E957,5,FALSE)</f>
      </c>
      <c r="AB322">
        <f>IF(VLOOKUP(G322,Sku_Consolidated!A2:S957,19,FALSE)="SHOWCASE", VLOOKUP(E322,Store_Showcase!B2:N144,13, FALSE), IF(VLOOKUP(G322,Sku_Consolidated!A2:S957,19,FALSE)="VAM",VLOOKUP(E322,Store_VAM!B2:N273,13, FALSE),VLOOKUP(E322,Store_SRP!B2:N110,13, FALSE)))</f>
      </c>
      <c r="AC322">
        <f>IF(IFERROR(AB322,TRUE)=TRUE, "-","OK")</f>
      </c>
      <c r="AD322" s="8" t="s">
        <v>769</v>
      </c>
      <c r="AE322" s="8" t="s">
        <v>39</v>
      </c>
      <c r="AF322">
        <f>IF(IFERROR(VLOOKUP(E322,Store_Showcase!B2:H144,{5}, FALSE), TRUE)=TRUE, IF(IFERROR(VLOOKUP(E322,Store_SRP!B2:H110,{5}, FALSE), TRUE)=TRUE,VLOOKUP(E322,Store_VAM!B2:H273,{5}, FALSE),VLOOKUP(E322,Store_SRP!B2:H110,{5}, FALSE)), VLOOKUP(E322,Store_Showcase!B2:H144,{5}, FALSE))</f>
      </c>
      <c r="AG322">
        <f>IF(IFERROR(VLOOKUP(E322,Store_Showcase!B2:H144,{6}, FALSE), TRUE)=TRUE, IF(IFERROR(VLOOKUP(E322,Store_SRP!B2:H110,{6}, FALSE), TRUE)=TRUE,VLOOKUP(E322,Store_VAM!B2:H273,{6}, FALSE),VLOOKUP(E322,Store_SRP!B2:H110,{6}, FALSE)), VLOOKUP(E322,Store_Showcase!B2:H144,{6}, FALSE))</f>
      </c>
      <c r="AH322">
        <f>VLOOKUP(G322,Sku_Consolidated!A2:R957,18,FALSE)</f>
      </c>
      <c r="AI322">
        <f>VLOOKUP(G322,Sku_Consolidated!A2:S957,19,FALSE)</f>
      </c>
      <c r="AJ322">
        <f>VLOOKUP(G322,Sku_Consolidated!A2:T957,20,FALSE)</f>
      </c>
    </row>
    <row r="323" spans="1:36" x14ac:dyDescent="0.25">
      <c r="A323">
        <v>2024</v>
      </c>
      <c r="B323" t="s">
        <v>31</v>
      </c>
      <c r="C323" t="s">
        <v>32</v>
      </c>
      <c r="D323" t="s">
        <v>33</v>
      </c>
      <c r="E323">
        <v>468</v>
      </c>
      <c r="F323">
        <f>IF(IFERROR(VLOOKUP(E323,Store_Showcase!B2:H144,{2}, FALSE), TRUE)=TRUE, IF(IFERROR(VLOOKUP(E323,Store_SRP!B2:H110,{2}, FALSE), TRUE)=TRUE,VLOOKUP(E323,Store_VAM!B2:H273,{2}, FALSE),VLOOKUP(E323,Store_SRP!B2:H110,{2}, FALSE)), VLOOKUP(E323,Store_Showcase!B2:H144,{2}, FALSE))</f>
      </c>
      <c r="G323">
        <v>655813</v>
      </c>
      <c r="H323" t="s">
        <v>137</v>
      </c>
      <c r="I323" s="8" t="s">
        <v>644</v>
      </c>
      <c r="J323" t="s">
        <v>36</v>
      </c>
      <c r="K323" s="8">
        <f>IF(J323="PCK", I323, 0)</f>
      </c>
      <c r="L323" s="8">
        <f>IF(J323="KLS", I323, IF(J323="PCK", I323*VLOOKUP(G323,Sku_Consolidated!A2:U957,21, FALSE),I323*VLOOKUP(G323,Sku_Consolidated!A2:U957,21, FALSE)))</f>
      </c>
      <c r="M323" s="8">
        <f>IF(J323="PCS", I323, 0)</f>
      </c>
      <c r="N323" s="8" t="s">
        <v>770</v>
      </c>
      <c r="O323" s="8">
        <f>N323 * VLOOKUP(E323&amp;VLOOKUP(G323,Sku_Consolidated!A2:Q957,17,FALSE),Sku_CommRate!A2:E1002, 5, FALSE)</f>
      </c>
      <c r="P323" s="8">
        <f>N323 - O323</f>
      </c>
      <c r="Q323">
        <f>VLOOKUP(G323,Sku_Consolidated!A2:G957,7, FALSE)</f>
      </c>
      <c r="R323">
        <f>IF(IFERROR(VLOOKUP(E323,Store_Showcase!B2:H144,7, FALSE), TRUE)=TRUE, IF(IFERROR(VLOOKUP(E323,Store_SRP!B2:H110,7, FALSE), TRUE)=TRUE,VLOOKUP(E323,Store_VAM!B2:H273,7, FALSE),VLOOKUP(E323,Store_SRP!B2:H110,7, FALSE)), VLOOKUP(E323,Store_Showcase!B2:H144,7, FALSE))</f>
      </c>
      <c r="S323">
        <f>IF(IFERROR(VLOOKUP(E323,Store_Showcase!B2:I144,8, FALSE), TRUE)=TRUE, IF(IFERROR(VLOOKUP(E323,Store_SRP!B2:I110,8, FALSE), TRUE)=TRUE,VLOOKUP(E323,Store_VAM!B2:I273,8, FALSE),VLOOKUP(E323,Store_SRP!B2:I110,8, FALSE)), VLOOKUP(E323,Store_Showcase!B2:I144,8, FALSE))</f>
      </c>
      <c r="T323">
        <f>VLOOKUP(G323,Sku_Consolidated!A2:R957,18,FALSE)</f>
      </c>
      <c r="U323">
        <v>6470</v>
      </c>
      <c r="V323">
        <f>IF(VLOOKUP(G323,Sku_Consolidated!A2:S957,19,FALSE)="SHOWCASE", VLOOKUP(E323,Store_Showcase!B2:L144,11, FALSE), IF(VLOOKUP(G323,Sku_Consolidated!A2:S957,19,FALSE)="VAM",VLOOKUP(E323,Store_VAM!B2:L273,11, FALSE),VLOOKUP(E323,Store_SRP!B2:L110,11, FALSE)))</f>
      </c>
      <c r="W323">
        <f>VLOOKUP(G323,Sku_Consolidated!A2:W957,11,FALSE)</f>
      </c>
      <c r="X323">
        <f>VLOOKUP(G323,Sku_Consolidated!A2:H957,8,FALSE)</f>
      </c>
      <c r="Y323">
        <f>VLOOKUP(G323,Sku_Consolidated!A2:I957,9,FALSE)</f>
      </c>
      <c r="Z323" t="s">
        <v>38</v>
      </c>
      <c r="AA323">
        <f>VLOOKUP(G323,Sku_Consolidated!A2:E957,5,FALSE)</f>
      </c>
      <c r="AB323">
        <f>IF(VLOOKUP(G323,Sku_Consolidated!A2:S957,19,FALSE)="SHOWCASE", VLOOKUP(E323,Store_Showcase!B2:N144,13, FALSE), IF(VLOOKUP(G323,Sku_Consolidated!A2:S957,19,FALSE)="VAM",VLOOKUP(E323,Store_VAM!B2:N273,13, FALSE),VLOOKUP(E323,Store_SRP!B2:N110,13, FALSE)))</f>
      </c>
      <c r="AC323">
        <f>IF(IFERROR(AB323,TRUE)=TRUE, "-","OK")</f>
      </c>
      <c r="AD323" s="8" t="s">
        <v>770</v>
      </c>
      <c r="AE323" s="8" t="s">
        <v>39</v>
      </c>
      <c r="AF323">
        <f>IF(IFERROR(VLOOKUP(E323,Store_Showcase!B2:H144,{5}, FALSE), TRUE)=TRUE, IF(IFERROR(VLOOKUP(E323,Store_SRP!B2:H110,{5}, FALSE), TRUE)=TRUE,VLOOKUP(E323,Store_VAM!B2:H273,{5}, FALSE),VLOOKUP(E323,Store_SRP!B2:H110,{5}, FALSE)), VLOOKUP(E323,Store_Showcase!B2:H144,{5}, FALSE))</f>
      </c>
      <c r="AG323">
        <f>IF(IFERROR(VLOOKUP(E323,Store_Showcase!B2:H144,{6}, FALSE), TRUE)=TRUE, IF(IFERROR(VLOOKUP(E323,Store_SRP!B2:H110,{6}, FALSE), TRUE)=TRUE,VLOOKUP(E323,Store_VAM!B2:H273,{6}, FALSE),VLOOKUP(E323,Store_SRP!B2:H110,{6}, FALSE)), VLOOKUP(E323,Store_Showcase!B2:H144,{6}, FALSE))</f>
      </c>
      <c r="AH323">
        <f>VLOOKUP(G323,Sku_Consolidated!A2:R957,18,FALSE)</f>
      </c>
      <c r="AI323">
        <f>VLOOKUP(G323,Sku_Consolidated!A2:S957,19,FALSE)</f>
      </c>
      <c r="AJ323">
        <f>VLOOKUP(G323,Sku_Consolidated!A2:T957,20,FALSE)</f>
      </c>
    </row>
    <row r="324" spans="1:36" x14ac:dyDescent="0.25">
      <c r="A324">
        <v>2024</v>
      </c>
      <c r="B324" t="s">
        <v>31</v>
      </c>
      <c r="C324" t="s">
        <v>32</v>
      </c>
      <c r="D324" t="s">
        <v>33</v>
      </c>
      <c r="E324">
        <v>207</v>
      </c>
      <c r="F324">
        <f>IF(IFERROR(VLOOKUP(E324,Store_Showcase!B2:H144,{2}, FALSE), TRUE)=TRUE, IF(IFERROR(VLOOKUP(E324,Store_SRP!B2:H110,{2}, FALSE), TRUE)=TRUE,VLOOKUP(E324,Store_VAM!B2:H273,{2}, FALSE),VLOOKUP(E324,Store_SRP!B2:H110,{2}, FALSE)), VLOOKUP(E324,Store_Showcase!B2:H144,{2}, FALSE))</f>
      </c>
      <c r="G324">
        <v>655731</v>
      </c>
      <c r="H324" t="s">
        <v>771</v>
      </c>
      <c r="I324" s="8" t="s">
        <v>772</v>
      </c>
      <c r="J324" t="s">
        <v>36</v>
      </c>
      <c r="K324" s="8">
        <f>IF(J324="PCK", I324, 0)</f>
      </c>
      <c r="L324" s="8">
        <f>IF(J324="KLS", I324, IF(J324="PCK", I324*VLOOKUP(G324,Sku_Consolidated!A2:U957,21, FALSE),I324*VLOOKUP(G324,Sku_Consolidated!A2:U957,21, FALSE)))</f>
      </c>
      <c r="M324" s="8">
        <f>IF(J324="PCS", I324, 0)</f>
      </c>
      <c r="N324" s="8" t="s">
        <v>773</v>
      </c>
      <c r="O324" s="8">
        <f>N324 * VLOOKUP(E324&amp;VLOOKUP(G324,Sku_Consolidated!A2:Q957,17,FALSE),Sku_CommRate!A2:E1002, 5, FALSE)</f>
      </c>
      <c r="P324" s="8">
        <f>N324 - O324</f>
      </c>
      <c r="Q324">
        <f>VLOOKUP(G324,Sku_Consolidated!A2:G957,7, FALSE)</f>
      </c>
      <c r="R324">
        <f>IF(IFERROR(VLOOKUP(E324,Store_Showcase!B2:H144,7, FALSE), TRUE)=TRUE, IF(IFERROR(VLOOKUP(E324,Store_SRP!B2:H110,7, FALSE), TRUE)=TRUE,VLOOKUP(E324,Store_VAM!B2:H273,7, FALSE),VLOOKUP(E324,Store_SRP!B2:H110,7, FALSE)), VLOOKUP(E324,Store_Showcase!B2:H144,7, FALSE))</f>
      </c>
      <c r="S324">
        <f>IF(IFERROR(VLOOKUP(E324,Store_Showcase!B2:I144,8, FALSE), TRUE)=TRUE, IF(IFERROR(VLOOKUP(E324,Store_SRP!B2:I110,8, FALSE), TRUE)=TRUE,VLOOKUP(E324,Store_VAM!B2:I273,8, FALSE),VLOOKUP(E324,Store_SRP!B2:I110,8, FALSE)), VLOOKUP(E324,Store_Showcase!B2:I144,8, FALSE))</f>
      </c>
      <c r="T324">
        <f>VLOOKUP(G324,Sku_Consolidated!A2:R957,18,FALSE)</f>
      </c>
      <c r="U324">
        <v>6452</v>
      </c>
      <c r="V324">
        <f>IF(VLOOKUP(G324,Sku_Consolidated!A2:S957,19,FALSE)="SHOWCASE", VLOOKUP(E324,Store_Showcase!B2:L144,11, FALSE), IF(VLOOKUP(G324,Sku_Consolidated!A2:S957,19,FALSE)="VAM",VLOOKUP(E324,Store_VAM!B2:L273,11, FALSE),VLOOKUP(E324,Store_SRP!B2:L110,11, FALSE)))</f>
      </c>
      <c r="W324">
        <f>VLOOKUP(G324,Sku_Consolidated!A2:W957,11,FALSE)</f>
      </c>
      <c r="X324">
        <f>VLOOKUP(G324,Sku_Consolidated!A2:H957,8,FALSE)</f>
      </c>
      <c r="Y324">
        <f>VLOOKUP(G324,Sku_Consolidated!A2:I957,9,FALSE)</f>
      </c>
      <c r="Z324" t="s">
        <v>38</v>
      </c>
      <c r="AA324">
        <f>VLOOKUP(G324,Sku_Consolidated!A2:E957,5,FALSE)</f>
      </c>
      <c r="AB324">
        <f>IF(VLOOKUP(G324,Sku_Consolidated!A2:S957,19,FALSE)="SHOWCASE", VLOOKUP(E324,Store_Showcase!B2:N144,13, FALSE), IF(VLOOKUP(G324,Sku_Consolidated!A2:S957,19,FALSE)="VAM",VLOOKUP(E324,Store_VAM!B2:N273,13, FALSE),VLOOKUP(E324,Store_SRP!B2:N110,13, FALSE)))</f>
      </c>
      <c r="AC324">
        <f>IF(IFERROR(AB324,TRUE)=TRUE, "-","OK")</f>
      </c>
      <c r="AD324" s="8" t="s">
        <v>773</v>
      </c>
      <c r="AE324" s="8" t="s">
        <v>39</v>
      </c>
      <c r="AF324">
        <f>IF(IFERROR(VLOOKUP(E324,Store_Showcase!B2:H144,{5}, FALSE), TRUE)=TRUE, IF(IFERROR(VLOOKUP(E324,Store_SRP!B2:H110,{5}, FALSE), TRUE)=TRUE,VLOOKUP(E324,Store_VAM!B2:H273,{5}, FALSE),VLOOKUP(E324,Store_SRP!B2:H110,{5}, FALSE)), VLOOKUP(E324,Store_Showcase!B2:H144,{5}, FALSE))</f>
      </c>
      <c r="AG324">
        <f>IF(IFERROR(VLOOKUP(E324,Store_Showcase!B2:H144,{6}, FALSE), TRUE)=TRUE, IF(IFERROR(VLOOKUP(E324,Store_SRP!B2:H110,{6}, FALSE), TRUE)=TRUE,VLOOKUP(E324,Store_VAM!B2:H273,{6}, FALSE),VLOOKUP(E324,Store_SRP!B2:H110,{6}, FALSE)), VLOOKUP(E324,Store_Showcase!B2:H144,{6}, FALSE))</f>
      </c>
      <c r="AH324">
        <f>VLOOKUP(G324,Sku_Consolidated!A2:R957,18,FALSE)</f>
      </c>
      <c r="AI324">
        <f>VLOOKUP(G324,Sku_Consolidated!A2:S957,19,FALSE)</f>
      </c>
      <c r="AJ324">
        <f>VLOOKUP(G324,Sku_Consolidated!A2:T957,20,FALSE)</f>
      </c>
    </row>
    <row r="325" spans="1:36" x14ac:dyDescent="0.25">
      <c r="A325">
        <v>2024</v>
      </c>
      <c r="B325" t="s">
        <v>31</v>
      </c>
      <c r="C325" t="s">
        <v>32</v>
      </c>
      <c r="D325" t="s">
        <v>33</v>
      </c>
      <c r="E325">
        <v>111</v>
      </c>
      <c r="F325">
        <f>IF(IFERROR(VLOOKUP(E325,Store_Showcase!B2:H144,{2}, FALSE), TRUE)=TRUE, IF(IFERROR(VLOOKUP(E325,Store_SRP!B2:H110,{2}, FALSE), TRUE)=TRUE,VLOOKUP(E325,Store_VAM!B2:H273,{2}, FALSE),VLOOKUP(E325,Store_SRP!B2:H110,{2}, FALSE)), VLOOKUP(E325,Store_Showcase!B2:H144,{2}, FALSE))</f>
      </c>
      <c r="G325">
        <v>655834</v>
      </c>
      <c r="H325" t="s">
        <v>774</v>
      </c>
      <c r="I325" s="8" t="s">
        <v>775</v>
      </c>
      <c r="J325" t="s">
        <v>36</v>
      </c>
      <c r="K325" s="8">
        <f>IF(J325="PCK", I325, 0)</f>
      </c>
      <c r="L325" s="8">
        <f>IF(J325="KLS", I325, IF(J325="PCK", I325*VLOOKUP(G325,Sku_Consolidated!A2:U957,21, FALSE),I325*VLOOKUP(G325,Sku_Consolidated!A2:U957,21, FALSE)))</f>
      </c>
      <c r="M325" s="8">
        <f>IF(J325="PCS", I325, 0)</f>
      </c>
      <c r="N325" s="8" t="s">
        <v>776</v>
      </c>
      <c r="O325" s="8">
        <f>N325 * VLOOKUP(E325&amp;VLOOKUP(G325,Sku_Consolidated!A2:Q957,17,FALSE),Sku_CommRate!A2:E1002, 5, FALSE)</f>
      </c>
      <c r="P325" s="8">
        <f>N325 - O325</f>
      </c>
      <c r="Q325">
        <f>VLOOKUP(G325,Sku_Consolidated!A2:G957,7, FALSE)</f>
      </c>
      <c r="R325">
        <f>IF(IFERROR(VLOOKUP(E325,Store_Showcase!B2:H144,7, FALSE), TRUE)=TRUE, IF(IFERROR(VLOOKUP(E325,Store_SRP!B2:H110,7, FALSE), TRUE)=TRUE,VLOOKUP(E325,Store_VAM!B2:H273,7, FALSE),VLOOKUP(E325,Store_SRP!B2:H110,7, FALSE)), VLOOKUP(E325,Store_Showcase!B2:H144,7, FALSE))</f>
      </c>
      <c r="S325">
        <f>IF(IFERROR(VLOOKUP(E325,Store_Showcase!B2:I144,8, FALSE), TRUE)=TRUE, IF(IFERROR(VLOOKUP(E325,Store_SRP!B2:I110,8, FALSE), TRUE)=TRUE,VLOOKUP(E325,Store_VAM!B2:I273,8, FALSE),VLOOKUP(E325,Store_SRP!B2:I110,8, FALSE)), VLOOKUP(E325,Store_Showcase!B2:I144,8, FALSE))</f>
      </c>
      <c r="T325">
        <f>VLOOKUP(G325,Sku_Consolidated!A2:R957,18,FALSE)</f>
      </c>
      <c r="U325">
        <v>6491</v>
      </c>
      <c r="V325">
        <f>IF(VLOOKUP(G325,Sku_Consolidated!A2:S957,19,FALSE)="SHOWCASE", VLOOKUP(E325,Store_Showcase!B2:L144,11, FALSE), IF(VLOOKUP(G325,Sku_Consolidated!A2:S957,19,FALSE)="VAM",VLOOKUP(E325,Store_VAM!B2:L273,11, FALSE),VLOOKUP(E325,Store_SRP!B2:L110,11, FALSE)))</f>
      </c>
      <c r="W325">
        <f>VLOOKUP(G325,Sku_Consolidated!A2:W957,11,FALSE)</f>
      </c>
      <c r="X325">
        <f>VLOOKUP(G325,Sku_Consolidated!A2:H957,8,FALSE)</f>
      </c>
      <c r="Y325">
        <f>VLOOKUP(G325,Sku_Consolidated!A2:I957,9,FALSE)</f>
      </c>
      <c r="Z325" t="s">
        <v>38</v>
      </c>
      <c r="AA325">
        <f>VLOOKUP(G325,Sku_Consolidated!A2:E957,5,FALSE)</f>
      </c>
      <c r="AB325">
        <f>IF(VLOOKUP(G325,Sku_Consolidated!A2:S957,19,FALSE)="SHOWCASE", VLOOKUP(E325,Store_Showcase!B2:N144,13, FALSE), IF(VLOOKUP(G325,Sku_Consolidated!A2:S957,19,FALSE)="VAM",VLOOKUP(E325,Store_VAM!B2:N273,13, FALSE),VLOOKUP(E325,Store_SRP!B2:N110,13, FALSE)))</f>
      </c>
      <c r="AC325">
        <f>IF(IFERROR(AB325,TRUE)=TRUE, "-","OK")</f>
      </c>
      <c r="AD325" s="8" t="s">
        <v>776</v>
      </c>
      <c r="AE325" s="8" t="s">
        <v>39</v>
      </c>
      <c r="AF325">
        <f>IF(IFERROR(VLOOKUP(E325,Store_Showcase!B2:H144,{5}, FALSE), TRUE)=TRUE, IF(IFERROR(VLOOKUP(E325,Store_SRP!B2:H110,{5}, FALSE), TRUE)=TRUE,VLOOKUP(E325,Store_VAM!B2:H273,{5}, FALSE),VLOOKUP(E325,Store_SRP!B2:H110,{5}, FALSE)), VLOOKUP(E325,Store_Showcase!B2:H144,{5}, FALSE))</f>
      </c>
      <c r="AG325">
        <f>IF(IFERROR(VLOOKUP(E325,Store_Showcase!B2:H144,{6}, FALSE), TRUE)=TRUE, IF(IFERROR(VLOOKUP(E325,Store_SRP!B2:H110,{6}, FALSE), TRUE)=TRUE,VLOOKUP(E325,Store_VAM!B2:H273,{6}, FALSE),VLOOKUP(E325,Store_SRP!B2:H110,{6}, FALSE)), VLOOKUP(E325,Store_Showcase!B2:H144,{6}, FALSE))</f>
      </c>
      <c r="AH325">
        <f>VLOOKUP(G325,Sku_Consolidated!A2:R957,18,FALSE)</f>
      </c>
      <c r="AI325">
        <f>VLOOKUP(G325,Sku_Consolidated!A2:S957,19,FALSE)</f>
      </c>
      <c r="AJ325">
        <f>VLOOKUP(G325,Sku_Consolidated!A2:T957,20,FALSE)</f>
      </c>
    </row>
    <row r="326" spans="1:36" x14ac:dyDescent="0.25">
      <c r="A326">
        <v>2024</v>
      </c>
      <c r="B326" t="s">
        <v>31</v>
      </c>
      <c r="C326" t="s">
        <v>32</v>
      </c>
      <c r="D326" t="s">
        <v>33</v>
      </c>
      <c r="E326">
        <v>265</v>
      </c>
      <c r="F326">
        <f>IF(IFERROR(VLOOKUP(E326,Store_Showcase!B2:H144,{2}, FALSE), TRUE)=TRUE, IF(IFERROR(VLOOKUP(E326,Store_SRP!B2:H110,{2}, FALSE), TRUE)=TRUE,VLOOKUP(E326,Store_VAM!B2:H273,{2}, FALSE),VLOOKUP(E326,Store_SRP!B2:H110,{2}, FALSE)), VLOOKUP(E326,Store_Showcase!B2:H144,{2}, FALSE))</f>
      </c>
      <c r="G326">
        <v>655718</v>
      </c>
      <c r="H326" t="s">
        <v>306</v>
      </c>
      <c r="I326" s="8" t="s">
        <v>777</v>
      </c>
      <c r="J326" t="s">
        <v>36</v>
      </c>
      <c r="K326" s="8">
        <f>IF(J326="PCK", I326, 0)</f>
      </c>
      <c r="L326" s="8">
        <f>IF(J326="KLS", I326, IF(J326="PCK", I326*VLOOKUP(G326,Sku_Consolidated!A2:U957,21, FALSE),I326*VLOOKUP(G326,Sku_Consolidated!A2:U957,21, FALSE)))</f>
      </c>
      <c r="M326" s="8">
        <f>IF(J326="PCS", I326, 0)</f>
      </c>
      <c r="N326" s="8" t="s">
        <v>778</v>
      </c>
      <c r="O326" s="8">
        <f>N326 * VLOOKUP(E326&amp;VLOOKUP(G326,Sku_Consolidated!A2:Q957,17,FALSE),Sku_CommRate!A2:E1002, 5, FALSE)</f>
      </c>
      <c r="P326" s="8">
        <f>N326 - O326</f>
      </c>
      <c r="Q326">
        <f>VLOOKUP(G326,Sku_Consolidated!A2:G957,7, FALSE)</f>
      </c>
      <c r="R326">
        <f>IF(IFERROR(VLOOKUP(E326,Store_Showcase!B2:H144,7, FALSE), TRUE)=TRUE, IF(IFERROR(VLOOKUP(E326,Store_SRP!B2:H110,7, FALSE), TRUE)=TRUE,VLOOKUP(E326,Store_VAM!B2:H273,7, FALSE),VLOOKUP(E326,Store_SRP!B2:H110,7, FALSE)), VLOOKUP(E326,Store_Showcase!B2:H144,7, FALSE))</f>
      </c>
      <c r="S326">
        <f>IF(IFERROR(VLOOKUP(E326,Store_Showcase!B2:I144,8, FALSE), TRUE)=TRUE, IF(IFERROR(VLOOKUP(E326,Store_SRP!B2:I110,8, FALSE), TRUE)=TRUE,VLOOKUP(E326,Store_VAM!B2:I273,8, FALSE),VLOOKUP(E326,Store_SRP!B2:I110,8, FALSE)), VLOOKUP(E326,Store_Showcase!B2:I144,8, FALSE))</f>
      </c>
      <c r="T326">
        <f>VLOOKUP(G326,Sku_Consolidated!A2:R957,18,FALSE)</f>
      </c>
      <c r="U326">
        <v>6446</v>
      </c>
      <c r="V326">
        <f>IF(VLOOKUP(G326,Sku_Consolidated!A2:S957,19,FALSE)="SHOWCASE", VLOOKUP(E326,Store_Showcase!B2:L144,11, FALSE), IF(VLOOKUP(G326,Sku_Consolidated!A2:S957,19,FALSE)="VAM",VLOOKUP(E326,Store_VAM!B2:L273,11, FALSE),VLOOKUP(E326,Store_SRP!B2:L110,11, FALSE)))</f>
      </c>
      <c r="W326">
        <f>VLOOKUP(G326,Sku_Consolidated!A2:W957,11,FALSE)</f>
      </c>
      <c r="X326">
        <f>VLOOKUP(G326,Sku_Consolidated!A2:H957,8,FALSE)</f>
      </c>
      <c r="Y326">
        <f>VLOOKUP(G326,Sku_Consolidated!A2:I957,9,FALSE)</f>
      </c>
      <c r="Z326" t="s">
        <v>38</v>
      </c>
      <c r="AA326">
        <f>VLOOKUP(G326,Sku_Consolidated!A2:E957,5,FALSE)</f>
      </c>
      <c r="AB326">
        <f>IF(VLOOKUP(G326,Sku_Consolidated!A2:S957,19,FALSE)="SHOWCASE", VLOOKUP(E326,Store_Showcase!B2:N144,13, FALSE), IF(VLOOKUP(G326,Sku_Consolidated!A2:S957,19,FALSE)="VAM",VLOOKUP(E326,Store_VAM!B2:N273,13, FALSE),VLOOKUP(E326,Store_SRP!B2:N110,13, FALSE)))</f>
      </c>
      <c r="AC326">
        <f>IF(IFERROR(AB326,TRUE)=TRUE, "-","OK")</f>
      </c>
      <c r="AD326" s="8" t="s">
        <v>778</v>
      </c>
      <c r="AE326" s="8" t="s">
        <v>39</v>
      </c>
      <c r="AF326">
        <f>IF(IFERROR(VLOOKUP(E326,Store_Showcase!B2:H144,{5}, FALSE), TRUE)=TRUE, IF(IFERROR(VLOOKUP(E326,Store_SRP!B2:H110,{5}, FALSE), TRUE)=TRUE,VLOOKUP(E326,Store_VAM!B2:H273,{5}, FALSE),VLOOKUP(E326,Store_SRP!B2:H110,{5}, FALSE)), VLOOKUP(E326,Store_Showcase!B2:H144,{5}, FALSE))</f>
      </c>
      <c r="AG326">
        <f>IF(IFERROR(VLOOKUP(E326,Store_Showcase!B2:H144,{6}, FALSE), TRUE)=TRUE, IF(IFERROR(VLOOKUP(E326,Store_SRP!B2:H110,{6}, FALSE), TRUE)=TRUE,VLOOKUP(E326,Store_VAM!B2:H273,{6}, FALSE),VLOOKUP(E326,Store_SRP!B2:H110,{6}, FALSE)), VLOOKUP(E326,Store_Showcase!B2:H144,{6}, FALSE))</f>
      </c>
      <c r="AH326">
        <f>VLOOKUP(G326,Sku_Consolidated!A2:R957,18,FALSE)</f>
      </c>
      <c r="AI326">
        <f>VLOOKUP(G326,Sku_Consolidated!A2:S957,19,FALSE)</f>
      </c>
      <c r="AJ326">
        <f>VLOOKUP(G326,Sku_Consolidated!A2:T957,20,FALSE)</f>
      </c>
    </row>
    <row r="327" spans="1:36" x14ac:dyDescent="0.25">
      <c r="A327">
        <v>2024</v>
      </c>
      <c r="B327" t="s">
        <v>31</v>
      </c>
      <c r="C327" t="s">
        <v>32</v>
      </c>
      <c r="D327" t="s">
        <v>33</v>
      </c>
      <c r="E327">
        <v>102</v>
      </c>
      <c r="F327">
        <f>IF(IFERROR(VLOOKUP(E327,Store_Showcase!B2:H144,{2}, FALSE), TRUE)=TRUE, IF(IFERROR(VLOOKUP(E327,Store_SRP!B2:H110,{2}, FALSE), TRUE)=TRUE,VLOOKUP(E327,Store_VAM!B2:H273,{2}, FALSE),VLOOKUP(E327,Store_SRP!B2:H110,{2}, FALSE)), VLOOKUP(E327,Store_Showcase!B2:H144,{2}, FALSE))</f>
      </c>
      <c r="G327">
        <v>657353</v>
      </c>
      <c r="H327" t="s">
        <v>779</v>
      </c>
      <c r="I327" s="8" t="s">
        <v>492</v>
      </c>
      <c r="J327" t="s">
        <v>12</v>
      </c>
      <c r="K327" s="8">
        <f>IF(J327="PCK", I327, 0)</f>
      </c>
      <c r="L327" s="8">
        <f>IF(J327="KLS", I327, IF(J327="PCK", I327*VLOOKUP(G327,Sku_Consolidated!A2:U957,21, FALSE),I327*VLOOKUP(G327,Sku_Consolidated!A2:U957,21, FALSE)))</f>
      </c>
      <c r="M327" s="8">
        <f>IF(J327="PCS", I327, 0)</f>
      </c>
      <c r="N327" s="8" t="s">
        <v>780</v>
      </c>
      <c r="O327" s="8">
        <f>N327 * VLOOKUP(E327&amp;VLOOKUP(G327,Sku_Consolidated!A2:Q957,17,FALSE),Sku_CommRate!A2:E1002, 5, FALSE)</f>
      </c>
      <c r="P327" s="8">
        <f>N327 - O327</f>
      </c>
      <c r="Q327">
        <f>VLOOKUP(G327,Sku_Consolidated!A2:G957,7, FALSE)</f>
      </c>
      <c r="R327">
        <f>IF(IFERROR(VLOOKUP(E327,Store_Showcase!B2:H144,7, FALSE), TRUE)=TRUE, IF(IFERROR(VLOOKUP(E327,Store_SRP!B2:H110,7, FALSE), TRUE)=TRUE,VLOOKUP(E327,Store_VAM!B2:H273,7, FALSE),VLOOKUP(E327,Store_SRP!B2:H110,7, FALSE)), VLOOKUP(E327,Store_Showcase!B2:H144,7, FALSE))</f>
      </c>
      <c r="S327">
        <f>IF(IFERROR(VLOOKUP(E327,Store_Showcase!B2:I144,8, FALSE), TRUE)=TRUE, IF(IFERROR(VLOOKUP(E327,Store_SRP!B2:I110,8, FALSE), TRUE)=TRUE,VLOOKUP(E327,Store_VAM!B2:I273,8, FALSE),VLOOKUP(E327,Store_SRP!B2:I110,8, FALSE)), VLOOKUP(E327,Store_Showcase!B2:I144,8, FALSE))</f>
      </c>
      <c r="T327">
        <f>VLOOKUP(G327,Sku_Consolidated!A2:R957,18,FALSE)</f>
      </c>
      <c r="U327">
        <v>4806532531588</v>
      </c>
      <c r="V327">
        <f>IF(VLOOKUP(G327,Sku_Consolidated!A2:S957,19,FALSE)="SHOWCASE", VLOOKUP(E327,Store_Showcase!B2:L144,11, FALSE), IF(VLOOKUP(G327,Sku_Consolidated!A2:S957,19,FALSE)="VAM",VLOOKUP(E327,Store_VAM!B2:L273,11, FALSE),VLOOKUP(E327,Store_SRP!B2:L110,11, FALSE)))</f>
      </c>
      <c r="W327">
        <f>VLOOKUP(G327,Sku_Consolidated!A2:W957,11,FALSE)</f>
      </c>
      <c r="X327">
        <f>VLOOKUP(G327,Sku_Consolidated!A2:H957,8,FALSE)</f>
      </c>
      <c r="Y327">
        <f>VLOOKUP(G327,Sku_Consolidated!A2:I957,9,FALSE)</f>
      </c>
      <c r="Z327" t="s">
        <v>38</v>
      </c>
      <c r="AA327">
        <f>VLOOKUP(G327,Sku_Consolidated!A2:E957,5,FALSE)</f>
      </c>
      <c r="AB327">
        <f>IF(VLOOKUP(G327,Sku_Consolidated!A2:S957,19,FALSE)="SHOWCASE", VLOOKUP(E327,Store_Showcase!B2:N144,13, FALSE), IF(VLOOKUP(G327,Sku_Consolidated!A2:S957,19,FALSE)="VAM",VLOOKUP(E327,Store_VAM!B2:N273,13, FALSE),VLOOKUP(E327,Store_SRP!B2:N110,13, FALSE)))</f>
      </c>
      <c r="AC327">
        <f>IF(IFERROR(AB327,TRUE)=TRUE, "-","OK")</f>
      </c>
      <c r="AD327" s="8" t="s">
        <v>781</v>
      </c>
      <c r="AE327" s="8" t="s">
        <v>782</v>
      </c>
      <c r="AF327">
        <f>IF(IFERROR(VLOOKUP(E327,Store_Showcase!B2:H144,{5}, FALSE), TRUE)=TRUE, IF(IFERROR(VLOOKUP(E327,Store_SRP!B2:H110,{5}, FALSE), TRUE)=TRUE,VLOOKUP(E327,Store_VAM!B2:H273,{5}, FALSE),VLOOKUP(E327,Store_SRP!B2:H110,{5}, FALSE)), VLOOKUP(E327,Store_Showcase!B2:H144,{5}, FALSE))</f>
      </c>
      <c r="AG327">
        <f>IF(IFERROR(VLOOKUP(E327,Store_Showcase!B2:H144,{6}, FALSE), TRUE)=TRUE, IF(IFERROR(VLOOKUP(E327,Store_SRP!B2:H110,{6}, FALSE), TRUE)=TRUE,VLOOKUP(E327,Store_VAM!B2:H273,{6}, FALSE),VLOOKUP(E327,Store_SRP!B2:H110,{6}, FALSE)), VLOOKUP(E327,Store_Showcase!B2:H144,{6}, FALSE))</f>
      </c>
      <c r="AH327">
        <f>VLOOKUP(G327,Sku_Consolidated!A2:R957,18,FALSE)</f>
      </c>
      <c r="AI327">
        <f>VLOOKUP(G327,Sku_Consolidated!A2:S957,19,FALSE)</f>
      </c>
      <c r="AJ327">
        <f>VLOOKUP(G327,Sku_Consolidated!A2:T957,20,FALSE)</f>
      </c>
    </row>
    <row r="328" spans="1:36" x14ac:dyDescent="0.25">
      <c r="A328">
        <v>2024</v>
      </c>
      <c r="B328" t="s">
        <v>31</v>
      </c>
      <c r="C328" t="s">
        <v>32</v>
      </c>
      <c r="D328" t="s">
        <v>33</v>
      </c>
      <c r="E328">
        <v>210</v>
      </c>
      <c r="F328">
        <f>IF(IFERROR(VLOOKUP(E328,Store_Showcase!B2:H144,{2}, FALSE), TRUE)=TRUE, IF(IFERROR(VLOOKUP(E328,Store_SRP!B2:H110,{2}, FALSE), TRUE)=TRUE,VLOOKUP(E328,Store_VAM!B2:H273,{2}, FALSE),VLOOKUP(E328,Store_SRP!B2:H110,{2}, FALSE)), VLOOKUP(E328,Store_Showcase!B2:H144,{2}, FALSE))</f>
      </c>
      <c r="G328">
        <v>655538</v>
      </c>
      <c r="H328" t="s">
        <v>374</v>
      </c>
      <c r="I328" s="8" t="s">
        <v>783</v>
      </c>
      <c r="J328" t="s">
        <v>36</v>
      </c>
      <c r="K328" s="8">
        <f>IF(J328="PCK", I328, 0)</f>
      </c>
      <c r="L328" s="8">
        <f>IF(J328="KLS", I328, IF(J328="PCK", I328*VLOOKUP(G328,Sku_Consolidated!A2:U957,21, FALSE),I328*VLOOKUP(G328,Sku_Consolidated!A2:U957,21, FALSE)))</f>
      </c>
      <c r="M328" s="8">
        <f>IF(J328="PCS", I328, 0)</f>
      </c>
      <c r="N328" s="8" t="s">
        <v>784</v>
      </c>
      <c r="O328" s="8">
        <f>N328 * VLOOKUP(E328&amp;VLOOKUP(G328,Sku_Consolidated!A2:Q957,17,FALSE),Sku_CommRate!A2:E1002, 5, FALSE)</f>
      </c>
      <c r="P328" s="8">
        <f>N328 - O328</f>
      </c>
      <c r="Q328">
        <f>VLOOKUP(G328,Sku_Consolidated!A2:G957,7, FALSE)</f>
      </c>
      <c r="R328">
        <f>IF(IFERROR(VLOOKUP(E328,Store_Showcase!B2:H144,7, FALSE), TRUE)=TRUE, IF(IFERROR(VLOOKUP(E328,Store_SRP!B2:H110,7, FALSE), TRUE)=TRUE,VLOOKUP(E328,Store_VAM!B2:H273,7, FALSE),VLOOKUP(E328,Store_SRP!B2:H110,7, FALSE)), VLOOKUP(E328,Store_Showcase!B2:H144,7, FALSE))</f>
      </c>
      <c r="S328">
        <f>IF(IFERROR(VLOOKUP(E328,Store_Showcase!B2:I144,8, FALSE), TRUE)=TRUE, IF(IFERROR(VLOOKUP(E328,Store_SRP!B2:I110,8, FALSE), TRUE)=TRUE,VLOOKUP(E328,Store_VAM!B2:I273,8, FALSE),VLOOKUP(E328,Store_SRP!B2:I110,8, FALSE)), VLOOKUP(E328,Store_Showcase!B2:I144,8, FALSE))</f>
      </c>
      <c r="T328">
        <f>VLOOKUP(G328,Sku_Consolidated!A2:R957,18,FALSE)</f>
      </c>
      <c r="U328">
        <v>6359</v>
      </c>
      <c r="V328">
        <f>IF(VLOOKUP(G328,Sku_Consolidated!A2:S957,19,FALSE)="SHOWCASE", VLOOKUP(E328,Store_Showcase!B2:L144,11, FALSE), IF(VLOOKUP(G328,Sku_Consolidated!A2:S957,19,FALSE)="VAM",VLOOKUP(E328,Store_VAM!B2:L273,11, FALSE),VLOOKUP(E328,Store_SRP!B2:L110,11, FALSE)))</f>
      </c>
      <c r="W328">
        <f>VLOOKUP(G328,Sku_Consolidated!A2:W957,11,FALSE)</f>
      </c>
      <c r="X328">
        <f>VLOOKUP(G328,Sku_Consolidated!A2:H957,8,FALSE)</f>
      </c>
      <c r="Y328">
        <f>VLOOKUP(G328,Sku_Consolidated!A2:I957,9,FALSE)</f>
      </c>
      <c r="Z328" t="s">
        <v>38</v>
      </c>
      <c r="AA328">
        <f>VLOOKUP(G328,Sku_Consolidated!A2:E957,5,FALSE)</f>
      </c>
      <c r="AB328">
        <f>IF(VLOOKUP(G328,Sku_Consolidated!A2:S957,19,FALSE)="SHOWCASE", VLOOKUP(E328,Store_Showcase!B2:N144,13, FALSE), IF(VLOOKUP(G328,Sku_Consolidated!A2:S957,19,FALSE)="VAM",VLOOKUP(E328,Store_VAM!B2:N273,13, FALSE),VLOOKUP(E328,Store_SRP!B2:N110,13, FALSE)))</f>
      </c>
      <c r="AC328">
        <f>IF(IFERROR(AB328,TRUE)=TRUE, "-","OK")</f>
      </c>
      <c r="AD328" s="8" t="s">
        <v>784</v>
      </c>
      <c r="AE328" s="8" t="s">
        <v>39</v>
      </c>
      <c r="AF328">
        <f>IF(IFERROR(VLOOKUP(E328,Store_Showcase!B2:H144,{5}, FALSE), TRUE)=TRUE, IF(IFERROR(VLOOKUP(E328,Store_SRP!B2:H110,{5}, FALSE), TRUE)=TRUE,VLOOKUP(E328,Store_VAM!B2:H273,{5}, FALSE),VLOOKUP(E328,Store_SRP!B2:H110,{5}, FALSE)), VLOOKUP(E328,Store_Showcase!B2:H144,{5}, FALSE))</f>
      </c>
      <c r="AG328">
        <f>IF(IFERROR(VLOOKUP(E328,Store_Showcase!B2:H144,{6}, FALSE), TRUE)=TRUE, IF(IFERROR(VLOOKUP(E328,Store_SRP!B2:H110,{6}, FALSE), TRUE)=TRUE,VLOOKUP(E328,Store_VAM!B2:H273,{6}, FALSE),VLOOKUP(E328,Store_SRP!B2:H110,{6}, FALSE)), VLOOKUP(E328,Store_Showcase!B2:H144,{6}, FALSE))</f>
      </c>
      <c r="AH328">
        <f>VLOOKUP(G328,Sku_Consolidated!A2:R957,18,FALSE)</f>
      </c>
      <c r="AI328">
        <f>VLOOKUP(G328,Sku_Consolidated!A2:S957,19,FALSE)</f>
      </c>
      <c r="AJ328">
        <f>VLOOKUP(G328,Sku_Consolidated!A2:T957,20,FALSE)</f>
      </c>
    </row>
    <row r="329" spans="1:36" x14ac:dyDescent="0.25">
      <c r="A329">
        <v>2024</v>
      </c>
      <c r="B329" t="s">
        <v>31</v>
      </c>
      <c r="C329" t="s">
        <v>32</v>
      </c>
      <c r="D329" t="s">
        <v>33</v>
      </c>
      <c r="E329">
        <v>804</v>
      </c>
      <c r="F329">
        <f>IF(IFERROR(VLOOKUP(E329,Store_Showcase!B2:H144,{2}, FALSE), TRUE)=TRUE, IF(IFERROR(VLOOKUP(E329,Store_SRP!B2:H110,{2}, FALSE), TRUE)=TRUE,VLOOKUP(E329,Store_VAM!B2:H273,{2}, FALSE),VLOOKUP(E329,Store_SRP!B2:H110,{2}, FALSE)), VLOOKUP(E329,Store_Showcase!B2:H144,{2}, FALSE))</f>
      </c>
      <c r="G329">
        <v>657474</v>
      </c>
      <c r="H329" t="s">
        <v>785</v>
      </c>
      <c r="I329" s="8" t="s">
        <v>786</v>
      </c>
      <c r="J329" t="s">
        <v>36</v>
      </c>
      <c r="K329" s="8">
        <f>IF(J329="PCK", I329, 0)</f>
      </c>
      <c r="L329" s="8">
        <f>IF(J329="KLS", I329, IF(J329="PCK", I329*VLOOKUP(G329,Sku_Consolidated!A2:U957,21, FALSE),I329*VLOOKUP(G329,Sku_Consolidated!A2:U957,21, FALSE)))</f>
      </c>
      <c r="M329" s="8">
        <f>IF(J329="PCS", I329, 0)</f>
      </c>
      <c r="N329" s="8" t="s">
        <v>787</v>
      </c>
      <c r="O329" s="8">
        <f>N329 * VLOOKUP(E329&amp;VLOOKUP(G329,Sku_Consolidated!A2:Q957,17,FALSE),Sku_CommRate!A2:E1002, 5, FALSE)</f>
      </c>
      <c r="P329" s="8">
        <f>N329 - O329</f>
      </c>
      <c r="Q329">
        <f>VLOOKUP(G329,Sku_Consolidated!A2:G957,7, FALSE)</f>
      </c>
      <c r="R329">
        <f>IF(IFERROR(VLOOKUP(E329,Store_Showcase!B2:H144,7, FALSE), TRUE)=TRUE, IF(IFERROR(VLOOKUP(E329,Store_SRP!B2:H110,7, FALSE), TRUE)=TRUE,VLOOKUP(E329,Store_VAM!B2:H273,7, FALSE),VLOOKUP(E329,Store_SRP!B2:H110,7, FALSE)), VLOOKUP(E329,Store_Showcase!B2:H144,7, FALSE))</f>
      </c>
      <c r="S329">
        <f>IF(IFERROR(VLOOKUP(E329,Store_Showcase!B2:I144,8, FALSE), TRUE)=TRUE, IF(IFERROR(VLOOKUP(E329,Store_SRP!B2:I110,8, FALSE), TRUE)=TRUE,VLOOKUP(E329,Store_VAM!B2:I273,8, FALSE),VLOOKUP(E329,Store_SRP!B2:I110,8, FALSE)), VLOOKUP(E329,Store_Showcase!B2:I144,8, FALSE))</f>
      </c>
      <c r="T329">
        <f>VLOOKUP(G329,Sku_Consolidated!A2:R957,18,FALSE)</f>
      </c>
      <c r="U329">
        <v>7077</v>
      </c>
      <c r="V329">
        <f>IF(VLOOKUP(G329,Sku_Consolidated!A2:S957,19,FALSE)="SHOWCASE", VLOOKUP(E329,Store_Showcase!B2:L144,11, FALSE), IF(VLOOKUP(G329,Sku_Consolidated!A2:S957,19,FALSE)="VAM",VLOOKUP(E329,Store_VAM!B2:L273,11, FALSE),VLOOKUP(E329,Store_SRP!B2:L110,11, FALSE)))</f>
      </c>
      <c r="W329">
        <f>VLOOKUP(G329,Sku_Consolidated!A2:W957,11,FALSE)</f>
      </c>
      <c r="X329">
        <f>VLOOKUP(G329,Sku_Consolidated!A2:H957,8,FALSE)</f>
      </c>
      <c r="Y329">
        <f>VLOOKUP(G329,Sku_Consolidated!A2:I957,9,FALSE)</f>
      </c>
      <c r="Z329" t="s">
        <v>38</v>
      </c>
      <c r="AA329">
        <f>VLOOKUP(G329,Sku_Consolidated!A2:E957,5,FALSE)</f>
      </c>
      <c r="AB329">
        <f>IF(VLOOKUP(G329,Sku_Consolidated!A2:S957,19,FALSE)="SHOWCASE", VLOOKUP(E329,Store_Showcase!B2:N144,13, FALSE), IF(VLOOKUP(G329,Sku_Consolidated!A2:S957,19,FALSE)="VAM",VLOOKUP(E329,Store_VAM!B2:N273,13, FALSE),VLOOKUP(E329,Store_SRP!B2:N110,13, FALSE)))</f>
      </c>
      <c r="AC329">
        <f>IF(IFERROR(AB329,TRUE)=TRUE, "-","OK")</f>
      </c>
      <c r="AD329" s="8" t="s">
        <v>787</v>
      </c>
      <c r="AE329" s="8" t="s">
        <v>39</v>
      </c>
      <c r="AF329">
        <f>IF(IFERROR(VLOOKUP(E329,Store_Showcase!B2:H144,{5}, FALSE), TRUE)=TRUE, IF(IFERROR(VLOOKUP(E329,Store_SRP!B2:H110,{5}, FALSE), TRUE)=TRUE,VLOOKUP(E329,Store_VAM!B2:H273,{5}, FALSE),VLOOKUP(E329,Store_SRP!B2:H110,{5}, FALSE)), VLOOKUP(E329,Store_Showcase!B2:H144,{5}, FALSE))</f>
      </c>
      <c r="AG329">
        <f>IF(IFERROR(VLOOKUP(E329,Store_Showcase!B2:H144,{6}, FALSE), TRUE)=TRUE, IF(IFERROR(VLOOKUP(E329,Store_SRP!B2:H110,{6}, FALSE), TRUE)=TRUE,VLOOKUP(E329,Store_VAM!B2:H273,{6}, FALSE),VLOOKUP(E329,Store_SRP!B2:H110,{6}, FALSE)), VLOOKUP(E329,Store_Showcase!B2:H144,{6}, FALSE))</f>
      </c>
      <c r="AH329">
        <f>VLOOKUP(G329,Sku_Consolidated!A2:R957,18,FALSE)</f>
      </c>
      <c r="AI329">
        <f>VLOOKUP(G329,Sku_Consolidated!A2:S957,19,FALSE)</f>
      </c>
      <c r="AJ329">
        <f>VLOOKUP(G329,Sku_Consolidated!A2:T957,20,FALSE)</f>
      </c>
    </row>
    <row r="330" spans="1:36" x14ac:dyDescent="0.25">
      <c r="A330">
        <v>2024</v>
      </c>
      <c r="B330" t="s">
        <v>31</v>
      </c>
      <c r="C330" t="s">
        <v>32</v>
      </c>
      <c r="D330" t="s">
        <v>33</v>
      </c>
      <c r="E330">
        <v>401</v>
      </c>
      <c r="F330">
        <f>IF(IFERROR(VLOOKUP(E330,Store_Showcase!B2:H144,{2}, FALSE), TRUE)=TRUE, IF(IFERROR(VLOOKUP(E330,Store_SRP!B2:H110,{2}, FALSE), TRUE)=TRUE,VLOOKUP(E330,Store_VAM!B2:H273,{2}, FALSE),VLOOKUP(E330,Store_SRP!B2:H110,{2}, FALSE)), VLOOKUP(E330,Store_Showcase!B2:H144,{2}, FALSE))</f>
      </c>
      <c r="G330">
        <v>655537</v>
      </c>
      <c r="H330" t="s">
        <v>708</v>
      </c>
      <c r="I330" s="8" t="s">
        <v>788</v>
      </c>
      <c r="J330" t="s">
        <v>36</v>
      </c>
      <c r="K330" s="8">
        <f>IF(J330="PCK", I330, 0)</f>
      </c>
      <c r="L330" s="8">
        <f>IF(J330="KLS", I330, IF(J330="PCK", I330*VLOOKUP(G330,Sku_Consolidated!A2:U957,21, FALSE),I330*VLOOKUP(G330,Sku_Consolidated!A2:U957,21, FALSE)))</f>
      </c>
      <c r="M330" s="8">
        <f>IF(J330="PCS", I330, 0)</f>
      </c>
      <c r="N330" s="8" t="s">
        <v>789</v>
      </c>
      <c r="O330" s="8">
        <f>N330 * VLOOKUP(E330&amp;VLOOKUP(G330,Sku_Consolidated!A2:Q957,17,FALSE),Sku_CommRate!A2:E1002, 5, FALSE)</f>
      </c>
      <c r="P330" s="8">
        <f>N330 - O330</f>
      </c>
      <c r="Q330">
        <f>VLOOKUP(G330,Sku_Consolidated!A2:G957,7, FALSE)</f>
      </c>
      <c r="R330">
        <f>IF(IFERROR(VLOOKUP(E330,Store_Showcase!B2:H144,7, FALSE), TRUE)=TRUE, IF(IFERROR(VLOOKUP(E330,Store_SRP!B2:H110,7, FALSE), TRUE)=TRUE,VLOOKUP(E330,Store_VAM!B2:H273,7, FALSE),VLOOKUP(E330,Store_SRP!B2:H110,7, FALSE)), VLOOKUP(E330,Store_Showcase!B2:H144,7, FALSE))</f>
      </c>
      <c r="S330">
        <f>IF(IFERROR(VLOOKUP(E330,Store_Showcase!B2:I144,8, FALSE), TRUE)=TRUE, IF(IFERROR(VLOOKUP(E330,Store_SRP!B2:I110,8, FALSE), TRUE)=TRUE,VLOOKUP(E330,Store_VAM!B2:I273,8, FALSE),VLOOKUP(E330,Store_SRP!B2:I110,8, FALSE)), VLOOKUP(E330,Store_Showcase!B2:I144,8, FALSE))</f>
      </c>
      <c r="T330">
        <f>VLOOKUP(G330,Sku_Consolidated!A2:R957,18,FALSE)</f>
      </c>
      <c r="U330">
        <v>6358</v>
      </c>
      <c r="V330">
        <f>IF(VLOOKUP(G330,Sku_Consolidated!A2:S957,19,FALSE)="SHOWCASE", VLOOKUP(E330,Store_Showcase!B2:L144,11, FALSE), IF(VLOOKUP(G330,Sku_Consolidated!A2:S957,19,FALSE)="VAM",VLOOKUP(E330,Store_VAM!B2:L273,11, FALSE),VLOOKUP(E330,Store_SRP!B2:L110,11, FALSE)))</f>
      </c>
      <c r="W330">
        <f>VLOOKUP(G330,Sku_Consolidated!A2:W957,11,FALSE)</f>
      </c>
      <c r="X330">
        <f>VLOOKUP(G330,Sku_Consolidated!A2:H957,8,FALSE)</f>
      </c>
      <c r="Y330">
        <f>VLOOKUP(G330,Sku_Consolidated!A2:I957,9,FALSE)</f>
      </c>
      <c r="Z330" t="s">
        <v>38</v>
      </c>
      <c r="AA330">
        <f>VLOOKUP(G330,Sku_Consolidated!A2:E957,5,FALSE)</f>
      </c>
      <c r="AB330">
        <f>IF(VLOOKUP(G330,Sku_Consolidated!A2:S957,19,FALSE)="SHOWCASE", VLOOKUP(E330,Store_Showcase!B2:N144,13, FALSE), IF(VLOOKUP(G330,Sku_Consolidated!A2:S957,19,FALSE)="VAM",VLOOKUP(E330,Store_VAM!B2:N273,13, FALSE),VLOOKUP(E330,Store_SRP!B2:N110,13, FALSE)))</f>
      </c>
      <c r="AC330">
        <f>IF(IFERROR(AB330,TRUE)=TRUE, "-","OK")</f>
      </c>
      <c r="AD330" s="8" t="s">
        <v>789</v>
      </c>
      <c r="AE330" s="8" t="s">
        <v>39</v>
      </c>
      <c r="AF330">
        <f>IF(IFERROR(VLOOKUP(E330,Store_Showcase!B2:H144,{5}, FALSE), TRUE)=TRUE, IF(IFERROR(VLOOKUP(E330,Store_SRP!B2:H110,{5}, FALSE), TRUE)=TRUE,VLOOKUP(E330,Store_VAM!B2:H273,{5}, FALSE),VLOOKUP(E330,Store_SRP!B2:H110,{5}, FALSE)), VLOOKUP(E330,Store_Showcase!B2:H144,{5}, FALSE))</f>
      </c>
      <c r="AG330">
        <f>IF(IFERROR(VLOOKUP(E330,Store_Showcase!B2:H144,{6}, FALSE), TRUE)=TRUE, IF(IFERROR(VLOOKUP(E330,Store_SRP!B2:H110,{6}, FALSE), TRUE)=TRUE,VLOOKUP(E330,Store_VAM!B2:H273,{6}, FALSE),VLOOKUP(E330,Store_SRP!B2:H110,{6}, FALSE)), VLOOKUP(E330,Store_Showcase!B2:H144,{6}, FALSE))</f>
      </c>
      <c r="AH330">
        <f>VLOOKUP(G330,Sku_Consolidated!A2:R957,18,FALSE)</f>
      </c>
      <c r="AI330">
        <f>VLOOKUP(G330,Sku_Consolidated!A2:S957,19,FALSE)</f>
      </c>
      <c r="AJ330">
        <f>VLOOKUP(G330,Sku_Consolidated!A2:T957,20,FALSE)</f>
      </c>
    </row>
    <row r="331" spans="1:36" x14ac:dyDescent="0.25">
      <c r="A331">
        <v>2024</v>
      </c>
      <c r="B331" t="s">
        <v>31</v>
      </c>
      <c r="C331" t="s">
        <v>32</v>
      </c>
      <c r="D331" t="s">
        <v>33</v>
      </c>
      <c r="E331">
        <v>745</v>
      </c>
      <c r="F331">
        <f>IF(IFERROR(VLOOKUP(E331,Store_Showcase!B2:H144,{2}, FALSE), TRUE)=TRUE, IF(IFERROR(VLOOKUP(E331,Store_SRP!B2:H110,{2}, FALSE), TRUE)=TRUE,VLOOKUP(E331,Store_VAM!B2:H273,{2}, FALSE),VLOOKUP(E331,Store_SRP!B2:H110,{2}, FALSE)), VLOOKUP(E331,Store_Showcase!B2:H144,{2}, FALSE))</f>
      </c>
      <c r="G331">
        <v>692611</v>
      </c>
      <c r="H331" t="s">
        <v>790</v>
      </c>
      <c r="I331" s="8" t="s">
        <v>791</v>
      </c>
      <c r="J331" t="s">
        <v>36</v>
      </c>
      <c r="K331" s="8">
        <f>IF(J331="PCK", I331, 0)</f>
      </c>
      <c r="L331" s="8">
        <f>IF(J331="KLS", I331, IF(J331="PCK", I331*VLOOKUP(G331,Sku_Consolidated!A2:U957,21, FALSE),I331*VLOOKUP(G331,Sku_Consolidated!A2:U957,21, FALSE)))</f>
      </c>
      <c r="M331" s="8">
        <f>IF(J331="PCS", I331, 0)</f>
      </c>
      <c r="N331" s="8" t="s">
        <v>792</v>
      </c>
      <c r="O331" s="8">
        <f>N331 * VLOOKUP(E331&amp;VLOOKUP(G331,Sku_Consolidated!A2:Q957,17,FALSE),Sku_CommRate!A2:E1002, 5, FALSE)</f>
      </c>
      <c r="P331" s="8">
        <f>N331 - O331</f>
      </c>
      <c r="Q331">
        <f>VLOOKUP(G331,Sku_Consolidated!A2:G957,7, FALSE)</f>
      </c>
      <c r="R331">
        <f>IF(IFERROR(VLOOKUP(E331,Store_Showcase!B2:H144,7, FALSE), TRUE)=TRUE, IF(IFERROR(VLOOKUP(E331,Store_SRP!B2:H110,7, FALSE), TRUE)=TRUE,VLOOKUP(E331,Store_VAM!B2:H273,7, FALSE),VLOOKUP(E331,Store_SRP!B2:H110,7, FALSE)), VLOOKUP(E331,Store_Showcase!B2:H144,7, FALSE))</f>
      </c>
      <c r="S331">
        <f>IF(IFERROR(VLOOKUP(E331,Store_Showcase!B2:I144,8, FALSE), TRUE)=TRUE, IF(IFERROR(VLOOKUP(E331,Store_SRP!B2:I110,8, FALSE), TRUE)=TRUE,VLOOKUP(E331,Store_VAM!B2:I273,8, FALSE),VLOOKUP(E331,Store_SRP!B2:I110,8, FALSE)), VLOOKUP(E331,Store_Showcase!B2:I144,8, FALSE))</f>
      </c>
      <c r="T331">
        <f>VLOOKUP(G331,Sku_Consolidated!A2:R957,18,FALSE)</f>
      </c>
      <c r="U331">
        <v>17672</v>
      </c>
      <c r="V331">
        <f>IF(VLOOKUP(G331,Sku_Consolidated!A2:S957,19,FALSE)="SHOWCASE", VLOOKUP(E331,Store_Showcase!B2:L144,11, FALSE), IF(VLOOKUP(G331,Sku_Consolidated!A2:S957,19,FALSE)="VAM",VLOOKUP(E331,Store_VAM!B2:L273,11, FALSE),VLOOKUP(E331,Store_SRP!B2:L110,11, FALSE)))</f>
      </c>
      <c r="W331">
        <f>VLOOKUP(G331,Sku_Consolidated!A2:W957,11,FALSE)</f>
      </c>
      <c r="X331">
        <f>VLOOKUP(G331,Sku_Consolidated!A2:H957,8,FALSE)</f>
      </c>
      <c r="Y331">
        <f>VLOOKUP(G331,Sku_Consolidated!A2:I957,9,FALSE)</f>
      </c>
      <c r="Z331" t="s">
        <v>38</v>
      </c>
      <c r="AA331">
        <f>VLOOKUP(G331,Sku_Consolidated!A2:E957,5,FALSE)</f>
      </c>
      <c r="AB331">
        <f>IF(VLOOKUP(G331,Sku_Consolidated!A2:S957,19,FALSE)="SHOWCASE", VLOOKUP(E331,Store_Showcase!B2:N144,13, FALSE), IF(VLOOKUP(G331,Sku_Consolidated!A2:S957,19,FALSE)="VAM",VLOOKUP(E331,Store_VAM!B2:N273,13, FALSE),VLOOKUP(E331,Store_SRP!B2:N110,13, FALSE)))</f>
      </c>
      <c r="AC331">
        <f>IF(IFERROR(AB331,TRUE)=TRUE, "-","OK")</f>
      </c>
      <c r="AD331" s="8" t="s">
        <v>792</v>
      </c>
      <c r="AE331" s="8" t="s">
        <v>39</v>
      </c>
      <c r="AF331">
        <f>IF(IFERROR(VLOOKUP(E331,Store_Showcase!B2:H144,{5}, FALSE), TRUE)=TRUE, IF(IFERROR(VLOOKUP(E331,Store_SRP!B2:H110,{5}, FALSE), TRUE)=TRUE,VLOOKUP(E331,Store_VAM!B2:H273,{5}, FALSE),VLOOKUP(E331,Store_SRP!B2:H110,{5}, FALSE)), VLOOKUP(E331,Store_Showcase!B2:H144,{5}, FALSE))</f>
      </c>
      <c r="AG331">
        <f>IF(IFERROR(VLOOKUP(E331,Store_Showcase!B2:H144,{6}, FALSE), TRUE)=TRUE, IF(IFERROR(VLOOKUP(E331,Store_SRP!B2:H110,{6}, FALSE), TRUE)=TRUE,VLOOKUP(E331,Store_VAM!B2:H273,{6}, FALSE),VLOOKUP(E331,Store_SRP!B2:H110,{6}, FALSE)), VLOOKUP(E331,Store_Showcase!B2:H144,{6}, FALSE))</f>
      </c>
      <c r="AH331">
        <f>VLOOKUP(G331,Sku_Consolidated!A2:R957,18,FALSE)</f>
      </c>
      <c r="AI331">
        <f>VLOOKUP(G331,Sku_Consolidated!A2:S957,19,FALSE)</f>
      </c>
      <c r="AJ331">
        <f>VLOOKUP(G331,Sku_Consolidated!A2:T957,20,FALSE)</f>
      </c>
    </row>
    <row r="332" spans="1:36" x14ac:dyDescent="0.25">
      <c r="A332">
        <v>2024</v>
      </c>
      <c r="B332" t="s">
        <v>31</v>
      </c>
      <c r="C332" t="s">
        <v>32</v>
      </c>
      <c r="D332" t="s">
        <v>33</v>
      </c>
      <c r="E332">
        <v>111</v>
      </c>
      <c r="F332">
        <f>IF(IFERROR(VLOOKUP(E332,Store_Showcase!B2:H144,{2}, FALSE), TRUE)=TRUE, IF(IFERROR(VLOOKUP(E332,Store_SRP!B2:H110,{2}, FALSE), TRUE)=TRUE,VLOOKUP(E332,Store_VAM!B2:H273,{2}, FALSE),VLOOKUP(E332,Store_SRP!B2:H110,{2}, FALSE)), VLOOKUP(E332,Store_Showcase!B2:H144,{2}, FALSE))</f>
      </c>
      <c r="G332">
        <v>655731</v>
      </c>
      <c r="H332" t="s">
        <v>771</v>
      </c>
      <c r="I332" s="8" t="s">
        <v>793</v>
      </c>
      <c r="J332" t="s">
        <v>36</v>
      </c>
      <c r="K332" s="8">
        <f>IF(J332="PCK", I332, 0)</f>
      </c>
      <c r="L332" s="8">
        <f>IF(J332="KLS", I332, IF(J332="PCK", I332*VLOOKUP(G332,Sku_Consolidated!A2:U957,21, FALSE),I332*VLOOKUP(G332,Sku_Consolidated!A2:U957,21, FALSE)))</f>
      </c>
      <c r="M332" s="8">
        <f>IF(J332="PCS", I332, 0)</f>
      </c>
      <c r="N332" s="8" t="s">
        <v>794</v>
      </c>
      <c r="O332" s="8">
        <f>N332 * VLOOKUP(E332&amp;VLOOKUP(G332,Sku_Consolidated!A2:Q957,17,FALSE),Sku_CommRate!A2:E1002, 5, FALSE)</f>
      </c>
      <c r="P332" s="8">
        <f>N332 - O332</f>
      </c>
      <c r="Q332">
        <f>VLOOKUP(G332,Sku_Consolidated!A2:G957,7, FALSE)</f>
      </c>
      <c r="R332">
        <f>IF(IFERROR(VLOOKUP(E332,Store_Showcase!B2:H144,7, FALSE), TRUE)=TRUE, IF(IFERROR(VLOOKUP(E332,Store_SRP!B2:H110,7, FALSE), TRUE)=TRUE,VLOOKUP(E332,Store_VAM!B2:H273,7, FALSE),VLOOKUP(E332,Store_SRP!B2:H110,7, FALSE)), VLOOKUP(E332,Store_Showcase!B2:H144,7, FALSE))</f>
      </c>
      <c r="S332">
        <f>IF(IFERROR(VLOOKUP(E332,Store_Showcase!B2:I144,8, FALSE), TRUE)=TRUE, IF(IFERROR(VLOOKUP(E332,Store_SRP!B2:I110,8, FALSE), TRUE)=TRUE,VLOOKUP(E332,Store_VAM!B2:I273,8, FALSE),VLOOKUP(E332,Store_SRP!B2:I110,8, FALSE)), VLOOKUP(E332,Store_Showcase!B2:I144,8, FALSE))</f>
      </c>
      <c r="T332">
        <f>VLOOKUP(G332,Sku_Consolidated!A2:R957,18,FALSE)</f>
      </c>
      <c r="U332">
        <v>6452</v>
      </c>
      <c r="V332">
        <f>IF(VLOOKUP(G332,Sku_Consolidated!A2:S957,19,FALSE)="SHOWCASE", VLOOKUP(E332,Store_Showcase!B2:L144,11, FALSE), IF(VLOOKUP(G332,Sku_Consolidated!A2:S957,19,FALSE)="VAM",VLOOKUP(E332,Store_VAM!B2:L273,11, FALSE),VLOOKUP(E332,Store_SRP!B2:L110,11, FALSE)))</f>
      </c>
      <c r="W332">
        <f>VLOOKUP(G332,Sku_Consolidated!A2:W957,11,FALSE)</f>
      </c>
      <c r="X332">
        <f>VLOOKUP(G332,Sku_Consolidated!A2:H957,8,FALSE)</f>
      </c>
      <c r="Y332">
        <f>VLOOKUP(G332,Sku_Consolidated!A2:I957,9,FALSE)</f>
      </c>
      <c r="Z332" t="s">
        <v>38</v>
      </c>
      <c r="AA332">
        <f>VLOOKUP(G332,Sku_Consolidated!A2:E957,5,FALSE)</f>
      </c>
      <c r="AB332">
        <f>IF(VLOOKUP(G332,Sku_Consolidated!A2:S957,19,FALSE)="SHOWCASE", VLOOKUP(E332,Store_Showcase!B2:N144,13, FALSE), IF(VLOOKUP(G332,Sku_Consolidated!A2:S957,19,FALSE)="VAM",VLOOKUP(E332,Store_VAM!B2:N273,13, FALSE),VLOOKUP(E332,Store_SRP!B2:N110,13, FALSE)))</f>
      </c>
      <c r="AC332">
        <f>IF(IFERROR(AB332,TRUE)=TRUE, "-","OK")</f>
      </c>
      <c r="AD332" s="8" t="s">
        <v>794</v>
      </c>
      <c r="AE332" s="8" t="s">
        <v>39</v>
      </c>
      <c r="AF332">
        <f>IF(IFERROR(VLOOKUP(E332,Store_Showcase!B2:H144,{5}, FALSE), TRUE)=TRUE, IF(IFERROR(VLOOKUP(E332,Store_SRP!B2:H110,{5}, FALSE), TRUE)=TRUE,VLOOKUP(E332,Store_VAM!B2:H273,{5}, FALSE),VLOOKUP(E332,Store_SRP!B2:H110,{5}, FALSE)), VLOOKUP(E332,Store_Showcase!B2:H144,{5}, FALSE))</f>
      </c>
      <c r="AG332">
        <f>IF(IFERROR(VLOOKUP(E332,Store_Showcase!B2:H144,{6}, FALSE), TRUE)=TRUE, IF(IFERROR(VLOOKUP(E332,Store_SRP!B2:H110,{6}, FALSE), TRUE)=TRUE,VLOOKUP(E332,Store_VAM!B2:H273,{6}, FALSE),VLOOKUP(E332,Store_SRP!B2:H110,{6}, FALSE)), VLOOKUP(E332,Store_Showcase!B2:H144,{6}, FALSE))</f>
      </c>
      <c r="AH332">
        <f>VLOOKUP(G332,Sku_Consolidated!A2:R957,18,FALSE)</f>
      </c>
      <c r="AI332">
        <f>VLOOKUP(G332,Sku_Consolidated!A2:S957,19,FALSE)</f>
      </c>
      <c r="AJ332">
        <f>VLOOKUP(G332,Sku_Consolidated!A2:T957,20,FALSE)</f>
      </c>
    </row>
    <row r="333" spans="1:36" x14ac:dyDescent="0.25">
      <c r="A333">
        <v>2024</v>
      </c>
      <c r="B333" t="s">
        <v>31</v>
      </c>
      <c r="C333" t="s">
        <v>32</v>
      </c>
      <c r="D333" t="s">
        <v>33</v>
      </c>
      <c r="E333">
        <v>722</v>
      </c>
      <c r="F333">
        <f>IF(IFERROR(VLOOKUP(E333,Store_Showcase!B2:H144,{2}, FALSE), TRUE)=TRUE, IF(IFERROR(VLOOKUP(E333,Store_SRP!B2:H110,{2}, FALSE), TRUE)=TRUE,VLOOKUP(E333,Store_VAM!B2:H273,{2}, FALSE),VLOOKUP(E333,Store_SRP!B2:H110,{2}, FALSE)), VLOOKUP(E333,Store_Showcase!B2:H144,{2}, FALSE))</f>
      </c>
      <c r="G333">
        <v>655301</v>
      </c>
      <c r="H333" t="s">
        <v>57</v>
      </c>
      <c r="I333" s="8" t="s">
        <v>795</v>
      </c>
      <c r="J333" t="s">
        <v>36</v>
      </c>
      <c r="K333" s="8">
        <f>IF(J333="PCK", I333, 0)</f>
      </c>
      <c r="L333" s="8">
        <f>IF(J333="KLS", I333, IF(J333="PCK", I333*VLOOKUP(G333,Sku_Consolidated!A2:U957,21, FALSE),I333*VLOOKUP(G333,Sku_Consolidated!A2:U957,21, FALSE)))</f>
      </c>
      <c r="M333" s="8">
        <f>IF(J333="PCS", I333, 0)</f>
      </c>
      <c r="N333" s="8" t="s">
        <v>796</v>
      </c>
      <c r="O333" s="8">
        <f>N333 * VLOOKUP(E333&amp;VLOOKUP(G333,Sku_Consolidated!A2:Q957,17,FALSE),Sku_CommRate!A2:E1002, 5, FALSE)</f>
      </c>
      <c r="P333" s="8">
        <f>N333 - O333</f>
      </c>
      <c r="Q333">
        <f>VLOOKUP(G333,Sku_Consolidated!A2:G957,7, FALSE)</f>
      </c>
      <c r="R333">
        <f>IF(IFERROR(VLOOKUP(E333,Store_Showcase!B2:H144,7, FALSE), TRUE)=TRUE, IF(IFERROR(VLOOKUP(E333,Store_SRP!B2:H110,7, FALSE), TRUE)=TRUE,VLOOKUP(E333,Store_VAM!B2:H273,7, FALSE),VLOOKUP(E333,Store_SRP!B2:H110,7, FALSE)), VLOOKUP(E333,Store_Showcase!B2:H144,7, FALSE))</f>
      </c>
      <c r="S333">
        <f>IF(IFERROR(VLOOKUP(E333,Store_Showcase!B2:I144,8, FALSE), TRUE)=TRUE, IF(IFERROR(VLOOKUP(E333,Store_SRP!B2:I110,8, FALSE), TRUE)=TRUE,VLOOKUP(E333,Store_VAM!B2:I273,8, FALSE),VLOOKUP(E333,Store_SRP!B2:I110,8, FALSE)), VLOOKUP(E333,Store_Showcase!B2:I144,8, FALSE))</f>
      </c>
      <c r="T333">
        <f>VLOOKUP(G333,Sku_Consolidated!A2:R957,18,FALSE)</f>
      </c>
      <c r="U333">
        <v>6228</v>
      </c>
      <c r="V333">
        <f>IF(VLOOKUP(G333,Sku_Consolidated!A2:S957,19,FALSE)="SHOWCASE", VLOOKUP(E333,Store_Showcase!B2:L144,11, FALSE), IF(VLOOKUP(G333,Sku_Consolidated!A2:S957,19,FALSE)="VAM",VLOOKUP(E333,Store_VAM!B2:L273,11, FALSE),VLOOKUP(E333,Store_SRP!B2:L110,11, FALSE)))</f>
      </c>
      <c r="W333">
        <f>VLOOKUP(G333,Sku_Consolidated!A2:W957,11,FALSE)</f>
      </c>
      <c r="X333">
        <f>VLOOKUP(G333,Sku_Consolidated!A2:H957,8,FALSE)</f>
      </c>
      <c r="Y333">
        <f>VLOOKUP(G333,Sku_Consolidated!A2:I957,9,FALSE)</f>
      </c>
      <c r="Z333" t="s">
        <v>38</v>
      </c>
      <c r="AA333">
        <f>VLOOKUP(G333,Sku_Consolidated!A2:E957,5,FALSE)</f>
      </c>
      <c r="AB333">
        <f>IF(VLOOKUP(G333,Sku_Consolidated!A2:S957,19,FALSE)="SHOWCASE", VLOOKUP(E333,Store_Showcase!B2:N144,13, FALSE), IF(VLOOKUP(G333,Sku_Consolidated!A2:S957,19,FALSE)="VAM",VLOOKUP(E333,Store_VAM!B2:N273,13, FALSE),VLOOKUP(E333,Store_SRP!B2:N110,13, FALSE)))</f>
      </c>
      <c r="AC333">
        <f>IF(IFERROR(AB333,TRUE)=TRUE, "-","OK")</f>
      </c>
      <c r="AD333" s="8" t="s">
        <v>796</v>
      </c>
      <c r="AE333" s="8" t="s">
        <v>39</v>
      </c>
      <c r="AF333">
        <f>IF(IFERROR(VLOOKUP(E333,Store_Showcase!B2:H144,{5}, FALSE), TRUE)=TRUE, IF(IFERROR(VLOOKUP(E333,Store_SRP!B2:H110,{5}, FALSE), TRUE)=TRUE,VLOOKUP(E333,Store_VAM!B2:H273,{5}, FALSE),VLOOKUP(E333,Store_SRP!B2:H110,{5}, FALSE)), VLOOKUP(E333,Store_Showcase!B2:H144,{5}, FALSE))</f>
      </c>
      <c r="AG333">
        <f>IF(IFERROR(VLOOKUP(E333,Store_Showcase!B2:H144,{6}, FALSE), TRUE)=TRUE, IF(IFERROR(VLOOKUP(E333,Store_SRP!B2:H110,{6}, FALSE), TRUE)=TRUE,VLOOKUP(E333,Store_VAM!B2:H273,{6}, FALSE),VLOOKUP(E333,Store_SRP!B2:H110,{6}, FALSE)), VLOOKUP(E333,Store_Showcase!B2:H144,{6}, FALSE))</f>
      </c>
      <c r="AH333">
        <f>VLOOKUP(G333,Sku_Consolidated!A2:R957,18,FALSE)</f>
      </c>
      <c r="AI333">
        <f>VLOOKUP(G333,Sku_Consolidated!A2:S957,19,FALSE)</f>
      </c>
      <c r="AJ333">
        <f>VLOOKUP(G333,Sku_Consolidated!A2:T957,20,FALSE)</f>
      </c>
    </row>
    <row r="334" spans="1:36" x14ac:dyDescent="0.25">
      <c r="A334">
        <v>2024</v>
      </c>
      <c r="B334" t="s">
        <v>31</v>
      </c>
      <c r="C334" t="s">
        <v>32</v>
      </c>
      <c r="D334" t="s">
        <v>33</v>
      </c>
      <c r="E334">
        <v>136</v>
      </c>
      <c r="F334">
        <f>IF(IFERROR(VLOOKUP(E334,Store_Showcase!B2:H144,{2}, FALSE), TRUE)=TRUE, IF(IFERROR(VLOOKUP(E334,Store_SRP!B2:H110,{2}, FALSE), TRUE)=TRUE,VLOOKUP(E334,Store_VAM!B2:H273,{2}, FALSE),VLOOKUP(E334,Store_SRP!B2:H110,{2}, FALSE)), VLOOKUP(E334,Store_Showcase!B2:H144,{2}, FALSE))</f>
      </c>
      <c r="G334">
        <v>655311</v>
      </c>
      <c r="H334" t="s">
        <v>119</v>
      </c>
      <c r="I334" s="8" t="s">
        <v>797</v>
      </c>
      <c r="J334" t="s">
        <v>36</v>
      </c>
      <c r="K334" s="8">
        <f>IF(J334="PCK", I334, 0)</f>
      </c>
      <c r="L334" s="8">
        <f>IF(J334="KLS", I334, IF(J334="PCK", I334*VLOOKUP(G334,Sku_Consolidated!A2:U957,21, FALSE),I334*VLOOKUP(G334,Sku_Consolidated!A2:U957,21, FALSE)))</f>
      </c>
      <c r="M334" s="8">
        <f>IF(J334="PCS", I334, 0)</f>
      </c>
      <c r="N334" s="8" t="s">
        <v>798</v>
      </c>
      <c r="O334" s="8">
        <f>N334 * VLOOKUP(E334&amp;VLOOKUP(G334,Sku_Consolidated!A2:Q957,17,FALSE),Sku_CommRate!A2:E1002, 5, FALSE)</f>
      </c>
      <c r="P334" s="8">
        <f>N334 - O334</f>
      </c>
      <c r="Q334">
        <f>VLOOKUP(G334,Sku_Consolidated!A2:G957,7, FALSE)</f>
      </c>
      <c r="R334">
        <f>IF(IFERROR(VLOOKUP(E334,Store_Showcase!B2:H144,7, FALSE), TRUE)=TRUE, IF(IFERROR(VLOOKUP(E334,Store_SRP!B2:H110,7, FALSE), TRUE)=TRUE,VLOOKUP(E334,Store_VAM!B2:H273,7, FALSE),VLOOKUP(E334,Store_SRP!B2:H110,7, FALSE)), VLOOKUP(E334,Store_Showcase!B2:H144,7, FALSE))</f>
      </c>
      <c r="S334">
        <f>IF(IFERROR(VLOOKUP(E334,Store_Showcase!B2:I144,8, FALSE), TRUE)=TRUE, IF(IFERROR(VLOOKUP(E334,Store_SRP!B2:I110,8, FALSE), TRUE)=TRUE,VLOOKUP(E334,Store_VAM!B2:I273,8, FALSE),VLOOKUP(E334,Store_SRP!B2:I110,8, FALSE)), VLOOKUP(E334,Store_Showcase!B2:I144,8, FALSE))</f>
      </c>
      <c r="T334">
        <f>VLOOKUP(G334,Sku_Consolidated!A2:R957,18,FALSE)</f>
      </c>
      <c r="U334">
        <v>6237</v>
      </c>
      <c r="V334">
        <f>IF(VLOOKUP(G334,Sku_Consolidated!A2:S957,19,FALSE)="SHOWCASE", VLOOKUP(E334,Store_Showcase!B2:L144,11, FALSE), IF(VLOOKUP(G334,Sku_Consolidated!A2:S957,19,FALSE)="VAM",VLOOKUP(E334,Store_VAM!B2:L273,11, FALSE),VLOOKUP(E334,Store_SRP!B2:L110,11, FALSE)))</f>
      </c>
      <c r="W334">
        <f>VLOOKUP(G334,Sku_Consolidated!A2:W957,11,FALSE)</f>
      </c>
      <c r="X334">
        <f>VLOOKUP(G334,Sku_Consolidated!A2:H957,8,FALSE)</f>
      </c>
      <c r="Y334">
        <f>VLOOKUP(G334,Sku_Consolidated!A2:I957,9,FALSE)</f>
      </c>
      <c r="Z334" t="s">
        <v>38</v>
      </c>
      <c r="AA334">
        <f>VLOOKUP(G334,Sku_Consolidated!A2:E957,5,FALSE)</f>
      </c>
      <c r="AB334">
        <f>IF(VLOOKUP(G334,Sku_Consolidated!A2:S957,19,FALSE)="SHOWCASE", VLOOKUP(E334,Store_Showcase!B2:N144,13, FALSE), IF(VLOOKUP(G334,Sku_Consolidated!A2:S957,19,FALSE)="VAM",VLOOKUP(E334,Store_VAM!B2:N273,13, FALSE),VLOOKUP(E334,Store_SRP!B2:N110,13, FALSE)))</f>
      </c>
      <c r="AC334">
        <f>IF(IFERROR(AB334,TRUE)=TRUE, "-","OK")</f>
      </c>
      <c r="AD334" s="8" t="s">
        <v>798</v>
      </c>
      <c r="AE334" s="8" t="s">
        <v>39</v>
      </c>
      <c r="AF334">
        <f>IF(IFERROR(VLOOKUP(E334,Store_Showcase!B2:H144,{5}, FALSE), TRUE)=TRUE, IF(IFERROR(VLOOKUP(E334,Store_SRP!B2:H110,{5}, FALSE), TRUE)=TRUE,VLOOKUP(E334,Store_VAM!B2:H273,{5}, FALSE),VLOOKUP(E334,Store_SRP!B2:H110,{5}, FALSE)), VLOOKUP(E334,Store_Showcase!B2:H144,{5}, FALSE))</f>
      </c>
      <c r="AG334">
        <f>IF(IFERROR(VLOOKUP(E334,Store_Showcase!B2:H144,{6}, FALSE), TRUE)=TRUE, IF(IFERROR(VLOOKUP(E334,Store_SRP!B2:H110,{6}, FALSE), TRUE)=TRUE,VLOOKUP(E334,Store_VAM!B2:H273,{6}, FALSE),VLOOKUP(E334,Store_SRP!B2:H110,{6}, FALSE)), VLOOKUP(E334,Store_Showcase!B2:H144,{6}, FALSE))</f>
      </c>
      <c r="AH334">
        <f>VLOOKUP(G334,Sku_Consolidated!A2:R957,18,FALSE)</f>
      </c>
      <c r="AI334">
        <f>VLOOKUP(G334,Sku_Consolidated!A2:S957,19,FALSE)</f>
      </c>
      <c r="AJ334">
        <f>VLOOKUP(G334,Sku_Consolidated!A2:T957,20,FALSE)</f>
      </c>
    </row>
    <row r="335" spans="1:36" x14ac:dyDescent="0.25">
      <c r="A335">
        <v>2024</v>
      </c>
      <c r="B335" t="s">
        <v>31</v>
      </c>
      <c r="C335" t="s">
        <v>32</v>
      </c>
      <c r="D335" t="s">
        <v>33</v>
      </c>
      <c r="E335">
        <v>423</v>
      </c>
      <c r="F335">
        <f>IF(IFERROR(VLOOKUP(E335,Store_Showcase!B2:H144,{2}, FALSE), TRUE)=TRUE, IF(IFERROR(VLOOKUP(E335,Store_SRP!B2:H110,{2}, FALSE), TRUE)=TRUE,VLOOKUP(E335,Store_VAM!B2:H273,{2}, FALSE),VLOOKUP(E335,Store_SRP!B2:H110,{2}, FALSE)), VLOOKUP(E335,Store_Showcase!B2:H144,{2}, FALSE))</f>
      </c>
      <c r="G335">
        <v>655815</v>
      </c>
      <c r="H335" t="s">
        <v>446</v>
      </c>
      <c r="I335" s="8" t="s">
        <v>799</v>
      </c>
      <c r="J335" t="s">
        <v>36</v>
      </c>
      <c r="K335" s="8">
        <f>IF(J335="PCK", I335, 0)</f>
      </c>
      <c r="L335" s="8">
        <f>IF(J335="KLS", I335, IF(J335="PCK", I335*VLOOKUP(G335,Sku_Consolidated!A2:U957,21, FALSE),I335*VLOOKUP(G335,Sku_Consolidated!A2:U957,21, FALSE)))</f>
      </c>
      <c r="M335" s="8">
        <f>IF(J335="PCS", I335, 0)</f>
      </c>
      <c r="N335" s="8" t="s">
        <v>800</v>
      </c>
      <c r="O335" s="8">
        <f>N335 * VLOOKUP(E335&amp;VLOOKUP(G335,Sku_Consolidated!A2:Q957,17,FALSE),Sku_CommRate!A2:E1002, 5, FALSE)</f>
      </c>
      <c r="P335" s="8">
        <f>N335 - O335</f>
      </c>
      <c r="Q335">
        <f>VLOOKUP(G335,Sku_Consolidated!A2:G957,7, FALSE)</f>
      </c>
      <c r="R335">
        <f>IF(IFERROR(VLOOKUP(E335,Store_Showcase!B2:H144,7, FALSE), TRUE)=TRUE, IF(IFERROR(VLOOKUP(E335,Store_SRP!B2:H110,7, FALSE), TRUE)=TRUE,VLOOKUP(E335,Store_VAM!B2:H273,7, FALSE),VLOOKUP(E335,Store_SRP!B2:H110,7, FALSE)), VLOOKUP(E335,Store_Showcase!B2:H144,7, FALSE))</f>
      </c>
      <c r="S335">
        <f>IF(IFERROR(VLOOKUP(E335,Store_Showcase!B2:I144,8, FALSE), TRUE)=TRUE, IF(IFERROR(VLOOKUP(E335,Store_SRP!B2:I110,8, FALSE), TRUE)=TRUE,VLOOKUP(E335,Store_VAM!B2:I273,8, FALSE),VLOOKUP(E335,Store_SRP!B2:I110,8, FALSE)), VLOOKUP(E335,Store_Showcase!B2:I144,8, FALSE))</f>
      </c>
      <c r="T335">
        <f>VLOOKUP(G335,Sku_Consolidated!A2:R957,18,FALSE)</f>
      </c>
      <c r="U335">
        <v>6472</v>
      </c>
      <c r="V335">
        <f>IF(VLOOKUP(G335,Sku_Consolidated!A2:S957,19,FALSE)="SHOWCASE", VLOOKUP(E335,Store_Showcase!B2:L144,11, FALSE), IF(VLOOKUP(G335,Sku_Consolidated!A2:S957,19,FALSE)="VAM",VLOOKUP(E335,Store_VAM!B2:L273,11, FALSE),VLOOKUP(E335,Store_SRP!B2:L110,11, FALSE)))</f>
      </c>
      <c r="W335">
        <f>VLOOKUP(G335,Sku_Consolidated!A2:W957,11,FALSE)</f>
      </c>
      <c r="X335">
        <f>VLOOKUP(G335,Sku_Consolidated!A2:H957,8,FALSE)</f>
      </c>
      <c r="Y335">
        <f>VLOOKUP(G335,Sku_Consolidated!A2:I957,9,FALSE)</f>
      </c>
      <c r="Z335" t="s">
        <v>38</v>
      </c>
      <c r="AA335">
        <f>VLOOKUP(G335,Sku_Consolidated!A2:E957,5,FALSE)</f>
      </c>
      <c r="AB335">
        <f>IF(VLOOKUP(G335,Sku_Consolidated!A2:S957,19,FALSE)="SHOWCASE", VLOOKUP(E335,Store_Showcase!B2:N144,13, FALSE), IF(VLOOKUP(G335,Sku_Consolidated!A2:S957,19,FALSE)="VAM",VLOOKUP(E335,Store_VAM!B2:N273,13, FALSE),VLOOKUP(E335,Store_SRP!B2:N110,13, FALSE)))</f>
      </c>
      <c r="AC335">
        <f>IF(IFERROR(AB335,TRUE)=TRUE, "-","OK")</f>
      </c>
      <c r="AD335" s="8" t="s">
        <v>800</v>
      </c>
      <c r="AE335" s="8" t="s">
        <v>39</v>
      </c>
      <c r="AF335">
        <f>IF(IFERROR(VLOOKUP(E335,Store_Showcase!B2:H144,{5}, FALSE), TRUE)=TRUE, IF(IFERROR(VLOOKUP(E335,Store_SRP!B2:H110,{5}, FALSE), TRUE)=TRUE,VLOOKUP(E335,Store_VAM!B2:H273,{5}, FALSE),VLOOKUP(E335,Store_SRP!B2:H110,{5}, FALSE)), VLOOKUP(E335,Store_Showcase!B2:H144,{5}, FALSE))</f>
      </c>
      <c r="AG335">
        <f>IF(IFERROR(VLOOKUP(E335,Store_Showcase!B2:H144,{6}, FALSE), TRUE)=TRUE, IF(IFERROR(VLOOKUP(E335,Store_SRP!B2:H110,{6}, FALSE), TRUE)=TRUE,VLOOKUP(E335,Store_VAM!B2:H273,{6}, FALSE),VLOOKUP(E335,Store_SRP!B2:H110,{6}, FALSE)), VLOOKUP(E335,Store_Showcase!B2:H144,{6}, FALSE))</f>
      </c>
      <c r="AH335">
        <f>VLOOKUP(G335,Sku_Consolidated!A2:R957,18,FALSE)</f>
      </c>
      <c r="AI335">
        <f>VLOOKUP(G335,Sku_Consolidated!A2:S957,19,FALSE)</f>
      </c>
      <c r="AJ335">
        <f>VLOOKUP(G335,Sku_Consolidated!A2:T957,20,FALSE)</f>
      </c>
    </row>
    <row r="336" spans="1:36" x14ac:dyDescent="0.25">
      <c r="A336">
        <v>2024</v>
      </c>
      <c r="B336" t="s">
        <v>31</v>
      </c>
      <c r="C336" t="s">
        <v>32</v>
      </c>
      <c r="D336" t="s">
        <v>33</v>
      </c>
      <c r="E336">
        <v>745</v>
      </c>
      <c r="F336">
        <f>IF(IFERROR(VLOOKUP(E336,Store_Showcase!B2:H144,{2}, FALSE), TRUE)=TRUE, IF(IFERROR(VLOOKUP(E336,Store_SRP!B2:H110,{2}, FALSE), TRUE)=TRUE,VLOOKUP(E336,Store_VAM!B2:H273,{2}, FALSE),VLOOKUP(E336,Store_SRP!B2:H110,{2}, FALSE)), VLOOKUP(E336,Store_Showcase!B2:H144,{2}, FALSE))</f>
      </c>
      <c r="G336">
        <v>692499</v>
      </c>
      <c r="H336" t="s">
        <v>801</v>
      </c>
      <c r="I336" s="8" t="s">
        <v>802</v>
      </c>
      <c r="J336" t="s">
        <v>36</v>
      </c>
      <c r="K336" s="8">
        <f>IF(J336="PCK", I336, 0)</f>
      </c>
      <c r="L336" s="8">
        <f>IF(J336="KLS", I336, IF(J336="PCK", I336*VLOOKUP(G336,Sku_Consolidated!A2:U957,21, FALSE),I336*VLOOKUP(G336,Sku_Consolidated!A2:U957,21, FALSE)))</f>
      </c>
      <c r="M336" s="8">
        <f>IF(J336="PCS", I336, 0)</f>
      </c>
      <c r="N336" s="8" t="s">
        <v>803</v>
      </c>
      <c r="O336" s="8">
        <f>N336 * VLOOKUP(E336&amp;VLOOKUP(G336,Sku_Consolidated!A2:Q957,17,FALSE),Sku_CommRate!A2:E1002, 5, FALSE)</f>
      </c>
      <c r="P336" s="8">
        <f>N336 - O336</f>
      </c>
      <c r="Q336">
        <f>VLOOKUP(G336,Sku_Consolidated!A2:G957,7, FALSE)</f>
      </c>
      <c r="R336">
        <f>IF(IFERROR(VLOOKUP(E336,Store_Showcase!B2:H144,7, FALSE), TRUE)=TRUE, IF(IFERROR(VLOOKUP(E336,Store_SRP!B2:H110,7, FALSE), TRUE)=TRUE,VLOOKUP(E336,Store_VAM!B2:H273,7, FALSE),VLOOKUP(E336,Store_SRP!B2:H110,7, FALSE)), VLOOKUP(E336,Store_Showcase!B2:H144,7, FALSE))</f>
      </c>
      <c r="S336">
        <f>IF(IFERROR(VLOOKUP(E336,Store_Showcase!B2:I144,8, FALSE), TRUE)=TRUE, IF(IFERROR(VLOOKUP(E336,Store_SRP!B2:I110,8, FALSE), TRUE)=TRUE,VLOOKUP(E336,Store_VAM!B2:I273,8, FALSE),VLOOKUP(E336,Store_SRP!B2:I110,8, FALSE)), VLOOKUP(E336,Store_Showcase!B2:I144,8, FALSE))</f>
      </c>
      <c r="T336">
        <f>VLOOKUP(G336,Sku_Consolidated!A2:R957,18,FALSE)</f>
      </c>
      <c r="U336">
        <v>17639</v>
      </c>
      <c r="V336">
        <f>IF(VLOOKUP(G336,Sku_Consolidated!A2:S957,19,FALSE)="SHOWCASE", VLOOKUP(E336,Store_Showcase!B2:L144,11, FALSE), IF(VLOOKUP(G336,Sku_Consolidated!A2:S957,19,FALSE)="VAM",VLOOKUP(E336,Store_VAM!B2:L273,11, FALSE),VLOOKUP(E336,Store_SRP!B2:L110,11, FALSE)))</f>
      </c>
      <c r="W336">
        <f>VLOOKUP(G336,Sku_Consolidated!A2:W957,11,FALSE)</f>
      </c>
      <c r="X336">
        <f>VLOOKUP(G336,Sku_Consolidated!A2:H957,8,FALSE)</f>
      </c>
      <c r="Y336">
        <f>VLOOKUP(G336,Sku_Consolidated!A2:I957,9,FALSE)</f>
      </c>
      <c r="Z336" t="s">
        <v>38</v>
      </c>
      <c r="AA336">
        <f>VLOOKUP(G336,Sku_Consolidated!A2:E957,5,FALSE)</f>
      </c>
      <c r="AB336">
        <f>IF(VLOOKUP(G336,Sku_Consolidated!A2:S957,19,FALSE)="SHOWCASE", VLOOKUP(E336,Store_Showcase!B2:N144,13, FALSE), IF(VLOOKUP(G336,Sku_Consolidated!A2:S957,19,FALSE)="VAM",VLOOKUP(E336,Store_VAM!B2:N273,13, FALSE),VLOOKUP(E336,Store_SRP!B2:N110,13, FALSE)))</f>
      </c>
      <c r="AC336">
        <f>IF(IFERROR(AB336,TRUE)=TRUE, "-","OK")</f>
      </c>
      <c r="AD336" s="8" t="s">
        <v>803</v>
      </c>
      <c r="AE336" s="8" t="s">
        <v>39</v>
      </c>
      <c r="AF336">
        <f>IF(IFERROR(VLOOKUP(E336,Store_Showcase!B2:H144,{5}, FALSE), TRUE)=TRUE, IF(IFERROR(VLOOKUP(E336,Store_SRP!B2:H110,{5}, FALSE), TRUE)=TRUE,VLOOKUP(E336,Store_VAM!B2:H273,{5}, FALSE),VLOOKUP(E336,Store_SRP!B2:H110,{5}, FALSE)), VLOOKUP(E336,Store_Showcase!B2:H144,{5}, FALSE))</f>
      </c>
      <c r="AG336">
        <f>IF(IFERROR(VLOOKUP(E336,Store_Showcase!B2:H144,{6}, FALSE), TRUE)=TRUE, IF(IFERROR(VLOOKUP(E336,Store_SRP!B2:H110,{6}, FALSE), TRUE)=TRUE,VLOOKUP(E336,Store_VAM!B2:H273,{6}, FALSE),VLOOKUP(E336,Store_SRP!B2:H110,{6}, FALSE)), VLOOKUP(E336,Store_Showcase!B2:H144,{6}, FALSE))</f>
      </c>
      <c r="AH336">
        <f>VLOOKUP(G336,Sku_Consolidated!A2:R957,18,FALSE)</f>
      </c>
      <c r="AI336">
        <f>VLOOKUP(G336,Sku_Consolidated!A2:S957,19,FALSE)</f>
      </c>
      <c r="AJ336">
        <f>VLOOKUP(G336,Sku_Consolidated!A2:T957,20,FALSE)</f>
      </c>
    </row>
    <row r="337" spans="1:36" x14ac:dyDescent="0.25">
      <c r="A337">
        <v>2024</v>
      </c>
      <c r="B337" t="s">
        <v>31</v>
      </c>
      <c r="C337" t="s">
        <v>32</v>
      </c>
      <c r="D337" t="s">
        <v>33</v>
      </c>
      <c r="E337">
        <v>722</v>
      </c>
      <c r="F337">
        <f>IF(IFERROR(VLOOKUP(E337,Store_Showcase!B2:H144,{2}, FALSE), TRUE)=TRUE, IF(IFERROR(VLOOKUP(E337,Store_SRP!B2:H110,{2}, FALSE), TRUE)=TRUE,VLOOKUP(E337,Store_VAM!B2:H273,{2}, FALSE),VLOOKUP(E337,Store_SRP!B2:H110,{2}, FALSE)), VLOOKUP(E337,Store_Showcase!B2:H144,{2}, FALSE))</f>
      </c>
      <c r="G337">
        <v>655292</v>
      </c>
      <c r="H337" t="s">
        <v>72</v>
      </c>
      <c r="I337" s="8" t="s">
        <v>804</v>
      </c>
      <c r="J337" t="s">
        <v>36</v>
      </c>
      <c r="K337" s="8">
        <f>IF(J337="PCK", I337, 0)</f>
      </c>
      <c r="L337" s="8">
        <f>IF(J337="KLS", I337, IF(J337="PCK", I337*VLOOKUP(G337,Sku_Consolidated!A2:U957,21, FALSE),I337*VLOOKUP(G337,Sku_Consolidated!A2:U957,21, FALSE)))</f>
      </c>
      <c r="M337" s="8">
        <f>IF(J337="PCS", I337, 0)</f>
      </c>
      <c r="N337" s="8" t="s">
        <v>805</v>
      </c>
      <c r="O337" s="8">
        <f>N337 * VLOOKUP(E337&amp;VLOOKUP(G337,Sku_Consolidated!A2:Q957,17,FALSE),Sku_CommRate!A2:E1002, 5, FALSE)</f>
      </c>
      <c r="P337" s="8">
        <f>N337 - O337</f>
      </c>
      <c r="Q337">
        <f>VLOOKUP(G337,Sku_Consolidated!A2:G957,7, FALSE)</f>
      </c>
      <c r="R337">
        <f>IF(IFERROR(VLOOKUP(E337,Store_Showcase!B2:H144,7, FALSE), TRUE)=TRUE, IF(IFERROR(VLOOKUP(E337,Store_SRP!B2:H110,7, FALSE), TRUE)=TRUE,VLOOKUP(E337,Store_VAM!B2:H273,7, FALSE),VLOOKUP(E337,Store_SRP!B2:H110,7, FALSE)), VLOOKUP(E337,Store_Showcase!B2:H144,7, FALSE))</f>
      </c>
      <c r="S337">
        <f>IF(IFERROR(VLOOKUP(E337,Store_Showcase!B2:I144,8, FALSE), TRUE)=TRUE, IF(IFERROR(VLOOKUP(E337,Store_SRP!B2:I110,8, FALSE), TRUE)=TRUE,VLOOKUP(E337,Store_VAM!B2:I273,8, FALSE),VLOOKUP(E337,Store_SRP!B2:I110,8, FALSE)), VLOOKUP(E337,Store_Showcase!B2:I144,8, FALSE))</f>
      </c>
      <c r="T337">
        <f>VLOOKUP(G337,Sku_Consolidated!A2:R957,18,FALSE)</f>
      </c>
      <c r="U337">
        <v>6220</v>
      </c>
      <c r="V337">
        <f>IF(VLOOKUP(G337,Sku_Consolidated!A2:S957,19,FALSE)="SHOWCASE", VLOOKUP(E337,Store_Showcase!B2:L144,11, FALSE), IF(VLOOKUP(G337,Sku_Consolidated!A2:S957,19,FALSE)="VAM",VLOOKUP(E337,Store_VAM!B2:L273,11, FALSE),VLOOKUP(E337,Store_SRP!B2:L110,11, FALSE)))</f>
      </c>
      <c r="W337">
        <f>VLOOKUP(G337,Sku_Consolidated!A2:W957,11,FALSE)</f>
      </c>
      <c r="X337">
        <f>VLOOKUP(G337,Sku_Consolidated!A2:H957,8,FALSE)</f>
      </c>
      <c r="Y337">
        <f>VLOOKUP(G337,Sku_Consolidated!A2:I957,9,FALSE)</f>
      </c>
      <c r="Z337" t="s">
        <v>38</v>
      </c>
      <c r="AA337">
        <f>VLOOKUP(G337,Sku_Consolidated!A2:E957,5,FALSE)</f>
      </c>
      <c r="AB337">
        <f>IF(VLOOKUP(G337,Sku_Consolidated!A2:S957,19,FALSE)="SHOWCASE", VLOOKUP(E337,Store_Showcase!B2:N144,13, FALSE), IF(VLOOKUP(G337,Sku_Consolidated!A2:S957,19,FALSE)="VAM",VLOOKUP(E337,Store_VAM!B2:N273,13, FALSE),VLOOKUP(E337,Store_SRP!B2:N110,13, FALSE)))</f>
      </c>
      <c r="AC337">
        <f>IF(IFERROR(AB337,TRUE)=TRUE, "-","OK")</f>
      </c>
      <c r="AD337" s="8" t="s">
        <v>805</v>
      </c>
      <c r="AE337" s="8" t="s">
        <v>39</v>
      </c>
      <c r="AF337">
        <f>IF(IFERROR(VLOOKUP(E337,Store_Showcase!B2:H144,{5}, FALSE), TRUE)=TRUE, IF(IFERROR(VLOOKUP(E337,Store_SRP!B2:H110,{5}, FALSE), TRUE)=TRUE,VLOOKUP(E337,Store_VAM!B2:H273,{5}, FALSE),VLOOKUP(E337,Store_SRP!B2:H110,{5}, FALSE)), VLOOKUP(E337,Store_Showcase!B2:H144,{5}, FALSE))</f>
      </c>
      <c r="AG337">
        <f>IF(IFERROR(VLOOKUP(E337,Store_Showcase!B2:H144,{6}, FALSE), TRUE)=TRUE, IF(IFERROR(VLOOKUP(E337,Store_SRP!B2:H110,{6}, FALSE), TRUE)=TRUE,VLOOKUP(E337,Store_VAM!B2:H273,{6}, FALSE),VLOOKUP(E337,Store_SRP!B2:H110,{6}, FALSE)), VLOOKUP(E337,Store_Showcase!B2:H144,{6}, FALSE))</f>
      </c>
      <c r="AH337">
        <f>VLOOKUP(G337,Sku_Consolidated!A2:R957,18,FALSE)</f>
      </c>
      <c r="AI337">
        <f>VLOOKUP(G337,Sku_Consolidated!A2:S957,19,FALSE)</f>
      </c>
      <c r="AJ337">
        <f>VLOOKUP(G337,Sku_Consolidated!A2:T957,20,FALSE)</f>
      </c>
    </row>
    <row r="338" spans="1:36" x14ac:dyDescent="0.25">
      <c r="A338">
        <v>2024</v>
      </c>
      <c r="B338" t="s">
        <v>31</v>
      </c>
      <c r="C338" t="s">
        <v>32</v>
      </c>
      <c r="D338" t="s">
        <v>33</v>
      </c>
      <c r="E338">
        <v>251</v>
      </c>
      <c r="F338">
        <f>IF(IFERROR(VLOOKUP(E338,Store_Showcase!B2:H144,{2}, FALSE), TRUE)=TRUE, IF(IFERROR(VLOOKUP(E338,Store_SRP!B2:H110,{2}, FALSE), TRUE)=TRUE,VLOOKUP(E338,Store_VAM!B2:H273,{2}, FALSE),VLOOKUP(E338,Store_SRP!B2:H110,{2}, FALSE)), VLOOKUP(E338,Store_Showcase!B2:H144,{2}, FALSE))</f>
      </c>
      <c r="G338">
        <v>655301</v>
      </c>
      <c r="H338" t="s">
        <v>57</v>
      </c>
      <c r="I338" s="8" t="s">
        <v>806</v>
      </c>
      <c r="J338" t="s">
        <v>36</v>
      </c>
      <c r="K338" s="8">
        <f>IF(J338="PCK", I338, 0)</f>
      </c>
      <c r="L338" s="8">
        <f>IF(J338="KLS", I338, IF(J338="PCK", I338*VLOOKUP(G338,Sku_Consolidated!A2:U957,21, FALSE),I338*VLOOKUP(G338,Sku_Consolidated!A2:U957,21, FALSE)))</f>
      </c>
      <c r="M338" s="8">
        <f>IF(J338="PCS", I338, 0)</f>
      </c>
      <c r="N338" s="8" t="s">
        <v>807</v>
      </c>
      <c r="O338" s="8">
        <f>N338 * VLOOKUP(E338&amp;VLOOKUP(G338,Sku_Consolidated!A2:Q957,17,FALSE),Sku_CommRate!A2:E1002, 5, FALSE)</f>
      </c>
      <c r="P338" s="8">
        <f>N338 - O338</f>
      </c>
      <c r="Q338">
        <f>VLOOKUP(G338,Sku_Consolidated!A2:G957,7, FALSE)</f>
      </c>
      <c r="R338">
        <f>IF(IFERROR(VLOOKUP(E338,Store_Showcase!B2:H144,7, FALSE), TRUE)=TRUE, IF(IFERROR(VLOOKUP(E338,Store_SRP!B2:H110,7, FALSE), TRUE)=TRUE,VLOOKUP(E338,Store_VAM!B2:H273,7, FALSE),VLOOKUP(E338,Store_SRP!B2:H110,7, FALSE)), VLOOKUP(E338,Store_Showcase!B2:H144,7, FALSE))</f>
      </c>
      <c r="S338">
        <f>IF(IFERROR(VLOOKUP(E338,Store_Showcase!B2:I144,8, FALSE), TRUE)=TRUE, IF(IFERROR(VLOOKUP(E338,Store_SRP!B2:I110,8, FALSE), TRUE)=TRUE,VLOOKUP(E338,Store_VAM!B2:I273,8, FALSE),VLOOKUP(E338,Store_SRP!B2:I110,8, FALSE)), VLOOKUP(E338,Store_Showcase!B2:I144,8, FALSE))</f>
      </c>
      <c r="T338">
        <f>VLOOKUP(G338,Sku_Consolidated!A2:R957,18,FALSE)</f>
      </c>
      <c r="U338">
        <v>6228</v>
      </c>
      <c r="V338">
        <f>IF(VLOOKUP(G338,Sku_Consolidated!A2:S957,19,FALSE)="SHOWCASE", VLOOKUP(E338,Store_Showcase!B2:L144,11, FALSE), IF(VLOOKUP(G338,Sku_Consolidated!A2:S957,19,FALSE)="VAM",VLOOKUP(E338,Store_VAM!B2:L273,11, FALSE),VLOOKUP(E338,Store_SRP!B2:L110,11, FALSE)))</f>
      </c>
      <c r="W338">
        <f>VLOOKUP(G338,Sku_Consolidated!A2:W957,11,FALSE)</f>
      </c>
      <c r="X338">
        <f>VLOOKUP(G338,Sku_Consolidated!A2:H957,8,FALSE)</f>
      </c>
      <c r="Y338">
        <f>VLOOKUP(G338,Sku_Consolidated!A2:I957,9,FALSE)</f>
      </c>
      <c r="Z338" t="s">
        <v>38</v>
      </c>
      <c r="AA338">
        <f>VLOOKUP(G338,Sku_Consolidated!A2:E957,5,FALSE)</f>
      </c>
      <c r="AB338">
        <f>IF(VLOOKUP(G338,Sku_Consolidated!A2:S957,19,FALSE)="SHOWCASE", VLOOKUP(E338,Store_Showcase!B2:N144,13, FALSE), IF(VLOOKUP(G338,Sku_Consolidated!A2:S957,19,FALSE)="VAM",VLOOKUP(E338,Store_VAM!B2:N273,13, FALSE),VLOOKUP(E338,Store_SRP!B2:N110,13, FALSE)))</f>
      </c>
      <c r="AC338">
        <f>IF(IFERROR(AB338,TRUE)=TRUE, "-","OK")</f>
      </c>
      <c r="AD338" s="8" t="s">
        <v>807</v>
      </c>
      <c r="AE338" s="8" t="s">
        <v>39</v>
      </c>
      <c r="AF338">
        <f>IF(IFERROR(VLOOKUP(E338,Store_Showcase!B2:H144,{5}, FALSE), TRUE)=TRUE, IF(IFERROR(VLOOKUP(E338,Store_SRP!B2:H110,{5}, FALSE), TRUE)=TRUE,VLOOKUP(E338,Store_VAM!B2:H273,{5}, FALSE),VLOOKUP(E338,Store_SRP!B2:H110,{5}, FALSE)), VLOOKUP(E338,Store_Showcase!B2:H144,{5}, FALSE))</f>
      </c>
      <c r="AG338">
        <f>IF(IFERROR(VLOOKUP(E338,Store_Showcase!B2:H144,{6}, FALSE), TRUE)=TRUE, IF(IFERROR(VLOOKUP(E338,Store_SRP!B2:H110,{6}, FALSE), TRUE)=TRUE,VLOOKUP(E338,Store_VAM!B2:H273,{6}, FALSE),VLOOKUP(E338,Store_SRP!B2:H110,{6}, FALSE)), VLOOKUP(E338,Store_Showcase!B2:H144,{6}, FALSE))</f>
      </c>
      <c r="AH338">
        <f>VLOOKUP(G338,Sku_Consolidated!A2:R957,18,FALSE)</f>
      </c>
      <c r="AI338">
        <f>VLOOKUP(G338,Sku_Consolidated!A2:S957,19,FALSE)</f>
      </c>
      <c r="AJ338">
        <f>VLOOKUP(G338,Sku_Consolidated!A2:T957,20,FALSE)</f>
      </c>
    </row>
    <row r="339" spans="1:36" x14ac:dyDescent="0.25">
      <c r="A339">
        <v>2024</v>
      </c>
      <c r="B339" t="s">
        <v>31</v>
      </c>
      <c r="C339" t="s">
        <v>32</v>
      </c>
      <c r="D339" t="s">
        <v>33</v>
      </c>
      <c r="E339">
        <v>248</v>
      </c>
      <c r="F339">
        <f>IF(IFERROR(VLOOKUP(E339,Store_Showcase!B2:H144,{2}, FALSE), TRUE)=TRUE, IF(IFERROR(VLOOKUP(E339,Store_SRP!B2:H110,{2}, FALSE), TRUE)=TRUE,VLOOKUP(E339,Store_VAM!B2:H273,{2}, FALSE),VLOOKUP(E339,Store_SRP!B2:H110,{2}, FALSE)), VLOOKUP(E339,Store_Showcase!B2:H144,{2}, FALSE))</f>
      </c>
      <c r="G339">
        <v>655535</v>
      </c>
      <c r="H339" t="s">
        <v>524</v>
      </c>
      <c r="I339" s="8" t="s">
        <v>808</v>
      </c>
      <c r="J339" t="s">
        <v>36</v>
      </c>
      <c r="K339" s="8">
        <f>IF(J339="PCK", I339, 0)</f>
      </c>
      <c r="L339" s="8">
        <f>IF(J339="KLS", I339, IF(J339="PCK", I339*VLOOKUP(G339,Sku_Consolidated!A2:U957,21, FALSE),I339*VLOOKUP(G339,Sku_Consolidated!A2:U957,21, FALSE)))</f>
      </c>
      <c r="M339" s="8">
        <f>IF(J339="PCS", I339, 0)</f>
      </c>
      <c r="N339" s="8" t="s">
        <v>809</v>
      </c>
      <c r="O339" s="8">
        <f>N339 * VLOOKUP(E339&amp;VLOOKUP(G339,Sku_Consolidated!A2:Q957,17,FALSE),Sku_CommRate!A2:E1002, 5, FALSE)</f>
      </c>
      <c r="P339" s="8">
        <f>N339 - O339</f>
      </c>
      <c r="Q339">
        <f>VLOOKUP(G339,Sku_Consolidated!A2:G957,7, FALSE)</f>
      </c>
      <c r="R339">
        <f>IF(IFERROR(VLOOKUP(E339,Store_Showcase!B2:H144,7, FALSE), TRUE)=TRUE, IF(IFERROR(VLOOKUP(E339,Store_SRP!B2:H110,7, FALSE), TRUE)=TRUE,VLOOKUP(E339,Store_VAM!B2:H273,7, FALSE),VLOOKUP(E339,Store_SRP!B2:H110,7, FALSE)), VLOOKUP(E339,Store_Showcase!B2:H144,7, FALSE))</f>
      </c>
      <c r="S339">
        <f>IF(IFERROR(VLOOKUP(E339,Store_Showcase!B2:I144,8, FALSE), TRUE)=TRUE, IF(IFERROR(VLOOKUP(E339,Store_SRP!B2:I110,8, FALSE), TRUE)=TRUE,VLOOKUP(E339,Store_VAM!B2:I273,8, FALSE),VLOOKUP(E339,Store_SRP!B2:I110,8, FALSE)), VLOOKUP(E339,Store_Showcase!B2:I144,8, FALSE))</f>
      </c>
      <c r="T339">
        <f>VLOOKUP(G339,Sku_Consolidated!A2:R957,18,FALSE)</f>
      </c>
      <c r="U339">
        <v>6356</v>
      </c>
      <c r="V339">
        <f>IF(VLOOKUP(G339,Sku_Consolidated!A2:S957,19,FALSE)="SHOWCASE", VLOOKUP(E339,Store_Showcase!B2:L144,11, FALSE), IF(VLOOKUP(G339,Sku_Consolidated!A2:S957,19,FALSE)="VAM",VLOOKUP(E339,Store_VAM!B2:L273,11, FALSE),VLOOKUP(E339,Store_SRP!B2:L110,11, FALSE)))</f>
      </c>
      <c r="W339">
        <f>VLOOKUP(G339,Sku_Consolidated!A2:W957,11,FALSE)</f>
      </c>
      <c r="X339">
        <f>VLOOKUP(G339,Sku_Consolidated!A2:H957,8,FALSE)</f>
      </c>
      <c r="Y339">
        <f>VLOOKUP(G339,Sku_Consolidated!A2:I957,9,FALSE)</f>
      </c>
      <c r="Z339" t="s">
        <v>38</v>
      </c>
      <c r="AA339">
        <f>VLOOKUP(G339,Sku_Consolidated!A2:E957,5,FALSE)</f>
      </c>
      <c r="AB339">
        <f>IF(VLOOKUP(G339,Sku_Consolidated!A2:S957,19,FALSE)="SHOWCASE", VLOOKUP(E339,Store_Showcase!B2:N144,13, FALSE), IF(VLOOKUP(G339,Sku_Consolidated!A2:S957,19,FALSE)="VAM",VLOOKUP(E339,Store_VAM!B2:N273,13, FALSE),VLOOKUP(E339,Store_SRP!B2:N110,13, FALSE)))</f>
      </c>
      <c r="AC339">
        <f>IF(IFERROR(AB339,TRUE)=TRUE, "-","OK")</f>
      </c>
      <c r="AD339" s="8" t="s">
        <v>809</v>
      </c>
      <c r="AE339" s="8" t="s">
        <v>39</v>
      </c>
      <c r="AF339">
        <f>IF(IFERROR(VLOOKUP(E339,Store_Showcase!B2:H144,{5}, FALSE), TRUE)=TRUE, IF(IFERROR(VLOOKUP(E339,Store_SRP!B2:H110,{5}, FALSE), TRUE)=TRUE,VLOOKUP(E339,Store_VAM!B2:H273,{5}, FALSE),VLOOKUP(E339,Store_SRP!B2:H110,{5}, FALSE)), VLOOKUP(E339,Store_Showcase!B2:H144,{5}, FALSE))</f>
      </c>
      <c r="AG339">
        <f>IF(IFERROR(VLOOKUP(E339,Store_Showcase!B2:H144,{6}, FALSE), TRUE)=TRUE, IF(IFERROR(VLOOKUP(E339,Store_SRP!B2:H110,{6}, FALSE), TRUE)=TRUE,VLOOKUP(E339,Store_VAM!B2:H273,{6}, FALSE),VLOOKUP(E339,Store_SRP!B2:H110,{6}, FALSE)), VLOOKUP(E339,Store_Showcase!B2:H144,{6}, FALSE))</f>
      </c>
      <c r="AH339">
        <f>VLOOKUP(G339,Sku_Consolidated!A2:R957,18,FALSE)</f>
      </c>
      <c r="AI339">
        <f>VLOOKUP(G339,Sku_Consolidated!A2:S957,19,FALSE)</f>
      </c>
      <c r="AJ339">
        <f>VLOOKUP(G339,Sku_Consolidated!A2:T957,20,FALSE)</f>
      </c>
    </row>
    <row r="340" spans="1:36" x14ac:dyDescent="0.25">
      <c r="A340">
        <v>2024</v>
      </c>
      <c r="B340" t="s">
        <v>31</v>
      </c>
      <c r="C340" t="s">
        <v>32</v>
      </c>
      <c r="D340" t="s">
        <v>33</v>
      </c>
      <c r="E340">
        <v>252</v>
      </c>
      <c r="F340">
        <f>IF(IFERROR(VLOOKUP(E340,Store_Showcase!B2:H144,{2}, FALSE), TRUE)=TRUE, IF(IFERROR(VLOOKUP(E340,Store_SRP!B2:H110,{2}, FALSE), TRUE)=TRUE,VLOOKUP(E340,Store_VAM!B2:H273,{2}, FALSE),VLOOKUP(E340,Store_SRP!B2:H110,{2}, FALSE)), VLOOKUP(E340,Store_Showcase!B2:H144,{2}, FALSE))</f>
      </c>
      <c r="G340">
        <v>655314</v>
      </c>
      <c r="H340" t="s">
        <v>69</v>
      </c>
      <c r="I340" s="8" t="s">
        <v>810</v>
      </c>
      <c r="J340" t="s">
        <v>36</v>
      </c>
      <c r="K340" s="8">
        <f>IF(J340="PCK", I340, 0)</f>
      </c>
      <c r="L340" s="8">
        <f>IF(J340="KLS", I340, IF(J340="PCK", I340*VLOOKUP(G340,Sku_Consolidated!A2:U957,21, FALSE),I340*VLOOKUP(G340,Sku_Consolidated!A2:U957,21, FALSE)))</f>
      </c>
      <c r="M340" s="8">
        <f>IF(J340="PCS", I340, 0)</f>
      </c>
      <c r="N340" s="8" t="s">
        <v>811</v>
      </c>
      <c r="O340" s="8">
        <f>N340 * VLOOKUP(E340&amp;VLOOKUP(G340,Sku_Consolidated!A2:Q957,17,FALSE),Sku_CommRate!A2:E1002, 5, FALSE)</f>
      </c>
      <c r="P340" s="8">
        <f>N340 - O340</f>
      </c>
      <c r="Q340">
        <f>VLOOKUP(G340,Sku_Consolidated!A2:G957,7, FALSE)</f>
      </c>
      <c r="R340">
        <f>IF(IFERROR(VLOOKUP(E340,Store_Showcase!B2:H144,7, FALSE), TRUE)=TRUE, IF(IFERROR(VLOOKUP(E340,Store_SRP!B2:H110,7, FALSE), TRUE)=TRUE,VLOOKUP(E340,Store_VAM!B2:H273,7, FALSE),VLOOKUP(E340,Store_SRP!B2:H110,7, FALSE)), VLOOKUP(E340,Store_Showcase!B2:H144,7, FALSE))</f>
      </c>
      <c r="S340">
        <f>IF(IFERROR(VLOOKUP(E340,Store_Showcase!B2:I144,8, FALSE), TRUE)=TRUE, IF(IFERROR(VLOOKUP(E340,Store_SRP!B2:I110,8, FALSE), TRUE)=TRUE,VLOOKUP(E340,Store_VAM!B2:I273,8, FALSE),VLOOKUP(E340,Store_SRP!B2:I110,8, FALSE)), VLOOKUP(E340,Store_Showcase!B2:I144,8, FALSE))</f>
      </c>
      <c r="T340">
        <f>VLOOKUP(G340,Sku_Consolidated!A2:R957,18,FALSE)</f>
      </c>
      <c r="U340">
        <v>6239</v>
      </c>
      <c r="V340">
        <f>IF(VLOOKUP(G340,Sku_Consolidated!A2:S957,19,FALSE)="SHOWCASE", VLOOKUP(E340,Store_Showcase!B2:L144,11, FALSE), IF(VLOOKUP(G340,Sku_Consolidated!A2:S957,19,FALSE)="VAM",VLOOKUP(E340,Store_VAM!B2:L273,11, FALSE),VLOOKUP(E340,Store_SRP!B2:L110,11, FALSE)))</f>
      </c>
      <c r="W340">
        <f>VLOOKUP(G340,Sku_Consolidated!A2:W957,11,FALSE)</f>
      </c>
      <c r="X340">
        <f>VLOOKUP(G340,Sku_Consolidated!A2:H957,8,FALSE)</f>
      </c>
      <c r="Y340">
        <f>VLOOKUP(G340,Sku_Consolidated!A2:I957,9,FALSE)</f>
      </c>
      <c r="Z340" t="s">
        <v>38</v>
      </c>
      <c r="AA340">
        <f>VLOOKUP(G340,Sku_Consolidated!A2:E957,5,FALSE)</f>
      </c>
      <c r="AB340">
        <f>IF(VLOOKUP(G340,Sku_Consolidated!A2:S957,19,FALSE)="SHOWCASE", VLOOKUP(E340,Store_Showcase!B2:N144,13, FALSE), IF(VLOOKUP(G340,Sku_Consolidated!A2:S957,19,FALSE)="VAM",VLOOKUP(E340,Store_VAM!B2:N273,13, FALSE),VLOOKUP(E340,Store_SRP!B2:N110,13, FALSE)))</f>
      </c>
      <c r="AC340">
        <f>IF(IFERROR(AB340,TRUE)=TRUE, "-","OK")</f>
      </c>
      <c r="AD340" s="8" t="s">
        <v>811</v>
      </c>
      <c r="AE340" s="8" t="s">
        <v>39</v>
      </c>
      <c r="AF340">
        <f>IF(IFERROR(VLOOKUP(E340,Store_Showcase!B2:H144,{5}, FALSE), TRUE)=TRUE, IF(IFERROR(VLOOKUP(E340,Store_SRP!B2:H110,{5}, FALSE), TRUE)=TRUE,VLOOKUP(E340,Store_VAM!B2:H273,{5}, FALSE),VLOOKUP(E340,Store_SRP!B2:H110,{5}, FALSE)), VLOOKUP(E340,Store_Showcase!B2:H144,{5}, FALSE))</f>
      </c>
      <c r="AG340">
        <f>IF(IFERROR(VLOOKUP(E340,Store_Showcase!B2:H144,{6}, FALSE), TRUE)=TRUE, IF(IFERROR(VLOOKUP(E340,Store_SRP!B2:H110,{6}, FALSE), TRUE)=TRUE,VLOOKUP(E340,Store_VAM!B2:H273,{6}, FALSE),VLOOKUP(E340,Store_SRP!B2:H110,{6}, FALSE)), VLOOKUP(E340,Store_Showcase!B2:H144,{6}, FALSE))</f>
      </c>
      <c r="AH340">
        <f>VLOOKUP(G340,Sku_Consolidated!A2:R957,18,FALSE)</f>
      </c>
      <c r="AI340">
        <f>VLOOKUP(G340,Sku_Consolidated!A2:S957,19,FALSE)</f>
      </c>
      <c r="AJ340">
        <f>VLOOKUP(G340,Sku_Consolidated!A2:T957,20,FALSE)</f>
      </c>
    </row>
    <row r="341" spans="1:36" x14ac:dyDescent="0.25">
      <c r="A341">
        <v>2024</v>
      </c>
      <c r="B341" t="s">
        <v>31</v>
      </c>
      <c r="C341" t="s">
        <v>32</v>
      </c>
      <c r="D341" t="s">
        <v>33</v>
      </c>
      <c r="E341">
        <v>150</v>
      </c>
      <c r="F341">
        <f>IF(IFERROR(VLOOKUP(E341,Store_Showcase!B2:H144,{2}, FALSE), TRUE)=TRUE, IF(IFERROR(VLOOKUP(E341,Store_SRP!B2:H110,{2}, FALSE), TRUE)=TRUE,VLOOKUP(E341,Store_VAM!B2:H273,{2}, FALSE),VLOOKUP(E341,Store_SRP!B2:H110,{2}, FALSE)), VLOOKUP(E341,Store_Showcase!B2:H144,{2}, FALSE))</f>
      </c>
      <c r="G341">
        <v>655306</v>
      </c>
      <c r="H341" t="s">
        <v>43</v>
      </c>
      <c r="I341" s="8" t="s">
        <v>812</v>
      </c>
      <c r="J341" t="s">
        <v>36</v>
      </c>
      <c r="K341" s="8">
        <f>IF(J341="PCK", I341, 0)</f>
      </c>
      <c r="L341" s="8">
        <f>IF(J341="KLS", I341, IF(J341="PCK", I341*VLOOKUP(G341,Sku_Consolidated!A2:U957,21, FALSE),I341*VLOOKUP(G341,Sku_Consolidated!A2:U957,21, FALSE)))</f>
      </c>
      <c r="M341" s="8">
        <f>IF(J341="PCS", I341, 0)</f>
      </c>
      <c r="N341" s="8" t="s">
        <v>813</v>
      </c>
      <c r="O341" s="8">
        <f>N341 * VLOOKUP(E341&amp;VLOOKUP(G341,Sku_Consolidated!A2:Q957,17,FALSE),Sku_CommRate!A2:E1002, 5, FALSE)</f>
      </c>
      <c r="P341" s="8">
        <f>N341 - O341</f>
      </c>
      <c r="Q341">
        <f>VLOOKUP(G341,Sku_Consolidated!A2:G957,7, FALSE)</f>
      </c>
      <c r="R341">
        <f>IF(IFERROR(VLOOKUP(E341,Store_Showcase!B2:H144,7, FALSE), TRUE)=TRUE, IF(IFERROR(VLOOKUP(E341,Store_SRP!B2:H110,7, FALSE), TRUE)=TRUE,VLOOKUP(E341,Store_VAM!B2:H273,7, FALSE),VLOOKUP(E341,Store_SRP!B2:H110,7, FALSE)), VLOOKUP(E341,Store_Showcase!B2:H144,7, FALSE))</f>
      </c>
      <c r="S341">
        <f>IF(IFERROR(VLOOKUP(E341,Store_Showcase!B2:I144,8, FALSE), TRUE)=TRUE, IF(IFERROR(VLOOKUP(E341,Store_SRP!B2:I110,8, FALSE), TRUE)=TRUE,VLOOKUP(E341,Store_VAM!B2:I273,8, FALSE),VLOOKUP(E341,Store_SRP!B2:I110,8, FALSE)), VLOOKUP(E341,Store_Showcase!B2:I144,8, FALSE))</f>
      </c>
      <c r="T341">
        <f>VLOOKUP(G341,Sku_Consolidated!A2:R957,18,FALSE)</f>
      </c>
      <c r="U341">
        <v>6233</v>
      </c>
      <c r="V341">
        <f>IF(VLOOKUP(G341,Sku_Consolidated!A2:S957,19,FALSE)="SHOWCASE", VLOOKUP(E341,Store_Showcase!B2:L144,11, FALSE), IF(VLOOKUP(G341,Sku_Consolidated!A2:S957,19,FALSE)="VAM",VLOOKUP(E341,Store_VAM!B2:L273,11, FALSE),VLOOKUP(E341,Store_SRP!B2:L110,11, FALSE)))</f>
      </c>
      <c r="W341">
        <f>VLOOKUP(G341,Sku_Consolidated!A2:W957,11,FALSE)</f>
      </c>
      <c r="X341">
        <f>VLOOKUP(G341,Sku_Consolidated!A2:H957,8,FALSE)</f>
      </c>
      <c r="Y341">
        <f>VLOOKUP(G341,Sku_Consolidated!A2:I957,9,FALSE)</f>
      </c>
      <c r="Z341" t="s">
        <v>38</v>
      </c>
      <c r="AA341">
        <f>VLOOKUP(G341,Sku_Consolidated!A2:E957,5,FALSE)</f>
      </c>
      <c r="AB341">
        <f>IF(VLOOKUP(G341,Sku_Consolidated!A2:S957,19,FALSE)="SHOWCASE", VLOOKUP(E341,Store_Showcase!B2:N144,13, FALSE), IF(VLOOKUP(G341,Sku_Consolidated!A2:S957,19,FALSE)="VAM",VLOOKUP(E341,Store_VAM!B2:N273,13, FALSE),VLOOKUP(E341,Store_SRP!B2:N110,13, FALSE)))</f>
      </c>
      <c r="AC341">
        <f>IF(IFERROR(AB341,TRUE)=TRUE, "-","OK")</f>
      </c>
      <c r="AD341" s="8" t="s">
        <v>813</v>
      </c>
      <c r="AE341" s="8" t="s">
        <v>39</v>
      </c>
      <c r="AF341">
        <f>IF(IFERROR(VLOOKUP(E341,Store_Showcase!B2:H144,{5}, FALSE), TRUE)=TRUE, IF(IFERROR(VLOOKUP(E341,Store_SRP!B2:H110,{5}, FALSE), TRUE)=TRUE,VLOOKUP(E341,Store_VAM!B2:H273,{5}, FALSE),VLOOKUP(E341,Store_SRP!B2:H110,{5}, FALSE)), VLOOKUP(E341,Store_Showcase!B2:H144,{5}, FALSE))</f>
      </c>
      <c r="AG341">
        <f>IF(IFERROR(VLOOKUP(E341,Store_Showcase!B2:H144,{6}, FALSE), TRUE)=TRUE, IF(IFERROR(VLOOKUP(E341,Store_SRP!B2:H110,{6}, FALSE), TRUE)=TRUE,VLOOKUP(E341,Store_VAM!B2:H273,{6}, FALSE),VLOOKUP(E341,Store_SRP!B2:H110,{6}, FALSE)), VLOOKUP(E341,Store_Showcase!B2:H144,{6}, FALSE))</f>
      </c>
      <c r="AH341">
        <f>VLOOKUP(G341,Sku_Consolidated!A2:R957,18,FALSE)</f>
      </c>
      <c r="AI341">
        <f>VLOOKUP(G341,Sku_Consolidated!A2:S957,19,FALSE)</f>
      </c>
      <c r="AJ341">
        <f>VLOOKUP(G341,Sku_Consolidated!A2:T957,20,FALSE)</f>
      </c>
    </row>
    <row r="342" spans="1:36" x14ac:dyDescent="0.25">
      <c r="A342">
        <v>2024</v>
      </c>
      <c r="B342" t="s">
        <v>31</v>
      </c>
      <c r="C342" t="s">
        <v>32</v>
      </c>
      <c r="D342" t="s">
        <v>33</v>
      </c>
      <c r="E342">
        <v>736</v>
      </c>
      <c r="F342">
        <f>IF(IFERROR(VLOOKUP(E342,Store_Showcase!B2:H144,{2}, FALSE), TRUE)=TRUE, IF(IFERROR(VLOOKUP(E342,Store_SRP!B2:H110,{2}, FALSE), TRUE)=TRUE,VLOOKUP(E342,Store_VAM!B2:H273,{2}, FALSE),VLOOKUP(E342,Store_SRP!B2:H110,{2}, FALSE)), VLOOKUP(E342,Store_Showcase!B2:H144,{2}, FALSE))</f>
      </c>
      <c r="G342">
        <v>655292</v>
      </c>
      <c r="H342" t="s">
        <v>72</v>
      </c>
      <c r="I342" s="8" t="s">
        <v>814</v>
      </c>
      <c r="J342" t="s">
        <v>36</v>
      </c>
      <c r="K342" s="8">
        <f>IF(J342="PCK", I342, 0)</f>
      </c>
      <c r="L342" s="8">
        <f>IF(J342="KLS", I342, IF(J342="PCK", I342*VLOOKUP(G342,Sku_Consolidated!A2:U957,21, FALSE),I342*VLOOKUP(G342,Sku_Consolidated!A2:U957,21, FALSE)))</f>
      </c>
      <c r="M342" s="8">
        <f>IF(J342="PCS", I342, 0)</f>
      </c>
      <c r="N342" s="8" t="s">
        <v>815</v>
      </c>
      <c r="O342" s="8">
        <f>N342 * VLOOKUP(E342&amp;VLOOKUP(G342,Sku_Consolidated!A2:Q957,17,FALSE),Sku_CommRate!A2:E1002, 5, FALSE)</f>
      </c>
      <c r="P342" s="8">
        <f>N342 - O342</f>
      </c>
      <c r="Q342">
        <f>VLOOKUP(G342,Sku_Consolidated!A2:G957,7, FALSE)</f>
      </c>
      <c r="R342">
        <f>IF(IFERROR(VLOOKUP(E342,Store_Showcase!B2:H144,7, FALSE), TRUE)=TRUE, IF(IFERROR(VLOOKUP(E342,Store_SRP!B2:H110,7, FALSE), TRUE)=TRUE,VLOOKUP(E342,Store_VAM!B2:H273,7, FALSE),VLOOKUP(E342,Store_SRP!B2:H110,7, FALSE)), VLOOKUP(E342,Store_Showcase!B2:H144,7, FALSE))</f>
      </c>
      <c r="S342">
        <f>IF(IFERROR(VLOOKUP(E342,Store_Showcase!B2:I144,8, FALSE), TRUE)=TRUE, IF(IFERROR(VLOOKUP(E342,Store_SRP!B2:I110,8, FALSE), TRUE)=TRUE,VLOOKUP(E342,Store_VAM!B2:I273,8, FALSE),VLOOKUP(E342,Store_SRP!B2:I110,8, FALSE)), VLOOKUP(E342,Store_Showcase!B2:I144,8, FALSE))</f>
      </c>
      <c r="T342">
        <f>VLOOKUP(G342,Sku_Consolidated!A2:R957,18,FALSE)</f>
      </c>
      <c r="U342">
        <v>6220</v>
      </c>
      <c r="V342">
        <f>IF(VLOOKUP(G342,Sku_Consolidated!A2:S957,19,FALSE)="SHOWCASE", VLOOKUP(E342,Store_Showcase!B2:L144,11, FALSE), IF(VLOOKUP(G342,Sku_Consolidated!A2:S957,19,FALSE)="VAM",VLOOKUP(E342,Store_VAM!B2:L273,11, FALSE),VLOOKUP(E342,Store_SRP!B2:L110,11, FALSE)))</f>
      </c>
      <c r="W342">
        <f>VLOOKUP(G342,Sku_Consolidated!A2:W957,11,FALSE)</f>
      </c>
      <c r="X342">
        <f>VLOOKUP(G342,Sku_Consolidated!A2:H957,8,FALSE)</f>
      </c>
      <c r="Y342">
        <f>VLOOKUP(G342,Sku_Consolidated!A2:I957,9,FALSE)</f>
      </c>
      <c r="Z342" t="s">
        <v>38</v>
      </c>
      <c r="AA342">
        <f>VLOOKUP(G342,Sku_Consolidated!A2:E957,5,FALSE)</f>
      </c>
      <c r="AB342">
        <f>IF(VLOOKUP(G342,Sku_Consolidated!A2:S957,19,FALSE)="SHOWCASE", VLOOKUP(E342,Store_Showcase!B2:N144,13, FALSE), IF(VLOOKUP(G342,Sku_Consolidated!A2:S957,19,FALSE)="VAM",VLOOKUP(E342,Store_VAM!B2:N273,13, FALSE),VLOOKUP(E342,Store_SRP!B2:N110,13, FALSE)))</f>
      </c>
      <c r="AC342">
        <f>IF(IFERROR(AB342,TRUE)=TRUE, "-","OK")</f>
      </c>
      <c r="AD342" s="8" t="s">
        <v>815</v>
      </c>
      <c r="AE342" s="8" t="s">
        <v>39</v>
      </c>
      <c r="AF342">
        <f>IF(IFERROR(VLOOKUP(E342,Store_Showcase!B2:H144,{5}, FALSE), TRUE)=TRUE, IF(IFERROR(VLOOKUP(E342,Store_SRP!B2:H110,{5}, FALSE), TRUE)=TRUE,VLOOKUP(E342,Store_VAM!B2:H273,{5}, FALSE),VLOOKUP(E342,Store_SRP!B2:H110,{5}, FALSE)), VLOOKUP(E342,Store_Showcase!B2:H144,{5}, FALSE))</f>
      </c>
      <c r="AG342">
        <f>IF(IFERROR(VLOOKUP(E342,Store_Showcase!B2:H144,{6}, FALSE), TRUE)=TRUE, IF(IFERROR(VLOOKUP(E342,Store_SRP!B2:H110,{6}, FALSE), TRUE)=TRUE,VLOOKUP(E342,Store_VAM!B2:H273,{6}, FALSE),VLOOKUP(E342,Store_SRP!B2:H110,{6}, FALSE)), VLOOKUP(E342,Store_Showcase!B2:H144,{6}, FALSE))</f>
      </c>
      <c r="AH342">
        <f>VLOOKUP(G342,Sku_Consolidated!A2:R957,18,FALSE)</f>
      </c>
      <c r="AI342">
        <f>VLOOKUP(G342,Sku_Consolidated!A2:S957,19,FALSE)</f>
      </c>
      <c r="AJ342">
        <f>VLOOKUP(G342,Sku_Consolidated!A2:T957,20,FALSE)</f>
      </c>
    </row>
    <row r="343" spans="1:36" x14ac:dyDescent="0.25">
      <c r="A343">
        <v>2024</v>
      </c>
      <c r="B343" t="s">
        <v>31</v>
      </c>
      <c r="C343" t="s">
        <v>32</v>
      </c>
      <c r="D343" t="s">
        <v>33</v>
      </c>
      <c r="E343">
        <v>466</v>
      </c>
      <c r="F343">
        <f>IF(IFERROR(VLOOKUP(E343,Store_Showcase!B2:H144,{2}, FALSE), TRUE)=TRUE, IF(IFERROR(VLOOKUP(E343,Store_SRP!B2:H110,{2}, FALSE), TRUE)=TRUE,VLOOKUP(E343,Store_VAM!B2:H273,{2}, FALSE),VLOOKUP(E343,Store_SRP!B2:H110,{2}, FALSE)), VLOOKUP(E343,Store_Showcase!B2:H144,{2}, FALSE))</f>
      </c>
      <c r="G343">
        <v>655711</v>
      </c>
      <c r="H343" t="s">
        <v>159</v>
      </c>
      <c r="I343" s="8" t="s">
        <v>816</v>
      </c>
      <c r="J343" t="s">
        <v>36</v>
      </c>
      <c r="K343" s="8">
        <f>IF(J343="PCK", I343, 0)</f>
      </c>
      <c r="L343" s="8">
        <f>IF(J343="KLS", I343, IF(J343="PCK", I343*VLOOKUP(G343,Sku_Consolidated!A2:U957,21, FALSE),I343*VLOOKUP(G343,Sku_Consolidated!A2:U957,21, FALSE)))</f>
      </c>
      <c r="M343" s="8">
        <f>IF(J343="PCS", I343, 0)</f>
      </c>
      <c r="N343" s="8" t="s">
        <v>817</v>
      </c>
      <c r="O343" s="8">
        <f>N343 * VLOOKUP(E343&amp;VLOOKUP(G343,Sku_Consolidated!A2:Q957,17,FALSE),Sku_CommRate!A2:E1002, 5, FALSE)</f>
      </c>
      <c r="P343" s="8">
        <f>N343 - O343</f>
      </c>
      <c r="Q343">
        <f>VLOOKUP(G343,Sku_Consolidated!A2:G957,7, FALSE)</f>
      </c>
      <c r="R343">
        <f>IF(IFERROR(VLOOKUP(E343,Store_Showcase!B2:H144,7, FALSE), TRUE)=TRUE, IF(IFERROR(VLOOKUP(E343,Store_SRP!B2:H110,7, FALSE), TRUE)=TRUE,VLOOKUP(E343,Store_VAM!B2:H273,7, FALSE),VLOOKUP(E343,Store_SRP!B2:H110,7, FALSE)), VLOOKUP(E343,Store_Showcase!B2:H144,7, FALSE))</f>
      </c>
      <c r="S343">
        <f>IF(IFERROR(VLOOKUP(E343,Store_Showcase!B2:I144,8, FALSE), TRUE)=TRUE, IF(IFERROR(VLOOKUP(E343,Store_SRP!B2:I110,8, FALSE), TRUE)=TRUE,VLOOKUP(E343,Store_VAM!B2:I273,8, FALSE),VLOOKUP(E343,Store_SRP!B2:I110,8, FALSE)), VLOOKUP(E343,Store_Showcase!B2:I144,8, FALSE))</f>
      </c>
      <c r="T343">
        <f>VLOOKUP(G343,Sku_Consolidated!A2:R957,18,FALSE)</f>
      </c>
      <c r="U343">
        <v>6439</v>
      </c>
      <c r="V343">
        <f>IF(VLOOKUP(G343,Sku_Consolidated!A2:S957,19,FALSE)="SHOWCASE", VLOOKUP(E343,Store_Showcase!B2:L144,11, FALSE), IF(VLOOKUP(G343,Sku_Consolidated!A2:S957,19,FALSE)="VAM",VLOOKUP(E343,Store_VAM!B2:L273,11, FALSE),VLOOKUP(E343,Store_SRP!B2:L110,11, FALSE)))</f>
      </c>
      <c r="W343">
        <f>VLOOKUP(G343,Sku_Consolidated!A2:W957,11,FALSE)</f>
      </c>
      <c r="X343">
        <f>VLOOKUP(G343,Sku_Consolidated!A2:H957,8,FALSE)</f>
      </c>
      <c r="Y343">
        <f>VLOOKUP(G343,Sku_Consolidated!A2:I957,9,FALSE)</f>
      </c>
      <c r="Z343" t="s">
        <v>38</v>
      </c>
      <c r="AA343">
        <f>VLOOKUP(G343,Sku_Consolidated!A2:E957,5,FALSE)</f>
      </c>
      <c r="AB343">
        <f>IF(VLOOKUP(G343,Sku_Consolidated!A2:S957,19,FALSE)="SHOWCASE", VLOOKUP(E343,Store_Showcase!B2:N144,13, FALSE), IF(VLOOKUP(G343,Sku_Consolidated!A2:S957,19,FALSE)="VAM",VLOOKUP(E343,Store_VAM!B2:N273,13, FALSE),VLOOKUP(E343,Store_SRP!B2:N110,13, FALSE)))</f>
      </c>
      <c r="AC343">
        <f>IF(IFERROR(AB343,TRUE)=TRUE, "-","OK")</f>
      </c>
      <c r="AD343" s="8" t="s">
        <v>817</v>
      </c>
      <c r="AE343" s="8" t="s">
        <v>39</v>
      </c>
      <c r="AF343">
        <f>IF(IFERROR(VLOOKUP(E343,Store_Showcase!B2:H144,{5}, FALSE), TRUE)=TRUE, IF(IFERROR(VLOOKUP(E343,Store_SRP!B2:H110,{5}, FALSE), TRUE)=TRUE,VLOOKUP(E343,Store_VAM!B2:H273,{5}, FALSE),VLOOKUP(E343,Store_SRP!B2:H110,{5}, FALSE)), VLOOKUP(E343,Store_Showcase!B2:H144,{5}, FALSE))</f>
      </c>
      <c r="AG343">
        <f>IF(IFERROR(VLOOKUP(E343,Store_Showcase!B2:H144,{6}, FALSE), TRUE)=TRUE, IF(IFERROR(VLOOKUP(E343,Store_SRP!B2:H110,{6}, FALSE), TRUE)=TRUE,VLOOKUP(E343,Store_VAM!B2:H273,{6}, FALSE),VLOOKUP(E343,Store_SRP!B2:H110,{6}, FALSE)), VLOOKUP(E343,Store_Showcase!B2:H144,{6}, FALSE))</f>
      </c>
      <c r="AH343">
        <f>VLOOKUP(G343,Sku_Consolidated!A2:R957,18,FALSE)</f>
      </c>
      <c r="AI343">
        <f>VLOOKUP(G343,Sku_Consolidated!A2:S957,19,FALSE)</f>
      </c>
      <c r="AJ343">
        <f>VLOOKUP(G343,Sku_Consolidated!A2:T957,20,FALSE)</f>
      </c>
    </row>
    <row r="344" spans="1:36" x14ac:dyDescent="0.25">
      <c r="A344">
        <v>2024</v>
      </c>
      <c r="B344" t="s">
        <v>31</v>
      </c>
      <c r="C344" t="s">
        <v>32</v>
      </c>
      <c r="D344" t="s">
        <v>33</v>
      </c>
      <c r="E344">
        <v>809</v>
      </c>
      <c r="F344">
        <f>IF(IFERROR(VLOOKUP(E344,Store_Showcase!B2:H144,{2}, FALSE), TRUE)=TRUE, IF(IFERROR(VLOOKUP(E344,Store_SRP!B2:H110,{2}, FALSE), TRUE)=TRUE,VLOOKUP(E344,Store_VAM!B2:H273,{2}, FALSE),VLOOKUP(E344,Store_SRP!B2:H110,{2}, FALSE)), VLOOKUP(E344,Store_Showcase!B2:H144,{2}, FALSE))</f>
      </c>
      <c r="G344">
        <v>655312</v>
      </c>
      <c r="H344" t="s">
        <v>98</v>
      </c>
      <c r="I344" s="8" t="s">
        <v>818</v>
      </c>
      <c r="J344" t="s">
        <v>36</v>
      </c>
      <c r="K344" s="8">
        <f>IF(J344="PCK", I344, 0)</f>
      </c>
      <c r="L344" s="8">
        <f>IF(J344="KLS", I344, IF(J344="PCK", I344*VLOOKUP(G344,Sku_Consolidated!A2:U957,21, FALSE),I344*VLOOKUP(G344,Sku_Consolidated!A2:U957,21, FALSE)))</f>
      </c>
      <c r="M344" s="8">
        <f>IF(J344="PCS", I344, 0)</f>
      </c>
      <c r="N344" s="8" t="s">
        <v>819</v>
      </c>
      <c r="O344" s="8">
        <f>N344 * VLOOKUP(E344&amp;VLOOKUP(G344,Sku_Consolidated!A2:Q957,17,FALSE),Sku_CommRate!A2:E1002, 5, FALSE)</f>
      </c>
      <c r="P344" s="8">
        <f>N344 - O344</f>
      </c>
      <c r="Q344">
        <f>VLOOKUP(G344,Sku_Consolidated!A2:G957,7, FALSE)</f>
      </c>
      <c r="R344">
        <f>IF(IFERROR(VLOOKUP(E344,Store_Showcase!B2:H144,7, FALSE), TRUE)=TRUE, IF(IFERROR(VLOOKUP(E344,Store_SRP!B2:H110,7, FALSE), TRUE)=TRUE,VLOOKUP(E344,Store_VAM!B2:H273,7, FALSE),VLOOKUP(E344,Store_SRP!B2:H110,7, FALSE)), VLOOKUP(E344,Store_Showcase!B2:H144,7, FALSE))</f>
      </c>
      <c r="S344">
        <f>IF(IFERROR(VLOOKUP(E344,Store_Showcase!B2:I144,8, FALSE), TRUE)=TRUE, IF(IFERROR(VLOOKUP(E344,Store_SRP!B2:I110,8, FALSE), TRUE)=TRUE,VLOOKUP(E344,Store_VAM!B2:I273,8, FALSE),VLOOKUP(E344,Store_SRP!B2:I110,8, FALSE)), VLOOKUP(E344,Store_Showcase!B2:I144,8, FALSE))</f>
      </c>
      <c r="T344">
        <f>VLOOKUP(G344,Sku_Consolidated!A2:R957,18,FALSE)</f>
      </c>
      <c r="U344">
        <v>6238</v>
      </c>
      <c r="V344">
        <f>IF(VLOOKUP(G344,Sku_Consolidated!A2:S957,19,FALSE)="SHOWCASE", VLOOKUP(E344,Store_Showcase!B2:L144,11, FALSE), IF(VLOOKUP(G344,Sku_Consolidated!A2:S957,19,FALSE)="VAM",VLOOKUP(E344,Store_VAM!B2:L273,11, FALSE),VLOOKUP(E344,Store_SRP!B2:L110,11, FALSE)))</f>
      </c>
      <c r="W344">
        <f>VLOOKUP(G344,Sku_Consolidated!A2:W957,11,FALSE)</f>
      </c>
      <c r="X344">
        <f>VLOOKUP(G344,Sku_Consolidated!A2:H957,8,FALSE)</f>
      </c>
      <c r="Y344">
        <f>VLOOKUP(G344,Sku_Consolidated!A2:I957,9,FALSE)</f>
      </c>
      <c r="Z344" t="s">
        <v>38</v>
      </c>
      <c r="AA344">
        <f>VLOOKUP(G344,Sku_Consolidated!A2:E957,5,FALSE)</f>
      </c>
      <c r="AB344">
        <f>IF(VLOOKUP(G344,Sku_Consolidated!A2:S957,19,FALSE)="SHOWCASE", VLOOKUP(E344,Store_Showcase!B2:N144,13, FALSE), IF(VLOOKUP(G344,Sku_Consolidated!A2:S957,19,FALSE)="VAM",VLOOKUP(E344,Store_VAM!B2:N273,13, FALSE),VLOOKUP(E344,Store_SRP!B2:N110,13, FALSE)))</f>
      </c>
      <c r="AC344">
        <f>IF(IFERROR(AB344,TRUE)=TRUE, "-","OK")</f>
      </c>
      <c r="AD344" s="8" t="s">
        <v>819</v>
      </c>
      <c r="AE344" s="8" t="s">
        <v>39</v>
      </c>
      <c r="AF344">
        <f>IF(IFERROR(VLOOKUP(E344,Store_Showcase!B2:H144,{5}, FALSE), TRUE)=TRUE, IF(IFERROR(VLOOKUP(E344,Store_SRP!B2:H110,{5}, FALSE), TRUE)=TRUE,VLOOKUP(E344,Store_VAM!B2:H273,{5}, FALSE),VLOOKUP(E344,Store_SRP!B2:H110,{5}, FALSE)), VLOOKUP(E344,Store_Showcase!B2:H144,{5}, FALSE))</f>
      </c>
      <c r="AG344">
        <f>IF(IFERROR(VLOOKUP(E344,Store_Showcase!B2:H144,{6}, FALSE), TRUE)=TRUE, IF(IFERROR(VLOOKUP(E344,Store_SRP!B2:H110,{6}, FALSE), TRUE)=TRUE,VLOOKUP(E344,Store_VAM!B2:H273,{6}, FALSE),VLOOKUP(E344,Store_SRP!B2:H110,{6}, FALSE)), VLOOKUP(E344,Store_Showcase!B2:H144,{6}, FALSE))</f>
      </c>
      <c r="AH344">
        <f>VLOOKUP(G344,Sku_Consolidated!A2:R957,18,FALSE)</f>
      </c>
      <c r="AI344">
        <f>VLOOKUP(G344,Sku_Consolidated!A2:S957,19,FALSE)</f>
      </c>
      <c r="AJ344">
        <f>VLOOKUP(G344,Sku_Consolidated!A2:T957,20,FALSE)</f>
      </c>
    </row>
    <row r="345" spans="1:36" x14ac:dyDescent="0.25">
      <c r="A345">
        <v>2024</v>
      </c>
      <c r="B345" t="s">
        <v>31</v>
      </c>
      <c r="C345" t="s">
        <v>32</v>
      </c>
      <c r="D345" t="s">
        <v>33</v>
      </c>
      <c r="E345">
        <v>229</v>
      </c>
      <c r="F345">
        <f>IF(IFERROR(VLOOKUP(E345,Store_Showcase!B2:H144,{2}, FALSE), TRUE)=TRUE, IF(IFERROR(VLOOKUP(E345,Store_SRP!B2:H110,{2}, FALSE), TRUE)=TRUE,VLOOKUP(E345,Store_VAM!B2:H273,{2}, FALSE),VLOOKUP(E345,Store_SRP!B2:H110,{2}, FALSE)), VLOOKUP(E345,Store_Showcase!B2:H144,{2}, FALSE))</f>
      </c>
      <c r="G345">
        <v>655281</v>
      </c>
      <c r="H345" t="s">
        <v>40</v>
      </c>
      <c r="I345" s="8" t="s">
        <v>820</v>
      </c>
      <c r="J345" t="s">
        <v>36</v>
      </c>
      <c r="K345" s="8">
        <f>IF(J345="PCK", I345, 0)</f>
      </c>
      <c r="L345" s="8">
        <f>IF(J345="KLS", I345, IF(J345="PCK", I345*VLOOKUP(G345,Sku_Consolidated!A2:U957,21, FALSE),I345*VLOOKUP(G345,Sku_Consolidated!A2:U957,21, FALSE)))</f>
      </c>
      <c r="M345" s="8">
        <f>IF(J345="PCS", I345, 0)</f>
      </c>
      <c r="N345" s="8" t="s">
        <v>821</v>
      </c>
      <c r="O345" s="8">
        <f>N345 * VLOOKUP(E345&amp;VLOOKUP(G345,Sku_Consolidated!A2:Q957,17,FALSE),Sku_CommRate!A2:E1002, 5, FALSE)</f>
      </c>
      <c r="P345" s="8">
        <f>N345 - O345</f>
      </c>
      <c r="Q345">
        <f>VLOOKUP(G345,Sku_Consolidated!A2:G957,7, FALSE)</f>
      </c>
      <c r="R345">
        <f>IF(IFERROR(VLOOKUP(E345,Store_Showcase!B2:H144,7, FALSE), TRUE)=TRUE, IF(IFERROR(VLOOKUP(E345,Store_SRP!B2:H110,7, FALSE), TRUE)=TRUE,VLOOKUP(E345,Store_VAM!B2:H273,7, FALSE),VLOOKUP(E345,Store_SRP!B2:H110,7, FALSE)), VLOOKUP(E345,Store_Showcase!B2:H144,7, FALSE))</f>
      </c>
      <c r="S345">
        <f>IF(IFERROR(VLOOKUP(E345,Store_Showcase!B2:I144,8, FALSE), TRUE)=TRUE, IF(IFERROR(VLOOKUP(E345,Store_SRP!B2:I110,8, FALSE), TRUE)=TRUE,VLOOKUP(E345,Store_VAM!B2:I273,8, FALSE),VLOOKUP(E345,Store_SRP!B2:I110,8, FALSE)), VLOOKUP(E345,Store_Showcase!B2:I144,8, FALSE))</f>
      </c>
      <c r="T345">
        <f>VLOOKUP(G345,Sku_Consolidated!A2:R957,18,FALSE)</f>
      </c>
      <c r="U345">
        <v>6216</v>
      </c>
      <c r="V345">
        <f>IF(VLOOKUP(G345,Sku_Consolidated!A2:S957,19,FALSE)="SHOWCASE", VLOOKUP(E345,Store_Showcase!B2:L144,11, FALSE), IF(VLOOKUP(G345,Sku_Consolidated!A2:S957,19,FALSE)="VAM",VLOOKUP(E345,Store_VAM!B2:L273,11, FALSE),VLOOKUP(E345,Store_SRP!B2:L110,11, FALSE)))</f>
      </c>
      <c r="W345">
        <f>VLOOKUP(G345,Sku_Consolidated!A2:W957,11,FALSE)</f>
      </c>
      <c r="X345">
        <f>VLOOKUP(G345,Sku_Consolidated!A2:H957,8,FALSE)</f>
      </c>
      <c r="Y345">
        <f>VLOOKUP(G345,Sku_Consolidated!A2:I957,9,FALSE)</f>
      </c>
      <c r="Z345" t="s">
        <v>38</v>
      </c>
      <c r="AA345">
        <f>VLOOKUP(G345,Sku_Consolidated!A2:E957,5,FALSE)</f>
      </c>
      <c r="AB345">
        <f>IF(VLOOKUP(G345,Sku_Consolidated!A2:S957,19,FALSE)="SHOWCASE", VLOOKUP(E345,Store_Showcase!B2:N144,13, FALSE), IF(VLOOKUP(G345,Sku_Consolidated!A2:S957,19,FALSE)="VAM",VLOOKUP(E345,Store_VAM!B2:N273,13, FALSE),VLOOKUP(E345,Store_SRP!B2:N110,13, FALSE)))</f>
      </c>
      <c r="AC345">
        <f>IF(IFERROR(AB345,TRUE)=TRUE, "-","OK")</f>
      </c>
      <c r="AD345" s="8" t="s">
        <v>821</v>
      </c>
      <c r="AE345" s="8" t="s">
        <v>39</v>
      </c>
      <c r="AF345">
        <f>IF(IFERROR(VLOOKUP(E345,Store_Showcase!B2:H144,{5}, FALSE), TRUE)=TRUE, IF(IFERROR(VLOOKUP(E345,Store_SRP!B2:H110,{5}, FALSE), TRUE)=TRUE,VLOOKUP(E345,Store_VAM!B2:H273,{5}, FALSE),VLOOKUP(E345,Store_SRP!B2:H110,{5}, FALSE)), VLOOKUP(E345,Store_Showcase!B2:H144,{5}, FALSE))</f>
      </c>
      <c r="AG345">
        <f>IF(IFERROR(VLOOKUP(E345,Store_Showcase!B2:H144,{6}, FALSE), TRUE)=TRUE, IF(IFERROR(VLOOKUP(E345,Store_SRP!B2:H110,{6}, FALSE), TRUE)=TRUE,VLOOKUP(E345,Store_VAM!B2:H273,{6}, FALSE),VLOOKUP(E345,Store_SRP!B2:H110,{6}, FALSE)), VLOOKUP(E345,Store_Showcase!B2:H144,{6}, FALSE))</f>
      </c>
      <c r="AH345">
        <f>VLOOKUP(G345,Sku_Consolidated!A2:R957,18,FALSE)</f>
      </c>
      <c r="AI345">
        <f>VLOOKUP(G345,Sku_Consolidated!A2:S957,19,FALSE)</f>
      </c>
      <c r="AJ345">
        <f>VLOOKUP(G345,Sku_Consolidated!A2:T957,20,FALSE)</f>
      </c>
    </row>
    <row r="346" spans="1:36" x14ac:dyDescent="0.25">
      <c r="A346">
        <v>2024</v>
      </c>
      <c r="B346" t="s">
        <v>31</v>
      </c>
      <c r="C346" t="s">
        <v>32</v>
      </c>
      <c r="D346" t="s">
        <v>33</v>
      </c>
      <c r="E346">
        <v>480</v>
      </c>
      <c r="F346">
        <f>IF(IFERROR(VLOOKUP(E346,Store_Showcase!B2:H144,{2}, FALSE), TRUE)=TRUE, IF(IFERROR(VLOOKUP(E346,Store_SRP!B2:H110,{2}, FALSE), TRUE)=TRUE,VLOOKUP(E346,Store_VAM!B2:H273,{2}, FALSE),VLOOKUP(E346,Store_SRP!B2:H110,{2}, FALSE)), VLOOKUP(E346,Store_Showcase!B2:H144,{2}, FALSE))</f>
      </c>
      <c r="G346">
        <v>655814</v>
      </c>
      <c r="H346" t="s">
        <v>192</v>
      </c>
      <c r="I346" s="8" t="s">
        <v>822</v>
      </c>
      <c r="J346" t="s">
        <v>36</v>
      </c>
      <c r="K346" s="8">
        <f>IF(J346="PCK", I346, 0)</f>
      </c>
      <c r="L346" s="8">
        <f>IF(J346="KLS", I346, IF(J346="PCK", I346*VLOOKUP(G346,Sku_Consolidated!A2:U957,21, FALSE),I346*VLOOKUP(G346,Sku_Consolidated!A2:U957,21, FALSE)))</f>
      </c>
      <c r="M346" s="8">
        <f>IF(J346="PCS", I346, 0)</f>
      </c>
      <c r="N346" s="8" t="s">
        <v>823</v>
      </c>
      <c r="O346" s="8">
        <f>N346 * VLOOKUP(E346&amp;VLOOKUP(G346,Sku_Consolidated!A2:Q957,17,FALSE),Sku_CommRate!A2:E1002, 5, FALSE)</f>
      </c>
      <c r="P346" s="8">
        <f>N346 - O346</f>
      </c>
      <c r="Q346">
        <f>VLOOKUP(G346,Sku_Consolidated!A2:G957,7, FALSE)</f>
      </c>
      <c r="R346">
        <f>IF(IFERROR(VLOOKUP(E346,Store_Showcase!B2:H144,7, FALSE), TRUE)=TRUE, IF(IFERROR(VLOOKUP(E346,Store_SRP!B2:H110,7, FALSE), TRUE)=TRUE,VLOOKUP(E346,Store_VAM!B2:H273,7, FALSE),VLOOKUP(E346,Store_SRP!B2:H110,7, FALSE)), VLOOKUP(E346,Store_Showcase!B2:H144,7, FALSE))</f>
      </c>
      <c r="S346">
        <f>IF(IFERROR(VLOOKUP(E346,Store_Showcase!B2:I144,8, FALSE), TRUE)=TRUE, IF(IFERROR(VLOOKUP(E346,Store_SRP!B2:I110,8, FALSE), TRUE)=TRUE,VLOOKUP(E346,Store_VAM!B2:I273,8, FALSE),VLOOKUP(E346,Store_SRP!B2:I110,8, FALSE)), VLOOKUP(E346,Store_Showcase!B2:I144,8, FALSE))</f>
      </c>
      <c r="T346">
        <f>VLOOKUP(G346,Sku_Consolidated!A2:R957,18,FALSE)</f>
      </c>
      <c r="U346">
        <v>6471</v>
      </c>
      <c r="V346">
        <f>IF(VLOOKUP(G346,Sku_Consolidated!A2:S957,19,FALSE)="SHOWCASE", VLOOKUP(E346,Store_Showcase!B2:L144,11, FALSE), IF(VLOOKUP(G346,Sku_Consolidated!A2:S957,19,FALSE)="VAM",VLOOKUP(E346,Store_VAM!B2:L273,11, FALSE),VLOOKUP(E346,Store_SRP!B2:L110,11, FALSE)))</f>
      </c>
      <c r="W346">
        <f>VLOOKUP(G346,Sku_Consolidated!A2:W957,11,FALSE)</f>
      </c>
      <c r="X346">
        <f>VLOOKUP(G346,Sku_Consolidated!A2:H957,8,FALSE)</f>
      </c>
      <c r="Y346">
        <f>VLOOKUP(G346,Sku_Consolidated!A2:I957,9,FALSE)</f>
      </c>
      <c r="Z346" t="s">
        <v>38</v>
      </c>
      <c r="AA346">
        <f>VLOOKUP(G346,Sku_Consolidated!A2:E957,5,FALSE)</f>
      </c>
      <c r="AB346">
        <f>IF(VLOOKUP(G346,Sku_Consolidated!A2:S957,19,FALSE)="SHOWCASE", VLOOKUP(E346,Store_Showcase!B2:N144,13, FALSE), IF(VLOOKUP(G346,Sku_Consolidated!A2:S957,19,FALSE)="VAM",VLOOKUP(E346,Store_VAM!B2:N273,13, FALSE),VLOOKUP(E346,Store_SRP!B2:N110,13, FALSE)))</f>
      </c>
      <c r="AC346">
        <f>IF(IFERROR(AB346,TRUE)=TRUE, "-","OK")</f>
      </c>
      <c r="AD346" s="8" t="s">
        <v>823</v>
      </c>
      <c r="AE346" s="8" t="s">
        <v>39</v>
      </c>
      <c r="AF346">
        <f>IF(IFERROR(VLOOKUP(E346,Store_Showcase!B2:H144,{5}, FALSE), TRUE)=TRUE, IF(IFERROR(VLOOKUP(E346,Store_SRP!B2:H110,{5}, FALSE), TRUE)=TRUE,VLOOKUP(E346,Store_VAM!B2:H273,{5}, FALSE),VLOOKUP(E346,Store_SRP!B2:H110,{5}, FALSE)), VLOOKUP(E346,Store_Showcase!B2:H144,{5}, FALSE))</f>
      </c>
      <c r="AG346">
        <f>IF(IFERROR(VLOOKUP(E346,Store_Showcase!B2:H144,{6}, FALSE), TRUE)=TRUE, IF(IFERROR(VLOOKUP(E346,Store_SRP!B2:H110,{6}, FALSE), TRUE)=TRUE,VLOOKUP(E346,Store_VAM!B2:H273,{6}, FALSE),VLOOKUP(E346,Store_SRP!B2:H110,{6}, FALSE)), VLOOKUP(E346,Store_Showcase!B2:H144,{6}, FALSE))</f>
      </c>
      <c r="AH346">
        <f>VLOOKUP(G346,Sku_Consolidated!A2:R957,18,FALSE)</f>
      </c>
      <c r="AI346">
        <f>VLOOKUP(G346,Sku_Consolidated!A2:S957,19,FALSE)</f>
      </c>
      <c r="AJ346">
        <f>VLOOKUP(G346,Sku_Consolidated!A2:T957,20,FALSE)</f>
      </c>
    </row>
    <row r="347" spans="1:36" x14ac:dyDescent="0.25">
      <c r="A347">
        <v>2024</v>
      </c>
      <c r="B347" t="s">
        <v>31</v>
      </c>
      <c r="C347" t="s">
        <v>32</v>
      </c>
      <c r="D347" t="s">
        <v>33</v>
      </c>
      <c r="E347">
        <v>402</v>
      </c>
      <c r="F347">
        <f>IF(IFERROR(VLOOKUP(E347,Store_Showcase!B2:H144,{2}, FALSE), TRUE)=TRUE, IF(IFERROR(VLOOKUP(E347,Store_SRP!B2:H110,{2}, FALSE), TRUE)=TRUE,VLOOKUP(E347,Store_VAM!B2:H273,{2}, FALSE),VLOOKUP(E347,Store_SRP!B2:H110,{2}, FALSE)), VLOOKUP(E347,Store_Showcase!B2:H144,{2}, FALSE))</f>
      </c>
      <c r="G347">
        <v>655517</v>
      </c>
      <c r="H347" t="s">
        <v>152</v>
      </c>
      <c r="I347" s="8" t="s">
        <v>824</v>
      </c>
      <c r="J347" t="s">
        <v>36</v>
      </c>
      <c r="K347" s="8">
        <f>IF(J347="PCK", I347, 0)</f>
      </c>
      <c r="L347" s="8">
        <f>IF(J347="KLS", I347, IF(J347="PCK", I347*VLOOKUP(G347,Sku_Consolidated!A2:U957,21, FALSE),I347*VLOOKUP(G347,Sku_Consolidated!A2:U957,21, FALSE)))</f>
      </c>
      <c r="M347" s="8">
        <f>IF(J347="PCS", I347, 0)</f>
      </c>
      <c r="N347" s="8" t="s">
        <v>825</v>
      </c>
      <c r="O347" s="8">
        <f>N347 * VLOOKUP(E347&amp;VLOOKUP(G347,Sku_Consolidated!A2:Q957,17,FALSE),Sku_CommRate!A2:E1002, 5, FALSE)</f>
      </c>
      <c r="P347" s="8">
        <f>N347 - O347</f>
      </c>
      <c r="Q347">
        <f>VLOOKUP(G347,Sku_Consolidated!A2:G957,7, FALSE)</f>
      </c>
      <c r="R347">
        <f>IF(IFERROR(VLOOKUP(E347,Store_Showcase!B2:H144,7, FALSE), TRUE)=TRUE, IF(IFERROR(VLOOKUP(E347,Store_SRP!B2:H110,7, FALSE), TRUE)=TRUE,VLOOKUP(E347,Store_VAM!B2:H273,7, FALSE),VLOOKUP(E347,Store_SRP!B2:H110,7, FALSE)), VLOOKUP(E347,Store_Showcase!B2:H144,7, FALSE))</f>
      </c>
      <c r="S347">
        <f>IF(IFERROR(VLOOKUP(E347,Store_Showcase!B2:I144,8, FALSE), TRUE)=TRUE, IF(IFERROR(VLOOKUP(E347,Store_SRP!B2:I110,8, FALSE), TRUE)=TRUE,VLOOKUP(E347,Store_VAM!B2:I273,8, FALSE),VLOOKUP(E347,Store_SRP!B2:I110,8, FALSE)), VLOOKUP(E347,Store_Showcase!B2:I144,8, FALSE))</f>
      </c>
      <c r="T347">
        <f>VLOOKUP(G347,Sku_Consolidated!A2:R957,18,FALSE)</f>
      </c>
      <c r="U347">
        <v>6339</v>
      </c>
      <c r="V347">
        <f>IF(VLOOKUP(G347,Sku_Consolidated!A2:S957,19,FALSE)="SHOWCASE", VLOOKUP(E347,Store_Showcase!B2:L144,11, FALSE), IF(VLOOKUP(G347,Sku_Consolidated!A2:S957,19,FALSE)="VAM",VLOOKUP(E347,Store_VAM!B2:L273,11, FALSE),VLOOKUP(E347,Store_SRP!B2:L110,11, FALSE)))</f>
      </c>
      <c r="W347">
        <f>VLOOKUP(G347,Sku_Consolidated!A2:W957,11,FALSE)</f>
      </c>
      <c r="X347">
        <f>VLOOKUP(G347,Sku_Consolidated!A2:H957,8,FALSE)</f>
      </c>
      <c r="Y347">
        <f>VLOOKUP(G347,Sku_Consolidated!A2:I957,9,FALSE)</f>
      </c>
      <c r="Z347" t="s">
        <v>38</v>
      </c>
      <c r="AA347">
        <f>VLOOKUP(G347,Sku_Consolidated!A2:E957,5,FALSE)</f>
      </c>
      <c r="AB347">
        <f>IF(VLOOKUP(G347,Sku_Consolidated!A2:S957,19,FALSE)="SHOWCASE", VLOOKUP(E347,Store_Showcase!B2:N144,13, FALSE), IF(VLOOKUP(G347,Sku_Consolidated!A2:S957,19,FALSE)="VAM",VLOOKUP(E347,Store_VAM!B2:N273,13, FALSE),VLOOKUP(E347,Store_SRP!B2:N110,13, FALSE)))</f>
      </c>
      <c r="AC347">
        <f>IF(IFERROR(AB347,TRUE)=TRUE, "-","OK")</f>
      </c>
      <c r="AD347" s="8" t="s">
        <v>825</v>
      </c>
      <c r="AE347" s="8" t="s">
        <v>39</v>
      </c>
      <c r="AF347">
        <f>IF(IFERROR(VLOOKUP(E347,Store_Showcase!B2:H144,{5}, FALSE), TRUE)=TRUE, IF(IFERROR(VLOOKUP(E347,Store_SRP!B2:H110,{5}, FALSE), TRUE)=TRUE,VLOOKUP(E347,Store_VAM!B2:H273,{5}, FALSE),VLOOKUP(E347,Store_SRP!B2:H110,{5}, FALSE)), VLOOKUP(E347,Store_Showcase!B2:H144,{5}, FALSE))</f>
      </c>
      <c r="AG347">
        <f>IF(IFERROR(VLOOKUP(E347,Store_Showcase!B2:H144,{6}, FALSE), TRUE)=TRUE, IF(IFERROR(VLOOKUP(E347,Store_SRP!B2:H110,{6}, FALSE), TRUE)=TRUE,VLOOKUP(E347,Store_VAM!B2:H273,{6}, FALSE),VLOOKUP(E347,Store_SRP!B2:H110,{6}, FALSE)), VLOOKUP(E347,Store_Showcase!B2:H144,{6}, FALSE))</f>
      </c>
      <c r="AH347">
        <f>VLOOKUP(G347,Sku_Consolidated!A2:R957,18,FALSE)</f>
      </c>
      <c r="AI347">
        <f>VLOOKUP(G347,Sku_Consolidated!A2:S957,19,FALSE)</f>
      </c>
      <c r="AJ347">
        <f>VLOOKUP(G347,Sku_Consolidated!A2:T957,20,FALSE)</f>
      </c>
    </row>
    <row r="348" spans="1:36" x14ac:dyDescent="0.25">
      <c r="A348">
        <v>2024</v>
      </c>
      <c r="B348" t="s">
        <v>31</v>
      </c>
      <c r="C348" t="s">
        <v>32</v>
      </c>
      <c r="D348" t="s">
        <v>33</v>
      </c>
      <c r="E348">
        <v>813</v>
      </c>
      <c r="F348">
        <f>IF(IFERROR(VLOOKUP(E348,Store_Showcase!B2:H144,{2}, FALSE), TRUE)=TRUE, IF(IFERROR(VLOOKUP(E348,Store_SRP!B2:H110,{2}, FALSE), TRUE)=TRUE,VLOOKUP(E348,Store_VAM!B2:H273,{2}, FALSE),VLOOKUP(E348,Store_SRP!B2:H110,{2}, FALSE)), VLOOKUP(E348,Store_Showcase!B2:H144,{2}, FALSE))</f>
      </c>
      <c r="G348">
        <v>655298</v>
      </c>
      <c r="H348" t="s">
        <v>109</v>
      </c>
      <c r="I348" s="8" t="s">
        <v>826</v>
      </c>
      <c r="J348" t="s">
        <v>36</v>
      </c>
      <c r="K348" s="8">
        <f>IF(J348="PCK", I348, 0)</f>
      </c>
      <c r="L348" s="8">
        <f>IF(J348="KLS", I348, IF(J348="PCK", I348*VLOOKUP(G348,Sku_Consolidated!A2:U957,21, FALSE),I348*VLOOKUP(G348,Sku_Consolidated!A2:U957,21, FALSE)))</f>
      </c>
      <c r="M348" s="8">
        <f>IF(J348="PCS", I348, 0)</f>
      </c>
      <c r="N348" s="8" t="s">
        <v>827</v>
      </c>
      <c r="O348" s="8">
        <f>N348 * VLOOKUP(E348&amp;VLOOKUP(G348,Sku_Consolidated!A2:Q957,17,FALSE),Sku_CommRate!A2:E1002, 5, FALSE)</f>
      </c>
      <c r="P348" s="8">
        <f>N348 - O348</f>
      </c>
      <c r="Q348">
        <f>VLOOKUP(G348,Sku_Consolidated!A2:G957,7, FALSE)</f>
      </c>
      <c r="R348">
        <f>IF(IFERROR(VLOOKUP(E348,Store_Showcase!B2:H144,7, FALSE), TRUE)=TRUE, IF(IFERROR(VLOOKUP(E348,Store_SRP!B2:H110,7, FALSE), TRUE)=TRUE,VLOOKUP(E348,Store_VAM!B2:H273,7, FALSE),VLOOKUP(E348,Store_SRP!B2:H110,7, FALSE)), VLOOKUP(E348,Store_Showcase!B2:H144,7, FALSE))</f>
      </c>
      <c r="S348">
        <f>IF(IFERROR(VLOOKUP(E348,Store_Showcase!B2:I144,8, FALSE), TRUE)=TRUE, IF(IFERROR(VLOOKUP(E348,Store_SRP!B2:I110,8, FALSE), TRUE)=TRUE,VLOOKUP(E348,Store_VAM!B2:I273,8, FALSE),VLOOKUP(E348,Store_SRP!B2:I110,8, FALSE)), VLOOKUP(E348,Store_Showcase!B2:I144,8, FALSE))</f>
      </c>
      <c r="T348">
        <f>VLOOKUP(G348,Sku_Consolidated!A2:R957,18,FALSE)</f>
      </c>
      <c r="U348">
        <v>6226</v>
      </c>
      <c r="V348">
        <f>IF(VLOOKUP(G348,Sku_Consolidated!A2:S957,19,FALSE)="SHOWCASE", VLOOKUP(E348,Store_Showcase!B2:L144,11, FALSE), IF(VLOOKUP(G348,Sku_Consolidated!A2:S957,19,FALSE)="VAM",VLOOKUP(E348,Store_VAM!B2:L273,11, FALSE),VLOOKUP(E348,Store_SRP!B2:L110,11, FALSE)))</f>
      </c>
      <c r="W348">
        <f>VLOOKUP(G348,Sku_Consolidated!A2:W957,11,FALSE)</f>
      </c>
      <c r="X348">
        <f>VLOOKUP(G348,Sku_Consolidated!A2:H957,8,FALSE)</f>
      </c>
      <c r="Y348">
        <f>VLOOKUP(G348,Sku_Consolidated!A2:I957,9,FALSE)</f>
      </c>
      <c r="Z348" t="s">
        <v>38</v>
      </c>
      <c r="AA348">
        <f>VLOOKUP(G348,Sku_Consolidated!A2:E957,5,FALSE)</f>
      </c>
      <c r="AB348">
        <f>IF(VLOOKUP(G348,Sku_Consolidated!A2:S957,19,FALSE)="SHOWCASE", VLOOKUP(E348,Store_Showcase!B2:N144,13, FALSE), IF(VLOOKUP(G348,Sku_Consolidated!A2:S957,19,FALSE)="VAM",VLOOKUP(E348,Store_VAM!B2:N273,13, FALSE),VLOOKUP(E348,Store_SRP!B2:N110,13, FALSE)))</f>
      </c>
      <c r="AC348">
        <f>IF(IFERROR(AB348,TRUE)=TRUE, "-","OK")</f>
      </c>
      <c r="AD348" s="8" t="s">
        <v>827</v>
      </c>
      <c r="AE348" s="8" t="s">
        <v>39</v>
      </c>
      <c r="AF348">
        <f>IF(IFERROR(VLOOKUP(E348,Store_Showcase!B2:H144,{5}, FALSE), TRUE)=TRUE, IF(IFERROR(VLOOKUP(E348,Store_SRP!B2:H110,{5}, FALSE), TRUE)=TRUE,VLOOKUP(E348,Store_VAM!B2:H273,{5}, FALSE),VLOOKUP(E348,Store_SRP!B2:H110,{5}, FALSE)), VLOOKUP(E348,Store_Showcase!B2:H144,{5}, FALSE))</f>
      </c>
      <c r="AG348">
        <f>IF(IFERROR(VLOOKUP(E348,Store_Showcase!B2:H144,{6}, FALSE), TRUE)=TRUE, IF(IFERROR(VLOOKUP(E348,Store_SRP!B2:H110,{6}, FALSE), TRUE)=TRUE,VLOOKUP(E348,Store_VAM!B2:H273,{6}, FALSE),VLOOKUP(E348,Store_SRP!B2:H110,{6}, FALSE)), VLOOKUP(E348,Store_Showcase!B2:H144,{6}, FALSE))</f>
      </c>
      <c r="AH348">
        <f>VLOOKUP(G348,Sku_Consolidated!A2:R957,18,FALSE)</f>
      </c>
      <c r="AI348">
        <f>VLOOKUP(G348,Sku_Consolidated!A2:S957,19,FALSE)</f>
      </c>
      <c r="AJ348">
        <f>VLOOKUP(G348,Sku_Consolidated!A2:T957,20,FALSE)</f>
      </c>
    </row>
    <row r="349" spans="1:36" x14ac:dyDescent="0.25">
      <c r="A349">
        <v>2024</v>
      </c>
      <c r="B349" t="s">
        <v>31</v>
      </c>
      <c r="C349" t="s">
        <v>32</v>
      </c>
      <c r="D349" t="s">
        <v>33</v>
      </c>
      <c r="E349">
        <v>231</v>
      </c>
      <c r="F349">
        <f>IF(IFERROR(VLOOKUP(E349,Store_Showcase!B2:H144,{2}, FALSE), TRUE)=TRUE, IF(IFERROR(VLOOKUP(E349,Store_SRP!B2:H110,{2}, FALSE), TRUE)=TRUE,VLOOKUP(E349,Store_VAM!B2:H273,{2}, FALSE),VLOOKUP(E349,Store_SRP!B2:H110,{2}, FALSE)), VLOOKUP(E349,Store_Showcase!B2:H144,{2}, FALSE))</f>
      </c>
      <c r="G349">
        <v>655312</v>
      </c>
      <c r="H349" t="s">
        <v>98</v>
      </c>
      <c r="I349" s="8" t="s">
        <v>828</v>
      </c>
      <c r="J349" t="s">
        <v>36</v>
      </c>
      <c r="K349" s="8">
        <f>IF(J349="PCK", I349, 0)</f>
      </c>
      <c r="L349" s="8">
        <f>IF(J349="KLS", I349, IF(J349="PCK", I349*VLOOKUP(G349,Sku_Consolidated!A2:U957,21, FALSE),I349*VLOOKUP(G349,Sku_Consolidated!A2:U957,21, FALSE)))</f>
      </c>
      <c r="M349" s="8">
        <f>IF(J349="PCS", I349, 0)</f>
      </c>
      <c r="N349" s="8" t="s">
        <v>829</v>
      </c>
      <c r="O349" s="8">
        <f>N349 * VLOOKUP(E349&amp;VLOOKUP(G349,Sku_Consolidated!A2:Q957,17,FALSE),Sku_CommRate!A2:E1002, 5, FALSE)</f>
      </c>
      <c r="P349" s="8">
        <f>N349 - O349</f>
      </c>
      <c r="Q349">
        <f>VLOOKUP(G349,Sku_Consolidated!A2:G957,7, FALSE)</f>
      </c>
      <c r="R349">
        <f>IF(IFERROR(VLOOKUP(E349,Store_Showcase!B2:H144,7, FALSE), TRUE)=TRUE, IF(IFERROR(VLOOKUP(E349,Store_SRP!B2:H110,7, FALSE), TRUE)=TRUE,VLOOKUP(E349,Store_VAM!B2:H273,7, FALSE),VLOOKUP(E349,Store_SRP!B2:H110,7, FALSE)), VLOOKUP(E349,Store_Showcase!B2:H144,7, FALSE))</f>
      </c>
      <c r="S349">
        <f>IF(IFERROR(VLOOKUP(E349,Store_Showcase!B2:I144,8, FALSE), TRUE)=TRUE, IF(IFERROR(VLOOKUP(E349,Store_SRP!B2:I110,8, FALSE), TRUE)=TRUE,VLOOKUP(E349,Store_VAM!B2:I273,8, FALSE),VLOOKUP(E349,Store_SRP!B2:I110,8, FALSE)), VLOOKUP(E349,Store_Showcase!B2:I144,8, FALSE))</f>
      </c>
      <c r="T349">
        <f>VLOOKUP(G349,Sku_Consolidated!A2:R957,18,FALSE)</f>
      </c>
      <c r="U349">
        <v>6238</v>
      </c>
      <c r="V349">
        <f>IF(VLOOKUP(G349,Sku_Consolidated!A2:S957,19,FALSE)="SHOWCASE", VLOOKUP(E349,Store_Showcase!B2:L144,11, FALSE), IF(VLOOKUP(G349,Sku_Consolidated!A2:S957,19,FALSE)="VAM",VLOOKUP(E349,Store_VAM!B2:L273,11, FALSE),VLOOKUP(E349,Store_SRP!B2:L110,11, FALSE)))</f>
      </c>
      <c r="W349">
        <f>VLOOKUP(G349,Sku_Consolidated!A2:W957,11,FALSE)</f>
      </c>
      <c r="X349">
        <f>VLOOKUP(G349,Sku_Consolidated!A2:H957,8,FALSE)</f>
      </c>
      <c r="Y349">
        <f>VLOOKUP(G349,Sku_Consolidated!A2:I957,9,FALSE)</f>
      </c>
      <c r="Z349" t="s">
        <v>38</v>
      </c>
      <c r="AA349">
        <f>VLOOKUP(G349,Sku_Consolidated!A2:E957,5,FALSE)</f>
      </c>
      <c r="AB349">
        <f>IF(VLOOKUP(G349,Sku_Consolidated!A2:S957,19,FALSE)="SHOWCASE", VLOOKUP(E349,Store_Showcase!B2:N144,13, FALSE), IF(VLOOKUP(G349,Sku_Consolidated!A2:S957,19,FALSE)="VAM",VLOOKUP(E349,Store_VAM!B2:N273,13, FALSE),VLOOKUP(E349,Store_SRP!B2:N110,13, FALSE)))</f>
      </c>
      <c r="AC349">
        <f>IF(IFERROR(AB349,TRUE)=TRUE, "-","OK")</f>
      </c>
      <c r="AD349" s="8" t="s">
        <v>829</v>
      </c>
      <c r="AE349" s="8" t="s">
        <v>39</v>
      </c>
      <c r="AF349">
        <f>IF(IFERROR(VLOOKUP(E349,Store_Showcase!B2:H144,{5}, FALSE), TRUE)=TRUE, IF(IFERROR(VLOOKUP(E349,Store_SRP!B2:H110,{5}, FALSE), TRUE)=TRUE,VLOOKUP(E349,Store_VAM!B2:H273,{5}, FALSE),VLOOKUP(E349,Store_SRP!B2:H110,{5}, FALSE)), VLOOKUP(E349,Store_Showcase!B2:H144,{5}, FALSE))</f>
      </c>
      <c r="AG349">
        <f>IF(IFERROR(VLOOKUP(E349,Store_Showcase!B2:H144,{6}, FALSE), TRUE)=TRUE, IF(IFERROR(VLOOKUP(E349,Store_SRP!B2:H110,{6}, FALSE), TRUE)=TRUE,VLOOKUP(E349,Store_VAM!B2:H273,{6}, FALSE),VLOOKUP(E349,Store_SRP!B2:H110,{6}, FALSE)), VLOOKUP(E349,Store_Showcase!B2:H144,{6}, FALSE))</f>
      </c>
      <c r="AH349">
        <f>VLOOKUP(G349,Sku_Consolidated!A2:R957,18,FALSE)</f>
      </c>
      <c r="AI349">
        <f>VLOOKUP(G349,Sku_Consolidated!A2:S957,19,FALSE)</f>
      </c>
      <c r="AJ349">
        <f>VLOOKUP(G349,Sku_Consolidated!A2:T957,20,FALSE)</f>
      </c>
    </row>
    <row r="350" spans="1:36" x14ac:dyDescent="0.25">
      <c r="A350">
        <v>2024</v>
      </c>
      <c r="B350" t="s">
        <v>31</v>
      </c>
      <c r="C350" t="s">
        <v>32</v>
      </c>
      <c r="D350" t="s">
        <v>33</v>
      </c>
      <c r="E350">
        <v>202</v>
      </c>
      <c r="F350">
        <f>IF(IFERROR(VLOOKUP(E350,Store_Showcase!B2:H144,{2}, FALSE), TRUE)=TRUE, IF(IFERROR(VLOOKUP(E350,Store_SRP!B2:H110,{2}, FALSE), TRUE)=TRUE,VLOOKUP(E350,Store_VAM!B2:H273,{2}, FALSE),VLOOKUP(E350,Store_SRP!B2:H110,{2}, FALSE)), VLOOKUP(E350,Store_Showcase!B2:H144,{2}, FALSE))</f>
      </c>
      <c r="G350">
        <v>655320</v>
      </c>
      <c r="H350" t="s">
        <v>380</v>
      </c>
      <c r="I350" s="8" t="s">
        <v>830</v>
      </c>
      <c r="J350" t="s">
        <v>36</v>
      </c>
      <c r="K350" s="8">
        <f>IF(J350="PCK", I350, 0)</f>
      </c>
      <c r="L350" s="8">
        <f>IF(J350="KLS", I350, IF(J350="PCK", I350*VLOOKUP(G350,Sku_Consolidated!A2:U957,21, FALSE),I350*VLOOKUP(G350,Sku_Consolidated!A2:U957,21, FALSE)))</f>
      </c>
      <c r="M350" s="8">
        <f>IF(J350="PCS", I350, 0)</f>
      </c>
      <c r="N350" s="8" t="s">
        <v>831</v>
      </c>
      <c r="O350" s="8">
        <f>N350 * VLOOKUP(E350&amp;VLOOKUP(G350,Sku_Consolidated!A2:Q957,17,FALSE),Sku_CommRate!A2:E1002, 5, FALSE)</f>
      </c>
      <c r="P350" s="8">
        <f>N350 - O350</f>
      </c>
      <c r="Q350">
        <f>VLOOKUP(G350,Sku_Consolidated!A2:G957,7, FALSE)</f>
      </c>
      <c r="R350">
        <f>IF(IFERROR(VLOOKUP(E350,Store_Showcase!B2:H144,7, FALSE), TRUE)=TRUE, IF(IFERROR(VLOOKUP(E350,Store_SRP!B2:H110,7, FALSE), TRUE)=TRUE,VLOOKUP(E350,Store_VAM!B2:H273,7, FALSE),VLOOKUP(E350,Store_SRP!B2:H110,7, FALSE)), VLOOKUP(E350,Store_Showcase!B2:H144,7, FALSE))</f>
      </c>
      <c r="S350">
        <f>IF(IFERROR(VLOOKUP(E350,Store_Showcase!B2:I144,8, FALSE), TRUE)=TRUE, IF(IFERROR(VLOOKUP(E350,Store_SRP!B2:I110,8, FALSE), TRUE)=TRUE,VLOOKUP(E350,Store_VAM!B2:I273,8, FALSE),VLOOKUP(E350,Store_SRP!B2:I110,8, FALSE)), VLOOKUP(E350,Store_Showcase!B2:I144,8, FALSE))</f>
      </c>
      <c r="T350">
        <f>VLOOKUP(G350,Sku_Consolidated!A2:R957,18,FALSE)</f>
      </c>
      <c r="U350">
        <v>6245</v>
      </c>
      <c r="V350">
        <f>IF(VLOOKUP(G350,Sku_Consolidated!A2:S957,19,FALSE)="SHOWCASE", VLOOKUP(E350,Store_Showcase!B2:L144,11, FALSE), IF(VLOOKUP(G350,Sku_Consolidated!A2:S957,19,FALSE)="VAM",VLOOKUP(E350,Store_VAM!B2:L273,11, FALSE),VLOOKUP(E350,Store_SRP!B2:L110,11, FALSE)))</f>
      </c>
      <c r="W350">
        <f>VLOOKUP(G350,Sku_Consolidated!A2:W957,11,FALSE)</f>
      </c>
      <c r="X350">
        <f>VLOOKUP(G350,Sku_Consolidated!A2:H957,8,FALSE)</f>
      </c>
      <c r="Y350">
        <f>VLOOKUP(G350,Sku_Consolidated!A2:I957,9,FALSE)</f>
      </c>
      <c r="Z350" t="s">
        <v>38</v>
      </c>
      <c r="AA350">
        <f>VLOOKUP(G350,Sku_Consolidated!A2:E957,5,FALSE)</f>
      </c>
      <c r="AB350">
        <f>IF(VLOOKUP(G350,Sku_Consolidated!A2:S957,19,FALSE)="SHOWCASE", VLOOKUP(E350,Store_Showcase!B2:N144,13, FALSE), IF(VLOOKUP(G350,Sku_Consolidated!A2:S957,19,FALSE)="VAM",VLOOKUP(E350,Store_VAM!B2:N273,13, FALSE),VLOOKUP(E350,Store_SRP!B2:N110,13, FALSE)))</f>
      </c>
      <c r="AC350">
        <f>IF(IFERROR(AB350,TRUE)=TRUE, "-","OK")</f>
      </c>
      <c r="AD350" s="8" t="s">
        <v>831</v>
      </c>
      <c r="AE350" s="8" t="s">
        <v>39</v>
      </c>
      <c r="AF350">
        <f>IF(IFERROR(VLOOKUP(E350,Store_Showcase!B2:H144,{5}, FALSE), TRUE)=TRUE, IF(IFERROR(VLOOKUP(E350,Store_SRP!B2:H110,{5}, FALSE), TRUE)=TRUE,VLOOKUP(E350,Store_VAM!B2:H273,{5}, FALSE),VLOOKUP(E350,Store_SRP!B2:H110,{5}, FALSE)), VLOOKUP(E350,Store_Showcase!B2:H144,{5}, FALSE))</f>
      </c>
      <c r="AG350">
        <f>IF(IFERROR(VLOOKUP(E350,Store_Showcase!B2:H144,{6}, FALSE), TRUE)=TRUE, IF(IFERROR(VLOOKUP(E350,Store_SRP!B2:H110,{6}, FALSE), TRUE)=TRUE,VLOOKUP(E350,Store_VAM!B2:H273,{6}, FALSE),VLOOKUP(E350,Store_SRP!B2:H110,{6}, FALSE)), VLOOKUP(E350,Store_Showcase!B2:H144,{6}, FALSE))</f>
      </c>
      <c r="AH350">
        <f>VLOOKUP(G350,Sku_Consolidated!A2:R957,18,FALSE)</f>
      </c>
      <c r="AI350">
        <f>VLOOKUP(G350,Sku_Consolidated!A2:S957,19,FALSE)</f>
      </c>
      <c r="AJ350">
        <f>VLOOKUP(G350,Sku_Consolidated!A2:T957,20,FALSE)</f>
      </c>
    </row>
    <row r="351" spans="1:36" x14ac:dyDescent="0.25">
      <c r="A351">
        <v>2024</v>
      </c>
      <c r="B351" t="s">
        <v>31</v>
      </c>
      <c r="C351" t="s">
        <v>32</v>
      </c>
      <c r="D351" t="s">
        <v>33</v>
      </c>
      <c r="E351">
        <v>804</v>
      </c>
      <c r="F351">
        <f>IF(IFERROR(VLOOKUP(E351,Store_Showcase!B2:H144,{2}, FALSE), TRUE)=TRUE, IF(IFERROR(VLOOKUP(E351,Store_SRP!B2:H110,{2}, FALSE), TRUE)=TRUE,VLOOKUP(E351,Store_VAM!B2:H273,{2}, FALSE),VLOOKUP(E351,Store_SRP!B2:H110,{2}, FALSE)), VLOOKUP(E351,Store_Showcase!B2:H144,{2}, FALSE))</f>
      </c>
      <c r="G351">
        <v>655515</v>
      </c>
      <c r="H351" t="s">
        <v>428</v>
      </c>
      <c r="I351" s="8" t="s">
        <v>832</v>
      </c>
      <c r="J351" t="s">
        <v>36</v>
      </c>
      <c r="K351" s="8">
        <f>IF(J351="PCK", I351, 0)</f>
      </c>
      <c r="L351" s="8">
        <f>IF(J351="KLS", I351, IF(J351="PCK", I351*VLOOKUP(G351,Sku_Consolidated!A2:U957,21, FALSE),I351*VLOOKUP(G351,Sku_Consolidated!A2:U957,21, FALSE)))</f>
      </c>
      <c r="M351" s="8">
        <f>IF(J351="PCS", I351, 0)</f>
      </c>
      <c r="N351" s="8" t="s">
        <v>833</v>
      </c>
      <c r="O351" s="8">
        <f>N351 * VLOOKUP(E351&amp;VLOOKUP(G351,Sku_Consolidated!A2:Q957,17,FALSE),Sku_CommRate!A2:E1002, 5, FALSE)</f>
      </c>
      <c r="P351" s="8">
        <f>N351 - O351</f>
      </c>
      <c r="Q351">
        <f>VLOOKUP(G351,Sku_Consolidated!A2:G957,7, FALSE)</f>
      </c>
      <c r="R351">
        <f>IF(IFERROR(VLOOKUP(E351,Store_Showcase!B2:H144,7, FALSE), TRUE)=TRUE, IF(IFERROR(VLOOKUP(E351,Store_SRP!B2:H110,7, FALSE), TRUE)=TRUE,VLOOKUP(E351,Store_VAM!B2:H273,7, FALSE),VLOOKUP(E351,Store_SRP!B2:H110,7, FALSE)), VLOOKUP(E351,Store_Showcase!B2:H144,7, FALSE))</f>
      </c>
      <c r="S351">
        <f>IF(IFERROR(VLOOKUP(E351,Store_Showcase!B2:I144,8, FALSE), TRUE)=TRUE, IF(IFERROR(VLOOKUP(E351,Store_SRP!B2:I110,8, FALSE), TRUE)=TRUE,VLOOKUP(E351,Store_VAM!B2:I273,8, FALSE),VLOOKUP(E351,Store_SRP!B2:I110,8, FALSE)), VLOOKUP(E351,Store_Showcase!B2:I144,8, FALSE))</f>
      </c>
      <c r="T351">
        <f>VLOOKUP(G351,Sku_Consolidated!A2:R957,18,FALSE)</f>
      </c>
      <c r="U351">
        <v>6338</v>
      </c>
      <c r="V351">
        <f>IF(VLOOKUP(G351,Sku_Consolidated!A2:S957,19,FALSE)="SHOWCASE", VLOOKUP(E351,Store_Showcase!B2:L144,11, FALSE), IF(VLOOKUP(G351,Sku_Consolidated!A2:S957,19,FALSE)="VAM",VLOOKUP(E351,Store_VAM!B2:L273,11, FALSE),VLOOKUP(E351,Store_SRP!B2:L110,11, FALSE)))</f>
      </c>
      <c r="W351">
        <f>VLOOKUP(G351,Sku_Consolidated!A2:W957,11,FALSE)</f>
      </c>
      <c r="X351">
        <f>VLOOKUP(G351,Sku_Consolidated!A2:H957,8,FALSE)</f>
      </c>
      <c r="Y351">
        <f>VLOOKUP(G351,Sku_Consolidated!A2:I957,9,FALSE)</f>
      </c>
      <c r="Z351" t="s">
        <v>38</v>
      </c>
      <c r="AA351">
        <f>VLOOKUP(G351,Sku_Consolidated!A2:E957,5,FALSE)</f>
      </c>
      <c r="AB351">
        <f>IF(VLOOKUP(G351,Sku_Consolidated!A2:S957,19,FALSE)="SHOWCASE", VLOOKUP(E351,Store_Showcase!B2:N144,13, FALSE), IF(VLOOKUP(G351,Sku_Consolidated!A2:S957,19,FALSE)="VAM",VLOOKUP(E351,Store_VAM!B2:N273,13, FALSE),VLOOKUP(E351,Store_SRP!B2:N110,13, FALSE)))</f>
      </c>
      <c r="AC351">
        <f>IF(IFERROR(AB351,TRUE)=TRUE, "-","OK")</f>
      </c>
      <c r="AD351" s="8" t="s">
        <v>833</v>
      </c>
      <c r="AE351" s="8" t="s">
        <v>39</v>
      </c>
      <c r="AF351">
        <f>IF(IFERROR(VLOOKUP(E351,Store_Showcase!B2:H144,{5}, FALSE), TRUE)=TRUE, IF(IFERROR(VLOOKUP(E351,Store_SRP!B2:H110,{5}, FALSE), TRUE)=TRUE,VLOOKUP(E351,Store_VAM!B2:H273,{5}, FALSE),VLOOKUP(E351,Store_SRP!B2:H110,{5}, FALSE)), VLOOKUP(E351,Store_Showcase!B2:H144,{5}, FALSE))</f>
      </c>
      <c r="AG351">
        <f>IF(IFERROR(VLOOKUP(E351,Store_Showcase!B2:H144,{6}, FALSE), TRUE)=TRUE, IF(IFERROR(VLOOKUP(E351,Store_SRP!B2:H110,{6}, FALSE), TRUE)=TRUE,VLOOKUP(E351,Store_VAM!B2:H273,{6}, FALSE),VLOOKUP(E351,Store_SRP!B2:H110,{6}, FALSE)), VLOOKUP(E351,Store_Showcase!B2:H144,{6}, FALSE))</f>
      </c>
      <c r="AH351">
        <f>VLOOKUP(G351,Sku_Consolidated!A2:R957,18,FALSE)</f>
      </c>
      <c r="AI351">
        <f>VLOOKUP(G351,Sku_Consolidated!A2:S957,19,FALSE)</f>
      </c>
      <c r="AJ351">
        <f>VLOOKUP(G351,Sku_Consolidated!A2:T957,20,FALSE)</f>
      </c>
    </row>
    <row r="352" spans="1:36" x14ac:dyDescent="0.25">
      <c r="A352">
        <v>2024</v>
      </c>
      <c r="B352" t="s">
        <v>31</v>
      </c>
      <c r="C352" t="s">
        <v>32</v>
      </c>
      <c r="D352" t="s">
        <v>33</v>
      </c>
      <c r="E352">
        <v>207</v>
      </c>
      <c r="F352">
        <f>IF(IFERROR(VLOOKUP(E352,Store_Showcase!B2:H144,{2}, FALSE), TRUE)=TRUE, IF(IFERROR(VLOOKUP(E352,Store_SRP!B2:H110,{2}, FALSE), TRUE)=TRUE,VLOOKUP(E352,Store_VAM!B2:H273,{2}, FALSE),VLOOKUP(E352,Store_SRP!B2:H110,{2}, FALSE)), VLOOKUP(E352,Store_Showcase!B2:H144,{2}, FALSE))</f>
      </c>
      <c r="G352">
        <v>655714</v>
      </c>
      <c r="H352" t="s">
        <v>834</v>
      </c>
      <c r="I352" s="8" t="s">
        <v>835</v>
      </c>
      <c r="J352" t="s">
        <v>36</v>
      </c>
      <c r="K352" s="8">
        <f>IF(J352="PCK", I352, 0)</f>
      </c>
      <c r="L352" s="8">
        <f>IF(J352="KLS", I352, IF(J352="PCK", I352*VLOOKUP(G352,Sku_Consolidated!A2:U957,21, FALSE),I352*VLOOKUP(G352,Sku_Consolidated!A2:U957,21, FALSE)))</f>
      </c>
      <c r="M352" s="8">
        <f>IF(J352="PCS", I352, 0)</f>
      </c>
      <c r="N352" s="8" t="s">
        <v>836</v>
      </c>
      <c r="O352" s="8">
        <f>N352 * VLOOKUP(E352&amp;VLOOKUP(G352,Sku_Consolidated!A2:Q957,17,FALSE),Sku_CommRate!A2:E1002, 5, FALSE)</f>
      </c>
      <c r="P352" s="8">
        <f>N352 - O352</f>
      </c>
      <c r="Q352">
        <f>VLOOKUP(G352,Sku_Consolidated!A2:G957,7, FALSE)</f>
      </c>
      <c r="R352">
        <f>IF(IFERROR(VLOOKUP(E352,Store_Showcase!B2:H144,7, FALSE), TRUE)=TRUE, IF(IFERROR(VLOOKUP(E352,Store_SRP!B2:H110,7, FALSE), TRUE)=TRUE,VLOOKUP(E352,Store_VAM!B2:H273,7, FALSE),VLOOKUP(E352,Store_SRP!B2:H110,7, FALSE)), VLOOKUP(E352,Store_Showcase!B2:H144,7, FALSE))</f>
      </c>
      <c r="S352">
        <f>IF(IFERROR(VLOOKUP(E352,Store_Showcase!B2:I144,8, FALSE), TRUE)=TRUE, IF(IFERROR(VLOOKUP(E352,Store_SRP!B2:I110,8, FALSE), TRUE)=TRUE,VLOOKUP(E352,Store_VAM!B2:I273,8, FALSE),VLOOKUP(E352,Store_SRP!B2:I110,8, FALSE)), VLOOKUP(E352,Store_Showcase!B2:I144,8, FALSE))</f>
      </c>
      <c r="T352">
        <f>VLOOKUP(G352,Sku_Consolidated!A2:R957,18,FALSE)</f>
      </c>
      <c r="U352">
        <v>6442</v>
      </c>
      <c r="V352">
        <f>IF(VLOOKUP(G352,Sku_Consolidated!A2:S957,19,FALSE)="SHOWCASE", VLOOKUP(E352,Store_Showcase!B2:L144,11, FALSE), IF(VLOOKUP(G352,Sku_Consolidated!A2:S957,19,FALSE)="VAM",VLOOKUP(E352,Store_VAM!B2:L273,11, FALSE),VLOOKUP(E352,Store_SRP!B2:L110,11, FALSE)))</f>
      </c>
      <c r="W352">
        <f>VLOOKUP(G352,Sku_Consolidated!A2:W957,11,FALSE)</f>
      </c>
      <c r="X352">
        <f>VLOOKUP(G352,Sku_Consolidated!A2:H957,8,FALSE)</f>
      </c>
      <c r="Y352">
        <f>VLOOKUP(G352,Sku_Consolidated!A2:I957,9,FALSE)</f>
      </c>
      <c r="Z352" t="s">
        <v>38</v>
      </c>
      <c r="AA352">
        <f>VLOOKUP(G352,Sku_Consolidated!A2:E957,5,FALSE)</f>
      </c>
      <c r="AB352">
        <f>IF(VLOOKUP(G352,Sku_Consolidated!A2:S957,19,FALSE)="SHOWCASE", VLOOKUP(E352,Store_Showcase!B2:N144,13, FALSE), IF(VLOOKUP(G352,Sku_Consolidated!A2:S957,19,FALSE)="VAM",VLOOKUP(E352,Store_VAM!B2:N273,13, FALSE),VLOOKUP(E352,Store_SRP!B2:N110,13, FALSE)))</f>
      </c>
      <c r="AC352">
        <f>IF(IFERROR(AB352,TRUE)=TRUE, "-","OK")</f>
      </c>
      <c r="AD352" s="8" t="s">
        <v>836</v>
      </c>
      <c r="AE352" s="8" t="s">
        <v>39</v>
      </c>
      <c r="AF352">
        <f>IF(IFERROR(VLOOKUP(E352,Store_Showcase!B2:H144,{5}, FALSE), TRUE)=TRUE, IF(IFERROR(VLOOKUP(E352,Store_SRP!B2:H110,{5}, FALSE), TRUE)=TRUE,VLOOKUP(E352,Store_VAM!B2:H273,{5}, FALSE),VLOOKUP(E352,Store_SRP!B2:H110,{5}, FALSE)), VLOOKUP(E352,Store_Showcase!B2:H144,{5}, FALSE))</f>
      </c>
      <c r="AG352">
        <f>IF(IFERROR(VLOOKUP(E352,Store_Showcase!B2:H144,{6}, FALSE), TRUE)=TRUE, IF(IFERROR(VLOOKUP(E352,Store_SRP!B2:H110,{6}, FALSE), TRUE)=TRUE,VLOOKUP(E352,Store_VAM!B2:H273,{6}, FALSE),VLOOKUP(E352,Store_SRP!B2:H110,{6}, FALSE)), VLOOKUP(E352,Store_Showcase!B2:H144,{6}, FALSE))</f>
      </c>
      <c r="AH352">
        <f>VLOOKUP(G352,Sku_Consolidated!A2:R957,18,FALSE)</f>
      </c>
      <c r="AI352">
        <f>VLOOKUP(G352,Sku_Consolidated!A2:S957,19,FALSE)</f>
      </c>
      <c r="AJ352">
        <f>VLOOKUP(G352,Sku_Consolidated!A2:T957,20,FALSE)</f>
      </c>
    </row>
    <row r="353" spans="1:36" x14ac:dyDescent="0.25">
      <c r="A353">
        <v>2024</v>
      </c>
      <c r="B353" t="s">
        <v>31</v>
      </c>
      <c r="C353" t="s">
        <v>32</v>
      </c>
      <c r="D353" t="s">
        <v>33</v>
      </c>
      <c r="E353">
        <v>229</v>
      </c>
      <c r="F353">
        <f>IF(IFERROR(VLOOKUP(E353,Store_Showcase!B2:H144,{2}, FALSE), TRUE)=TRUE, IF(IFERROR(VLOOKUP(E353,Store_SRP!B2:H110,{2}, FALSE), TRUE)=TRUE,VLOOKUP(E353,Store_VAM!B2:H273,{2}, FALSE),VLOOKUP(E353,Store_SRP!B2:H110,{2}, FALSE)), VLOOKUP(E353,Store_Showcase!B2:H144,{2}, FALSE))</f>
      </c>
      <c r="G353">
        <v>655292</v>
      </c>
      <c r="H353" t="s">
        <v>72</v>
      </c>
      <c r="I353" s="8" t="s">
        <v>737</v>
      </c>
      <c r="J353" t="s">
        <v>36</v>
      </c>
      <c r="K353" s="8">
        <f>IF(J353="PCK", I353, 0)</f>
      </c>
      <c r="L353" s="8">
        <f>IF(J353="KLS", I353, IF(J353="PCK", I353*VLOOKUP(G353,Sku_Consolidated!A2:U957,21, FALSE),I353*VLOOKUP(G353,Sku_Consolidated!A2:U957,21, FALSE)))</f>
      </c>
      <c r="M353" s="8">
        <f>IF(J353="PCS", I353, 0)</f>
      </c>
      <c r="N353" s="8" t="s">
        <v>837</v>
      </c>
      <c r="O353" s="8">
        <f>N353 * VLOOKUP(E353&amp;VLOOKUP(G353,Sku_Consolidated!A2:Q957,17,FALSE),Sku_CommRate!A2:E1002, 5, FALSE)</f>
      </c>
      <c r="P353" s="8">
        <f>N353 - O353</f>
      </c>
      <c r="Q353">
        <f>VLOOKUP(G353,Sku_Consolidated!A2:G957,7, FALSE)</f>
      </c>
      <c r="R353">
        <f>IF(IFERROR(VLOOKUP(E353,Store_Showcase!B2:H144,7, FALSE), TRUE)=TRUE, IF(IFERROR(VLOOKUP(E353,Store_SRP!B2:H110,7, FALSE), TRUE)=TRUE,VLOOKUP(E353,Store_VAM!B2:H273,7, FALSE),VLOOKUP(E353,Store_SRP!B2:H110,7, FALSE)), VLOOKUP(E353,Store_Showcase!B2:H144,7, FALSE))</f>
      </c>
      <c r="S353">
        <f>IF(IFERROR(VLOOKUP(E353,Store_Showcase!B2:I144,8, FALSE), TRUE)=TRUE, IF(IFERROR(VLOOKUP(E353,Store_SRP!B2:I110,8, FALSE), TRUE)=TRUE,VLOOKUP(E353,Store_VAM!B2:I273,8, FALSE),VLOOKUP(E353,Store_SRP!B2:I110,8, FALSE)), VLOOKUP(E353,Store_Showcase!B2:I144,8, FALSE))</f>
      </c>
      <c r="T353">
        <f>VLOOKUP(G353,Sku_Consolidated!A2:R957,18,FALSE)</f>
      </c>
      <c r="U353">
        <v>6220</v>
      </c>
      <c r="V353">
        <f>IF(VLOOKUP(G353,Sku_Consolidated!A2:S957,19,FALSE)="SHOWCASE", VLOOKUP(E353,Store_Showcase!B2:L144,11, FALSE), IF(VLOOKUP(G353,Sku_Consolidated!A2:S957,19,FALSE)="VAM",VLOOKUP(E353,Store_VAM!B2:L273,11, FALSE),VLOOKUP(E353,Store_SRP!B2:L110,11, FALSE)))</f>
      </c>
      <c r="W353">
        <f>VLOOKUP(G353,Sku_Consolidated!A2:W957,11,FALSE)</f>
      </c>
      <c r="X353">
        <f>VLOOKUP(G353,Sku_Consolidated!A2:H957,8,FALSE)</f>
      </c>
      <c r="Y353">
        <f>VLOOKUP(G353,Sku_Consolidated!A2:I957,9,FALSE)</f>
      </c>
      <c r="Z353" t="s">
        <v>38</v>
      </c>
      <c r="AA353">
        <f>VLOOKUP(G353,Sku_Consolidated!A2:E957,5,FALSE)</f>
      </c>
      <c r="AB353">
        <f>IF(VLOOKUP(G353,Sku_Consolidated!A2:S957,19,FALSE)="SHOWCASE", VLOOKUP(E353,Store_Showcase!B2:N144,13, FALSE), IF(VLOOKUP(G353,Sku_Consolidated!A2:S957,19,FALSE)="VAM",VLOOKUP(E353,Store_VAM!B2:N273,13, FALSE),VLOOKUP(E353,Store_SRP!B2:N110,13, FALSE)))</f>
      </c>
      <c r="AC353">
        <f>IF(IFERROR(AB353,TRUE)=TRUE, "-","OK")</f>
      </c>
      <c r="AD353" s="8" t="s">
        <v>837</v>
      </c>
      <c r="AE353" s="8" t="s">
        <v>39</v>
      </c>
      <c r="AF353">
        <f>IF(IFERROR(VLOOKUP(E353,Store_Showcase!B2:H144,{5}, FALSE), TRUE)=TRUE, IF(IFERROR(VLOOKUP(E353,Store_SRP!B2:H110,{5}, FALSE), TRUE)=TRUE,VLOOKUP(E353,Store_VAM!B2:H273,{5}, FALSE),VLOOKUP(E353,Store_SRP!B2:H110,{5}, FALSE)), VLOOKUP(E353,Store_Showcase!B2:H144,{5}, FALSE))</f>
      </c>
      <c r="AG353">
        <f>IF(IFERROR(VLOOKUP(E353,Store_Showcase!B2:H144,{6}, FALSE), TRUE)=TRUE, IF(IFERROR(VLOOKUP(E353,Store_SRP!B2:H110,{6}, FALSE), TRUE)=TRUE,VLOOKUP(E353,Store_VAM!B2:H273,{6}, FALSE),VLOOKUP(E353,Store_SRP!B2:H110,{6}, FALSE)), VLOOKUP(E353,Store_Showcase!B2:H144,{6}, FALSE))</f>
      </c>
      <c r="AH353">
        <f>VLOOKUP(G353,Sku_Consolidated!A2:R957,18,FALSE)</f>
      </c>
      <c r="AI353">
        <f>VLOOKUP(G353,Sku_Consolidated!A2:S957,19,FALSE)</f>
      </c>
      <c r="AJ353">
        <f>VLOOKUP(G353,Sku_Consolidated!A2:T957,20,FALSE)</f>
      </c>
    </row>
    <row r="354" spans="1:36" x14ac:dyDescent="0.25">
      <c r="A354">
        <v>2024</v>
      </c>
      <c r="B354" t="s">
        <v>31</v>
      </c>
      <c r="C354" t="s">
        <v>32</v>
      </c>
      <c r="D354" t="s">
        <v>33</v>
      </c>
      <c r="E354">
        <v>809</v>
      </c>
      <c r="F354">
        <f>IF(IFERROR(VLOOKUP(E354,Store_Showcase!B2:H144,{2}, FALSE), TRUE)=TRUE, IF(IFERROR(VLOOKUP(E354,Store_SRP!B2:H110,{2}, FALSE), TRUE)=TRUE,VLOOKUP(E354,Store_VAM!B2:H273,{2}, FALSE),VLOOKUP(E354,Store_SRP!B2:H110,{2}, FALSE)), VLOOKUP(E354,Store_Showcase!B2:H144,{2}, FALSE))</f>
      </c>
      <c r="G354">
        <v>655301</v>
      </c>
      <c r="H354" t="s">
        <v>57</v>
      </c>
      <c r="I354" s="8" t="s">
        <v>838</v>
      </c>
      <c r="J354" t="s">
        <v>36</v>
      </c>
      <c r="K354" s="8">
        <f>IF(J354="PCK", I354, 0)</f>
      </c>
      <c r="L354" s="8">
        <f>IF(J354="KLS", I354, IF(J354="PCK", I354*VLOOKUP(G354,Sku_Consolidated!A2:U957,21, FALSE),I354*VLOOKUP(G354,Sku_Consolidated!A2:U957,21, FALSE)))</f>
      </c>
      <c r="M354" s="8">
        <f>IF(J354="PCS", I354, 0)</f>
      </c>
      <c r="N354" s="8" t="s">
        <v>839</v>
      </c>
      <c r="O354" s="8">
        <f>N354 * VLOOKUP(E354&amp;VLOOKUP(G354,Sku_Consolidated!A2:Q957,17,FALSE),Sku_CommRate!A2:E1002, 5, FALSE)</f>
      </c>
      <c r="P354" s="8">
        <f>N354 - O354</f>
      </c>
      <c r="Q354">
        <f>VLOOKUP(G354,Sku_Consolidated!A2:G957,7, FALSE)</f>
      </c>
      <c r="R354">
        <f>IF(IFERROR(VLOOKUP(E354,Store_Showcase!B2:H144,7, FALSE), TRUE)=TRUE, IF(IFERROR(VLOOKUP(E354,Store_SRP!B2:H110,7, FALSE), TRUE)=TRUE,VLOOKUP(E354,Store_VAM!B2:H273,7, FALSE),VLOOKUP(E354,Store_SRP!B2:H110,7, FALSE)), VLOOKUP(E354,Store_Showcase!B2:H144,7, FALSE))</f>
      </c>
      <c r="S354">
        <f>IF(IFERROR(VLOOKUP(E354,Store_Showcase!B2:I144,8, FALSE), TRUE)=TRUE, IF(IFERROR(VLOOKUP(E354,Store_SRP!B2:I110,8, FALSE), TRUE)=TRUE,VLOOKUP(E354,Store_VAM!B2:I273,8, FALSE),VLOOKUP(E354,Store_SRP!B2:I110,8, FALSE)), VLOOKUP(E354,Store_Showcase!B2:I144,8, FALSE))</f>
      </c>
      <c r="T354">
        <f>VLOOKUP(G354,Sku_Consolidated!A2:R957,18,FALSE)</f>
      </c>
      <c r="U354">
        <v>6228</v>
      </c>
      <c r="V354">
        <f>IF(VLOOKUP(G354,Sku_Consolidated!A2:S957,19,FALSE)="SHOWCASE", VLOOKUP(E354,Store_Showcase!B2:L144,11, FALSE), IF(VLOOKUP(G354,Sku_Consolidated!A2:S957,19,FALSE)="VAM",VLOOKUP(E354,Store_VAM!B2:L273,11, FALSE),VLOOKUP(E354,Store_SRP!B2:L110,11, FALSE)))</f>
      </c>
      <c r="W354">
        <f>VLOOKUP(G354,Sku_Consolidated!A2:W957,11,FALSE)</f>
      </c>
      <c r="X354">
        <f>VLOOKUP(G354,Sku_Consolidated!A2:H957,8,FALSE)</f>
      </c>
      <c r="Y354">
        <f>VLOOKUP(G354,Sku_Consolidated!A2:I957,9,FALSE)</f>
      </c>
      <c r="Z354" t="s">
        <v>38</v>
      </c>
      <c r="AA354">
        <f>VLOOKUP(G354,Sku_Consolidated!A2:E957,5,FALSE)</f>
      </c>
      <c r="AB354">
        <f>IF(VLOOKUP(G354,Sku_Consolidated!A2:S957,19,FALSE)="SHOWCASE", VLOOKUP(E354,Store_Showcase!B2:N144,13, FALSE), IF(VLOOKUP(G354,Sku_Consolidated!A2:S957,19,FALSE)="VAM",VLOOKUP(E354,Store_VAM!B2:N273,13, FALSE),VLOOKUP(E354,Store_SRP!B2:N110,13, FALSE)))</f>
      </c>
      <c r="AC354">
        <f>IF(IFERROR(AB354,TRUE)=TRUE, "-","OK")</f>
      </c>
      <c r="AD354" s="8" t="s">
        <v>839</v>
      </c>
      <c r="AE354" s="8" t="s">
        <v>39</v>
      </c>
      <c r="AF354">
        <f>IF(IFERROR(VLOOKUP(E354,Store_Showcase!B2:H144,{5}, FALSE), TRUE)=TRUE, IF(IFERROR(VLOOKUP(E354,Store_SRP!B2:H110,{5}, FALSE), TRUE)=TRUE,VLOOKUP(E354,Store_VAM!B2:H273,{5}, FALSE),VLOOKUP(E354,Store_SRP!B2:H110,{5}, FALSE)), VLOOKUP(E354,Store_Showcase!B2:H144,{5}, FALSE))</f>
      </c>
      <c r="AG354">
        <f>IF(IFERROR(VLOOKUP(E354,Store_Showcase!B2:H144,{6}, FALSE), TRUE)=TRUE, IF(IFERROR(VLOOKUP(E354,Store_SRP!B2:H110,{6}, FALSE), TRUE)=TRUE,VLOOKUP(E354,Store_VAM!B2:H273,{6}, FALSE),VLOOKUP(E354,Store_SRP!B2:H110,{6}, FALSE)), VLOOKUP(E354,Store_Showcase!B2:H144,{6}, FALSE))</f>
      </c>
      <c r="AH354">
        <f>VLOOKUP(G354,Sku_Consolidated!A2:R957,18,FALSE)</f>
      </c>
      <c r="AI354">
        <f>VLOOKUP(G354,Sku_Consolidated!A2:S957,19,FALSE)</f>
      </c>
      <c r="AJ354">
        <f>VLOOKUP(G354,Sku_Consolidated!A2:T957,20,FALSE)</f>
      </c>
    </row>
    <row r="355" spans="1:36" x14ac:dyDescent="0.25">
      <c r="A355">
        <v>2024</v>
      </c>
      <c r="B355" t="s">
        <v>31</v>
      </c>
      <c r="C355" t="s">
        <v>32</v>
      </c>
      <c r="D355" t="s">
        <v>33</v>
      </c>
      <c r="E355">
        <v>745</v>
      </c>
      <c r="F355">
        <f>IF(IFERROR(VLOOKUP(E355,Store_Showcase!B2:H144,{2}, FALSE), TRUE)=TRUE, IF(IFERROR(VLOOKUP(E355,Store_SRP!B2:H110,{2}, FALSE), TRUE)=TRUE,VLOOKUP(E355,Store_VAM!B2:H273,{2}, FALSE),VLOOKUP(E355,Store_SRP!B2:H110,{2}, FALSE)), VLOOKUP(E355,Store_Showcase!B2:H144,{2}, FALSE))</f>
      </c>
      <c r="G355">
        <v>692414</v>
      </c>
      <c r="H355" t="s">
        <v>840</v>
      </c>
      <c r="I355" s="8" t="s">
        <v>841</v>
      </c>
      <c r="J355" t="s">
        <v>36</v>
      </c>
      <c r="K355" s="8">
        <f>IF(J355="PCK", I355, 0)</f>
      </c>
      <c r="L355" s="8">
        <f>IF(J355="KLS", I355, IF(J355="PCK", I355*VLOOKUP(G355,Sku_Consolidated!A2:U957,21, FALSE),I355*VLOOKUP(G355,Sku_Consolidated!A2:U957,21, FALSE)))</f>
      </c>
      <c r="M355" s="8">
        <f>IF(J355="PCS", I355, 0)</f>
      </c>
      <c r="N355" s="8" t="s">
        <v>842</v>
      </c>
      <c r="O355" s="8">
        <f>N355 * VLOOKUP(E355&amp;VLOOKUP(G355,Sku_Consolidated!A2:Q957,17,FALSE),Sku_CommRate!A2:E1002, 5, FALSE)</f>
      </c>
      <c r="P355" s="8">
        <f>N355 - O355</f>
      </c>
      <c r="Q355">
        <f>VLOOKUP(G355,Sku_Consolidated!A2:G957,7, FALSE)</f>
      </c>
      <c r="R355">
        <f>IF(IFERROR(VLOOKUP(E355,Store_Showcase!B2:H144,7, FALSE), TRUE)=TRUE, IF(IFERROR(VLOOKUP(E355,Store_SRP!B2:H110,7, FALSE), TRUE)=TRUE,VLOOKUP(E355,Store_VAM!B2:H273,7, FALSE),VLOOKUP(E355,Store_SRP!B2:H110,7, FALSE)), VLOOKUP(E355,Store_Showcase!B2:H144,7, FALSE))</f>
      </c>
      <c r="S355">
        <f>IF(IFERROR(VLOOKUP(E355,Store_Showcase!B2:I144,8, FALSE), TRUE)=TRUE, IF(IFERROR(VLOOKUP(E355,Store_SRP!B2:I110,8, FALSE), TRUE)=TRUE,VLOOKUP(E355,Store_VAM!B2:I273,8, FALSE),VLOOKUP(E355,Store_SRP!B2:I110,8, FALSE)), VLOOKUP(E355,Store_Showcase!B2:I144,8, FALSE))</f>
      </c>
      <c r="T355">
        <f>VLOOKUP(G355,Sku_Consolidated!A2:R957,18,FALSE)</f>
      </c>
      <c r="U355">
        <v>17599</v>
      </c>
      <c r="V355">
        <f>IF(VLOOKUP(G355,Sku_Consolidated!A2:S957,19,FALSE)="SHOWCASE", VLOOKUP(E355,Store_Showcase!B2:L144,11, FALSE), IF(VLOOKUP(G355,Sku_Consolidated!A2:S957,19,FALSE)="VAM",VLOOKUP(E355,Store_VAM!B2:L273,11, FALSE),VLOOKUP(E355,Store_SRP!B2:L110,11, FALSE)))</f>
      </c>
      <c r="W355">
        <f>VLOOKUP(G355,Sku_Consolidated!A2:W957,11,FALSE)</f>
      </c>
      <c r="X355">
        <f>VLOOKUP(G355,Sku_Consolidated!A2:H957,8,FALSE)</f>
      </c>
      <c r="Y355">
        <f>VLOOKUP(G355,Sku_Consolidated!A2:I957,9,FALSE)</f>
      </c>
      <c r="Z355" t="s">
        <v>38</v>
      </c>
      <c r="AA355">
        <f>VLOOKUP(G355,Sku_Consolidated!A2:E957,5,FALSE)</f>
      </c>
      <c r="AB355">
        <f>IF(VLOOKUP(G355,Sku_Consolidated!A2:S957,19,FALSE)="SHOWCASE", VLOOKUP(E355,Store_Showcase!B2:N144,13, FALSE), IF(VLOOKUP(G355,Sku_Consolidated!A2:S957,19,FALSE)="VAM",VLOOKUP(E355,Store_VAM!B2:N273,13, FALSE),VLOOKUP(E355,Store_SRP!B2:N110,13, FALSE)))</f>
      </c>
      <c r="AC355">
        <f>IF(IFERROR(AB355,TRUE)=TRUE, "-","OK")</f>
      </c>
      <c r="AD355" s="8" t="s">
        <v>842</v>
      </c>
      <c r="AE355" s="8" t="s">
        <v>39</v>
      </c>
      <c r="AF355">
        <f>IF(IFERROR(VLOOKUP(E355,Store_Showcase!B2:H144,{5}, FALSE), TRUE)=TRUE, IF(IFERROR(VLOOKUP(E355,Store_SRP!B2:H110,{5}, FALSE), TRUE)=TRUE,VLOOKUP(E355,Store_VAM!B2:H273,{5}, FALSE),VLOOKUP(E355,Store_SRP!B2:H110,{5}, FALSE)), VLOOKUP(E355,Store_Showcase!B2:H144,{5}, FALSE))</f>
      </c>
      <c r="AG355">
        <f>IF(IFERROR(VLOOKUP(E355,Store_Showcase!B2:H144,{6}, FALSE), TRUE)=TRUE, IF(IFERROR(VLOOKUP(E355,Store_SRP!B2:H110,{6}, FALSE), TRUE)=TRUE,VLOOKUP(E355,Store_VAM!B2:H273,{6}, FALSE),VLOOKUP(E355,Store_SRP!B2:H110,{6}, FALSE)), VLOOKUP(E355,Store_Showcase!B2:H144,{6}, FALSE))</f>
      </c>
      <c r="AH355">
        <f>VLOOKUP(G355,Sku_Consolidated!A2:R957,18,FALSE)</f>
      </c>
      <c r="AI355">
        <f>VLOOKUP(G355,Sku_Consolidated!A2:S957,19,FALSE)</f>
      </c>
      <c r="AJ355">
        <f>VLOOKUP(G355,Sku_Consolidated!A2:T957,20,FALSE)</f>
      </c>
    </row>
    <row r="356" spans="1:36" x14ac:dyDescent="0.25">
      <c r="A356">
        <v>2024</v>
      </c>
      <c r="B356" t="s">
        <v>31</v>
      </c>
      <c r="C356" t="s">
        <v>32</v>
      </c>
      <c r="D356" t="s">
        <v>33</v>
      </c>
      <c r="E356">
        <v>809</v>
      </c>
      <c r="F356">
        <f>IF(IFERROR(VLOOKUP(E356,Store_Showcase!B2:H144,{2}, FALSE), TRUE)=TRUE, IF(IFERROR(VLOOKUP(E356,Store_SRP!B2:H110,{2}, FALSE), TRUE)=TRUE,VLOOKUP(E356,Store_VAM!B2:H273,{2}, FALSE),VLOOKUP(E356,Store_SRP!B2:H110,{2}, FALSE)), VLOOKUP(E356,Store_Showcase!B2:H144,{2}, FALSE))</f>
      </c>
      <c r="G356">
        <v>655298</v>
      </c>
      <c r="H356" t="s">
        <v>109</v>
      </c>
      <c r="I356" s="8" t="s">
        <v>843</v>
      </c>
      <c r="J356" t="s">
        <v>36</v>
      </c>
      <c r="K356" s="8">
        <f>IF(J356="PCK", I356, 0)</f>
      </c>
      <c r="L356" s="8">
        <f>IF(J356="KLS", I356, IF(J356="PCK", I356*VLOOKUP(G356,Sku_Consolidated!A2:U957,21, FALSE),I356*VLOOKUP(G356,Sku_Consolidated!A2:U957,21, FALSE)))</f>
      </c>
      <c r="M356" s="8">
        <f>IF(J356="PCS", I356, 0)</f>
      </c>
      <c r="N356" s="8" t="s">
        <v>844</v>
      </c>
      <c r="O356" s="8">
        <f>N356 * VLOOKUP(E356&amp;VLOOKUP(G356,Sku_Consolidated!A2:Q957,17,FALSE),Sku_CommRate!A2:E1002, 5, FALSE)</f>
      </c>
      <c r="P356" s="8">
        <f>N356 - O356</f>
      </c>
      <c r="Q356">
        <f>VLOOKUP(G356,Sku_Consolidated!A2:G957,7, FALSE)</f>
      </c>
      <c r="R356">
        <f>IF(IFERROR(VLOOKUP(E356,Store_Showcase!B2:H144,7, FALSE), TRUE)=TRUE, IF(IFERROR(VLOOKUP(E356,Store_SRP!B2:H110,7, FALSE), TRUE)=TRUE,VLOOKUP(E356,Store_VAM!B2:H273,7, FALSE),VLOOKUP(E356,Store_SRP!B2:H110,7, FALSE)), VLOOKUP(E356,Store_Showcase!B2:H144,7, FALSE))</f>
      </c>
      <c r="S356">
        <f>IF(IFERROR(VLOOKUP(E356,Store_Showcase!B2:I144,8, FALSE), TRUE)=TRUE, IF(IFERROR(VLOOKUP(E356,Store_SRP!B2:I110,8, FALSE), TRUE)=TRUE,VLOOKUP(E356,Store_VAM!B2:I273,8, FALSE),VLOOKUP(E356,Store_SRP!B2:I110,8, FALSE)), VLOOKUP(E356,Store_Showcase!B2:I144,8, FALSE))</f>
      </c>
      <c r="T356">
        <f>VLOOKUP(G356,Sku_Consolidated!A2:R957,18,FALSE)</f>
      </c>
      <c r="U356">
        <v>6226</v>
      </c>
      <c r="V356">
        <f>IF(VLOOKUP(G356,Sku_Consolidated!A2:S957,19,FALSE)="SHOWCASE", VLOOKUP(E356,Store_Showcase!B2:L144,11, FALSE), IF(VLOOKUP(G356,Sku_Consolidated!A2:S957,19,FALSE)="VAM",VLOOKUP(E356,Store_VAM!B2:L273,11, FALSE),VLOOKUP(E356,Store_SRP!B2:L110,11, FALSE)))</f>
      </c>
      <c r="W356">
        <f>VLOOKUP(G356,Sku_Consolidated!A2:W957,11,FALSE)</f>
      </c>
      <c r="X356">
        <f>VLOOKUP(G356,Sku_Consolidated!A2:H957,8,FALSE)</f>
      </c>
      <c r="Y356">
        <f>VLOOKUP(G356,Sku_Consolidated!A2:I957,9,FALSE)</f>
      </c>
      <c r="Z356" t="s">
        <v>38</v>
      </c>
      <c r="AA356">
        <f>VLOOKUP(G356,Sku_Consolidated!A2:E957,5,FALSE)</f>
      </c>
      <c r="AB356">
        <f>IF(VLOOKUP(G356,Sku_Consolidated!A2:S957,19,FALSE)="SHOWCASE", VLOOKUP(E356,Store_Showcase!B2:N144,13, FALSE), IF(VLOOKUP(G356,Sku_Consolidated!A2:S957,19,FALSE)="VAM",VLOOKUP(E356,Store_VAM!B2:N273,13, FALSE),VLOOKUP(E356,Store_SRP!B2:N110,13, FALSE)))</f>
      </c>
      <c r="AC356">
        <f>IF(IFERROR(AB356,TRUE)=TRUE, "-","OK")</f>
      </c>
      <c r="AD356" s="8" t="s">
        <v>844</v>
      </c>
      <c r="AE356" s="8" t="s">
        <v>39</v>
      </c>
      <c r="AF356">
        <f>IF(IFERROR(VLOOKUP(E356,Store_Showcase!B2:H144,{5}, FALSE), TRUE)=TRUE, IF(IFERROR(VLOOKUP(E356,Store_SRP!B2:H110,{5}, FALSE), TRUE)=TRUE,VLOOKUP(E356,Store_VAM!B2:H273,{5}, FALSE),VLOOKUP(E356,Store_SRP!B2:H110,{5}, FALSE)), VLOOKUP(E356,Store_Showcase!B2:H144,{5}, FALSE))</f>
      </c>
      <c r="AG356">
        <f>IF(IFERROR(VLOOKUP(E356,Store_Showcase!B2:H144,{6}, FALSE), TRUE)=TRUE, IF(IFERROR(VLOOKUP(E356,Store_SRP!B2:H110,{6}, FALSE), TRUE)=TRUE,VLOOKUP(E356,Store_VAM!B2:H273,{6}, FALSE),VLOOKUP(E356,Store_SRP!B2:H110,{6}, FALSE)), VLOOKUP(E356,Store_Showcase!B2:H144,{6}, FALSE))</f>
      </c>
      <c r="AH356">
        <f>VLOOKUP(G356,Sku_Consolidated!A2:R957,18,FALSE)</f>
      </c>
      <c r="AI356">
        <f>VLOOKUP(G356,Sku_Consolidated!A2:S957,19,FALSE)</f>
      </c>
      <c r="AJ356">
        <f>VLOOKUP(G356,Sku_Consolidated!A2:T957,20,FALSE)</f>
      </c>
    </row>
    <row r="357" spans="1:36" x14ac:dyDescent="0.25">
      <c r="A357">
        <v>2024</v>
      </c>
      <c r="B357" t="s">
        <v>31</v>
      </c>
      <c r="C357" t="s">
        <v>32</v>
      </c>
      <c r="D357" t="s">
        <v>33</v>
      </c>
      <c r="E357">
        <v>401</v>
      </c>
      <c r="F357">
        <f>IF(IFERROR(VLOOKUP(E357,Store_Showcase!B2:H144,{2}, FALSE), TRUE)=TRUE, IF(IFERROR(VLOOKUP(E357,Store_SRP!B2:H110,{2}, FALSE), TRUE)=TRUE,VLOOKUP(E357,Store_VAM!B2:H273,{2}, FALSE),VLOOKUP(E357,Store_SRP!B2:H110,{2}, FALSE)), VLOOKUP(E357,Store_Showcase!B2:H144,{2}, FALSE))</f>
      </c>
      <c r="G357">
        <v>655517</v>
      </c>
      <c r="H357" t="s">
        <v>152</v>
      </c>
      <c r="I357" s="8" t="s">
        <v>845</v>
      </c>
      <c r="J357" t="s">
        <v>36</v>
      </c>
      <c r="K357" s="8">
        <f>IF(J357="PCK", I357, 0)</f>
      </c>
      <c r="L357" s="8">
        <f>IF(J357="KLS", I357, IF(J357="PCK", I357*VLOOKUP(G357,Sku_Consolidated!A2:U957,21, FALSE),I357*VLOOKUP(G357,Sku_Consolidated!A2:U957,21, FALSE)))</f>
      </c>
      <c r="M357" s="8">
        <f>IF(J357="PCS", I357, 0)</f>
      </c>
      <c r="N357" s="8" t="s">
        <v>846</v>
      </c>
      <c r="O357" s="8">
        <f>N357 * VLOOKUP(E357&amp;VLOOKUP(G357,Sku_Consolidated!A2:Q957,17,FALSE),Sku_CommRate!A2:E1002, 5, FALSE)</f>
      </c>
      <c r="P357" s="8">
        <f>N357 - O357</f>
      </c>
      <c r="Q357">
        <f>VLOOKUP(G357,Sku_Consolidated!A2:G957,7, FALSE)</f>
      </c>
      <c r="R357">
        <f>IF(IFERROR(VLOOKUP(E357,Store_Showcase!B2:H144,7, FALSE), TRUE)=TRUE, IF(IFERROR(VLOOKUP(E357,Store_SRP!B2:H110,7, FALSE), TRUE)=TRUE,VLOOKUP(E357,Store_VAM!B2:H273,7, FALSE),VLOOKUP(E357,Store_SRP!B2:H110,7, FALSE)), VLOOKUP(E357,Store_Showcase!B2:H144,7, FALSE))</f>
      </c>
      <c r="S357">
        <f>IF(IFERROR(VLOOKUP(E357,Store_Showcase!B2:I144,8, FALSE), TRUE)=TRUE, IF(IFERROR(VLOOKUP(E357,Store_SRP!B2:I110,8, FALSE), TRUE)=TRUE,VLOOKUP(E357,Store_VAM!B2:I273,8, FALSE),VLOOKUP(E357,Store_SRP!B2:I110,8, FALSE)), VLOOKUP(E357,Store_Showcase!B2:I144,8, FALSE))</f>
      </c>
      <c r="T357">
        <f>VLOOKUP(G357,Sku_Consolidated!A2:R957,18,FALSE)</f>
      </c>
      <c r="U357">
        <v>6339</v>
      </c>
      <c r="V357">
        <f>IF(VLOOKUP(G357,Sku_Consolidated!A2:S957,19,FALSE)="SHOWCASE", VLOOKUP(E357,Store_Showcase!B2:L144,11, FALSE), IF(VLOOKUP(G357,Sku_Consolidated!A2:S957,19,FALSE)="VAM",VLOOKUP(E357,Store_VAM!B2:L273,11, FALSE),VLOOKUP(E357,Store_SRP!B2:L110,11, FALSE)))</f>
      </c>
      <c r="W357">
        <f>VLOOKUP(G357,Sku_Consolidated!A2:W957,11,FALSE)</f>
      </c>
      <c r="X357">
        <f>VLOOKUP(G357,Sku_Consolidated!A2:H957,8,FALSE)</f>
      </c>
      <c r="Y357">
        <f>VLOOKUP(G357,Sku_Consolidated!A2:I957,9,FALSE)</f>
      </c>
      <c r="Z357" t="s">
        <v>38</v>
      </c>
      <c r="AA357">
        <f>VLOOKUP(G357,Sku_Consolidated!A2:E957,5,FALSE)</f>
      </c>
      <c r="AB357">
        <f>IF(VLOOKUP(G357,Sku_Consolidated!A2:S957,19,FALSE)="SHOWCASE", VLOOKUP(E357,Store_Showcase!B2:N144,13, FALSE), IF(VLOOKUP(G357,Sku_Consolidated!A2:S957,19,FALSE)="VAM",VLOOKUP(E357,Store_VAM!B2:N273,13, FALSE),VLOOKUP(E357,Store_SRP!B2:N110,13, FALSE)))</f>
      </c>
      <c r="AC357">
        <f>IF(IFERROR(AB357,TRUE)=TRUE, "-","OK")</f>
      </c>
      <c r="AD357" s="8" t="s">
        <v>846</v>
      </c>
      <c r="AE357" s="8" t="s">
        <v>39</v>
      </c>
      <c r="AF357">
        <f>IF(IFERROR(VLOOKUP(E357,Store_Showcase!B2:H144,{5}, FALSE), TRUE)=TRUE, IF(IFERROR(VLOOKUP(E357,Store_SRP!B2:H110,{5}, FALSE), TRUE)=TRUE,VLOOKUP(E357,Store_VAM!B2:H273,{5}, FALSE),VLOOKUP(E357,Store_SRP!B2:H110,{5}, FALSE)), VLOOKUP(E357,Store_Showcase!B2:H144,{5}, FALSE))</f>
      </c>
      <c r="AG357">
        <f>IF(IFERROR(VLOOKUP(E357,Store_Showcase!B2:H144,{6}, FALSE), TRUE)=TRUE, IF(IFERROR(VLOOKUP(E357,Store_SRP!B2:H110,{6}, FALSE), TRUE)=TRUE,VLOOKUP(E357,Store_VAM!B2:H273,{6}, FALSE),VLOOKUP(E357,Store_SRP!B2:H110,{6}, FALSE)), VLOOKUP(E357,Store_Showcase!B2:H144,{6}, FALSE))</f>
      </c>
      <c r="AH357">
        <f>VLOOKUP(G357,Sku_Consolidated!A2:R957,18,FALSE)</f>
      </c>
      <c r="AI357">
        <f>VLOOKUP(G357,Sku_Consolidated!A2:S957,19,FALSE)</f>
      </c>
      <c r="AJ357">
        <f>VLOOKUP(G357,Sku_Consolidated!A2:T957,20,FALSE)</f>
      </c>
    </row>
    <row r="358" spans="1:36" x14ac:dyDescent="0.25">
      <c r="A358">
        <v>2024</v>
      </c>
      <c r="B358" t="s">
        <v>31</v>
      </c>
      <c r="C358" t="s">
        <v>32</v>
      </c>
      <c r="D358" t="s">
        <v>33</v>
      </c>
      <c r="E358">
        <v>813</v>
      </c>
      <c r="F358">
        <f>IF(IFERROR(VLOOKUP(E358,Store_Showcase!B2:H144,{2}, FALSE), TRUE)=TRUE, IF(IFERROR(VLOOKUP(E358,Store_SRP!B2:H110,{2}, FALSE), TRUE)=TRUE,VLOOKUP(E358,Store_VAM!B2:H273,{2}, FALSE),VLOOKUP(E358,Store_SRP!B2:H110,{2}, FALSE)), VLOOKUP(E358,Store_Showcase!B2:H144,{2}, FALSE))</f>
      </c>
      <c r="G358">
        <v>655291</v>
      </c>
      <c r="H358" t="s">
        <v>116</v>
      </c>
      <c r="I358" s="8" t="s">
        <v>847</v>
      </c>
      <c r="J358" t="s">
        <v>36</v>
      </c>
      <c r="K358" s="8">
        <f>IF(J358="PCK", I358, 0)</f>
      </c>
      <c r="L358" s="8">
        <f>IF(J358="KLS", I358, IF(J358="PCK", I358*VLOOKUP(G358,Sku_Consolidated!A2:U957,21, FALSE),I358*VLOOKUP(G358,Sku_Consolidated!A2:U957,21, FALSE)))</f>
      </c>
      <c r="M358" s="8">
        <f>IF(J358="PCS", I358, 0)</f>
      </c>
      <c r="N358" s="8" t="s">
        <v>848</v>
      </c>
      <c r="O358" s="8">
        <f>N358 * VLOOKUP(E358&amp;VLOOKUP(G358,Sku_Consolidated!A2:Q957,17,FALSE),Sku_CommRate!A2:E1002, 5, FALSE)</f>
      </c>
      <c r="P358" s="8">
        <f>N358 - O358</f>
      </c>
      <c r="Q358">
        <f>VLOOKUP(G358,Sku_Consolidated!A2:G957,7, FALSE)</f>
      </c>
      <c r="R358">
        <f>IF(IFERROR(VLOOKUP(E358,Store_Showcase!B2:H144,7, FALSE), TRUE)=TRUE, IF(IFERROR(VLOOKUP(E358,Store_SRP!B2:H110,7, FALSE), TRUE)=TRUE,VLOOKUP(E358,Store_VAM!B2:H273,7, FALSE),VLOOKUP(E358,Store_SRP!B2:H110,7, FALSE)), VLOOKUP(E358,Store_Showcase!B2:H144,7, FALSE))</f>
      </c>
      <c r="S358">
        <f>IF(IFERROR(VLOOKUP(E358,Store_Showcase!B2:I144,8, FALSE), TRUE)=TRUE, IF(IFERROR(VLOOKUP(E358,Store_SRP!B2:I110,8, FALSE), TRUE)=TRUE,VLOOKUP(E358,Store_VAM!B2:I273,8, FALSE),VLOOKUP(E358,Store_SRP!B2:I110,8, FALSE)), VLOOKUP(E358,Store_Showcase!B2:I144,8, FALSE))</f>
      </c>
      <c r="T358">
        <f>VLOOKUP(G358,Sku_Consolidated!A2:R957,18,FALSE)</f>
      </c>
      <c r="U358">
        <v>6217</v>
      </c>
      <c r="V358">
        <f>IF(VLOOKUP(G358,Sku_Consolidated!A2:S957,19,FALSE)="SHOWCASE", VLOOKUP(E358,Store_Showcase!B2:L144,11, FALSE), IF(VLOOKUP(G358,Sku_Consolidated!A2:S957,19,FALSE)="VAM",VLOOKUP(E358,Store_VAM!B2:L273,11, FALSE),VLOOKUP(E358,Store_SRP!B2:L110,11, FALSE)))</f>
      </c>
      <c r="W358">
        <f>VLOOKUP(G358,Sku_Consolidated!A2:W957,11,FALSE)</f>
      </c>
      <c r="X358">
        <f>VLOOKUP(G358,Sku_Consolidated!A2:H957,8,FALSE)</f>
      </c>
      <c r="Y358">
        <f>VLOOKUP(G358,Sku_Consolidated!A2:I957,9,FALSE)</f>
      </c>
      <c r="Z358" t="s">
        <v>38</v>
      </c>
      <c r="AA358">
        <f>VLOOKUP(G358,Sku_Consolidated!A2:E957,5,FALSE)</f>
      </c>
      <c r="AB358">
        <f>IF(VLOOKUP(G358,Sku_Consolidated!A2:S957,19,FALSE)="SHOWCASE", VLOOKUP(E358,Store_Showcase!B2:N144,13, FALSE), IF(VLOOKUP(G358,Sku_Consolidated!A2:S957,19,FALSE)="VAM",VLOOKUP(E358,Store_VAM!B2:N273,13, FALSE),VLOOKUP(E358,Store_SRP!B2:N110,13, FALSE)))</f>
      </c>
      <c r="AC358">
        <f>IF(IFERROR(AB358,TRUE)=TRUE, "-","OK")</f>
      </c>
      <c r="AD358" s="8" t="s">
        <v>848</v>
      </c>
      <c r="AE358" s="8" t="s">
        <v>39</v>
      </c>
      <c r="AF358">
        <f>IF(IFERROR(VLOOKUP(E358,Store_Showcase!B2:H144,{5}, FALSE), TRUE)=TRUE, IF(IFERROR(VLOOKUP(E358,Store_SRP!B2:H110,{5}, FALSE), TRUE)=TRUE,VLOOKUP(E358,Store_VAM!B2:H273,{5}, FALSE),VLOOKUP(E358,Store_SRP!B2:H110,{5}, FALSE)), VLOOKUP(E358,Store_Showcase!B2:H144,{5}, FALSE))</f>
      </c>
      <c r="AG358">
        <f>IF(IFERROR(VLOOKUP(E358,Store_Showcase!B2:H144,{6}, FALSE), TRUE)=TRUE, IF(IFERROR(VLOOKUP(E358,Store_SRP!B2:H110,{6}, FALSE), TRUE)=TRUE,VLOOKUP(E358,Store_VAM!B2:H273,{6}, FALSE),VLOOKUP(E358,Store_SRP!B2:H110,{6}, FALSE)), VLOOKUP(E358,Store_Showcase!B2:H144,{6}, FALSE))</f>
      </c>
      <c r="AH358">
        <f>VLOOKUP(G358,Sku_Consolidated!A2:R957,18,FALSE)</f>
      </c>
      <c r="AI358">
        <f>VLOOKUP(G358,Sku_Consolidated!A2:S957,19,FALSE)</f>
      </c>
      <c r="AJ358">
        <f>VLOOKUP(G358,Sku_Consolidated!A2:T957,20,FALSE)</f>
      </c>
    </row>
    <row r="359" spans="1:36" x14ac:dyDescent="0.25">
      <c r="A359">
        <v>2024</v>
      </c>
      <c r="B359" t="s">
        <v>31</v>
      </c>
      <c r="C359" t="s">
        <v>32</v>
      </c>
      <c r="D359" t="s">
        <v>33</v>
      </c>
      <c r="E359">
        <v>736</v>
      </c>
      <c r="F359">
        <f>IF(IFERROR(VLOOKUP(E359,Store_Showcase!B2:H144,{2}, FALSE), TRUE)=TRUE, IF(IFERROR(VLOOKUP(E359,Store_SRP!B2:H110,{2}, FALSE), TRUE)=TRUE,VLOOKUP(E359,Store_VAM!B2:H273,{2}, FALSE),VLOOKUP(E359,Store_SRP!B2:H110,{2}, FALSE)), VLOOKUP(E359,Store_Showcase!B2:H144,{2}, FALSE))</f>
      </c>
      <c r="G359">
        <v>659617</v>
      </c>
      <c r="H359" t="s">
        <v>75</v>
      </c>
      <c r="I359" s="8" t="s">
        <v>849</v>
      </c>
      <c r="J359" t="s">
        <v>36</v>
      </c>
      <c r="K359" s="8">
        <f>IF(J359="PCK", I359, 0)</f>
      </c>
      <c r="L359" s="8">
        <f>IF(J359="KLS", I359, IF(J359="PCK", I359*VLOOKUP(G359,Sku_Consolidated!A2:U957,21, FALSE),I359*VLOOKUP(G359,Sku_Consolidated!A2:U957,21, FALSE)))</f>
      </c>
      <c r="M359" s="8">
        <f>IF(J359="PCS", I359, 0)</f>
      </c>
      <c r="N359" s="8" t="s">
        <v>850</v>
      </c>
      <c r="O359" s="8">
        <f>N359 * VLOOKUP(E359&amp;VLOOKUP(G359,Sku_Consolidated!A2:Q957,17,FALSE),Sku_CommRate!A2:E1002, 5, FALSE)</f>
      </c>
      <c r="P359" s="8">
        <f>N359 - O359</f>
      </c>
      <c r="Q359">
        <f>VLOOKUP(G359,Sku_Consolidated!A2:G957,7, FALSE)</f>
      </c>
      <c r="R359">
        <f>IF(IFERROR(VLOOKUP(E359,Store_Showcase!B2:H144,7, FALSE), TRUE)=TRUE, IF(IFERROR(VLOOKUP(E359,Store_SRP!B2:H110,7, FALSE), TRUE)=TRUE,VLOOKUP(E359,Store_VAM!B2:H273,7, FALSE),VLOOKUP(E359,Store_SRP!B2:H110,7, FALSE)), VLOOKUP(E359,Store_Showcase!B2:H144,7, FALSE))</f>
      </c>
      <c r="S359">
        <f>IF(IFERROR(VLOOKUP(E359,Store_Showcase!B2:I144,8, FALSE), TRUE)=TRUE, IF(IFERROR(VLOOKUP(E359,Store_SRP!B2:I110,8, FALSE), TRUE)=TRUE,VLOOKUP(E359,Store_VAM!B2:I273,8, FALSE),VLOOKUP(E359,Store_SRP!B2:I110,8, FALSE)), VLOOKUP(E359,Store_Showcase!B2:I144,8, FALSE))</f>
      </c>
      <c r="T359">
        <f>VLOOKUP(G359,Sku_Consolidated!A2:R957,18,FALSE)</f>
      </c>
      <c r="U359">
        <v>7376</v>
      </c>
      <c r="V359">
        <f>IF(VLOOKUP(G359,Sku_Consolidated!A2:S957,19,FALSE)="SHOWCASE", VLOOKUP(E359,Store_Showcase!B2:L144,11, FALSE), IF(VLOOKUP(G359,Sku_Consolidated!A2:S957,19,FALSE)="VAM",VLOOKUP(E359,Store_VAM!B2:L273,11, FALSE),VLOOKUP(E359,Store_SRP!B2:L110,11, FALSE)))</f>
      </c>
      <c r="W359">
        <f>VLOOKUP(G359,Sku_Consolidated!A2:W957,11,FALSE)</f>
      </c>
      <c r="X359">
        <f>VLOOKUP(G359,Sku_Consolidated!A2:H957,8,FALSE)</f>
      </c>
      <c r="Y359">
        <f>VLOOKUP(G359,Sku_Consolidated!A2:I957,9,FALSE)</f>
      </c>
      <c r="Z359" t="s">
        <v>38</v>
      </c>
      <c r="AA359">
        <f>VLOOKUP(G359,Sku_Consolidated!A2:E957,5,FALSE)</f>
      </c>
      <c r="AB359">
        <f>IF(VLOOKUP(G359,Sku_Consolidated!A2:S957,19,FALSE)="SHOWCASE", VLOOKUP(E359,Store_Showcase!B2:N144,13, FALSE), IF(VLOOKUP(G359,Sku_Consolidated!A2:S957,19,FALSE)="VAM",VLOOKUP(E359,Store_VAM!B2:N273,13, FALSE),VLOOKUP(E359,Store_SRP!B2:N110,13, FALSE)))</f>
      </c>
      <c r="AC359">
        <f>IF(IFERROR(AB359,TRUE)=TRUE, "-","OK")</f>
      </c>
      <c r="AD359" s="8" t="s">
        <v>850</v>
      </c>
      <c r="AE359" s="8" t="s">
        <v>39</v>
      </c>
      <c r="AF359">
        <f>IF(IFERROR(VLOOKUP(E359,Store_Showcase!B2:H144,{5}, FALSE), TRUE)=TRUE, IF(IFERROR(VLOOKUP(E359,Store_SRP!B2:H110,{5}, FALSE), TRUE)=TRUE,VLOOKUP(E359,Store_VAM!B2:H273,{5}, FALSE),VLOOKUP(E359,Store_SRP!B2:H110,{5}, FALSE)), VLOOKUP(E359,Store_Showcase!B2:H144,{5}, FALSE))</f>
      </c>
      <c r="AG359">
        <f>IF(IFERROR(VLOOKUP(E359,Store_Showcase!B2:H144,{6}, FALSE), TRUE)=TRUE, IF(IFERROR(VLOOKUP(E359,Store_SRP!B2:H110,{6}, FALSE), TRUE)=TRUE,VLOOKUP(E359,Store_VAM!B2:H273,{6}, FALSE),VLOOKUP(E359,Store_SRP!B2:H110,{6}, FALSE)), VLOOKUP(E359,Store_Showcase!B2:H144,{6}, FALSE))</f>
      </c>
      <c r="AH359">
        <f>VLOOKUP(G359,Sku_Consolidated!A2:R957,18,FALSE)</f>
      </c>
      <c r="AI359">
        <f>VLOOKUP(G359,Sku_Consolidated!A2:S957,19,FALSE)</f>
      </c>
      <c r="AJ359">
        <f>VLOOKUP(G359,Sku_Consolidated!A2:T957,20,FALSE)</f>
      </c>
    </row>
    <row r="360" spans="1:36" x14ac:dyDescent="0.25">
      <c r="A360">
        <v>2024</v>
      </c>
      <c r="B360" t="s">
        <v>31</v>
      </c>
      <c r="C360" t="s">
        <v>32</v>
      </c>
      <c r="D360" t="s">
        <v>33</v>
      </c>
      <c r="E360">
        <v>814</v>
      </c>
      <c r="F360">
        <f>IF(IFERROR(VLOOKUP(E360,Store_Showcase!B2:H144,{2}, FALSE), TRUE)=TRUE, IF(IFERROR(VLOOKUP(E360,Store_SRP!B2:H110,{2}, FALSE), TRUE)=TRUE,VLOOKUP(E360,Store_VAM!B2:H273,{2}, FALSE),VLOOKUP(E360,Store_SRP!B2:H110,{2}, FALSE)), VLOOKUP(E360,Store_Showcase!B2:H144,{2}, FALSE))</f>
      </c>
      <c r="G360">
        <v>655735</v>
      </c>
      <c r="H360" t="s">
        <v>145</v>
      </c>
      <c r="I360" s="8" t="s">
        <v>851</v>
      </c>
      <c r="J360" t="s">
        <v>36</v>
      </c>
      <c r="K360" s="8">
        <f>IF(J360="PCK", I360, 0)</f>
      </c>
      <c r="L360" s="8">
        <f>IF(J360="KLS", I360, IF(J360="PCK", I360*VLOOKUP(G360,Sku_Consolidated!A2:U957,21, FALSE),I360*VLOOKUP(G360,Sku_Consolidated!A2:U957,21, FALSE)))</f>
      </c>
      <c r="M360" s="8">
        <f>IF(J360="PCS", I360, 0)</f>
      </c>
      <c r="N360" s="8" t="s">
        <v>852</v>
      </c>
      <c r="O360" s="8">
        <f>N360 * VLOOKUP(E360&amp;VLOOKUP(G360,Sku_Consolidated!A2:Q957,17,FALSE),Sku_CommRate!A2:E1002, 5, FALSE)</f>
      </c>
      <c r="P360" s="8">
        <f>N360 - O360</f>
      </c>
      <c r="Q360">
        <f>VLOOKUP(G360,Sku_Consolidated!A2:G957,7, FALSE)</f>
      </c>
      <c r="R360">
        <f>IF(IFERROR(VLOOKUP(E360,Store_Showcase!B2:H144,7, FALSE), TRUE)=TRUE, IF(IFERROR(VLOOKUP(E360,Store_SRP!B2:H110,7, FALSE), TRUE)=TRUE,VLOOKUP(E360,Store_VAM!B2:H273,7, FALSE),VLOOKUP(E360,Store_SRP!B2:H110,7, FALSE)), VLOOKUP(E360,Store_Showcase!B2:H144,7, FALSE))</f>
      </c>
      <c r="S360">
        <f>IF(IFERROR(VLOOKUP(E360,Store_Showcase!B2:I144,8, FALSE), TRUE)=TRUE, IF(IFERROR(VLOOKUP(E360,Store_SRP!B2:I110,8, FALSE), TRUE)=TRUE,VLOOKUP(E360,Store_VAM!B2:I273,8, FALSE),VLOOKUP(E360,Store_SRP!B2:I110,8, FALSE)), VLOOKUP(E360,Store_Showcase!B2:I144,8, FALSE))</f>
      </c>
      <c r="T360">
        <f>VLOOKUP(G360,Sku_Consolidated!A2:R957,18,FALSE)</f>
      </c>
      <c r="U360">
        <v>6456</v>
      </c>
      <c r="V360">
        <f>IF(VLOOKUP(G360,Sku_Consolidated!A2:S957,19,FALSE)="SHOWCASE", VLOOKUP(E360,Store_Showcase!B2:L144,11, FALSE), IF(VLOOKUP(G360,Sku_Consolidated!A2:S957,19,FALSE)="VAM",VLOOKUP(E360,Store_VAM!B2:L273,11, FALSE),VLOOKUP(E360,Store_SRP!B2:L110,11, FALSE)))</f>
      </c>
      <c r="W360">
        <f>VLOOKUP(G360,Sku_Consolidated!A2:W957,11,FALSE)</f>
      </c>
      <c r="X360">
        <f>VLOOKUP(G360,Sku_Consolidated!A2:H957,8,FALSE)</f>
      </c>
      <c r="Y360">
        <f>VLOOKUP(G360,Sku_Consolidated!A2:I957,9,FALSE)</f>
      </c>
      <c r="Z360" t="s">
        <v>38</v>
      </c>
      <c r="AA360">
        <f>VLOOKUP(G360,Sku_Consolidated!A2:E957,5,FALSE)</f>
      </c>
      <c r="AB360">
        <f>IF(VLOOKUP(G360,Sku_Consolidated!A2:S957,19,FALSE)="SHOWCASE", VLOOKUP(E360,Store_Showcase!B2:N144,13, FALSE), IF(VLOOKUP(G360,Sku_Consolidated!A2:S957,19,FALSE)="VAM",VLOOKUP(E360,Store_VAM!B2:N273,13, FALSE),VLOOKUP(E360,Store_SRP!B2:N110,13, FALSE)))</f>
      </c>
      <c r="AC360">
        <f>IF(IFERROR(AB360,TRUE)=TRUE, "-","OK")</f>
      </c>
      <c r="AD360" s="8" t="s">
        <v>852</v>
      </c>
      <c r="AE360" s="8" t="s">
        <v>39</v>
      </c>
      <c r="AF360">
        <f>IF(IFERROR(VLOOKUP(E360,Store_Showcase!B2:H144,{5}, FALSE), TRUE)=TRUE, IF(IFERROR(VLOOKUP(E360,Store_SRP!B2:H110,{5}, FALSE), TRUE)=TRUE,VLOOKUP(E360,Store_VAM!B2:H273,{5}, FALSE),VLOOKUP(E360,Store_SRP!B2:H110,{5}, FALSE)), VLOOKUP(E360,Store_Showcase!B2:H144,{5}, FALSE))</f>
      </c>
      <c r="AG360">
        <f>IF(IFERROR(VLOOKUP(E360,Store_Showcase!B2:H144,{6}, FALSE), TRUE)=TRUE, IF(IFERROR(VLOOKUP(E360,Store_SRP!B2:H110,{6}, FALSE), TRUE)=TRUE,VLOOKUP(E360,Store_VAM!B2:H273,{6}, FALSE),VLOOKUP(E360,Store_SRP!B2:H110,{6}, FALSE)), VLOOKUP(E360,Store_Showcase!B2:H144,{6}, FALSE))</f>
      </c>
      <c r="AH360">
        <f>VLOOKUP(G360,Sku_Consolidated!A2:R957,18,FALSE)</f>
      </c>
      <c r="AI360">
        <f>VLOOKUP(G360,Sku_Consolidated!A2:S957,19,FALSE)</f>
      </c>
      <c r="AJ360">
        <f>VLOOKUP(G360,Sku_Consolidated!A2:T957,20,FALSE)</f>
      </c>
    </row>
    <row r="361" spans="1:36" x14ac:dyDescent="0.25">
      <c r="A361">
        <v>2024</v>
      </c>
      <c r="B361" t="s">
        <v>31</v>
      </c>
      <c r="C361" t="s">
        <v>32</v>
      </c>
      <c r="D361" t="s">
        <v>33</v>
      </c>
      <c r="E361">
        <v>804</v>
      </c>
      <c r="F361">
        <f>IF(IFERROR(VLOOKUP(E361,Store_Showcase!B2:H144,{2}, FALSE), TRUE)=TRUE, IF(IFERROR(VLOOKUP(E361,Store_SRP!B2:H110,{2}, FALSE), TRUE)=TRUE,VLOOKUP(E361,Store_VAM!B2:H273,{2}, FALSE),VLOOKUP(E361,Store_SRP!B2:H110,{2}, FALSE)), VLOOKUP(E361,Store_Showcase!B2:H144,{2}, FALSE))</f>
      </c>
      <c r="G361">
        <v>655536</v>
      </c>
      <c r="H361" t="s">
        <v>853</v>
      </c>
      <c r="I361" s="8" t="s">
        <v>854</v>
      </c>
      <c r="J361" t="s">
        <v>36</v>
      </c>
      <c r="K361" s="8">
        <f>IF(J361="PCK", I361, 0)</f>
      </c>
      <c r="L361" s="8">
        <f>IF(J361="KLS", I361, IF(J361="PCK", I361*VLOOKUP(G361,Sku_Consolidated!A2:U957,21, FALSE),I361*VLOOKUP(G361,Sku_Consolidated!A2:U957,21, FALSE)))</f>
      </c>
      <c r="M361" s="8">
        <f>IF(J361="PCS", I361, 0)</f>
      </c>
      <c r="N361" s="8" t="s">
        <v>855</v>
      </c>
      <c r="O361" s="8">
        <f>N361 * VLOOKUP(E361&amp;VLOOKUP(G361,Sku_Consolidated!A2:Q957,17,FALSE),Sku_CommRate!A2:E1002, 5, FALSE)</f>
      </c>
      <c r="P361" s="8">
        <f>N361 - O361</f>
      </c>
      <c r="Q361">
        <f>VLOOKUP(G361,Sku_Consolidated!A2:G957,7, FALSE)</f>
      </c>
      <c r="R361">
        <f>IF(IFERROR(VLOOKUP(E361,Store_Showcase!B2:H144,7, FALSE), TRUE)=TRUE, IF(IFERROR(VLOOKUP(E361,Store_SRP!B2:H110,7, FALSE), TRUE)=TRUE,VLOOKUP(E361,Store_VAM!B2:H273,7, FALSE),VLOOKUP(E361,Store_SRP!B2:H110,7, FALSE)), VLOOKUP(E361,Store_Showcase!B2:H144,7, FALSE))</f>
      </c>
      <c r="S361">
        <f>IF(IFERROR(VLOOKUP(E361,Store_Showcase!B2:I144,8, FALSE), TRUE)=TRUE, IF(IFERROR(VLOOKUP(E361,Store_SRP!B2:I110,8, FALSE), TRUE)=TRUE,VLOOKUP(E361,Store_VAM!B2:I273,8, FALSE),VLOOKUP(E361,Store_SRP!B2:I110,8, FALSE)), VLOOKUP(E361,Store_Showcase!B2:I144,8, FALSE))</f>
      </c>
      <c r="T361">
        <f>VLOOKUP(G361,Sku_Consolidated!A2:R957,18,FALSE)</f>
      </c>
      <c r="U361">
        <v>6357</v>
      </c>
      <c r="V361">
        <f>IF(VLOOKUP(G361,Sku_Consolidated!A2:S957,19,FALSE)="SHOWCASE", VLOOKUP(E361,Store_Showcase!B2:L144,11, FALSE), IF(VLOOKUP(G361,Sku_Consolidated!A2:S957,19,FALSE)="VAM",VLOOKUP(E361,Store_VAM!B2:L273,11, FALSE),VLOOKUP(E361,Store_SRP!B2:L110,11, FALSE)))</f>
      </c>
      <c r="W361">
        <f>VLOOKUP(G361,Sku_Consolidated!A2:W957,11,FALSE)</f>
      </c>
      <c r="X361">
        <f>VLOOKUP(G361,Sku_Consolidated!A2:H957,8,FALSE)</f>
      </c>
      <c r="Y361">
        <f>VLOOKUP(G361,Sku_Consolidated!A2:I957,9,FALSE)</f>
      </c>
      <c r="Z361" t="s">
        <v>38</v>
      </c>
      <c r="AA361">
        <f>VLOOKUP(G361,Sku_Consolidated!A2:E957,5,FALSE)</f>
      </c>
      <c r="AB361">
        <f>IF(VLOOKUP(G361,Sku_Consolidated!A2:S957,19,FALSE)="SHOWCASE", VLOOKUP(E361,Store_Showcase!B2:N144,13, FALSE), IF(VLOOKUP(G361,Sku_Consolidated!A2:S957,19,FALSE)="VAM",VLOOKUP(E361,Store_VAM!B2:N273,13, FALSE),VLOOKUP(E361,Store_SRP!B2:N110,13, FALSE)))</f>
      </c>
      <c r="AC361">
        <f>IF(IFERROR(AB361,TRUE)=TRUE, "-","OK")</f>
      </c>
      <c r="AD361" s="8" t="s">
        <v>855</v>
      </c>
      <c r="AE361" s="8" t="s">
        <v>39</v>
      </c>
      <c r="AF361">
        <f>IF(IFERROR(VLOOKUP(E361,Store_Showcase!B2:H144,{5}, FALSE), TRUE)=TRUE, IF(IFERROR(VLOOKUP(E361,Store_SRP!B2:H110,{5}, FALSE), TRUE)=TRUE,VLOOKUP(E361,Store_VAM!B2:H273,{5}, FALSE),VLOOKUP(E361,Store_SRP!B2:H110,{5}, FALSE)), VLOOKUP(E361,Store_Showcase!B2:H144,{5}, FALSE))</f>
      </c>
      <c r="AG361">
        <f>IF(IFERROR(VLOOKUP(E361,Store_Showcase!B2:H144,{6}, FALSE), TRUE)=TRUE, IF(IFERROR(VLOOKUP(E361,Store_SRP!B2:H110,{6}, FALSE), TRUE)=TRUE,VLOOKUP(E361,Store_VAM!B2:H273,{6}, FALSE),VLOOKUP(E361,Store_SRP!B2:H110,{6}, FALSE)), VLOOKUP(E361,Store_Showcase!B2:H144,{6}, FALSE))</f>
      </c>
      <c r="AH361">
        <f>VLOOKUP(G361,Sku_Consolidated!A2:R957,18,FALSE)</f>
      </c>
      <c r="AI361">
        <f>VLOOKUP(G361,Sku_Consolidated!A2:S957,19,FALSE)</f>
      </c>
      <c r="AJ361">
        <f>VLOOKUP(G361,Sku_Consolidated!A2:T957,20,FALSE)</f>
      </c>
    </row>
    <row r="362" spans="1:36" x14ac:dyDescent="0.25">
      <c r="A362">
        <v>2024</v>
      </c>
      <c r="B362" t="s">
        <v>31</v>
      </c>
      <c r="C362" t="s">
        <v>32</v>
      </c>
      <c r="D362" t="s">
        <v>33</v>
      </c>
      <c r="E362">
        <v>466</v>
      </c>
      <c r="F362">
        <f>IF(IFERROR(VLOOKUP(E362,Store_Showcase!B2:H144,{2}, FALSE), TRUE)=TRUE, IF(IFERROR(VLOOKUP(E362,Store_SRP!B2:H110,{2}, FALSE), TRUE)=TRUE,VLOOKUP(E362,Store_VAM!B2:H273,{2}, FALSE),VLOOKUP(E362,Store_SRP!B2:H110,{2}, FALSE)), VLOOKUP(E362,Store_Showcase!B2:H144,{2}, FALSE))</f>
      </c>
      <c r="G362">
        <v>655753</v>
      </c>
      <c r="H362" t="s">
        <v>449</v>
      </c>
      <c r="I362" s="8" t="s">
        <v>856</v>
      </c>
      <c r="J362" t="s">
        <v>36</v>
      </c>
      <c r="K362" s="8">
        <f>IF(J362="PCK", I362, 0)</f>
      </c>
      <c r="L362" s="8">
        <f>IF(J362="KLS", I362, IF(J362="PCK", I362*VLOOKUP(G362,Sku_Consolidated!A2:U957,21, FALSE),I362*VLOOKUP(G362,Sku_Consolidated!A2:U957,21, FALSE)))</f>
      </c>
      <c r="M362" s="8">
        <f>IF(J362="PCS", I362, 0)</f>
      </c>
      <c r="N362" s="8" t="s">
        <v>857</v>
      </c>
      <c r="O362" s="8">
        <f>N362 * VLOOKUP(E362&amp;VLOOKUP(G362,Sku_Consolidated!A2:Q957,17,FALSE),Sku_CommRate!A2:E1002, 5, FALSE)</f>
      </c>
      <c r="P362" s="8">
        <f>N362 - O362</f>
      </c>
      <c r="Q362">
        <f>VLOOKUP(G362,Sku_Consolidated!A2:G957,7, FALSE)</f>
      </c>
      <c r="R362">
        <f>IF(IFERROR(VLOOKUP(E362,Store_Showcase!B2:H144,7, FALSE), TRUE)=TRUE, IF(IFERROR(VLOOKUP(E362,Store_SRP!B2:H110,7, FALSE), TRUE)=TRUE,VLOOKUP(E362,Store_VAM!B2:H273,7, FALSE),VLOOKUP(E362,Store_SRP!B2:H110,7, FALSE)), VLOOKUP(E362,Store_Showcase!B2:H144,7, FALSE))</f>
      </c>
      <c r="S362">
        <f>IF(IFERROR(VLOOKUP(E362,Store_Showcase!B2:I144,8, FALSE), TRUE)=TRUE, IF(IFERROR(VLOOKUP(E362,Store_SRP!B2:I110,8, FALSE), TRUE)=TRUE,VLOOKUP(E362,Store_VAM!B2:I273,8, FALSE),VLOOKUP(E362,Store_SRP!B2:I110,8, FALSE)), VLOOKUP(E362,Store_Showcase!B2:I144,8, FALSE))</f>
      </c>
      <c r="T362">
        <f>VLOOKUP(G362,Sku_Consolidated!A2:R957,18,FALSE)</f>
      </c>
      <c r="U362">
        <v>6469</v>
      </c>
      <c r="V362">
        <f>IF(VLOOKUP(G362,Sku_Consolidated!A2:S957,19,FALSE)="SHOWCASE", VLOOKUP(E362,Store_Showcase!B2:L144,11, FALSE), IF(VLOOKUP(G362,Sku_Consolidated!A2:S957,19,FALSE)="VAM",VLOOKUP(E362,Store_VAM!B2:L273,11, FALSE),VLOOKUP(E362,Store_SRP!B2:L110,11, FALSE)))</f>
      </c>
      <c r="W362">
        <f>VLOOKUP(G362,Sku_Consolidated!A2:W957,11,FALSE)</f>
      </c>
      <c r="X362">
        <f>VLOOKUP(G362,Sku_Consolidated!A2:H957,8,FALSE)</f>
      </c>
      <c r="Y362">
        <f>VLOOKUP(G362,Sku_Consolidated!A2:I957,9,FALSE)</f>
      </c>
      <c r="Z362" t="s">
        <v>38</v>
      </c>
      <c r="AA362">
        <f>VLOOKUP(G362,Sku_Consolidated!A2:E957,5,FALSE)</f>
      </c>
      <c r="AB362">
        <f>IF(VLOOKUP(G362,Sku_Consolidated!A2:S957,19,FALSE)="SHOWCASE", VLOOKUP(E362,Store_Showcase!B2:N144,13, FALSE), IF(VLOOKUP(G362,Sku_Consolidated!A2:S957,19,FALSE)="VAM",VLOOKUP(E362,Store_VAM!B2:N273,13, FALSE),VLOOKUP(E362,Store_SRP!B2:N110,13, FALSE)))</f>
      </c>
      <c r="AC362">
        <f>IF(IFERROR(AB362,TRUE)=TRUE, "-","OK")</f>
      </c>
      <c r="AD362" s="8" t="s">
        <v>857</v>
      </c>
      <c r="AE362" s="8" t="s">
        <v>39</v>
      </c>
      <c r="AF362">
        <f>IF(IFERROR(VLOOKUP(E362,Store_Showcase!B2:H144,{5}, FALSE), TRUE)=TRUE, IF(IFERROR(VLOOKUP(E362,Store_SRP!B2:H110,{5}, FALSE), TRUE)=TRUE,VLOOKUP(E362,Store_VAM!B2:H273,{5}, FALSE),VLOOKUP(E362,Store_SRP!B2:H110,{5}, FALSE)), VLOOKUP(E362,Store_Showcase!B2:H144,{5}, FALSE))</f>
      </c>
      <c r="AG362">
        <f>IF(IFERROR(VLOOKUP(E362,Store_Showcase!B2:H144,{6}, FALSE), TRUE)=TRUE, IF(IFERROR(VLOOKUP(E362,Store_SRP!B2:H110,{6}, FALSE), TRUE)=TRUE,VLOOKUP(E362,Store_VAM!B2:H273,{6}, FALSE),VLOOKUP(E362,Store_SRP!B2:H110,{6}, FALSE)), VLOOKUP(E362,Store_Showcase!B2:H144,{6}, FALSE))</f>
      </c>
      <c r="AH362">
        <f>VLOOKUP(G362,Sku_Consolidated!A2:R957,18,FALSE)</f>
      </c>
      <c r="AI362">
        <f>VLOOKUP(G362,Sku_Consolidated!A2:S957,19,FALSE)</f>
      </c>
      <c r="AJ362">
        <f>VLOOKUP(G362,Sku_Consolidated!A2:T957,20,FALSE)</f>
      </c>
    </row>
    <row r="363" spans="1:36" x14ac:dyDescent="0.25">
      <c r="A363">
        <v>2024</v>
      </c>
      <c r="B363" t="s">
        <v>31</v>
      </c>
      <c r="C363" t="s">
        <v>32</v>
      </c>
      <c r="D363" t="s">
        <v>33</v>
      </c>
      <c r="E363">
        <v>809</v>
      </c>
      <c r="F363">
        <f>IF(IFERROR(VLOOKUP(E363,Store_Showcase!B2:H144,{2}, FALSE), TRUE)=TRUE, IF(IFERROR(VLOOKUP(E363,Store_SRP!B2:H110,{2}, FALSE), TRUE)=TRUE,VLOOKUP(E363,Store_VAM!B2:H273,{2}, FALSE),VLOOKUP(E363,Store_SRP!B2:H110,{2}, FALSE)), VLOOKUP(E363,Store_Showcase!B2:H144,{2}, FALSE))</f>
      </c>
      <c r="G363">
        <v>655515</v>
      </c>
      <c r="H363" t="s">
        <v>428</v>
      </c>
      <c r="I363" s="8" t="s">
        <v>858</v>
      </c>
      <c r="J363" t="s">
        <v>36</v>
      </c>
      <c r="K363" s="8">
        <f>IF(J363="PCK", I363, 0)</f>
      </c>
      <c r="L363" s="8">
        <f>IF(J363="KLS", I363, IF(J363="PCK", I363*VLOOKUP(G363,Sku_Consolidated!A2:U957,21, FALSE),I363*VLOOKUP(G363,Sku_Consolidated!A2:U957,21, FALSE)))</f>
      </c>
      <c r="M363" s="8">
        <f>IF(J363="PCS", I363, 0)</f>
      </c>
      <c r="N363" s="8" t="s">
        <v>859</v>
      </c>
      <c r="O363" s="8">
        <f>N363 * VLOOKUP(E363&amp;VLOOKUP(G363,Sku_Consolidated!A2:Q957,17,FALSE),Sku_CommRate!A2:E1002, 5, FALSE)</f>
      </c>
      <c r="P363" s="8">
        <f>N363 - O363</f>
      </c>
      <c r="Q363">
        <f>VLOOKUP(G363,Sku_Consolidated!A2:G957,7, FALSE)</f>
      </c>
      <c r="R363">
        <f>IF(IFERROR(VLOOKUP(E363,Store_Showcase!B2:H144,7, FALSE), TRUE)=TRUE, IF(IFERROR(VLOOKUP(E363,Store_SRP!B2:H110,7, FALSE), TRUE)=TRUE,VLOOKUP(E363,Store_VAM!B2:H273,7, FALSE),VLOOKUP(E363,Store_SRP!B2:H110,7, FALSE)), VLOOKUP(E363,Store_Showcase!B2:H144,7, FALSE))</f>
      </c>
      <c r="S363">
        <f>IF(IFERROR(VLOOKUP(E363,Store_Showcase!B2:I144,8, FALSE), TRUE)=TRUE, IF(IFERROR(VLOOKUP(E363,Store_SRP!B2:I110,8, FALSE), TRUE)=TRUE,VLOOKUP(E363,Store_VAM!B2:I273,8, FALSE),VLOOKUP(E363,Store_SRP!B2:I110,8, FALSE)), VLOOKUP(E363,Store_Showcase!B2:I144,8, FALSE))</f>
      </c>
      <c r="T363">
        <f>VLOOKUP(G363,Sku_Consolidated!A2:R957,18,FALSE)</f>
      </c>
      <c r="U363">
        <v>6338</v>
      </c>
      <c r="V363">
        <f>IF(VLOOKUP(G363,Sku_Consolidated!A2:S957,19,FALSE)="SHOWCASE", VLOOKUP(E363,Store_Showcase!B2:L144,11, FALSE), IF(VLOOKUP(G363,Sku_Consolidated!A2:S957,19,FALSE)="VAM",VLOOKUP(E363,Store_VAM!B2:L273,11, FALSE),VLOOKUP(E363,Store_SRP!B2:L110,11, FALSE)))</f>
      </c>
      <c r="W363">
        <f>VLOOKUP(G363,Sku_Consolidated!A2:W957,11,FALSE)</f>
      </c>
      <c r="X363">
        <f>VLOOKUP(G363,Sku_Consolidated!A2:H957,8,FALSE)</f>
      </c>
      <c r="Y363">
        <f>VLOOKUP(G363,Sku_Consolidated!A2:I957,9,FALSE)</f>
      </c>
      <c r="Z363" t="s">
        <v>38</v>
      </c>
      <c r="AA363">
        <f>VLOOKUP(G363,Sku_Consolidated!A2:E957,5,FALSE)</f>
      </c>
      <c r="AB363">
        <f>IF(VLOOKUP(G363,Sku_Consolidated!A2:S957,19,FALSE)="SHOWCASE", VLOOKUP(E363,Store_Showcase!B2:N144,13, FALSE), IF(VLOOKUP(G363,Sku_Consolidated!A2:S957,19,FALSE)="VAM",VLOOKUP(E363,Store_VAM!B2:N273,13, FALSE),VLOOKUP(E363,Store_SRP!B2:N110,13, FALSE)))</f>
      </c>
      <c r="AC363">
        <f>IF(IFERROR(AB363,TRUE)=TRUE, "-","OK")</f>
      </c>
      <c r="AD363" s="8" t="s">
        <v>859</v>
      </c>
      <c r="AE363" s="8" t="s">
        <v>39</v>
      </c>
      <c r="AF363">
        <f>IF(IFERROR(VLOOKUP(E363,Store_Showcase!B2:H144,{5}, FALSE), TRUE)=TRUE, IF(IFERROR(VLOOKUP(E363,Store_SRP!B2:H110,{5}, FALSE), TRUE)=TRUE,VLOOKUP(E363,Store_VAM!B2:H273,{5}, FALSE),VLOOKUP(E363,Store_SRP!B2:H110,{5}, FALSE)), VLOOKUP(E363,Store_Showcase!B2:H144,{5}, FALSE))</f>
      </c>
      <c r="AG363">
        <f>IF(IFERROR(VLOOKUP(E363,Store_Showcase!B2:H144,{6}, FALSE), TRUE)=TRUE, IF(IFERROR(VLOOKUP(E363,Store_SRP!B2:H110,{6}, FALSE), TRUE)=TRUE,VLOOKUP(E363,Store_VAM!B2:H273,{6}, FALSE),VLOOKUP(E363,Store_SRP!B2:H110,{6}, FALSE)), VLOOKUP(E363,Store_Showcase!B2:H144,{6}, FALSE))</f>
      </c>
      <c r="AH363">
        <f>VLOOKUP(G363,Sku_Consolidated!A2:R957,18,FALSE)</f>
      </c>
      <c r="AI363">
        <f>VLOOKUP(G363,Sku_Consolidated!A2:S957,19,FALSE)</f>
      </c>
      <c r="AJ363">
        <f>VLOOKUP(G363,Sku_Consolidated!A2:T957,20,FALSE)</f>
      </c>
    </row>
    <row r="364" spans="1:36" x14ac:dyDescent="0.25">
      <c r="A364">
        <v>2024</v>
      </c>
      <c r="B364" t="s">
        <v>31</v>
      </c>
      <c r="C364" t="s">
        <v>32</v>
      </c>
      <c r="D364" t="s">
        <v>33</v>
      </c>
      <c r="E364">
        <v>736</v>
      </c>
      <c r="F364">
        <f>IF(IFERROR(VLOOKUP(E364,Store_Showcase!B2:H144,{2}, FALSE), TRUE)=TRUE, IF(IFERROR(VLOOKUP(E364,Store_SRP!B2:H110,{2}, FALSE), TRUE)=TRUE,VLOOKUP(E364,Store_VAM!B2:H273,{2}, FALSE),VLOOKUP(E364,Store_SRP!B2:H110,{2}, FALSE)), VLOOKUP(E364,Store_Showcase!B2:H144,{2}, FALSE))</f>
      </c>
      <c r="G364">
        <v>655301</v>
      </c>
      <c r="H364" t="s">
        <v>57</v>
      </c>
      <c r="I364" s="8" t="s">
        <v>860</v>
      </c>
      <c r="J364" t="s">
        <v>36</v>
      </c>
      <c r="K364" s="8">
        <f>IF(J364="PCK", I364, 0)</f>
      </c>
      <c r="L364" s="8">
        <f>IF(J364="KLS", I364, IF(J364="PCK", I364*VLOOKUP(G364,Sku_Consolidated!A2:U957,21, FALSE),I364*VLOOKUP(G364,Sku_Consolidated!A2:U957,21, FALSE)))</f>
      </c>
      <c r="M364" s="8">
        <f>IF(J364="PCS", I364, 0)</f>
      </c>
      <c r="N364" s="8" t="s">
        <v>861</v>
      </c>
      <c r="O364" s="8">
        <f>N364 * VLOOKUP(E364&amp;VLOOKUP(G364,Sku_Consolidated!A2:Q957,17,FALSE),Sku_CommRate!A2:E1002, 5, FALSE)</f>
      </c>
      <c r="P364" s="8">
        <f>N364 - O364</f>
      </c>
      <c r="Q364">
        <f>VLOOKUP(G364,Sku_Consolidated!A2:G957,7, FALSE)</f>
      </c>
      <c r="R364">
        <f>IF(IFERROR(VLOOKUP(E364,Store_Showcase!B2:H144,7, FALSE), TRUE)=TRUE, IF(IFERROR(VLOOKUP(E364,Store_SRP!B2:H110,7, FALSE), TRUE)=TRUE,VLOOKUP(E364,Store_VAM!B2:H273,7, FALSE),VLOOKUP(E364,Store_SRP!B2:H110,7, FALSE)), VLOOKUP(E364,Store_Showcase!B2:H144,7, FALSE))</f>
      </c>
      <c r="S364">
        <f>IF(IFERROR(VLOOKUP(E364,Store_Showcase!B2:I144,8, FALSE), TRUE)=TRUE, IF(IFERROR(VLOOKUP(E364,Store_SRP!B2:I110,8, FALSE), TRUE)=TRUE,VLOOKUP(E364,Store_VAM!B2:I273,8, FALSE),VLOOKUP(E364,Store_SRP!B2:I110,8, FALSE)), VLOOKUP(E364,Store_Showcase!B2:I144,8, FALSE))</f>
      </c>
      <c r="T364">
        <f>VLOOKUP(G364,Sku_Consolidated!A2:R957,18,FALSE)</f>
      </c>
      <c r="U364">
        <v>6228</v>
      </c>
      <c r="V364">
        <f>IF(VLOOKUP(G364,Sku_Consolidated!A2:S957,19,FALSE)="SHOWCASE", VLOOKUP(E364,Store_Showcase!B2:L144,11, FALSE), IF(VLOOKUP(G364,Sku_Consolidated!A2:S957,19,FALSE)="VAM",VLOOKUP(E364,Store_VAM!B2:L273,11, FALSE),VLOOKUP(E364,Store_SRP!B2:L110,11, FALSE)))</f>
      </c>
      <c r="W364">
        <f>VLOOKUP(G364,Sku_Consolidated!A2:W957,11,FALSE)</f>
      </c>
      <c r="X364">
        <f>VLOOKUP(G364,Sku_Consolidated!A2:H957,8,FALSE)</f>
      </c>
      <c r="Y364">
        <f>VLOOKUP(G364,Sku_Consolidated!A2:I957,9,FALSE)</f>
      </c>
      <c r="Z364" t="s">
        <v>38</v>
      </c>
      <c r="AA364">
        <f>VLOOKUP(G364,Sku_Consolidated!A2:E957,5,FALSE)</f>
      </c>
      <c r="AB364">
        <f>IF(VLOOKUP(G364,Sku_Consolidated!A2:S957,19,FALSE)="SHOWCASE", VLOOKUP(E364,Store_Showcase!B2:N144,13, FALSE), IF(VLOOKUP(G364,Sku_Consolidated!A2:S957,19,FALSE)="VAM",VLOOKUP(E364,Store_VAM!B2:N273,13, FALSE),VLOOKUP(E364,Store_SRP!B2:N110,13, FALSE)))</f>
      </c>
      <c r="AC364">
        <f>IF(IFERROR(AB364,TRUE)=TRUE, "-","OK")</f>
      </c>
      <c r="AD364" s="8" t="s">
        <v>861</v>
      </c>
      <c r="AE364" s="8" t="s">
        <v>39</v>
      </c>
      <c r="AF364">
        <f>IF(IFERROR(VLOOKUP(E364,Store_Showcase!B2:H144,{5}, FALSE), TRUE)=TRUE, IF(IFERROR(VLOOKUP(E364,Store_SRP!B2:H110,{5}, FALSE), TRUE)=TRUE,VLOOKUP(E364,Store_VAM!B2:H273,{5}, FALSE),VLOOKUP(E364,Store_SRP!B2:H110,{5}, FALSE)), VLOOKUP(E364,Store_Showcase!B2:H144,{5}, FALSE))</f>
      </c>
      <c r="AG364">
        <f>IF(IFERROR(VLOOKUP(E364,Store_Showcase!B2:H144,{6}, FALSE), TRUE)=TRUE, IF(IFERROR(VLOOKUP(E364,Store_SRP!B2:H110,{6}, FALSE), TRUE)=TRUE,VLOOKUP(E364,Store_VAM!B2:H273,{6}, FALSE),VLOOKUP(E364,Store_SRP!B2:H110,{6}, FALSE)), VLOOKUP(E364,Store_Showcase!B2:H144,{6}, FALSE))</f>
      </c>
      <c r="AH364">
        <f>VLOOKUP(G364,Sku_Consolidated!A2:R957,18,FALSE)</f>
      </c>
      <c r="AI364">
        <f>VLOOKUP(G364,Sku_Consolidated!A2:S957,19,FALSE)</f>
      </c>
      <c r="AJ364">
        <f>VLOOKUP(G364,Sku_Consolidated!A2:T957,20,FALSE)</f>
      </c>
    </row>
    <row r="365" spans="1:36" x14ac:dyDescent="0.25">
      <c r="A365">
        <v>2024</v>
      </c>
      <c r="B365" t="s">
        <v>31</v>
      </c>
      <c r="C365" t="s">
        <v>32</v>
      </c>
      <c r="D365" t="s">
        <v>33</v>
      </c>
      <c r="E365">
        <v>4005</v>
      </c>
      <c r="F365">
        <f>IF(IFERROR(VLOOKUP(E365,Store_Showcase!B2:H144,{2}, FALSE), TRUE)=TRUE, IF(IFERROR(VLOOKUP(E365,Store_SRP!B2:H110,{2}, FALSE), TRUE)=TRUE,VLOOKUP(E365,Store_VAM!B2:H273,{2}, FALSE),VLOOKUP(E365,Store_SRP!B2:H110,{2}, FALSE)), VLOOKUP(E365,Store_Showcase!B2:H144,{2}, FALSE))</f>
      </c>
      <c r="G365">
        <v>655716</v>
      </c>
      <c r="H365" t="s">
        <v>171</v>
      </c>
      <c r="I365" s="8" t="s">
        <v>862</v>
      </c>
      <c r="J365" t="s">
        <v>36</v>
      </c>
      <c r="K365" s="8">
        <f>IF(J365="PCK", I365, 0)</f>
      </c>
      <c r="L365" s="8">
        <f>IF(J365="KLS", I365, IF(J365="PCK", I365*VLOOKUP(G365,Sku_Consolidated!A2:U957,21, FALSE),I365*VLOOKUP(G365,Sku_Consolidated!A2:U957,21, FALSE)))</f>
      </c>
      <c r="M365" s="8">
        <f>IF(J365="PCS", I365, 0)</f>
      </c>
      <c r="N365" s="8" t="s">
        <v>863</v>
      </c>
      <c r="O365" s="8">
        <f>N365 * VLOOKUP(E365&amp;VLOOKUP(G365,Sku_Consolidated!A2:Q957,17,FALSE),Sku_CommRate!A2:E1002, 5, FALSE)</f>
      </c>
      <c r="P365" s="8">
        <f>N365 - O365</f>
      </c>
      <c r="Q365">
        <f>VLOOKUP(G365,Sku_Consolidated!A2:G957,7, FALSE)</f>
      </c>
      <c r="R365">
        <f>IF(IFERROR(VLOOKUP(E365,Store_Showcase!B2:H144,7, FALSE), TRUE)=TRUE, IF(IFERROR(VLOOKUP(E365,Store_SRP!B2:H110,7, FALSE), TRUE)=TRUE,VLOOKUP(E365,Store_VAM!B2:H273,7, FALSE),VLOOKUP(E365,Store_SRP!B2:H110,7, FALSE)), VLOOKUP(E365,Store_Showcase!B2:H144,7, FALSE))</f>
      </c>
      <c r="S365">
        <f>IF(IFERROR(VLOOKUP(E365,Store_Showcase!B2:I144,8, FALSE), TRUE)=TRUE, IF(IFERROR(VLOOKUP(E365,Store_SRP!B2:I110,8, FALSE), TRUE)=TRUE,VLOOKUP(E365,Store_VAM!B2:I273,8, FALSE),VLOOKUP(E365,Store_SRP!B2:I110,8, FALSE)), VLOOKUP(E365,Store_Showcase!B2:I144,8, FALSE))</f>
      </c>
      <c r="T365">
        <f>VLOOKUP(G365,Sku_Consolidated!A2:R957,18,FALSE)</f>
      </c>
      <c r="U365">
        <v>6444</v>
      </c>
      <c r="V365">
        <f>IF(VLOOKUP(G365,Sku_Consolidated!A2:S957,19,FALSE)="SHOWCASE", VLOOKUP(E365,Store_Showcase!B2:L144,11, FALSE), IF(VLOOKUP(G365,Sku_Consolidated!A2:S957,19,FALSE)="VAM",VLOOKUP(E365,Store_VAM!B2:L273,11, FALSE),VLOOKUP(E365,Store_SRP!B2:L110,11, FALSE)))</f>
      </c>
      <c r="W365">
        <f>VLOOKUP(G365,Sku_Consolidated!A2:W957,11,FALSE)</f>
      </c>
      <c r="X365">
        <f>VLOOKUP(G365,Sku_Consolidated!A2:H957,8,FALSE)</f>
      </c>
      <c r="Y365">
        <f>VLOOKUP(G365,Sku_Consolidated!A2:I957,9,FALSE)</f>
      </c>
      <c r="Z365" t="s">
        <v>38</v>
      </c>
      <c r="AA365">
        <f>VLOOKUP(G365,Sku_Consolidated!A2:E957,5,FALSE)</f>
      </c>
      <c r="AB365">
        <f>IF(VLOOKUP(G365,Sku_Consolidated!A2:S957,19,FALSE)="SHOWCASE", VLOOKUP(E365,Store_Showcase!B2:N144,13, FALSE), IF(VLOOKUP(G365,Sku_Consolidated!A2:S957,19,FALSE)="VAM",VLOOKUP(E365,Store_VAM!B2:N273,13, FALSE),VLOOKUP(E365,Store_SRP!B2:N110,13, FALSE)))</f>
      </c>
      <c r="AC365">
        <f>IF(IFERROR(AB365,TRUE)=TRUE, "-","OK")</f>
      </c>
      <c r="AD365" s="8" t="s">
        <v>863</v>
      </c>
      <c r="AE365" s="8" t="s">
        <v>39</v>
      </c>
      <c r="AF365">
        <f>IF(IFERROR(VLOOKUP(E365,Store_Showcase!B2:H144,{5}, FALSE), TRUE)=TRUE, IF(IFERROR(VLOOKUP(E365,Store_SRP!B2:H110,{5}, FALSE), TRUE)=TRUE,VLOOKUP(E365,Store_VAM!B2:H273,{5}, FALSE),VLOOKUP(E365,Store_SRP!B2:H110,{5}, FALSE)), VLOOKUP(E365,Store_Showcase!B2:H144,{5}, FALSE))</f>
      </c>
      <c r="AG365">
        <f>IF(IFERROR(VLOOKUP(E365,Store_Showcase!B2:H144,{6}, FALSE), TRUE)=TRUE, IF(IFERROR(VLOOKUP(E365,Store_SRP!B2:H110,{6}, FALSE), TRUE)=TRUE,VLOOKUP(E365,Store_VAM!B2:H273,{6}, FALSE),VLOOKUP(E365,Store_SRP!B2:H110,{6}, FALSE)), VLOOKUP(E365,Store_Showcase!B2:H144,{6}, FALSE))</f>
      </c>
      <c r="AH365">
        <f>VLOOKUP(G365,Sku_Consolidated!A2:R957,18,FALSE)</f>
      </c>
      <c r="AI365">
        <f>VLOOKUP(G365,Sku_Consolidated!A2:S957,19,FALSE)</f>
      </c>
      <c r="AJ365">
        <f>VLOOKUP(G365,Sku_Consolidated!A2:T957,20,FALSE)</f>
      </c>
    </row>
    <row r="366" spans="1:36" x14ac:dyDescent="0.25">
      <c r="A366">
        <v>2024</v>
      </c>
      <c r="B366" t="s">
        <v>31</v>
      </c>
      <c r="C366" t="s">
        <v>32</v>
      </c>
      <c r="D366" t="s">
        <v>33</v>
      </c>
      <c r="E366">
        <v>717</v>
      </c>
      <c r="F366">
        <f>IF(IFERROR(VLOOKUP(E366,Store_Showcase!B2:H144,{2}, FALSE), TRUE)=TRUE, IF(IFERROR(VLOOKUP(E366,Store_SRP!B2:H110,{2}, FALSE), TRUE)=TRUE,VLOOKUP(E366,Store_VAM!B2:H273,{2}, FALSE),VLOOKUP(E366,Store_SRP!B2:H110,{2}, FALSE)), VLOOKUP(E366,Store_Showcase!B2:H144,{2}, FALSE))</f>
      </c>
      <c r="G366">
        <v>655291</v>
      </c>
      <c r="H366" t="s">
        <v>116</v>
      </c>
      <c r="I366" s="8" t="s">
        <v>864</v>
      </c>
      <c r="J366" t="s">
        <v>36</v>
      </c>
      <c r="K366" s="8">
        <f>IF(J366="PCK", I366, 0)</f>
      </c>
      <c r="L366" s="8">
        <f>IF(J366="KLS", I366, IF(J366="PCK", I366*VLOOKUP(G366,Sku_Consolidated!A2:U957,21, FALSE),I366*VLOOKUP(G366,Sku_Consolidated!A2:U957,21, FALSE)))</f>
      </c>
      <c r="M366" s="8">
        <f>IF(J366="PCS", I366, 0)</f>
      </c>
      <c r="N366" s="8" t="s">
        <v>865</v>
      </c>
      <c r="O366" s="8">
        <f>N366 * VLOOKUP(E366&amp;VLOOKUP(G366,Sku_Consolidated!A2:Q957,17,FALSE),Sku_CommRate!A2:E1002, 5, FALSE)</f>
      </c>
      <c r="P366" s="8">
        <f>N366 - O366</f>
      </c>
      <c r="Q366">
        <f>VLOOKUP(G366,Sku_Consolidated!A2:G957,7, FALSE)</f>
      </c>
      <c r="R366">
        <f>IF(IFERROR(VLOOKUP(E366,Store_Showcase!B2:H144,7, FALSE), TRUE)=TRUE, IF(IFERROR(VLOOKUP(E366,Store_SRP!B2:H110,7, FALSE), TRUE)=TRUE,VLOOKUP(E366,Store_VAM!B2:H273,7, FALSE),VLOOKUP(E366,Store_SRP!B2:H110,7, FALSE)), VLOOKUP(E366,Store_Showcase!B2:H144,7, FALSE))</f>
      </c>
      <c r="S366">
        <f>IF(IFERROR(VLOOKUP(E366,Store_Showcase!B2:I144,8, FALSE), TRUE)=TRUE, IF(IFERROR(VLOOKUP(E366,Store_SRP!B2:I110,8, FALSE), TRUE)=TRUE,VLOOKUP(E366,Store_VAM!B2:I273,8, FALSE),VLOOKUP(E366,Store_SRP!B2:I110,8, FALSE)), VLOOKUP(E366,Store_Showcase!B2:I144,8, FALSE))</f>
      </c>
      <c r="T366">
        <f>VLOOKUP(G366,Sku_Consolidated!A2:R957,18,FALSE)</f>
      </c>
      <c r="U366">
        <v>6217</v>
      </c>
      <c r="V366">
        <f>IF(VLOOKUP(G366,Sku_Consolidated!A2:S957,19,FALSE)="SHOWCASE", VLOOKUP(E366,Store_Showcase!B2:L144,11, FALSE), IF(VLOOKUP(G366,Sku_Consolidated!A2:S957,19,FALSE)="VAM",VLOOKUP(E366,Store_VAM!B2:L273,11, FALSE),VLOOKUP(E366,Store_SRP!B2:L110,11, FALSE)))</f>
      </c>
      <c r="W366">
        <f>VLOOKUP(G366,Sku_Consolidated!A2:W957,11,FALSE)</f>
      </c>
      <c r="X366">
        <f>VLOOKUP(G366,Sku_Consolidated!A2:H957,8,FALSE)</f>
      </c>
      <c r="Y366">
        <f>VLOOKUP(G366,Sku_Consolidated!A2:I957,9,FALSE)</f>
      </c>
      <c r="Z366" t="s">
        <v>38</v>
      </c>
      <c r="AA366">
        <f>VLOOKUP(G366,Sku_Consolidated!A2:E957,5,FALSE)</f>
      </c>
      <c r="AB366">
        <f>IF(VLOOKUP(G366,Sku_Consolidated!A2:S957,19,FALSE)="SHOWCASE", VLOOKUP(E366,Store_Showcase!B2:N144,13, FALSE), IF(VLOOKUP(G366,Sku_Consolidated!A2:S957,19,FALSE)="VAM",VLOOKUP(E366,Store_VAM!B2:N273,13, FALSE),VLOOKUP(E366,Store_SRP!B2:N110,13, FALSE)))</f>
      </c>
      <c r="AC366">
        <f>IF(IFERROR(AB366,TRUE)=TRUE, "-","OK")</f>
      </c>
      <c r="AD366" s="8" t="s">
        <v>865</v>
      </c>
      <c r="AE366" s="8" t="s">
        <v>39</v>
      </c>
      <c r="AF366">
        <f>IF(IFERROR(VLOOKUP(E366,Store_Showcase!B2:H144,{5}, FALSE), TRUE)=TRUE, IF(IFERROR(VLOOKUP(E366,Store_SRP!B2:H110,{5}, FALSE), TRUE)=TRUE,VLOOKUP(E366,Store_VAM!B2:H273,{5}, FALSE),VLOOKUP(E366,Store_SRP!B2:H110,{5}, FALSE)), VLOOKUP(E366,Store_Showcase!B2:H144,{5}, FALSE))</f>
      </c>
      <c r="AG366">
        <f>IF(IFERROR(VLOOKUP(E366,Store_Showcase!B2:H144,{6}, FALSE), TRUE)=TRUE, IF(IFERROR(VLOOKUP(E366,Store_SRP!B2:H110,{6}, FALSE), TRUE)=TRUE,VLOOKUP(E366,Store_VAM!B2:H273,{6}, FALSE),VLOOKUP(E366,Store_SRP!B2:H110,{6}, FALSE)), VLOOKUP(E366,Store_Showcase!B2:H144,{6}, FALSE))</f>
      </c>
      <c r="AH366">
        <f>VLOOKUP(G366,Sku_Consolidated!A2:R957,18,FALSE)</f>
      </c>
      <c r="AI366">
        <f>VLOOKUP(G366,Sku_Consolidated!A2:S957,19,FALSE)</f>
      </c>
      <c r="AJ366">
        <f>VLOOKUP(G366,Sku_Consolidated!A2:T957,20,FALSE)</f>
      </c>
    </row>
    <row r="367" spans="1:36" x14ac:dyDescent="0.25">
      <c r="A367">
        <v>2024</v>
      </c>
      <c r="B367" t="s">
        <v>31</v>
      </c>
      <c r="C367" t="s">
        <v>32</v>
      </c>
      <c r="D367" t="s">
        <v>33</v>
      </c>
      <c r="E367">
        <v>111</v>
      </c>
      <c r="F367">
        <f>IF(IFERROR(VLOOKUP(E367,Store_Showcase!B2:H144,{2}, FALSE), TRUE)=TRUE, IF(IFERROR(VLOOKUP(E367,Store_SRP!B2:H110,{2}, FALSE), TRUE)=TRUE,VLOOKUP(E367,Store_VAM!B2:H273,{2}, FALSE),VLOOKUP(E367,Store_SRP!B2:H110,{2}, FALSE)), VLOOKUP(E367,Store_Showcase!B2:H144,{2}, FALSE))</f>
      </c>
      <c r="G367">
        <v>655816</v>
      </c>
      <c r="H367" t="s">
        <v>866</v>
      </c>
      <c r="I367" s="8" t="s">
        <v>867</v>
      </c>
      <c r="J367" t="s">
        <v>36</v>
      </c>
      <c r="K367" s="8">
        <f>IF(J367="PCK", I367, 0)</f>
      </c>
      <c r="L367" s="8">
        <f>IF(J367="KLS", I367, IF(J367="PCK", I367*VLOOKUP(G367,Sku_Consolidated!A2:U957,21, FALSE),I367*VLOOKUP(G367,Sku_Consolidated!A2:U957,21, FALSE)))</f>
      </c>
      <c r="M367" s="8">
        <f>IF(J367="PCS", I367, 0)</f>
      </c>
      <c r="N367" s="8" t="s">
        <v>868</v>
      </c>
      <c r="O367" s="8">
        <f>N367 * VLOOKUP(E367&amp;VLOOKUP(G367,Sku_Consolidated!A2:Q957,17,FALSE),Sku_CommRate!A2:E1002, 5, FALSE)</f>
      </c>
      <c r="P367" s="8">
        <f>N367 - O367</f>
      </c>
      <c r="Q367">
        <f>VLOOKUP(G367,Sku_Consolidated!A2:G957,7, FALSE)</f>
      </c>
      <c r="R367">
        <f>IF(IFERROR(VLOOKUP(E367,Store_Showcase!B2:H144,7, FALSE), TRUE)=TRUE, IF(IFERROR(VLOOKUP(E367,Store_SRP!B2:H110,7, FALSE), TRUE)=TRUE,VLOOKUP(E367,Store_VAM!B2:H273,7, FALSE),VLOOKUP(E367,Store_SRP!B2:H110,7, FALSE)), VLOOKUP(E367,Store_Showcase!B2:H144,7, FALSE))</f>
      </c>
      <c r="S367">
        <f>IF(IFERROR(VLOOKUP(E367,Store_Showcase!B2:I144,8, FALSE), TRUE)=TRUE, IF(IFERROR(VLOOKUP(E367,Store_SRP!B2:I110,8, FALSE), TRUE)=TRUE,VLOOKUP(E367,Store_VAM!B2:I273,8, FALSE),VLOOKUP(E367,Store_SRP!B2:I110,8, FALSE)), VLOOKUP(E367,Store_Showcase!B2:I144,8, FALSE))</f>
      </c>
      <c r="T367">
        <f>VLOOKUP(G367,Sku_Consolidated!A2:R957,18,FALSE)</f>
      </c>
      <c r="U367">
        <v>6473</v>
      </c>
      <c r="V367">
        <f>IF(VLOOKUP(G367,Sku_Consolidated!A2:S957,19,FALSE)="SHOWCASE", VLOOKUP(E367,Store_Showcase!B2:L144,11, FALSE), IF(VLOOKUP(G367,Sku_Consolidated!A2:S957,19,FALSE)="VAM",VLOOKUP(E367,Store_VAM!B2:L273,11, FALSE),VLOOKUP(E367,Store_SRP!B2:L110,11, FALSE)))</f>
      </c>
      <c r="W367">
        <f>VLOOKUP(G367,Sku_Consolidated!A2:W957,11,FALSE)</f>
      </c>
      <c r="X367">
        <f>VLOOKUP(G367,Sku_Consolidated!A2:H957,8,FALSE)</f>
      </c>
      <c r="Y367">
        <f>VLOOKUP(G367,Sku_Consolidated!A2:I957,9,FALSE)</f>
      </c>
      <c r="Z367" t="s">
        <v>38</v>
      </c>
      <c r="AA367">
        <f>VLOOKUP(G367,Sku_Consolidated!A2:E957,5,FALSE)</f>
      </c>
      <c r="AB367">
        <f>IF(VLOOKUP(G367,Sku_Consolidated!A2:S957,19,FALSE)="SHOWCASE", VLOOKUP(E367,Store_Showcase!B2:N144,13, FALSE), IF(VLOOKUP(G367,Sku_Consolidated!A2:S957,19,FALSE)="VAM",VLOOKUP(E367,Store_VAM!B2:N273,13, FALSE),VLOOKUP(E367,Store_SRP!B2:N110,13, FALSE)))</f>
      </c>
      <c r="AC367">
        <f>IF(IFERROR(AB367,TRUE)=TRUE, "-","OK")</f>
      </c>
      <c r="AD367" s="8" t="s">
        <v>868</v>
      </c>
      <c r="AE367" s="8" t="s">
        <v>39</v>
      </c>
      <c r="AF367">
        <f>IF(IFERROR(VLOOKUP(E367,Store_Showcase!B2:H144,{5}, FALSE), TRUE)=TRUE, IF(IFERROR(VLOOKUP(E367,Store_SRP!B2:H110,{5}, FALSE), TRUE)=TRUE,VLOOKUP(E367,Store_VAM!B2:H273,{5}, FALSE),VLOOKUP(E367,Store_SRP!B2:H110,{5}, FALSE)), VLOOKUP(E367,Store_Showcase!B2:H144,{5}, FALSE))</f>
      </c>
      <c r="AG367">
        <f>IF(IFERROR(VLOOKUP(E367,Store_Showcase!B2:H144,{6}, FALSE), TRUE)=TRUE, IF(IFERROR(VLOOKUP(E367,Store_SRP!B2:H110,{6}, FALSE), TRUE)=TRUE,VLOOKUP(E367,Store_VAM!B2:H273,{6}, FALSE),VLOOKUP(E367,Store_SRP!B2:H110,{6}, FALSE)), VLOOKUP(E367,Store_Showcase!B2:H144,{6}, FALSE))</f>
      </c>
      <c r="AH367">
        <f>VLOOKUP(G367,Sku_Consolidated!A2:R957,18,FALSE)</f>
      </c>
      <c r="AI367">
        <f>VLOOKUP(G367,Sku_Consolidated!A2:S957,19,FALSE)</f>
      </c>
      <c r="AJ367">
        <f>VLOOKUP(G367,Sku_Consolidated!A2:T957,20,FALSE)</f>
      </c>
    </row>
    <row r="368" spans="1:36" x14ac:dyDescent="0.25">
      <c r="A368">
        <v>2024</v>
      </c>
      <c r="B368" t="s">
        <v>31</v>
      </c>
      <c r="C368" t="s">
        <v>32</v>
      </c>
      <c r="D368" t="s">
        <v>33</v>
      </c>
      <c r="E368">
        <v>466</v>
      </c>
      <c r="F368">
        <f>IF(IFERROR(VLOOKUP(E368,Store_Showcase!B2:H144,{2}, FALSE), TRUE)=TRUE, IF(IFERROR(VLOOKUP(E368,Store_SRP!B2:H110,{2}, FALSE), TRUE)=TRUE,VLOOKUP(E368,Store_VAM!B2:H273,{2}, FALSE),VLOOKUP(E368,Store_SRP!B2:H110,{2}, FALSE)), VLOOKUP(E368,Store_Showcase!B2:H144,{2}, FALSE))</f>
      </c>
      <c r="G368">
        <v>655717</v>
      </c>
      <c r="H368" t="s">
        <v>134</v>
      </c>
      <c r="I368" s="8" t="s">
        <v>869</v>
      </c>
      <c r="J368" t="s">
        <v>36</v>
      </c>
      <c r="K368" s="8">
        <f>IF(J368="PCK", I368, 0)</f>
      </c>
      <c r="L368" s="8">
        <f>IF(J368="KLS", I368, IF(J368="PCK", I368*VLOOKUP(G368,Sku_Consolidated!A2:U957,21, FALSE),I368*VLOOKUP(G368,Sku_Consolidated!A2:U957,21, FALSE)))</f>
      </c>
      <c r="M368" s="8">
        <f>IF(J368="PCS", I368, 0)</f>
      </c>
      <c r="N368" s="8" t="s">
        <v>870</v>
      </c>
      <c r="O368" s="8">
        <f>N368 * VLOOKUP(E368&amp;VLOOKUP(G368,Sku_Consolidated!A2:Q957,17,FALSE),Sku_CommRate!A2:E1002, 5, FALSE)</f>
      </c>
      <c r="P368" s="8">
        <f>N368 - O368</f>
      </c>
      <c r="Q368">
        <f>VLOOKUP(G368,Sku_Consolidated!A2:G957,7, FALSE)</f>
      </c>
      <c r="R368">
        <f>IF(IFERROR(VLOOKUP(E368,Store_Showcase!B2:H144,7, FALSE), TRUE)=TRUE, IF(IFERROR(VLOOKUP(E368,Store_SRP!B2:H110,7, FALSE), TRUE)=TRUE,VLOOKUP(E368,Store_VAM!B2:H273,7, FALSE),VLOOKUP(E368,Store_SRP!B2:H110,7, FALSE)), VLOOKUP(E368,Store_Showcase!B2:H144,7, FALSE))</f>
      </c>
      <c r="S368">
        <f>IF(IFERROR(VLOOKUP(E368,Store_Showcase!B2:I144,8, FALSE), TRUE)=TRUE, IF(IFERROR(VLOOKUP(E368,Store_SRP!B2:I110,8, FALSE), TRUE)=TRUE,VLOOKUP(E368,Store_VAM!B2:I273,8, FALSE),VLOOKUP(E368,Store_SRP!B2:I110,8, FALSE)), VLOOKUP(E368,Store_Showcase!B2:I144,8, FALSE))</f>
      </c>
      <c r="T368">
        <f>VLOOKUP(G368,Sku_Consolidated!A2:R957,18,FALSE)</f>
      </c>
      <c r="U368">
        <v>6445</v>
      </c>
      <c r="V368">
        <f>IF(VLOOKUP(G368,Sku_Consolidated!A2:S957,19,FALSE)="SHOWCASE", VLOOKUP(E368,Store_Showcase!B2:L144,11, FALSE), IF(VLOOKUP(G368,Sku_Consolidated!A2:S957,19,FALSE)="VAM",VLOOKUP(E368,Store_VAM!B2:L273,11, FALSE),VLOOKUP(E368,Store_SRP!B2:L110,11, FALSE)))</f>
      </c>
      <c r="W368">
        <f>VLOOKUP(G368,Sku_Consolidated!A2:W957,11,FALSE)</f>
      </c>
      <c r="X368">
        <f>VLOOKUP(G368,Sku_Consolidated!A2:H957,8,FALSE)</f>
      </c>
      <c r="Y368">
        <f>VLOOKUP(G368,Sku_Consolidated!A2:I957,9,FALSE)</f>
      </c>
      <c r="Z368" t="s">
        <v>38</v>
      </c>
      <c r="AA368">
        <f>VLOOKUP(G368,Sku_Consolidated!A2:E957,5,FALSE)</f>
      </c>
      <c r="AB368">
        <f>IF(VLOOKUP(G368,Sku_Consolidated!A2:S957,19,FALSE)="SHOWCASE", VLOOKUP(E368,Store_Showcase!B2:N144,13, FALSE), IF(VLOOKUP(G368,Sku_Consolidated!A2:S957,19,FALSE)="VAM",VLOOKUP(E368,Store_VAM!B2:N273,13, FALSE),VLOOKUP(E368,Store_SRP!B2:N110,13, FALSE)))</f>
      </c>
      <c r="AC368">
        <f>IF(IFERROR(AB368,TRUE)=TRUE, "-","OK")</f>
      </c>
      <c r="AD368" s="8" t="s">
        <v>870</v>
      </c>
      <c r="AE368" s="8" t="s">
        <v>39</v>
      </c>
      <c r="AF368">
        <f>IF(IFERROR(VLOOKUP(E368,Store_Showcase!B2:H144,{5}, FALSE), TRUE)=TRUE, IF(IFERROR(VLOOKUP(E368,Store_SRP!B2:H110,{5}, FALSE), TRUE)=TRUE,VLOOKUP(E368,Store_VAM!B2:H273,{5}, FALSE),VLOOKUP(E368,Store_SRP!B2:H110,{5}, FALSE)), VLOOKUP(E368,Store_Showcase!B2:H144,{5}, FALSE))</f>
      </c>
      <c r="AG368">
        <f>IF(IFERROR(VLOOKUP(E368,Store_Showcase!B2:H144,{6}, FALSE), TRUE)=TRUE, IF(IFERROR(VLOOKUP(E368,Store_SRP!B2:H110,{6}, FALSE), TRUE)=TRUE,VLOOKUP(E368,Store_VAM!B2:H273,{6}, FALSE),VLOOKUP(E368,Store_SRP!B2:H110,{6}, FALSE)), VLOOKUP(E368,Store_Showcase!B2:H144,{6}, FALSE))</f>
      </c>
      <c r="AH368">
        <f>VLOOKUP(G368,Sku_Consolidated!A2:R957,18,FALSE)</f>
      </c>
      <c r="AI368">
        <f>VLOOKUP(G368,Sku_Consolidated!A2:S957,19,FALSE)</f>
      </c>
      <c r="AJ368">
        <f>VLOOKUP(G368,Sku_Consolidated!A2:T957,20,FALSE)</f>
      </c>
    </row>
    <row r="369" spans="1:36" x14ac:dyDescent="0.25">
      <c r="A369">
        <v>2024</v>
      </c>
      <c r="B369" t="s">
        <v>31</v>
      </c>
      <c r="C369" t="s">
        <v>32</v>
      </c>
      <c r="D369" t="s">
        <v>33</v>
      </c>
      <c r="E369">
        <v>746</v>
      </c>
      <c r="F369">
        <f>IF(IFERROR(VLOOKUP(E369,Store_Showcase!B2:H144,{2}, FALSE), TRUE)=TRUE, IF(IFERROR(VLOOKUP(E369,Store_SRP!B2:H110,{2}, FALSE), TRUE)=TRUE,VLOOKUP(E369,Store_VAM!B2:H273,{2}, FALSE),VLOOKUP(E369,Store_SRP!B2:H110,{2}, FALSE)), VLOOKUP(E369,Store_Showcase!B2:H144,{2}, FALSE))</f>
      </c>
      <c r="G369">
        <v>657472</v>
      </c>
      <c r="H369" t="s">
        <v>162</v>
      </c>
      <c r="I369" s="8" t="s">
        <v>871</v>
      </c>
      <c r="J369" t="s">
        <v>36</v>
      </c>
      <c r="K369" s="8">
        <f>IF(J369="PCK", I369, 0)</f>
      </c>
      <c r="L369" s="8">
        <f>IF(J369="KLS", I369, IF(J369="PCK", I369*VLOOKUP(G369,Sku_Consolidated!A2:U957,21, FALSE),I369*VLOOKUP(G369,Sku_Consolidated!A2:U957,21, FALSE)))</f>
      </c>
      <c r="M369" s="8">
        <f>IF(J369="PCS", I369, 0)</f>
      </c>
      <c r="N369" s="8" t="s">
        <v>872</v>
      </c>
      <c r="O369" s="8">
        <f>N369 * VLOOKUP(E369&amp;VLOOKUP(G369,Sku_Consolidated!A2:Q957,17,FALSE),Sku_CommRate!A2:E1002, 5, FALSE)</f>
      </c>
      <c r="P369" s="8">
        <f>N369 - O369</f>
      </c>
      <c r="Q369">
        <f>VLOOKUP(G369,Sku_Consolidated!A2:G957,7, FALSE)</f>
      </c>
      <c r="R369">
        <f>IF(IFERROR(VLOOKUP(E369,Store_Showcase!B2:H144,7, FALSE), TRUE)=TRUE, IF(IFERROR(VLOOKUP(E369,Store_SRP!B2:H110,7, FALSE), TRUE)=TRUE,VLOOKUP(E369,Store_VAM!B2:H273,7, FALSE),VLOOKUP(E369,Store_SRP!B2:H110,7, FALSE)), VLOOKUP(E369,Store_Showcase!B2:H144,7, FALSE))</f>
      </c>
      <c r="S369">
        <f>IF(IFERROR(VLOOKUP(E369,Store_Showcase!B2:I144,8, FALSE), TRUE)=TRUE, IF(IFERROR(VLOOKUP(E369,Store_SRP!B2:I110,8, FALSE), TRUE)=TRUE,VLOOKUP(E369,Store_VAM!B2:I273,8, FALSE),VLOOKUP(E369,Store_SRP!B2:I110,8, FALSE)), VLOOKUP(E369,Store_Showcase!B2:I144,8, FALSE))</f>
      </c>
      <c r="T369">
        <f>VLOOKUP(G369,Sku_Consolidated!A2:R957,18,FALSE)</f>
      </c>
      <c r="U369">
        <v>7075</v>
      </c>
      <c r="V369">
        <f>IF(VLOOKUP(G369,Sku_Consolidated!A2:S957,19,FALSE)="SHOWCASE", VLOOKUP(E369,Store_Showcase!B2:L144,11, FALSE), IF(VLOOKUP(G369,Sku_Consolidated!A2:S957,19,FALSE)="VAM",VLOOKUP(E369,Store_VAM!B2:L273,11, FALSE),VLOOKUP(E369,Store_SRP!B2:L110,11, FALSE)))</f>
      </c>
      <c r="W369">
        <f>VLOOKUP(G369,Sku_Consolidated!A2:W957,11,FALSE)</f>
      </c>
      <c r="X369">
        <f>VLOOKUP(G369,Sku_Consolidated!A2:H957,8,FALSE)</f>
      </c>
      <c r="Y369">
        <f>VLOOKUP(G369,Sku_Consolidated!A2:I957,9,FALSE)</f>
      </c>
      <c r="Z369" t="s">
        <v>38</v>
      </c>
      <c r="AA369">
        <f>VLOOKUP(G369,Sku_Consolidated!A2:E957,5,FALSE)</f>
      </c>
      <c r="AB369">
        <f>IF(VLOOKUP(G369,Sku_Consolidated!A2:S957,19,FALSE)="SHOWCASE", VLOOKUP(E369,Store_Showcase!B2:N144,13, FALSE), IF(VLOOKUP(G369,Sku_Consolidated!A2:S957,19,FALSE)="VAM",VLOOKUP(E369,Store_VAM!B2:N273,13, FALSE),VLOOKUP(E369,Store_SRP!B2:N110,13, FALSE)))</f>
      </c>
      <c r="AC369">
        <f>IF(IFERROR(AB369,TRUE)=TRUE, "-","OK")</f>
      </c>
      <c r="AD369" s="8" t="s">
        <v>872</v>
      </c>
      <c r="AE369" s="8" t="s">
        <v>39</v>
      </c>
      <c r="AF369">
        <f>IF(IFERROR(VLOOKUP(E369,Store_Showcase!B2:H144,{5}, FALSE), TRUE)=TRUE, IF(IFERROR(VLOOKUP(E369,Store_SRP!B2:H110,{5}, FALSE), TRUE)=TRUE,VLOOKUP(E369,Store_VAM!B2:H273,{5}, FALSE),VLOOKUP(E369,Store_SRP!B2:H110,{5}, FALSE)), VLOOKUP(E369,Store_Showcase!B2:H144,{5}, FALSE))</f>
      </c>
      <c r="AG369">
        <f>IF(IFERROR(VLOOKUP(E369,Store_Showcase!B2:H144,{6}, FALSE), TRUE)=TRUE, IF(IFERROR(VLOOKUP(E369,Store_SRP!B2:H110,{6}, FALSE), TRUE)=TRUE,VLOOKUP(E369,Store_VAM!B2:H273,{6}, FALSE),VLOOKUP(E369,Store_SRP!B2:H110,{6}, FALSE)), VLOOKUP(E369,Store_Showcase!B2:H144,{6}, FALSE))</f>
      </c>
      <c r="AH369">
        <f>VLOOKUP(G369,Sku_Consolidated!A2:R957,18,FALSE)</f>
      </c>
      <c r="AI369">
        <f>VLOOKUP(G369,Sku_Consolidated!A2:S957,19,FALSE)</f>
      </c>
      <c r="AJ369">
        <f>VLOOKUP(G369,Sku_Consolidated!A2:T957,20,FALSE)</f>
      </c>
    </row>
    <row r="370" spans="1:36" x14ac:dyDescent="0.25">
      <c r="A370">
        <v>2024</v>
      </c>
      <c r="B370" t="s">
        <v>31</v>
      </c>
      <c r="C370" t="s">
        <v>32</v>
      </c>
      <c r="D370" t="s">
        <v>33</v>
      </c>
      <c r="E370">
        <v>736</v>
      </c>
      <c r="F370">
        <f>IF(IFERROR(VLOOKUP(E370,Store_Showcase!B2:H144,{2}, FALSE), TRUE)=TRUE, IF(IFERROR(VLOOKUP(E370,Store_SRP!B2:H110,{2}, FALSE), TRUE)=TRUE,VLOOKUP(E370,Store_VAM!B2:H273,{2}, FALSE),VLOOKUP(E370,Store_SRP!B2:H110,{2}, FALSE)), VLOOKUP(E370,Store_Showcase!B2:H144,{2}, FALSE))</f>
      </c>
      <c r="G370">
        <v>655315</v>
      </c>
      <c r="H370" t="s">
        <v>34</v>
      </c>
      <c r="I370" s="8" t="s">
        <v>873</v>
      </c>
      <c r="J370" t="s">
        <v>36</v>
      </c>
      <c r="K370" s="8">
        <f>IF(J370="PCK", I370, 0)</f>
      </c>
      <c r="L370" s="8">
        <f>IF(J370="KLS", I370, IF(J370="PCK", I370*VLOOKUP(G370,Sku_Consolidated!A2:U957,21, FALSE),I370*VLOOKUP(G370,Sku_Consolidated!A2:U957,21, FALSE)))</f>
      </c>
      <c r="M370" s="8">
        <f>IF(J370="PCS", I370, 0)</f>
      </c>
      <c r="N370" s="8" t="s">
        <v>874</v>
      </c>
      <c r="O370" s="8">
        <f>N370 * VLOOKUP(E370&amp;VLOOKUP(G370,Sku_Consolidated!A2:Q957,17,FALSE),Sku_CommRate!A2:E1002, 5, FALSE)</f>
      </c>
      <c r="P370" s="8">
        <f>N370 - O370</f>
      </c>
      <c r="Q370">
        <f>VLOOKUP(G370,Sku_Consolidated!A2:G957,7, FALSE)</f>
      </c>
      <c r="R370">
        <f>IF(IFERROR(VLOOKUP(E370,Store_Showcase!B2:H144,7, FALSE), TRUE)=TRUE, IF(IFERROR(VLOOKUP(E370,Store_SRP!B2:H110,7, FALSE), TRUE)=TRUE,VLOOKUP(E370,Store_VAM!B2:H273,7, FALSE),VLOOKUP(E370,Store_SRP!B2:H110,7, FALSE)), VLOOKUP(E370,Store_Showcase!B2:H144,7, FALSE))</f>
      </c>
      <c r="S370">
        <f>IF(IFERROR(VLOOKUP(E370,Store_Showcase!B2:I144,8, FALSE), TRUE)=TRUE, IF(IFERROR(VLOOKUP(E370,Store_SRP!B2:I110,8, FALSE), TRUE)=TRUE,VLOOKUP(E370,Store_VAM!B2:I273,8, FALSE),VLOOKUP(E370,Store_SRP!B2:I110,8, FALSE)), VLOOKUP(E370,Store_Showcase!B2:I144,8, FALSE))</f>
      </c>
      <c r="T370">
        <f>VLOOKUP(G370,Sku_Consolidated!A2:R957,18,FALSE)</f>
      </c>
      <c r="U370">
        <v>6240</v>
      </c>
      <c r="V370">
        <f>IF(VLOOKUP(G370,Sku_Consolidated!A2:S957,19,FALSE)="SHOWCASE", VLOOKUP(E370,Store_Showcase!B2:L144,11, FALSE), IF(VLOOKUP(G370,Sku_Consolidated!A2:S957,19,FALSE)="VAM",VLOOKUP(E370,Store_VAM!B2:L273,11, FALSE),VLOOKUP(E370,Store_SRP!B2:L110,11, FALSE)))</f>
      </c>
      <c r="W370">
        <f>VLOOKUP(G370,Sku_Consolidated!A2:W957,11,FALSE)</f>
      </c>
      <c r="X370">
        <f>VLOOKUP(G370,Sku_Consolidated!A2:H957,8,FALSE)</f>
      </c>
      <c r="Y370">
        <f>VLOOKUP(G370,Sku_Consolidated!A2:I957,9,FALSE)</f>
      </c>
      <c r="Z370" t="s">
        <v>38</v>
      </c>
      <c r="AA370">
        <f>VLOOKUP(G370,Sku_Consolidated!A2:E957,5,FALSE)</f>
      </c>
      <c r="AB370">
        <f>IF(VLOOKUP(G370,Sku_Consolidated!A2:S957,19,FALSE)="SHOWCASE", VLOOKUP(E370,Store_Showcase!B2:N144,13, FALSE), IF(VLOOKUP(G370,Sku_Consolidated!A2:S957,19,FALSE)="VAM",VLOOKUP(E370,Store_VAM!B2:N273,13, FALSE),VLOOKUP(E370,Store_SRP!B2:N110,13, FALSE)))</f>
      </c>
      <c r="AC370">
        <f>IF(IFERROR(AB370,TRUE)=TRUE, "-","OK")</f>
      </c>
      <c r="AD370" s="8" t="s">
        <v>874</v>
      </c>
      <c r="AE370" s="8" t="s">
        <v>39</v>
      </c>
      <c r="AF370">
        <f>IF(IFERROR(VLOOKUP(E370,Store_Showcase!B2:H144,{5}, FALSE), TRUE)=TRUE, IF(IFERROR(VLOOKUP(E370,Store_SRP!B2:H110,{5}, FALSE), TRUE)=TRUE,VLOOKUP(E370,Store_VAM!B2:H273,{5}, FALSE),VLOOKUP(E370,Store_SRP!B2:H110,{5}, FALSE)), VLOOKUP(E370,Store_Showcase!B2:H144,{5}, FALSE))</f>
      </c>
      <c r="AG370">
        <f>IF(IFERROR(VLOOKUP(E370,Store_Showcase!B2:H144,{6}, FALSE), TRUE)=TRUE, IF(IFERROR(VLOOKUP(E370,Store_SRP!B2:H110,{6}, FALSE), TRUE)=TRUE,VLOOKUP(E370,Store_VAM!B2:H273,{6}, FALSE),VLOOKUP(E370,Store_SRP!B2:H110,{6}, FALSE)), VLOOKUP(E370,Store_Showcase!B2:H144,{6}, FALSE))</f>
      </c>
      <c r="AH370">
        <f>VLOOKUP(G370,Sku_Consolidated!A2:R957,18,FALSE)</f>
      </c>
      <c r="AI370">
        <f>VLOOKUP(G370,Sku_Consolidated!A2:S957,19,FALSE)</f>
      </c>
      <c r="AJ370">
        <f>VLOOKUP(G370,Sku_Consolidated!A2:T957,20,FALSE)</f>
      </c>
    </row>
    <row r="371" spans="1:36" x14ac:dyDescent="0.25">
      <c r="A371">
        <v>2024</v>
      </c>
      <c r="B371" t="s">
        <v>31</v>
      </c>
      <c r="C371" t="s">
        <v>32</v>
      </c>
      <c r="D371" t="s">
        <v>33</v>
      </c>
      <c r="E371">
        <v>205</v>
      </c>
      <c r="F371">
        <f>IF(IFERROR(VLOOKUP(E371,Store_Showcase!B2:H144,{2}, FALSE), TRUE)=TRUE, IF(IFERROR(VLOOKUP(E371,Store_SRP!B2:H110,{2}, FALSE), TRUE)=TRUE,VLOOKUP(E371,Store_VAM!B2:H273,{2}, FALSE),VLOOKUP(E371,Store_SRP!B2:H110,{2}, FALSE)), VLOOKUP(E371,Store_Showcase!B2:H144,{2}, FALSE))</f>
      </c>
      <c r="G371">
        <v>655316</v>
      </c>
      <c r="H371" t="s">
        <v>875</v>
      </c>
      <c r="I371" s="8" t="s">
        <v>876</v>
      </c>
      <c r="J371" t="s">
        <v>36</v>
      </c>
      <c r="K371" s="8">
        <f>IF(J371="PCK", I371, 0)</f>
      </c>
      <c r="L371" s="8">
        <f>IF(J371="KLS", I371, IF(J371="PCK", I371*VLOOKUP(G371,Sku_Consolidated!A2:U957,21, FALSE),I371*VLOOKUP(G371,Sku_Consolidated!A2:U957,21, FALSE)))</f>
      </c>
      <c r="M371" s="8">
        <f>IF(J371="PCS", I371, 0)</f>
      </c>
      <c r="N371" s="8" t="s">
        <v>877</v>
      </c>
      <c r="O371" s="8">
        <f>N371 * VLOOKUP(E371&amp;VLOOKUP(G371,Sku_Consolidated!A2:Q957,17,FALSE),Sku_CommRate!A2:E1002, 5, FALSE)</f>
      </c>
      <c r="P371" s="8">
        <f>N371 - O371</f>
      </c>
      <c r="Q371">
        <f>VLOOKUP(G371,Sku_Consolidated!A2:G957,7, FALSE)</f>
      </c>
      <c r="R371">
        <f>IF(IFERROR(VLOOKUP(E371,Store_Showcase!B2:H144,7, FALSE), TRUE)=TRUE, IF(IFERROR(VLOOKUP(E371,Store_SRP!B2:H110,7, FALSE), TRUE)=TRUE,VLOOKUP(E371,Store_VAM!B2:H273,7, FALSE),VLOOKUP(E371,Store_SRP!B2:H110,7, FALSE)), VLOOKUP(E371,Store_Showcase!B2:H144,7, FALSE))</f>
      </c>
      <c r="S371">
        <f>IF(IFERROR(VLOOKUP(E371,Store_Showcase!B2:I144,8, FALSE), TRUE)=TRUE, IF(IFERROR(VLOOKUP(E371,Store_SRP!B2:I110,8, FALSE), TRUE)=TRUE,VLOOKUP(E371,Store_VAM!B2:I273,8, FALSE),VLOOKUP(E371,Store_SRP!B2:I110,8, FALSE)), VLOOKUP(E371,Store_Showcase!B2:I144,8, FALSE))</f>
      </c>
      <c r="T371">
        <f>VLOOKUP(G371,Sku_Consolidated!A2:R957,18,FALSE)</f>
      </c>
      <c r="U371">
        <v>6241</v>
      </c>
      <c r="V371">
        <f>IF(VLOOKUP(G371,Sku_Consolidated!A2:S957,19,FALSE)="SHOWCASE", VLOOKUP(E371,Store_Showcase!B2:L144,11, FALSE), IF(VLOOKUP(G371,Sku_Consolidated!A2:S957,19,FALSE)="VAM",VLOOKUP(E371,Store_VAM!B2:L273,11, FALSE),VLOOKUP(E371,Store_SRP!B2:L110,11, FALSE)))</f>
      </c>
      <c r="W371">
        <f>VLOOKUP(G371,Sku_Consolidated!A2:W957,11,FALSE)</f>
      </c>
      <c r="X371">
        <f>VLOOKUP(G371,Sku_Consolidated!A2:H957,8,FALSE)</f>
      </c>
      <c r="Y371">
        <f>VLOOKUP(G371,Sku_Consolidated!A2:I957,9,FALSE)</f>
      </c>
      <c r="Z371" t="s">
        <v>38</v>
      </c>
      <c r="AA371">
        <f>VLOOKUP(G371,Sku_Consolidated!A2:E957,5,FALSE)</f>
      </c>
      <c r="AB371">
        <f>IF(VLOOKUP(G371,Sku_Consolidated!A2:S957,19,FALSE)="SHOWCASE", VLOOKUP(E371,Store_Showcase!B2:N144,13, FALSE), IF(VLOOKUP(G371,Sku_Consolidated!A2:S957,19,FALSE)="VAM",VLOOKUP(E371,Store_VAM!B2:N273,13, FALSE),VLOOKUP(E371,Store_SRP!B2:N110,13, FALSE)))</f>
      </c>
      <c r="AC371">
        <f>IF(IFERROR(AB371,TRUE)=TRUE, "-","OK")</f>
      </c>
      <c r="AD371" s="8" t="s">
        <v>877</v>
      </c>
      <c r="AE371" s="8" t="s">
        <v>39</v>
      </c>
      <c r="AF371">
        <f>IF(IFERROR(VLOOKUP(E371,Store_Showcase!B2:H144,{5}, FALSE), TRUE)=TRUE, IF(IFERROR(VLOOKUP(E371,Store_SRP!B2:H110,{5}, FALSE), TRUE)=TRUE,VLOOKUP(E371,Store_VAM!B2:H273,{5}, FALSE),VLOOKUP(E371,Store_SRP!B2:H110,{5}, FALSE)), VLOOKUP(E371,Store_Showcase!B2:H144,{5}, FALSE))</f>
      </c>
      <c r="AG371">
        <f>IF(IFERROR(VLOOKUP(E371,Store_Showcase!B2:H144,{6}, FALSE), TRUE)=TRUE, IF(IFERROR(VLOOKUP(E371,Store_SRP!B2:H110,{6}, FALSE), TRUE)=TRUE,VLOOKUP(E371,Store_VAM!B2:H273,{6}, FALSE),VLOOKUP(E371,Store_SRP!B2:H110,{6}, FALSE)), VLOOKUP(E371,Store_Showcase!B2:H144,{6}, FALSE))</f>
      </c>
      <c r="AH371">
        <f>VLOOKUP(G371,Sku_Consolidated!A2:R957,18,FALSE)</f>
      </c>
      <c r="AI371">
        <f>VLOOKUP(G371,Sku_Consolidated!A2:S957,19,FALSE)</f>
      </c>
      <c r="AJ371">
        <f>VLOOKUP(G371,Sku_Consolidated!A2:T957,20,FALSE)</f>
      </c>
    </row>
    <row r="372" spans="1:36" x14ac:dyDescent="0.25">
      <c r="A372">
        <v>2024</v>
      </c>
      <c r="B372" t="s">
        <v>31</v>
      </c>
      <c r="C372" t="s">
        <v>32</v>
      </c>
      <c r="D372" t="s">
        <v>33</v>
      </c>
      <c r="E372">
        <v>252</v>
      </c>
      <c r="F372">
        <f>IF(IFERROR(VLOOKUP(E372,Store_Showcase!B2:H144,{2}, FALSE), TRUE)=TRUE, IF(IFERROR(VLOOKUP(E372,Store_SRP!B2:H110,{2}, FALSE), TRUE)=TRUE,VLOOKUP(E372,Store_VAM!B2:H273,{2}, FALSE),VLOOKUP(E372,Store_SRP!B2:H110,{2}, FALSE)), VLOOKUP(E372,Store_Showcase!B2:H144,{2}, FALSE))</f>
      </c>
      <c r="G372">
        <v>655512</v>
      </c>
      <c r="H372" t="s">
        <v>63</v>
      </c>
      <c r="I372" s="8" t="s">
        <v>797</v>
      </c>
      <c r="J372" t="s">
        <v>36</v>
      </c>
      <c r="K372" s="8">
        <f>IF(J372="PCK", I372, 0)</f>
      </c>
      <c r="L372" s="8">
        <f>IF(J372="KLS", I372, IF(J372="PCK", I372*VLOOKUP(G372,Sku_Consolidated!A2:U957,21, FALSE),I372*VLOOKUP(G372,Sku_Consolidated!A2:U957,21, FALSE)))</f>
      </c>
      <c r="M372" s="8">
        <f>IF(J372="PCS", I372, 0)</f>
      </c>
      <c r="N372" s="8" t="s">
        <v>878</v>
      </c>
      <c r="O372" s="8">
        <f>N372 * VLOOKUP(E372&amp;VLOOKUP(G372,Sku_Consolidated!A2:Q957,17,FALSE),Sku_CommRate!A2:E1002, 5, FALSE)</f>
      </c>
      <c r="P372" s="8">
        <f>N372 - O372</f>
      </c>
      <c r="Q372">
        <f>VLOOKUP(G372,Sku_Consolidated!A2:G957,7, FALSE)</f>
      </c>
      <c r="R372">
        <f>IF(IFERROR(VLOOKUP(E372,Store_Showcase!B2:H144,7, FALSE), TRUE)=TRUE, IF(IFERROR(VLOOKUP(E372,Store_SRP!B2:H110,7, FALSE), TRUE)=TRUE,VLOOKUP(E372,Store_VAM!B2:H273,7, FALSE),VLOOKUP(E372,Store_SRP!B2:H110,7, FALSE)), VLOOKUP(E372,Store_Showcase!B2:H144,7, FALSE))</f>
      </c>
      <c r="S372">
        <f>IF(IFERROR(VLOOKUP(E372,Store_Showcase!B2:I144,8, FALSE), TRUE)=TRUE, IF(IFERROR(VLOOKUP(E372,Store_SRP!B2:I110,8, FALSE), TRUE)=TRUE,VLOOKUP(E372,Store_VAM!B2:I273,8, FALSE),VLOOKUP(E372,Store_SRP!B2:I110,8, FALSE)), VLOOKUP(E372,Store_Showcase!B2:I144,8, FALSE))</f>
      </c>
      <c r="T372">
        <f>VLOOKUP(G372,Sku_Consolidated!A2:R957,18,FALSE)</f>
      </c>
      <c r="U372">
        <v>6334</v>
      </c>
      <c r="V372">
        <f>IF(VLOOKUP(G372,Sku_Consolidated!A2:S957,19,FALSE)="SHOWCASE", VLOOKUP(E372,Store_Showcase!B2:L144,11, FALSE), IF(VLOOKUP(G372,Sku_Consolidated!A2:S957,19,FALSE)="VAM",VLOOKUP(E372,Store_VAM!B2:L273,11, FALSE),VLOOKUP(E372,Store_SRP!B2:L110,11, FALSE)))</f>
      </c>
      <c r="W372">
        <f>VLOOKUP(G372,Sku_Consolidated!A2:W957,11,FALSE)</f>
      </c>
      <c r="X372">
        <f>VLOOKUP(G372,Sku_Consolidated!A2:H957,8,FALSE)</f>
      </c>
      <c r="Y372">
        <f>VLOOKUP(G372,Sku_Consolidated!A2:I957,9,FALSE)</f>
      </c>
      <c r="Z372" t="s">
        <v>38</v>
      </c>
      <c r="AA372">
        <f>VLOOKUP(G372,Sku_Consolidated!A2:E957,5,FALSE)</f>
      </c>
      <c r="AB372">
        <f>IF(VLOOKUP(G372,Sku_Consolidated!A2:S957,19,FALSE)="SHOWCASE", VLOOKUP(E372,Store_Showcase!B2:N144,13, FALSE), IF(VLOOKUP(G372,Sku_Consolidated!A2:S957,19,FALSE)="VAM",VLOOKUP(E372,Store_VAM!B2:N273,13, FALSE),VLOOKUP(E372,Store_SRP!B2:N110,13, FALSE)))</f>
      </c>
      <c r="AC372">
        <f>IF(IFERROR(AB372,TRUE)=TRUE, "-","OK")</f>
      </c>
      <c r="AD372" s="8" t="s">
        <v>878</v>
      </c>
      <c r="AE372" s="8" t="s">
        <v>39</v>
      </c>
      <c r="AF372">
        <f>IF(IFERROR(VLOOKUP(E372,Store_Showcase!B2:H144,{5}, FALSE), TRUE)=TRUE, IF(IFERROR(VLOOKUP(E372,Store_SRP!B2:H110,{5}, FALSE), TRUE)=TRUE,VLOOKUP(E372,Store_VAM!B2:H273,{5}, FALSE),VLOOKUP(E372,Store_SRP!B2:H110,{5}, FALSE)), VLOOKUP(E372,Store_Showcase!B2:H144,{5}, FALSE))</f>
      </c>
      <c r="AG372">
        <f>IF(IFERROR(VLOOKUP(E372,Store_Showcase!B2:H144,{6}, FALSE), TRUE)=TRUE, IF(IFERROR(VLOOKUP(E372,Store_SRP!B2:H110,{6}, FALSE), TRUE)=TRUE,VLOOKUP(E372,Store_VAM!B2:H273,{6}, FALSE),VLOOKUP(E372,Store_SRP!B2:H110,{6}, FALSE)), VLOOKUP(E372,Store_Showcase!B2:H144,{6}, FALSE))</f>
      </c>
      <c r="AH372">
        <f>VLOOKUP(G372,Sku_Consolidated!A2:R957,18,FALSE)</f>
      </c>
      <c r="AI372">
        <f>VLOOKUP(G372,Sku_Consolidated!A2:S957,19,FALSE)</f>
      </c>
      <c r="AJ372">
        <f>VLOOKUP(G372,Sku_Consolidated!A2:T957,20,FALSE)</f>
      </c>
    </row>
    <row r="373" spans="1:36" x14ac:dyDescent="0.25">
      <c r="A373">
        <v>2024</v>
      </c>
      <c r="B373" t="s">
        <v>31</v>
      </c>
      <c r="C373" t="s">
        <v>32</v>
      </c>
      <c r="D373" t="s">
        <v>33</v>
      </c>
      <c r="E373">
        <v>202</v>
      </c>
      <c r="F373">
        <f>IF(IFERROR(VLOOKUP(E373,Store_Showcase!B2:H144,{2}, FALSE), TRUE)=TRUE, IF(IFERROR(VLOOKUP(E373,Store_SRP!B2:H110,{2}, FALSE), TRUE)=TRUE,VLOOKUP(E373,Store_VAM!B2:H273,{2}, FALSE),VLOOKUP(E373,Store_SRP!B2:H110,{2}, FALSE)), VLOOKUP(E373,Store_Showcase!B2:H144,{2}, FALSE))</f>
      </c>
      <c r="G373">
        <v>655291</v>
      </c>
      <c r="H373" t="s">
        <v>116</v>
      </c>
      <c r="I373" s="8" t="s">
        <v>879</v>
      </c>
      <c r="J373" t="s">
        <v>36</v>
      </c>
      <c r="K373" s="8">
        <f>IF(J373="PCK", I373, 0)</f>
      </c>
      <c r="L373" s="8">
        <f>IF(J373="KLS", I373, IF(J373="PCK", I373*VLOOKUP(G373,Sku_Consolidated!A2:U957,21, FALSE),I373*VLOOKUP(G373,Sku_Consolidated!A2:U957,21, FALSE)))</f>
      </c>
      <c r="M373" s="8">
        <f>IF(J373="PCS", I373, 0)</f>
      </c>
      <c r="N373" s="8" t="s">
        <v>880</v>
      </c>
      <c r="O373" s="8">
        <f>N373 * VLOOKUP(E373&amp;VLOOKUP(G373,Sku_Consolidated!A2:Q957,17,FALSE),Sku_CommRate!A2:E1002, 5, FALSE)</f>
      </c>
      <c r="P373" s="8">
        <f>N373 - O373</f>
      </c>
      <c r="Q373">
        <f>VLOOKUP(G373,Sku_Consolidated!A2:G957,7, FALSE)</f>
      </c>
      <c r="R373">
        <f>IF(IFERROR(VLOOKUP(E373,Store_Showcase!B2:H144,7, FALSE), TRUE)=TRUE, IF(IFERROR(VLOOKUP(E373,Store_SRP!B2:H110,7, FALSE), TRUE)=TRUE,VLOOKUP(E373,Store_VAM!B2:H273,7, FALSE),VLOOKUP(E373,Store_SRP!B2:H110,7, FALSE)), VLOOKUP(E373,Store_Showcase!B2:H144,7, FALSE))</f>
      </c>
      <c r="S373">
        <f>IF(IFERROR(VLOOKUP(E373,Store_Showcase!B2:I144,8, FALSE), TRUE)=TRUE, IF(IFERROR(VLOOKUP(E373,Store_SRP!B2:I110,8, FALSE), TRUE)=TRUE,VLOOKUP(E373,Store_VAM!B2:I273,8, FALSE),VLOOKUP(E373,Store_SRP!B2:I110,8, FALSE)), VLOOKUP(E373,Store_Showcase!B2:I144,8, FALSE))</f>
      </c>
      <c r="T373">
        <f>VLOOKUP(G373,Sku_Consolidated!A2:R957,18,FALSE)</f>
      </c>
      <c r="U373">
        <v>6217</v>
      </c>
      <c r="V373">
        <f>IF(VLOOKUP(G373,Sku_Consolidated!A2:S957,19,FALSE)="SHOWCASE", VLOOKUP(E373,Store_Showcase!B2:L144,11, FALSE), IF(VLOOKUP(G373,Sku_Consolidated!A2:S957,19,FALSE)="VAM",VLOOKUP(E373,Store_VAM!B2:L273,11, FALSE),VLOOKUP(E373,Store_SRP!B2:L110,11, FALSE)))</f>
      </c>
      <c r="W373">
        <f>VLOOKUP(G373,Sku_Consolidated!A2:W957,11,FALSE)</f>
      </c>
      <c r="X373">
        <f>VLOOKUP(G373,Sku_Consolidated!A2:H957,8,FALSE)</f>
      </c>
      <c r="Y373">
        <f>VLOOKUP(G373,Sku_Consolidated!A2:I957,9,FALSE)</f>
      </c>
      <c r="Z373" t="s">
        <v>38</v>
      </c>
      <c r="AA373">
        <f>VLOOKUP(G373,Sku_Consolidated!A2:E957,5,FALSE)</f>
      </c>
      <c r="AB373">
        <f>IF(VLOOKUP(G373,Sku_Consolidated!A2:S957,19,FALSE)="SHOWCASE", VLOOKUP(E373,Store_Showcase!B2:N144,13, FALSE), IF(VLOOKUP(G373,Sku_Consolidated!A2:S957,19,FALSE)="VAM",VLOOKUP(E373,Store_VAM!B2:N273,13, FALSE),VLOOKUP(E373,Store_SRP!B2:N110,13, FALSE)))</f>
      </c>
      <c r="AC373">
        <f>IF(IFERROR(AB373,TRUE)=TRUE, "-","OK")</f>
      </c>
      <c r="AD373" s="8" t="s">
        <v>880</v>
      </c>
      <c r="AE373" s="8" t="s">
        <v>39</v>
      </c>
      <c r="AF373">
        <f>IF(IFERROR(VLOOKUP(E373,Store_Showcase!B2:H144,{5}, FALSE), TRUE)=TRUE, IF(IFERROR(VLOOKUP(E373,Store_SRP!B2:H110,{5}, FALSE), TRUE)=TRUE,VLOOKUP(E373,Store_VAM!B2:H273,{5}, FALSE),VLOOKUP(E373,Store_SRP!B2:H110,{5}, FALSE)), VLOOKUP(E373,Store_Showcase!B2:H144,{5}, FALSE))</f>
      </c>
      <c r="AG373">
        <f>IF(IFERROR(VLOOKUP(E373,Store_Showcase!B2:H144,{6}, FALSE), TRUE)=TRUE, IF(IFERROR(VLOOKUP(E373,Store_SRP!B2:H110,{6}, FALSE), TRUE)=TRUE,VLOOKUP(E373,Store_VAM!B2:H273,{6}, FALSE),VLOOKUP(E373,Store_SRP!B2:H110,{6}, FALSE)), VLOOKUP(E373,Store_Showcase!B2:H144,{6}, FALSE))</f>
      </c>
      <c r="AH373">
        <f>VLOOKUP(G373,Sku_Consolidated!A2:R957,18,FALSE)</f>
      </c>
      <c r="AI373">
        <f>VLOOKUP(G373,Sku_Consolidated!A2:S957,19,FALSE)</f>
      </c>
      <c r="AJ373">
        <f>VLOOKUP(G373,Sku_Consolidated!A2:T957,20,FALSE)</f>
      </c>
    </row>
    <row r="374" spans="1:36" x14ac:dyDescent="0.25">
      <c r="A374">
        <v>2024</v>
      </c>
      <c r="B374" t="s">
        <v>31</v>
      </c>
      <c r="C374" t="s">
        <v>32</v>
      </c>
      <c r="D374" t="s">
        <v>33</v>
      </c>
      <c r="E374">
        <v>495</v>
      </c>
      <c r="F374">
        <f>IF(IFERROR(VLOOKUP(E374,Store_Showcase!B2:H144,{2}, FALSE), TRUE)=TRUE, IF(IFERROR(VLOOKUP(E374,Store_SRP!B2:H110,{2}, FALSE), TRUE)=TRUE,VLOOKUP(E374,Store_VAM!B2:H273,{2}, FALSE),VLOOKUP(E374,Store_SRP!B2:H110,{2}, FALSE)), VLOOKUP(E374,Store_Showcase!B2:H144,{2}, FALSE))</f>
      </c>
      <c r="G374">
        <v>655711</v>
      </c>
      <c r="H374" t="s">
        <v>159</v>
      </c>
      <c r="I374" s="8" t="s">
        <v>881</v>
      </c>
      <c r="J374" t="s">
        <v>36</v>
      </c>
      <c r="K374" s="8">
        <f>IF(J374="PCK", I374, 0)</f>
      </c>
      <c r="L374" s="8">
        <f>IF(J374="KLS", I374, IF(J374="PCK", I374*VLOOKUP(G374,Sku_Consolidated!A2:U957,21, FALSE),I374*VLOOKUP(G374,Sku_Consolidated!A2:U957,21, FALSE)))</f>
      </c>
      <c r="M374" s="8">
        <f>IF(J374="PCS", I374, 0)</f>
      </c>
      <c r="N374" s="8" t="s">
        <v>882</v>
      </c>
      <c r="O374" s="8">
        <f>N374 * VLOOKUP(E374&amp;VLOOKUP(G374,Sku_Consolidated!A2:Q957,17,FALSE),Sku_CommRate!A2:E1002, 5, FALSE)</f>
      </c>
      <c r="P374" s="8">
        <f>N374 - O374</f>
      </c>
      <c r="Q374">
        <f>VLOOKUP(G374,Sku_Consolidated!A2:G957,7, FALSE)</f>
      </c>
      <c r="R374">
        <f>IF(IFERROR(VLOOKUP(E374,Store_Showcase!B2:H144,7, FALSE), TRUE)=TRUE, IF(IFERROR(VLOOKUP(E374,Store_SRP!B2:H110,7, FALSE), TRUE)=TRUE,VLOOKUP(E374,Store_VAM!B2:H273,7, FALSE),VLOOKUP(E374,Store_SRP!B2:H110,7, FALSE)), VLOOKUP(E374,Store_Showcase!B2:H144,7, FALSE))</f>
      </c>
      <c r="S374">
        <f>IF(IFERROR(VLOOKUP(E374,Store_Showcase!B2:I144,8, FALSE), TRUE)=TRUE, IF(IFERROR(VLOOKUP(E374,Store_SRP!B2:I110,8, FALSE), TRUE)=TRUE,VLOOKUP(E374,Store_VAM!B2:I273,8, FALSE),VLOOKUP(E374,Store_SRP!B2:I110,8, FALSE)), VLOOKUP(E374,Store_Showcase!B2:I144,8, FALSE))</f>
      </c>
      <c r="T374">
        <f>VLOOKUP(G374,Sku_Consolidated!A2:R957,18,FALSE)</f>
      </c>
      <c r="U374">
        <v>6439</v>
      </c>
      <c r="V374">
        <f>IF(VLOOKUP(G374,Sku_Consolidated!A2:S957,19,FALSE)="SHOWCASE", VLOOKUP(E374,Store_Showcase!B2:L144,11, FALSE), IF(VLOOKUP(G374,Sku_Consolidated!A2:S957,19,FALSE)="VAM",VLOOKUP(E374,Store_VAM!B2:L273,11, FALSE),VLOOKUP(E374,Store_SRP!B2:L110,11, FALSE)))</f>
      </c>
      <c r="W374">
        <f>VLOOKUP(G374,Sku_Consolidated!A2:W957,11,FALSE)</f>
      </c>
      <c r="X374">
        <f>VLOOKUP(G374,Sku_Consolidated!A2:H957,8,FALSE)</f>
      </c>
      <c r="Y374">
        <f>VLOOKUP(G374,Sku_Consolidated!A2:I957,9,FALSE)</f>
      </c>
      <c r="Z374" t="s">
        <v>38</v>
      </c>
      <c r="AA374">
        <f>VLOOKUP(G374,Sku_Consolidated!A2:E957,5,FALSE)</f>
      </c>
      <c r="AB374">
        <f>IF(VLOOKUP(G374,Sku_Consolidated!A2:S957,19,FALSE)="SHOWCASE", VLOOKUP(E374,Store_Showcase!B2:N144,13, FALSE), IF(VLOOKUP(G374,Sku_Consolidated!A2:S957,19,FALSE)="VAM",VLOOKUP(E374,Store_VAM!B2:N273,13, FALSE),VLOOKUP(E374,Store_SRP!B2:N110,13, FALSE)))</f>
      </c>
      <c r="AC374">
        <f>IF(IFERROR(AB374,TRUE)=TRUE, "-","OK")</f>
      </c>
      <c r="AD374" s="8" t="s">
        <v>882</v>
      </c>
      <c r="AE374" s="8" t="s">
        <v>39</v>
      </c>
      <c r="AF374">
        <f>IF(IFERROR(VLOOKUP(E374,Store_Showcase!B2:H144,{5}, FALSE), TRUE)=TRUE, IF(IFERROR(VLOOKUP(E374,Store_SRP!B2:H110,{5}, FALSE), TRUE)=TRUE,VLOOKUP(E374,Store_VAM!B2:H273,{5}, FALSE),VLOOKUP(E374,Store_SRP!B2:H110,{5}, FALSE)), VLOOKUP(E374,Store_Showcase!B2:H144,{5}, FALSE))</f>
      </c>
      <c r="AG374">
        <f>IF(IFERROR(VLOOKUP(E374,Store_Showcase!B2:H144,{6}, FALSE), TRUE)=TRUE, IF(IFERROR(VLOOKUP(E374,Store_SRP!B2:H110,{6}, FALSE), TRUE)=TRUE,VLOOKUP(E374,Store_VAM!B2:H273,{6}, FALSE),VLOOKUP(E374,Store_SRP!B2:H110,{6}, FALSE)), VLOOKUP(E374,Store_Showcase!B2:H144,{6}, FALSE))</f>
      </c>
      <c r="AH374">
        <f>VLOOKUP(G374,Sku_Consolidated!A2:R957,18,FALSE)</f>
      </c>
      <c r="AI374">
        <f>VLOOKUP(G374,Sku_Consolidated!A2:S957,19,FALSE)</f>
      </c>
      <c r="AJ374">
        <f>VLOOKUP(G374,Sku_Consolidated!A2:T957,20,FALSE)</f>
      </c>
    </row>
    <row r="375" spans="1:36" x14ac:dyDescent="0.25">
      <c r="A375">
        <v>2024</v>
      </c>
      <c r="B375" t="s">
        <v>31</v>
      </c>
      <c r="C375" t="s">
        <v>32</v>
      </c>
      <c r="D375" t="s">
        <v>33</v>
      </c>
      <c r="E375">
        <v>466</v>
      </c>
      <c r="F375">
        <f>IF(IFERROR(VLOOKUP(E375,Store_Showcase!B2:H144,{2}, FALSE), TRUE)=TRUE, IF(IFERROR(VLOOKUP(E375,Store_SRP!B2:H110,{2}, FALSE), TRUE)=TRUE,VLOOKUP(E375,Store_VAM!B2:H273,{2}, FALSE),VLOOKUP(E375,Store_SRP!B2:H110,{2}, FALSE)), VLOOKUP(E375,Store_Showcase!B2:H144,{2}, FALSE))</f>
      </c>
      <c r="G375">
        <v>655709</v>
      </c>
      <c r="H375" t="s">
        <v>318</v>
      </c>
      <c r="I375" s="8" t="s">
        <v>883</v>
      </c>
      <c r="J375" t="s">
        <v>36</v>
      </c>
      <c r="K375" s="8">
        <f>IF(J375="PCK", I375, 0)</f>
      </c>
      <c r="L375" s="8">
        <f>IF(J375="KLS", I375, IF(J375="PCK", I375*VLOOKUP(G375,Sku_Consolidated!A2:U957,21, FALSE),I375*VLOOKUP(G375,Sku_Consolidated!A2:U957,21, FALSE)))</f>
      </c>
      <c r="M375" s="8">
        <f>IF(J375="PCS", I375, 0)</f>
      </c>
      <c r="N375" s="8" t="s">
        <v>884</v>
      </c>
      <c r="O375" s="8">
        <f>N375 * VLOOKUP(E375&amp;VLOOKUP(G375,Sku_Consolidated!A2:Q957,17,FALSE),Sku_CommRate!A2:E1002, 5, FALSE)</f>
      </c>
      <c r="P375" s="8">
        <f>N375 - O375</f>
      </c>
      <c r="Q375">
        <f>VLOOKUP(G375,Sku_Consolidated!A2:G957,7, FALSE)</f>
      </c>
      <c r="R375">
        <f>IF(IFERROR(VLOOKUP(E375,Store_Showcase!B2:H144,7, FALSE), TRUE)=TRUE, IF(IFERROR(VLOOKUP(E375,Store_SRP!B2:H110,7, FALSE), TRUE)=TRUE,VLOOKUP(E375,Store_VAM!B2:H273,7, FALSE),VLOOKUP(E375,Store_SRP!B2:H110,7, FALSE)), VLOOKUP(E375,Store_Showcase!B2:H144,7, FALSE))</f>
      </c>
      <c r="S375">
        <f>IF(IFERROR(VLOOKUP(E375,Store_Showcase!B2:I144,8, FALSE), TRUE)=TRUE, IF(IFERROR(VLOOKUP(E375,Store_SRP!B2:I110,8, FALSE), TRUE)=TRUE,VLOOKUP(E375,Store_VAM!B2:I273,8, FALSE),VLOOKUP(E375,Store_SRP!B2:I110,8, FALSE)), VLOOKUP(E375,Store_Showcase!B2:I144,8, FALSE))</f>
      </c>
      <c r="T375">
        <f>VLOOKUP(G375,Sku_Consolidated!A2:R957,18,FALSE)</f>
      </c>
      <c r="U375">
        <v>6437</v>
      </c>
      <c r="V375">
        <f>IF(VLOOKUP(G375,Sku_Consolidated!A2:S957,19,FALSE)="SHOWCASE", VLOOKUP(E375,Store_Showcase!B2:L144,11, FALSE), IF(VLOOKUP(G375,Sku_Consolidated!A2:S957,19,FALSE)="VAM",VLOOKUP(E375,Store_VAM!B2:L273,11, FALSE),VLOOKUP(E375,Store_SRP!B2:L110,11, FALSE)))</f>
      </c>
      <c r="W375">
        <f>VLOOKUP(G375,Sku_Consolidated!A2:W957,11,FALSE)</f>
      </c>
      <c r="X375">
        <f>VLOOKUP(G375,Sku_Consolidated!A2:H957,8,FALSE)</f>
      </c>
      <c r="Y375">
        <f>VLOOKUP(G375,Sku_Consolidated!A2:I957,9,FALSE)</f>
      </c>
      <c r="Z375" t="s">
        <v>38</v>
      </c>
      <c r="AA375">
        <f>VLOOKUP(G375,Sku_Consolidated!A2:E957,5,FALSE)</f>
      </c>
      <c r="AB375">
        <f>IF(VLOOKUP(G375,Sku_Consolidated!A2:S957,19,FALSE)="SHOWCASE", VLOOKUP(E375,Store_Showcase!B2:N144,13, FALSE), IF(VLOOKUP(G375,Sku_Consolidated!A2:S957,19,FALSE)="VAM",VLOOKUP(E375,Store_VAM!B2:N273,13, FALSE),VLOOKUP(E375,Store_SRP!B2:N110,13, FALSE)))</f>
      </c>
      <c r="AC375">
        <f>IF(IFERROR(AB375,TRUE)=TRUE, "-","OK")</f>
      </c>
      <c r="AD375" s="8" t="s">
        <v>884</v>
      </c>
      <c r="AE375" s="8" t="s">
        <v>39</v>
      </c>
      <c r="AF375">
        <f>IF(IFERROR(VLOOKUP(E375,Store_Showcase!B2:H144,{5}, FALSE), TRUE)=TRUE, IF(IFERROR(VLOOKUP(E375,Store_SRP!B2:H110,{5}, FALSE), TRUE)=TRUE,VLOOKUP(E375,Store_VAM!B2:H273,{5}, FALSE),VLOOKUP(E375,Store_SRP!B2:H110,{5}, FALSE)), VLOOKUP(E375,Store_Showcase!B2:H144,{5}, FALSE))</f>
      </c>
      <c r="AG375">
        <f>IF(IFERROR(VLOOKUP(E375,Store_Showcase!B2:H144,{6}, FALSE), TRUE)=TRUE, IF(IFERROR(VLOOKUP(E375,Store_SRP!B2:H110,{6}, FALSE), TRUE)=TRUE,VLOOKUP(E375,Store_VAM!B2:H273,{6}, FALSE),VLOOKUP(E375,Store_SRP!B2:H110,{6}, FALSE)), VLOOKUP(E375,Store_Showcase!B2:H144,{6}, FALSE))</f>
      </c>
      <c r="AH375">
        <f>VLOOKUP(G375,Sku_Consolidated!A2:R957,18,FALSE)</f>
      </c>
      <c r="AI375">
        <f>VLOOKUP(G375,Sku_Consolidated!A2:S957,19,FALSE)</f>
      </c>
      <c r="AJ375">
        <f>VLOOKUP(G375,Sku_Consolidated!A2:T957,20,FALSE)</f>
      </c>
    </row>
    <row r="376" spans="1:36" x14ac:dyDescent="0.25">
      <c r="A376">
        <v>2024</v>
      </c>
      <c r="B376" t="s">
        <v>31</v>
      </c>
      <c r="C376" t="s">
        <v>32</v>
      </c>
      <c r="D376" t="s">
        <v>33</v>
      </c>
      <c r="E376">
        <v>480</v>
      </c>
      <c r="F376">
        <f>IF(IFERROR(VLOOKUP(E376,Store_Showcase!B2:H144,{2}, FALSE), TRUE)=TRUE, IF(IFERROR(VLOOKUP(E376,Store_SRP!B2:H110,{2}, FALSE), TRUE)=TRUE,VLOOKUP(E376,Store_VAM!B2:H273,{2}, FALSE),VLOOKUP(E376,Store_SRP!B2:H110,{2}, FALSE)), VLOOKUP(E376,Store_Showcase!B2:H144,{2}, FALSE))</f>
      </c>
      <c r="G376">
        <v>655708</v>
      </c>
      <c r="H376" t="s">
        <v>481</v>
      </c>
      <c r="I376" s="8" t="s">
        <v>885</v>
      </c>
      <c r="J376" t="s">
        <v>36</v>
      </c>
      <c r="K376" s="8">
        <f>IF(J376="PCK", I376, 0)</f>
      </c>
      <c r="L376" s="8">
        <f>IF(J376="KLS", I376, IF(J376="PCK", I376*VLOOKUP(G376,Sku_Consolidated!A2:U957,21, FALSE),I376*VLOOKUP(G376,Sku_Consolidated!A2:U957,21, FALSE)))</f>
      </c>
      <c r="M376" s="8">
        <f>IF(J376="PCS", I376, 0)</f>
      </c>
      <c r="N376" s="8" t="s">
        <v>886</v>
      </c>
      <c r="O376" s="8">
        <f>N376 * VLOOKUP(E376&amp;VLOOKUP(G376,Sku_Consolidated!A2:Q957,17,FALSE),Sku_CommRate!A2:E1002, 5, FALSE)</f>
      </c>
      <c r="P376" s="8">
        <f>N376 - O376</f>
      </c>
      <c r="Q376">
        <f>VLOOKUP(G376,Sku_Consolidated!A2:G957,7, FALSE)</f>
      </c>
      <c r="R376">
        <f>IF(IFERROR(VLOOKUP(E376,Store_Showcase!B2:H144,7, FALSE), TRUE)=TRUE, IF(IFERROR(VLOOKUP(E376,Store_SRP!B2:H110,7, FALSE), TRUE)=TRUE,VLOOKUP(E376,Store_VAM!B2:H273,7, FALSE),VLOOKUP(E376,Store_SRP!B2:H110,7, FALSE)), VLOOKUP(E376,Store_Showcase!B2:H144,7, FALSE))</f>
      </c>
      <c r="S376">
        <f>IF(IFERROR(VLOOKUP(E376,Store_Showcase!B2:I144,8, FALSE), TRUE)=TRUE, IF(IFERROR(VLOOKUP(E376,Store_SRP!B2:I110,8, FALSE), TRUE)=TRUE,VLOOKUP(E376,Store_VAM!B2:I273,8, FALSE),VLOOKUP(E376,Store_SRP!B2:I110,8, FALSE)), VLOOKUP(E376,Store_Showcase!B2:I144,8, FALSE))</f>
      </c>
      <c r="T376">
        <f>VLOOKUP(G376,Sku_Consolidated!A2:R957,18,FALSE)</f>
      </c>
      <c r="U376">
        <v>6436</v>
      </c>
      <c r="V376">
        <f>IF(VLOOKUP(G376,Sku_Consolidated!A2:S957,19,FALSE)="SHOWCASE", VLOOKUP(E376,Store_Showcase!B2:L144,11, FALSE), IF(VLOOKUP(G376,Sku_Consolidated!A2:S957,19,FALSE)="VAM",VLOOKUP(E376,Store_VAM!B2:L273,11, FALSE),VLOOKUP(E376,Store_SRP!B2:L110,11, FALSE)))</f>
      </c>
      <c r="W376">
        <f>VLOOKUP(G376,Sku_Consolidated!A2:W957,11,FALSE)</f>
      </c>
      <c r="X376">
        <f>VLOOKUP(G376,Sku_Consolidated!A2:H957,8,FALSE)</f>
      </c>
      <c r="Y376">
        <f>VLOOKUP(G376,Sku_Consolidated!A2:I957,9,FALSE)</f>
      </c>
      <c r="Z376" t="s">
        <v>38</v>
      </c>
      <c r="AA376">
        <f>VLOOKUP(G376,Sku_Consolidated!A2:E957,5,FALSE)</f>
      </c>
      <c r="AB376">
        <f>IF(VLOOKUP(G376,Sku_Consolidated!A2:S957,19,FALSE)="SHOWCASE", VLOOKUP(E376,Store_Showcase!B2:N144,13, FALSE), IF(VLOOKUP(G376,Sku_Consolidated!A2:S957,19,FALSE)="VAM",VLOOKUP(E376,Store_VAM!B2:N273,13, FALSE),VLOOKUP(E376,Store_SRP!B2:N110,13, FALSE)))</f>
      </c>
      <c r="AC376">
        <f>IF(IFERROR(AB376,TRUE)=TRUE, "-","OK")</f>
      </c>
      <c r="AD376" s="8" t="s">
        <v>886</v>
      </c>
      <c r="AE376" s="8" t="s">
        <v>39</v>
      </c>
      <c r="AF376">
        <f>IF(IFERROR(VLOOKUP(E376,Store_Showcase!B2:H144,{5}, FALSE), TRUE)=TRUE, IF(IFERROR(VLOOKUP(E376,Store_SRP!B2:H110,{5}, FALSE), TRUE)=TRUE,VLOOKUP(E376,Store_VAM!B2:H273,{5}, FALSE),VLOOKUP(E376,Store_SRP!B2:H110,{5}, FALSE)), VLOOKUP(E376,Store_Showcase!B2:H144,{5}, FALSE))</f>
      </c>
      <c r="AG376">
        <f>IF(IFERROR(VLOOKUP(E376,Store_Showcase!B2:H144,{6}, FALSE), TRUE)=TRUE, IF(IFERROR(VLOOKUP(E376,Store_SRP!B2:H110,{6}, FALSE), TRUE)=TRUE,VLOOKUP(E376,Store_VAM!B2:H273,{6}, FALSE),VLOOKUP(E376,Store_SRP!B2:H110,{6}, FALSE)), VLOOKUP(E376,Store_Showcase!B2:H144,{6}, FALSE))</f>
      </c>
      <c r="AH376">
        <f>VLOOKUP(G376,Sku_Consolidated!A2:R957,18,FALSE)</f>
      </c>
      <c r="AI376">
        <f>VLOOKUP(G376,Sku_Consolidated!A2:S957,19,FALSE)</f>
      </c>
      <c r="AJ376">
        <f>VLOOKUP(G376,Sku_Consolidated!A2:T957,20,FALSE)</f>
      </c>
    </row>
    <row r="377" spans="1:36" x14ac:dyDescent="0.25">
      <c r="A377">
        <v>2024</v>
      </c>
      <c r="B377" t="s">
        <v>31</v>
      </c>
      <c r="C377" t="s">
        <v>32</v>
      </c>
      <c r="D377" t="s">
        <v>33</v>
      </c>
      <c r="E377">
        <v>745</v>
      </c>
      <c r="F377">
        <f>IF(IFERROR(VLOOKUP(E377,Store_Showcase!B2:H144,{2}, FALSE), TRUE)=TRUE, IF(IFERROR(VLOOKUP(E377,Store_SRP!B2:H110,{2}, FALSE), TRUE)=TRUE,VLOOKUP(E377,Store_VAM!B2:H273,{2}, FALSE),VLOOKUP(E377,Store_SRP!B2:H110,{2}, FALSE)), VLOOKUP(E377,Store_Showcase!B2:H144,{2}, FALSE))</f>
      </c>
      <c r="G377">
        <v>692418</v>
      </c>
      <c r="H377" t="s">
        <v>887</v>
      </c>
      <c r="I377" s="8" t="s">
        <v>888</v>
      </c>
      <c r="J377" t="s">
        <v>36</v>
      </c>
      <c r="K377" s="8">
        <f>IF(J377="PCK", I377, 0)</f>
      </c>
      <c r="L377" s="8">
        <f>IF(J377="KLS", I377, IF(J377="PCK", I377*VLOOKUP(G377,Sku_Consolidated!A2:U957,21, FALSE),I377*VLOOKUP(G377,Sku_Consolidated!A2:U957,21, FALSE)))</f>
      </c>
      <c r="M377" s="8">
        <f>IF(J377="PCS", I377, 0)</f>
      </c>
      <c r="N377" s="8" t="s">
        <v>889</v>
      </c>
      <c r="O377" s="8">
        <f>N377 * VLOOKUP(E377&amp;VLOOKUP(G377,Sku_Consolidated!A2:Q957,17,FALSE),Sku_CommRate!A2:E1002, 5, FALSE)</f>
      </c>
      <c r="P377" s="8">
        <f>N377 - O377</f>
      </c>
      <c r="Q377">
        <f>VLOOKUP(G377,Sku_Consolidated!A2:G957,7, FALSE)</f>
      </c>
      <c r="R377">
        <f>IF(IFERROR(VLOOKUP(E377,Store_Showcase!B2:H144,7, FALSE), TRUE)=TRUE, IF(IFERROR(VLOOKUP(E377,Store_SRP!B2:H110,7, FALSE), TRUE)=TRUE,VLOOKUP(E377,Store_VAM!B2:H273,7, FALSE),VLOOKUP(E377,Store_SRP!B2:H110,7, FALSE)), VLOOKUP(E377,Store_Showcase!B2:H144,7, FALSE))</f>
      </c>
      <c r="S377">
        <f>IF(IFERROR(VLOOKUP(E377,Store_Showcase!B2:I144,8, FALSE), TRUE)=TRUE, IF(IFERROR(VLOOKUP(E377,Store_SRP!B2:I110,8, FALSE), TRUE)=TRUE,VLOOKUP(E377,Store_VAM!B2:I273,8, FALSE),VLOOKUP(E377,Store_SRP!B2:I110,8, FALSE)), VLOOKUP(E377,Store_Showcase!B2:I144,8, FALSE))</f>
      </c>
      <c r="T377">
        <f>VLOOKUP(G377,Sku_Consolidated!A2:R957,18,FALSE)</f>
      </c>
      <c r="U377">
        <v>17622</v>
      </c>
      <c r="V377">
        <f>IF(VLOOKUP(G377,Sku_Consolidated!A2:S957,19,FALSE)="SHOWCASE", VLOOKUP(E377,Store_Showcase!B2:L144,11, FALSE), IF(VLOOKUP(G377,Sku_Consolidated!A2:S957,19,FALSE)="VAM",VLOOKUP(E377,Store_VAM!B2:L273,11, FALSE),VLOOKUP(E377,Store_SRP!B2:L110,11, FALSE)))</f>
      </c>
      <c r="W377">
        <f>VLOOKUP(G377,Sku_Consolidated!A2:W957,11,FALSE)</f>
      </c>
      <c r="X377">
        <f>VLOOKUP(G377,Sku_Consolidated!A2:H957,8,FALSE)</f>
      </c>
      <c r="Y377">
        <f>VLOOKUP(G377,Sku_Consolidated!A2:I957,9,FALSE)</f>
      </c>
      <c r="Z377" t="s">
        <v>38</v>
      </c>
      <c r="AA377">
        <f>VLOOKUP(G377,Sku_Consolidated!A2:E957,5,FALSE)</f>
      </c>
      <c r="AB377">
        <f>IF(VLOOKUP(G377,Sku_Consolidated!A2:S957,19,FALSE)="SHOWCASE", VLOOKUP(E377,Store_Showcase!B2:N144,13, FALSE), IF(VLOOKUP(G377,Sku_Consolidated!A2:S957,19,FALSE)="VAM",VLOOKUP(E377,Store_VAM!B2:N273,13, FALSE),VLOOKUP(E377,Store_SRP!B2:N110,13, FALSE)))</f>
      </c>
      <c r="AC377">
        <f>IF(IFERROR(AB377,TRUE)=TRUE, "-","OK")</f>
      </c>
      <c r="AD377" s="8" t="s">
        <v>889</v>
      </c>
      <c r="AE377" s="8" t="s">
        <v>39</v>
      </c>
      <c r="AF377">
        <f>IF(IFERROR(VLOOKUP(E377,Store_Showcase!B2:H144,{5}, FALSE), TRUE)=TRUE, IF(IFERROR(VLOOKUP(E377,Store_SRP!B2:H110,{5}, FALSE), TRUE)=TRUE,VLOOKUP(E377,Store_VAM!B2:H273,{5}, FALSE),VLOOKUP(E377,Store_SRP!B2:H110,{5}, FALSE)), VLOOKUP(E377,Store_Showcase!B2:H144,{5}, FALSE))</f>
      </c>
      <c r="AG377">
        <f>IF(IFERROR(VLOOKUP(E377,Store_Showcase!B2:H144,{6}, FALSE), TRUE)=TRUE, IF(IFERROR(VLOOKUP(E377,Store_SRP!B2:H110,{6}, FALSE), TRUE)=TRUE,VLOOKUP(E377,Store_VAM!B2:H273,{6}, FALSE),VLOOKUP(E377,Store_SRP!B2:H110,{6}, FALSE)), VLOOKUP(E377,Store_Showcase!B2:H144,{6}, FALSE))</f>
      </c>
      <c r="AH377">
        <f>VLOOKUP(G377,Sku_Consolidated!A2:R957,18,FALSE)</f>
      </c>
      <c r="AI377">
        <f>VLOOKUP(G377,Sku_Consolidated!A2:S957,19,FALSE)</f>
      </c>
      <c r="AJ377">
        <f>VLOOKUP(G377,Sku_Consolidated!A2:T957,20,FALSE)</f>
      </c>
    </row>
    <row r="378" spans="1:36" x14ac:dyDescent="0.25">
      <c r="A378">
        <v>2024</v>
      </c>
      <c r="B378" t="s">
        <v>31</v>
      </c>
      <c r="C378" t="s">
        <v>32</v>
      </c>
      <c r="D378" t="s">
        <v>33</v>
      </c>
      <c r="E378">
        <v>221</v>
      </c>
      <c r="F378">
        <f>IF(IFERROR(VLOOKUP(E378,Store_Showcase!B2:H144,{2}, FALSE), TRUE)=TRUE, IF(IFERROR(VLOOKUP(E378,Store_SRP!B2:H110,{2}, FALSE), TRUE)=TRUE,VLOOKUP(E378,Store_VAM!B2:H273,{2}, FALSE),VLOOKUP(E378,Store_SRP!B2:H110,{2}, FALSE)), VLOOKUP(E378,Store_Showcase!B2:H144,{2}, FALSE))</f>
      </c>
      <c r="G378">
        <v>655318</v>
      </c>
      <c r="H378" t="s">
        <v>696</v>
      </c>
      <c r="I378" s="8" t="s">
        <v>890</v>
      </c>
      <c r="J378" t="s">
        <v>36</v>
      </c>
      <c r="K378" s="8">
        <f>IF(J378="PCK", I378, 0)</f>
      </c>
      <c r="L378" s="8">
        <f>IF(J378="KLS", I378, IF(J378="PCK", I378*VLOOKUP(G378,Sku_Consolidated!A2:U957,21, FALSE),I378*VLOOKUP(G378,Sku_Consolidated!A2:U957,21, FALSE)))</f>
      </c>
      <c r="M378" s="8">
        <f>IF(J378="PCS", I378, 0)</f>
      </c>
      <c r="N378" s="8" t="s">
        <v>891</v>
      </c>
      <c r="O378" s="8">
        <f>N378 * VLOOKUP(E378&amp;VLOOKUP(G378,Sku_Consolidated!A2:Q957,17,FALSE),Sku_CommRate!A2:E1002, 5, FALSE)</f>
      </c>
      <c r="P378" s="8">
        <f>N378 - O378</f>
      </c>
      <c r="Q378">
        <f>VLOOKUP(G378,Sku_Consolidated!A2:G957,7, FALSE)</f>
      </c>
      <c r="R378">
        <f>IF(IFERROR(VLOOKUP(E378,Store_Showcase!B2:H144,7, FALSE), TRUE)=TRUE, IF(IFERROR(VLOOKUP(E378,Store_SRP!B2:H110,7, FALSE), TRUE)=TRUE,VLOOKUP(E378,Store_VAM!B2:H273,7, FALSE),VLOOKUP(E378,Store_SRP!B2:H110,7, FALSE)), VLOOKUP(E378,Store_Showcase!B2:H144,7, FALSE))</f>
      </c>
      <c r="S378">
        <f>IF(IFERROR(VLOOKUP(E378,Store_Showcase!B2:I144,8, FALSE), TRUE)=TRUE, IF(IFERROR(VLOOKUP(E378,Store_SRP!B2:I110,8, FALSE), TRUE)=TRUE,VLOOKUP(E378,Store_VAM!B2:I273,8, FALSE),VLOOKUP(E378,Store_SRP!B2:I110,8, FALSE)), VLOOKUP(E378,Store_Showcase!B2:I144,8, FALSE))</f>
      </c>
      <c r="T378">
        <f>VLOOKUP(G378,Sku_Consolidated!A2:R957,18,FALSE)</f>
      </c>
      <c r="U378">
        <v>6243</v>
      </c>
      <c r="V378">
        <f>IF(VLOOKUP(G378,Sku_Consolidated!A2:S957,19,FALSE)="SHOWCASE", VLOOKUP(E378,Store_Showcase!B2:L144,11, FALSE), IF(VLOOKUP(G378,Sku_Consolidated!A2:S957,19,FALSE)="VAM",VLOOKUP(E378,Store_VAM!B2:L273,11, FALSE),VLOOKUP(E378,Store_SRP!B2:L110,11, FALSE)))</f>
      </c>
      <c r="W378">
        <f>VLOOKUP(G378,Sku_Consolidated!A2:W957,11,FALSE)</f>
      </c>
      <c r="X378">
        <f>VLOOKUP(G378,Sku_Consolidated!A2:H957,8,FALSE)</f>
      </c>
      <c r="Y378">
        <f>VLOOKUP(G378,Sku_Consolidated!A2:I957,9,FALSE)</f>
      </c>
      <c r="Z378" t="s">
        <v>38</v>
      </c>
      <c r="AA378">
        <f>VLOOKUP(G378,Sku_Consolidated!A2:E957,5,FALSE)</f>
      </c>
      <c r="AB378">
        <f>IF(VLOOKUP(G378,Sku_Consolidated!A2:S957,19,FALSE)="SHOWCASE", VLOOKUP(E378,Store_Showcase!B2:N144,13, FALSE), IF(VLOOKUP(G378,Sku_Consolidated!A2:S957,19,FALSE)="VAM",VLOOKUP(E378,Store_VAM!B2:N273,13, FALSE),VLOOKUP(E378,Store_SRP!B2:N110,13, FALSE)))</f>
      </c>
      <c r="AC378">
        <f>IF(IFERROR(AB378,TRUE)=TRUE, "-","OK")</f>
      </c>
      <c r="AD378" s="8" t="s">
        <v>891</v>
      </c>
      <c r="AE378" s="8" t="s">
        <v>39</v>
      </c>
      <c r="AF378">
        <f>IF(IFERROR(VLOOKUP(E378,Store_Showcase!B2:H144,{5}, FALSE), TRUE)=TRUE, IF(IFERROR(VLOOKUP(E378,Store_SRP!B2:H110,{5}, FALSE), TRUE)=TRUE,VLOOKUP(E378,Store_VAM!B2:H273,{5}, FALSE),VLOOKUP(E378,Store_SRP!B2:H110,{5}, FALSE)), VLOOKUP(E378,Store_Showcase!B2:H144,{5}, FALSE))</f>
      </c>
      <c r="AG378">
        <f>IF(IFERROR(VLOOKUP(E378,Store_Showcase!B2:H144,{6}, FALSE), TRUE)=TRUE, IF(IFERROR(VLOOKUP(E378,Store_SRP!B2:H110,{6}, FALSE), TRUE)=TRUE,VLOOKUP(E378,Store_VAM!B2:H273,{6}, FALSE),VLOOKUP(E378,Store_SRP!B2:H110,{6}, FALSE)), VLOOKUP(E378,Store_Showcase!B2:H144,{6}, FALSE))</f>
      </c>
      <c r="AH378">
        <f>VLOOKUP(G378,Sku_Consolidated!A2:R957,18,FALSE)</f>
      </c>
      <c r="AI378">
        <f>VLOOKUP(G378,Sku_Consolidated!A2:S957,19,FALSE)</f>
      </c>
      <c r="AJ378">
        <f>VLOOKUP(G378,Sku_Consolidated!A2:T957,20,FALSE)</f>
      </c>
    </row>
    <row r="379" spans="1:36" x14ac:dyDescent="0.25">
      <c r="A379">
        <v>2024</v>
      </c>
      <c r="B379" t="s">
        <v>31</v>
      </c>
      <c r="C379" t="s">
        <v>32</v>
      </c>
      <c r="D379" t="s">
        <v>33</v>
      </c>
      <c r="E379">
        <v>705</v>
      </c>
      <c r="F379">
        <f>IF(IFERROR(VLOOKUP(E379,Store_Showcase!B2:H144,{2}, FALSE), TRUE)=TRUE, IF(IFERROR(VLOOKUP(E379,Store_SRP!B2:H110,{2}, FALSE), TRUE)=TRUE,VLOOKUP(E379,Store_VAM!B2:H273,{2}, FALSE),VLOOKUP(E379,Store_SRP!B2:H110,{2}, FALSE)), VLOOKUP(E379,Store_Showcase!B2:H144,{2}, FALSE))</f>
      </c>
      <c r="G379">
        <v>655298</v>
      </c>
      <c r="H379" t="s">
        <v>109</v>
      </c>
      <c r="I379" s="8" t="s">
        <v>892</v>
      </c>
      <c r="J379" t="s">
        <v>36</v>
      </c>
      <c r="K379" s="8">
        <f>IF(J379="PCK", I379, 0)</f>
      </c>
      <c r="L379" s="8">
        <f>IF(J379="KLS", I379, IF(J379="PCK", I379*VLOOKUP(G379,Sku_Consolidated!A2:U957,21, FALSE),I379*VLOOKUP(G379,Sku_Consolidated!A2:U957,21, FALSE)))</f>
      </c>
      <c r="M379" s="8">
        <f>IF(J379="PCS", I379, 0)</f>
      </c>
      <c r="N379" s="8" t="s">
        <v>893</v>
      </c>
      <c r="O379" s="8">
        <f>N379 * VLOOKUP(E379&amp;VLOOKUP(G379,Sku_Consolidated!A2:Q957,17,FALSE),Sku_CommRate!A2:E1002, 5, FALSE)</f>
      </c>
      <c r="P379" s="8">
        <f>N379 - O379</f>
      </c>
      <c r="Q379">
        <f>VLOOKUP(G379,Sku_Consolidated!A2:G957,7, FALSE)</f>
      </c>
      <c r="R379">
        <f>IF(IFERROR(VLOOKUP(E379,Store_Showcase!B2:H144,7, FALSE), TRUE)=TRUE, IF(IFERROR(VLOOKUP(E379,Store_SRP!B2:H110,7, FALSE), TRUE)=TRUE,VLOOKUP(E379,Store_VAM!B2:H273,7, FALSE),VLOOKUP(E379,Store_SRP!B2:H110,7, FALSE)), VLOOKUP(E379,Store_Showcase!B2:H144,7, FALSE))</f>
      </c>
      <c r="S379">
        <f>IF(IFERROR(VLOOKUP(E379,Store_Showcase!B2:I144,8, FALSE), TRUE)=TRUE, IF(IFERROR(VLOOKUP(E379,Store_SRP!B2:I110,8, FALSE), TRUE)=TRUE,VLOOKUP(E379,Store_VAM!B2:I273,8, FALSE),VLOOKUP(E379,Store_SRP!B2:I110,8, FALSE)), VLOOKUP(E379,Store_Showcase!B2:I144,8, FALSE))</f>
      </c>
      <c r="T379">
        <f>VLOOKUP(G379,Sku_Consolidated!A2:R957,18,FALSE)</f>
      </c>
      <c r="U379">
        <v>6226</v>
      </c>
      <c r="V379">
        <f>IF(VLOOKUP(G379,Sku_Consolidated!A2:S957,19,FALSE)="SHOWCASE", VLOOKUP(E379,Store_Showcase!B2:L144,11, FALSE), IF(VLOOKUP(G379,Sku_Consolidated!A2:S957,19,FALSE)="VAM",VLOOKUP(E379,Store_VAM!B2:L273,11, FALSE),VLOOKUP(E379,Store_SRP!B2:L110,11, FALSE)))</f>
      </c>
      <c r="W379">
        <f>VLOOKUP(G379,Sku_Consolidated!A2:W957,11,FALSE)</f>
      </c>
      <c r="X379">
        <f>VLOOKUP(G379,Sku_Consolidated!A2:H957,8,FALSE)</f>
      </c>
      <c r="Y379">
        <f>VLOOKUP(G379,Sku_Consolidated!A2:I957,9,FALSE)</f>
      </c>
      <c r="Z379" t="s">
        <v>38</v>
      </c>
      <c r="AA379">
        <f>VLOOKUP(G379,Sku_Consolidated!A2:E957,5,FALSE)</f>
      </c>
      <c r="AB379">
        <f>IF(VLOOKUP(G379,Sku_Consolidated!A2:S957,19,FALSE)="SHOWCASE", VLOOKUP(E379,Store_Showcase!B2:N144,13, FALSE), IF(VLOOKUP(G379,Sku_Consolidated!A2:S957,19,FALSE)="VAM",VLOOKUP(E379,Store_VAM!B2:N273,13, FALSE),VLOOKUP(E379,Store_SRP!B2:N110,13, FALSE)))</f>
      </c>
      <c r="AC379">
        <f>IF(IFERROR(AB379,TRUE)=TRUE, "-","OK")</f>
      </c>
      <c r="AD379" s="8" t="s">
        <v>893</v>
      </c>
      <c r="AE379" s="8" t="s">
        <v>39</v>
      </c>
      <c r="AF379">
        <f>IF(IFERROR(VLOOKUP(E379,Store_Showcase!B2:H144,{5}, FALSE), TRUE)=TRUE, IF(IFERROR(VLOOKUP(E379,Store_SRP!B2:H110,{5}, FALSE), TRUE)=TRUE,VLOOKUP(E379,Store_VAM!B2:H273,{5}, FALSE),VLOOKUP(E379,Store_SRP!B2:H110,{5}, FALSE)), VLOOKUP(E379,Store_Showcase!B2:H144,{5}, FALSE))</f>
      </c>
      <c r="AG379">
        <f>IF(IFERROR(VLOOKUP(E379,Store_Showcase!B2:H144,{6}, FALSE), TRUE)=TRUE, IF(IFERROR(VLOOKUP(E379,Store_SRP!B2:H110,{6}, FALSE), TRUE)=TRUE,VLOOKUP(E379,Store_VAM!B2:H273,{6}, FALSE),VLOOKUP(E379,Store_SRP!B2:H110,{6}, FALSE)), VLOOKUP(E379,Store_Showcase!B2:H144,{6}, FALSE))</f>
      </c>
      <c r="AH379">
        <f>VLOOKUP(G379,Sku_Consolidated!A2:R957,18,FALSE)</f>
      </c>
      <c r="AI379">
        <f>VLOOKUP(G379,Sku_Consolidated!A2:S957,19,FALSE)</f>
      </c>
      <c r="AJ379">
        <f>VLOOKUP(G379,Sku_Consolidated!A2:T957,20,FALSE)</f>
      </c>
    </row>
    <row r="380" spans="1:36" x14ac:dyDescent="0.25">
      <c r="A380">
        <v>2024</v>
      </c>
      <c r="B380" t="s">
        <v>31</v>
      </c>
      <c r="C380" t="s">
        <v>32</v>
      </c>
      <c r="D380" t="s">
        <v>33</v>
      </c>
      <c r="E380">
        <v>401</v>
      </c>
      <c r="F380">
        <f>IF(IFERROR(VLOOKUP(E380,Store_Showcase!B2:H144,{2}, FALSE), TRUE)=TRUE, IF(IFERROR(VLOOKUP(E380,Store_SRP!B2:H110,{2}, FALSE), TRUE)=TRUE,VLOOKUP(E380,Store_VAM!B2:H273,{2}, FALSE),VLOOKUP(E380,Store_SRP!B2:H110,{2}, FALSE)), VLOOKUP(E380,Store_Showcase!B2:H144,{2}, FALSE))</f>
      </c>
      <c r="G380">
        <v>655307</v>
      </c>
      <c r="H380" t="s">
        <v>389</v>
      </c>
      <c r="I380" s="8" t="s">
        <v>894</v>
      </c>
      <c r="J380" t="s">
        <v>36</v>
      </c>
      <c r="K380" s="8">
        <f>IF(J380="PCK", I380, 0)</f>
      </c>
      <c r="L380" s="8">
        <f>IF(J380="KLS", I380, IF(J380="PCK", I380*VLOOKUP(G380,Sku_Consolidated!A2:U957,21, FALSE),I380*VLOOKUP(G380,Sku_Consolidated!A2:U957,21, FALSE)))</f>
      </c>
      <c r="M380" s="8">
        <f>IF(J380="PCS", I380, 0)</f>
      </c>
      <c r="N380" s="8" t="s">
        <v>895</v>
      </c>
      <c r="O380" s="8">
        <f>N380 * VLOOKUP(E380&amp;VLOOKUP(G380,Sku_Consolidated!A2:Q957,17,FALSE),Sku_CommRate!A2:E1002, 5, FALSE)</f>
      </c>
      <c r="P380" s="8">
        <f>N380 - O380</f>
      </c>
      <c r="Q380">
        <f>VLOOKUP(G380,Sku_Consolidated!A2:G957,7, FALSE)</f>
      </c>
      <c r="R380">
        <f>IF(IFERROR(VLOOKUP(E380,Store_Showcase!B2:H144,7, FALSE), TRUE)=TRUE, IF(IFERROR(VLOOKUP(E380,Store_SRP!B2:H110,7, FALSE), TRUE)=TRUE,VLOOKUP(E380,Store_VAM!B2:H273,7, FALSE),VLOOKUP(E380,Store_SRP!B2:H110,7, FALSE)), VLOOKUP(E380,Store_Showcase!B2:H144,7, FALSE))</f>
      </c>
      <c r="S380">
        <f>IF(IFERROR(VLOOKUP(E380,Store_Showcase!B2:I144,8, FALSE), TRUE)=TRUE, IF(IFERROR(VLOOKUP(E380,Store_SRP!B2:I110,8, FALSE), TRUE)=TRUE,VLOOKUP(E380,Store_VAM!B2:I273,8, FALSE),VLOOKUP(E380,Store_SRP!B2:I110,8, FALSE)), VLOOKUP(E380,Store_Showcase!B2:I144,8, FALSE))</f>
      </c>
      <c r="T380">
        <f>VLOOKUP(G380,Sku_Consolidated!A2:R957,18,FALSE)</f>
      </c>
      <c r="U380">
        <v>6234</v>
      </c>
      <c r="V380">
        <f>IF(VLOOKUP(G380,Sku_Consolidated!A2:S957,19,FALSE)="SHOWCASE", VLOOKUP(E380,Store_Showcase!B2:L144,11, FALSE), IF(VLOOKUP(G380,Sku_Consolidated!A2:S957,19,FALSE)="VAM",VLOOKUP(E380,Store_VAM!B2:L273,11, FALSE),VLOOKUP(E380,Store_SRP!B2:L110,11, FALSE)))</f>
      </c>
      <c r="W380">
        <f>VLOOKUP(G380,Sku_Consolidated!A2:W957,11,FALSE)</f>
      </c>
      <c r="X380">
        <f>VLOOKUP(G380,Sku_Consolidated!A2:H957,8,FALSE)</f>
      </c>
      <c r="Y380">
        <f>VLOOKUP(G380,Sku_Consolidated!A2:I957,9,FALSE)</f>
      </c>
      <c r="Z380" t="s">
        <v>38</v>
      </c>
      <c r="AA380">
        <f>VLOOKUP(G380,Sku_Consolidated!A2:E957,5,FALSE)</f>
      </c>
      <c r="AB380">
        <f>IF(VLOOKUP(G380,Sku_Consolidated!A2:S957,19,FALSE)="SHOWCASE", VLOOKUP(E380,Store_Showcase!B2:N144,13, FALSE), IF(VLOOKUP(G380,Sku_Consolidated!A2:S957,19,FALSE)="VAM",VLOOKUP(E380,Store_VAM!B2:N273,13, FALSE),VLOOKUP(E380,Store_SRP!B2:N110,13, FALSE)))</f>
      </c>
      <c r="AC380">
        <f>IF(IFERROR(AB380,TRUE)=TRUE, "-","OK")</f>
      </c>
      <c r="AD380" s="8" t="s">
        <v>895</v>
      </c>
      <c r="AE380" s="8" t="s">
        <v>39</v>
      </c>
      <c r="AF380">
        <f>IF(IFERROR(VLOOKUP(E380,Store_Showcase!B2:H144,{5}, FALSE), TRUE)=TRUE, IF(IFERROR(VLOOKUP(E380,Store_SRP!B2:H110,{5}, FALSE), TRUE)=TRUE,VLOOKUP(E380,Store_VAM!B2:H273,{5}, FALSE),VLOOKUP(E380,Store_SRP!B2:H110,{5}, FALSE)), VLOOKUP(E380,Store_Showcase!B2:H144,{5}, FALSE))</f>
      </c>
      <c r="AG380">
        <f>IF(IFERROR(VLOOKUP(E380,Store_Showcase!B2:H144,{6}, FALSE), TRUE)=TRUE, IF(IFERROR(VLOOKUP(E380,Store_SRP!B2:H110,{6}, FALSE), TRUE)=TRUE,VLOOKUP(E380,Store_VAM!B2:H273,{6}, FALSE),VLOOKUP(E380,Store_SRP!B2:H110,{6}, FALSE)), VLOOKUP(E380,Store_Showcase!B2:H144,{6}, FALSE))</f>
      </c>
      <c r="AH380">
        <f>VLOOKUP(G380,Sku_Consolidated!A2:R957,18,FALSE)</f>
      </c>
      <c r="AI380">
        <f>VLOOKUP(G380,Sku_Consolidated!A2:S957,19,FALSE)</f>
      </c>
      <c r="AJ380">
        <f>VLOOKUP(G380,Sku_Consolidated!A2:T957,20,FALSE)</f>
      </c>
    </row>
    <row r="381" spans="1:36" x14ac:dyDescent="0.25">
      <c r="A381">
        <v>2024</v>
      </c>
      <c r="B381" t="s">
        <v>31</v>
      </c>
      <c r="C381" t="s">
        <v>32</v>
      </c>
      <c r="D381" t="s">
        <v>33</v>
      </c>
      <c r="E381">
        <v>705</v>
      </c>
      <c r="F381">
        <f>IF(IFERROR(VLOOKUP(E381,Store_Showcase!B2:H144,{2}, FALSE), TRUE)=TRUE, IF(IFERROR(VLOOKUP(E381,Store_SRP!B2:H110,{2}, FALSE), TRUE)=TRUE,VLOOKUP(E381,Store_VAM!B2:H273,{2}, FALSE),VLOOKUP(E381,Store_SRP!B2:H110,{2}, FALSE)), VLOOKUP(E381,Store_Showcase!B2:H144,{2}, FALSE))</f>
      </c>
      <c r="G381">
        <v>655281</v>
      </c>
      <c r="H381" t="s">
        <v>40</v>
      </c>
      <c r="I381" s="8" t="s">
        <v>896</v>
      </c>
      <c r="J381" t="s">
        <v>36</v>
      </c>
      <c r="K381" s="8">
        <f>IF(J381="PCK", I381, 0)</f>
      </c>
      <c r="L381" s="8">
        <f>IF(J381="KLS", I381, IF(J381="PCK", I381*VLOOKUP(G381,Sku_Consolidated!A2:U957,21, FALSE),I381*VLOOKUP(G381,Sku_Consolidated!A2:U957,21, FALSE)))</f>
      </c>
      <c r="M381" s="8">
        <f>IF(J381="PCS", I381, 0)</f>
      </c>
      <c r="N381" s="8" t="s">
        <v>897</v>
      </c>
      <c r="O381" s="8">
        <f>N381 * VLOOKUP(E381&amp;VLOOKUP(G381,Sku_Consolidated!A2:Q957,17,FALSE),Sku_CommRate!A2:E1002, 5, FALSE)</f>
      </c>
      <c r="P381" s="8">
        <f>N381 - O381</f>
      </c>
      <c r="Q381">
        <f>VLOOKUP(G381,Sku_Consolidated!A2:G957,7, FALSE)</f>
      </c>
      <c r="R381">
        <f>IF(IFERROR(VLOOKUP(E381,Store_Showcase!B2:H144,7, FALSE), TRUE)=TRUE, IF(IFERROR(VLOOKUP(E381,Store_SRP!B2:H110,7, FALSE), TRUE)=TRUE,VLOOKUP(E381,Store_VAM!B2:H273,7, FALSE),VLOOKUP(E381,Store_SRP!B2:H110,7, FALSE)), VLOOKUP(E381,Store_Showcase!B2:H144,7, FALSE))</f>
      </c>
      <c r="S381">
        <f>IF(IFERROR(VLOOKUP(E381,Store_Showcase!B2:I144,8, FALSE), TRUE)=TRUE, IF(IFERROR(VLOOKUP(E381,Store_SRP!B2:I110,8, FALSE), TRUE)=TRUE,VLOOKUP(E381,Store_VAM!B2:I273,8, FALSE),VLOOKUP(E381,Store_SRP!B2:I110,8, FALSE)), VLOOKUP(E381,Store_Showcase!B2:I144,8, FALSE))</f>
      </c>
      <c r="T381">
        <f>VLOOKUP(G381,Sku_Consolidated!A2:R957,18,FALSE)</f>
      </c>
      <c r="U381">
        <v>6216</v>
      </c>
      <c r="V381">
        <f>IF(VLOOKUP(G381,Sku_Consolidated!A2:S957,19,FALSE)="SHOWCASE", VLOOKUP(E381,Store_Showcase!B2:L144,11, FALSE), IF(VLOOKUP(G381,Sku_Consolidated!A2:S957,19,FALSE)="VAM",VLOOKUP(E381,Store_VAM!B2:L273,11, FALSE),VLOOKUP(E381,Store_SRP!B2:L110,11, FALSE)))</f>
      </c>
      <c r="W381">
        <f>VLOOKUP(G381,Sku_Consolidated!A2:W957,11,FALSE)</f>
      </c>
      <c r="X381">
        <f>VLOOKUP(G381,Sku_Consolidated!A2:H957,8,FALSE)</f>
      </c>
      <c r="Y381">
        <f>VLOOKUP(G381,Sku_Consolidated!A2:I957,9,FALSE)</f>
      </c>
      <c r="Z381" t="s">
        <v>38</v>
      </c>
      <c r="AA381">
        <f>VLOOKUP(G381,Sku_Consolidated!A2:E957,5,FALSE)</f>
      </c>
      <c r="AB381">
        <f>IF(VLOOKUP(G381,Sku_Consolidated!A2:S957,19,FALSE)="SHOWCASE", VLOOKUP(E381,Store_Showcase!B2:N144,13, FALSE), IF(VLOOKUP(G381,Sku_Consolidated!A2:S957,19,FALSE)="VAM",VLOOKUP(E381,Store_VAM!B2:N273,13, FALSE),VLOOKUP(E381,Store_SRP!B2:N110,13, FALSE)))</f>
      </c>
      <c r="AC381">
        <f>IF(IFERROR(AB381,TRUE)=TRUE, "-","OK")</f>
      </c>
      <c r="AD381" s="8" t="s">
        <v>897</v>
      </c>
      <c r="AE381" s="8" t="s">
        <v>39</v>
      </c>
      <c r="AF381">
        <f>IF(IFERROR(VLOOKUP(E381,Store_Showcase!B2:H144,{5}, FALSE), TRUE)=TRUE, IF(IFERROR(VLOOKUP(E381,Store_SRP!B2:H110,{5}, FALSE), TRUE)=TRUE,VLOOKUP(E381,Store_VAM!B2:H273,{5}, FALSE),VLOOKUP(E381,Store_SRP!B2:H110,{5}, FALSE)), VLOOKUP(E381,Store_Showcase!B2:H144,{5}, FALSE))</f>
      </c>
      <c r="AG381">
        <f>IF(IFERROR(VLOOKUP(E381,Store_Showcase!B2:H144,{6}, FALSE), TRUE)=TRUE, IF(IFERROR(VLOOKUP(E381,Store_SRP!B2:H110,{6}, FALSE), TRUE)=TRUE,VLOOKUP(E381,Store_VAM!B2:H273,{6}, FALSE),VLOOKUP(E381,Store_SRP!B2:H110,{6}, FALSE)), VLOOKUP(E381,Store_Showcase!B2:H144,{6}, FALSE))</f>
      </c>
      <c r="AH381">
        <f>VLOOKUP(G381,Sku_Consolidated!A2:R957,18,FALSE)</f>
      </c>
      <c r="AI381">
        <f>VLOOKUP(G381,Sku_Consolidated!A2:S957,19,FALSE)</f>
      </c>
      <c r="AJ381">
        <f>VLOOKUP(G381,Sku_Consolidated!A2:T957,20,FALSE)</f>
      </c>
    </row>
    <row r="382" spans="1:36" x14ac:dyDescent="0.25">
      <c r="A382">
        <v>2024</v>
      </c>
      <c r="B382" t="s">
        <v>31</v>
      </c>
      <c r="C382" t="s">
        <v>32</v>
      </c>
      <c r="D382" t="s">
        <v>33</v>
      </c>
      <c r="E382">
        <v>210</v>
      </c>
      <c r="F382">
        <f>IF(IFERROR(VLOOKUP(E382,Store_Showcase!B2:H144,{2}, FALSE), TRUE)=TRUE, IF(IFERROR(VLOOKUP(E382,Store_SRP!B2:H110,{2}, FALSE), TRUE)=TRUE,VLOOKUP(E382,Store_VAM!B2:H273,{2}, FALSE),VLOOKUP(E382,Store_SRP!B2:H110,{2}, FALSE)), VLOOKUP(E382,Store_Showcase!B2:H144,{2}, FALSE))</f>
      </c>
      <c r="G382">
        <v>655512</v>
      </c>
      <c r="H382" t="s">
        <v>63</v>
      </c>
      <c r="I382" s="8" t="s">
        <v>898</v>
      </c>
      <c r="J382" t="s">
        <v>36</v>
      </c>
      <c r="K382" s="8">
        <f>IF(J382="PCK", I382, 0)</f>
      </c>
      <c r="L382" s="8">
        <f>IF(J382="KLS", I382, IF(J382="PCK", I382*VLOOKUP(G382,Sku_Consolidated!A2:U957,21, FALSE),I382*VLOOKUP(G382,Sku_Consolidated!A2:U957,21, FALSE)))</f>
      </c>
      <c r="M382" s="8">
        <f>IF(J382="PCS", I382, 0)</f>
      </c>
      <c r="N382" s="8" t="s">
        <v>899</v>
      </c>
      <c r="O382" s="8">
        <f>N382 * VLOOKUP(E382&amp;VLOOKUP(G382,Sku_Consolidated!A2:Q957,17,FALSE),Sku_CommRate!A2:E1002, 5, FALSE)</f>
      </c>
      <c r="P382" s="8">
        <f>N382 - O382</f>
      </c>
      <c r="Q382">
        <f>VLOOKUP(G382,Sku_Consolidated!A2:G957,7, FALSE)</f>
      </c>
      <c r="R382">
        <f>IF(IFERROR(VLOOKUP(E382,Store_Showcase!B2:H144,7, FALSE), TRUE)=TRUE, IF(IFERROR(VLOOKUP(E382,Store_SRP!B2:H110,7, FALSE), TRUE)=TRUE,VLOOKUP(E382,Store_VAM!B2:H273,7, FALSE),VLOOKUP(E382,Store_SRP!B2:H110,7, FALSE)), VLOOKUP(E382,Store_Showcase!B2:H144,7, FALSE))</f>
      </c>
      <c r="S382">
        <f>IF(IFERROR(VLOOKUP(E382,Store_Showcase!B2:I144,8, FALSE), TRUE)=TRUE, IF(IFERROR(VLOOKUP(E382,Store_SRP!B2:I110,8, FALSE), TRUE)=TRUE,VLOOKUP(E382,Store_VAM!B2:I273,8, FALSE),VLOOKUP(E382,Store_SRP!B2:I110,8, FALSE)), VLOOKUP(E382,Store_Showcase!B2:I144,8, FALSE))</f>
      </c>
      <c r="T382">
        <f>VLOOKUP(G382,Sku_Consolidated!A2:R957,18,FALSE)</f>
      </c>
      <c r="U382">
        <v>6334</v>
      </c>
      <c r="V382">
        <f>IF(VLOOKUP(G382,Sku_Consolidated!A2:S957,19,FALSE)="SHOWCASE", VLOOKUP(E382,Store_Showcase!B2:L144,11, FALSE), IF(VLOOKUP(G382,Sku_Consolidated!A2:S957,19,FALSE)="VAM",VLOOKUP(E382,Store_VAM!B2:L273,11, FALSE),VLOOKUP(E382,Store_SRP!B2:L110,11, FALSE)))</f>
      </c>
      <c r="W382">
        <f>VLOOKUP(G382,Sku_Consolidated!A2:W957,11,FALSE)</f>
      </c>
      <c r="X382">
        <f>VLOOKUP(G382,Sku_Consolidated!A2:H957,8,FALSE)</f>
      </c>
      <c r="Y382">
        <f>VLOOKUP(G382,Sku_Consolidated!A2:I957,9,FALSE)</f>
      </c>
      <c r="Z382" t="s">
        <v>38</v>
      </c>
      <c r="AA382">
        <f>VLOOKUP(G382,Sku_Consolidated!A2:E957,5,FALSE)</f>
      </c>
      <c r="AB382">
        <f>IF(VLOOKUP(G382,Sku_Consolidated!A2:S957,19,FALSE)="SHOWCASE", VLOOKUP(E382,Store_Showcase!B2:N144,13, FALSE), IF(VLOOKUP(G382,Sku_Consolidated!A2:S957,19,FALSE)="VAM",VLOOKUP(E382,Store_VAM!B2:N273,13, FALSE),VLOOKUP(E382,Store_SRP!B2:N110,13, FALSE)))</f>
      </c>
      <c r="AC382">
        <f>IF(IFERROR(AB382,TRUE)=TRUE, "-","OK")</f>
      </c>
      <c r="AD382" s="8" t="s">
        <v>899</v>
      </c>
      <c r="AE382" s="8" t="s">
        <v>39</v>
      </c>
      <c r="AF382">
        <f>IF(IFERROR(VLOOKUP(E382,Store_Showcase!B2:H144,{5}, FALSE), TRUE)=TRUE, IF(IFERROR(VLOOKUP(E382,Store_SRP!B2:H110,{5}, FALSE), TRUE)=TRUE,VLOOKUP(E382,Store_VAM!B2:H273,{5}, FALSE),VLOOKUP(E382,Store_SRP!B2:H110,{5}, FALSE)), VLOOKUP(E382,Store_Showcase!B2:H144,{5}, FALSE))</f>
      </c>
      <c r="AG382">
        <f>IF(IFERROR(VLOOKUP(E382,Store_Showcase!B2:H144,{6}, FALSE), TRUE)=TRUE, IF(IFERROR(VLOOKUP(E382,Store_SRP!B2:H110,{6}, FALSE), TRUE)=TRUE,VLOOKUP(E382,Store_VAM!B2:H273,{6}, FALSE),VLOOKUP(E382,Store_SRP!B2:H110,{6}, FALSE)), VLOOKUP(E382,Store_Showcase!B2:H144,{6}, FALSE))</f>
      </c>
      <c r="AH382">
        <f>VLOOKUP(G382,Sku_Consolidated!A2:R957,18,FALSE)</f>
      </c>
      <c r="AI382">
        <f>VLOOKUP(G382,Sku_Consolidated!A2:S957,19,FALSE)</f>
      </c>
      <c r="AJ382">
        <f>VLOOKUP(G382,Sku_Consolidated!A2:T957,20,FALSE)</f>
      </c>
    </row>
    <row r="383" spans="1:36" x14ac:dyDescent="0.25">
      <c r="A383">
        <v>2024</v>
      </c>
      <c r="B383" t="s">
        <v>31</v>
      </c>
      <c r="C383" t="s">
        <v>32</v>
      </c>
      <c r="D383" t="s">
        <v>33</v>
      </c>
      <c r="E383">
        <v>253</v>
      </c>
      <c r="F383">
        <f>IF(IFERROR(VLOOKUP(E383,Store_Showcase!B2:H144,{2}, FALSE), TRUE)=TRUE, IF(IFERROR(VLOOKUP(E383,Store_SRP!B2:H110,{2}, FALSE), TRUE)=TRUE,VLOOKUP(E383,Store_VAM!B2:H273,{2}, FALSE),VLOOKUP(E383,Store_SRP!B2:H110,{2}, FALSE)), VLOOKUP(E383,Store_Showcase!B2:H144,{2}, FALSE))</f>
      </c>
      <c r="G383">
        <v>655512</v>
      </c>
      <c r="H383" t="s">
        <v>63</v>
      </c>
      <c r="I383" s="8" t="s">
        <v>900</v>
      </c>
      <c r="J383" t="s">
        <v>36</v>
      </c>
      <c r="K383" s="8">
        <f>IF(J383="PCK", I383, 0)</f>
      </c>
      <c r="L383" s="8">
        <f>IF(J383="KLS", I383, IF(J383="PCK", I383*VLOOKUP(G383,Sku_Consolidated!A2:U957,21, FALSE),I383*VLOOKUP(G383,Sku_Consolidated!A2:U957,21, FALSE)))</f>
      </c>
      <c r="M383" s="8">
        <f>IF(J383="PCS", I383, 0)</f>
      </c>
      <c r="N383" s="8" t="s">
        <v>901</v>
      </c>
      <c r="O383" s="8">
        <f>N383 * VLOOKUP(E383&amp;VLOOKUP(G383,Sku_Consolidated!A2:Q957,17,FALSE),Sku_CommRate!A2:E1002, 5, FALSE)</f>
      </c>
      <c r="P383" s="8">
        <f>N383 - O383</f>
      </c>
      <c r="Q383">
        <f>VLOOKUP(G383,Sku_Consolidated!A2:G957,7, FALSE)</f>
      </c>
      <c r="R383">
        <f>IF(IFERROR(VLOOKUP(E383,Store_Showcase!B2:H144,7, FALSE), TRUE)=TRUE, IF(IFERROR(VLOOKUP(E383,Store_SRP!B2:H110,7, FALSE), TRUE)=TRUE,VLOOKUP(E383,Store_VAM!B2:H273,7, FALSE),VLOOKUP(E383,Store_SRP!B2:H110,7, FALSE)), VLOOKUP(E383,Store_Showcase!B2:H144,7, FALSE))</f>
      </c>
      <c r="S383">
        <f>IF(IFERROR(VLOOKUP(E383,Store_Showcase!B2:I144,8, FALSE), TRUE)=TRUE, IF(IFERROR(VLOOKUP(E383,Store_SRP!B2:I110,8, FALSE), TRUE)=TRUE,VLOOKUP(E383,Store_VAM!B2:I273,8, FALSE),VLOOKUP(E383,Store_SRP!B2:I110,8, FALSE)), VLOOKUP(E383,Store_Showcase!B2:I144,8, FALSE))</f>
      </c>
      <c r="T383">
        <f>VLOOKUP(G383,Sku_Consolidated!A2:R957,18,FALSE)</f>
      </c>
      <c r="U383">
        <v>6334</v>
      </c>
      <c r="V383">
        <f>IF(VLOOKUP(G383,Sku_Consolidated!A2:S957,19,FALSE)="SHOWCASE", VLOOKUP(E383,Store_Showcase!B2:L144,11, FALSE), IF(VLOOKUP(G383,Sku_Consolidated!A2:S957,19,FALSE)="VAM",VLOOKUP(E383,Store_VAM!B2:L273,11, FALSE),VLOOKUP(E383,Store_SRP!B2:L110,11, FALSE)))</f>
      </c>
      <c r="W383">
        <f>VLOOKUP(G383,Sku_Consolidated!A2:W957,11,FALSE)</f>
      </c>
      <c r="X383">
        <f>VLOOKUP(G383,Sku_Consolidated!A2:H957,8,FALSE)</f>
      </c>
      <c r="Y383">
        <f>VLOOKUP(G383,Sku_Consolidated!A2:I957,9,FALSE)</f>
      </c>
      <c r="Z383" t="s">
        <v>38</v>
      </c>
      <c r="AA383">
        <f>VLOOKUP(G383,Sku_Consolidated!A2:E957,5,FALSE)</f>
      </c>
      <c r="AB383">
        <f>IF(VLOOKUP(G383,Sku_Consolidated!A2:S957,19,FALSE)="SHOWCASE", VLOOKUP(E383,Store_Showcase!B2:N144,13, FALSE), IF(VLOOKUP(G383,Sku_Consolidated!A2:S957,19,FALSE)="VAM",VLOOKUP(E383,Store_VAM!B2:N273,13, FALSE),VLOOKUP(E383,Store_SRP!B2:N110,13, FALSE)))</f>
      </c>
      <c r="AC383">
        <f>IF(IFERROR(AB383,TRUE)=TRUE, "-","OK")</f>
      </c>
      <c r="AD383" s="8" t="s">
        <v>901</v>
      </c>
      <c r="AE383" s="8" t="s">
        <v>39</v>
      </c>
      <c r="AF383">
        <f>IF(IFERROR(VLOOKUP(E383,Store_Showcase!B2:H144,{5}, FALSE), TRUE)=TRUE, IF(IFERROR(VLOOKUP(E383,Store_SRP!B2:H110,{5}, FALSE), TRUE)=TRUE,VLOOKUP(E383,Store_VAM!B2:H273,{5}, FALSE),VLOOKUP(E383,Store_SRP!B2:H110,{5}, FALSE)), VLOOKUP(E383,Store_Showcase!B2:H144,{5}, FALSE))</f>
      </c>
      <c r="AG383">
        <f>IF(IFERROR(VLOOKUP(E383,Store_Showcase!B2:H144,{6}, FALSE), TRUE)=TRUE, IF(IFERROR(VLOOKUP(E383,Store_SRP!B2:H110,{6}, FALSE), TRUE)=TRUE,VLOOKUP(E383,Store_VAM!B2:H273,{6}, FALSE),VLOOKUP(E383,Store_SRP!B2:H110,{6}, FALSE)), VLOOKUP(E383,Store_Showcase!B2:H144,{6}, FALSE))</f>
      </c>
      <c r="AH383">
        <f>VLOOKUP(G383,Sku_Consolidated!A2:R957,18,FALSE)</f>
      </c>
      <c r="AI383">
        <f>VLOOKUP(G383,Sku_Consolidated!A2:S957,19,FALSE)</f>
      </c>
      <c r="AJ383">
        <f>VLOOKUP(G383,Sku_Consolidated!A2:T957,20,FALSE)</f>
      </c>
    </row>
    <row r="384" spans="1:36" x14ac:dyDescent="0.25">
      <c r="A384">
        <v>2024</v>
      </c>
      <c r="B384" t="s">
        <v>31</v>
      </c>
      <c r="C384" t="s">
        <v>32</v>
      </c>
      <c r="D384" t="s">
        <v>33</v>
      </c>
      <c r="E384">
        <v>111</v>
      </c>
      <c r="F384">
        <f>IF(IFERROR(VLOOKUP(E384,Store_Showcase!B2:H144,{2}, FALSE), TRUE)=TRUE, IF(IFERROR(VLOOKUP(E384,Store_SRP!B2:H110,{2}, FALSE), TRUE)=TRUE,VLOOKUP(E384,Store_VAM!B2:H273,{2}, FALSE),VLOOKUP(E384,Store_SRP!B2:H110,{2}, FALSE)), VLOOKUP(E384,Store_Showcase!B2:H144,{2}, FALSE))</f>
      </c>
      <c r="G384">
        <v>655712</v>
      </c>
      <c r="H384" t="s">
        <v>360</v>
      </c>
      <c r="I384" s="8" t="s">
        <v>902</v>
      </c>
      <c r="J384" t="s">
        <v>36</v>
      </c>
      <c r="K384" s="8">
        <f>IF(J384="PCK", I384, 0)</f>
      </c>
      <c r="L384" s="8">
        <f>IF(J384="KLS", I384, IF(J384="PCK", I384*VLOOKUP(G384,Sku_Consolidated!A2:U957,21, FALSE),I384*VLOOKUP(G384,Sku_Consolidated!A2:U957,21, FALSE)))</f>
      </c>
      <c r="M384" s="8">
        <f>IF(J384="PCS", I384, 0)</f>
      </c>
      <c r="N384" s="8" t="s">
        <v>903</v>
      </c>
      <c r="O384" s="8">
        <f>N384 * VLOOKUP(E384&amp;VLOOKUP(G384,Sku_Consolidated!A2:Q957,17,FALSE),Sku_CommRate!A2:E1002, 5, FALSE)</f>
      </c>
      <c r="P384" s="8">
        <f>N384 - O384</f>
      </c>
      <c r="Q384">
        <f>VLOOKUP(G384,Sku_Consolidated!A2:G957,7, FALSE)</f>
      </c>
      <c r="R384">
        <f>IF(IFERROR(VLOOKUP(E384,Store_Showcase!B2:H144,7, FALSE), TRUE)=TRUE, IF(IFERROR(VLOOKUP(E384,Store_SRP!B2:H110,7, FALSE), TRUE)=TRUE,VLOOKUP(E384,Store_VAM!B2:H273,7, FALSE),VLOOKUP(E384,Store_SRP!B2:H110,7, FALSE)), VLOOKUP(E384,Store_Showcase!B2:H144,7, FALSE))</f>
      </c>
      <c r="S384">
        <f>IF(IFERROR(VLOOKUP(E384,Store_Showcase!B2:I144,8, FALSE), TRUE)=TRUE, IF(IFERROR(VLOOKUP(E384,Store_SRP!B2:I110,8, FALSE), TRUE)=TRUE,VLOOKUP(E384,Store_VAM!B2:I273,8, FALSE),VLOOKUP(E384,Store_SRP!B2:I110,8, FALSE)), VLOOKUP(E384,Store_Showcase!B2:I144,8, FALSE))</f>
      </c>
      <c r="T384">
        <f>VLOOKUP(G384,Sku_Consolidated!A2:R957,18,FALSE)</f>
      </c>
      <c r="U384">
        <v>6440</v>
      </c>
      <c r="V384">
        <f>IF(VLOOKUP(G384,Sku_Consolidated!A2:S957,19,FALSE)="SHOWCASE", VLOOKUP(E384,Store_Showcase!B2:L144,11, FALSE), IF(VLOOKUP(G384,Sku_Consolidated!A2:S957,19,FALSE)="VAM",VLOOKUP(E384,Store_VAM!B2:L273,11, FALSE),VLOOKUP(E384,Store_SRP!B2:L110,11, FALSE)))</f>
      </c>
      <c r="W384">
        <f>VLOOKUP(G384,Sku_Consolidated!A2:W957,11,FALSE)</f>
      </c>
      <c r="X384">
        <f>VLOOKUP(G384,Sku_Consolidated!A2:H957,8,FALSE)</f>
      </c>
      <c r="Y384">
        <f>VLOOKUP(G384,Sku_Consolidated!A2:I957,9,FALSE)</f>
      </c>
      <c r="Z384" t="s">
        <v>38</v>
      </c>
      <c r="AA384">
        <f>VLOOKUP(G384,Sku_Consolidated!A2:E957,5,FALSE)</f>
      </c>
      <c r="AB384">
        <f>IF(VLOOKUP(G384,Sku_Consolidated!A2:S957,19,FALSE)="SHOWCASE", VLOOKUP(E384,Store_Showcase!B2:N144,13, FALSE), IF(VLOOKUP(G384,Sku_Consolidated!A2:S957,19,FALSE)="VAM",VLOOKUP(E384,Store_VAM!B2:N273,13, FALSE),VLOOKUP(E384,Store_SRP!B2:N110,13, FALSE)))</f>
      </c>
      <c r="AC384">
        <f>IF(IFERROR(AB384,TRUE)=TRUE, "-","OK")</f>
      </c>
      <c r="AD384" s="8" t="s">
        <v>903</v>
      </c>
      <c r="AE384" s="8" t="s">
        <v>39</v>
      </c>
      <c r="AF384">
        <f>IF(IFERROR(VLOOKUP(E384,Store_Showcase!B2:H144,{5}, FALSE), TRUE)=TRUE, IF(IFERROR(VLOOKUP(E384,Store_SRP!B2:H110,{5}, FALSE), TRUE)=TRUE,VLOOKUP(E384,Store_VAM!B2:H273,{5}, FALSE),VLOOKUP(E384,Store_SRP!B2:H110,{5}, FALSE)), VLOOKUP(E384,Store_Showcase!B2:H144,{5}, FALSE))</f>
      </c>
      <c r="AG384">
        <f>IF(IFERROR(VLOOKUP(E384,Store_Showcase!B2:H144,{6}, FALSE), TRUE)=TRUE, IF(IFERROR(VLOOKUP(E384,Store_SRP!B2:H110,{6}, FALSE), TRUE)=TRUE,VLOOKUP(E384,Store_VAM!B2:H273,{6}, FALSE),VLOOKUP(E384,Store_SRP!B2:H110,{6}, FALSE)), VLOOKUP(E384,Store_Showcase!B2:H144,{6}, FALSE))</f>
      </c>
      <c r="AH384">
        <f>VLOOKUP(G384,Sku_Consolidated!A2:R957,18,FALSE)</f>
      </c>
      <c r="AI384">
        <f>VLOOKUP(G384,Sku_Consolidated!A2:S957,19,FALSE)</f>
      </c>
      <c r="AJ384">
        <f>VLOOKUP(G384,Sku_Consolidated!A2:T957,20,FALSE)</f>
      </c>
    </row>
    <row r="385" spans="1:36" x14ac:dyDescent="0.25">
      <c r="A385">
        <v>2024</v>
      </c>
      <c r="B385" t="s">
        <v>31</v>
      </c>
      <c r="C385" t="s">
        <v>32</v>
      </c>
      <c r="D385" t="s">
        <v>33</v>
      </c>
      <c r="E385">
        <v>248</v>
      </c>
      <c r="F385">
        <f>IF(IFERROR(VLOOKUP(E385,Store_Showcase!B2:H144,{2}, FALSE), TRUE)=TRUE, IF(IFERROR(VLOOKUP(E385,Store_SRP!B2:H110,{2}, FALSE), TRUE)=TRUE,VLOOKUP(E385,Store_VAM!B2:H273,{2}, FALSE),VLOOKUP(E385,Store_SRP!B2:H110,{2}, FALSE)), VLOOKUP(E385,Store_Showcase!B2:H144,{2}, FALSE))</f>
      </c>
      <c r="G385">
        <v>655291</v>
      </c>
      <c r="H385" t="s">
        <v>116</v>
      </c>
      <c r="I385" s="8" t="s">
        <v>904</v>
      </c>
      <c r="J385" t="s">
        <v>36</v>
      </c>
      <c r="K385" s="8">
        <f>IF(J385="PCK", I385, 0)</f>
      </c>
      <c r="L385" s="8">
        <f>IF(J385="KLS", I385, IF(J385="PCK", I385*VLOOKUP(G385,Sku_Consolidated!A2:U957,21, FALSE),I385*VLOOKUP(G385,Sku_Consolidated!A2:U957,21, FALSE)))</f>
      </c>
      <c r="M385" s="8">
        <f>IF(J385="PCS", I385, 0)</f>
      </c>
      <c r="N385" s="8" t="s">
        <v>905</v>
      </c>
      <c r="O385" s="8">
        <f>N385 * VLOOKUP(E385&amp;VLOOKUP(G385,Sku_Consolidated!A2:Q957,17,FALSE),Sku_CommRate!A2:E1002, 5, FALSE)</f>
      </c>
      <c r="P385" s="8">
        <f>N385 - O385</f>
      </c>
      <c r="Q385">
        <f>VLOOKUP(G385,Sku_Consolidated!A2:G957,7, FALSE)</f>
      </c>
      <c r="R385">
        <f>IF(IFERROR(VLOOKUP(E385,Store_Showcase!B2:H144,7, FALSE), TRUE)=TRUE, IF(IFERROR(VLOOKUP(E385,Store_SRP!B2:H110,7, FALSE), TRUE)=TRUE,VLOOKUP(E385,Store_VAM!B2:H273,7, FALSE),VLOOKUP(E385,Store_SRP!B2:H110,7, FALSE)), VLOOKUP(E385,Store_Showcase!B2:H144,7, FALSE))</f>
      </c>
      <c r="S385">
        <f>IF(IFERROR(VLOOKUP(E385,Store_Showcase!B2:I144,8, FALSE), TRUE)=TRUE, IF(IFERROR(VLOOKUP(E385,Store_SRP!B2:I110,8, FALSE), TRUE)=TRUE,VLOOKUP(E385,Store_VAM!B2:I273,8, FALSE),VLOOKUP(E385,Store_SRP!B2:I110,8, FALSE)), VLOOKUP(E385,Store_Showcase!B2:I144,8, FALSE))</f>
      </c>
      <c r="T385">
        <f>VLOOKUP(G385,Sku_Consolidated!A2:R957,18,FALSE)</f>
      </c>
      <c r="U385">
        <v>6217</v>
      </c>
      <c r="V385">
        <f>IF(VLOOKUP(G385,Sku_Consolidated!A2:S957,19,FALSE)="SHOWCASE", VLOOKUP(E385,Store_Showcase!B2:L144,11, FALSE), IF(VLOOKUP(G385,Sku_Consolidated!A2:S957,19,FALSE)="VAM",VLOOKUP(E385,Store_VAM!B2:L273,11, FALSE),VLOOKUP(E385,Store_SRP!B2:L110,11, FALSE)))</f>
      </c>
      <c r="W385">
        <f>VLOOKUP(G385,Sku_Consolidated!A2:W957,11,FALSE)</f>
      </c>
      <c r="X385">
        <f>VLOOKUP(G385,Sku_Consolidated!A2:H957,8,FALSE)</f>
      </c>
      <c r="Y385">
        <f>VLOOKUP(G385,Sku_Consolidated!A2:I957,9,FALSE)</f>
      </c>
      <c r="Z385" t="s">
        <v>38</v>
      </c>
      <c r="AA385">
        <f>VLOOKUP(G385,Sku_Consolidated!A2:E957,5,FALSE)</f>
      </c>
      <c r="AB385">
        <f>IF(VLOOKUP(G385,Sku_Consolidated!A2:S957,19,FALSE)="SHOWCASE", VLOOKUP(E385,Store_Showcase!B2:N144,13, FALSE), IF(VLOOKUP(G385,Sku_Consolidated!A2:S957,19,FALSE)="VAM",VLOOKUP(E385,Store_VAM!B2:N273,13, FALSE),VLOOKUP(E385,Store_SRP!B2:N110,13, FALSE)))</f>
      </c>
      <c r="AC385">
        <f>IF(IFERROR(AB385,TRUE)=TRUE, "-","OK")</f>
      </c>
      <c r="AD385" s="8" t="s">
        <v>905</v>
      </c>
      <c r="AE385" s="8" t="s">
        <v>39</v>
      </c>
      <c r="AF385">
        <f>IF(IFERROR(VLOOKUP(E385,Store_Showcase!B2:H144,{5}, FALSE), TRUE)=TRUE, IF(IFERROR(VLOOKUP(E385,Store_SRP!B2:H110,{5}, FALSE), TRUE)=TRUE,VLOOKUP(E385,Store_VAM!B2:H273,{5}, FALSE),VLOOKUP(E385,Store_SRP!B2:H110,{5}, FALSE)), VLOOKUP(E385,Store_Showcase!B2:H144,{5}, FALSE))</f>
      </c>
      <c r="AG385">
        <f>IF(IFERROR(VLOOKUP(E385,Store_Showcase!B2:H144,{6}, FALSE), TRUE)=TRUE, IF(IFERROR(VLOOKUP(E385,Store_SRP!B2:H110,{6}, FALSE), TRUE)=TRUE,VLOOKUP(E385,Store_VAM!B2:H273,{6}, FALSE),VLOOKUP(E385,Store_SRP!B2:H110,{6}, FALSE)), VLOOKUP(E385,Store_Showcase!B2:H144,{6}, FALSE))</f>
      </c>
      <c r="AH385">
        <f>VLOOKUP(G385,Sku_Consolidated!A2:R957,18,FALSE)</f>
      </c>
      <c r="AI385">
        <f>VLOOKUP(G385,Sku_Consolidated!A2:S957,19,FALSE)</f>
      </c>
      <c r="AJ385">
        <f>VLOOKUP(G385,Sku_Consolidated!A2:T957,20,FALSE)</f>
      </c>
    </row>
    <row r="386" spans="1:36" x14ac:dyDescent="0.25">
      <c r="A386">
        <v>2024</v>
      </c>
      <c r="B386" t="s">
        <v>31</v>
      </c>
      <c r="C386" t="s">
        <v>32</v>
      </c>
      <c r="D386" t="s">
        <v>33</v>
      </c>
      <c r="E386">
        <v>746</v>
      </c>
      <c r="F386">
        <f>IF(IFERROR(VLOOKUP(E386,Store_Showcase!B2:H144,{2}, FALSE), TRUE)=TRUE, IF(IFERROR(VLOOKUP(E386,Store_SRP!B2:H110,{2}, FALSE), TRUE)=TRUE,VLOOKUP(E386,Store_VAM!B2:H273,{2}, FALSE),VLOOKUP(E386,Store_SRP!B2:H110,{2}, FALSE)), VLOOKUP(E386,Store_Showcase!B2:H144,{2}, FALSE))</f>
      </c>
      <c r="G386">
        <v>655301</v>
      </c>
      <c r="H386" t="s">
        <v>57</v>
      </c>
      <c r="I386" s="8" t="s">
        <v>906</v>
      </c>
      <c r="J386" t="s">
        <v>36</v>
      </c>
      <c r="K386" s="8">
        <f>IF(J386="PCK", I386, 0)</f>
      </c>
      <c r="L386" s="8">
        <f>IF(J386="KLS", I386, IF(J386="PCK", I386*VLOOKUP(G386,Sku_Consolidated!A2:U957,21, FALSE),I386*VLOOKUP(G386,Sku_Consolidated!A2:U957,21, FALSE)))</f>
      </c>
      <c r="M386" s="8">
        <f>IF(J386="PCS", I386, 0)</f>
      </c>
      <c r="N386" s="8" t="s">
        <v>907</v>
      </c>
      <c r="O386" s="8">
        <f>N386 * VLOOKUP(E386&amp;VLOOKUP(G386,Sku_Consolidated!A2:Q957,17,FALSE),Sku_CommRate!A2:E1002, 5, FALSE)</f>
      </c>
      <c r="P386" s="8">
        <f>N386 - O386</f>
      </c>
      <c r="Q386">
        <f>VLOOKUP(G386,Sku_Consolidated!A2:G957,7, FALSE)</f>
      </c>
      <c r="R386">
        <f>IF(IFERROR(VLOOKUP(E386,Store_Showcase!B2:H144,7, FALSE), TRUE)=TRUE, IF(IFERROR(VLOOKUP(E386,Store_SRP!B2:H110,7, FALSE), TRUE)=TRUE,VLOOKUP(E386,Store_VAM!B2:H273,7, FALSE),VLOOKUP(E386,Store_SRP!B2:H110,7, FALSE)), VLOOKUP(E386,Store_Showcase!B2:H144,7, FALSE))</f>
      </c>
      <c r="S386">
        <f>IF(IFERROR(VLOOKUP(E386,Store_Showcase!B2:I144,8, FALSE), TRUE)=TRUE, IF(IFERROR(VLOOKUP(E386,Store_SRP!B2:I110,8, FALSE), TRUE)=TRUE,VLOOKUP(E386,Store_VAM!B2:I273,8, FALSE),VLOOKUP(E386,Store_SRP!B2:I110,8, FALSE)), VLOOKUP(E386,Store_Showcase!B2:I144,8, FALSE))</f>
      </c>
      <c r="T386">
        <f>VLOOKUP(G386,Sku_Consolidated!A2:R957,18,FALSE)</f>
      </c>
      <c r="U386">
        <v>6228</v>
      </c>
      <c r="V386">
        <f>IF(VLOOKUP(G386,Sku_Consolidated!A2:S957,19,FALSE)="SHOWCASE", VLOOKUP(E386,Store_Showcase!B2:L144,11, FALSE), IF(VLOOKUP(G386,Sku_Consolidated!A2:S957,19,FALSE)="VAM",VLOOKUP(E386,Store_VAM!B2:L273,11, FALSE),VLOOKUP(E386,Store_SRP!B2:L110,11, FALSE)))</f>
      </c>
      <c r="W386">
        <f>VLOOKUP(G386,Sku_Consolidated!A2:W957,11,FALSE)</f>
      </c>
      <c r="X386">
        <f>VLOOKUP(G386,Sku_Consolidated!A2:H957,8,FALSE)</f>
      </c>
      <c r="Y386">
        <f>VLOOKUP(G386,Sku_Consolidated!A2:I957,9,FALSE)</f>
      </c>
      <c r="Z386" t="s">
        <v>38</v>
      </c>
      <c r="AA386">
        <f>VLOOKUP(G386,Sku_Consolidated!A2:E957,5,FALSE)</f>
      </c>
      <c r="AB386">
        <f>IF(VLOOKUP(G386,Sku_Consolidated!A2:S957,19,FALSE)="SHOWCASE", VLOOKUP(E386,Store_Showcase!B2:N144,13, FALSE), IF(VLOOKUP(G386,Sku_Consolidated!A2:S957,19,FALSE)="VAM",VLOOKUP(E386,Store_VAM!B2:N273,13, FALSE),VLOOKUP(E386,Store_SRP!B2:N110,13, FALSE)))</f>
      </c>
      <c r="AC386">
        <f>IF(IFERROR(AB386,TRUE)=TRUE, "-","OK")</f>
      </c>
      <c r="AD386" s="8" t="s">
        <v>907</v>
      </c>
      <c r="AE386" s="8" t="s">
        <v>39</v>
      </c>
      <c r="AF386">
        <f>IF(IFERROR(VLOOKUP(E386,Store_Showcase!B2:H144,{5}, FALSE), TRUE)=TRUE, IF(IFERROR(VLOOKUP(E386,Store_SRP!B2:H110,{5}, FALSE), TRUE)=TRUE,VLOOKUP(E386,Store_VAM!B2:H273,{5}, FALSE),VLOOKUP(E386,Store_SRP!B2:H110,{5}, FALSE)), VLOOKUP(E386,Store_Showcase!B2:H144,{5}, FALSE))</f>
      </c>
      <c r="AG386">
        <f>IF(IFERROR(VLOOKUP(E386,Store_Showcase!B2:H144,{6}, FALSE), TRUE)=TRUE, IF(IFERROR(VLOOKUP(E386,Store_SRP!B2:H110,{6}, FALSE), TRUE)=TRUE,VLOOKUP(E386,Store_VAM!B2:H273,{6}, FALSE),VLOOKUP(E386,Store_SRP!B2:H110,{6}, FALSE)), VLOOKUP(E386,Store_Showcase!B2:H144,{6}, FALSE))</f>
      </c>
      <c r="AH386">
        <f>VLOOKUP(G386,Sku_Consolidated!A2:R957,18,FALSE)</f>
      </c>
      <c r="AI386">
        <f>VLOOKUP(G386,Sku_Consolidated!A2:S957,19,FALSE)</f>
      </c>
      <c r="AJ386">
        <f>VLOOKUP(G386,Sku_Consolidated!A2:T957,20,FALSE)</f>
      </c>
    </row>
    <row r="387" spans="1:36" x14ac:dyDescent="0.25">
      <c r="A387">
        <v>2024</v>
      </c>
      <c r="B387" t="s">
        <v>31</v>
      </c>
      <c r="C387" t="s">
        <v>32</v>
      </c>
      <c r="D387" t="s">
        <v>33</v>
      </c>
      <c r="E387">
        <v>229</v>
      </c>
      <c r="F387">
        <f>IF(IFERROR(VLOOKUP(E387,Store_Showcase!B2:H144,{2}, FALSE), TRUE)=TRUE, IF(IFERROR(VLOOKUP(E387,Store_SRP!B2:H110,{2}, FALSE), TRUE)=TRUE,VLOOKUP(E387,Store_VAM!B2:H273,{2}, FALSE),VLOOKUP(E387,Store_SRP!B2:H110,{2}, FALSE)), VLOOKUP(E387,Store_Showcase!B2:H144,{2}, FALSE))</f>
      </c>
      <c r="G387">
        <v>664874</v>
      </c>
      <c r="H387" t="s">
        <v>262</v>
      </c>
      <c r="I387" s="8" t="s">
        <v>908</v>
      </c>
      <c r="J387" t="s">
        <v>36</v>
      </c>
      <c r="K387" s="8">
        <f>IF(J387="PCK", I387, 0)</f>
      </c>
      <c r="L387" s="8">
        <f>IF(J387="KLS", I387, IF(J387="PCK", I387*VLOOKUP(G387,Sku_Consolidated!A2:U957,21, FALSE),I387*VLOOKUP(G387,Sku_Consolidated!A2:U957,21, FALSE)))</f>
      </c>
      <c r="M387" s="8">
        <f>IF(J387="PCS", I387, 0)</f>
      </c>
      <c r="N387" s="8" t="s">
        <v>909</v>
      </c>
      <c r="O387" s="8">
        <f>N387 * VLOOKUP(E387&amp;VLOOKUP(G387,Sku_Consolidated!A2:Q957,17,FALSE),Sku_CommRate!A2:E1002, 5, FALSE)</f>
      </c>
      <c r="P387" s="8">
        <f>N387 - O387</f>
      </c>
      <c r="Q387">
        <f>VLOOKUP(G387,Sku_Consolidated!A2:G957,7, FALSE)</f>
      </c>
      <c r="R387">
        <f>IF(IFERROR(VLOOKUP(E387,Store_Showcase!B2:H144,7, FALSE), TRUE)=TRUE, IF(IFERROR(VLOOKUP(E387,Store_SRP!B2:H110,7, FALSE), TRUE)=TRUE,VLOOKUP(E387,Store_VAM!B2:H273,7, FALSE),VLOOKUP(E387,Store_SRP!B2:H110,7, FALSE)), VLOOKUP(E387,Store_Showcase!B2:H144,7, FALSE))</f>
      </c>
      <c r="S387">
        <f>IF(IFERROR(VLOOKUP(E387,Store_Showcase!B2:I144,8, FALSE), TRUE)=TRUE, IF(IFERROR(VLOOKUP(E387,Store_SRP!B2:I110,8, FALSE), TRUE)=TRUE,VLOOKUP(E387,Store_VAM!B2:I273,8, FALSE),VLOOKUP(E387,Store_SRP!B2:I110,8, FALSE)), VLOOKUP(E387,Store_Showcase!B2:I144,8, FALSE))</f>
      </c>
      <c r="T387">
        <f>VLOOKUP(G387,Sku_Consolidated!A2:R957,18,FALSE)</f>
      </c>
      <c r="U387">
        <v>7766</v>
      </c>
      <c r="V387">
        <f>IF(VLOOKUP(G387,Sku_Consolidated!A2:S957,19,FALSE)="SHOWCASE", VLOOKUP(E387,Store_Showcase!B2:L144,11, FALSE), IF(VLOOKUP(G387,Sku_Consolidated!A2:S957,19,FALSE)="VAM",VLOOKUP(E387,Store_VAM!B2:L273,11, FALSE),VLOOKUP(E387,Store_SRP!B2:L110,11, FALSE)))</f>
      </c>
      <c r="W387">
        <f>VLOOKUP(G387,Sku_Consolidated!A2:W957,11,FALSE)</f>
      </c>
      <c r="X387">
        <f>VLOOKUP(G387,Sku_Consolidated!A2:H957,8,FALSE)</f>
      </c>
      <c r="Y387">
        <f>VLOOKUP(G387,Sku_Consolidated!A2:I957,9,FALSE)</f>
      </c>
      <c r="Z387" t="s">
        <v>38</v>
      </c>
      <c r="AA387">
        <f>VLOOKUP(G387,Sku_Consolidated!A2:E957,5,FALSE)</f>
      </c>
      <c r="AB387">
        <f>IF(VLOOKUP(G387,Sku_Consolidated!A2:S957,19,FALSE)="SHOWCASE", VLOOKUP(E387,Store_Showcase!B2:N144,13, FALSE), IF(VLOOKUP(G387,Sku_Consolidated!A2:S957,19,FALSE)="VAM",VLOOKUP(E387,Store_VAM!B2:N273,13, FALSE),VLOOKUP(E387,Store_SRP!B2:N110,13, FALSE)))</f>
      </c>
      <c r="AC387">
        <f>IF(IFERROR(AB387,TRUE)=TRUE, "-","OK")</f>
      </c>
      <c r="AD387" s="8" t="s">
        <v>909</v>
      </c>
      <c r="AE387" s="8" t="s">
        <v>39</v>
      </c>
      <c r="AF387">
        <f>IF(IFERROR(VLOOKUP(E387,Store_Showcase!B2:H144,{5}, FALSE), TRUE)=TRUE, IF(IFERROR(VLOOKUP(E387,Store_SRP!B2:H110,{5}, FALSE), TRUE)=TRUE,VLOOKUP(E387,Store_VAM!B2:H273,{5}, FALSE),VLOOKUP(E387,Store_SRP!B2:H110,{5}, FALSE)), VLOOKUP(E387,Store_Showcase!B2:H144,{5}, FALSE))</f>
      </c>
      <c r="AG387">
        <f>IF(IFERROR(VLOOKUP(E387,Store_Showcase!B2:H144,{6}, FALSE), TRUE)=TRUE, IF(IFERROR(VLOOKUP(E387,Store_SRP!B2:H110,{6}, FALSE), TRUE)=TRUE,VLOOKUP(E387,Store_VAM!B2:H273,{6}, FALSE),VLOOKUP(E387,Store_SRP!B2:H110,{6}, FALSE)), VLOOKUP(E387,Store_Showcase!B2:H144,{6}, FALSE))</f>
      </c>
      <c r="AH387">
        <f>VLOOKUP(G387,Sku_Consolidated!A2:R957,18,FALSE)</f>
      </c>
      <c r="AI387">
        <f>VLOOKUP(G387,Sku_Consolidated!A2:S957,19,FALSE)</f>
      </c>
      <c r="AJ387">
        <f>VLOOKUP(G387,Sku_Consolidated!A2:T957,20,FALSE)</f>
      </c>
    </row>
    <row r="388" spans="1:36" x14ac:dyDescent="0.25">
      <c r="A388">
        <v>2024</v>
      </c>
      <c r="B388" t="s">
        <v>31</v>
      </c>
      <c r="C388" t="s">
        <v>32</v>
      </c>
      <c r="D388" t="s">
        <v>33</v>
      </c>
      <c r="E388">
        <v>210</v>
      </c>
      <c r="F388">
        <f>IF(IFERROR(VLOOKUP(E388,Store_Showcase!B2:H144,{2}, FALSE), TRUE)=TRUE, IF(IFERROR(VLOOKUP(E388,Store_SRP!B2:H110,{2}, FALSE), TRUE)=TRUE,VLOOKUP(E388,Store_VAM!B2:H273,{2}, FALSE),VLOOKUP(E388,Store_SRP!B2:H110,{2}, FALSE)), VLOOKUP(E388,Store_Showcase!B2:H144,{2}, FALSE))</f>
      </c>
      <c r="G388">
        <v>655519</v>
      </c>
      <c r="H388" t="s">
        <v>392</v>
      </c>
      <c r="I388" s="8" t="s">
        <v>910</v>
      </c>
      <c r="J388" t="s">
        <v>36</v>
      </c>
      <c r="K388" s="8">
        <f>IF(J388="PCK", I388, 0)</f>
      </c>
      <c r="L388" s="8">
        <f>IF(J388="KLS", I388, IF(J388="PCK", I388*VLOOKUP(G388,Sku_Consolidated!A2:U957,21, FALSE),I388*VLOOKUP(G388,Sku_Consolidated!A2:U957,21, FALSE)))</f>
      </c>
      <c r="M388" s="8">
        <f>IF(J388="PCS", I388, 0)</f>
      </c>
      <c r="N388" s="8" t="s">
        <v>911</v>
      </c>
      <c r="O388" s="8">
        <f>N388 * VLOOKUP(E388&amp;VLOOKUP(G388,Sku_Consolidated!A2:Q957,17,FALSE),Sku_CommRate!A2:E1002, 5, FALSE)</f>
      </c>
      <c r="P388" s="8">
        <f>N388 - O388</f>
      </c>
      <c r="Q388">
        <f>VLOOKUP(G388,Sku_Consolidated!A2:G957,7, FALSE)</f>
      </c>
      <c r="R388">
        <f>IF(IFERROR(VLOOKUP(E388,Store_Showcase!B2:H144,7, FALSE), TRUE)=TRUE, IF(IFERROR(VLOOKUP(E388,Store_SRP!B2:H110,7, FALSE), TRUE)=TRUE,VLOOKUP(E388,Store_VAM!B2:H273,7, FALSE),VLOOKUP(E388,Store_SRP!B2:H110,7, FALSE)), VLOOKUP(E388,Store_Showcase!B2:H144,7, FALSE))</f>
      </c>
      <c r="S388">
        <f>IF(IFERROR(VLOOKUP(E388,Store_Showcase!B2:I144,8, FALSE), TRUE)=TRUE, IF(IFERROR(VLOOKUP(E388,Store_SRP!B2:I110,8, FALSE), TRUE)=TRUE,VLOOKUP(E388,Store_VAM!B2:I273,8, FALSE),VLOOKUP(E388,Store_SRP!B2:I110,8, FALSE)), VLOOKUP(E388,Store_Showcase!B2:I144,8, FALSE))</f>
      </c>
      <c r="T388">
        <f>VLOOKUP(G388,Sku_Consolidated!A2:R957,18,FALSE)</f>
      </c>
      <c r="U388">
        <v>6341</v>
      </c>
      <c r="V388">
        <f>IF(VLOOKUP(G388,Sku_Consolidated!A2:S957,19,FALSE)="SHOWCASE", VLOOKUP(E388,Store_Showcase!B2:L144,11, FALSE), IF(VLOOKUP(G388,Sku_Consolidated!A2:S957,19,FALSE)="VAM",VLOOKUP(E388,Store_VAM!B2:L273,11, FALSE),VLOOKUP(E388,Store_SRP!B2:L110,11, FALSE)))</f>
      </c>
      <c r="W388">
        <f>VLOOKUP(G388,Sku_Consolidated!A2:W957,11,FALSE)</f>
      </c>
      <c r="X388">
        <f>VLOOKUP(G388,Sku_Consolidated!A2:H957,8,FALSE)</f>
      </c>
      <c r="Y388">
        <f>VLOOKUP(G388,Sku_Consolidated!A2:I957,9,FALSE)</f>
      </c>
      <c r="Z388" t="s">
        <v>38</v>
      </c>
      <c r="AA388">
        <f>VLOOKUP(G388,Sku_Consolidated!A2:E957,5,FALSE)</f>
      </c>
      <c r="AB388">
        <f>IF(VLOOKUP(G388,Sku_Consolidated!A2:S957,19,FALSE)="SHOWCASE", VLOOKUP(E388,Store_Showcase!B2:N144,13, FALSE), IF(VLOOKUP(G388,Sku_Consolidated!A2:S957,19,FALSE)="VAM",VLOOKUP(E388,Store_VAM!B2:N273,13, FALSE),VLOOKUP(E388,Store_SRP!B2:N110,13, FALSE)))</f>
      </c>
      <c r="AC388">
        <f>IF(IFERROR(AB388,TRUE)=TRUE, "-","OK")</f>
      </c>
      <c r="AD388" s="8" t="s">
        <v>911</v>
      </c>
      <c r="AE388" s="8" t="s">
        <v>39</v>
      </c>
      <c r="AF388">
        <f>IF(IFERROR(VLOOKUP(E388,Store_Showcase!B2:H144,{5}, FALSE), TRUE)=TRUE, IF(IFERROR(VLOOKUP(E388,Store_SRP!B2:H110,{5}, FALSE), TRUE)=TRUE,VLOOKUP(E388,Store_VAM!B2:H273,{5}, FALSE),VLOOKUP(E388,Store_SRP!B2:H110,{5}, FALSE)), VLOOKUP(E388,Store_Showcase!B2:H144,{5}, FALSE))</f>
      </c>
      <c r="AG388">
        <f>IF(IFERROR(VLOOKUP(E388,Store_Showcase!B2:H144,{6}, FALSE), TRUE)=TRUE, IF(IFERROR(VLOOKUP(E388,Store_SRP!B2:H110,{6}, FALSE), TRUE)=TRUE,VLOOKUP(E388,Store_VAM!B2:H273,{6}, FALSE),VLOOKUP(E388,Store_SRP!B2:H110,{6}, FALSE)), VLOOKUP(E388,Store_Showcase!B2:H144,{6}, FALSE))</f>
      </c>
      <c r="AH388">
        <f>VLOOKUP(G388,Sku_Consolidated!A2:R957,18,FALSE)</f>
      </c>
      <c r="AI388">
        <f>VLOOKUP(G388,Sku_Consolidated!A2:S957,19,FALSE)</f>
      </c>
      <c r="AJ388">
        <f>VLOOKUP(G388,Sku_Consolidated!A2:T957,20,FALSE)</f>
      </c>
    </row>
    <row r="389" spans="1:36" x14ac:dyDescent="0.25">
      <c r="A389">
        <v>2024</v>
      </c>
      <c r="B389" t="s">
        <v>31</v>
      </c>
      <c r="C389" t="s">
        <v>32</v>
      </c>
      <c r="D389" t="s">
        <v>33</v>
      </c>
      <c r="E389">
        <v>739</v>
      </c>
      <c r="F389">
        <f>IF(IFERROR(VLOOKUP(E389,Store_Showcase!B2:H144,{2}, FALSE), TRUE)=TRUE, IF(IFERROR(VLOOKUP(E389,Store_SRP!B2:H110,{2}, FALSE), TRUE)=TRUE,VLOOKUP(E389,Store_VAM!B2:H273,{2}, FALSE),VLOOKUP(E389,Store_SRP!B2:H110,{2}, FALSE)), VLOOKUP(E389,Store_Showcase!B2:H144,{2}, FALSE))</f>
      </c>
      <c r="G389">
        <v>657353</v>
      </c>
      <c r="H389" t="s">
        <v>779</v>
      </c>
      <c r="I389" s="8" t="s">
        <v>912</v>
      </c>
      <c r="J389" t="s">
        <v>12</v>
      </c>
      <c r="K389" s="8">
        <f>IF(J389="PCK", I389, 0)</f>
      </c>
      <c r="L389" s="8">
        <f>IF(J389="KLS", I389, IF(J389="PCK", I389*VLOOKUP(G389,Sku_Consolidated!A2:U957,21, FALSE),I389*VLOOKUP(G389,Sku_Consolidated!A2:U957,21, FALSE)))</f>
      </c>
      <c r="M389" s="8">
        <f>IF(J389="PCS", I389, 0)</f>
      </c>
      <c r="N389" s="8" t="s">
        <v>913</v>
      </c>
      <c r="O389" s="8">
        <f>N389 * VLOOKUP(E389&amp;VLOOKUP(G389,Sku_Consolidated!A2:Q957,17,FALSE),Sku_CommRate!A2:E1002, 5, FALSE)</f>
      </c>
      <c r="P389" s="8">
        <f>N389 - O389</f>
      </c>
      <c r="Q389">
        <f>VLOOKUP(G389,Sku_Consolidated!A2:G957,7, FALSE)</f>
      </c>
      <c r="R389">
        <f>IF(IFERROR(VLOOKUP(E389,Store_Showcase!B2:H144,7, FALSE), TRUE)=TRUE, IF(IFERROR(VLOOKUP(E389,Store_SRP!B2:H110,7, FALSE), TRUE)=TRUE,VLOOKUP(E389,Store_VAM!B2:H273,7, FALSE),VLOOKUP(E389,Store_SRP!B2:H110,7, FALSE)), VLOOKUP(E389,Store_Showcase!B2:H144,7, FALSE))</f>
      </c>
      <c r="S389">
        <f>IF(IFERROR(VLOOKUP(E389,Store_Showcase!B2:I144,8, FALSE), TRUE)=TRUE, IF(IFERROR(VLOOKUP(E389,Store_SRP!B2:I110,8, FALSE), TRUE)=TRUE,VLOOKUP(E389,Store_VAM!B2:I273,8, FALSE),VLOOKUP(E389,Store_SRP!B2:I110,8, FALSE)), VLOOKUP(E389,Store_Showcase!B2:I144,8, FALSE))</f>
      </c>
      <c r="T389">
        <f>VLOOKUP(G389,Sku_Consolidated!A2:R957,18,FALSE)</f>
      </c>
      <c r="U389">
        <v>4806532531588</v>
      </c>
      <c r="V389">
        <f>IF(VLOOKUP(G389,Sku_Consolidated!A2:S957,19,FALSE)="SHOWCASE", VLOOKUP(E389,Store_Showcase!B2:L144,11, FALSE), IF(VLOOKUP(G389,Sku_Consolidated!A2:S957,19,FALSE)="VAM",VLOOKUP(E389,Store_VAM!B2:L273,11, FALSE),VLOOKUP(E389,Store_SRP!B2:L110,11, FALSE)))</f>
      </c>
      <c r="W389">
        <f>VLOOKUP(G389,Sku_Consolidated!A2:W957,11,FALSE)</f>
      </c>
      <c r="X389">
        <f>VLOOKUP(G389,Sku_Consolidated!A2:H957,8,FALSE)</f>
      </c>
      <c r="Y389">
        <f>VLOOKUP(G389,Sku_Consolidated!A2:I957,9,FALSE)</f>
      </c>
      <c r="Z389" t="s">
        <v>38</v>
      </c>
      <c r="AA389">
        <f>VLOOKUP(G389,Sku_Consolidated!A2:E957,5,FALSE)</f>
      </c>
      <c r="AB389">
        <f>IF(VLOOKUP(G389,Sku_Consolidated!A2:S957,19,FALSE)="SHOWCASE", VLOOKUP(E389,Store_Showcase!B2:N144,13, FALSE), IF(VLOOKUP(G389,Sku_Consolidated!A2:S957,19,FALSE)="VAM",VLOOKUP(E389,Store_VAM!B2:N273,13, FALSE),VLOOKUP(E389,Store_SRP!B2:N110,13, FALSE)))</f>
      </c>
      <c r="AC389">
        <f>IF(IFERROR(AB389,TRUE)=TRUE, "-","OK")</f>
      </c>
      <c r="AD389" s="8" t="s">
        <v>914</v>
      </c>
      <c r="AE389" s="8" t="s">
        <v>915</v>
      </c>
      <c r="AF389">
        <f>IF(IFERROR(VLOOKUP(E389,Store_Showcase!B2:H144,{5}, FALSE), TRUE)=TRUE, IF(IFERROR(VLOOKUP(E389,Store_SRP!B2:H110,{5}, FALSE), TRUE)=TRUE,VLOOKUP(E389,Store_VAM!B2:H273,{5}, FALSE),VLOOKUP(E389,Store_SRP!B2:H110,{5}, FALSE)), VLOOKUP(E389,Store_Showcase!B2:H144,{5}, FALSE))</f>
      </c>
      <c r="AG389">
        <f>IF(IFERROR(VLOOKUP(E389,Store_Showcase!B2:H144,{6}, FALSE), TRUE)=TRUE, IF(IFERROR(VLOOKUP(E389,Store_SRP!B2:H110,{6}, FALSE), TRUE)=TRUE,VLOOKUP(E389,Store_VAM!B2:H273,{6}, FALSE),VLOOKUP(E389,Store_SRP!B2:H110,{6}, FALSE)), VLOOKUP(E389,Store_Showcase!B2:H144,{6}, FALSE))</f>
      </c>
      <c r="AH389">
        <f>VLOOKUP(G389,Sku_Consolidated!A2:R957,18,FALSE)</f>
      </c>
      <c r="AI389">
        <f>VLOOKUP(G389,Sku_Consolidated!A2:S957,19,FALSE)</f>
      </c>
      <c r="AJ389">
        <f>VLOOKUP(G389,Sku_Consolidated!A2:T957,20,FALSE)</f>
      </c>
    </row>
    <row r="390" spans="1:36" x14ac:dyDescent="0.25">
      <c r="A390">
        <v>2024</v>
      </c>
      <c r="B390" t="s">
        <v>31</v>
      </c>
      <c r="C390" t="s">
        <v>32</v>
      </c>
      <c r="D390" t="s">
        <v>33</v>
      </c>
      <c r="E390">
        <v>717</v>
      </c>
      <c r="F390">
        <f>IF(IFERROR(VLOOKUP(E390,Store_Showcase!B2:H144,{2}, FALSE), TRUE)=TRUE, IF(IFERROR(VLOOKUP(E390,Store_SRP!B2:H110,{2}, FALSE), TRUE)=TRUE,VLOOKUP(E390,Store_VAM!B2:H273,{2}, FALSE),VLOOKUP(E390,Store_SRP!B2:H110,{2}, FALSE)), VLOOKUP(E390,Store_Showcase!B2:H144,{2}, FALSE))</f>
      </c>
      <c r="G390">
        <v>655317</v>
      </c>
      <c r="H390" t="s">
        <v>916</v>
      </c>
      <c r="I390" s="8" t="s">
        <v>917</v>
      </c>
      <c r="J390" t="s">
        <v>36</v>
      </c>
      <c r="K390" s="8">
        <f>IF(J390="PCK", I390, 0)</f>
      </c>
      <c r="L390" s="8">
        <f>IF(J390="KLS", I390, IF(J390="PCK", I390*VLOOKUP(G390,Sku_Consolidated!A2:U957,21, FALSE),I390*VLOOKUP(G390,Sku_Consolidated!A2:U957,21, FALSE)))</f>
      </c>
      <c r="M390" s="8">
        <f>IF(J390="PCS", I390, 0)</f>
      </c>
      <c r="N390" s="8" t="s">
        <v>918</v>
      </c>
      <c r="O390" s="8">
        <f>N390 * VLOOKUP(E390&amp;VLOOKUP(G390,Sku_Consolidated!A2:Q957,17,FALSE),Sku_CommRate!A2:E1002, 5, FALSE)</f>
      </c>
      <c r="P390" s="8">
        <f>N390 - O390</f>
      </c>
      <c r="Q390">
        <f>VLOOKUP(G390,Sku_Consolidated!A2:G957,7, FALSE)</f>
      </c>
      <c r="R390">
        <f>IF(IFERROR(VLOOKUP(E390,Store_Showcase!B2:H144,7, FALSE), TRUE)=TRUE, IF(IFERROR(VLOOKUP(E390,Store_SRP!B2:H110,7, FALSE), TRUE)=TRUE,VLOOKUP(E390,Store_VAM!B2:H273,7, FALSE),VLOOKUP(E390,Store_SRP!B2:H110,7, FALSE)), VLOOKUP(E390,Store_Showcase!B2:H144,7, FALSE))</f>
      </c>
      <c r="S390">
        <f>IF(IFERROR(VLOOKUP(E390,Store_Showcase!B2:I144,8, FALSE), TRUE)=TRUE, IF(IFERROR(VLOOKUP(E390,Store_SRP!B2:I110,8, FALSE), TRUE)=TRUE,VLOOKUP(E390,Store_VAM!B2:I273,8, FALSE),VLOOKUP(E390,Store_SRP!B2:I110,8, FALSE)), VLOOKUP(E390,Store_Showcase!B2:I144,8, FALSE))</f>
      </c>
      <c r="T390">
        <f>VLOOKUP(G390,Sku_Consolidated!A2:R957,18,FALSE)</f>
      </c>
      <c r="U390">
        <v>6242</v>
      </c>
      <c r="V390">
        <f>IF(VLOOKUP(G390,Sku_Consolidated!A2:S957,19,FALSE)="SHOWCASE", VLOOKUP(E390,Store_Showcase!B2:L144,11, FALSE), IF(VLOOKUP(G390,Sku_Consolidated!A2:S957,19,FALSE)="VAM",VLOOKUP(E390,Store_VAM!B2:L273,11, FALSE),VLOOKUP(E390,Store_SRP!B2:L110,11, FALSE)))</f>
      </c>
      <c r="W390">
        <f>VLOOKUP(G390,Sku_Consolidated!A2:W957,11,FALSE)</f>
      </c>
      <c r="X390">
        <f>VLOOKUP(G390,Sku_Consolidated!A2:H957,8,FALSE)</f>
      </c>
      <c r="Y390">
        <f>VLOOKUP(G390,Sku_Consolidated!A2:I957,9,FALSE)</f>
      </c>
      <c r="Z390" t="s">
        <v>38</v>
      </c>
      <c r="AA390">
        <f>VLOOKUP(G390,Sku_Consolidated!A2:E957,5,FALSE)</f>
      </c>
      <c r="AB390">
        <f>IF(VLOOKUP(G390,Sku_Consolidated!A2:S957,19,FALSE)="SHOWCASE", VLOOKUP(E390,Store_Showcase!B2:N144,13, FALSE), IF(VLOOKUP(G390,Sku_Consolidated!A2:S957,19,FALSE)="VAM",VLOOKUP(E390,Store_VAM!B2:N273,13, FALSE),VLOOKUP(E390,Store_SRP!B2:N110,13, FALSE)))</f>
      </c>
      <c r="AC390">
        <f>IF(IFERROR(AB390,TRUE)=TRUE, "-","OK")</f>
      </c>
      <c r="AD390" s="8" t="s">
        <v>918</v>
      </c>
      <c r="AE390" s="8" t="s">
        <v>39</v>
      </c>
      <c r="AF390">
        <f>IF(IFERROR(VLOOKUP(E390,Store_Showcase!B2:H144,{5}, FALSE), TRUE)=TRUE, IF(IFERROR(VLOOKUP(E390,Store_SRP!B2:H110,{5}, FALSE), TRUE)=TRUE,VLOOKUP(E390,Store_VAM!B2:H273,{5}, FALSE),VLOOKUP(E390,Store_SRP!B2:H110,{5}, FALSE)), VLOOKUP(E390,Store_Showcase!B2:H144,{5}, FALSE))</f>
      </c>
      <c r="AG390">
        <f>IF(IFERROR(VLOOKUP(E390,Store_Showcase!B2:H144,{6}, FALSE), TRUE)=TRUE, IF(IFERROR(VLOOKUP(E390,Store_SRP!B2:H110,{6}, FALSE), TRUE)=TRUE,VLOOKUP(E390,Store_VAM!B2:H273,{6}, FALSE),VLOOKUP(E390,Store_SRP!B2:H110,{6}, FALSE)), VLOOKUP(E390,Store_Showcase!B2:H144,{6}, FALSE))</f>
      </c>
      <c r="AH390">
        <f>VLOOKUP(G390,Sku_Consolidated!A2:R957,18,FALSE)</f>
      </c>
      <c r="AI390">
        <f>VLOOKUP(G390,Sku_Consolidated!A2:S957,19,FALSE)</f>
      </c>
      <c r="AJ390">
        <f>VLOOKUP(G390,Sku_Consolidated!A2:T957,20,FALSE)</f>
      </c>
    </row>
    <row r="391" spans="1:36" x14ac:dyDescent="0.25">
      <c r="A391">
        <v>2024</v>
      </c>
      <c r="B391" t="s">
        <v>31</v>
      </c>
      <c r="C391" t="s">
        <v>32</v>
      </c>
      <c r="D391" t="s">
        <v>33</v>
      </c>
      <c r="E391">
        <v>814</v>
      </c>
      <c r="F391">
        <f>IF(IFERROR(VLOOKUP(E391,Store_Showcase!B2:H144,{2}, FALSE), TRUE)=TRUE, IF(IFERROR(VLOOKUP(E391,Store_SRP!B2:H110,{2}, FALSE), TRUE)=TRUE,VLOOKUP(E391,Store_VAM!B2:H273,{2}, FALSE),VLOOKUP(E391,Store_SRP!B2:H110,{2}, FALSE)), VLOOKUP(E391,Store_Showcase!B2:H144,{2}, FALSE))</f>
      </c>
      <c r="G391">
        <v>655312</v>
      </c>
      <c r="H391" t="s">
        <v>98</v>
      </c>
      <c r="I391" s="8" t="s">
        <v>919</v>
      </c>
      <c r="J391" t="s">
        <v>36</v>
      </c>
      <c r="K391" s="8">
        <f>IF(J391="PCK", I391, 0)</f>
      </c>
      <c r="L391" s="8">
        <f>IF(J391="KLS", I391, IF(J391="PCK", I391*VLOOKUP(G391,Sku_Consolidated!A2:U957,21, FALSE),I391*VLOOKUP(G391,Sku_Consolidated!A2:U957,21, FALSE)))</f>
      </c>
      <c r="M391" s="8">
        <f>IF(J391="PCS", I391, 0)</f>
      </c>
      <c r="N391" s="8" t="s">
        <v>920</v>
      </c>
      <c r="O391" s="8">
        <f>N391 * VLOOKUP(E391&amp;VLOOKUP(G391,Sku_Consolidated!A2:Q957,17,FALSE),Sku_CommRate!A2:E1002, 5, FALSE)</f>
      </c>
      <c r="P391" s="8">
        <f>N391 - O391</f>
      </c>
      <c r="Q391">
        <f>VLOOKUP(G391,Sku_Consolidated!A2:G957,7, FALSE)</f>
      </c>
      <c r="R391">
        <f>IF(IFERROR(VLOOKUP(E391,Store_Showcase!B2:H144,7, FALSE), TRUE)=TRUE, IF(IFERROR(VLOOKUP(E391,Store_SRP!B2:H110,7, FALSE), TRUE)=TRUE,VLOOKUP(E391,Store_VAM!B2:H273,7, FALSE),VLOOKUP(E391,Store_SRP!B2:H110,7, FALSE)), VLOOKUP(E391,Store_Showcase!B2:H144,7, FALSE))</f>
      </c>
      <c r="S391">
        <f>IF(IFERROR(VLOOKUP(E391,Store_Showcase!B2:I144,8, FALSE), TRUE)=TRUE, IF(IFERROR(VLOOKUP(E391,Store_SRP!B2:I110,8, FALSE), TRUE)=TRUE,VLOOKUP(E391,Store_VAM!B2:I273,8, FALSE),VLOOKUP(E391,Store_SRP!B2:I110,8, FALSE)), VLOOKUP(E391,Store_Showcase!B2:I144,8, FALSE))</f>
      </c>
      <c r="T391">
        <f>VLOOKUP(G391,Sku_Consolidated!A2:R957,18,FALSE)</f>
      </c>
      <c r="U391">
        <v>6238</v>
      </c>
      <c r="V391">
        <f>IF(VLOOKUP(G391,Sku_Consolidated!A2:S957,19,FALSE)="SHOWCASE", VLOOKUP(E391,Store_Showcase!B2:L144,11, FALSE), IF(VLOOKUP(G391,Sku_Consolidated!A2:S957,19,FALSE)="VAM",VLOOKUP(E391,Store_VAM!B2:L273,11, FALSE),VLOOKUP(E391,Store_SRP!B2:L110,11, FALSE)))</f>
      </c>
      <c r="W391">
        <f>VLOOKUP(G391,Sku_Consolidated!A2:W957,11,FALSE)</f>
      </c>
      <c r="X391">
        <f>VLOOKUP(G391,Sku_Consolidated!A2:H957,8,FALSE)</f>
      </c>
      <c r="Y391">
        <f>VLOOKUP(G391,Sku_Consolidated!A2:I957,9,FALSE)</f>
      </c>
      <c r="Z391" t="s">
        <v>38</v>
      </c>
      <c r="AA391">
        <f>VLOOKUP(G391,Sku_Consolidated!A2:E957,5,FALSE)</f>
      </c>
      <c r="AB391">
        <f>IF(VLOOKUP(G391,Sku_Consolidated!A2:S957,19,FALSE)="SHOWCASE", VLOOKUP(E391,Store_Showcase!B2:N144,13, FALSE), IF(VLOOKUP(G391,Sku_Consolidated!A2:S957,19,FALSE)="VAM",VLOOKUP(E391,Store_VAM!B2:N273,13, FALSE),VLOOKUP(E391,Store_SRP!B2:N110,13, FALSE)))</f>
      </c>
      <c r="AC391">
        <f>IF(IFERROR(AB391,TRUE)=TRUE, "-","OK")</f>
      </c>
      <c r="AD391" s="8" t="s">
        <v>920</v>
      </c>
      <c r="AE391" s="8" t="s">
        <v>39</v>
      </c>
      <c r="AF391">
        <f>IF(IFERROR(VLOOKUP(E391,Store_Showcase!B2:H144,{5}, FALSE), TRUE)=TRUE, IF(IFERROR(VLOOKUP(E391,Store_SRP!B2:H110,{5}, FALSE), TRUE)=TRUE,VLOOKUP(E391,Store_VAM!B2:H273,{5}, FALSE),VLOOKUP(E391,Store_SRP!B2:H110,{5}, FALSE)), VLOOKUP(E391,Store_Showcase!B2:H144,{5}, FALSE))</f>
      </c>
      <c r="AG391">
        <f>IF(IFERROR(VLOOKUP(E391,Store_Showcase!B2:H144,{6}, FALSE), TRUE)=TRUE, IF(IFERROR(VLOOKUP(E391,Store_SRP!B2:H110,{6}, FALSE), TRUE)=TRUE,VLOOKUP(E391,Store_VAM!B2:H273,{6}, FALSE),VLOOKUP(E391,Store_SRP!B2:H110,{6}, FALSE)), VLOOKUP(E391,Store_Showcase!B2:H144,{6}, FALSE))</f>
      </c>
      <c r="AH391">
        <f>VLOOKUP(G391,Sku_Consolidated!A2:R957,18,FALSE)</f>
      </c>
      <c r="AI391">
        <f>VLOOKUP(G391,Sku_Consolidated!A2:S957,19,FALSE)</f>
      </c>
      <c r="AJ391">
        <f>VLOOKUP(G391,Sku_Consolidated!A2:T957,20,FALSE)</f>
      </c>
    </row>
    <row r="392" spans="1:36" x14ac:dyDescent="0.25">
      <c r="A392">
        <v>2024</v>
      </c>
      <c r="B392" t="s">
        <v>31</v>
      </c>
      <c r="C392" t="s">
        <v>32</v>
      </c>
      <c r="D392" t="s">
        <v>33</v>
      </c>
      <c r="E392">
        <v>4005</v>
      </c>
      <c r="F392">
        <f>IF(IFERROR(VLOOKUP(E392,Store_Showcase!B2:H144,{2}, FALSE), TRUE)=TRUE, IF(IFERROR(VLOOKUP(E392,Store_SRP!B2:H110,{2}, FALSE), TRUE)=TRUE,VLOOKUP(E392,Store_VAM!B2:H273,{2}, FALSE),VLOOKUP(E392,Store_SRP!B2:H110,{2}, FALSE)), VLOOKUP(E392,Store_Showcase!B2:H144,{2}, FALSE))</f>
      </c>
      <c r="G392">
        <v>655720</v>
      </c>
      <c r="H392" t="s">
        <v>122</v>
      </c>
      <c r="I392" s="8" t="s">
        <v>921</v>
      </c>
      <c r="J392" t="s">
        <v>36</v>
      </c>
      <c r="K392" s="8">
        <f>IF(J392="PCK", I392, 0)</f>
      </c>
      <c r="L392" s="8">
        <f>IF(J392="KLS", I392, IF(J392="PCK", I392*VLOOKUP(G392,Sku_Consolidated!A2:U957,21, FALSE),I392*VLOOKUP(G392,Sku_Consolidated!A2:U957,21, FALSE)))</f>
      </c>
      <c r="M392" s="8">
        <f>IF(J392="PCS", I392, 0)</f>
      </c>
      <c r="N392" s="8" t="s">
        <v>922</v>
      </c>
      <c r="O392" s="8">
        <f>N392 * VLOOKUP(E392&amp;VLOOKUP(G392,Sku_Consolidated!A2:Q957,17,FALSE),Sku_CommRate!A2:E1002, 5, FALSE)</f>
      </c>
      <c r="P392" s="8">
        <f>N392 - O392</f>
      </c>
      <c r="Q392">
        <f>VLOOKUP(G392,Sku_Consolidated!A2:G957,7, FALSE)</f>
      </c>
      <c r="R392">
        <f>IF(IFERROR(VLOOKUP(E392,Store_Showcase!B2:H144,7, FALSE), TRUE)=TRUE, IF(IFERROR(VLOOKUP(E392,Store_SRP!B2:H110,7, FALSE), TRUE)=TRUE,VLOOKUP(E392,Store_VAM!B2:H273,7, FALSE),VLOOKUP(E392,Store_SRP!B2:H110,7, FALSE)), VLOOKUP(E392,Store_Showcase!B2:H144,7, FALSE))</f>
      </c>
      <c r="S392">
        <f>IF(IFERROR(VLOOKUP(E392,Store_Showcase!B2:I144,8, FALSE), TRUE)=TRUE, IF(IFERROR(VLOOKUP(E392,Store_SRP!B2:I110,8, FALSE), TRUE)=TRUE,VLOOKUP(E392,Store_VAM!B2:I273,8, FALSE),VLOOKUP(E392,Store_SRP!B2:I110,8, FALSE)), VLOOKUP(E392,Store_Showcase!B2:I144,8, FALSE))</f>
      </c>
      <c r="T392">
        <f>VLOOKUP(G392,Sku_Consolidated!A2:R957,18,FALSE)</f>
      </c>
      <c r="U392">
        <v>6448</v>
      </c>
      <c r="V392">
        <f>IF(VLOOKUP(G392,Sku_Consolidated!A2:S957,19,FALSE)="SHOWCASE", VLOOKUP(E392,Store_Showcase!B2:L144,11, FALSE), IF(VLOOKUP(G392,Sku_Consolidated!A2:S957,19,FALSE)="VAM",VLOOKUP(E392,Store_VAM!B2:L273,11, FALSE),VLOOKUP(E392,Store_SRP!B2:L110,11, FALSE)))</f>
      </c>
      <c r="W392">
        <f>VLOOKUP(G392,Sku_Consolidated!A2:W957,11,FALSE)</f>
      </c>
      <c r="X392">
        <f>VLOOKUP(G392,Sku_Consolidated!A2:H957,8,FALSE)</f>
      </c>
      <c r="Y392">
        <f>VLOOKUP(G392,Sku_Consolidated!A2:I957,9,FALSE)</f>
      </c>
      <c r="Z392" t="s">
        <v>38</v>
      </c>
      <c r="AA392">
        <f>VLOOKUP(G392,Sku_Consolidated!A2:E957,5,FALSE)</f>
      </c>
      <c r="AB392">
        <f>IF(VLOOKUP(G392,Sku_Consolidated!A2:S957,19,FALSE)="SHOWCASE", VLOOKUP(E392,Store_Showcase!B2:N144,13, FALSE), IF(VLOOKUP(G392,Sku_Consolidated!A2:S957,19,FALSE)="VAM",VLOOKUP(E392,Store_VAM!B2:N273,13, FALSE),VLOOKUP(E392,Store_SRP!B2:N110,13, FALSE)))</f>
      </c>
      <c r="AC392">
        <f>IF(IFERROR(AB392,TRUE)=TRUE, "-","OK")</f>
      </c>
      <c r="AD392" s="8" t="s">
        <v>922</v>
      </c>
      <c r="AE392" s="8" t="s">
        <v>39</v>
      </c>
      <c r="AF392">
        <f>IF(IFERROR(VLOOKUP(E392,Store_Showcase!B2:H144,{5}, FALSE), TRUE)=TRUE, IF(IFERROR(VLOOKUP(E392,Store_SRP!B2:H110,{5}, FALSE), TRUE)=TRUE,VLOOKUP(E392,Store_VAM!B2:H273,{5}, FALSE),VLOOKUP(E392,Store_SRP!B2:H110,{5}, FALSE)), VLOOKUP(E392,Store_Showcase!B2:H144,{5}, FALSE))</f>
      </c>
      <c r="AG392">
        <f>IF(IFERROR(VLOOKUP(E392,Store_Showcase!B2:H144,{6}, FALSE), TRUE)=TRUE, IF(IFERROR(VLOOKUP(E392,Store_SRP!B2:H110,{6}, FALSE), TRUE)=TRUE,VLOOKUP(E392,Store_VAM!B2:H273,{6}, FALSE),VLOOKUP(E392,Store_SRP!B2:H110,{6}, FALSE)), VLOOKUP(E392,Store_Showcase!B2:H144,{6}, FALSE))</f>
      </c>
      <c r="AH392">
        <f>VLOOKUP(G392,Sku_Consolidated!A2:R957,18,FALSE)</f>
      </c>
      <c r="AI392">
        <f>VLOOKUP(G392,Sku_Consolidated!A2:S957,19,FALSE)</f>
      </c>
      <c r="AJ392">
        <f>VLOOKUP(G392,Sku_Consolidated!A2:T957,20,FALSE)</f>
      </c>
    </row>
    <row r="393" spans="1:36" x14ac:dyDescent="0.25">
      <c r="A393">
        <v>2024</v>
      </c>
      <c r="B393" t="s">
        <v>31</v>
      </c>
      <c r="C393" t="s">
        <v>32</v>
      </c>
      <c r="D393" t="s">
        <v>33</v>
      </c>
      <c r="E393">
        <v>814</v>
      </c>
      <c r="F393">
        <f>IF(IFERROR(VLOOKUP(E393,Store_Showcase!B2:H144,{2}, FALSE), TRUE)=TRUE, IF(IFERROR(VLOOKUP(E393,Store_SRP!B2:H110,{2}, FALSE), TRUE)=TRUE,VLOOKUP(E393,Store_VAM!B2:H273,{2}, FALSE),VLOOKUP(E393,Store_SRP!B2:H110,{2}, FALSE)), VLOOKUP(E393,Store_Showcase!B2:H144,{2}, FALSE))</f>
      </c>
      <c r="G393">
        <v>655515</v>
      </c>
      <c r="H393" t="s">
        <v>428</v>
      </c>
      <c r="I393" s="8" t="s">
        <v>923</v>
      </c>
      <c r="J393" t="s">
        <v>36</v>
      </c>
      <c r="K393" s="8">
        <f>IF(J393="PCK", I393, 0)</f>
      </c>
      <c r="L393" s="8">
        <f>IF(J393="KLS", I393, IF(J393="PCK", I393*VLOOKUP(G393,Sku_Consolidated!A2:U957,21, FALSE),I393*VLOOKUP(G393,Sku_Consolidated!A2:U957,21, FALSE)))</f>
      </c>
      <c r="M393" s="8">
        <f>IF(J393="PCS", I393, 0)</f>
      </c>
      <c r="N393" s="8" t="s">
        <v>924</v>
      </c>
      <c r="O393" s="8">
        <f>N393 * VLOOKUP(E393&amp;VLOOKUP(G393,Sku_Consolidated!A2:Q957,17,FALSE),Sku_CommRate!A2:E1002, 5, FALSE)</f>
      </c>
      <c r="P393" s="8">
        <f>N393 - O393</f>
      </c>
      <c r="Q393">
        <f>VLOOKUP(G393,Sku_Consolidated!A2:G957,7, FALSE)</f>
      </c>
      <c r="R393">
        <f>IF(IFERROR(VLOOKUP(E393,Store_Showcase!B2:H144,7, FALSE), TRUE)=TRUE, IF(IFERROR(VLOOKUP(E393,Store_SRP!B2:H110,7, FALSE), TRUE)=TRUE,VLOOKUP(E393,Store_VAM!B2:H273,7, FALSE),VLOOKUP(E393,Store_SRP!B2:H110,7, FALSE)), VLOOKUP(E393,Store_Showcase!B2:H144,7, FALSE))</f>
      </c>
      <c r="S393">
        <f>IF(IFERROR(VLOOKUP(E393,Store_Showcase!B2:I144,8, FALSE), TRUE)=TRUE, IF(IFERROR(VLOOKUP(E393,Store_SRP!B2:I110,8, FALSE), TRUE)=TRUE,VLOOKUP(E393,Store_VAM!B2:I273,8, FALSE),VLOOKUP(E393,Store_SRP!B2:I110,8, FALSE)), VLOOKUP(E393,Store_Showcase!B2:I144,8, FALSE))</f>
      </c>
      <c r="T393">
        <f>VLOOKUP(G393,Sku_Consolidated!A2:R957,18,FALSE)</f>
      </c>
      <c r="U393">
        <v>6338</v>
      </c>
      <c r="V393">
        <f>IF(VLOOKUP(G393,Sku_Consolidated!A2:S957,19,FALSE)="SHOWCASE", VLOOKUP(E393,Store_Showcase!B2:L144,11, FALSE), IF(VLOOKUP(G393,Sku_Consolidated!A2:S957,19,FALSE)="VAM",VLOOKUP(E393,Store_VAM!B2:L273,11, FALSE),VLOOKUP(E393,Store_SRP!B2:L110,11, FALSE)))</f>
      </c>
      <c r="W393">
        <f>VLOOKUP(G393,Sku_Consolidated!A2:W957,11,FALSE)</f>
      </c>
      <c r="X393">
        <f>VLOOKUP(G393,Sku_Consolidated!A2:H957,8,FALSE)</f>
      </c>
      <c r="Y393">
        <f>VLOOKUP(G393,Sku_Consolidated!A2:I957,9,FALSE)</f>
      </c>
      <c r="Z393" t="s">
        <v>38</v>
      </c>
      <c r="AA393">
        <f>VLOOKUP(G393,Sku_Consolidated!A2:E957,5,FALSE)</f>
      </c>
      <c r="AB393">
        <f>IF(VLOOKUP(G393,Sku_Consolidated!A2:S957,19,FALSE)="SHOWCASE", VLOOKUP(E393,Store_Showcase!B2:N144,13, FALSE), IF(VLOOKUP(G393,Sku_Consolidated!A2:S957,19,FALSE)="VAM",VLOOKUP(E393,Store_VAM!B2:N273,13, FALSE),VLOOKUP(E393,Store_SRP!B2:N110,13, FALSE)))</f>
      </c>
      <c r="AC393">
        <f>IF(IFERROR(AB393,TRUE)=TRUE, "-","OK")</f>
      </c>
      <c r="AD393" s="8" t="s">
        <v>924</v>
      </c>
      <c r="AE393" s="8" t="s">
        <v>39</v>
      </c>
      <c r="AF393">
        <f>IF(IFERROR(VLOOKUP(E393,Store_Showcase!B2:H144,{5}, FALSE), TRUE)=TRUE, IF(IFERROR(VLOOKUP(E393,Store_SRP!B2:H110,{5}, FALSE), TRUE)=TRUE,VLOOKUP(E393,Store_VAM!B2:H273,{5}, FALSE),VLOOKUP(E393,Store_SRP!B2:H110,{5}, FALSE)), VLOOKUP(E393,Store_Showcase!B2:H144,{5}, FALSE))</f>
      </c>
      <c r="AG393">
        <f>IF(IFERROR(VLOOKUP(E393,Store_Showcase!B2:H144,{6}, FALSE), TRUE)=TRUE, IF(IFERROR(VLOOKUP(E393,Store_SRP!B2:H110,{6}, FALSE), TRUE)=TRUE,VLOOKUP(E393,Store_VAM!B2:H273,{6}, FALSE),VLOOKUP(E393,Store_SRP!B2:H110,{6}, FALSE)), VLOOKUP(E393,Store_Showcase!B2:H144,{6}, FALSE))</f>
      </c>
      <c r="AH393">
        <f>VLOOKUP(G393,Sku_Consolidated!A2:R957,18,FALSE)</f>
      </c>
      <c r="AI393">
        <f>VLOOKUP(G393,Sku_Consolidated!A2:S957,19,FALSE)</f>
      </c>
      <c r="AJ393">
        <f>VLOOKUP(G393,Sku_Consolidated!A2:T957,20,FALSE)</f>
      </c>
    </row>
    <row r="394" spans="1:36" x14ac:dyDescent="0.25">
      <c r="A394">
        <v>2024</v>
      </c>
      <c r="B394" t="s">
        <v>31</v>
      </c>
      <c r="C394" t="s">
        <v>32</v>
      </c>
      <c r="D394" t="s">
        <v>33</v>
      </c>
      <c r="E394">
        <v>717</v>
      </c>
      <c r="F394">
        <f>IF(IFERROR(VLOOKUP(E394,Store_Showcase!B2:H144,{2}, FALSE), TRUE)=TRUE, IF(IFERROR(VLOOKUP(E394,Store_SRP!B2:H110,{2}, FALSE), TRUE)=TRUE,VLOOKUP(E394,Store_VAM!B2:H273,{2}, FALSE),VLOOKUP(E394,Store_SRP!B2:H110,{2}, FALSE)), VLOOKUP(E394,Store_Showcase!B2:H144,{2}, FALSE))</f>
      </c>
      <c r="G394">
        <v>655323</v>
      </c>
      <c r="H394" t="s">
        <v>211</v>
      </c>
      <c r="I394" s="8" t="s">
        <v>925</v>
      </c>
      <c r="J394" t="s">
        <v>36</v>
      </c>
      <c r="K394" s="8">
        <f>IF(J394="PCK", I394, 0)</f>
      </c>
      <c r="L394" s="8">
        <f>IF(J394="KLS", I394, IF(J394="PCK", I394*VLOOKUP(G394,Sku_Consolidated!A2:U957,21, FALSE),I394*VLOOKUP(G394,Sku_Consolidated!A2:U957,21, FALSE)))</f>
      </c>
      <c r="M394" s="8">
        <f>IF(J394="PCS", I394, 0)</f>
      </c>
      <c r="N394" s="8" t="s">
        <v>926</v>
      </c>
      <c r="O394" s="8">
        <f>N394 * VLOOKUP(E394&amp;VLOOKUP(G394,Sku_Consolidated!A2:Q957,17,FALSE),Sku_CommRate!A2:E1002, 5, FALSE)</f>
      </c>
      <c r="P394" s="8">
        <f>N394 - O394</f>
      </c>
      <c r="Q394">
        <f>VLOOKUP(G394,Sku_Consolidated!A2:G957,7, FALSE)</f>
      </c>
      <c r="R394">
        <f>IF(IFERROR(VLOOKUP(E394,Store_Showcase!B2:H144,7, FALSE), TRUE)=TRUE, IF(IFERROR(VLOOKUP(E394,Store_SRP!B2:H110,7, FALSE), TRUE)=TRUE,VLOOKUP(E394,Store_VAM!B2:H273,7, FALSE),VLOOKUP(E394,Store_SRP!B2:H110,7, FALSE)), VLOOKUP(E394,Store_Showcase!B2:H144,7, FALSE))</f>
      </c>
      <c r="S394">
        <f>IF(IFERROR(VLOOKUP(E394,Store_Showcase!B2:I144,8, FALSE), TRUE)=TRUE, IF(IFERROR(VLOOKUP(E394,Store_SRP!B2:I110,8, FALSE), TRUE)=TRUE,VLOOKUP(E394,Store_VAM!B2:I273,8, FALSE),VLOOKUP(E394,Store_SRP!B2:I110,8, FALSE)), VLOOKUP(E394,Store_Showcase!B2:I144,8, FALSE))</f>
      </c>
      <c r="T394">
        <f>VLOOKUP(G394,Sku_Consolidated!A2:R957,18,FALSE)</f>
      </c>
      <c r="U394">
        <v>6248</v>
      </c>
      <c r="V394">
        <f>IF(VLOOKUP(G394,Sku_Consolidated!A2:S957,19,FALSE)="SHOWCASE", VLOOKUP(E394,Store_Showcase!B2:L144,11, FALSE), IF(VLOOKUP(G394,Sku_Consolidated!A2:S957,19,FALSE)="VAM",VLOOKUP(E394,Store_VAM!B2:L273,11, FALSE),VLOOKUP(E394,Store_SRP!B2:L110,11, FALSE)))</f>
      </c>
      <c r="W394">
        <f>VLOOKUP(G394,Sku_Consolidated!A2:W957,11,FALSE)</f>
      </c>
      <c r="X394">
        <f>VLOOKUP(G394,Sku_Consolidated!A2:H957,8,FALSE)</f>
      </c>
      <c r="Y394">
        <f>VLOOKUP(G394,Sku_Consolidated!A2:I957,9,FALSE)</f>
      </c>
      <c r="Z394" t="s">
        <v>38</v>
      </c>
      <c r="AA394">
        <f>VLOOKUP(G394,Sku_Consolidated!A2:E957,5,FALSE)</f>
      </c>
      <c r="AB394">
        <f>IF(VLOOKUP(G394,Sku_Consolidated!A2:S957,19,FALSE)="SHOWCASE", VLOOKUP(E394,Store_Showcase!B2:N144,13, FALSE), IF(VLOOKUP(G394,Sku_Consolidated!A2:S957,19,FALSE)="VAM",VLOOKUP(E394,Store_VAM!B2:N273,13, FALSE),VLOOKUP(E394,Store_SRP!B2:N110,13, FALSE)))</f>
      </c>
      <c r="AC394">
        <f>IF(IFERROR(AB394,TRUE)=TRUE, "-","OK")</f>
      </c>
      <c r="AD394" s="8" t="s">
        <v>926</v>
      </c>
      <c r="AE394" s="8" t="s">
        <v>39</v>
      </c>
      <c r="AF394">
        <f>IF(IFERROR(VLOOKUP(E394,Store_Showcase!B2:H144,{5}, FALSE), TRUE)=TRUE, IF(IFERROR(VLOOKUP(E394,Store_SRP!B2:H110,{5}, FALSE), TRUE)=TRUE,VLOOKUP(E394,Store_VAM!B2:H273,{5}, FALSE),VLOOKUP(E394,Store_SRP!B2:H110,{5}, FALSE)), VLOOKUP(E394,Store_Showcase!B2:H144,{5}, FALSE))</f>
      </c>
      <c r="AG394">
        <f>IF(IFERROR(VLOOKUP(E394,Store_Showcase!B2:H144,{6}, FALSE), TRUE)=TRUE, IF(IFERROR(VLOOKUP(E394,Store_SRP!B2:H110,{6}, FALSE), TRUE)=TRUE,VLOOKUP(E394,Store_VAM!B2:H273,{6}, FALSE),VLOOKUP(E394,Store_SRP!B2:H110,{6}, FALSE)), VLOOKUP(E394,Store_Showcase!B2:H144,{6}, FALSE))</f>
      </c>
      <c r="AH394">
        <f>VLOOKUP(G394,Sku_Consolidated!A2:R957,18,FALSE)</f>
      </c>
      <c r="AI394">
        <f>VLOOKUP(G394,Sku_Consolidated!A2:S957,19,FALSE)</f>
      </c>
      <c r="AJ394">
        <f>VLOOKUP(G394,Sku_Consolidated!A2:T957,20,FALSE)</f>
      </c>
    </row>
    <row r="395" spans="1:36" x14ac:dyDescent="0.25">
      <c r="A395">
        <v>2024</v>
      </c>
      <c r="B395" t="s">
        <v>31</v>
      </c>
      <c r="C395" t="s">
        <v>32</v>
      </c>
      <c r="D395" t="s">
        <v>33</v>
      </c>
      <c r="E395">
        <v>401</v>
      </c>
      <c r="F395">
        <f>IF(IFERROR(VLOOKUP(E395,Store_Showcase!B2:H144,{2}, FALSE), TRUE)=TRUE, IF(IFERROR(VLOOKUP(E395,Store_SRP!B2:H110,{2}, FALSE), TRUE)=TRUE,VLOOKUP(E395,Store_VAM!B2:H273,{2}, FALSE),VLOOKUP(E395,Store_SRP!B2:H110,{2}, FALSE)), VLOOKUP(E395,Store_Showcase!B2:H144,{2}, FALSE))</f>
      </c>
      <c r="G395">
        <v>655292</v>
      </c>
      <c r="H395" t="s">
        <v>72</v>
      </c>
      <c r="I395" s="8" t="s">
        <v>927</v>
      </c>
      <c r="J395" t="s">
        <v>36</v>
      </c>
      <c r="K395" s="8">
        <f>IF(J395="PCK", I395, 0)</f>
      </c>
      <c r="L395" s="8">
        <f>IF(J395="KLS", I395, IF(J395="PCK", I395*VLOOKUP(G395,Sku_Consolidated!A2:U957,21, FALSE),I395*VLOOKUP(G395,Sku_Consolidated!A2:U957,21, FALSE)))</f>
      </c>
      <c r="M395" s="8">
        <f>IF(J395="PCS", I395, 0)</f>
      </c>
      <c r="N395" s="8" t="s">
        <v>928</v>
      </c>
      <c r="O395" s="8">
        <f>N395 * VLOOKUP(E395&amp;VLOOKUP(G395,Sku_Consolidated!A2:Q957,17,FALSE),Sku_CommRate!A2:E1002, 5, FALSE)</f>
      </c>
      <c r="P395" s="8">
        <f>N395 - O395</f>
      </c>
      <c r="Q395">
        <f>VLOOKUP(G395,Sku_Consolidated!A2:G957,7, FALSE)</f>
      </c>
      <c r="R395">
        <f>IF(IFERROR(VLOOKUP(E395,Store_Showcase!B2:H144,7, FALSE), TRUE)=TRUE, IF(IFERROR(VLOOKUP(E395,Store_SRP!B2:H110,7, FALSE), TRUE)=TRUE,VLOOKUP(E395,Store_VAM!B2:H273,7, FALSE),VLOOKUP(E395,Store_SRP!B2:H110,7, FALSE)), VLOOKUP(E395,Store_Showcase!B2:H144,7, FALSE))</f>
      </c>
      <c r="S395">
        <f>IF(IFERROR(VLOOKUP(E395,Store_Showcase!B2:I144,8, FALSE), TRUE)=TRUE, IF(IFERROR(VLOOKUP(E395,Store_SRP!B2:I110,8, FALSE), TRUE)=TRUE,VLOOKUP(E395,Store_VAM!B2:I273,8, FALSE),VLOOKUP(E395,Store_SRP!B2:I110,8, FALSE)), VLOOKUP(E395,Store_Showcase!B2:I144,8, FALSE))</f>
      </c>
      <c r="T395">
        <f>VLOOKUP(G395,Sku_Consolidated!A2:R957,18,FALSE)</f>
      </c>
      <c r="U395">
        <v>6220</v>
      </c>
      <c r="V395">
        <f>IF(VLOOKUP(G395,Sku_Consolidated!A2:S957,19,FALSE)="SHOWCASE", VLOOKUP(E395,Store_Showcase!B2:L144,11, FALSE), IF(VLOOKUP(G395,Sku_Consolidated!A2:S957,19,FALSE)="VAM",VLOOKUP(E395,Store_VAM!B2:L273,11, FALSE),VLOOKUP(E395,Store_SRP!B2:L110,11, FALSE)))</f>
      </c>
      <c r="W395">
        <f>VLOOKUP(G395,Sku_Consolidated!A2:W957,11,FALSE)</f>
      </c>
      <c r="X395">
        <f>VLOOKUP(G395,Sku_Consolidated!A2:H957,8,FALSE)</f>
      </c>
      <c r="Y395">
        <f>VLOOKUP(G395,Sku_Consolidated!A2:I957,9,FALSE)</f>
      </c>
      <c r="Z395" t="s">
        <v>38</v>
      </c>
      <c r="AA395">
        <f>VLOOKUP(G395,Sku_Consolidated!A2:E957,5,FALSE)</f>
      </c>
      <c r="AB395">
        <f>IF(VLOOKUP(G395,Sku_Consolidated!A2:S957,19,FALSE)="SHOWCASE", VLOOKUP(E395,Store_Showcase!B2:N144,13, FALSE), IF(VLOOKUP(G395,Sku_Consolidated!A2:S957,19,FALSE)="VAM",VLOOKUP(E395,Store_VAM!B2:N273,13, FALSE),VLOOKUP(E395,Store_SRP!B2:N110,13, FALSE)))</f>
      </c>
      <c r="AC395">
        <f>IF(IFERROR(AB395,TRUE)=TRUE, "-","OK")</f>
      </c>
      <c r="AD395" s="8" t="s">
        <v>928</v>
      </c>
      <c r="AE395" s="8" t="s">
        <v>39</v>
      </c>
      <c r="AF395">
        <f>IF(IFERROR(VLOOKUP(E395,Store_Showcase!B2:H144,{5}, FALSE), TRUE)=TRUE, IF(IFERROR(VLOOKUP(E395,Store_SRP!B2:H110,{5}, FALSE), TRUE)=TRUE,VLOOKUP(E395,Store_VAM!B2:H273,{5}, FALSE),VLOOKUP(E395,Store_SRP!B2:H110,{5}, FALSE)), VLOOKUP(E395,Store_Showcase!B2:H144,{5}, FALSE))</f>
      </c>
      <c r="AG395">
        <f>IF(IFERROR(VLOOKUP(E395,Store_Showcase!B2:H144,{6}, FALSE), TRUE)=TRUE, IF(IFERROR(VLOOKUP(E395,Store_SRP!B2:H110,{6}, FALSE), TRUE)=TRUE,VLOOKUP(E395,Store_VAM!B2:H273,{6}, FALSE),VLOOKUP(E395,Store_SRP!B2:H110,{6}, FALSE)), VLOOKUP(E395,Store_Showcase!B2:H144,{6}, FALSE))</f>
      </c>
      <c r="AH395">
        <f>VLOOKUP(G395,Sku_Consolidated!A2:R957,18,FALSE)</f>
      </c>
      <c r="AI395">
        <f>VLOOKUP(G395,Sku_Consolidated!A2:S957,19,FALSE)</f>
      </c>
      <c r="AJ395">
        <f>VLOOKUP(G395,Sku_Consolidated!A2:T957,20,FALSE)</f>
      </c>
    </row>
    <row r="396" spans="1:36" x14ac:dyDescent="0.25">
      <c r="A396">
        <v>2024</v>
      </c>
      <c r="B396" t="s">
        <v>31</v>
      </c>
      <c r="C396" t="s">
        <v>32</v>
      </c>
      <c r="D396" t="s">
        <v>33</v>
      </c>
      <c r="E396">
        <v>205</v>
      </c>
      <c r="F396">
        <f>IF(IFERROR(VLOOKUP(E396,Store_Showcase!B2:H144,{2}, FALSE), TRUE)=TRUE, IF(IFERROR(VLOOKUP(E396,Store_SRP!B2:H110,{2}, FALSE), TRUE)=TRUE,VLOOKUP(E396,Store_VAM!B2:H273,{2}, FALSE),VLOOKUP(E396,Store_SRP!B2:H110,{2}, FALSE)), VLOOKUP(E396,Store_Showcase!B2:H144,{2}, FALSE))</f>
      </c>
      <c r="G396">
        <v>655534</v>
      </c>
      <c r="H396" t="s">
        <v>257</v>
      </c>
      <c r="I396" s="8" t="s">
        <v>929</v>
      </c>
      <c r="J396" t="s">
        <v>36</v>
      </c>
      <c r="K396" s="8">
        <f>IF(J396="PCK", I396, 0)</f>
      </c>
      <c r="L396" s="8">
        <f>IF(J396="KLS", I396, IF(J396="PCK", I396*VLOOKUP(G396,Sku_Consolidated!A2:U957,21, FALSE),I396*VLOOKUP(G396,Sku_Consolidated!A2:U957,21, FALSE)))</f>
      </c>
      <c r="M396" s="8">
        <f>IF(J396="PCS", I396, 0)</f>
      </c>
      <c r="N396" s="8" t="s">
        <v>930</v>
      </c>
      <c r="O396" s="8">
        <f>N396 * VLOOKUP(E396&amp;VLOOKUP(G396,Sku_Consolidated!A2:Q957,17,FALSE),Sku_CommRate!A2:E1002, 5, FALSE)</f>
      </c>
      <c r="P396" s="8">
        <f>N396 - O396</f>
      </c>
      <c r="Q396">
        <f>VLOOKUP(G396,Sku_Consolidated!A2:G957,7, FALSE)</f>
      </c>
      <c r="R396">
        <f>IF(IFERROR(VLOOKUP(E396,Store_Showcase!B2:H144,7, FALSE), TRUE)=TRUE, IF(IFERROR(VLOOKUP(E396,Store_SRP!B2:H110,7, FALSE), TRUE)=TRUE,VLOOKUP(E396,Store_VAM!B2:H273,7, FALSE),VLOOKUP(E396,Store_SRP!B2:H110,7, FALSE)), VLOOKUP(E396,Store_Showcase!B2:H144,7, FALSE))</f>
      </c>
      <c r="S396">
        <f>IF(IFERROR(VLOOKUP(E396,Store_Showcase!B2:I144,8, FALSE), TRUE)=TRUE, IF(IFERROR(VLOOKUP(E396,Store_SRP!B2:I110,8, FALSE), TRUE)=TRUE,VLOOKUP(E396,Store_VAM!B2:I273,8, FALSE),VLOOKUP(E396,Store_SRP!B2:I110,8, FALSE)), VLOOKUP(E396,Store_Showcase!B2:I144,8, FALSE))</f>
      </c>
      <c r="T396">
        <f>VLOOKUP(G396,Sku_Consolidated!A2:R957,18,FALSE)</f>
      </c>
      <c r="U396">
        <v>6355</v>
      </c>
      <c r="V396">
        <f>IF(VLOOKUP(G396,Sku_Consolidated!A2:S957,19,FALSE)="SHOWCASE", VLOOKUP(E396,Store_Showcase!B2:L144,11, FALSE), IF(VLOOKUP(G396,Sku_Consolidated!A2:S957,19,FALSE)="VAM",VLOOKUP(E396,Store_VAM!B2:L273,11, FALSE),VLOOKUP(E396,Store_SRP!B2:L110,11, FALSE)))</f>
      </c>
      <c r="W396">
        <f>VLOOKUP(G396,Sku_Consolidated!A2:W957,11,FALSE)</f>
      </c>
      <c r="X396">
        <f>VLOOKUP(G396,Sku_Consolidated!A2:H957,8,FALSE)</f>
      </c>
      <c r="Y396">
        <f>VLOOKUP(G396,Sku_Consolidated!A2:I957,9,FALSE)</f>
      </c>
      <c r="Z396" t="s">
        <v>38</v>
      </c>
      <c r="AA396">
        <f>VLOOKUP(G396,Sku_Consolidated!A2:E957,5,FALSE)</f>
      </c>
      <c r="AB396">
        <f>IF(VLOOKUP(G396,Sku_Consolidated!A2:S957,19,FALSE)="SHOWCASE", VLOOKUP(E396,Store_Showcase!B2:N144,13, FALSE), IF(VLOOKUP(G396,Sku_Consolidated!A2:S957,19,FALSE)="VAM",VLOOKUP(E396,Store_VAM!B2:N273,13, FALSE),VLOOKUP(E396,Store_SRP!B2:N110,13, FALSE)))</f>
      </c>
      <c r="AC396">
        <f>IF(IFERROR(AB396,TRUE)=TRUE, "-","OK")</f>
      </c>
      <c r="AD396" s="8" t="s">
        <v>930</v>
      </c>
      <c r="AE396" s="8" t="s">
        <v>39</v>
      </c>
      <c r="AF396">
        <f>IF(IFERROR(VLOOKUP(E396,Store_Showcase!B2:H144,{5}, FALSE), TRUE)=TRUE, IF(IFERROR(VLOOKUP(E396,Store_SRP!B2:H110,{5}, FALSE), TRUE)=TRUE,VLOOKUP(E396,Store_VAM!B2:H273,{5}, FALSE),VLOOKUP(E396,Store_SRP!B2:H110,{5}, FALSE)), VLOOKUP(E396,Store_Showcase!B2:H144,{5}, FALSE))</f>
      </c>
      <c r="AG396">
        <f>IF(IFERROR(VLOOKUP(E396,Store_Showcase!B2:H144,{6}, FALSE), TRUE)=TRUE, IF(IFERROR(VLOOKUP(E396,Store_SRP!B2:H110,{6}, FALSE), TRUE)=TRUE,VLOOKUP(E396,Store_VAM!B2:H273,{6}, FALSE),VLOOKUP(E396,Store_SRP!B2:H110,{6}, FALSE)), VLOOKUP(E396,Store_Showcase!B2:H144,{6}, FALSE))</f>
      </c>
      <c r="AH396">
        <f>VLOOKUP(G396,Sku_Consolidated!A2:R957,18,FALSE)</f>
      </c>
      <c r="AI396">
        <f>VLOOKUP(G396,Sku_Consolidated!A2:S957,19,FALSE)</f>
      </c>
      <c r="AJ396">
        <f>VLOOKUP(G396,Sku_Consolidated!A2:T957,20,FALSE)</f>
      </c>
    </row>
    <row r="397" spans="1:36" x14ac:dyDescent="0.25">
      <c r="A397">
        <v>2024</v>
      </c>
      <c r="B397" t="s">
        <v>31</v>
      </c>
      <c r="C397" t="s">
        <v>32</v>
      </c>
      <c r="D397" t="s">
        <v>33</v>
      </c>
      <c r="E397">
        <v>253</v>
      </c>
      <c r="F397">
        <f>IF(IFERROR(VLOOKUP(E397,Store_Showcase!B2:H144,{2}, FALSE), TRUE)=TRUE, IF(IFERROR(VLOOKUP(E397,Store_SRP!B2:H110,{2}, FALSE), TRUE)=TRUE,VLOOKUP(E397,Store_VAM!B2:H273,{2}, FALSE),VLOOKUP(E397,Store_SRP!B2:H110,{2}, FALSE)), VLOOKUP(E397,Store_Showcase!B2:H144,{2}, FALSE))</f>
      </c>
      <c r="G397">
        <v>655314</v>
      </c>
      <c r="H397" t="s">
        <v>69</v>
      </c>
      <c r="I397" s="8" t="s">
        <v>931</v>
      </c>
      <c r="J397" t="s">
        <v>36</v>
      </c>
      <c r="K397" s="8">
        <f>IF(J397="PCK", I397, 0)</f>
      </c>
      <c r="L397" s="8">
        <f>IF(J397="KLS", I397, IF(J397="PCK", I397*VLOOKUP(G397,Sku_Consolidated!A2:U957,21, FALSE),I397*VLOOKUP(G397,Sku_Consolidated!A2:U957,21, FALSE)))</f>
      </c>
      <c r="M397" s="8">
        <f>IF(J397="PCS", I397, 0)</f>
      </c>
      <c r="N397" s="8" t="s">
        <v>932</v>
      </c>
      <c r="O397" s="8">
        <f>N397 * VLOOKUP(E397&amp;VLOOKUP(G397,Sku_Consolidated!A2:Q957,17,FALSE),Sku_CommRate!A2:E1002, 5, FALSE)</f>
      </c>
      <c r="P397" s="8">
        <f>N397 - O397</f>
      </c>
      <c r="Q397">
        <f>VLOOKUP(G397,Sku_Consolidated!A2:G957,7, FALSE)</f>
      </c>
      <c r="R397">
        <f>IF(IFERROR(VLOOKUP(E397,Store_Showcase!B2:H144,7, FALSE), TRUE)=TRUE, IF(IFERROR(VLOOKUP(E397,Store_SRP!B2:H110,7, FALSE), TRUE)=TRUE,VLOOKUP(E397,Store_VAM!B2:H273,7, FALSE),VLOOKUP(E397,Store_SRP!B2:H110,7, FALSE)), VLOOKUP(E397,Store_Showcase!B2:H144,7, FALSE))</f>
      </c>
      <c r="S397">
        <f>IF(IFERROR(VLOOKUP(E397,Store_Showcase!B2:I144,8, FALSE), TRUE)=TRUE, IF(IFERROR(VLOOKUP(E397,Store_SRP!B2:I110,8, FALSE), TRUE)=TRUE,VLOOKUP(E397,Store_VAM!B2:I273,8, FALSE),VLOOKUP(E397,Store_SRP!B2:I110,8, FALSE)), VLOOKUP(E397,Store_Showcase!B2:I144,8, FALSE))</f>
      </c>
      <c r="T397">
        <f>VLOOKUP(G397,Sku_Consolidated!A2:R957,18,FALSE)</f>
      </c>
      <c r="U397">
        <v>6239</v>
      </c>
      <c r="V397">
        <f>IF(VLOOKUP(G397,Sku_Consolidated!A2:S957,19,FALSE)="SHOWCASE", VLOOKUP(E397,Store_Showcase!B2:L144,11, FALSE), IF(VLOOKUP(G397,Sku_Consolidated!A2:S957,19,FALSE)="VAM",VLOOKUP(E397,Store_VAM!B2:L273,11, FALSE),VLOOKUP(E397,Store_SRP!B2:L110,11, FALSE)))</f>
      </c>
      <c r="W397">
        <f>VLOOKUP(G397,Sku_Consolidated!A2:W957,11,FALSE)</f>
      </c>
      <c r="X397">
        <f>VLOOKUP(G397,Sku_Consolidated!A2:H957,8,FALSE)</f>
      </c>
      <c r="Y397">
        <f>VLOOKUP(G397,Sku_Consolidated!A2:I957,9,FALSE)</f>
      </c>
      <c r="Z397" t="s">
        <v>38</v>
      </c>
      <c r="AA397">
        <f>VLOOKUP(G397,Sku_Consolidated!A2:E957,5,FALSE)</f>
      </c>
      <c r="AB397">
        <f>IF(VLOOKUP(G397,Sku_Consolidated!A2:S957,19,FALSE)="SHOWCASE", VLOOKUP(E397,Store_Showcase!B2:N144,13, FALSE), IF(VLOOKUP(G397,Sku_Consolidated!A2:S957,19,FALSE)="VAM",VLOOKUP(E397,Store_VAM!B2:N273,13, FALSE),VLOOKUP(E397,Store_SRP!B2:N110,13, FALSE)))</f>
      </c>
      <c r="AC397">
        <f>IF(IFERROR(AB397,TRUE)=TRUE, "-","OK")</f>
      </c>
      <c r="AD397" s="8" t="s">
        <v>932</v>
      </c>
      <c r="AE397" s="8" t="s">
        <v>39</v>
      </c>
      <c r="AF397">
        <f>IF(IFERROR(VLOOKUP(E397,Store_Showcase!B2:H144,{5}, FALSE), TRUE)=TRUE, IF(IFERROR(VLOOKUP(E397,Store_SRP!B2:H110,{5}, FALSE), TRUE)=TRUE,VLOOKUP(E397,Store_VAM!B2:H273,{5}, FALSE),VLOOKUP(E397,Store_SRP!B2:H110,{5}, FALSE)), VLOOKUP(E397,Store_Showcase!B2:H144,{5}, FALSE))</f>
      </c>
      <c r="AG397">
        <f>IF(IFERROR(VLOOKUP(E397,Store_Showcase!B2:H144,{6}, FALSE), TRUE)=TRUE, IF(IFERROR(VLOOKUP(E397,Store_SRP!B2:H110,{6}, FALSE), TRUE)=TRUE,VLOOKUP(E397,Store_VAM!B2:H273,{6}, FALSE),VLOOKUP(E397,Store_SRP!B2:H110,{6}, FALSE)), VLOOKUP(E397,Store_Showcase!B2:H144,{6}, FALSE))</f>
      </c>
      <c r="AH397">
        <f>VLOOKUP(G397,Sku_Consolidated!A2:R957,18,FALSE)</f>
      </c>
      <c r="AI397">
        <f>VLOOKUP(G397,Sku_Consolidated!A2:S957,19,FALSE)</f>
      </c>
      <c r="AJ397">
        <f>VLOOKUP(G397,Sku_Consolidated!A2:T957,20,FALSE)</f>
      </c>
    </row>
    <row r="398" spans="1:36" x14ac:dyDescent="0.25">
      <c r="A398">
        <v>2024</v>
      </c>
      <c r="B398" t="s">
        <v>31</v>
      </c>
      <c r="C398" t="s">
        <v>32</v>
      </c>
      <c r="D398" t="s">
        <v>33</v>
      </c>
      <c r="E398">
        <v>465</v>
      </c>
      <c r="F398">
        <f>IF(IFERROR(VLOOKUP(E398,Store_Showcase!B2:H144,{2}, FALSE), TRUE)=TRUE, IF(IFERROR(VLOOKUP(E398,Store_SRP!B2:H110,{2}, FALSE), TRUE)=TRUE,VLOOKUP(E398,Store_VAM!B2:H273,{2}, FALSE),VLOOKUP(E398,Store_SRP!B2:H110,{2}, FALSE)), VLOOKUP(E398,Store_Showcase!B2:H144,{2}, FALSE))</f>
      </c>
      <c r="G398">
        <v>655710</v>
      </c>
      <c r="H398" t="s">
        <v>54</v>
      </c>
      <c r="I398" s="8" t="s">
        <v>933</v>
      </c>
      <c r="J398" t="s">
        <v>36</v>
      </c>
      <c r="K398" s="8">
        <f>IF(J398="PCK", I398, 0)</f>
      </c>
      <c r="L398" s="8">
        <f>IF(J398="KLS", I398, IF(J398="PCK", I398*VLOOKUP(G398,Sku_Consolidated!A2:U957,21, FALSE),I398*VLOOKUP(G398,Sku_Consolidated!A2:U957,21, FALSE)))</f>
      </c>
      <c r="M398" s="8">
        <f>IF(J398="PCS", I398, 0)</f>
      </c>
      <c r="N398" s="8" t="s">
        <v>934</v>
      </c>
      <c r="O398" s="8">
        <f>N398 * VLOOKUP(E398&amp;VLOOKUP(G398,Sku_Consolidated!A2:Q957,17,FALSE),Sku_CommRate!A2:E1002, 5, FALSE)</f>
      </c>
      <c r="P398" s="8">
        <f>N398 - O398</f>
      </c>
      <c r="Q398">
        <f>VLOOKUP(G398,Sku_Consolidated!A2:G957,7, FALSE)</f>
      </c>
      <c r="R398">
        <f>IF(IFERROR(VLOOKUP(E398,Store_Showcase!B2:H144,7, FALSE), TRUE)=TRUE, IF(IFERROR(VLOOKUP(E398,Store_SRP!B2:H110,7, FALSE), TRUE)=TRUE,VLOOKUP(E398,Store_VAM!B2:H273,7, FALSE),VLOOKUP(E398,Store_SRP!B2:H110,7, FALSE)), VLOOKUP(E398,Store_Showcase!B2:H144,7, FALSE))</f>
      </c>
      <c r="S398">
        <f>IF(IFERROR(VLOOKUP(E398,Store_Showcase!B2:I144,8, FALSE), TRUE)=TRUE, IF(IFERROR(VLOOKUP(E398,Store_SRP!B2:I110,8, FALSE), TRUE)=TRUE,VLOOKUP(E398,Store_VAM!B2:I273,8, FALSE),VLOOKUP(E398,Store_SRP!B2:I110,8, FALSE)), VLOOKUP(E398,Store_Showcase!B2:I144,8, FALSE))</f>
      </c>
      <c r="T398">
        <f>VLOOKUP(G398,Sku_Consolidated!A2:R957,18,FALSE)</f>
      </c>
      <c r="U398">
        <v>6438</v>
      </c>
      <c r="V398">
        <f>IF(VLOOKUP(G398,Sku_Consolidated!A2:S957,19,FALSE)="SHOWCASE", VLOOKUP(E398,Store_Showcase!B2:L144,11, FALSE), IF(VLOOKUP(G398,Sku_Consolidated!A2:S957,19,FALSE)="VAM",VLOOKUP(E398,Store_VAM!B2:L273,11, FALSE),VLOOKUP(E398,Store_SRP!B2:L110,11, FALSE)))</f>
      </c>
      <c r="W398">
        <f>VLOOKUP(G398,Sku_Consolidated!A2:W957,11,FALSE)</f>
      </c>
      <c r="X398">
        <f>VLOOKUP(G398,Sku_Consolidated!A2:H957,8,FALSE)</f>
      </c>
      <c r="Y398">
        <f>VLOOKUP(G398,Sku_Consolidated!A2:I957,9,FALSE)</f>
      </c>
      <c r="Z398" t="s">
        <v>38</v>
      </c>
      <c r="AA398">
        <f>VLOOKUP(G398,Sku_Consolidated!A2:E957,5,FALSE)</f>
      </c>
      <c r="AB398">
        <f>IF(VLOOKUP(G398,Sku_Consolidated!A2:S957,19,FALSE)="SHOWCASE", VLOOKUP(E398,Store_Showcase!B2:N144,13, FALSE), IF(VLOOKUP(G398,Sku_Consolidated!A2:S957,19,FALSE)="VAM",VLOOKUP(E398,Store_VAM!B2:N273,13, FALSE),VLOOKUP(E398,Store_SRP!B2:N110,13, FALSE)))</f>
      </c>
      <c r="AC398">
        <f>IF(IFERROR(AB398,TRUE)=TRUE, "-","OK")</f>
      </c>
      <c r="AD398" s="8" t="s">
        <v>934</v>
      </c>
      <c r="AE398" s="8" t="s">
        <v>39</v>
      </c>
      <c r="AF398">
        <f>IF(IFERROR(VLOOKUP(E398,Store_Showcase!B2:H144,{5}, FALSE), TRUE)=TRUE, IF(IFERROR(VLOOKUP(E398,Store_SRP!B2:H110,{5}, FALSE), TRUE)=TRUE,VLOOKUP(E398,Store_VAM!B2:H273,{5}, FALSE),VLOOKUP(E398,Store_SRP!B2:H110,{5}, FALSE)), VLOOKUP(E398,Store_Showcase!B2:H144,{5}, FALSE))</f>
      </c>
      <c r="AG398">
        <f>IF(IFERROR(VLOOKUP(E398,Store_Showcase!B2:H144,{6}, FALSE), TRUE)=TRUE, IF(IFERROR(VLOOKUP(E398,Store_SRP!B2:H110,{6}, FALSE), TRUE)=TRUE,VLOOKUP(E398,Store_VAM!B2:H273,{6}, FALSE),VLOOKUP(E398,Store_SRP!B2:H110,{6}, FALSE)), VLOOKUP(E398,Store_Showcase!B2:H144,{6}, FALSE))</f>
      </c>
      <c r="AH398">
        <f>VLOOKUP(G398,Sku_Consolidated!A2:R957,18,FALSE)</f>
      </c>
      <c r="AI398">
        <f>VLOOKUP(G398,Sku_Consolidated!A2:S957,19,FALSE)</f>
      </c>
      <c r="AJ398">
        <f>VLOOKUP(G398,Sku_Consolidated!A2:T957,20,FALSE)</f>
      </c>
    </row>
    <row r="399" spans="1:36" x14ac:dyDescent="0.25">
      <c r="A399">
        <v>2024</v>
      </c>
      <c r="B399" t="s">
        <v>31</v>
      </c>
      <c r="C399" t="s">
        <v>32</v>
      </c>
      <c r="D399" t="s">
        <v>33</v>
      </c>
      <c r="E399">
        <v>4019</v>
      </c>
      <c r="F399">
        <f>IF(IFERROR(VLOOKUP(E399,Store_Showcase!B2:H144,{2}, FALSE), TRUE)=TRUE, IF(IFERROR(VLOOKUP(E399,Store_SRP!B2:H110,{2}, FALSE), TRUE)=TRUE,VLOOKUP(E399,Store_VAM!B2:H273,{2}, FALSE),VLOOKUP(E399,Store_SRP!B2:H110,{2}, FALSE)), VLOOKUP(E399,Store_Showcase!B2:H144,{2}, FALSE))</f>
      </c>
      <c r="G399">
        <v>655713</v>
      </c>
      <c r="H399" t="s">
        <v>309</v>
      </c>
      <c r="I399" s="8" t="s">
        <v>935</v>
      </c>
      <c r="J399" t="s">
        <v>36</v>
      </c>
      <c r="K399" s="8">
        <f>IF(J399="PCK", I399, 0)</f>
      </c>
      <c r="L399" s="8">
        <f>IF(J399="KLS", I399, IF(J399="PCK", I399*VLOOKUP(G399,Sku_Consolidated!A2:U957,21, FALSE),I399*VLOOKUP(G399,Sku_Consolidated!A2:U957,21, FALSE)))</f>
      </c>
      <c r="M399" s="8">
        <f>IF(J399="PCS", I399, 0)</f>
      </c>
      <c r="N399" s="8" t="s">
        <v>936</v>
      </c>
      <c r="O399" s="8">
        <f>N399 * VLOOKUP(E399&amp;VLOOKUP(G399,Sku_Consolidated!A2:Q957,17,FALSE),Sku_CommRate!A2:E1002, 5, FALSE)</f>
      </c>
      <c r="P399" s="8">
        <f>N399 - O399</f>
      </c>
      <c r="Q399">
        <f>VLOOKUP(G399,Sku_Consolidated!A2:G957,7, FALSE)</f>
      </c>
      <c r="R399">
        <f>IF(IFERROR(VLOOKUP(E399,Store_Showcase!B2:H144,7, FALSE), TRUE)=TRUE, IF(IFERROR(VLOOKUP(E399,Store_SRP!B2:H110,7, FALSE), TRUE)=TRUE,VLOOKUP(E399,Store_VAM!B2:H273,7, FALSE),VLOOKUP(E399,Store_SRP!B2:H110,7, FALSE)), VLOOKUP(E399,Store_Showcase!B2:H144,7, FALSE))</f>
      </c>
      <c r="S399">
        <f>IF(IFERROR(VLOOKUP(E399,Store_Showcase!B2:I144,8, FALSE), TRUE)=TRUE, IF(IFERROR(VLOOKUP(E399,Store_SRP!B2:I110,8, FALSE), TRUE)=TRUE,VLOOKUP(E399,Store_VAM!B2:I273,8, FALSE),VLOOKUP(E399,Store_SRP!B2:I110,8, FALSE)), VLOOKUP(E399,Store_Showcase!B2:I144,8, FALSE))</f>
      </c>
      <c r="T399">
        <f>VLOOKUP(G399,Sku_Consolidated!A2:R957,18,FALSE)</f>
      </c>
      <c r="U399">
        <v>6441</v>
      </c>
      <c r="V399">
        <f>IF(VLOOKUP(G399,Sku_Consolidated!A2:S957,19,FALSE)="SHOWCASE", VLOOKUP(E399,Store_Showcase!B2:L144,11, FALSE), IF(VLOOKUP(G399,Sku_Consolidated!A2:S957,19,FALSE)="VAM",VLOOKUP(E399,Store_VAM!B2:L273,11, FALSE),VLOOKUP(E399,Store_SRP!B2:L110,11, FALSE)))</f>
      </c>
      <c r="W399">
        <f>VLOOKUP(G399,Sku_Consolidated!A2:W957,11,FALSE)</f>
      </c>
      <c r="X399">
        <f>VLOOKUP(G399,Sku_Consolidated!A2:H957,8,FALSE)</f>
      </c>
      <c r="Y399">
        <f>VLOOKUP(G399,Sku_Consolidated!A2:I957,9,FALSE)</f>
      </c>
      <c r="Z399" t="s">
        <v>38</v>
      </c>
      <c r="AA399">
        <f>VLOOKUP(G399,Sku_Consolidated!A2:E957,5,FALSE)</f>
      </c>
      <c r="AB399">
        <f>IF(VLOOKUP(G399,Sku_Consolidated!A2:S957,19,FALSE)="SHOWCASE", VLOOKUP(E399,Store_Showcase!B2:N144,13, FALSE), IF(VLOOKUP(G399,Sku_Consolidated!A2:S957,19,FALSE)="VAM",VLOOKUP(E399,Store_VAM!B2:N273,13, FALSE),VLOOKUP(E399,Store_SRP!B2:N110,13, FALSE)))</f>
      </c>
      <c r="AC399">
        <f>IF(IFERROR(AB399,TRUE)=TRUE, "-","OK")</f>
      </c>
      <c r="AD399" s="8" t="s">
        <v>936</v>
      </c>
      <c r="AE399" s="8" t="s">
        <v>39</v>
      </c>
      <c r="AF399">
        <f>IF(IFERROR(VLOOKUP(E399,Store_Showcase!B2:H144,{5}, FALSE), TRUE)=TRUE, IF(IFERROR(VLOOKUP(E399,Store_SRP!B2:H110,{5}, FALSE), TRUE)=TRUE,VLOOKUP(E399,Store_VAM!B2:H273,{5}, FALSE),VLOOKUP(E399,Store_SRP!B2:H110,{5}, FALSE)), VLOOKUP(E399,Store_Showcase!B2:H144,{5}, FALSE))</f>
      </c>
      <c r="AG399">
        <f>IF(IFERROR(VLOOKUP(E399,Store_Showcase!B2:H144,{6}, FALSE), TRUE)=TRUE, IF(IFERROR(VLOOKUP(E399,Store_SRP!B2:H110,{6}, FALSE), TRUE)=TRUE,VLOOKUP(E399,Store_VAM!B2:H273,{6}, FALSE),VLOOKUP(E399,Store_SRP!B2:H110,{6}, FALSE)), VLOOKUP(E399,Store_Showcase!B2:H144,{6}, FALSE))</f>
      </c>
      <c r="AH399">
        <f>VLOOKUP(G399,Sku_Consolidated!A2:R957,18,FALSE)</f>
      </c>
      <c r="AI399">
        <f>VLOOKUP(G399,Sku_Consolidated!A2:S957,19,FALSE)</f>
      </c>
      <c r="AJ399">
        <f>VLOOKUP(G399,Sku_Consolidated!A2:T957,20,FALSE)</f>
      </c>
    </row>
    <row r="400" spans="1:36" x14ac:dyDescent="0.25">
      <c r="A400">
        <v>2024</v>
      </c>
      <c r="B400" t="s">
        <v>31</v>
      </c>
      <c r="C400" t="s">
        <v>32</v>
      </c>
      <c r="D400" t="s">
        <v>33</v>
      </c>
      <c r="E400">
        <v>722</v>
      </c>
      <c r="F400">
        <f>IF(IFERROR(VLOOKUP(E400,Store_Showcase!B2:H144,{2}, FALSE), TRUE)=TRUE, IF(IFERROR(VLOOKUP(E400,Store_SRP!B2:H110,{2}, FALSE), TRUE)=TRUE,VLOOKUP(E400,Store_VAM!B2:H273,{2}, FALSE),VLOOKUP(E400,Store_SRP!B2:H110,{2}, FALSE)), VLOOKUP(E400,Store_Showcase!B2:H144,{2}, FALSE))</f>
      </c>
      <c r="G400">
        <v>655298</v>
      </c>
      <c r="H400" t="s">
        <v>109</v>
      </c>
      <c r="I400" s="8" t="s">
        <v>937</v>
      </c>
      <c r="J400" t="s">
        <v>36</v>
      </c>
      <c r="K400" s="8">
        <f>IF(J400="PCK", I400, 0)</f>
      </c>
      <c r="L400" s="8">
        <f>IF(J400="KLS", I400, IF(J400="PCK", I400*VLOOKUP(G400,Sku_Consolidated!A2:U957,21, FALSE),I400*VLOOKUP(G400,Sku_Consolidated!A2:U957,21, FALSE)))</f>
      </c>
      <c r="M400" s="8">
        <f>IF(J400="PCS", I400, 0)</f>
      </c>
      <c r="N400" s="8" t="s">
        <v>938</v>
      </c>
      <c r="O400" s="8">
        <f>N400 * VLOOKUP(E400&amp;VLOOKUP(G400,Sku_Consolidated!A2:Q957,17,FALSE),Sku_CommRate!A2:E1002, 5, FALSE)</f>
      </c>
      <c r="P400" s="8">
        <f>N400 - O400</f>
      </c>
      <c r="Q400">
        <f>VLOOKUP(G400,Sku_Consolidated!A2:G957,7, FALSE)</f>
      </c>
      <c r="R400">
        <f>IF(IFERROR(VLOOKUP(E400,Store_Showcase!B2:H144,7, FALSE), TRUE)=TRUE, IF(IFERROR(VLOOKUP(E400,Store_SRP!B2:H110,7, FALSE), TRUE)=TRUE,VLOOKUP(E400,Store_VAM!B2:H273,7, FALSE),VLOOKUP(E400,Store_SRP!B2:H110,7, FALSE)), VLOOKUP(E400,Store_Showcase!B2:H144,7, FALSE))</f>
      </c>
      <c r="S400">
        <f>IF(IFERROR(VLOOKUP(E400,Store_Showcase!B2:I144,8, FALSE), TRUE)=TRUE, IF(IFERROR(VLOOKUP(E400,Store_SRP!B2:I110,8, FALSE), TRUE)=TRUE,VLOOKUP(E400,Store_VAM!B2:I273,8, FALSE),VLOOKUP(E400,Store_SRP!B2:I110,8, FALSE)), VLOOKUP(E400,Store_Showcase!B2:I144,8, FALSE))</f>
      </c>
      <c r="T400">
        <f>VLOOKUP(G400,Sku_Consolidated!A2:R957,18,FALSE)</f>
      </c>
      <c r="U400">
        <v>6226</v>
      </c>
      <c r="V400">
        <f>IF(VLOOKUP(G400,Sku_Consolidated!A2:S957,19,FALSE)="SHOWCASE", VLOOKUP(E400,Store_Showcase!B2:L144,11, FALSE), IF(VLOOKUP(G400,Sku_Consolidated!A2:S957,19,FALSE)="VAM",VLOOKUP(E400,Store_VAM!B2:L273,11, FALSE),VLOOKUP(E400,Store_SRP!B2:L110,11, FALSE)))</f>
      </c>
      <c r="W400">
        <f>VLOOKUP(G400,Sku_Consolidated!A2:W957,11,FALSE)</f>
      </c>
      <c r="X400">
        <f>VLOOKUP(G400,Sku_Consolidated!A2:H957,8,FALSE)</f>
      </c>
      <c r="Y400">
        <f>VLOOKUP(G400,Sku_Consolidated!A2:I957,9,FALSE)</f>
      </c>
      <c r="Z400" t="s">
        <v>38</v>
      </c>
      <c r="AA400">
        <f>VLOOKUP(G400,Sku_Consolidated!A2:E957,5,FALSE)</f>
      </c>
      <c r="AB400">
        <f>IF(VLOOKUP(G400,Sku_Consolidated!A2:S957,19,FALSE)="SHOWCASE", VLOOKUP(E400,Store_Showcase!B2:N144,13, FALSE), IF(VLOOKUP(G400,Sku_Consolidated!A2:S957,19,FALSE)="VAM",VLOOKUP(E400,Store_VAM!B2:N273,13, FALSE),VLOOKUP(E400,Store_SRP!B2:N110,13, FALSE)))</f>
      </c>
      <c r="AC400">
        <f>IF(IFERROR(AB400,TRUE)=TRUE, "-","OK")</f>
      </c>
      <c r="AD400" s="8" t="s">
        <v>938</v>
      </c>
      <c r="AE400" s="8" t="s">
        <v>39</v>
      </c>
      <c r="AF400">
        <f>IF(IFERROR(VLOOKUP(E400,Store_Showcase!B2:H144,{5}, FALSE), TRUE)=TRUE, IF(IFERROR(VLOOKUP(E400,Store_SRP!B2:H110,{5}, FALSE), TRUE)=TRUE,VLOOKUP(E400,Store_VAM!B2:H273,{5}, FALSE),VLOOKUP(E400,Store_SRP!B2:H110,{5}, FALSE)), VLOOKUP(E400,Store_Showcase!B2:H144,{5}, FALSE))</f>
      </c>
      <c r="AG400">
        <f>IF(IFERROR(VLOOKUP(E400,Store_Showcase!B2:H144,{6}, FALSE), TRUE)=TRUE, IF(IFERROR(VLOOKUP(E400,Store_SRP!B2:H110,{6}, FALSE), TRUE)=TRUE,VLOOKUP(E400,Store_VAM!B2:H273,{6}, FALSE),VLOOKUP(E400,Store_SRP!B2:H110,{6}, FALSE)), VLOOKUP(E400,Store_Showcase!B2:H144,{6}, FALSE))</f>
      </c>
      <c r="AH400">
        <f>VLOOKUP(G400,Sku_Consolidated!A2:R957,18,FALSE)</f>
      </c>
      <c r="AI400">
        <f>VLOOKUP(G400,Sku_Consolidated!A2:S957,19,FALSE)</f>
      </c>
      <c r="AJ400">
        <f>VLOOKUP(G400,Sku_Consolidated!A2:T957,20,FALSE)</f>
      </c>
    </row>
    <row r="401" spans="1:36" x14ac:dyDescent="0.25">
      <c r="A401">
        <v>2024</v>
      </c>
      <c r="B401" t="s">
        <v>31</v>
      </c>
      <c r="C401" t="s">
        <v>32</v>
      </c>
      <c r="D401" t="s">
        <v>33</v>
      </c>
      <c r="E401">
        <v>814</v>
      </c>
      <c r="F401">
        <f>IF(IFERROR(VLOOKUP(E401,Store_Showcase!B2:H144,{2}, FALSE), TRUE)=TRUE, IF(IFERROR(VLOOKUP(E401,Store_SRP!B2:H110,{2}, FALSE), TRUE)=TRUE,VLOOKUP(E401,Store_VAM!B2:H273,{2}, FALSE),VLOOKUP(E401,Store_SRP!B2:H110,{2}, FALSE)), VLOOKUP(E401,Store_Showcase!B2:H144,{2}, FALSE))</f>
      </c>
      <c r="G401">
        <v>655304</v>
      </c>
      <c r="H401" t="s">
        <v>142</v>
      </c>
      <c r="I401" s="8" t="s">
        <v>939</v>
      </c>
      <c r="J401" t="s">
        <v>36</v>
      </c>
      <c r="K401" s="8">
        <f>IF(J401="PCK", I401, 0)</f>
      </c>
      <c r="L401" s="8">
        <f>IF(J401="KLS", I401, IF(J401="PCK", I401*VLOOKUP(G401,Sku_Consolidated!A2:U957,21, FALSE),I401*VLOOKUP(G401,Sku_Consolidated!A2:U957,21, FALSE)))</f>
      </c>
      <c r="M401" s="8">
        <f>IF(J401="PCS", I401, 0)</f>
      </c>
      <c r="N401" s="8" t="s">
        <v>940</v>
      </c>
      <c r="O401" s="8">
        <f>N401 * VLOOKUP(E401&amp;VLOOKUP(G401,Sku_Consolidated!A2:Q957,17,FALSE),Sku_CommRate!A2:E1002, 5, FALSE)</f>
      </c>
      <c r="P401" s="8">
        <f>N401 - O401</f>
      </c>
      <c r="Q401">
        <f>VLOOKUP(G401,Sku_Consolidated!A2:G957,7, FALSE)</f>
      </c>
      <c r="R401">
        <f>IF(IFERROR(VLOOKUP(E401,Store_Showcase!B2:H144,7, FALSE), TRUE)=TRUE, IF(IFERROR(VLOOKUP(E401,Store_SRP!B2:H110,7, FALSE), TRUE)=TRUE,VLOOKUP(E401,Store_VAM!B2:H273,7, FALSE),VLOOKUP(E401,Store_SRP!B2:H110,7, FALSE)), VLOOKUP(E401,Store_Showcase!B2:H144,7, FALSE))</f>
      </c>
      <c r="S401">
        <f>IF(IFERROR(VLOOKUP(E401,Store_Showcase!B2:I144,8, FALSE), TRUE)=TRUE, IF(IFERROR(VLOOKUP(E401,Store_SRP!B2:I110,8, FALSE), TRUE)=TRUE,VLOOKUP(E401,Store_VAM!B2:I273,8, FALSE),VLOOKUP(E401,Store_SRP!B2:I110,8, FALSE)), VLOOKUP(E401,Store_Showcase!B2:I144,8, FALSE))</f>
      </c>
      <c r="T401">
        <f>VLOOKUP(G401,Sku_Consolidated!A2:R957,18,FALSE)</f>
      </c>
      <c r="U401">
        <v>6231</v>
      </c>
      <c r="V401">
        <f>IF(VLOOKUP(G401,Sku_Consolidated!A2:S957,19,FALSE)="SHOWCASE", VLOOKUP(E401,Store_Showcase!B2:L144,11, FALSE), IF(VLOOKUP(G401,Sku_Consolidated!A2:S957,19,FALSE)="VAM",VLOOKUP(E401,Store_VAM!B2:L273,11, FALSE),VLOOKUP(E401,Store_SRP!B2:L110,11, FALSE)))</f>
      </c>
      <c r="W401">
        <f>VLOOKUP(G401,Sku_Consolidated!A2:W957,11,FALSE)</f>
      </c>
      <c r="X401">
        <f>VLOOKUP(G401,Sku_Consolidated!A2:H957,8,FALSE)</f>
      </c>
      <c r="Y401">
        <f>VLOOKUP(G401,Sku_Consolidated!A2:I957,9,FALSE)</f>
      </c>
      <c r="Z401" t="s">
        <v>38</v>
      </c>
      <c r="AA401">
        <f>VLOOKUP(G401,Sku_Consolidated!A2:E957,5,FALSE)</f>
      </c>
      <c r="AB401">
        <f>IF(VLOOKUP(G401,Sku_Consolidated!A2:S957,19,FALSE)="SHOWCASE", VLOOKUP(E401,Store_Showcase!B2:N144,13, FALSE), IF(VLOOKUP(G401,Sku_Consolidated!A2:S957,19,FALSE)="VAM",VLOOKUP(E401,Store_VAM!B2:N273,13, FALSE),VLOOKUP(E401,Store_SRP!B2:N110,13, FALSE)))</f>
      </c>
      <c r="AC401">
        <f>IF(IFERROR(AB401,TRUE)=TRUE, "-","OK")</f>
      </c>
      <c r="AD401" s="8" t="s">
        <v>940</v>
      </c>
      <c r="AE401" s="8" t="s">
        <v>39</v>
      </c>
      <c r="AF401">
        <f>IF(IFERROR(VLOOKUP(E401,Store_Showcase!B2:H144,{5}, FALSE), TRUE)=TRUE, IF(IFERROR(VLOOKUP(E401,Store_SRP!B2:H110,{5}, FALSE), TRUE)=TRUE,VLOOKUP(E401,Store_VAM!B2:H273,{5}, FALSE),VLOOKUP(E401,Store_SRP!B2:H110,{5}, FALSE)), VLOOKUP(E401,Store_Showcase!B2:H144,{5}, FALSE))</f>
      </c>
      <c r="AG401">
        <f>IF(IFERROR(VLOOKUP(E401,Store_Showcase!B2:H144,{6}, FALSE), TRUE)=TRUE, IF(IFERROR(VLOOKUP(E401,Store_SRP!B2:H110,{6}, FALSE), TRUE)=TRUE,VLOOKUP(E401,Store_VAM!B2:H273,{6}, FALSE),VLOOKUP(E401,Store_SRP!B2:H110,{6}, FALSE)), VLOOKUP(E401,Store_Showcase!B2:H144,{6}, FALSE))</f>
      </c>
      <c r="AH401">
        <f>VLOOKUP(G401,Sku_Consolidated!A2:R957,18,FALSE)</f>
      </c>
      <c r="AI401">
        <f>VLOOKUP(G401,Sku_Consolidated!A2:S957,19,FALSE)</f>
      </c>
      <c r="AJ401">
        <f>VLOOKUP(G401,Sku_Consolidated!A2:T957,20,FALSE)</f>
      </c>
    </row>
    <row r="402" spans="1:36" x14ac:dyDescent="0.25">
      <c r="A402">
        <v>2024</v>
      </c>
      <c r="B402" t="s">
        <v>31</v>
      </c>
      <c r="C402" t="s">
        <v>32</v>
      </c>
      <c r="D402" t="s">
        <v>33</v>
      </c>
      <c r="E402">
        <v>231</v>
      </c>
      <c r="F402">
        <f>IF(IFERROR(VLOOKUP(E402,Store_Showcase!B2:H144,{2}, FALSE), TRUE)=TRUE, IF(IFERROR(VLOOKUP(E402,Store_SRP!B2:H110,{2}, FALSE), TRUE)=TRUE,VLOOKUP(E402,Store_VAM!B2:H273,{2}, FALSE),VLOOKUP(E402,Store_SRP!B2:H110,{2}, FALSE)), VLOOKUP(E402,Store_Showcase!B2:H144,{2}, FALSE))</f>
      </c>
      <c r="G402">
        <v>655538</v>
      </c>
      <c r="H402" t="s">
        <v>374</v>
      </c>
      <c r="I402" s="8" t="s">
        <v>941</v>
      </c>
      <c r="J402" t="s">
        <v>36</v>
      </c>
      <c r="K402" s="8">
        <f>IF(J402="PCK", I402, 0)</f>
      </c>
      <c r="L402" s="8">
        <f>IF(J402="KLS", I402, IF(J402="PCK", I402*VLOOKUP(G402,Sku_Consolidated!A2:U957,21, FALSE),I402*VLOOKUP(G402,Sku_Consolidated!A2:U957,21, FALSE)))</f>
      </c>
      <c r="M402" s="8">
        <f>IF(J402="PCS", I402, 0)</f>
      </c>
      <c r="N402" s="8" t="s">
        <v>942</v>
      </c>
      <c r="O402" s="8">
        <f>N402 * VLOOKUP(E402&amp;VLOOKUP(G402,Sku_Consolidated!A2:Q957,17,FALSE),Sku_CommRate!A2:E1002, 5, FALSE)</f>
      </c>
      <c r="P402" s="8">
        <f>N402 - O402</f>
      </c>
      <c r="Q402">
        <f>VLOOKUP(G402,Sku_Consolidated!A2:G957,7, FALSE)</f>
      </c>
      <c r="R402">
        <f>IF(IFERROR(VLOOKUP(E402,Store_Showcase!B2:H144,7, FALSE), TRUE)=TRUE, IF(IFERROR(VLOOKUP(E402,Store_SRP!B2:H110,7, FALSE), TRUE)=TRUE,VLOOKUP(E402,Store_VAM!B2:H273,7, FALSE),VLOOKUP(E402,Store_SRP!B2:H110,7, FALSE)), VLOOKUP(E402,Store_Showcase!B2:H144,7, FALSE))</f>
      </c>
      <c r="S402">
        <f>IF(IFERROR(VLOOKUP(E402,Store_Showcase!B2:I144,8, FALSE), TRUE)=TRUE, IF(IFERROR(VLOOKUP(E402,Store_SRP!B2:I110,8, FALSE), TRUE)=TRUE,VLOOKUP(E402,Store_VAM!B2:I273,8, FALSE),VLOOKUP(E402,Store_SRP!B2:I110,8, FALSE)), VLOOKUP(E402,Store_Showcase!B2:I144,8, FALSE))</f>
      </c>
      <c r="T402">
        <f>VLOOKUP(G402,Sku_Consolidated!A2:R957,18,FALSE)</f>
      </c>
      <c r="U402">
        <v>6359</v>
      </c>
      <c r="V402">
        <f>IF(VLOOKUP(G402,Sku_Consolidated!A2:S957,19,FALSE)="SHOWCASE", VLOOKUP(E402,Store_Showcase!B2:L144,11, FALSE), IF(VLOOKUP(G402,Sku_Consolidated!A2:S957,19,FALSE)="VAM",VLOOKUP(E402,Store_VAM!B2:L273,11, FALSE),VLOOKUP(E402,Store_SRP!B2:L110,11, FALSE)))</f>
      </c>
      <c r="W402">
        <f>VLOOKUP(G402,Sku_Consolidated!A2:W957,11,FALSE)</f>
      </c>
      <c r="X402">
        <f>VLOOKUP(G402,Sku_Consolidated!A2:H957,8,FALSE)</f>
      </c>
      <c r="Y402">
        <f>VLOOKUP(G402,Sku_Consolidated!A2:I957,9,FALSE)</f>
      </c>
      <c r="Z402" t="s">
        <v>38</v>
      </c>
      <c r="AA402">
        <f>VLOOKUP(G402,Sku_Consolidated!A2:E957,5,FALSE)</f>
      </c>
      <c r="AB402">
        <f>IF(VLOOKUP(G402,Sku_Consolidated!A2:S957,19,FALSE)="SHOWCASE", VLOOKUP(E402,Store_Showcase!B2:N144,13, FALSE), IF(VLOOKUP(G402,Sku_Consolidated!A2:S957,19,FALSE)="VAM",VLOOKUP(E402,Store_VAM!B2:N273,13, FALSE),VLOOKUP(E402,Store_SRP!B2:N110,13, FALSE)))</f>
      </c>
      <c r="AC402">
        <f>IF(IFERROR(AB402,TRUE)=TRUE, "-","OK")</f>
      </c>
      <c r="AD402" s="8" t="s">
        <v>942</v>
      </c>
      <c r="AE402" s="8" t="s">
        <v>39</v>
      </c>
      <c r="AF402">
        <f>IF(IFERROR(VLOOKUP(E402,Store_Showcase!B2:H144,{5}, FALSE), TRUE)=TRUE, IF(IFERROR(VLOOKUP(E402,Store_SRP!B2:H110,{5}, FALSE), TRUE)=TRUE,VLOOKUP(E402,Store_VAM!B2:H273,{5}, FALSE),VLOOKUP(E402,Store_SRP!B2:H110,{5}, FALSE)), VLOOKUP(E402,Store_Showcase!B2:H144,{5}, FALSE))</f>
      </c>
      <c r="AG402">
        <f>IF(IFERROR(VLOOKUP(E402,Store_Showcase!B2:H144,{6}, FALSE), TRUE)=TRUE, IF(IFERROR(VLOOKUP(E402,Store_SRP!B2:H110,{6}, FALSE), TRUE)=TRUE,VLOOKUP(E402,Store_VAM!B2:H273,{6}, FALSE),VLOOKUP(E402,Store_SRP!B2:H110,{6}, FALSE)), VLOOKUP(E402,Store_Showcase!B2:H144,{6}, FALSE))</f>
      </c>
      <c r="AH402">
        <f>VLOOKUP(G402,Sku_Consolidated!A2:R957,18,FALSE)</f>
      </c>
      <c r="AI402">
        <f>VLOOKUP(G402,Sku_Consolidated!A2:S957,19,FALSE)</f>
      </c>
      <c r="AJ402">
        <f>VLOOKUP(G402,Sku_Consolidated!A2:T957,20,FALSE)</f>
      </c>
    </row>
    <row r="403" spans="1:36" x14ac:dyDescent="0.25">
      <c r="A403">
        <v>2024</v>
      </c>
      <c r="B403" t="s">
        <v>31</v>
      </c>
      <c r="C403" t="s">
        <v>32</v>
      </c>
      <c r="D403" t="s">
        <v>33</v>
      </c>
      <c r="E403">
        <v>717</v>
      </c>
      <c r="F403">
        <f>IF(IFERROR(VLOOKUP(E403,Store_Showcase!B2:H144,{2}, FALSE), TRUE)=TRUE, IF(IFERROR(VLOOKUP(E403,Store_SRP!B2:H110,{2}, FALSE), TRUE)=TRUE,VLOOKUP(E403,Store_VAM!B2:H273,{2}, FALSE),VLOOKUP(E403,Store_SRP!B2:H110,{2}, FALSE)), VLOOKUP(E403,Store_Showcase!B2:H144,{2}, FALSE))</f>
      </c>
      <c r="G403">
        <v>693084</v>
      </c>
      <c r="H403" t="s">
        <v>943</v>
      </c>
      <c r="I403" s="8" t="s">
        <v>944</v>
      </c>
      <c r="J403" t="s">
        <v>36</v>
      </c>
      <c r="K403" s="8">
        <f>IF(J403="PCK", I403, 0)</f>
      </c>
      <c r="L403" s="8">
        <f>IF(J403="KLS", I403, IF(J403="PCK", I403*VLOOKUP(G403,Sku_Consolidated!A2:U957,21, FALSE),I403*VLOOKUP(G403,Sku_Consolidated!A2:U957,21, FALSE)))</f>
      </c>
      <c r="M403" s="8">
        <f>IF(J403="PCS", I403, 0)</f>
      </c>
      <c r="N403" s="8" t="s">
        <v>945</v>
      </c>
      <c r="O403" s="8">
        <f>N403 * VLOOKUP(E403&amp;VLOOKUP(G403,Sku_Consolidated!A2:Q957,17,FALSE),Sku_CommRate!A2:E1002, 5, FALSE)</f>
      </c>
      <c r="P403" s="8">
        <f>N403 - O403</f>
      </c>
      <c r="Q403">
        <f>VLOOKUP(G403,Sku_Consolidated!A2:G957,7, FALSE)</f>
      </c>
      <c r="R403">
        <f>IF(IFERROR(VLOOKUP(E403,Store_Showcase!B2:H144,7, FALSE), TRUE)=TRUE, IF(IFERROR(VLOOKUP(E403,Store_SRP!B2:H110,7, FALSE), TRUE)=TRUE,VLOOKUP(E403,Store_VAM!B2:H273,7, FALSE),VLOOKUP(E403,Store_SRP!B2:H110,7, FALSE)), VLOOKUP(E403,Store_Showcase!B2:H144,7, FALSE))</f>
      </c>
      <c r="S403">
        <f>IF(IFERROR(VLOOKUP(E403,Store_Showcase!B2:I144,8, FALSE), TRUE)=TRUE, IF(IFERROR(VLOOKUP(E403,Store_SRP!B2:I110,8, FALSE), TRUE)=TRUE,VLOOKUP(E403,Store_VAM!B2:I273,8, FALSE),VLOOKUP(E403,Store_SRP!B2:I110,8, FALSE)), VLOOKUP(E403,Store_Showcase!B2:I144,8, FALSE))</f>
      </c>
      <c r="T403">
        <f>VLOOKUP(G403,Sku_Consolidated!A2:R957,18,FALSE)</f>
      </c>
      <c r="U403">
        <v>13687</v>
      </c>
      <c r="V403">
        <f>IF(VLOOKUP(G403,Sku_Consolidated!A2:S957,19,FALSE)="SHOWCASE", VLOOKUP(E403,Store_Showcase!B2:L144,11, FALSE), IF(VLOOKUP(G403,Sku_Consolidated!A2:S957,19,FALSE)="VAM",VLOOKUP(E403,Store_VAM!B2:L273,11, FALSE),VLOOKUP(E403,Store_SRP!B2:L110,11, FALSE)))</f>
      </c>
      <c r="W403">
        <f>VLOOKUP(G403,Sku_Consolidated!A2:W957,11,FALSE)</f>
      </c>
      <c r="X403">
        <f>VLOOKUP(G403,Sku_Consolidated!A2:H957,8,FALSE)</f>
      </c>
      <c r="Y403">
        <f>VLOOKUP(G403,Sku_Consolidated!A2:I957,9,FALSE)</f>
      </c>
      <c r="Z403" t="s">
        <v>38</v>
      </c>
      <c r="AA403">
        <f>VLOOKUP(G403,Sku_Consolidated!A2:E957,5,FALSE)</f>
      </c>
      <c r="AB403">
        <f>IF(VLOOKUP(G403,Sku_Consolidated!A2:S957,19,FALSE)="SHOWCASE", VLOOKUP(E403,Store_Showcase!B2:N144,13, FALSE), IF(VLOOKUP(G403,Sku_Consolidated!A2:S957,19,FALSE)="VAM",VLOOKUP(E403,Store_VAM!B2:N273,13, FALSE),VLOOKUP(E403,Store_SRP!B2:N110,13, FALSE)))</f>
      </c>
      <c r="AC403">
        <f>IF(IFERROR(AB403,TRUE)=TRUE, "-","OK")</f>
      </c>
      <c r="AD403" s="8" t="s">
        <v>945</v>
      </c>
      <c r="AE403" s="8" t="s">
        <v>39</v>
      </c>
      <c r="AF403">
        <f>IF(IFERROR(VLOOKUP(E403,Store_Showcase!B2:H144,{5}, FALSE), TRUE)=TRUE, IF(IFERROR(VLOOKUP(E403,Store_SRP!B2:H110,{5}, FALSE), TRUE)=TRUE,VLOOKUP(E403,Store_VAM!B2:H273,{5}, FALSE),VLOOKUP(E403,Store_SRP!B2:H110,{5}, FALSE)), VLOOKUP(E403,Store_Showcase!B2:H144,{5}, FALSE))</f>
      </c>
      <c r="AG403">
        <f>IF(IFERROR(VLOOKUP(E403,Store_Showcase!B2:H144,{6}, FALSE), TRUE)=TRUE, IF(IFERROR(VLOOKUP(E403,Store_SRP!B2:H110,{6}, FALSE), TRUE)=TRUE,VLOOKUP(E403,Store_VAM!B2:H273,{6}, FALSE),VLOOKUP(E403,Store_SRP!B2:H110,{6}, FALSE)), VLOOKUP(E403,Store_Showcase!B2:H144,{6}, FALSE))</f>
      </c>
      <c r="AH403">
        <f>VLOOKUP(G403,Sku_Consolidated!A2:R957,18,FALSE)</f>
      </c>
      <c r="AI403">
        <f>VLOOKUP(G403,Sku_Consolidated!A2:S957,19,FALSE)</f>
      </c>
      <c r="AJ403">
        <f>VLOOKUP(G403,Sku_Consolidated!A2:T957,20,FALSE)</f>
      </c>
    </row>
    <row r="404" spans="1:36" x14ac:dyDescent="0.25">
      <c r="A404">
        <v>2024</v>
      </c>
      <c r="B404" t="s">
        <v>31</v>
      </c>
      <c r="C404" t="s">
        <v>32</v>
      </c>
      <c r="D404" t="s">
        <v>33</v>
      </c>
      <c r="E404">
        <v>705</v>
      </c>
      <c r="F404">
        <f>IF(IFERROR(VLOOKUP(E404,Store_Showcase!B2:H144,{2}, FALSE), TRUE)=TRUE, IF(IFERROR(VLOOKUP(E404,Store_SRP!B2:H110,{2}, FALSE), TRUE)=TRUE,VLOOKUP(E404,Store_VAM!B2:H273,{2}, FALSE),VLOOKUP(E404,Store_SRP!B2:H110,{2}, FALSE)), VLOOKUP(E404,Store_Showcase!B2:H144,{2}, FALSE))</f>
      </c>
      <c r="G404">
        <v>655304</v>
      </c>
      <c r="H404" t="s">
        <v>142</v>
      </c>
      <c r="I404" s="8" t="s">
        <v>946</v>
      </c>
      <c r="J404" t="s">
        <v>36</v>
      </c>
      <c r="K404" s="8">
        <f>IF(J404="PCK", I404, 0)</f>
      </c>
      <c r="L404" s="8">
        <f>IF(J404="KLS", I404, IF(J404="PCK", I404*VLOOKUP(G404,Sku_Consolidated!A2:U957,21, FALSE),I404*VLOOKUP(G404,Sku_Consolidated!A2:U957,21, FALSE)))</f>
      </c>
      <c r="M404" s="8">
        <f>IF(J404="PCS", I404, 0)</f>
      </c>
      <c r="N404" s="8" t="s">
        <v>947</v>
      </c>
      <c r="O404" s="8">
        <f>N404 * VLOOKUP(E404&amp;VLOOKUP(G404,Sku_Consolidated!A2:Q957,17,FALSE),Sku_CommRate!A2:E1002, 5, FALSE)</f>
      </c>
      <c r="P404" s="8">
        <f>N404 - O404</f>
      </c>
      <c r="Q404">
        <f>VLOOKUP(G404,Sku_Consolidated!A2:G957,7, FALSE)</f>
      </c>
      <c r="R404">
        <f>IF(IFERROR(VLOOKUP(E404,Store_Showcase!B2:H144,7, FALSE), TRUE)=TRUE, IF(IFERROR(VLOOKUP(E404,Store_SRP!B2:H110,7, FALSE), TRUE)=TRUE,VLOOKUP(E404,Store_VAM!B2:H273,7, FALSE),VLOOKUP(E404,Store_SRP!B2:H110,7, FALSE)), VLOOKUP(E404,Store_Showcase!B2:H144,7, FALSE))</f>
      </c>
      <c r="S404">
        <f>IF(IFERROR(VLOOKUP(E404,Store_Showcase!B2:I144,8, FALSE), TRUE)=TRUE, IF(IFERROR(VLOOKUP(E404,Store_SRP!B2:I110,8, FALSE), TRUE)=TRUE,VLOOKUP(E404,Store_VAM!B2:I273,8, FALSE),VLOOKUP(E404,Store_SRP!B2:I110,8, FALSE)), VLOOKUP(E404,Store_Showcase!B2:I144,8, FALSE))</f>
      </c>
      <c r="T404">
        <f>VLOOKUP(G404,Sku_Consolidated!A2:R957,18,FALSE)</f>
      </c>
      <c r="U404">
        <v>6231</v>
      </c>
      <c r="V404">
        <f>IF(VLOOKUP(G404,Sku_Consolidated!A2:S957,19,FALSE)="SHOWCASE", VLOOKUP(E404,Store_Showcase!B2:L144,11, FALSE), IF(VLOOKUP(G404,Sku_Consolidated!A2:S957,19,FALSE)="VAM",VLOOKUP(E404,Store_VAM!B2:L273,11, FALSE),VLOOKUP(E404,Store_SRP!B2:L110,11, FALSE)))</f>
      </c>
      <c r="W404">
        <f>VLOOKUP(G404,Sku_Consolidated!A2:W957,11,FALSE)</f>
      </c>
      <c r="X404">
        <f>VLOOKUP(G404,Sku_Consolidated!A2:H957,8,FALSE)</f>
      </c>
      <c r="Y404">
        <f>VLOOKUP(G404,Sku_Consolidated!A2:I957,9,FALSE)</f>
      </c>
      <c r="Z404" t="s">
        <v>38</v>
      </c>
      <c r="AA404">
        <f>VLOOKUP(G404,Sku_Consolidated!A2:E957,5,FALSE)</f>
      </c>
      <c r="AB404">
        <f>IF(VLOOKUP(G404,Sku_Consolidated!A2:S957,19,FALSE)="SHOWCASE", VLOOKUP(E404,Store_Showcase!B2:N144,13, FALSE), IF(VLOOKUP(G404,Sku_Consolidated!A2:S957,19,FALSE)="VAM",VLOOKUP(E404,Store_VAM!B2:N273,13, FALSE),VLOOKUP(E404,Store_SRP!B2:N110,13, FALSE)))</f>
      </c>
      <c r="AC404">
        <f>IF(IFERROR(AB404,TRUE)=TRUE, "-","OK")</f>
      </c>
      <c r="AD404" s="8" t="s">
        <v>947</v>
      </c>
      <c r="AE404" s="8" t="s">
        <v>39</v>
      </c>
      <c r="AF404">
        <f>IF(IFERROR(VLOOKUP(E404,Store_Showcase!B2:H144,{5}, FALSE), TRUE)=TRUE, IF(IFERROR(VLOOKUP(E404,Store_SRP!B2:H110,{5}, FALSE), TRUE)=TRUE,VLOOKUP(E404,Store_VAM!B2:H273,{5}, FALSE),VLOOKUP(E404,Store_SRP!B2:H110,{5}, FALSE)), VLOOKUP(E404,Store_Showcase!B2:H144,{5}, FALSE))</f>
      </c>
      <c r="AG404">
        <f>IF(IFERROR(VLOOKUP(E404,Store_Showcase!B2:H144,{6}, FALSE), TRUE)=TRUE, IF(IFERROR(VLOOKUP(E404,Store_SRP!B2:H110,{6}, FALSE), TRUE)=TRUE,VLOOKUP(E404,Store_VAM!B2:H273,{6}, FALSE),VLOOKUP(E404,Store_SRP!B2:H110,{6}, FALSE)), VLOOKUP(E404,Store_Showcase!B2:H144,{6}, FALSE))</f>
      </c>
      <c r="AH404">
        <f>VLOOKUP(G404,Sku_Consolidated!A2:R957,18,FALSE)</f>
      </c>
      <c r="AI404">
        <f>VLOOKUP(G404,Sku_Consolidated!A2:S957,19,FALSE)</f>
      </c>
      <c r="AJ404">
        <f>VLOOKUP(G404,Sku_Consolidated!A2:T957,20,FALSE)</f>
      </c>
    </row>
    <row r="405" spans="1:36" x14ac:dyDescent="0.25">
      <c r="A405">
        <v>2024</v>
      </c>
      <c r="B405" t="s">
        <v>31</v>
      </c>
      <c r="C405" t="s">
        <v>32</v>
      </c>
      <c r="D405" t="s">
        <v>33</v>
      </c>
      <c r="E405">
        <v>205</v>
      </c>
      <c r="F405">
        <f>IF(IFERROR(VLOOKUP(E405,Store_Showcase!B2:H144,{2}, FALSE), TRUE)=TRUE, IF(IFERROR(VLOOKUP(E405,Store_SRP!B2:H110,{2}, FALSE), TRUE)=TRUE,VLOOKUP(E405,Store_VAM!B2:H273,{2}, FALSE),VLOOKUP(E405,Store_SRP!B2:H110,{2}, FALSE)), VLOOKUP(E405,Store_Showcase!B2:H144,{2}, FALSE))</f>
      </c>
      <c r="G405">
        <v>655323</v>
      </c>
      <c r="H405" t="s">
        <v>211</v>
      </c>
      <c r="I405" s="8" t="s">
        <v>948</v>
      </c>
      <c r="J405" t="s">
        <v>36</v>
      </c>
      <c r="K405" s="8">
        <f>IF(J405="PCK", I405, 0)</f>
      </c>
      <c r="L405" s="8">
        <f>IF(J405="KLS", I405, IF(J405="PCK", I405*VLOOKUP(G405,Sku_Consolidated!A2:U957,21, FALSE),I405*VLOOKUP(G405,Sku_Consolidated!A2:U957,21, FALSE)))</f>
      </c>
      <c r="M405" s="8">
        <f>IF(J405="PCS", I405, 0)</f>
      </c>
      <c r="N405" s="8" t="s">
        <v>949</v>
      </c>
      <c r="O405" s="8">
        <f>N405 * VLOOKUP(E405&amp;VLOOKUP(G405,Sku_Consolidated!A2:Q957,17,FALSE),Sku_CommRate!A2:E1002, 5, FALSE)</f>
      </c>
      <c r="P405" s="8">
        <f>N405 - O405</f>
      </c>
      <c r="Q405">
        <f>VLOOKUP(G405,Sku_Consolidated!A2:G957,7, FALSE)</f>
      </c>
      <c r="R405">
        <f>IF(IFERROR(VLOOKUP(E405,Store_Showcase!B2:H144,7, FALSE), TRUE)=TRUE, IF(IFERROR(VLOOKUP(E405,Store_SRP!B2:H110,7, FALSE), TRUE)=TRUE,VLOOKUP(E405,Store_VAM!B2:H273,7, FALSE),VLOOKUP(E405,Store_SRP!B2:H110,7, FALSE)), VLOOKUP(E405,Store_Showcase!B2:H144,7, FALSE))</f>
      </c>
      <c r="S405">
        <f>IF(IFERROR(VLOOKUP(E405,Store_Showcase!B2:I144,8, FALSE), TRUE)=TRUE, IF(IFERROR(VLOOKUP(E405,Store_SRP!B2:I110,8, FALSE), TRUE)=TRUE,VLOOKUP(E405,Store_VAM!B2:I273,8, FALSE),VLOOKUP(E405,Store_SRP!B2:I110,8, FALSE)), VLOOKUP(E405,Store_Showcase!B2:I144,8, FALSE))</f>
      </c>
      <c r="T405">
        <f>VLOOKUP(G405,Sku_Consolidated!A2:R957,18,FALSE)</f>
      </c>
      <c r="U405">
        <v>6248</v>
      </c>
      <c r="V405">
        <f>IF(VLOOKUP(G405,Sku_Consolidated!A2:S957,19,FALSE)="SHOWCASE", VLOOKUP(E405,Store_Showcase!B2:L144,11, FALSE), IF(VLOOKUP(G405,Sku_Consolidated!A2:S957,19,FALSE)="VAM",VLOOKUP(E405,Store_VAM!B2:L273,11, FALSE),VLOOKUP(E405,Store_SRP!B2:L110,11, FALSE)))</f>
      </c>
      <c r="W405">
        <f>VLOOKUP(G405,Sku_Consolidated!A2:W957,11,FALSE)</f>
      </c>
      <c r="X405">
        <f>VLOOKUP(G405,Sku_Consolidated!A2:H957,8,FALSE)</f>
      </c>
      <c r="Y405">
        <f>VLOOKUP(G405,Sku_Consolidated!A2:I957,9,FALSE)</f>
      </c>
      <c r="Z405" t="s">
        <v>38</v>
      </c>
      <c r="AA405">
        <f>VLOOKUP(G405,Sku_Consolidated!A2:E957,5,FALSE)</f>
      </c>
      <c r="AB405">
        <f>IF(VLOOKUP(G405,Sku_Consolidated!A2:S957,19,FALSE)="SHOWCASE", VLOOKUP(E405,Store_Showcase!B2:N144,13, FALSE), IF(VLOOKUP(G405,Sku_Consolidated!A2:S957,19,FALSE)="VAM",VLOOKUP(E405,Store_VAM!B2:N273,13, FALSE),VLOOKUP(E405,Store_SRP!B2:N110,13, FALSE)))</f>
      </c>
      <c r="AC405">
        <f>IF(IFERROR(AB405,TRUE)=TRUE, "-","OK")</f>
      </c>
      <c r="AD405" s="8" t="s">
        <v>949</v>
      </c>
      <c r="AE405" s="8" t="s">
        <v>39</v>
      </c>
      <c r="AF405">
        <f>IF(IFERROR(VLOOKUP(E405,Store_Showcase!B2:H144,{5}, FALSE), TRUE)=TRUE, IF(IFERROR(VLOOKUP(E405,Store_SRP!B2:H110,{5}, FALSE), TRUE)=TRUE,VLOOKUP(E405,Store_VAM!B2:H273,{5}, FALSE),VLOOKUP(E405,Store_SRP!B2:H110,{5}, FALSE)), VLOOKUP(E405,Store_Showcase!B2:H144,{5}, FALSE))</f>
      </c>
      <c r="AG405">
        <f>IF(IFERROR(VLOOKUP(E405,Store_Showcase!B2:H144,{6}, FALSE), TRUE)=TRUE, IF(IFERROR(VLOOKUP(E405,Store_SRP!B2:H110,{6}, FALSE), TRUE)=TRUE,VLOOKUP(E405,Store_VAM!B2:H273,{6}, FALSE),VLOOKUP(E405,Store_SRP!B2:H110,{6}, FALSE)), VLOOKUP(E405,Store_Showcase!B2:H144,{6}, FALSE))</f>
      </c>
      <c r="AH405">
        <f>VLOOKUP(G405,Sku_Consolidated!A2:R957,18,FALSE)</f>
      </c>
      <c r="AI405">
        <f>VLOOKUP(G405,Sku_Consolidated!A2:S957,19,FALSE)</f>
      </c>
      <c r="AJ405">
        <f>VLOOKUP(G405,Sku_Consolidated!A2:T957,20,FALSE)</f>
      </c>
    </row>
    <row r="406" spans="1:36" x14ac:dyDescent="0.25">
      <c r="A406">
        <v>2024</v>
      </c>
      <c r="B406" t="s">
        <v>31</v>
      </c>
      <c r="C406" t="s">
        <v>32</v>
      </c>
      <c r="D406" t="s">
        <v>33</v>
      </c>
      <c r="E406">
        <v>480</v>
      </c>
      <c r="F406">
        <f>IF(IFERROR(VLOOKUP(E406,Store_Showcase!B2:H144,{2}, FALSE), TRUE)=TRUE, IF(IFERROR(VLOOKUP(E406,Store_SRP!B2:H110,{2}, FALSE), TRUE)=TRUE,VLOOKUP(E406,Store_VAM!B2:H273,{2}, FALSE),VLOOKUP(E406,Store_SRP!B2:H110,{2}, FALSE)), VLOOKUP(E406,Store_Showcase!B2:H144,{2}, FALSE))</f>
      </c>
      <c r="G406">
        <v>655713</v>
      </c>
      <c r="H406" t="s">
        <v>309</v>
      </c>
      <c r="I406" s="8" t="s">
        <v>950</v>
      </c>
      <c r="J406" t="s">
        <v>36</v>
      </c>
      <c r="K406" s="8">
        <f>IF(J406="PCK", I406, 0)</f>
      </c>
      <c r="L406" s="8">
        <f>IF(J406="KLS", I406, IF(J406="PCK", I406*VLOOKUP(G406,Sku_Consolidated!A2:U957,21, FALSE),I406*VLOOKUP(G406,Sku_Consolidated!A2:U957,21, FALSE)))</f>
      </c>
      <c r="M406" s="8">
        <f>IF(J406="PCS", I406, 0)</f>
      </c>
      <c r="N406" s="8" t="s">
        <v>951</v>
      </c>
      <c r="O406" s="8">
        <f>N406 * VLOOKUP(E406&amp;VLOOKUP(G406,Sku_Consolidated!A2:Q957,17,FALSE),Sku_CommRate!A2:E1002, 5, FALSE)</f>
      </c>
      <c r="P406" s="8">
        <f>N406 - O406</f>
      </c>
      <c r="Q406">
        <f>VLOOKUP(G406,Sku_Consolidated!A2:G957,7, FALSE)</f>
      </c>
      <c r="R406">
        <f>IF(IFERROR(VLOOKUP(E406,Store_Showcase!B2:H144,7, FALSE), TRUE)=TRUE, IF(IFERROR(VLOOKUP(E406,Store_SRP!B2:H110,7, FALSE), TRUE)=TRUE,VLOOKUP(E406,Store_VAM!B2:H273,7, FALSE),VLOOKUP(E406,Store_SRP!B2:H110,7, FALSE)), VLOOKUP(E406,Store_Showcase!B2:H144,7, FALSE))</f>
      </c>
      <c r="S406">
        <f>IF(IFERROR(VLOOKUP(E406,Store_Showcase!B2:I144,8, FALSE), TRUE)=TRUE, IF(IFERROR(VLOOKUP(E406,Store_SRP!B2:I110,8, FALSE), TRUE)=TRUE,VLOOKUP(E406,Store_VAM!B2:I273,8, FALSE),VLOOKUP(E406,Store_SRP!B2:I110,8, FALSE)), VLOOKUP(E406,Store_Showcase!B2:I144,8, FALSE))</f>
      </c>
      <c r="T406">
        <f>VLOOKUP(G406,Sku_Consolidated!A2:R957,18,FALSE)</f>
      </c>
      <c r="U406">
        <v>6441</v>
      </c>
      <c r="V406">
        <f>IF(VLOOKUP(G406,Sku_Consolidated!A2:S957,19,FALSE)="SHOWCASE", VLOOKUP(E406,Store_Showcase!B2:L144,11, FALSE), IF(VLOOKUP(G406,Sku_Consolidated!A2:S957,19,FALSE)="VAM",VLOOKUP(E406,Store_VAM!B2:L273,11, FALSE),VLOOKUP(E406,Store_SRP!B2:L110,11, FALSE)))</f>
      </c>
      <c r="W406">
        <f>VLOOKUP(G406,Sku_Consolidated!A2:W957,11,FALSE)</f>
      </c>
      <c r="X406">
        <f>VLOOKUP(G406,Sku_Consolidated!A2:H957,8,FALSE)</f>
      </c>
      <c r="Y406">
        <f>VLOOKUP(G406,Sku_Consolidated!A2:I957,9,FALSE)</f>
      </c>
      <c r="Z406" t="s">
        <v>38</v>
      </c>
      <c r="AA406">
        <f>VLOOKUP(G406,Sku_Consolidated!A2:E957,5,FALSE)</f>
      </c>
      <c r="AB406">
        <f>IF(VLOOKUP(G406,Sku_Consolidated!A2:S957,19,FALSE)="SHOWCASE", VLOOKUP(E406,Store_Showcase!B2:N144,13, FALSE), IF(VLOOKUP(G406,Sku_Consolidated!A2:S957,19,FALSE)="VAM",VLOOKUP(E406,Store_VAM!B2:N273,13, FALSE),VLOOKUP(E406,Store_SRP!B2:N110,13, FALSE)))</f>
      </c>
      <c r="AC406">
        <f>IF(IFERROR(AB406,TRUE)=TRUE, "-","OK")</f>
      </c>
      <c r="AD406" s="8" t="s">
        <v>951</v>
      </c>
      <c r="AE406" s="8" t="s">
        <v>39</v>
      </c>
      <c r="AF406">
        <f>IF(IFERROR(VLOOKUP(E406,Store_Showcase!B2:H144,{5}, FALSE), TRUE)=TRUE, IF(IFERROR(VLOOKUP(E406,Store_SRP!B2:H110,{5}, FALSE), TRUE)=TRUE,VLOOKUP(E406,Store_VAM!B2:H273,{5}, FALSE),VLOOKUP(E406,Store_SRP!B2:H110,{5}, FALSE)), VLOOKUP(E406,Store_Showcase!B2:H144,{5}, FALSE))</f>
      </c>
      <c r="AG406">
        <f>IF(IFERROR(VLOOKUP(E406,Store_Showcase!B2:H144,{6}, FALSE), TRUE)=TRUE, IF(IFERROR(VLOOKUP(E406,Store_SRP!B2:H110,{6}, FALSE), TRUE)=TRUE,VLOOKUP(E406,Store_VAM!B2:H273,{6}, FALSE),VLOOKUP(E406,Store_SRP!B2:H110,{6}, FALSE)), VLOOKUP(E406,Store_Showcase!B2:H144,{6}, FALSE))</f>
      </c>
      <c r="AH406">
        <f>VLOOKUP(G406,Sku_Consolidated!A2:R957,18,FALSE)</f>
      </c>
      <c r="AI406">
        <f>VLOOKUP(G406,Sku_Consolidated!A2:S957,19,FALSE)</f>
      </c>
      <c r="AJ406">
        <f>VLOOKUP(G406,Sku_Consolidated!A2:T957,20,FALSE)</f>
      </c>
    </row>
    <row r="407" spans="1:36" x14ac:dyDescent="0.25">
      <c r="A407">
        <v>2024</v>
      </c>
      <c r="B407" t="s">
        <v>31</v>
      </c>
      <c r="C407" t="s">
        <v>32</v>
      </c>
      <c r="D407" t="s">
        <v>33</v>
      </c>
      <c r="E407">
        <v>485</v>
      </c>
      <c r="F407">
        <f>IF(IFERROR(VLOOKUP(E407,Store_Showcase!B2:H144,{2}, FALSE), TRUE)=TRUE, IF(IFERROR(VLOOKUP(E407,Store_SRP!B2:H110,{2}, FALSE), TRUE)=TRUE,VLOOKUP(E407,Store_VAM!B2:H273,{2}, FALSE),VLOOKUP(E407,Store_SRP!B2:H110,{2}, FALSE)), VLOOKUP(E407,Store_Showcase!B2:H144,{2}, FALSE))</f>
      </c>
      <c r="G407">
        <v>655713</v>
      </c>
      <c r="H407" t="s">
        <v>309</v>
      </c>
      <c r="I407" s="8" t="s">
        <v>952</v>
      </c>
      <c r="J407" t="s">
        <v>36</v>
      </c>
      <c r="K407" s="8">
        <f>IF(J407="PCK", I407, 0)</f>
      </c>
      <c r="L407" s="8">
        <f>IF(J407="KLS", I407, IF(J407="PCK", I407*VLOOKUP(G407,Sku_Consolidated!A2:U957,21, FALSE),I407*VLOOKUP(G407,Sku_Consolidated!A2:U957,21, FALSE)))</f>
      </c>
      <c r="M407" s="8">
        <f>IF(J407="PCS", I407, 0)</f>
      </c>
      <c r="N407" s="8" t="s">
        <v>953</v>
      </c>
      <c r="O407" s="8">
        <f>N407 * VLOOKUP(E407&amp;VLOOKUP(G407,Sku_Consolidated!A2:Q957,17,FALSE),Sku_CommRate!A2:E1002, 5, FALSE)</f>
      </c>
      <c r="P407" s="8">
        <f>N407 - O407</f>
      </c>
      <c r="Q407">
        <f>VLOOKUP(G407,Sku_Consolidated!A2:G957,7, FALSE)</f>
      </c>
      <c r="R407">
        <f>IF(IFERROR(VLOOKUP(E407,Store_Showcase!B2:H144,7, FALSE), TRUE)=TRUE, IF(IFERROR(VLOOKUP(E407,Store_SRP!B2:H110,7, FALSE), TRUE)=TRUE,VLOOKUP(E407,Store_VAM!B2:H273,7, FALSE),VLOOKUP(E407,Store_SRP!B2:H110,7, FALSE)), VLOOKUP(E407,Store_Showcase!B2:H144,7, FALSE))</f>
      </c>
      <c r="S407">
        <f>IF(IFERROR(VLOOKUP(E407,Store_Showcase!B2:I144,8, FALSE), TRUE)=TRUE, IF(IFERROR(VLOOKUP(E407,Store_SRP!B2:I110,8, FALSE), TRUE)=TRUE,VLOOKUP(E407,Store_VAM!B2:I273,8, FALSE),VLOOKUP(E407,Store_SRP!B2:I110,8, FALSE)), VLOOKUP(E407,Store_Showcase!B2:I144,8, FALSE))</f>
      </c>
      <c r="T407">
        <f>VLOOKUP(G407,Sku_Consolidated!A2:R957,18,FALSE)</f>
      </c>
      <c r="U407">
        <v>6441</v>
      </c>
      <c r="V407">
        <f>IF(VLOOKUP(G407,Sku_Consolidated!A2:S957,19,FALSE)="SHOWCASE", VLOOKUP(E407,Store_Showcase!B2:L144,11, FALSE), IF(VLOOKUP(G407,Sku_Consolidated!A2:S957,19,FALSE)="VAM",VLOOKUP(E407,Store_VAM!B2:L273,11, FALSE),VLOOKUP(E407,Store_SRP!B2:L110,11, FALSE)))</f>
      </c>
      <c r="W407">
        <f>VLOOKUP(G407,Sku_Consolidated!A2:W957,11,FALSE)</f>
      </c>
      <c r="X407">
        <f>VLOOKUP(G407,Sku_Consolidated!A2:H957,8,FALSE)</f>
      </c>
      <c r="Y407">
        <f>VLOOKUP(G407,Sku_Consolidated!A2:I957,9,FALSE)</f>
      </c>
      <c r="Z407" t="s">
        <v>38</v>
      </c>
      <c r="AA407">
        <f>VLOOKUP(G407,Sku_Consolidated!A2:E957,5,FALSE)</f>
      </c>
      <c r="AB407">
        <f>IF(VLOOKUP(G407,Sku_Consolidated!A2:S957,19,FALSE)="SHOWCASE", VLOOKUP(E407,Store_Showcase!B2:N144,13, FALSE), IF(VLOOKUP(G407,Sku_Consolidated!A2:S957,19,FALSE)="VAM",VLOOKUP(E407,Store_VAM!B2:N273,13, FALSE),VLOOKUP(E407,Store_SRP!B2:N110,13, FALSE)))</f>
      </c>
      <c r="AC407">
        <f>IF(IFERROR(AB407,TRUE)=TRUE, "-","OK")</f>
      </c>
      <c r="AD407" s="8" t="s">
        <v>953</v>
      </c>
      <c r="AE407" s="8" t="s">
        <v>39</v>
      </c>
      <c r="AF407">
        <f>IF(IFERROR(VLOOKUP(E407,Store_Showcase!B2:H144,{5}, FALSE), TRUE)=TRUE, IF(IFERROR(VLOOKUP(E407,Store_SRP!B2:H110,{5}, FALSE), TRUE)=TRUE,VLOOKUP(E407,Store_VAM!B2:H273,{5}, FALSE),VLOOKUP(E407,Store_SRP!B2:H110,{5}, FALSE)), VLOOKUP(E407,Store_Showcase!B2:H144,{5}, FALSE))</f>
      </c>
      <c r="AG407">
        <f>IF(IFERROR(VLOOKUP(E407,Store_Showcase!B2:H144,{6}, FALSE), TRUE)=TRUE, IF(IFERROR(VLOOKUP(E407,Store_SRP!B2:H110,{6}, FALSE), TRUE)=TRUE,VLOOKUP(E407,Store_VAM!B2:H273,{6}, FALSE),VLOOKUP(E407,Store_SRP!B2:H110,{6}, FALSE)), VLOOKUP(E407,Store_Showcase!B2:H144,{6}, FALSE))</f>
      </c>
      <c r="AH407">
        <f>VLOOKUP(G407,Sku_Consolidated!A2:R957,18,FALSE)</f>
      </c>
      <c r="AI407">
        <f>VLOOKUP(G407,Sku_Consolidated!A2:S957,19,FALSE)</f>
      </c>
      <c r="AJ407">
        <f>VLOOKUP(G407,Sku_Consolidated!A2:T957,20,FALSE)</f>
      </c>
    </row>
    <row r="408" spans="1:36" x14ac:dyDescent="0.25">
      <c r="A408">
        <v>2024</v>
      </c>
      <c r="B408" t="s">
        <v>31</v>
      </c>
      <c r="C408" t="s">
        <v>32</v>
      </c>
      <c r="D408" t="s">
        <v>33</v>
      </c>
      <c r="E408">
        <v>804</v>
      </c>
      <c r="F408">
        <f>IF(IFERROR(VLOOKUP(E408,Store_Showcase!B2:H144,{2}, FALSE), TRUE)=TRUE, IF(IFERROR(VLOOKUP(E408,Store_SRP!B2:H110,{2}, FALSE), TRUE)=TRUE,VLOOKUP(E408,Store_VAM!B2:H273,{2}, FALSE),VLOOKUP(E408,Store_SRP!B2:H110,{2}, FALSE)), VLOOKUP(E408,Store_Showcase!B2:H144,{2}, FALSE))</f>
      </c>
      <c r="G408">
        <v>693084</v>
      </c>
      <c r="H408" t="s">
        <v>943</v>
      </c>
      <c r="I408" s="8" t="s">
        <v>954</v>
      </c>
      <c r="J408" t="s">
        <v>36</v>
      </c>
      <c r="K408" s="8">
        <f>IF(J408="PCK", I408, 0)</f>
      </c>
      <c r="L408" s="8">
        <f>IF(J408="KLS", I408, IF(J408="PCK", I408*VLOOKUP(G408,Sku_Consolidated!A2:U957,21, FALSE),I408*VLOOKUP(G408,Sku_Consolidated!A2:U957,21, FALSE)))</f>
      </c>
      <c r="M408" s="8">
        <f>IF(J408="PCS", I408, 0)</f>
      </c>
      <c r="N408" s="8" t="s">
        <v>955</v>
      </c>
      <c r="O408" s="8">
        <f>N408 * VLOOKUP(E408&amp;VLOOKUP(G408,Sku_Consolidated!A2:Q957,17,FALSE),Sku_CommRate!A2:E1002, 5, FALSE)</f>
      </c>
      <c r="P408" s="8">
        <f>N408 - O408</f>
      </c>
      <c r="Q408">
        <f>VLOOKUP(G408,Sku_Consolidated!A2:G957,7, FALSE)</f>
      </c>
      <c r="R408">
        <f>IF(IFERROR(VLOOKUP(E408,Store_Showcase!B2:H144,7, FALSE), TRUE)=TRUE, IF(IFERROR(VLOOKUP(E408,Store_SRP!B2:H110,7, FALSE), TRUE)=TRUE,VLOOKUP(E408,Store_VAM!B2:H273,7, FALSE),VLOOKUP(E408,Store_SRP!B2:H110,7, FALSE)), VLOOKUP(E408,Store_Showcase!B2:H144,7, FALSE))</f>
      </c>
      <c r="S408">
        <f>IF(IFERROR(VLOOKUP(E408,Store_Showcase!B2:I144,8, FALSE), TRUE)=TRUE, IF(IFERROR(VLOOKUP(E408,Store_SRP!B2:I110,8, FALSE), TRUE)=TRUE,VLOOKUP(E408,Store_VAM!B2:I273,8, FALSE),VLOOKUP(E408,Store_SRP!B2:I110,8, FALSE)), VLOOKUP(E408,Store_Showcase!B2:I144,8, FALSE))</f>
      </c>
      <c r="T408">
        <f>VLOOKUP(G408,Sku_Consolidated!A2:R957,18,FALSE)</f>
      </c>
      <c r="U408">
        <v>13687</v>
      </c>
      <c r="V408">
        <f>IF(VLOOKUP(G408,Sku_Consolidated!A2:S957,19,FALSE)="SHOWCASE", VLOOKUP(E408,Store_Showcase!B2:L144,11, FALSE), IF(VLOOKUP(G408,Sku_Consolidated!A2:S957,19,FALSE)="VAM",VLOOKUP(E408,Store_VAM!B2:L273,11, FALSE),VLOOKUP(E408,Store_SRP!B2:L110,11, FALSE)))</f>
      </c>
      <c r="W408">
        <f>VLOOKUP(G408,Sku_Consolidated!A2:W957,11,FALSE)</f>
      </c>
      <c r="X408">
        <f>VLOOKUP(G408,Sku_Consolidated!A2:H957,8,FALSE)</f>
      </c>
      <c r="Y408">
        <f>VLOOKUP(G408,Sku_Consolidated!A2:I957,9,FALSE)</f>
      </c>
      <c r="Z408" t="s">
        <v>38</v>
      </c>
      <c r="AA408">
        <f>VLOOKUP(G408,Sku_Consolidated!A2:E957,5,FALSE)</f>
      </c>
      <c r="AB408">
        <f>IF(VLOOKUP(G408,Sku_Consolidated!A2:S957,19,FALSE)="SHOWCASE", VLOOKUP(E408,Store_Showcase!B2:N144,13, FALSE), IF(VLOOKUP(G408,Sku_Consolidated!A2:S957,19,FALSE)="VAM",VLOOKUP(E408,Store_VAM!B2:N273,13, FALSE),VLOOKUP(E408,Store_SRP!B2:N110,13, FALSE)))</f>
      </c>
      <c r="AC408">
        <f>IF(IFERROR(AB408,TRUE)=TRUE, "-","OK")</f>
      </c>
      <c r="AD408" s="8" t="s">
        <v>955</v>
      </c>
      <c r="AE408" s="8" t="s">
        <v>39</v>
      </c>
      <c r="AF408">
        <f>IF(IFERROR(VLOOKUP(E408,Store_Showcase!B2:H144,{5}, FALSE), TRUE)=TRUE, IF(IFERROR(VLOOKUP(E408,Store_SRP!B2:H110,{5}, FALSE), TRUE)=TRUE,VLOOKUP(E408,Store_VAM!B2:H273,{5}, FALSE),VLOOKUP(E408,Store_SRP!B2:H110,{5}, FALSE)), VLOOKUP(E408,Store_Showcase!B2:H144,{5}, FALSE))</f>
      </c>
      <c r="AG408">
        <f>IF(IFERROR(VLOOKUP(E408,Store_Showcase!B2:H144,{6}, FALSE), TRUE)=TRUE, IF(IFERROR(VLOOKUP(E408,Store_SRP!B2:H110,{6}, FALSE), TRUE)=TRUE,VLOOKUP(E408,Store_VAM!B2:H273,{6}, FALSE),VLOOKUP(E408,Store_SRP!B2:H110,{6}, FALSE)), VLOOKUP(E408,Store_Showcase!B2:H144,{6}, FALSE))</f>
      </c>
      <c r="AH408">
        <f>VLOOKUP(G408,Sku_Consolidated!A2:R957,18,FALSE)</f>
      </c>
      <c r="AI408">
        <f>VLOOKUP(G408,Sku_Consolidated!A2:S957,19,FALSE)</f>
      </c>
      <c r="AJ408">
        <f>VLOOKUP(G408,Sku_Consolidated!A2:T957,20,FALSE)</f>
      </c>
    </row>
    <row r="409" spans="1:36" x14ac:dyDescent="0.25">
      <c r="A409">
        <v>2024</v>
      </c>
      <c r="B409" t="s">
        <v>31</v>
      </c>
      <c r="C409" t="s">
        <v>32</v>
      </c>
      <c r="D409" t="s">
        <v>33</v>
      </c>
      <c r="E409">
        <v>705</v>
      </c>
      <c r="F409">
        <f>IF(IFERROR(VLOOKUP(E409,Store_Showcase!B2:H144,{2}, FALSE), TRUE)=TRUE, IF(IFERROR(VLOOKUP(E409,Store_SRP!B2:H110,{2}, FALSE), TRUE)=TRUE,VLOOKUP(E409,Store_VAM!B2:H273,{2}, FALSE),VLOOKUP(E409,Store_SRP!B2:H110,{2}, FALSE)), VLOOKUP(E409,Store_Showcase!B2:H144,{2}, FALSE))</f>
      </c>
      <c r="G409">
        <v>655291</v>
      </c>
      <c r="H409" t="s">
        <v>116</v>
      </c>
      <c r="I409" s="8" t="s">
        <v>956</v>
      </c>
      <c r="J409" t="s">
        <v>36</v>
      </c>
      <c r="K409" s="8">
        <f>IF(J409="PCK", I409, 0)</f>
      </c>
      <c r="L409" s="8">
        <f>IF(J409="KLS", I409, IF(J409="PCK", I409*VLOOKUP(G409,Sku_Consolidated!A2:U957,21, FALSE),I409*VLOOKUP(G409,Sku_Consolidated!A2:U957,21, FALSE)))</f>
      </c>
      <c r="M409" s="8">
        <f>IF(J409="PCS", I409, 0)</f>
      </c>
      <c r="N409" s="8" t="s">
        <v>957</v>
      </c>
      <c r="O409" s="8">
        <f>N409 * VLOOKUP(E409&amp;VLOOKUP(G409,Sku_Consolidated!A2:Q957,17,FALSE),Sku_CommRate!A2:E1002, 5, FALSE)</f>
      </c>
      <c r="P409" s="8">
        <f>N409 - O409</f>
      </c>
      <c r="Q409">
        <f>VLOOKUP(G409,Sku_Consolidated!A2:G957,7, FALSE)</f>
      </c>
      <c r="R409">
        <f>IF(IFERROR(VLOOKUP(E409,Store_Showcase!B2:H144,7, FALSE), TRUE)=TRUE, IF(IFERROR(VLOOKUP(E409,Store_SRP!B2:H110,7, FALSE), TRUE)=TRUE,VLOOKUP(E409,Store_VAM!B2:H273,7, FALSE),VLOOKUP(E409,Store_SRP!B2:H110,7, FALSE)), VLOOKUP(E409,Store_Showcase!B2:H144,7, FALSE))</f>
      </c>
      <c r="S409">
        <f>IF(IFERROR(VLOOKUP(E409,Store_Showcase!B2:I144,8, FALSE), TRUE)=TRUE, IF(IFERROR(VLOOKUP(E409,Store_SRP!B2:I110,8, FALSE), TRUE)=TRUE,VLOOKUP(E409,Store_VAM!B2:I273,8, FALSE),VLOOKUP(E409,Store_SRP!B2:I110,8, FALSE)), VLOOKUP(E409,Store_Showcase!B2:I144,8, FALSE))</f>
      </c>
      <c r="T409">
        <f>VLOOKUP(G409,Sku_Consolidated!A2:R957,18,FALSE)</f>
      </c>
      <c r="U409">
        <v>6217</v>
      </c>
      <c r="V409">
        <f>IF(VLOOKUP(G409,Sku_Consolidated!A2:S957,19,FALSE)="SHOWCASE", VLOOKUP(E409,Store_Showcase!B2:L144,11, FALSE), IF(VLOOKUP(G409,Sku_Consolidated!A2:S957,19,FALSE)="VAM",VLOOKUP(E409,Store_VAM!B2:L273,11, FALSE),VLOOKUP(E409,Store_SRP!B2:L110,11, FALSE)))</f>
      </c>
      <c r="W409">
        <f>VLOOKUP(G409,Sku_Consolidated!A2:W957,11,FALSE)</f>
      </c>
      <c r="X409">
        <f>VLOOKUP(G409,Sku_Consolidated!A2:H957,8,FALSE)</f>
      </c>
      <c r="Y409">
        <f>VLOOKUP(G409,Sku_Consolidated!A2:I957,9,FALSE)</f>
      </c>
      <c r="Z409" t="s">
        <v>38</v>
      </c>
      <c r="AA409">
        <f>VLOOKUP(G409,Sku_Consolidated!A2:E957,5,FALSE)</f>
      </c>
      <c r="AB409">
        <f>IF(VLOOKUP(G409,Sku_Consolidated!A2:S957,19,FALSE)="SHOWCASE", VLOOKUP(E409,Store_Showcase!B2:N144,13, FALSE), IF(VLOOKUP(G409,Sku_Consolidated!A2:S957,19,FALSE)="VAM",VLOOKUP(E409,Store_VAM!B2:N273,13, FALSE),VLOOKUP(E409,Store_SRP!B2:N110,13, FALSE)))</f>
      </c>
      <c r="AC409">
        <f>IF(IFERROR(AB409,TRUE)=TRUE, "-","OK")</f>
      </c>
      <c r="AD409" s="8" t="s">
        <v>957</v>
      </c>
      <c r="AE409" s="8" t="s">
        <v>39</v>
      </c>
      <c r="AF409">
        <f>IF(IFERROR(VLOOKUP(E409,Store_Showcase!B2:H144,{5}, FALSE), TRUE)=TRUE, IF(IFERROR(VLOOKUP(E409,Store_SRP!B2:H110,{5}, FALSE), TRUE)=TRUE,VLOOKUP(E409,Store_VAM!B2:H273,{5}, FALSE),VLOOKUP(E409,Store_SRP!B2:H110,{5}, FALSE)), VLOOKUP(E409,Store_Showcase!B2:H144,{5}, FALSE))</f>
      </c>
      <c r="AG409">
        <f>IF(IFERROR(VLOOKUP(E409,Store_Showcase!B2:H144,{6}, FALSE), TRUE)=TRUE, IF(IFERROR(VLOOKUP(E409,Store_SRP!B2:H110,{6}, FALSE), TRUE)=TRUE,VLOOKUP(E409,Store_VAM!B2:H273,{6}, FALSE),VLOOKUP(E409,Store_SRP!B2:H110,{6}, FALSE)), VLOOKUP(E409,Store_Showcase!B2:H144,{6}, FALSE))</f>
      </c>
      <c r="AH409">
        <f>VLOOKUP(G409,Sku_Consolidated!A2:R957,18,FALSE)</f>
      </c>
      <c r="AI409">
        <f>VLOOKUP(G409,Sku_Consolidated!A2:S957,19,FALSE)</f>
      </c>
      <c r="AJ409">
        <f>VLOOKUP(G409,Sku_Consolidated!A2:T957,20,FALSE)</f>
      </c>
    </row>
    <row r="410" spans="1:36" x14ac:dyDescent="0.25">
      <c r="A410">
        <v>2024</v>
      </c>
      <c r="B410" t="s">
        <v>31</v>
      </c>
      <c r="C410" t="s">
        <v>32</v>
      </c>
      <c r="D410" t="s">
        <v>33</v>
      </c>
      <c r="E410">
        <v>202</v>
      </c>
      <c r="F410">
        <f>IF(IFERROR(VLOOKUP(E410,Store_Showcase!B2:H144,{2}, FALSE), TRUE)=TRUE, IF(IFERROR(VLOOKUP(E410,Store_SRP!B2:H110,{2}, FALSE), TRUE)=TRUE,VLOOKUP(E410,Store_VAM!B2:H273,{2}, FALSE),VLOOKUP(E410,Store_SRP!B2:H110,{2}, FALSE)), VLOOKUP(E410,Store_Showcase!B2:H144,{2}, FALSE))</f>
      </c>
      <c r="G410">
        <v>655298</v>
      </c>
      <c r="H410" t="s">
        <v>109</v>
      </c>
      <c r="I410" s="8" t="s">
        <v>958</v>
      </c>
      <c r="J410" t="s">
        <v>36</v>
      </c>
      <c r="K410" s="8">
        <f>IF(J410="PCK", I410, 0)</f>
      </c>
      <c r="L410" s="8">
        <f>IF(J410="KLS", I410, IF(J410="PCK", I410*VLOOKUP(G410,Sku_Consolidated!A2:U957,21, FALSE),I410*VLOOKUP(G410,Sku_Consolidated!A2:U957,21, FALSE)))</f>
      </c>
      <c r="M410" s="8">
        <f>IF(J410="PCS", I410, 0)</f>
      </c>
      <c r="N410" s="8" t="s">
        <v>959</v>
      </c>
      <c r="O410" s="8">
        <f>N410 * VLOOKUP(E410&amp;VLOOKUP(G410,Sku_Consolidated!A2:Q957,17,FALSE),Sku_CommRate!A2:E1002, 5, FALSE)</f>
      </c>
      <c r="P410" s="8">
        <f>N410 - O410</f>
      </c>
      <c r="Q410">
        <f>VLOOKUP(G410,Sku_Consolidated!A2:G957,7, FALSE)</f>
      </c>
      <c r="R410">
        <f>IF(IFERROR(VLOOKUP(E410,Store_Showcase!B2:H144,7, FALSE), TRUE)=TRUE, IF(IFERROR(VLOOKUP(E410,Store_SRP!B2:H110,7, FALSE), TRUE)=TRUE,VLOOKUP(E410,Store_VAM!B2:H273,7, FALSE),VLOOKUP(E410,Store_SRP!B2:H110,7, FALSE)), VLOOKUP(E410,Store_Showcase!B2:H144,7, FALSE))</f>
      </c>
      <c r="S410">
        <f>IF(IFERROR(VLOOKUP(E410,Store_Showcase!B2:I144,8, FALSE), TRUE)=TRUE, IF(IFERROR(VLOOKUP(E410,Store_SRP!B2:I110,8, FALSE), TRUE)=TRUE,VLOOKUP(E410,Store_VAM!B2:I273,8, FALSE),VLOOKUP(E410,Store_SRP!B2:I110,8, FALSE)), VLOOKUP(E410,Store_Showcase!B2:I144,8, FALSE))</f>
      </c>
      <c r="T410">
        <f>VLOOKUP(G410,Sku_Consolidated!A2:R957,18,FALSE)</f>
      </c>
      <c r="U410">
        <v>6226</v>
      </c>
      <c r="V410">
        <f>IF(VLOOKUP(G410,Sku_Consolidated!A2:S957,19,FALSE)="SHOWCASE", VLOOKUP(E410,Store_Showcase!B2:L144,11, FALSE), IF(VLOOKUP(G410,Sku_Consolidated!A2:S957,19,FALSE)="VAM",VLOOKUP(E410,Store_VAM!B2:L273,11, FALSE),VLOOKUP(E410,Store_SRP!B2:L110,11, FALSE)))</f>
      </c>
      <c r="W410">
        <f>VLOOKUP(G410,Sku_Consolidated!A2:W957,11,FALSE)</f>
      </c>
      <c r="X410">
        <f>VLOOKUP(G410,Sku_Consolidated!A2:H957,8,FALSE)</f>
      </c>
      <c r="Y410">
        <f>VLOOKUP(G410,Sku_Consolidated!A2:I957,9,FALSE)</f>
      </c>
      <c r="Z410" t="s">
        <v>38</v>
      </c>
      <c r="AA410">
        <f>VLOOKUP(G410,Sku_Consolidated!A2:E957,5,FALSE)</f>
      </c>
      <c r="AB410">
        <f>IF(VLOOKUP(G410,Sku_Consolidated!A2:S957,19,FALSE)="SHOWCASE", VLOOKUP(E410,Store_Showcase!B2:N144,13, FALSE), IF(VLOOKUP(G410,Sku_Consolidated!A2:S957,19,FALSE)="VAM",VLOOKUP(E410,Store_VAM!B2:N273,13, FALSE),VLOOKUP(E410,Store_SRP!B2:N110,13, FALSE)))</f>
      </c>
      <c r="AC410">
        <f>IF(IFERROR(AB410,TRUE)=TRUE, "-","OK")</f>
      </c>
      <c r="AD410" s="8" t="s">
        <v>959</v>
      </c>
      <c r="AE410" s="8" t="s">
        <v>39</v>
      </c>
      <c r="AF410">
        <f>IF(IFERROR(VLOOKUP(E410,Store_Showcase!B2:H144,{5}, FALSE), TRUE)=TRUE, IF(IFERROR(VLOOKUP(E410,Store_SRP!B2:H110,{5}, FALSE), TRUE)=TRUE,VLOOKUP(E410,Store_VAM!B2:H273,{5}, FALSE),VLOOKUP(E410,Store_SRP!B2:H110,{5}, FALSE)), VLOOKUP(E410,Store_Showcase!B2:H144,{5}, FALSE))</f>
      </c>
      <c r="AG410">
        <f>IF(IFERROR(VLOOKUP(E410,Store_Showcase!B2:H144,{6}, FALSE), TRUE)=TRUE, IF(IFERROR(VLOOKUP(E410,Store_SRP!B2:H110,{6}, FALSE), TRUE)=TRUE,VLOOKUP(E410,Store_VAM!B2:H273,{6}, FALSE),VLOOKUP(E410,Store_SRP!B2:H110,{6}, FALSE)), VLOOKUP(E410,Store_Showcase!B2:H144,{6}, FALSE))</f>
      </c>
      <c r="AH410">
        <f>VLOOKUP(G410,Sku_Consolidated!A2:R957,18,FALSE)</f>
      </c>
      <c r="AI410">
        <f>VLOOKUP(G410,Sku_Consolidated!A2:S957,19,FALSE)</f>
      </c>
      <c r="AJ410">
        <f>VLOOKUP(G410,Sku_Consolidated!A2:T957,20,FALSE)</f>
      </c>
    </row>
    <row r="411" spans="1:36" x14ac:dyDescent="0.25">
      <c r="A411">
        <v>2024</v>
      </c>
      <c r="B411" t="s">
        <v>31</v>
      </c>
      <c r="C411" t="s">
        <v>32</v>
      </c>
      <c r="D411" t="s">
        <v>33</v>
      </c>
      <c r="E411">
        <v>251</v>
      </c>
      <c r="F411">
        <f>IF(IFERROR(VLOOKUP(E411,Store_Showcase!B2:H144,{2}, FALSE), TRUE)=TRUE, IF(IFERROR(VLOOKUP(E411,Store_SRP!B2:H110,{2}, FALSE), TRUE)=TRUE,VLOOKUP(E411,Store_VAM!B2:H273,{2}, FALSE),VLOOKUP(E411,Store_SRP!B2:H110,{2}, FALSE)), VLOOKUP(E411,Store_Showcase!B2:H144,{2}, FALSE))</f>
      </c>
      <c r="G411">
        <v>655292</v>
      </c>
      <c r="H411" t="s">
        <v>72</v>
      </c>
      <c r="I411" s="8" t="s">
        <v>960</v>
      </c>
      <c r="J411" t="s">
        <v>36</v>
      </c>
      <c r="K411" s="8">
        <f>IF(J411="PCK", I411, 0)</f>
      </c>
      <c r="L411" s="8">
        <f>IF(J411="KLS", I411, IF(J411="PCK", I411*VLOOKUP(G411,Sku_Consolidated!A2:U957,21, FALSE),I411*VLOOKUP(G411,Sku_Consolidated!A2:U957,21, FALSE)))</f>
      </c>
      <c r="M411" s="8">
        <f>IF(J411="PCS", I411, 0)</f>
      </c>
      <c r="N411" s="8" t="s">
        <v>961</v>
      </c>
      <c r="O411" s="8">
        <f>N411 * VLOOKUP(E411&amp;VLOOKUP(G411,Sku_Consolidated!A2:Q957,17,FALSE),Sku_CommRate!A2:E1002, 5, FALSE)</f>
      </c>
      <c r="P411" s="8">
        <f>N411 - O411</f>
      </c>
      <c r="Q411">
        <f>VLOOKUP(G411,Sku_Consolidated!A2:G957,7, FALSE)</f>
      </c>
      <c r="R411">
        <f>IF(IFERROR(VLOOKUP(E411,Store_Showcase!B2:H144,7, FALSE), TRUE)=TRUE, IF(IFERROR(VLOOKUP(E411,Store_SRP!B2:H110,7, FALSE), TRUE)=TRUE,VLOOKUP(E411,Store_VAM!B2:H273,7, FALSE),VLOOKUP(E411,Store_SRP!B2:H110,7, FALSE)), VLOOKUP(E411,Store_Showcase!B2:H144,7, FALSE))</f>
      </c>
      <c r="S411">
        <f>IF(IFERROR(VLOOKUP(E411,Store_Showcase!B2:I144,8, FALSE), TRUE)=TRUE, IF(IFERROR(VLOOKUP(E411,Store_SRP!B2:I110,8, FALSE), TRUE)=TRUE,VLOOKUP(E411,Store_VAM!B2:I273,8, FALSE),VLOOKUP(E411,Store_SRP!B2:I110,8, FALSE)), VLOOKUP(E411,Store_Showcase!B2:I144,8, FALSE))</f>
      </c>
      <c r="T411">
        <f>VLOOKUP(G411,Sku_Consolidated!A2:R957,18,FALSE)</f>
      </c>
      <c r="U411">
        <v>6220</v>
      </c>
      <c r="V411">
        <f>IF(VLOOKUP(G411,Sku_Consolidated!A2:S957,19,FALSE)="SHOWCASE", VLOOKUP(E411,Store_Showcase!B2:L144,11, FALSE), IF(VLOOKUP(G411,Sku_Consolidated!A2:S957,19,FALSE)="VAM",VLOOKUP(E411,Store_VAM!B2:L273,11, FALSE),VLOOKUP(E411,Store_SRP!B2:L110,11, FALSE)))</f>
      </c>
      <c r="W411">
        <f>VLOOKUP(G411,Sku_Consolidated!A2:W957,11,FALSE)</f>
      </c>
      <c r="X411">
        <f>VLOOKUP(G411,Sku_Consolidated!A2:H957,8,FALSE)</f>
      </c>
      <c r="Y411">
        <f>VLOOKUP(G411,Sku_Consolidated!A2:I957,9,FALSE)</f>
      </c>
      <c r="Z411" t="s">
        <v>38</v>
      </c>
      <c r="AA411">
        <f>VLOOKUP(G411,Sku_Consolidated!A2:E957,5,FALSE)</f>
      </c>
      <c r="AB411">
        <f>IF(VLOOKUP(G411,Sku_Consolidated!A2:S957,19,FALSE)="SHOWCASE", VLOOKUP(E411,Store_Showcase!B2:N144,13, FALSE), IF(VLOOKUP(G411,Sku_Consolidated!A2:S957,19,FALSE)="VAM",VLOOKUP(E411,Store_VAM!B2:N273,13, FALSE),VLOOKUP(E411,Store_SRP!B2:N110,13, FALSE)))</f>
      </c>
      <c r="AC411">
        <f>IF(IFERROR(AB411,TRUE)=TRUE, "-","OK")</f>
      </c>
      <c r="AD411" s="8" t="s">
        <v>961</v>
      </c>
      <c r="AE411" s="8" t="s">
        <v>39</v>
      </c>
      <c r="AF411">
        <f>IF(IFERROR(VLOOKUP(E411,Store_Showcase!B2:H144,{5}, FALSE), TRUE)=TRUE, IF(IFERROR(VLOOKUP(E411,Store_SRP!B2:H110,{5}, FALSE), TRUE)=TRUE,VLOOKUP(E411,Store_VAM!B2:H273,{5}, FALSE),VLOOKUP(E411,Store_SRP!B2:H110,{5}, FALSE)), VLOOKUP(E411,Store_Showcase!B2:H144,{5}, FALSE))</f>
      </c>
      <c r="AG411">
        <f>IF(IFERROR(VLOOKUP(E411,Store_Showcase!B2:H144,{6}, FALSE), TRUE)=TRUE, IF(IFERROR(VLOOKUP(E411,Store_SRP!B2:H110,{6}, FALSE), TRUE)=TRUE,VLOOKUP(E411,Store_VAM!B2:H273,{6}, FALSE),VLOOKUP(E411,Store_SRP!B2:H110,{6}, FALSE)), VLOOKUP(E411,Store_Showcase!B2:H144,{6}, FALSE))</f>
      </c>
      <c r="AH411">
        <f>VLOOKUP(G411,Sku_Consolidated!A2:R957,18,FALSE)</f>
      </c>
      <c r="AI411">
        <f>VLOOKUP(G411,Sku_Consolidated!A2:S957,19,FALSE)</f>
      </c>
      <c r="AJ411">
        <f>VLOOKUP(G411,Sku_Consolidated!A2:T957,20,FALSE)</f>
      </c>
    </row>
    <row r="412" spans="1:36" x14ac:dyDescent="0.25">
      <c r="A412">
        <v>2024</v>
      </c>
      <c r="B412" t="s">
        <v>31</v>
      </c>
      <c r="C412" t="s">
        <v>32</v>
      </c>
      <c r="D412" t="s">
        <v>33</v>
      </c>
      <c r="E412">
        <v>251</v>
      </c>
      <c r="F412">
        <f>IF(IFERROR(VLOOKUP(E412,Store_Showcase!B2:H144,{2}, FALSE), TRUE)=TRUE, IF(IFERROR(VLOOKUP(E412,Store_SRP!B2:H110,{2}, FALSE), TRUE)=TRUE,VLOOKUP(E412,Store_VAM!B2:H273,{2}, FALSE),VLOOKUP(E412,Store_SRP!B2:H110,{2}, FALSE)), VLOOKUP(E412,Store_Showcase!B2:H144,{2}, FALSE))</f>
      </c>
      <c r="G412">
        <v>655517</v>
      </c>
      <c r="H412" t="s">
        <v>152</v>
      </c>
      <c r="I412" s="8" t="s">
        <v>962</v>
      </c>
      <c r="J412" t="s">
        <v>36</v>
      </c>
      <c r="K412" s="8">
        <f>IF(J412="PCK", I412, 0)</f>
      </c>
      <c r="L412" s="8">
        <f>IF(J412="KLS", I412, IF(J412="PCK", I412*VLOOKUP(G412,Sku_Consolidated!A2:U957,21, FALSE),I412*VLOOKUP(G412,Sku_Consolidated!A2:U957,21, FALSE)))</f>
      </c>
      <c r="M412" s="8">
        <f>IF(J412="PCS", I412, 0)</f>
      </c>
      <c r="N412" s="8" t="s">
        <v>963</v>
      </c>
      <c r="O412" s="8">
        <f>N412 * VLOOKUP(E412&amp;VLOOKUP(G412,Sku_Consolidated!A2:Q957,17,FALSE),Sku_CommRate!A2:E1002, 5, FALSE)</f>
      </c>
      <c r="P412" s="8">
        <f>N412 - O412</f>
      </c>
      <c r="Q412">
        <f>VLOOKUP(G412,Sku_Consolidated!A2:G957,7, FALSE)</f>
      </c>
      <c r="R412">
        <f>IF(IFERROR(VLOOKUP(E412,Store_Showcase!B2:H144,7, FALSE), TRUE)=TRUE, IF(IFERROR(VLOOKUP(E412,Store_SRP!B2:H110,7, FALSE), TRUE)=TRUE,VLOOKUP(E412,Store_VAM!B2:H273,7, FALSE),VLOOKUP(E412,Store_SRP!B2:H110,7, FALSE)), VLOOKUP(E412,Store_Showcase!B2:H144,7, FALSE))</f>
      </c>
      <c r="S412">
        <f>IF(IFERROR(VLOOKUP(E412,Store_Showcase!B2:I144,8, FALSE), TRUE)=TRUE, IF(IFERROR(VLOOKUP(E412,Store_SRP!B2:I110,8, FALSE), TRUE)=TRUE,VLOOKUP(E412,Store_VAM!B2:I273,8, FALSE),VLOOKUP(E412,Store_SRP!B2:I110,8, FALSE)), VLOOKUP(E412,Store_Showcase!B2:I144,8, FALSE))</f>
      </c>
      <c r="T412">
        <f>VLOOKUP(G412,Sku_Consolidated!A2:R957,18,FALSE)</f>
      </c>
      <c r="U412">
        <v>6339</v>
      </c>
      <c r="V412">
        <f>IF(VLOOKUP(G412,Sku_Consolidated!A2:S957,19,FALSE)="SHOWCASE", VLOOKUP(E412,Store_Showcase!B2:L144,11, FALSE), IF(VLOOKUP(G412,Sku_Consolidated!A2:S957,19,FALSE)="VAM",VLOOKUP(E412,Store_VAM!B2:L273,11, FALSE),VLOOKUP(E412,Store_SRP!B2:L110,11, FALSE)))</f>
      </c>
      <c r="W412">
        <f>VLOOKUP(G412,Sku_Consolidated!A2:W957,11,FALSE)</f>
      </c>
      <c r="X412">
        <f>VLOOKUP(G412,Sku_Consolidated!A2:H957,8,FALSE)</f>
      </c>
      <c r="Y412">
        <f>VLOOKUP(G412,Sku_Consolidated!A2:I957,9,FALSE)</f>
      </c>
      <c r="Z412" t="s">
        <v>38</v>
      </c>
      <c r="AA412">
        <f>VLOOKUP(G412,Sku_Consolidated!A2:E957,5,FALSE)</f>
      </c>
      <c r="AB412">
        <f>IF(VLOOKUP(G412,Sku_Consolidated!A2:S957,19,FALSE)="SHOWCASE", VLOOKUP(E412,Store_Showcase!B2:N144,13, FALSE), IF(VLOOKUP(G412,Sku_Consolidated!A2:S957,19,FALSE)="VAM",VLOOKUP(E412,Store_VAM!B2:N273,13, FALSE),VLOOKUP(E412,Store_SRP!B2:N110,13, FALSE)))</f>
      </c>
      <c r="AC412">
        <f>IF(IFERROR(AB412,TRUE)=TRUE, "-","OK")</f>
      </c>
      <c r="AD412" s="8" t="s">
        <v>963</v>
      </c>
      <c r="AE412" s="8" t="s">
        <v>39</v>
      </c>
      <c r="AF412">
        <f>IF(IFERROR(VLOOKUP(E412,Store_Showcase!B2:H144,{5}, FALSE), TRUE)=TRUE, IF(IFERROR(VLOOKUP(E412,Store_SRP!B2:H110,{5}, FALSE), TRUE)=TRUE,VLOOKUP(E412,Store_VAM!B2:H273,{5}, FALSE),VLOOKUP(E412,Store_SRP!B2:H110,{5}, FALSE)), VLOOKUP(E412,Store_Showcase!B2:H144,{5}, FALSE))</f>
      </c>
      <c r="AG412">
        <f>IF(IFERROR(VLOOKUP(E412,Store_Showcase!B2:H144,{6}, FALSE), TRUE)=TRUE, IF(IFERROR(VLOOKUP(E412,Store_SRP!B2:H110,{6}, FALSE), TRUE)=TRUE,VLOOKUP(E412,Store_VAM!B2:H273,{6}, FALSE),VLOOKUP(E412,Store_SRP!B2:H110,{6}, FALSE)), VLOOKUP(E412,Store_Showcase!B2:H144,{6}, FALSE))</f>
      </c>
      <c r="AH412">
        <f>VLOOKUP(G412,Sku_Consolidated!A2:R957,18,FALSE)</f>
      </c>
      <c r="AI412">
        <f>VLOOKUP(G412,Sku_Consolidated!A2:S957,19,FALSE)</f>
      </c>
      <c r="AJ412">
        <f>VLOOKUP(G412,Sku_Consolidated!A2:T957,20,FALSE)</f>
      </c>
    </row>
    <row r="413" spans="1:36" x14ac:dyDescent="0.25">
      <c r="A413">
        <v>2024</v>
      </c>
      <c r="B413" t="s">
        <v>31</v>
      </c>
      <c r="C413" t="s">
        <v>32</v>
      </c>
      <c r="D413" t="s">
        <v>33</v>
      </c>
      <c r="E413">
        <v>252</v>
      </c>
      <c r="F413">
        <f>IF(IFERROR(VLOOKUP(E413,Store_Showcase!B2:H144,{2}, FALSE), TRUE)=TRUE, IF(IFERROR(VLOOKUP(E413,Store_SRP!B2:H110,{2}, FALSE), TRUE)=TRUE,VLOOKUP(E413,Store_VAM!B2:H273,{2}, FALSE),VLOOKUP(E413,Store_SRP!B2:H110,{2}, FALSE)), VLOOKUP(E413,Store_Showcase!B2:H144,{2}, FALSE))</f>
      </c>
      <c r="G413">
        <v>655306</v>
      </c>
      <c r="H413" t="s">
        <v>43</v>
      </c>
      <c r="I413" s="8" t="s">
        <v>964</v>
      </c>
      <c r="J413" t="s">
        <v>36</v>
      </c>
      <c r="K413" s="8">
        <f>IF(J413="PCK", I413, 0)</f>
      </c>
      <c r="L413" s="8">
        <f>IF(J413="KLS", I413, IF(J413="PCK", I413*VLOOKUP(G413,Sku_Consolidated!A2:U957,21, FALSE),I413*VLOOKUP(G413,Sku_Consolidated!A2:U957,21, FALSE)))</f>
      </c>
      <c r="M413" s="8">
        <f>IF(J413="PCS", I413, 0)</f>
      </c>
      <c r="N413" s="8" t="s">
        <v>965</v>
      </c>
      <c r="O413" s="8">
        <f>N413 * VLOOKUP(E413&amp;VLOOKUP(G413,Sku_Consolidated!A2:Q957,17,FALSE),Sku_CommRate!A2:E1002, 5, FALSE)</f>
      </c>
      <c r="P413" s="8">
        <f>N413 - O413</f>
      </c>
      <c r="Q413">
        <f>VLOOKUP(G413,Sku_Consolidated!A2:G957,7, FALSE)</f>
      </c>
      <c r="R413">
        <f>IF(IFERROR(VLOOKUP(E413,Store_Showcase!B2:H144,7, FALSE), TRUE)=TRUE, IF(IFERROR(VLOOKUP(E413,Store_SRP!B2:H110,7, FALSE), TRUE)=TRUE,VLOOKUP(E413,Store_VAM!B2:H273,7, FALSE),VLOOKUP(E413,Store_SRP!B2:H110,7, FALSE)), VLOOKUP(E413,Store_Showcase!B2:H144,7, FALSE))</f>
      </c>
      <c r="S413">
        <f>IF(IFERROR(VLOOKUP(E413,Store_Showcase!B2:I144,8, FALSE), TRUE)=TRUE, IF(IFERROR(VLOOKUP(E413,Store_SRP!B2:I110,8, FALSE), TRUE)=TRUE,VLOOKUP(E413,Store_VAM!B2:I273,8, FALSE),VLOOKUP(E413,Store_SRP!B2:I110,8, FALSE)), VLOOKUP(E413,Store_Showcase!B2:I144,8, FALSE))</f>
      </c>
      <c r="T413">
        <f>VLOOKUP(G413,Sku_Consolidated!A2:R957,18,FALSE)</f>
      </c>
      <c r="U413">
        <v>6233</v>
      </c>
      <c r="V413">
        <f>IF(VLOOKUP(G413,Sku_Consolidated!A2:S957,19,FALSE)="SHOWCASE", VLOOKUP(E413,Store_Showcase!B2:L144,11, FALSE), IF(VLOOKUP(G413,Sku_Consolidated!A2:S957,19,FALSE)="VAM",VLOOKUP(E413,Store_VAM!B2:L273,11, FALSE),VLOOKUP(E413,Store_SRP!B2:L110,11, FALSE)))</f>
      </c>
      <c r="W413">
        <f>VLOOKUP(G413,Sku_Consolidated!A2:W957,11,FALSE)</f>
      </c>
      <c r="X413">
        <f>VLOOKUP(G413,Sku_Consolidated!A2:H957,8,FALSE)</f>
      </c>
      <c r="Y413">
        <f>VLOOKUP(G413,Sku_Consolidated!A2:I957,9,FALSE)</f>
      </c>
      <c r="Z413" t="s">
        <v>38</v>
      </c>
      <c r="AA413">
        <f>VLOOKUP(G413,Sku_Consolidated!A2:E957,5,FALSE)</f>
      </c>
      <c r="AB413">
        <f>IF(VLOOKUP(G413,Sku_Consolidated!A2:S957,19,FALSE)="SHOWCASE", VLOOKUP(E413,Store_Showcase!B2:N144,13, FALSE), IF(VLOOKUP(G413,Sku_Consolidated!A2:S957,19,FALSE)="VAM",VLOOKUP(E413,Store_VAM!B2:N273,13, FALSE),VLOOKUP(E413,Store_SRP!B2:N110,13, FALSE)))</f>
      </c>
      <c r="AC413">
        <f>IF(IFERROR(AB413,TRUE)=TRUE, "-","OK")</f>
      </c>
      <c r="AD413" s="8" t="s">
        <v>965</v>
      </c>
      <c r="AE413" s="8" t="s">
        <v>39</v>
      </c>
      <c r="AF413">
        <f>IF(IFERROR(VLOOKUP(E413,Store_Showcase!B2:H144,{5}, FALSE), TRUE)=TRUE, IF(IFERROR(VLOOKUP(E413,Store_SRP!B2:H110,{5}, FALSE), TRUE)=TRUE,VLOOKUP(E413,Store_VAM!B2:H273,{5}, FALSE),VLOOKUP(E413,Store_SRP!B2:H110,{5}, FALSE)), VLOOKUP(E413,Store_Showcase!B2:H144,{5}, FALSE))</f>
      </c>
      <c r="AG413">
        <f>IF(IFERROR(VLOOKUP(E413,Store_Showcase!B2:H144,{6}, FALSE), TRUE)=TRUE, IF(IFERROR(VLOOKUP(E413,Store_SRP!B2:H110,{6}, FALSE), TRUE)=TRUE,VLOOKUP(E413,Store_VAM!B2:H273,{6}, FALSE),VLOOKUP(E413,Store_SRP!B2:H110,{6}, FALSE)), VLOOKUP(E413,Store_Showcase!B2:H144,{6}, FALSE))</f>
      </c>
      <c r="AH413">
        <f>VLOOKUP(G413,Sku_Consolidated!A2:R957,18,FALSE)</f>
      </c>
      <c r="AI413">
        <f>VLOOKUP(G413,Sku_Consolidated!A2:S957,19,FALSE)</f>
      </c>
      <c r="AJ413">
        <f>VLOOKUP(G413,Sku_Consolidated!A2:T957,20,FALSE)</f>
      </c>
    </row>
    <row r="414" spans="1:36" x14ac:dyDescent="0.25">
      <c r="A414">
        <v>2024</v>
      </c>
      <c r="B414" t="s">
        <v>31</v>
      </c>
      <c r="C414" t="s">
        <v>32</v>
      </c>
      <c r="D414" t="s">
        <v>33</v>
      </c>
      <c r="E414">
        <v>202</v>
      </c>
      <c r="F414">
        <f>IF(IFERROR(VLOOKUP(E414,Store_Showcase!B2:H144,{2}, FALSE), TRUE)=TRUE, IF(IFERROR(VLOOKUP(E414,Store_SRP!B2:H110,{2}, FALSE), TRUE)=TRUE,VLOOKUP(E414,Store_VAM!B2:H273,{2}, FALSE),VLOOKUP(E414,Store_SRP!B2:H110,{2}, FALSE)), VLOOKUP(E414,Store_Showcase!B2:H144,{2}, FALSE))</f>
      </c>
      <c r="G414">
        <v>655512</v>
      </c>
      <c r="H414" t="s">
        <v>63</v>
      </c>
      <c r="I414" s="8" t="s">
        <v>966</v>
      </c>
      <c r="J414" t="s">
        <v>36</v>
      </c>
      <c r="K414" s="8">
        <f>IF(J414="PCK", I414, 0)</f>
      </c>
      <c r="L414" s="8">
        <f>IF(J414="KLS", I414, IF(J414="PCK", I414*VLOOKUP(G414,Sku_Consolidated!A2:U957,21, FALSE),I414*VLOOKUP(G414,Sku_Consolidated!A2:U957,21, FALSE)))</f>
      </c>
      <c r="M414" s="8">
        <f>IF(J414="PCS", I414, 0)</f>
      </c>
      <c r="N414" s="8" t="s">
        <v>967</v>
      </c>
      <c r="O414" s="8">
        <f>N414 * VLOOKUP(E414&amp;VLOOKUP(G414,Sku_Consolidated!A2:Q957,17,FALSE),Sku_CommRate!A2:E1002, 5, FALSE)</f>
      </c>
      <c r="P414" s="8">
        <f>N414 - O414</f>
      </c>
      <c r="Q414">
        <f>VLOOKUP(G414,Sku_Consolidated!A2:G957,7, FALSE)</f>
      </c>
      <c r="R414">
        <f>IF(IFERROR(VLOOKUP(E414,Store_Showcase!B2:H144,7, FALSE), TRUE)=TRUE, IF(IFERROR(VLOOKUP(E414,Store_SRP!B2:H110,7, FALSE), TRUE)=TRUE,VLOOKUP(E414,Store_VAM!B2:H273,7, FALSE),VLOOKUP(E414,Store_SRP!B2:H110,7, FALSE)), VLOOKUP(E414,Store_Showcase!B2:H144,7, FALSE))</f>
      </c>
      <c r="S414">
        <f>IF(IFERROR(VLOOKUP(E414,Store_Showcase!B2:I144,8, FALSE), TRUE)=TRUE, IF(IFERROR(VLOOKUP(E414,Store_SRP!B2:I110,8, FALSE), TRUE)=TRUE,VLOOKUP(E414,Store_VAM!B2:I273,8, FALSE),VLOOKUP(E414,Store_SRP!B2:I110,8, FALSE)), VLOOKUP(E414,Store_Showcase!B2:I144,8, FALSE))</f>
      </c>
      <c r="T414">
        <f>VLOOKUP(G414,Sku_Consolidated!A2:R957,18,FALSE)</f>
      </c>
      <c r="U414">
        <v>6334</v>
      </c>
      <c r="V414">
        <f>IF(VLOOKUP(G414,Sku_Consolidated!A2:S957,19,FALSE)="SHOWCASE", VLOOKUP(E414,Store_Showcase!B2:L144,11, FALSE), IF(VLOOKUP(G414,Sku_Consolidated!A2:S957,19,FALSE)="VAM",VLOOKUP(E414,Store_VAM!B2:L273,11, FALSE),VLOOKUP(E414,Store_SRP!B2:L110,11, FALSE)))</f>
      </c>
      <c r="W414">
        <f>VLOOKUP(G414,Sku_Consolidated!A2:W957,11,FALSE)</f>
      </c>
      <c r="X414">
        <f>VLOOKUP(G414,Sku_Consolidated!A2:H957,8,FALSE)</f>
      </c>
      <c r="Y414">
        <f>VLOOKUP(G414,Sku_Consolidated!A2:I957,9,FALSE)</f>
      </c>
      <c r="Z414" t="s">
        <v>38</v>
      </c>
      <c r="AA414">
        <f>VLOOKUP(G414,Sku_Consolidated!A2:E957,5,FALSE)</f>
      </c>
      <c r="AB414">
        <f>IF(VLOOKUP(G414,Sku_Consolidated!A2:S957,19,FALSE)="SHOWCASE", VLOOKUP(E414,Store_Showcase!B2:N144,13, FALSE), IF(VLOOKUP(G414,Sku_Consolidated!A2:S957,19,FALSE)="VAM",VLOOKUP(E414,Store_VAM!B2:N273,13, FALSE),VLOOKUP(E414,Store_SRP!B2:N110,13, FALSE)))</f>
      </c>
      <c r="AC414">
        <f>IF(IFERROR(AB414,TRUE)=TRUE, "-","OK")</f>
      </c>
      <c r="AD414" s="8" t="s">
        <v>967</v>
      </c>
      <c r="AE414" s="8" t="s">
        <v>39</v>
      </c>
      <c r="AF414">
        <f>IF(IFERROR(VLOOKUP(E414,Store_Showcase!B2:H144,{5}, FALSE), TRUE)=TRUE, IF(IFERROR(VLOOKUP(E414,Store_SRP!B2:H110,{5}, FALSE), TRUE)=TRUE,VLOOKUP(E414,Store_VAM!B2:H273,{5}, FALSE),VLOOKUP(E414,Store_SRP!B2:H110,{5}, FALSE)), VLOOKUP(E414,Store_Showcase!B2:H144,{5}, FALSE))</f>
      </c>
      <c r="AG414">
        <f>IF(IFERROR(VLOOKUP(E414,Store_Showcase!B2:H144,{6}, FALSE), TRUE)=TRUE, IF(IFERROR(VLOOKUP(E414,Store_SRP!B2:H110,{6}, FALSE), TRUE)=TRUE,VLOOKUP(E414,Store_VAM!B2:H273,{6}, FALSE),VLOOKUP(E414,Store_SRP!B2:H110,{6}, FALSE)), VLOOKUP(E414,Store_Showcase!B2:H144,{6}, FALSE))</f>
      </c>
      <c r="AH414">
        <f>VLOOKUP(G414,Sku_Consolidated!A2:R957,18,FALSE)</f>
      </c>
      <c r="AI414">
        <f>VLOOKUP(G414,Sku_Consolidated!A2:S957,19,FALSE)</f>
      </c>
      <c r="AJ414">
        <f>VLOOKUP(G414,Sku_Consolidated!A2:T957,20,FALSE)</f>
      </c>
    </row>
    <row r="415" spans="1:36" x14ac:dyDescent="0.25">
      <c r="A415">
        <v>2024</v>
      </c>
      <c r="B415" t="s">
        <v>31</v>
      </c>
      <c r="C415" t="s">
        <v>32</v>
      </c>
      <c r="D415" t="s">
        <v>33</v>
      </c>
      <c r="E415">
        <v>746</v>
      </c>
      <c r="F415">
        <f>IF(IFERROR(VLOOKUP(E415,Store_Showcase!B2:H144,{2}, FALSE), TRUE)=TRUE, IF(IFERROR(VLOOKUP(E415,Store_SRP!B2:H110,{2}, FALSE), TRUE)=TRUE,VLOOKUP(E415,Store_VAM!B2:H273,{2}, FALSE),VLOOKUP(E415,Store_SRP!B2:H110,{2}, FALSE)), VLOOKUP(E415,Store_Showcase!B2:H144,{2}, FALSE))</f>
      </c>
      <c r="G415">
        <v>655304</v>
      </c>
      <c r="H415" t="s">
        <v>142</v>
      </c>
      <c r="I415" s="8" t="s">
        <v>968</v>
      </c>
      <c r="J415" t="s">
        <v>36</v>
      </c>
      <c r="K415" s="8">
        <f>IF(J415="PCK", I415, 0)</f>
      </c>
      <c r="L415" s="8">
        <f>IF(J415="KLS", I415, IF(J415="PCK", I415*VLOOKUP(G415,Sku_Consolidated!A2:U957,21, FALSE),I415*VLOOKUP(G415,Sku_Consolidated!A2:U957,21, FALSE)))</f>
      </c>
      <c r="M415" s="8">
        <f>IF(J415="PCS", I415, 0)</f>
      </c>
      <c r="N415" s="8" t="s">
        <v>969</v>
      </c>
      <c r="O415" s="8">
        <f>N415 * VLOOKUP(E415&amp;VLOOKUP(G415,Sku_Consolidated!A2:Q957,17,FALSE),Sku_CommRate!A2:E1002, 5, FALSE)</f>
      </c>
      <c r="P415" s="8">
        <f>N415 - O415</f>
      </c>
      <c r="Q415">
        <f>VLOOKUP(G415,Sku_Consolidated!A2:G957,7, FALSE)</f>
      </c>
      <c r="R415">
        <f>IF(IFERROR(VLOOKUP(E415,Store_Showcase!B2:H144,7, FALSE), TRUE)=TRUE, IF(IFERROR(VLOOKUP(E415,Store_SRP!B2:H110,7, FALSE), TRUE)=TRUE,VLOOKUP(E415,Store_VAM!B2:H273,7, FALSE),VLOOKUP(E415,Store_SRP!B2:H110,7, FALSE)), VLOOKUP(E415,Store_Showcase!B2:H144,7, FALSE))</f>
      </c>
      <c r="S415">
        <f>IF(IFERROR(VLOOKUP(E415,Store_Showcase!B2:I144,8, FALSE), TRUE)=TRUE, IF(IFERROR(VLOOKUP(E415,Store_SRP!B2:I110,8, FALSE), TRUE)=TRUE,VLOOKUP(E415,Store_VAM!B2:I273,8, FALSE),VLOOKUP(E415,Store_SRP!B2:I110,8, FALSE)), VLOOKUP(E415,Store_Showcase!B2:I144,8, FALSE))</f>
      </c>
      <c r="T415">
        <f>VLOOKUP(G415,Sku_Consolidated!A2:R957,18,FALSE)</f>
      </c>
      <c r="U415">
        <v>6231</v>
      </c>
      <c r="V415">
        <f>IF(VLOOKUP(G415,Sku_Consolidated!A2:S957,19,FALSE)="SHOWCASE", VLOOKUP(E415,Store_Showcase!B2:L144,11, FALSE), IF(VLOOKUP(G415,Sku_Consolidated!A2:S957,19,FALSE)="VAM",VLOOKUP(E415,Store_VAM!B2:L273,11, FALSE),VLOOKUP(E415,Store_SRP!B2:L110,11, FALSE)))</f>
      </c>
      <c r="W415">
        <f>VLOOKUP(G415,Sku_Consolidated!A2:W957,11,FALSE)</f>
      </c>
      <c r="X415">
        <f>VLOOKUP(G415,Sku_Consolidated!A2:H957,8,FALSE)</f>
      </c>
      <c r="Y415">
        <f>VLOOKUP(G415,Sku_Consolidated!A2:I957,9,FALSE)</f>
      </c>
      <c r="Z415" t="s">
        <v>38</v>
      </c>
      <c r="AA415">
        <f>VLOOKUP(G415,Sku_Consolidated!A2:E957,5,FALSE)</f>
      </c>
      <c r="AB415">
        <f>IF(VLOOKUP(G415,Sku_Consolidated!A2:S957,19,FALSE)="SHOWCASE", VLOOKUP(E415,Store_Showcase!B2:N144,13, FALSE), IF(VLOOKUP(G415,Sku_Consolidated!A2:S957,19,FALSE)="VAM",VLOOKUP(E415,Store_VAM!B2:N273,13, FALSE),VLOOKUP(E415,Store_SRP!B2:N110,13, FALSE)))</f>
      </c>
      <c r="AC415">
        <f>IF(IFERROR(AB415,TRUE)=TRUE, "-","OK")</f>
      </c>
      <c r="AD415" s="8" t="s">
        <v>969</v>
      </c>
      <c r="AE415" s="8" t="s">
        <v>39</v>
      </c>
      <c r="AF415">
        <f>IF(IFERROR(VLOOKUP(E415,Store_Showcase!B2:H144,{5}, FALSE), TRUE)=TRUE, IF(IFERROR(VLOOKUP(E415,Store_SRP!B2:H110,{5}, FALSE), TRUE)=TRUE,VLOOKUP(E415,Store_VAM!B2:H273,{5}, FALSE),VLOOKUP(E415,Store_SRP!B2:H110,{5}, FALSE)), VLOOKUP(E415,Store_Showcase!B2:H144,{5}, FALSE))</f>
      </c>
      <c r="AG415">
        <f>IF(IFERROR(VLOOKUP(E415,Store_Showcase!B2:H144,{6}, FALSE), TRUE)=TRUE, IF(IFERROR(VLOOKUP(E415,Store_SRP!B2:H110,{6}, FALSE), TRUE)=TRUE,VLOOKUP(E415,Store_VAM!B2:H273,{6}, FALSE),VLOOKUP(E415,Store_SRP!B2:H110,{6}, FALSE)), VLOOKUP(E415,Store_Showcase!B2:H144,{6}, FALSE))</f>
      </c>
      <c r="AH415">
        <f>VLOOKUP(G415,Sku_Consolidated!A2:R957,18,FALSE)</f>
      </c>
      <c r="AI415">
        <f>VLOOKUP(G415,Sku_Consolidated!A2:S957,19,FALSE)</f>
      </c>
      <c r="AJ415">
        <f>VLOOKUP(G415,Sku_Consolidated!A2:T957,20,FALSE)</f>
      </c>
    </row>
    <row r="416" spans="1:36" x14ac:dyDescent="0.25">
      <c r="A416">
        <v>2024</v>
      </c>
      <c r="B416" t="s">
        <v>31</v>
      </c>
      <c r="C416" t="s">
        <v>32</v>
      </c>
      <c r="D416" t="s">
        <v>33</v>
      </c>
      <c r="E416">
        <v>265</v>
      </c>
      <c r="F416">
        <f>IF(IFERROR(VLOOKUP(E416,Store_Showcase!B2:H144,{2}, FALSE), TRUE)=TRUE, IF(IFERROR(VLOOKUP(E416,Store_SRP!B2:H110,{2}, FALSE), TRUE)=TRUE,VLOOKUP(E416,Store_VAM!B2:H273,{2}, FALSE),VLOOKUP(E416,Store_SRP!B2:H110,{2}, FALSE)), VLOOKUP(E416,Store_Showcase!B2:H144,{2}, FALSE))</f>
      </c>
      <c r="G416">
        <v>655711</v>
      </c>
      <c r="H416" t="s">
        <v>159</v>
      </c>
      <c r="I416" s="8" t="s">
        <v>970</v>
      </c>
      <c r="J416" t="s">
        <v>36</v>
      </c>
      <c r="K416" s="8">
        <f>IF(J416="PCK", I416, 0)</f>
      </c>
      <c r="L416" s="8">
        <f>IF(J416="KLS", I416, IF(J416="PCK", I416*VLOOKUP(G416,Sku_Consolidated!A2:U957,21, FALSE),I416*VLOOKUP(G416,Sku_Consolidated!A2:U957,21, FALSE)))</f>
      </c>
      <c r="M416" s="8">
        <f>IF(J416="PCS", I416, 0)</f>
      </c>
      <c r="N416" s="8" t="s">
        <v>971</v>
      </c>
      <c r="O416" s="8">
        <f>N416 * VLOOKUP(E416&amp;VLOOKUP(G416,Sku_Consolidated!A2:Q957,17,FALSE),Sku_CommRate!A2:E1002, 5, FALSE)</f>
      </c>
      <c r="P416" s="8">
        <f>N416 - O416</f>
      </c>
      <c r="Q416">
        <f>VLOOKUP(G416,Sku_Consolidated!A2:G957,7, FALSE)</f>
      </c>
      <c r="R416">
        <f>IF(IFERROR(VLOOKUP(E416,Store_Showcase!B2:H144,7, FALSE), TRUE)=TRUE, IF(IFERROR(VLOOKUP(E416,Store_SRP!B2:H110,7, FALSE), TRUE)=TRUE,VLOOKUP(E416,Store_VAM!B2:H273,7, FALSE),VLOOKUP(E416,Store_SRP!B2:H110,7, FALSE)), VLOOKUP(E416,Store_Showcase!B2:H144,7, FALSE))</f>
      </c>
      <c r="S416">
        <f>IF(IFERROR(VLOOKUP(E416,Store_Showcase!B2:I144,8, FALSE), TRUE)=TRUE, IF(IFERROR(VLOOKUP(E416,Store_SRP!B2:I110,8, FALSE), TRUE)=TRUE,VLOOKUP(E416,Store_VAM!B2:I273,8, FALSE),VLOOKUP(E416,Store_SRP!B2:I110,8, FALSE)), VLOOKUP(E416,Store_Showcase!B2:I144,8, FALSE))</f>
      </c>
      <c r="T416">
        <f>VLOOKUP(G416,Sku_Consolidated!A2:R957,18,FALSE)</f>
      </c>
      <c r="U416">
        <v>6439</v>
      </c>
      <c r="V416">
        <f>IF(VLOOKUP(G416,Sku_Consolidated!A2:S957,19,FALSE)="SHOWCASE", VLOOKUP(E416,Store_Showcase!B2:L144,11, FALSE), IF(VLOOKUP(G416,Sku_Consolidated!A2:S957,19,FALSE)="VAM",VLOOKUP(E416,Store_VAM!B2:L273,11, FALSE),VLOOKUP(E416,Store_SRP!B2:L110,11, FALSE)))</f>
      </c>
      <c r="W416">
        <f>VLOOKUP(G416,Sku_Consolidated!A2:W957,11,FALSE)</f>
      </c>
      <c r="X416">
        <f>VLOOKUP(G416,Sku_Consolidated!A2:H957,8,FALSE)</f>
      </c>
      <c r="Y416">
        <f>VLOOKUP(G416,Sku_Consolidated!A2:I957,9,FALSE)</f>
      </c>
      <c r="Z416" t="s">
        <v>38</v>
      </c>
      <c r="AA416">
        <f>VLOOKUP(G416,Sku_Consolidated!A2:E957,5,FALSE)</f>
      </c>
      <c r="AB416">
        <f>IF(VLOOKUP(G416,Sku_Consolidated!A2:S957,19,FALSE)="SHOWCASE", VLOOKUP(E416,Store_Showcase!B2:N144,13, FALSE), IF(VLOOKUP(G416,Sku_Consolidated!A2:S957,19,FALSE)="VAM",VLOOKUP(E416,Store_VAM!B2:N273,13, FALSE),VLOOKUP(E416,Store_SRP!B2:N110,13, FALSE)))</f>
      </c>
      <c r="AC416">
        <f>IF(IFERROR(AB416,TRUE)=TRUE, "-","OK")</f>
      </c>
      <c r="AD416" s="8" t="s">
        <v>971</v>
      </c>
      <c r="AE416" s="8" t="s">
        <v>39</v>
      </c>
      <c r="AF416">
        <f>IF(IFERROR(VLOOKUP(E416,Store_Showcase!B2:H144,{5}, FALSE), TRUE)=TRUE, IF(IFERROR(VLOOKUP(E416,Store_SRP!B2:H110,{5}, FALSE), TRUE)=TRUE,VLOOKUP(E416,Store_VAM!B2:H273,{5}, FALSE),VLOOKUP(E416,Store_SRP!B2:H110,{5}, FALSE)), VLOOKUP(E416,Store_Showcase!B2:H144,{5}, FALSE))</f>
      </c>
      <c r="AG416">
        <f>IF(IFERROR(VLOOKUP(E416,Store_Showcase!B2:H144,{6}, FALSE), TRUE)=TRUE, IF(IFERROR(VLOOKUP(E416,Store_SRP!B2:H110,{6}, FALSE), TRUE)=TRUE,VLOOKUP(E416,Store_VAM!B2:H273,{6}, FALSE),VLOOKUP(E416,Store_SRP!B2:H110,{6}, FALSE)), VLOOKUP(E416,Store_Showcase!B2:H144,{6}, FALSE))</f>
      </c>
      <c r="AH416">
        <f>VLOOKUP(G416,Sku_Consolidated!A2:R957,18,FALSE)</f>
      </c>
      <c r="AI416">
        <f>VLOOKUP(G416,Sku_Consolidated!A2:S957,19,FALSE)</f>
      </c>
      <c r="AJ416">
        <f>VLOOKUP(G416,Sku_Consolidated!A2:T957,20,FALSE)</f>
      </c>
    </row>
    <row r="417" spans="1:36" x14ac:dyDescent="0.25">
      <c r="A417">
        <v>2024</v>
      </c>
      <c r="B417" t="s">
        <v>31</v>
      </c>
      <c r="C417" t="s">
        <v>32</v>
      </c>
      <c r="D417" t="s">
        <v>33</v>
      </c>
      <c r="E417">
        <v>814</v>
      </c>
      <c r="F417">
        <f>IF(IFERROR(VLOOKUP(E417,Store_Showcase!B2:H144,{2}, FALSE), TRUE)=TRUE, IF(IFERROR(VLOOKUP(E417,Store_SRP!B2:H110,{2}, FALSE), TRUE)=TRUE,VLOOKUP(E417,Store_VAM!B2:H273,{2}, FALSE),VLOOKUP(E417,Store_SRP!B2:H110,{2}, FALSE)), VLOOKUP(E417,Store_Showcase!B2:H144,{2}, FALSE))</f>
      </c>
      <c r="G417">
        <v>655292</v>
      </c>
      <c r="H417" t="s">
        <v>72</v>
      </c>
      <c r="I417" s="8" t="s">
        <v>972</v>
      </c>
      <c r="J417" t="s">
        <v>36</v>
      </c>
      <c r="K417" s="8">
        <f>IF(J417="PCK", I417, 0)</f>
      </c>
      <c r="L417" s="8">
        <f>IF(J417="KLS", I417, IF(J417="PCK", I417*VLOOKUP(G417,Sku_Consolidated!A2:U957,21, FALSE),I417*VLOOKUP(G417,Sku_Consolidated!A2:U957,21, FALSE)))</f>
      </c>
      <c r="M417" s="8">
        <f>IF(J417="PCS", I417, 0)</f>
      </c>
      <c r="N417" s="8" t="s">
        <v>973</v>
      </c>
      <c r="O417" s="8">
        <f>N417 * VLOOKUP(E417&amp;VLOOKUP(G417,Sku_Consolidated!A2:Q957,17,FALSE),Sku_CommRate!A2:E1002, 5, FALSE)</f>
      </c>
      <c r="P417" s="8">
        <f>N417 - O417</f>
      </c>
      <c r="Q417">
        <f>VLOOKUP(G417,Sku_Consolidated!A2:G957,7, FALSE)</f>
      </c>
      <c r="R417">
        <f>IF(IFERROR(VLOOKUP(E417,Store_Showcase!B2:H144,7, FALSE), TRUE)=TRUE, IF(IFERROR(VLOOKUP(E417,Store_SRP!B2:H110,7, FALSE), TRUE)=TRUE,VLOOKUP(E417,Store_VAM!B2:H273,7, FALSE),VLOOKUP(E417,Store_SRP!B2:H110,7, FALSE)), VLOOKUP(E417,Store_Showcase!B2:H144,7, FALSE))</f>
      </c>
      <c r="S417">
        <f>IF(IFERROR(VLOOKUP(E417,Store_Showcase!B2:I144,8, FALSE), TRUE)=TRUE, IF(IFERROR(VLOOKUP(E417,Store_SRP!B2:I110,8, FALSE), TRUE)=TRUE,VLOOKUP(E417,Store_VAM!B2:I273,8, FALSE),VLOOKUP(E417,Store_SRP!B2:I110,8, FALSE)), VLOOKUP(E417,Store_Showcase!B2:I144,8, FALSE))</f>
      </c>
      <c r="T417">
        <f>VLOOKUP(G417,Sku_Consolidated!A2:R957,18,FALSE)</f>
      </c>
      <c r="U417">
        <v>6220</v>
      </c>
      <c r="V417">
        <f>IF(VLOOKUP(G417,Sku_Consolidated!A2:S957,19,FALSE)="SHOWCASE", VLOOKUP(E417,Store_Showcase!B2:L144,11, FALSE), IF(VLOOKUP(G417,Sku_Consolidated!A2:S957,19,FALSE)="VAM",VLOOKUP(E417,Store_VAM!B2:L273,11, FALSE),VLOOKUP(E417,Store_SRP!B2:L110,11, FALSE)))</f>
      </c>
      <c r="W417">
        <f>VLOOKUP(G417,Sku_Consolidated!A2:W957,11,FALSE)</f>
      </c>
      <c r="X417">
        <f>VLOOKUP(G417,Sku_Consolidated!A2:H957,8,FALSE)</f>
      </c>
      <c r="Y417">
        <f>VLOOKUP(G417,Sku_Consolidated!A2:I957,9,FALSE)</f>
      </c>
      <c r="Z417" t="s">
        <v>38</v>
      </c>
      <c r="AA417">
        <f>VLOOKUP(G417,Sku_Consolidated!A2:E957,5,FALSE)</f>
      </c>
      <c r="AB417">
        <f>IF(VLOOKUP(G417,Sku_Consolidated!A2:S957,19,FALSE)="SHOWCASE", VLOOKUP(E417,Store_Showcase!B2:N144,13, FALSE), IF(VLOOKUP(G417,Sku_Consolidated!A2:S957,19,FALSE)="VAM",VLOOKUP(E417,Store_VAM!B2:N273,13, FALSE),VLOOKUP(E417,Store_SRP!B2:N110,13, FALSE)))</f>
      </c>
      <c r="AC417">
        <f>IF(IFERROR(AB417,TRUE)=TRUE, "-","OK")</f>
      </c>
      <c r="AD417" s="8" t="s">
        <v>973</v>
      </c>
      <c r="AE417" s="8" t="s">
        <v>39</v>
      </c>
      <c r="AF417">
        <f>IF(IFERROR(VLOOKUP(E417,Store_Showcase!B2:H144,{5}, FALSE), TRUE)=TRUE, IF(IFERROR(VLOOKUP(E417,Store_SRP!B2:H110,{5}, FALSE), TRUE)=TRUE,VLOOKUP(E417,Store_VAM!B2:H273,{5}, FALSE),VLOOKUP(E417,Store_SRP!B2:H110,{5}, FALSE)), VLOOKUP(E417,Store_Showcase!B2:H144,{5}, FALSE))</f>
      </c>
      <c r="AG417">
        <f>IF(IFERROR(VLOOKUP(E417,Store_Showcase!B2:H144,{6}, FALSE), TRUE)=TRUE, IF(IFERROR(VLOOKUP(E417,Store_SRP!B2:H110,{6}, FALSE), TRUE)=TRUE,VLOOKUP(E417,Store_VAM!B2:H273,{6}, FALSE),VLOOKUP(E417,Store_SRP!B2:H110,{6}, FALSE)), VLOOKUP(E417,Store_Showcase!B2:H144,{6}, FALSE))</f>
      </c>
      <c r="AH417">
        <f>VLOOKUP(G417,Sku_Consolidated!A2:R957,18,FALSE)</f>
      </c>
      <c r="AI417">
        <f>VLOOKUP(G417,Sku_Consolidated!A2:S957,19,FALSE)</f>
      </c>
      <c r="AJ417">
        <f>VLOOKUP(G417,Sku_Consolidated!A2:T957,20,FALSE)</f>
      </c>
    </row>
    <row r="418" spans="1:36" x14ac:dyDescent="0.25">
      <c r="A418">
        <v>2024</v>
      </c>
      <c r="B418" t="s">
        <v>31</v>
      </c>
      <c r="C418" t="s">
        <v>32</v>
      </c>
      <c r="D418" t="s">
        <v>33</v>
      </c>
      <c r="E418">
        <v>4005</v>
      </c>
      <c r="F418">
        <f>IF(IFERROR(VLOOKUP(E418,Store_Showcase!B2:H144,{2}, FALSE), TRUE)=TRUE, IF(IFERROR(VLOOKUP(E418,Store_SRP!B2:H110,{2}, FALSE), TRUE)=TRUE,VLOOKUP(E418,Store_VAM!B2:H273,{2}, FALSE),VLOOKUP(E418,Store_SRP!B2:H110,{2}, FALSE)), VLOOKUP(E418,Store_Showcase!B2:H144,{2}, FALSE))</f>
      </c>
      <c r="G418">
        <v>655713</v>
      </c>
      <c r="H418" t="s">
        <v>309</v>
      </c>
      <c r="I418" s="8" t="s">
        <v>974</v>
      </c>
      <c r="J418" t="s">
        <v>36</v>
      </c>
      <c r="K418" s="8">
        <f>IF(J418="PCK", I418, 0)</f>
      </c>
      <c r="L418" s="8">
        <f>IF(J418="KLS", I418, IF(J418="PCK", I418*VLOOKUP(G418,Sku_Consolidated!A2:U957,21, FALSE),I418*VLOOKUP(G418,Sku_Consolidated!A2:U957,21, FALSE)))</f>
      </c>
      <c r="M418" s="8">
        <f>IF(J418="PCS", I418, 0)</f>
      </c>
      <c r="N418" s="8" t="s">
        <v>975</v>
      </c>
      <c r="O418" s="8">
        <f>N418 * VLOOKUP(E418&amp;VLOOKUP(G418,Sku_Consolidated!A2:Q957,17,FALSE),Sku_CommRate!A2:E1002, 5, FALSE)</f>
      </c>
      <c r="P418" s="8">
        <f>N418 - O418</f>
      </c>
      <c r="Q418">
        <f>VLOOKUP(G418,Sku_Consolidated!A2:G957,7, FALSE)</f>
      </c>
      <c r="R418">
        <f>IF(IFERROR(VLOOKUP(E418,Store_Showcase!B2:H144,7, FALSE), TRUE)=TRUE, IF(IFERROR(VLOOKUP(E418,Store_SRP!B2:H110,7, FALSE), TRUE)=TRUE,VLOOKUP(E418,Store_VAM!B2:H273,7, FALSE),VLOOKUP(E418,Store_SRP!B2:H110,7, FALSE)), VLOOKUP(E418,Store_Showcase!B2:H144,7, FALSE))</f>
      </c>
      <c r="S418">
        <f>IF(IFERROR(VLOOKUP(E418,Store_Showcase!B2:I144,8, FALSE), TRUE)=TRUE, IF(IFERROR(VLOOKUP(E418,Store_SRP!B2:I110,8, FALSE), TRUE)=TRUE,VLOOKUP(E418,Store_VAM!B2:I273,8, FALSE),VLOOKUP(E418,Store_SRP!B2:I110,8, FALSE)), VLOOKUP(E418,Store_Showcase!B2:I144,8, FALSE))</f>
      </c>
      <c r="T418">
        <f>VLOOKUP(G418,Sku_Consolidated!A2:R957,18,FALSE)</f>
      </c>
      <c r="U418">
        <v>6441</v>
      </c>
      <c r="V418">
        <f>IF(VLOOKUP(G418,Sku_Consolidated!A2:S957,19,FALSE)="SHOWCASE", VLOOKUP(E418,Store_Showcase!B2:L144,11, FALSE), IF(VLOOKUP(G418,Sku_Consolidated!A2:S957,19,FALSE)="VAM",VLOOKUP(E418,Store_VAM!B2:L273,11, FALSE),VLOOKUP(E418,Store_SRP!B2:L110,11, FALSE)))</f>
      </c>
      <c r="W418">
        <f>VLOOKUP(G418,Sku_Consolidated!A2:W957,11,FALSE)</f>
      </c>
      <c r="X418">
        <f>VLOOKUP(G418,Sku_Consolidated!A2:H957,8,FALSE)</f>
      </c>
      <c r="Y418">
        <f>VLOOKUP(G418,Sku_Consolidated!A2:I957,9,FALSE)</f>
      </c>
      <c r="Z418" t="s">
        <v>38</v>
      </c>
      <c r="AA418">
        <f>VLOOKUP(G418,Sku_Consolidated!A2:E957,5,FALSE)</f>
      </c>
      <c r="AB418">
        <f>IF(VLOOKUP(G418,Sku_Consolidated!A2:S957,19,FALSE)="SHOWCASE", VLOOKUP(E418,Store_Showcase!B2:N144,13, FALSE), IF(VLOOKUP(G418,Sku_Consolidated!A2:S957,19,FALSE)="VAM",VLOOKUP(E418,Store_VAM!B2:N273,13, FALSE),VLOOKUP(E418,Store_SRP!B2:N110,13, FALSE)))</f>
      </c>
      <c r="AC418">
        <f>IF(IFERROR(AB418,TRUE)=TRUE, "-","OK")</f>
      </c>
      <c r="AD418" s="8" t="s">
        <v>975</v>
      </c>
      <c r="AE418" s="8" t="s">
        <v>39</v>
      </c>
      <c r="AF418">
        <f>IF(IFERROR(VLOOKUP(E418,Store_Showcase!B2:H144,{5}, FALSE), TRUE)=TRUE, IF(IFERROR(VLOOKUP(E418,Store_SRP!B2:H110,{5}, FALSE), TRUE)=TRUE,VLOOKUP(E418,Store_VAM!B2:H273,{5}, FALSE),VLOOKUP(E418,Store_SRP!B2:H110,{5}, FALSE)), VLOOKUP(E418,Store_Showcase!B2:H144,{5}, FALSE))</f>
      </c>
      <c r="AG418">
        <f>IF(IFERROR(VLOOKUP(E418,Store_Showcase!B2:H144,{6}, FALSE), TRUE)=TRUE, IF(IFERROR(VLOOKUP(E418,Store_SRP!B2:H110,{6}, FALSE), TRUE)=TRUE,VLOOKUP(E418,Store_VAM!B2:H273,{6}, FALSE),VLOOKUP(E418,Store_SRP!B2:H110,{6}, FALSE)), VLOOKUP(E418,Store_Showcase!B2:H144,{6}, FALSE))</f>
      </c>
      <c r="AH418">
        <f>VLOOKUP(G418,Sku_Consolidated!A2:R957,18,FALSE)</f>
      </c>
      <c r="AI418">
        <f>VLOOKUP(G418,Sku_Consolidated!A2:S957,19,FALSE)</f>
      </c>
      <c r="AJ418">
        <f>VLOOKUP(G418,Sku_Consolidated!A2:T957,20,FALSE)</f>
      </c>
    </row>
    <row r="419" spans="1:36" x14ac:dyDescent="0.25">
      <c r="A419">
        <v>2024</v>
      </c>
      <c r="B419" t="s">
        <v>31</v>
      </c>
      <c r="C419" t="s">
        <v>32</v>
      </c>
      <c r="D419" t="s">
        <v>33</v>
      </c>
      <c r="E419">
        <v>809</v>
      </c>
      <c r="F419">
        <f>IF(IFERROR(VLOOKUP(E419,Store_Showcase!B2:H144,{2}, FALSE), TRUE)=TRUE, IF(IFERROR(VLOOKUP(E419,Store_SRP!B2:H110,{2}, FALSE), TRUE)=TRUE,VLOOKUP(E419,Store_VAM!B2:H273,{2}, FALSE),VLOOKUP(E419,Store_SRP!B2:H110,{2}, FALSE)), VLOOKUP(E419,Store_Showcase!B2:H144,{2}, FALSE))</f>
      </c>
      <c r="G419">
        <v>655315</v>
      </c>
      <c r="H419" t="s">
        <v>34</v>
      </c>
      <c r="I419" s="8" t="s">
        <v>976</v>
      </c>
      <c r="J419" t="s">
        <v>36</v>
      </c>
      <c r="K419" s="8">
        <f>IF(J419="PCK", I419, 0)</f>
      </c>
      <c r="L419" s="8">
        <f>IF(J419="KLS", I419, IF(J419="PCK", I419*VLOOKUP(G419,Sku_Consolidated!A2:U957,21, FALSE),I419*VLOOKUP(G419,Sku_Consolidated!A2:U957,21, FALSE)))</f>
      </c>
      <c r="M419" s="8">
        <f>IF(J419="PCS", I419, 0)</f>
      </c>
      <c r="N419" s="8" t="s">
        <v>977</v>
      </c>
      <c r="O419" s="8">
        <f>N419 * VLOOKUP(E419&amp;VLOOKUP(G419,Sku_Consolidated!A2:Q957,17,FALSE),Sku_CommRate!A2:E1002, 5, FALSE)</f>
      </c>
      <c r="P419" s="8">
        <f>N419 - O419</f>
      </c>
      <c r="Q419">
        <f>VLOOKUP(G419,Sku_Consolidated!A2:G957,7, FALSE)</f>
      </c>
      <c r="R419">
        <f>IF(IFERROR(VLOOKUP(E419,Store_Showcase!B2:H144,7, FALSE), TRUE)=TRUE, IF(IFERROR(VLOOKUP(E419,Store_SRP!B2:H110,7, FALSE), TRUE)=TRUE,VLOOKUP(E419,Store_VAM!B2:H273,7, FALSE),VLOOKUP(E419,Store_SRP!B2:H110,7, FALSE)), VLOOKUP(E419,Store_Showcase!B2:H144,7, FALSE))</f>
      </c>
      <c r="S419">
        <f>IF(IFERROR(VLOOKUP(E419,Store_Showcase!B2:I144,8, FALSE), TRUE)=TRUE, IF(IFERROR(VLOOKUP(E419,Store_SRP!B2:I110,8, FALSE), TRUE)=TRUE,VLOOKUP(E419,Store_VAM!B2:I273,8, FALSE),VLOOKUP(E419,Store_SRP!B2:I110,8, FALSE)), VLOOKUP(E419,Store_Showcase!B2:I144,8, FALSE))</f>
      </c>
      <c r="T419">
        <f>VLOOKUP(G419,Sku_Consolidated!A2:R957,18,FALSE)</f>
      </c>
      <c r="U419">
        <v>6240</v>
      </c>
      <c r="V419">
        <f>IF(VLOOKUP(G419,Sku_Consolidated!A2:S957,19,FALSE)="SHOWCASE", VLOOKUP(E419,Store_Showcase!B2:L144,11, FALSE), IF(VLOOKUP(G419,Sku_Consolidated!A2:S957,19,FALSE)="VAM",VLOOKUP(E419,Store_VAM!B2:L273,11, FALSE),VLOOKUP(E419,Store_SRP!B2:L110,11, FALSE)))</f>
      </c>
      <c r="W419">
        <f>VLOOKUP(G419,Sku_Consolidated!A2:W957,11,FALSE)</f>
      </c>
      <c r="X419">
        <f>VLOOKUP(G419,Sku_Consolidated!A2:H957,8,FALSE)</f>
      </c>
      <c r="Y419">
        <f>VLOOKUP(G419,Sku_Consolidated!A2:I957,9,FALSE)</f>
      </c>
      <c r="Z419" t="s">
        <v>38</v>
      </c>
      <c r="AA419">
        <f>VLOOKUP(G419,Sku_Consolidated!A2:E957,5,FALSE)</f>
      </c>
      <c r="AB419">
        <f>IF(VLOOKUP(G419,Sku_Consolidated!A2:S957,19,FALSE)="SHOWCASE", VLOOKUP(E419,Store_Showcase!B2:N144,13, FALSE), IF(VLOOKUP(G419,Sku_Consolidated!A2:S957,19,FALSE)="VAM",VLOOKUP(E419,Store_VAM!B2:N273,13, FALSE),VLOOKUP(E419,Store_SRP!B2:N110,13, FALSE)))</f>
      </c>
      <c r="AC419">
        <f>IF(IFERROR(AB419,TRUE)=TRUE, "-","OK")</f>
      </c>
      <c r="AD419" s="8" t="s">
        <v>977</v>
      </c>
      <c r="AE419" s="8" t="s">
        <v>39</v>
      </c>
      <c r="AF419">
        <f>IF(IFERROR(VLOOKUP(E419,Store_Showcase!B2:H144,{5}, FALSE), TRUE)=TRUE, IF(IFERROR(VLOOKUP(E419,Store_SRP!B2:H110,{5}, FALSE), TRUE)=TRUE,VLOOKUP(E419,Store_VAM!B2:H273,{5}, FALSE),VLOOKUP(E419,Store_SRP!B2:H110,{5}, FALSE)), VLOOKUP(E419,Store_Showcase!B2:H144,{5}, FALSE))</f>
      </c>
      <c r="AG419">
        <f>IF(IFERROR(VLOOKUP(E419,Store_Showcase!B2:H144,{6}, FALSE), TRUE)=TRUE, IF(IFERROR(VLOOKUP(E419,Store_SRP!B2:H110,{6}, FALSE), TRUE)=TRUE,VLOOKUP(E419,Store_VAM!B2:H273,{6}, FALSE),VLOOKUP(E419,Store_SRP!B2:H110,{6}, FALSE)), VLOOKUP(E419,Store_Showcase!B2:H144,{6}, FALSE))</f>
      </c>
      <c r="AH419">
        <f>VLOOKUP(G419,Sku_Consolidated!A2:R957,18,FALSE)</f>
      </c>
      <c r="AI419">
        <f>VLOOKUP(G419,Sku_Consolidated!A2:S957,19,FALSE)</f>
      </c>
      <c r="AJ419">
        <f>VLOOKUP(G419,Sku_Consolidated!A2:T957,20,FALSE)</f>
      </c>
    </row>
    <row r="420" spans="1:36" x14ac:dyDescent="0.25">
      <c r="A420">
        <v>2024</v>
      </c>
      <c r="B420" t="s">
        <v>31</v>
      </c>
      <c r="C420" t="s">
        <v>32</v>
      </c>
      <c r="D420" t="s">
        <v>33</v>
      </c>
      <c r="E420">
        <v>466</v>
      </c>
      <c r="F420">
        <f>IF(IFERROR(VLOOKUP(E420,Store_Showcase!B2:H144,{2}, FALSE), TRUE)=TRUE, IF(IFERROR(VLOOKUP(E420,Store_SRP!B2:H110,{2}, FALSE), TRUE)=TRUE,VLOOKUP(E420,Store_VAM!B2:H273,{2}, FALSE),VLOOKUP(E420,Store_SRP!B2:H110,{2}, FALSE)), VLOOKUP(E420,Store_Showcase!B2:H144,{2}, FALSE))</f>
      </c>
      <c r="G420">
        <v>655712</v>
      </c>
      <c r="H420" t="s">
        <v>360</v>
      </c>
      <c r="I420" s="8" t="s">
        <v>978</v>
      </c>
      <c r="J420" t="s">
        <v>36</v>
      </c>
      <c r="K420" s="8">
        <f>IF(J420="PCK", I420, 0)</f>
      </c>
      <c r="L420" s="8">
        <f>IF(J420="KLS", I420, IF(J420="PCK", I420*VLOOKUP(G420,Sku_Consolidated!A2:U957,21, FALSE),I420*VLOOKUP(G420,Sku_Consolidated!A2:U957,21, FALSE)))</f>
      </c>
      <c r="M420" s="8">
        <f>IF(J420="PCS", I420, 0)</f>
      </c>
      <c r="N420" s="8" t="s">
        <v>979</v>
      </c>
      <c r="O420" s="8">
        <f>N420 * VLOOKUP(E420&amp;VLOOKUP(G420,Sku_Consolidated!A2:Q957,17,FALSE),Sku_CommRate!A2:E1002, 5, FALSE)</f>
      </c>
      <c r="P420" s="8">
        <f>N420 - O420</f>
      </c>
      <c r="Q420">
        <f>VLOOKUP(G420,Sku_Consolidated!A2:G957,7, FALSE)</f>
      </c>
      <c r="R420">
        <f>IF(IFERROR(VLOOKUP(E420,Store_Showcase!B2:H144,7, FALSE), TRUE)=TRUE, IF(IFERROR(VLOOKUP(E420,Store_SRP!B2:H110,7, FALSE), TRUE)=TRUE,VLOOKUP(E420,Store_VAM!B2:H273,7, FALSE),VLOOKUP(E420,Store_SRP!B2:H110,7, FALSE)), VLOOKUP(E420,Store_Showcase!B2:H144,7, FALSE))</f>
      </c>
      <c r="S420">
        <f>IF(IFERROR(VLOOKUP(E420,Store_Showcase!B2:I144,8, FALSE), TRUE)=TRUE, IF(IFERROR(VLOOKUP(E420,Store_SRP!B2:I110,8, FALSE), TRUE)=TRUE,VLOOKUP(E420,Store_VAM!B2:I273,8, FALSE),VLOOKUP(E420,Store_SRP!B2:I110,8, FALSE)), VLOOKUP(E420,Store_Showcase!B2:I144,8, FALSE))</f>
      </c>
      <c r="T420">
        <f>VLOOKUP(G420,Sku_Consolidated!A2:R957,18,FALSE)</f>
      </c>
      <c r="U420">
        <v>6440</v>
      </c>
      <c r="V420">
        <f>IF(VLOOKUP(G420,Sku_Consolidated!A2:S957,19,FALSE)="SHOWCASE", VLOOKUP(E420,Store_Showcase!B2:L144,11, FALSE), IF(VLOOKUP(G420,Sku_Consolidated!A2:S957,19,FALSE)="VAM",VLOOKUP(E420,Store_VAM!B2:L273,11, FALSE),VLOOKUP(E420,Store_SRP!B2:L110,11, FALSE)))</f>
      </c>
      <c r="W420">
        <f>VLOOKUP(G420,Sku_Consolidated!A2:W957,11,FALSE)</f>
      </c>
      <c r="X420">
        <f>VLOOKUP(G420,Sku_Consolidated!A2:H957,8,FALSE)</f>
      </c>
      <c r="Y420">
        <f>VLOOKUP(G420,Sku_Consolidated!A2:I957,9,FALSE)</f>
      </c>
      <c r="Z420" t="s">
        <v>38</v>
      </c>
      <c r="AA420">
        <f>VLOOKUP(G420,Sku_Consolidated!A2:E957,5,FALSE)</f>
      </c>
      <c r="AB420">
        <f>IF(VLOOKUP(G420,Sku_Consolidated!A2:S957,19,FALSE)="SHOWCASE", VLOOKUP(E420,Store_Showcase!B2:N144,13, FALSE), IF(VLOOKUP(G420,Sku_Consolidated!A2:S957,19,FALSE)="VAM",VLOOKUP(E420,Store_VAM!B2:N273,13, FALSE),VLOOKUP(E420,Store_SRP!B2:N110,13, FALSE)))</f>
      </c>
      <c r="AC420">
        <f>IF(IFERROR(AB420,TRUE)=TRUE, "-","OK")</f>
      </c>
      <c r="AD420" s="8" t="s">
        <v>979</v>
      </c>
      <c r="AE420" s="8" t="s">
        <v>39</v>
      </c>
      <c r="AF420">
        <f>IF(IFERROR(VLOOKUP(E420,Store_Showcase!B2:H144,{5}, FALSE), TRUE)=TRUE, IF(IFERROR(VLOOKUP(E420,Store_SRP!B2:H110,{5}, FALSE), TRUE)=TRUE,VLOOKUP(E420,Store_VAM!B2:H273,{5}, FALSE),VLOOKUP(E420,Store_SRP!B2:H110,{5}, FALSE)), VLOOKUP(E420,Store_Showcase!B2:H144,{5}, FALSE))</f>
      </c>
      <c r="AG420">
        <f>IF(IFERROR(VLOOKUP(E420,Store_Showcase!B2:H144,{6}, FALSE), TRUE)=TRUE, IF(IFERROR(VLOOKUP(E420,Store_SRP!B2:H110,{6}, FALSE), TRUE)=TRUE,VLOOKUP(E420,Store_VAM!B2:H273,{6}, FALSE),VLOOKUP(E420,Store_SRP!B2:H110,{6}, FALSE)), VLOOKUP(E420,Store_Showcase!B2:H144,{6}, FALSE))</f>
      </c>
      <c r="AH420">
        <f>VLOOKUP(G420,Sku_Consolidated!A2:R957,18,FALSE)</f>
      </c>
      <c r="AI420">
        <f>VLOOKUP(G420,Sku_Consolidated!A2:S957,19,FALSE)</f>
      </c>
      <c r="AJ420">
        <f>VLOOKUP(G420,Sku_Consolidated!A2:T957,20,FALSE)</f>
      </c>
    </row>
    <row r="421" spans="1:36" x14ac:dyDescent="0.25">
      <c r="A421">
        <v>2024</v>
      </c>
      <c r="B421" t="s">
        <v>31</v>
      </c>
      <c r="C421" t="s">
        <v>32</v>
      </c>
      <c r="D421" t="s">
        <v>33</v>
      </c>
      <c r="E421">
        <v>4005</v>
      </c>
      <c r="F421">
        <f>IF(IFERROR(VLOOKUP(E421,Store_Showcase!B2:H144,{2}, FALSE), TRUE)=TRUE, IF(IFERROR(VLOOKUP(E421,Store_SRP!B2:H110,{2}, FALSE), TRUE)=TRUE,VLOOKUP(E421,Store_VAM!B2:H273,{2}, FALSE),VLOOKUP(E421,Store_SRP!B2:H110,{2}, FALSE)), VLOOKUP(E421,Store_Showcase!B2:H144,{2}, FALSE))</f>
      </c>
      <c r="G421">
        <v>655709</v>
      </c>
      <c r="H421" t="s">
        <v>318</v>
      </c>
      <c r="I421" s="8" t="s">
        <v>980</v>
      </c>
      <c r="J421" t="s">
        <v>36</v>
      </c>
      <c r="K421" s="8">
        <f>IF(J421="PCK", I421, 0)</f>
      </c>
      <c r="L421" s="8">
        <f>IF(J421="KLS", I421, IF(J421="PCK", I421*VLOOKUP(G421,Sku_Consolidated!A2:U957,21, FALSE),I421*VLOOKUP(G421,Sku_Consolidated!A2:U957,21, FALSE)))</f>
      </c>
      <c r="M421" s="8">
        <f>IF(J421="PCS", I421, 0)</f>
      </c>
      <c r="N421" s="8" t="s">
        <v>981</v>
      </c>
      <c r="O421" s="8">
        <f>N421 * VLOOKUP(E421&amp;VLOOKUP(G421,Sku_Consolidated!A2:Q957,17,FALSE),Sku_CommRate!A2:E1002, 5, FALSE)</f>
      </c>
      <c r="P421" s="8">
        <f>N421 - O421</f>
      </c>
      <c r="Q421">
        <f>VLOOKUP(G421,Sku_Consolidated!A2:G957,7, FALSE)</f>
      </c>
      <c r="R421">
        <f>IF(IFERROR(VLOOKUP(E421,Store_Showcase!B2:H144,7, FALSE), TRUE)=TRUE, IF(IFERROR(VLOOKUP(E421,Store_SRP!B2:H110,7, FALSE), TRUE)=TRUE,VLOOKUP(E421,Store_VAM!B2:H273,7, FALSE),VLOOKUP(E421,Store_SRP!B2:H110,7, FALSE)), VLOOKUP(E421,Store_Showcase!B2:H144,7, FALSE))</f>
      </c>
      <c r="S421">
        <f>IF(IFERROR(VLOOKUP(E421,Store_Showcase!B2:I144,8, FALSE), TRUE)=TRUE, IF(IFERROR(VLOOKUP(E421,Store_SRP!B2:I110,8, FALSE), TRUE)=TRUE,VLOOKUP(E421,Store_VAM!B2:I273,8, FALSE),VLOOKUP(E421,Store_SRP!B2:I110,8, FALSE)), VLOOKUP(E421,Store_Showcase!B2:I144,8, FALSE))</f>
      </c>
      <c r="T421">
        <f>VLOOKUP(G421,Sku_Consolidated!A2:R957,18,FALSE)</f>
      </c>
      <c r="U421">
        <v>6437</v>
      </c>
      <c r="V421">
        <f>IF(VLOOKUP(G421,Sku_Consolidated!A2:S957,19,FALSE)="SHOWCASE", VLOOKUP(E421,Store_Showcase!B2:L144,11, FALSE), IF(VLOOKUP(G421,Sku_Consolidated!A2:S957,19,FALSE)="VAM",VLOOKUP(E421,Store_VAM!B2:L273,11, FALSE),VLOOKUP(E421,Store_SRP!B2:L110,11, FALSE)))</f>
      </c>
      <c r="W421">
        <f>VLOOKUP(G421,Sku_Consolidated!A2:W957,11,FALSE)</f>
      </c>
      <c r="X421">
        <f>VLOOKUP(G421,Sku_Consolidated!A2:H957,8,FALSE)</f>
      </c>
      <c r="Y421">
        <f>VLOOKUP(G421,Sku_Consolidated!A2:I957,9,FALSE)</f>
      </c>
      <c r="Z421" t="s">
        <v>38</v>
      </c>
      <c r="AA421">
        <f>VLOOKUP(G421,Sku_Consolidated!A2:E957,5,FALSE)</f>
      </c>
      <c r="AB421">
        <f>IF(VLOOKUP(G421,Sku_Consolidated!A2:S957,19,FALSE)="SHOWCASE", VLOOKUP(E421,Store_Showcase!B2:N144,13, FALSE), IF(VLOOKUP(G421,Sku_Consolidated!A2:S957,19,FALSE)="VAM",VLOOKUP(E421,Store_VAM!B2:N273,13, FALSE),VLOOKUP(E421,Store_SRP!B2:N110,13, FALSE)))</f>
      </c>
      <c r="AC421">
        <f>IF(IFERROR(AB421,TRUE)=TRUE, "-","OK")</f>
      </c>
      <c r="AD421" s="8" t="s">
        <v>981</v>
      </c>
      <c r="AE421" s="8" t="s">
        <v>39</v>
      </c>
      <c r="AF421">
        <f>IF(IFERROR(VLOOKUP(E421,Store_Showcase!B2:H144,{5}, FALSE), TRUE)=TRUE, IF(IFERROR(VLOOKUP(E421,Store_SRP!B2:H110,{5}, FALSE), TRUE)=TRUE,VLOOKUP(E421,Store_VAM!B2:H273,{5}, FALSE),VLOOKUP(E421,Store_SRP!B2:H110,{5}, FALSE)), VLOOKUP(E421,Store_Showcase!B2:H144,{5}, FALSE))</f>
      </c>
      <c r="AG421">
        <f>IF(IFERROR(VLOOKUP(E421,Store_Showcase!B2:H144,{6}, FALSE), TRUE)=TRUE, IF(IFERROR(VLOOKUP(E421,Store_SRP!B2:H110,{6}, FALSE), TRUE)=TRUE,VLOOKUP(E421,Store_VAM!B2:H273,{6}, FALSE),VLOOKUP(E421,Store_SRP!B2:H110,{6}, FALSE)), VLOOKUP(E421,Store_Showcase!B2:H144,{6}, FALSE))</f>
      </c>
      <c r="AH421">
        <f>VLOOKUP(G421,Sku_Consolidated!A2:R957,18,FALSE)</f>
      </c>
      <c r="AI421">
        <f>VLOOKUP(G421,Sku_Consolidated!A2:S957,19,FALSE)</f>
      </c>
      <c r="AJ421">
        <f>VLOOKUP(G421,Sku_Consolidated!A2:T957,20,FALSE)</f>
      </c>
    </row>
    <row r="422" spans="1:36" x14ac:dyDescent="0.25">
      <c r="A422">
        <v>2024</v>
      </c>
      <c r="B422" t="s">
        <v>31</v>
      </c>
      <c r="C422" t="s">
        <v>32</v>
      </c>
      <c r="D422" t="s">
        <v>33</v>
      </c>
      <c r="E422">
        <v>4019</v>
      </c>
      <c r="F422">
        <f>IF(IFERROR(VLOOKUP(E422,Store_Showcase!B2:H144,{2}, FALSE), TRUE)=TRUE, IF(IFERROR(VLOOKUP(E422,Store_SRP!B2:H110,{2}, FALSE), TRUE)=TRUE,VLOOKUP(E422,Store_VAM!B2:H273,{2}, FALSE),VLOOKUP(E422,Store_SRP!B2:H110,{2}, FALSE)), VLOOKUP(E422,Store_Showcase!B2:H144,{2}, FALSE))</f>
      </c>
      <c r="G422">
        <v>655711</v>
      </c>
      <c r="H422" t="s">
        <v>159</v>
      </c>
      <c r="I422" s="8" t="s">
        <v>883</v>
      </c>
      <c r="J422" t="s">
        <v>36</v>
      </c>
      <c r="K422" s="8">
        <f>IF(J422="PCK", I422, 0)</f>
      </c>
      <c r="L422" s="8">
        <f>IF(J422="KLS", I422, IF(J422="PCK", I422*VLOOKUP(G422,Sku_Consolidated!A2:U957,21, FALSE),I422*VLOOKUP(G422,Sku_Consolidated!A2:U957,21, FALSE)))</f>
      </c>
      <c r="M422" s="8">
        <f>IF(J422="PCS", I422, 0)</f>
      </c>
      <c r="N422" s="8" t="s">
        <v>982</v>
      </c>
      <c r="O422" s="8">
        <f>N422 * VLOOKUP(E422&amp;VLOOKUP(G422,Sku_Consolidated!A2:Q957,17,FALSE),Sku_CommRate!A2:E1002, 5, FALSE)</f>
      </c>
      <c r="P422" s="8">
        <f>N422 - O422</f>
      </c>
      <c r="Q422">
        <f>VLOOKUP(G422,Sku_Consolidated!A2:G957,7, FALSE)</f>
      </c>
      <c r="R422">
        <f>IF(IFERROR(VLOOKUP(E422,Store_Showcase!B2:H144,7, FALSE), TRUE)=TRUE, IF(IFERROR(VLOOKUP(E422,Store_SRP!B2:H110,7, FALSE), TRUE)=TRUE,VLOOKUP(E422,Store_VAM!B2:H273,7, FALSE),VLOOKUP(E422,Store_SRP!B2:H110,7, FALSE)), VLOOKUP(E422,Store_Showcase!B2:H144,7, FALSE))</f>
      </c>
      <c r="S422">
        <f>IF(IFERROR(VLOOKUP(E422,Store_Showcase!B2:I144,8, FALSE), TRUE)=TRUE, IF(IFERROR(VLOOKUP(E422,Store_SRP!B2:I110,8, FALSE), TRUE)=TRUE,VLOOKUP(E422,Store_VAM!B2:I273,8, FALSE),VLOOKUP(E422,Store_SRP!B2:I110,8, FALSE)), VLOOKUP(E422,Store_Showcase!B2:I144,8, FALSE))</f>
      </c>
      <c r="T422">
        <f>VLOOKUP(G422,Sku_Consolidated!A2:R957,18,FALSE)</f>
      </c>
      <c r="U422">
        <v>6439</v>
      </c>
      <c r="V422">
        <f>IF(VLOOKUP(G422,Sku_Consolidated!A2:S957,19,FALSE)="SHOWCASE", VLOOKUP(E422,Store_Showcase!B2:L144,11, FALSE), IF(VLOOKUP(G422,Sku_Consolidated!A2:S957,19,FALSE)="VAM",VLOOKUP(E422,Store_VAM!B2:L273,11, FALSE),VLOOKUP(E422,Store_SRP!B2:L110,11, FALSE)))</f>
      </c>
      <c r="W422">
        <f>VLOOKUP(G422,Sku_Consolidated!A2:W957,11,FALSE)</f>
      </c>
      <c r="X422">
        <f>VLOOKUP(G422,Sku_Consolidated!A2:H957,8,FALSE)</f>
      </c>
      <c r="Y422">
        <f>VLOOKUP(G422,Sku_Consolidated!A2:I957,9,FALSE)</f>
      </c>
      <c r="Z422" t="s">
        <v>38</v>
      </c>
      <c r="AA422">
        <f>VLOOKUP(G422,Sku_Consolidated!A2:E957,5,FALSE)</f>
      </c>
      <c r="AB422">
        <f>IF(VLOOKUP(G422,Sku_Consolidated!A2:S957,19,FALSE)="SHOWCASE", VLOOKUP(E422,Store_Showcase!B2:N144,13, FALSE), IF(VLOOKUP(G422,Sku_Consolidated!A2:S957,19,FALSE)="VAM",VLOOKUP(E422,Store_VAM!B2:N273,13, FALSE),VLOOKUP(E422,Store_SRP!B2:N110,13, FALSE)))</f>
      </c>
      <c r="AC422">
        <f>IF(IFERROR(AB422,TRUE)=TRUE, "-","OK")</f>
      </c>
      <c r="AD422" s="8" t="s">
        <v>982</v>
      </c>
      <c r="AE422" s="8" t="s">
        <v>39</v>
      </c>
      <c r="AF422">
        <f>IF(IFERROR(VLOOKUP(E422,Store_Showcase!B2:H144,{5}, FALSE), TRUE)=TRUE, IF(IFERROR(VLOOKUP(E422,Store_SRP!B2:H110,{5}, FALSE), TRUE)=TRUE,VLOOKUP(E422,Store_VAM!B2:H273,{5}, FALSE),VLOOKUP(E422,Store_SRP!B2:H110,{5}, FALSE)), VLOOKUP(E422,Store_Showcase!B2:H144,{5}, FALSE))</f>
      </c>
      <c r="AG422">
        <f>IF(IFERROR(VLOOKUP(E422,Store_Showcase!B2:H144,{6}, FALSE), TRUE)=TRUE, IF(IFERROR(VLOOKUP(E422,Store_SRP!B2:H110,{6}, FALSE), TRUE)=TRUE,VLOOKUP(E422,Store_VAM!B2:H273,{6}, FALSE),VLOOKUP(E422,Store_SRP!B2:H110,{6}, FALSE)), VLOOKUP(E422,Store_Showcase!B2:H144,{6}, FALSE))</f>
      </c>
      <c r="AH422">
        <f>VLOOKUP(G422,Sku_Consolidated!A2:R957,18,FALSE)</f>
      </c>
      <c r="AI422">
        <f>VLOOKUP(G422,Sku_Consolidated!A2:S957,19,FALSE)</f>
      </c>
      <c r="AJ422">
        <f>VLOOKUP(G422,Sku_Consolidated!A2:T957,20,FALSE)</f>
      </c>
    </row>
    <row r="423" spans="1:36" x14ac:dyDescent="0.25">
      <c r="A423">
        <v>2024</v>
      </c>
      <c r="B423" t="s">
        <v>31</v>
      </c>
      <c r="C423" t="s">
        <v>32</v>
      </c>
      <c r="D423" t="s">
        <v>33</v>
      </c>
      <c r="E423">
        <v>207</v>
      </c>
      <c r="F423">
        <f>IF(IFERROR(VLOOKUP(E423,Store_Showcase!B2:H144,{2}, FALSE), TRUE)=TRUE, IF(IFERROR(VLOOKUP(E423,Store_SRP!B2:H110,{2}, FALSE), TRUE)=TRUE,VLOOKUP(E423,Store_VAM!B2:H273,{2}, FALSE),VLOOKUP(E423,Store_SRP!B2:H110,{2}, FALSE)), VLOOKUP(E423,Store_Showcase!B2:H144,{2}, FALSE))</f>
      </c>
      <c r="G423">
        <v>655719</v>
      </c>
      <c r="H423" t="s">
        <v>454</v>
      </c>
      <c r="I423" s="8" t="s">
        <v>983</v>
      </c>
      <c r="J423" t="s">
        <v>36</v>
      </c>
      <c r="K423" s="8">
        <f>IF(J423="PCK", I423, 0)</f>
      </c>
      <c r="L423" s="8">
        <f>IF(J423="KLS", I423, IF(J423="PCK", I423*VLOOKUP(G423,Sku_Consolidated!A2:U957,21, FALSE),I423*VLOOKUP(G423,Sku_Consolidated!A2:U957,21, FALSE)))</f>
      </c>
      <c r="M423" s="8">
        <f>IF(J423="PCS", I423, 0)</f>
      </c>
      <c r="N423" s="8" t="s">
        <v>984</v>
      </c>
      <c r="O423" s="8">
        <f>N423 * VLOOKUP(E423&amp;VLOOKUP(G423,Sku_Consolidated!A2:Q957,17,FALSE),Sku_CommRate!A2:E1002, 5, FALSE)</f>
      </c>
      <c r="P423" s="8">
        <f>N423 - O423</f>
      </c>
      <c r="Q423">
        <f>VLOOKUP(G423,Sku_Consolidated!A2:G957,7, FALSE)</f>
      </c>
      <c r="R423">
        <f>IF(IFERROR(VLOOKUP(E423,Store_Showcase!B2:H144,7, FALSE), TRUE)=TRUE, IF(IFERROR(VLOOKUP(E423,Store_SRP!B2:H110,7, FALSE), TRUE)=TRUE,VLOOKUP(E423,Store_VAM!B2:H273,7, FALSE),VLOOKUP(E423,Store_SRP!B2:H110,7, FALSE)), VLOOKUP(E423,Store_Showcase!B2:H144,7, FALSE))</f>
      </c>
      <c r="S423">
        <f>IF(IFERROR(VLOOKUP(E423,Store_Showcase!B2:I144,8, FALSE), TRUE)=TRUE, IF(IFERROR(VLOOKUP(E423,Store_SRP!B2:I110,8, FALSE), TRUE)=TRUE,VLOOKUP(E423,Store_VAM!B2:I273,8, FALSE),VLOOKUP(E423,Store_SRP!B2:I110,8, FALSE)), VLOOKUP(E423,Store_Showcase!B2:I144,8, FALSE))</f>
      </c>
      <c r="T423">
        <f>VLOOKUP(G423,Sku_Consolidated!A2:R957,18,FALSE)</f>
      </c>
      <c r="U423">
        <v>6447</v>
      </c>
      <c r="V423">
        <f>IF(VLOOKUP(G423,Sku_Consolidated!A2:S957,19,FALSE)="SHOWCASE", VLOOKUP(E423,Store_Showcase!B2:L144,11, FALSE), IF(VLOOKUP(G423,Sku_Consolidated!A2:S957,19,FALSE)="VAM",VLOOKUP(E423,Store_VAM!B2:L273,11, FALSE),VLOOKUP(E423,Store_SRP!B2:L110,11, FALSE)))</f>
      </c>
      <c r="W423">
        <f>VLOOKUP(G423,Sku_Consolidated!A2:W957,11,FALSE)</f>
      </c>
      <c r="X423">
        <f>VLOOKUP(G423,Sku_Consolidated!A2:H957,8,FALSE)</f>
      </c>
      <c r="Y423">
        <f>VLOOKUP(G423,Sku_Consolidated!A2:I957,9,FALSE)</f>
      </c>
      <c r="Z423" t="s">
        <v>38</v>
      </c>
      <c r="AA423">
        <f>VLOOKUP(G423,Sku_Consolidated!A2:E957,5,FALSE)</f>
      </c>
      <c r="AB423">
        <f>IF(VLOOKUP(G423,Sku_Consolidated!A2:S957,19,FALSE)="SHOWCASE", VLOOKUP(E423,Store_Showcase!B2:N144,13, FALSE), IF(VLOOKUP(G423,Sku_Consolidated!A2:S957,19,FALSE)="VAM",VLOOKUP(E423,Store_VAM!B2:N273,13, FALSE),VLOOKUP(E423,Store_SRP!B2:N110,13, FALSE)))</f>
      </c>
      <c r="AC423">
        <f>IF(IFERROR(AB423,TRUE)=TRUE, "-","OK")</f>
      </c>
      <c r="AD423" s="8" t="s">
        <v>984</v>
      </c>
      <c r="AE423" s="8" t="s">
        <v>39</v>
      </c>
      <c r="AF423">
        <f>IF(IFERROR(VLOOKUP(E423,Store_Showcase!B2:H144,{5}, FALSE), TRUE)=TRUE, IF(IFERROR(VLOOKUP(E423,Store_SRP!B2:H110,{5}, FALSE), TRUE)=TRUE,VLOOKUP(E423,Store_VAM!B2:H273,{5}, FALSE),VLOOKUP(E423,Store_SRP!B2:H110,{5}, FALSE)), VLOOKUP(E423,Store_Showcase!B2:H144,{5}, FALSE))</f>
      </c>
      <c r="AG423">
        <f>IF(IFERROR(VLOOKUP(E423,Store_Showcase!B2:H144,{6}, FALSE), TRUE)=TRUE, IF(IFERROR(VLOOKUP(E423,Store_SRP!B2:H110,{6}, FALSE), TRUE)=TRUE,VLOOKUP(E423,Store_VAM!B2:H273,{6}, FALSE),VLOOKUP(E423,Store_SRP!B2:H110,{6}, FALSE)), VLOOKUP(E423,Store_Showcase!B2:H144,{6}, FALSE))</f>
      </c>
      <c r="AH423">
        <f>VLOOKUP(G423,Sku_Consolidated!A2:R957,18,FALSE)</f>
      </c>
      <c r="AI423">
        <f>VLOOKUP(G423,Sku_Consolidated!A2:S957,19,FALSE)</f>
      </c>
      <c r="AJ423">
        <f>VLOOKUP(G423,Sku_Consolidated!A2:T957,20,FALSE)</f>
      </c>
    </row>
    <row r="424" spans="1:36" x14ac:dyDescent="0.25">
      <c r="A424">
        <v>2024</v>
      </c>
      <c r="B424" t="s">
        <v>31</v>
      </c>
      <c r="C424" t="s">
        <v>32</v>
      </c>
      <c r="D424" t="s">
        <v>33</v>
      </c>
      <c r="E424">
        <v>722</v>
      </c>
      <c r="F424">
        <f>IF(IFERROR(VLOOKUP(E424,Store_Showcase!B2:H144,{2}, FALSE), TRUE)=TRUE, IF(IFERROR(VLOOKUP(E424,Store_SRP!B2:H110,{2}, FALSE), TRUE)=TRUE,VLOOKUP(E424,Store_VAM!B2:H273,{2}, FALSE),VLOOKUP(E424,Store_SRP!B2:H110,{2}, FALSE)), VLOOKUP(E424,Store_Showcase!B2:H144,{2}, FALSE))</f>
      </c>
      <c r="G424">
        <v>655322</v>
      </c>
      <c r="H424" t="s">
        <v>66</v>
      </c>
      <c r="I424" s="8" t="s">
        <v>985</v>
      </c>
      <c r="J424" t="s">
        <v>36</v>
      </c>
      <c r="K424" s="8">
        <f>IF(J424="PCK", I424, 0)</f>
      </c>
      <c r="L424" s="8">
        <f>IF(J424="KLS", I424, IF(J424="PCK", I424*VLOOKUP(G424,Sku_Consolidated!A2:U957,21, FALSE),I424*VLOOKUP(G424,Sku_Consolidated!A2:U957,21, FALSE)))</f>
      </c>
      <c r="M424" s="8">
        <f>IF(J424="PCS", I424, 0)</f>
      </c>
      <c r="N424" s="8" t="s">
        <v>986</v>
      </c>
      <c r="O424" s="8">
        <f>N424 * VLOOKUP(E424&amp;VLOOKUP(G424,Sku_Consolidated!A2:Q957,17,FALSE),Sku_CommRate!A2:E1002, 5, FALSE)</f>
      </c>
      <c r="P424" s="8">
        <f>N424 - O424</f>
      </c>
      <c r="Q424">
        <f>VLOOKUP(G424,Sku_Consolidated!A2:G957,7, FALSE)</f>
      </c>
      <c r="R424">
        <f>IF(IFERROR(VLOOKUP(E424,Store_Showcase!B2:H144,7, FALSE), TRUE)=TRUE, IF(IFERROR(VLOOKUP(E424,Store_SRP!B2:H110,7, FALSE), TRUE)=TRUE,VLOOKUP(E424,Store_VAM!B2:H273,7, FALSE),VLOOKUP(E424,Store_SRP!B2:H110,7, FALSE)), VLOOKUP(E424,Store_Showcase!B2:H144,7, FALSE))</f>
      </c>
      <c r="S424">
        <f>IF(IFERROR(VLOOKUP(E424,Store_Showcase!B2:I144,8, FALSE), TRUE)=TRUE, IF(IFERROR(VLOOKUP(E424,Store_SRP!B2:I110,8, FALSE), TRUE)=TRUE,VLOOKUP(E424,Store_VAM!B2:I273,8, FALSE),VLOOKUP(E424,Store_SRP!B2:I110,8, FALSE)), VLOOKUP(E424,Store_Showcase!B2:I144,8, FALSE))</f>
      </c>
      <c r="T424">
        <f>VLOOKUP(G424,Sku_Consolidated!A2:R957,18,FALSE)</f>
      </c>
      <c r="U424">
        <v>6247</v>
      </c>
      <c r="V424">
        <f>IF(VLOOKUP(G424,Sku_Consolidated!A2:S957,19,FALSE)="SHOWCASE", VLOOKUP(E424,Store_Showcase!B2:L144,11, FALSE), IF(VLOOKUP(G424,Sku_Consolidated!A2:S957,19,FALSE)="VAM",VLOOKUP(E424,Store_VAM!B2:L273,11, FALSE),VLOOKUP(E424,Store_SRP!B2:L110,11, FALSE)))</f>
      </c>
      <c r="W424">
        <f>VLOOKUP(G424,Sku_Consolidated!A2:W957,11,FALSE)</f>
      </c>
      <c r="X424">
        <f>VLOOKUP(G424,Sku_Consolidated!A2:H957,8,FALSE)</f>
      </c>
      <c r="Y424">
        <f>VLOOKUP(G424,Sku_Consolidated!A2:I957,9,FALSE)</f>
      </c>
      <c r="Z424" t="s">
        <v>38</v>
      </c>
      <c r="AA424">
        <f>VLOOKUP(G424,Sku_Consolidated!A2:E957,5,FALSE)</f>
      </c>
      <c r="AB424">
        <f>IF(VLOOKUP(G424,Sku_Consolidated!A2:S957,19,FALSE)="SHOWCASE", VLOOKUP(E424,Store_Showcase!B2:N144,13, FALSE), IF(VLOOKUP(G424,Sku_Consolidated!A2:S957,19,FALSE)="VAM",VLOOKUP(E424,Store_VAM!B2:N273,13, FALSE),VLOOKUP(E424,Store_SRP!B2:N110,13, FALSE)))</f>
      </c>
      <c r="AC424">
        <f>IF(IFERROR(AB424,TRUE)=TRUE, "-","OK")</f>
      </c>
      <c r="AD424" s="8" t="s">
        <v>986</v>
      </c>
      <c r="AE424" s="8" t="s">
        <v>39</v>
      </c>
      <c r="AF424">
        <f>IF(IFERROR(VLOOKUP(E424,Store_Showcase!B2:H144,{5}, FALSE), TRUE)=TRUE, IF(IFERROR(VLOOKUP(E424,Store_SRP!B2:H110,{5}, FALSE), TRUE)=TRUE,VLOOKUP(E424,Store_VAM!B2:H273,{5}, FALSE),VLOOKUP(E424,Store_SRP!B2:H110,{5}, FALSE)), VLOOKUP(E424,Store_Showcase!B2:H144,{5}, FALSE))</f>
      </c>
      <c r="AG424">
        <f>IF(IFERROR(VLOOKUP(E424,Store_Showcase!B2:H144,{6}, FALSE), TRUE)=TRUE, IF(IFERROR(VLOOKUP(E424,Store_SRP!B2:H110,{6}, FALSE), TRUE)=TRUE,VLOOKUP(E424,Store_VAM!B2:H273,{6}, FALSE),VLOOKUP(E424,Store_SRP!B2:H110,{6}, FALSE)), VLOOKUP(E424,Store_Showcase!B2:H144,{6}, FALSE))</f>
      </c>
      <c r="AH424">
        <f>VLOOKUP(G424,Sku_Consolidated!A2:R957,18,FALSE)</f>
      </c>
      <c r="AI424">
        <f>VLOOKUP(G424,Sku_Consolidated!A2:S957,19,FALSE)</f>
      </c>
      <c r="AJ424">
        <f>VLOOKUP(G424,Sku_Consolidated!A2:T957,20,FALSE)</f>
      </c>
    </row>
    <row r="425" spans="1:36" x14ac:dyDescent="0.25">
      <c r="A425">
        <v>2024</v>
      </c>
      <c r="B425" t="s">
        <v>31</v>
      </c>
      <c r="C425" t="s">
        <v>32</v>
      </c>
      <c r="D425" t="s">
        <v>33</v>
      </c>
      <c r="E425">
        <v>481</v>
      </c>
      <c r="F425">
        <f>IF(IFERROR(VLOOKUP(E425,Store_Showcase!B2:H144,{2}, FALSE), TRUE)=TRUE, IF(IFERROR(VLOOKUP(E425,Store_SRP!B2:H110,{2}, FALSE), TRUE)=TRUE,VLOOKUP(E425,Store_VAM!B2:H273,{2}, FALSE),VLOOKUP(E425,Store_SRP!B2:H110,{2}, FALSE)), VLOOKUP(E425,Store_Showcase!B2:H144,{2}, FALSE))</f>
      </c>
      <c r="G425">
        <v>655716</v>
      </c>
      <c r="H425" t="s">
        <v>171</v>
      </c>
      <c r="I425" s="8" t="s">
        <v>987</v>
      </c>
      <c r="J425" t="s">
        <v>36</v>
      </c>
      <c r="K425" s="8">
        <f>IF(J425="PCK", I425, 0)</f>
      </c>
      <c r="L425" s="8">
        <f>IF(J425="KLS", I425, IF(J425="PCK", I425*VLOOKUP(G425,Sku_Consolidated!A2:U957,21, FALSE),I425*VLOOKUP(G425,Sku_Consolidated!A2:U957,21, FALSE)))</f>
      </c>
      <c r="M425" s="8">
        <f>IF(J425="PCS", I425, 0)</f>
      </c>
      <c r="N425" s="8" t="s">
        <v>988</v>
      </c>
      <c r="O425" s="8">
        <f>N425 * VLOOKUP(E425&amp;VLOOKUP(G425,Sku_Consolidated!A2:Q957,17,FALSE),Sku_CommRate!A2:E1002, 5, FALSE)</f>
      </c>
      <c r="P425" s="8">
        <f>N425 - O425</f>
      </c>
      <c r="Q425">
        <f>VLOOKUP(G425,Sku_Consolidated!A2:G957,7, FALSE)</f>
      </c>
      <c r="R425">
        <f>IF(IFERROR(VLOOKUP(E425,Store_Showcase!B2:H144,7, FALSE), TRUE)=TRUE, IF(IFERROR(VLOOKUP(E425,Store_SRP!B2:H110,7, FALSE), TRUE)=TRUE,VLOOKUP(E425,Store_VAM!B2:H273,7, FALSE),VLOOKUP(E425,Store_SRP!B2:H110,7, FALSE)), VLOOKUP(E425,Store_Showcase!B2:H144,7, FALSE))</f>
      </c>
      <c r="S425">
        <f>IF(IFERROR(VLOOKUP(E425,Store_Showcase!B2:I144,8, FALSE), TRUE)=TRUE, IF(IFERROR(VLOOKUP(E425,Store_SRP!B2:I110,8, FALSE), TRUE)=TRUE,VLOOKUP(E425,Store_VAM!B2:I273,8, FALSE),VLOOKUP(E425,Store_SRP!B2:I110,8, FALSE)), VLOOKUP(E425,Store_Showcase!B2:I144,8, FALSE))</f>
      </c>
      <c r="T425">
        <f>VLOOKUP(G425,Sku_Consolidated!A2:R957,18,FALSE)</f>
      </c>
      <c r="U425">
        <v>6444</v>
      </c>
      <c r="V425">
        <f>IF(VLOOKUP(G425,Sku_Consolidated!A2:S957,19,FALSE)="SHOWCASE", VLOOKUP(E425,Store_Showcase!B2:L144,11, FALSE), IF(VLOOKUP(G425,Sku_Consolidated!A2:S957,19,FALSE)="VAM",VLOOKUP(E425,Store_VAM!B2:L273,11, FALSE),VLOOKUP(E425,Store_SRP!B2:L110,11, FALSE)))</f>
      </c>
      <c r="W425">
        <f>VLOOKUP(G425,Sku_Consolidated!A2:W957,11,FALSE)</f>
      </c>
      <c r="X425">
        <f>VLOOKUP(G425,Sku_Consolidated!A2:H957,8,FALSE)</f>
      </c>
      <c r="Y425">
        <f>VLOOKUP(G425,Sku_Consolidated!A2:I957,9,FALSE)</f>
      </c>
      <c r="Z425" t="s">
        <v>38</v>
      </c>
      <c r="AA425">
        <f>VLOOKUP(G425,Sku_Consolidated!A2:E957,5,FALSE)</f>
      </c>
      <c r="AB425">
        <f>IF(VLOOKUP(G425,Sku_Consolidated!A2:S957,19,FALSE)="SHOWCASE", VLOOKUP(E425,Store_Showcase!B2:N144,13, FALSE), IF(VLOOKUP(G425,Sku_Consolidated!A2:S957,19,FALSE)="VAM",VLOOKUP(E425,Store_VAM!B2:N273,13, FALSE),VLOOKUP(E425,Store_SRP!B2:N110,13, FALSE)))</f>
      </c>
      <c r="AC425">
        <f>IF(IFERROR(AB425,TRUE)=TRUE, "-","OK")</f>
      </c>
      <c r="AD425" s="8" t="s">
        <v>988</v>
      </c>
      <c r="AE425" s="8" t="s">
        <v>39</v>
      </c>
      <c r="AF425">
        <f>IF(IFERROR(VLOOKUP(E425,Store_Showcase!B2:H144,{5}, FALSE), TRUE)=TRUE, IF(IFERROR(VLOOKUP(E425,Store_SRP!B2:H110,{5}, FALSE), TRUE)=TRUE,VLOOKUP(E425,Store_VAM!B2:H273,{5}, FALSE),VLOOKUP(E425,Store_SRP!B2:H110,{5}, FALSE)), VLOOKUP(E425,Store_Showcase!B2:H144,{5}, FALSE))</f>
      </c>
      <c r="AG425">
        <f>IF(IFERROR(VLOOKUP(E425,Store_Showcase!B2:H144,{6}, FALSE), TRUE)=TRUE, IF(IFERROR(VLOOKUP(E425,Store_SRP!B2:H110,{6}, FALSE), TRUE)=TRUE,VLOOKUP(E425,Store_VAM!B2:H273,{6}, FALSE),VLOOKUP(E425,Store_SRP!B2:H110,{6}, FALSE)), VLOOKUP(E425,Store_Showcase!B2:H144,{6}, FALSE))</f>
      </c>
      <c r="AH425">
        <f>VLOOKUP(G425,Sku_Consolidated!A2:R957,18,FALSE)</f>
      </c>
      <c r="AI425">
        <f>VLOOKUP(G425,Sku_Consolidated!A2:S957,19,FALSE)</f>
      </c>
      <c r="AJ425">
        <f>VLOOKUP(G425,Sku_Consolidated!A2:T957,20,FALSE)</f>
      </c>
    </row>
    <row r="426" spans="1:36" x14ac:dyDescent="0.25">
      <c r="A426">
        <v>2024</v>
      </c>
      <c r="B426" t="s">
        <v>31</v>
      </c>
      <c r="C426" t="s">
        <v>32</v>
      </c>
      <c r="D426" t="s">
        <v>33</v>
      </c>
      <c r="E426">
        <v>4019</v>
      </c>
      <c r="F426">
        <f>IF(IFERROR(VLOOKUP(E426,Store_Showcase!B2:H144,{2}, FALSE), TRUE)=TRUE, IF(IFERROR(VLOOKUP(E426,Store_SRP!B2:H110,{2}, FALSE), TRUE)=TRUE,VLOOKUP(E426,Store_VAM!B2:H273,{2}, FALSE),VLOOKUP(E426,Store_SRP!B2:H110,{2}, FALSE)), VLOOKUP(E426,Store_Showcase!B2:H144,{2}, FALSE))</f>
      </c>
      <c r="G426">
        <v>655707</v>
      </c>
      <c r="H426" t="s">
        <v>495</v>
      </c>
      <c r="I426" s="8" t="s">
        <v>989</v>
      </c>
      <c r="J426" t="s">
        <v>36</v>
      </c>
      <c r="K426" s="8">
        <f>IF(J426="PCK", I426, 0)</f>
      </c>
      <c r="L426" s="8">
        <f>IF(J426="KLS", I426, IF(J426="PCK", I426*VLOOKUP(G426,Sku_Consolidated!A2:U957,21, FALSE),I426*VLOOKUP(G426,Sku_Consolidated!A2:U957,21, FALSE)))</f>
      </c>
      <c r="M426" s="8">
        <f>IF(J426="PCS", I426, 0)</f>
      </c>
      <c r="N426" s="8" t="s">
        <v>990</v>
      </c>
      <c r="O426" s="8">
        <f>N426 * VLOOKUP(E426&amp;VLOOKUP(G426,Sku_Consolidated!A2:Q957,17,FALSE),Sku_CommRate!A2:E1002, 5, FALSE)</f>
      </c>
      <c r="P426" s="8">
        <f>N426 - O426</f>
      </c>
      <c r="Q426">
        <f>VLOOKUP(G426,Sku_Consolidated!A2:G957,7, FALSE)</f>
      </c>
      <c r="R426">
        <f>IF(IFERROR(VLOOKUP(E426,Store_Showcase!B2:H144,7, FALSE), TRUE)=TRUE, IF(IFERROR(VLOOKUP(E426,Store_SRP!B2:H110,7, FALSE), TRUE)=TRUE,VLOOKUP(E426,Store_VAM!B2:H273,7, FALSE),VLOOKUP(E426,Store_SRP!B2:H110,7, FALSE)), VLOOKUP(E426,Store_Showcase!B2:H144,7, FALSE))</f>
      </c>
      <c r="S426">
        <f>IF(IFERROR(VLOOKUP(E426,Store_Showcase!B2:I144,8, FALSE), TRUE)=TRUE, IF(IFERROR(VLOOKUP(E426,Store_SRP!B2:I110,8, FALSE), TRUE)=TRUE,VLOOKUP(E426,Store_VAM!B2:I273,8, FALSE),VLOOKUP(E426,Store_SRP!B2:I110,8, FALSE)), VLOOKUP(E426,Store_Showcase!B2:I144,8, FALSE))</f>
      </c>
      <c r="T426">
        <f>VLOOKUP(G426,Sku_Consolidated!A2:R957,18,FALSE)</f>
      </c>
      <c r="U426">
        <v>6435</v>
      </c>
      <c r="V426">
        <f>IF(VLOOKUP(G426,Sku_Consolidated!A2:S957,19,FALSE)="SHOWCASE", VLOOKUP(E426,Store_Showcase!B2:L144,11, FALSE), IF(VLOOKUP(G426,Sku_Consolidated!A2:S957,19,FALSE)="VAM",VLOOKUP(E426,Store_VAM!B2:L273,11, FALSE),VLOOKUP(E426,Store_SRP!B2:L110,11, FALSE)))</f>
      </c>
      <c r="W426">
        <f>VLOOKUP(G426,Sku_Consolidated!A2:W957,11,FALSE)</f>
      </c>
      <c r="X426">
        <f>VLOOKUP(G426,Sku_Consolidated!A2:H957,8,FALSE)</f>
      </c>
      <c r="Y426">
        <f>VLOOKUP(G426,Sku_Consolidated!A2:I957,9,FALSE)</f>
      </c>
      <c r="Z426" t="s">
        <v>38</v>
      </c>
      <c r="AA426">
        <f>VLOOKUP(G426,Sku_Consolidated!A2:E957,5,FALSE)</f>
      </c>
      <c r="AB426">
        <f>IF(VLOOKUP(G426,Sku_Consolidated!A2:S957,19,FALSE)="SHOWCASE", VLOOKUP(E426,Store_Showcase!B2:N144,13, FALSE), IF(VLOOKUP(G426,Sku_Consolidated!A2:S957,19,FALSE)="VAM",VLOOKUP(E426,Store_VAM!B2:N273,13, FALSE),VLOOKUP(E426,Store_SRP!B2:N110,13, FALSE)))</f>
      </c>
      <c r="AC426">
        <f>IF(IFERROR(AB426,TRUE)=TRUE, "-","OK")</f>
      </c>
      <c r="AD426" s="8" t="s">
        <v>990</v>
      </c>
      <c r="AE426" s="8" t="s">
        <v>39</v>
      </c>
      <c r="AF426">
        <f>IF(IFERROR(VLOOKUP(E426,Store_Showcase!B2:H144,{5}, FALSE), TRUE)=TRUE, IF(IFERROR(VLOOKUP(E426,Store_SRP!B2:H110,{5}, FALSE), TRUE)=TRUE,VLOOKUP(E426,Store_VAM!B2:H273,{5}, FALSE),VLOOKUP(E426,Store_SRP!B2:H110,{5}, FALSE)), VLOOKUP(E426,Store_Showcase!B2:H144,{5}, FALSE))</f>
      </c>
      <c r="AG426">
        <f>IF(IFERROR(VLOOKUP(E426,Store_Showcase!B2:H144,{6}, FALSE), TRUE)=TRUE, IF(IFERROR(VLOOKUP(E426,Store_SRP!B2:H110,{6}, FALSE), TRUE)=TRUE,VLOOKUP(E426,Store_VAM!B2:H273,{6}, FALSE),VLOOKUP(E426,Store_SRP!B2:H110,{6}, FALSE)), VLOOKUP(E426,Store_Showcase!B2:H144,{6}, FALSE))</f>
      </c>
      <c r="AH426">
        <f>VLOOKUP(G426,Sku_Consolidated!A2:R957,18,FALSE)</f>
      </c>
      <c r="AI426">
        <f>VLOOKUP(G426,Sku_Consolidated!A2:S957,19,FALSE)</f>
      </c>
      <c r="AJ426">
        <f>VLOOKUP(G426,Sku_Consolidated!A2:T957,20,FALSE)</f>
      </c>
    </row>
    <row r="427" spans="1:36" x14ac:dyDescent="0.25">
      <c r="A427">
        <v>2024</v>
      </c>
      <c r="B427" t="s">
        <v>31</v>
      </c>
      <c r="C427" t="s">
        <v>32</v>
      </c>
      <c r="D427" t="s">
        <v>33</v>
      </c>
      <c r="E427">
        <v>466</v>
      </c>
      <c r="F427">
        <f>IF(IFERROR(VLOOKUP(E427,Store_Showcase!B2:H144,{2}, FALSE), TRUE)=TRUE, IF(IFERROR(VLOOKUP(E427,Store_SRP!B2:H110,{2}, FALSE), TRUE)=TRUE,VLOOKUP(E427,Store_VAM!B2:H273,{2}, FALSE),VLOOKUP(E427,Store_SRP!B2:H110,{2}, FALSE)), VLOOKUP(E427,Store_Showcase!B2:H144,{2}, FALSE))</f>
      </c>
      <c r="G427">
        <v>655707</v>
      </c>
      <c r="H427" t="s">
        <v>495</v>
      </c>
      <c r="I427" s="8" t="s">
        <v>991</v>
      </c>
      <c r="J427" t="s">
        <v>36</v>
      </c>
      <c r="K427" s="8">
        <f>IF(J427="PCK", I427, 0)</f>
      </c>
      <c r="L427" s="8">
        <f>IF(J427="KLS", I427, IF(J427="PCK", I427*VLOOKUP(G427,Sku_Consolidated!A2:U957,21, FALSE),I427*VLOOKUP(G427,Sku_Consolidated!A2:U957,21, FALSE)))</f>
      </c>
      <c r="M427" s="8">
        <f>IF(J427="PCS", I427, 0)</f>
      </c>
      <c r="N427" s="8" t="s">
        <v>992</v>
      </c>
      <c r="O427" s="8">
        <f>N427 * VLOOKUP(E427&amp;VLOOKUP(G427,Sku_Consolidated!A2:Q957,17,FALSE),Sku_CommRate!A2:E1002, 5, FALSE)</f>
      </c>
      <c r="P427" s="8">
        <f>N427 - O427</f>
      </c>
      <c r="Q427">
        <f>VLOOKUP(G427,Sku_Consolidated!A2:G957,7, FALSE)</f>
      </c>
      <c r="R427">
        <f>IF(IFERROR(VLOOKUP(E427,Store_Showcase!B2:H144,7, FALSE), TRUE)=TRUE, IF(IFERROR(VLOOKUP(E427,Store_SRP!B2:H110,7, FALSE), TRUE)=TRUE,VLOOKUP(E427,Store_VAM!B2:H273,7, FALSE),VLOOKUP(E427,Store_SRP!B2:H110,7, FALSE)), VLOOKUP(E427,Store_Showcase!B2:H144,7, FALSE))</f>
      </c>
      <c r="S427">
        <f>IF(IFERROR(VLOOKUP(E427,Store_Showcase!B2:I144,8, FALSE), TRUE)=TRUE, IF(IFERROR(VLOOKUP(E427,Store_SRP!B2:I110,8, FALSE), TRUE)=TRUE,VLOOKUP(E427,Store_VAM!B2:I273,8, FALSE),VLOOKUP(E427,Store_SRP!B2:I110,8, FALSE)), VLOOKUP(E427,Store_Showcase!B2:I144,8, FALSE))</f>
      </c>
      <c r="T427">
        <f>VLOOKUP(G427,Sku_Consolidated!A2:R957,18,FALSE)</f>
      </c>
      <c r="U427">
        <v>6435</v>
      </c>
      <c r="V427">
        <f>IF(VLOOKUP(G427,Sku_Consolidated!A2:S957,19,FALSE)="SHOWCASE", VLOOKUP(E427,Store_Showcase!B2:L144,11, FALSE), IF(VLOOKUP(G427,Sku_Consolidated!A2:S957,19,FALSE)="VAM",VLOOKUP(E427,Store_VAM!B2:L273,11, FALSE),VLOOKUP(E427,Store_SRP!B2:L110,11, FALSE)))</f>
      </c>
      <c r="W427">
        <f>VLOOKUP(G427,Sku_Consolidated!A2:W957,11,FALSE)</f>
      </c>
      <c r="X427">
        <f>VLOOKUP(G427,Sku_Consolidated!A2:H957,8,FALSE)</f>
      </c>
      <c r="Y427">
        <f>VLOOKUP(G427,Sku_Consolidated!A2:I957,9,FALSE)</f>
      </c>
      <c r="Z427" t="s">
        <v>38</v>
      </c>
      <c r="AA427">
        <f>VLOOKUP(G427,Sku_Consolidated!A2:E957,5,FALSE)</f>
      </c>
      <c r="AB427">
        <f>IF(VLOOKUP(G427,Sku_Consolidated!A2:S957,19,FALSE)="SHOWCASE", VLOOKUP(E427,Store_Showcase!B2:N144,13, FALSE), IF(VLOOKUP(G427,Sku_Consolidated!A2:S957,19,FALSE)="VAM",VLOOKUP(E427,Store_VAM!B2:N273,13, FALSE),VLOOKUP(E427,Store_SRP!B2:N110,13, FALSE)))</f>
      </c>
      <c r="AC427">
        <f>IF(IFERROR(AB427,TRUE)=TRUE, "-","OK")</f>
      </c>
      <c r="AD427" s="8" t="s">
        <v>992</v>
      </c>
      <c r="AE427" s="8" t="s">
        <v>39</v>
      </c>
      <c r="AF427">
        <f>IF(IFERROR(VLOOKUP(E427,Store_Showcase!B2:H144,{5}, FALSE), TRUE)=TRUE, IF(IFERROR(VLOOKUP(E427,Store_SRP!B2:H110,{5}, FALSE), TRUE)=TRUE,VLOOKUP(E427,Store_VAM!B2:H273,{5}, FALSE),VLOOKUP(E427,Store_SRP!B2:H110,{5}, FALSE)), VLOOKUP(E427,Store_Showcase!B2:H144,{5}, FALSE))</f>
      </c>
      <c r="AG427">
        <f>IF(IFERROR(VLOOKUP(E427,Store_Showcase!B2:H144,{6}, FALSE), TRUE)=TRUE, IF(IFERROR(VLOOKUP(E427,Store_SRP!B2:H110,{6}, FALSE), TRUE)=TRUE,VLOOKUP(E427,Store_VAM!B2:H273,{6}, FALSE),VLOOKUP(E427,Store_SRP!B2:H110,{6}, FALSE)), VLOOKUP(E427,Store_Showcase!B2:H144,{6}, FALSE))</f>
      </c>
      <c r="AH427">
        <f>VLOOKUP(G427,Sku_Consolidated!A2:R957,18,FALSE)</f>
      </c>
      <c r="AI427">
        <f>VLOOKUP(G427,Sku_Consolidated!A2:S957,19,FALSE)</f>
      </c>
      <c r="AJ427">
        <f>VLOOKUP(G427,Sku_Consolidated!A2:T957,20,FALSE)</f>
      </c>
    </row>
    <row r="428" spans="1:36" x14ac:dyDescent="0.25">
      <c r="A428">
        <v>2024</v>
      </c>
      <c r="B428" t="s">
        <v>31</v>
      </c>
      <c r="C428" t="s">
        <v>32</v>
      </c>
      <c r="D428" t="s">
        <v>33</v>
      </c>
      <c r="E428">
        <v>202</v>
      </c>
      <c r="F428">
        <f>IF(IFERROR(VLOOKUP(E428,Store_Showcase!B2:H144,{2}, FALSE), TRUE)=TRUE, IF(IFERROR(VLOOKUP(E428,Store_SRP!B2:H110,{2}, FALSE), TRUE)=TRUE,VLOOKUP(E428,Store_VAM!B2:H273,{2}, FALSE),VLOOKUP(E428,Store_SRP!B2:H110,{2}, FALSE)), VLOOKUP(E428,Store_Showcase!B2:H144,{2}, FALSE))</f>
      </c>
      <c r="G428">
        <v>659451</v>
      </c>
      <c r="H428" t="s">
        <v>993</v>
      </c>
      <c r="I428" s="8" t="s">
        <v>994</v>
      </c>
      <c r="J428" t="s">
        <v>36</v>
      </c>
      <c r="K428" s="8">
        <f>IF(J428="PCK", I428, 0)</f>
      </c>
      <c r="L428" s="8">
        <f>IF(J428="KLS", I428, IF(J428="PCK", I428*VLOOKUP(G428,Sku_Consolidated!A2:U957,21, FALSE),I428*VLOOKUP(G428,Sku_Consolidated!A2:U957,21, FALSE)))</f>
      </c>
      <c r="M428" s="8">
        <f>IF(J428="PCS", I428, 0)</f>
      </c>
      <c r="N428" s="8" t="s">
        <v>995</v>
      </c>
      <c r="O428" s="8">
        <f>N428 * VLOOKUP(E428&amp;VLOOKUP(G428,Sku_Consolidated!A2:Q957,17,FALSE),Sku_CommRate!A2:E1002, 5, FALSE)</f>
      </c>
      <c r="P428" s="8">
        <f>N428 - O428</f>
      </c>
      <c r="Q428">
        <f>VLOOKUP(G428,Sku_Consolidated!A2:G957,7, FALSE)</f>
      </c>
      <c r="R428">
        <f>IF(IFERROR(VLOOKUP(E428,Store_Showcase!B2:H144,7, FALSE), TRUE)=TRUE, IF(IFERROR(VLOOKUP(E428,Store_SRP!B2:H110,7, FALSE), TRUE)=TRUE,VLOOKUP(E428,Store_VAM!B2:H273,7, FALSE),VLOOKUP(E428,Store_SRP!B2:H110,7, FALSE)), VLOOKUP(E428,Store_Showcase!B2:H144,7, FALSE))</f>
      </c>
      <c r="S428">
        <f>IF(IFERROR(VLOOKUP(E428,Store_Showcase!B2:I144,8, FALSE), TRUE)=TRUE, IF(IFERROR(VLOOKUP(E428,Store_SRP!B2:I110,8, FALSE), TRUE)=TRUE,VLOOKUP(E428,Store_VAM!B2:I273,8, FALSE),VLOOKUP(E428,Store_SRP!B2:I110,8, FALSE)), VLOOKUP(E428,Store_Showcase!B2:I144,8, FALSE))</f>
      </c>
      <c r="T428">
        <f>VLOOKUP(G428,Sku_Consolidated!A2:R957,18,FALSE)</f>
      </c>
      <c r="U428">
        <v>7355</v>
      </c>
      <c r="V428">
        <f>IF(VLOOKUP(G428,Sku_Consolidated!A2:S957,19,FALSE)="SHOWCASE", VLOOKUP(E428,Store_Showcase!B2:L144,11, FALSE), IF(VLOOKUP(G428,Sku_Consolidated!A2:S957,19,FALSE)="VAM",VLOOKUP(E428,Store_VAM!B2:L273,11, FALSE),VLOOKUP(E428,Store_SRP!B2:L110,11, FALSE)))</f>
      </c>
      <c r="W428">
        <f>VLOOKUP(G428,Sku_Consolidated!A2:W957,11,FALSE)</f>
      </c>
      <c r="X428">
        <f>VLOOKUP(G428,Sku_Consolidated!A2:H957,8,FALSE)</f>
      </c>
      <c r="Y428">
        <f>VLOOKUP(G428,Sku_Consolidated!A2:I957,9,FALSE)</f>
      </c>
      <c r="Z428" t="s">
        <v>38</v>
      </c>
      <c r="AA428">
        <f>VLOOKUP(G428,Sku_Consolidated!A2:E957,5,FALSE)</f>
      </c>
      <c r="AB428">
        <f>IF(VLOOKUP(G428,Sku_Consolidated!A2:S957,19,FALSE)="SHOWCASE", VLOOKUP(E428,Store_Showcase!B2:N144,13, FALSE), IF(VLOOKUP(G428,Sku_Consolidated!A2:S957,19,FALSE)="VAM",VLOOKUP(E428,Store_VAM!B2:N273,13, FALSE),VLOOKUP(E428,Store_SRP!B2:N110,13, FALSE)))</f>
      </c>
      <c r="AC428">
        <f>IF(IFERROR(AB428,TRUE)=TRUE, "-","OK")</f>
      </c>
      <c r="AD428" s="8" t="s">
        <v>995</v>
      </c>
      <c r="AE428" s="8" t="s">
        <v>39</v>
      </c>
      <c r="AF428">
        <f>IF(IFERROR(VLOOKUP(E428,Store_Showcase!B2:H144,{5}, FALSE), TRUE)=TRUE, IF(IFERROR(VLOOKUP(E428,Store_SRP!B2:H110,{5}, FALSE), TRUE)=TRUE,VLOOKUP(E428,Store_VAM!B2:H273,{5}, FALSE),VLOOKUP(E428,Store_SRP!B2:H110,{5}, FALSE)), VLOOKUP(E428,Store_Showcase!B2:H144,{5}, FALSE))</f>
      </c>
      <c r="AG428">
        <f>IF(IFERROR(VLOOKUP(E428,Store_Showcase!B2:H144,{6}, FALSE), TRUE)=TRUE, IF(IFERROR(VLOOKUP(E428,Store_SRP!B2:H110,{6}, FALSE), TRUE)=TRUE,VLOOKUP(E428,Store_VAM!B2:H273,{6}, FALSE),VLOOKUP(E428,Store_SRP!B2:H110,{6}, FALSE)), VLOOKUP(E428,Store_Showcase!B2:H144,{6}, FALSE))</f>
      </c>
      <c r="AH428">
        <f>VLOOKUP(G428,Sku_Consolidated!A2:R957,18,FALSE)</f>
      </c>
      <c r="AI428">
        <f>VLOOKUP(G428,Sku_Consolidated!A2:S957,19,FALSE)</f>
      </c>
      <c r="AJ428">
        <f>VLOOKUP(G428,Sku_Consolidated!A2:T957,20,FALSE)</f>
      </c>
    </row>
    <row r="429" spans="1:36" x14ac:dyDescent="0.25">
      <c r="A429">
        <v>2024</v>
      </c>
      <c r="B429" t="s">
        <v>31</v>
      </c>
      <c r="C429" t="s">
        <v>32</v>
      </c>
      <c r="D429" t="s">
        <v>33</v>
      </c>
      <c r="E429">
        <v>722</v>
      </c>
      <c r="F429">
        <f>IF(IFERROR(VLOOKUP(E429,Store_Showcase!B2:H144,{2}, FALSE), TRUE)=TRUE, IF(IFERROR(VLOOKUP(E429,Store_SRP!B2:H110,{2}, FALSE), TRUE)=TRUE,VLOOKUP(E429,Store_VAM!B2:H273,{2}, FALSE),VLOOKUP(E429,Store_SRP!B2:H110,{2}, FALSE)), VLOOKUP(E429,Store_Showcase!B2:H144,{2}, FALSE))</f>
      </c>
      <c r="G429">
        <v>655320</v>
      </c>
      <c r="H429" t="s">
        <v>380</v>
      </c>
      <c r="I429" s="8" t="s">
        <v>996</v>
      </c>
      <c r="J429" t="s">
        <v>36</v>
      </c>
      <c r="K429" s="8">
        <f>IF(J429="PCK", I429, 0)</f>
      </c>
      <c r="L429" s="8">
        <f>IF(J429="KLS", I429, IF(J429="PCK", I429*VLOOKUP(G429,Sku_Consolidated!A2:U957,21, FALSE),I429*VLOOKUP(G429,Sku_Consolidated!A2:U957,21, FALSE)))</f>
      </c>
      <c r="M429" s="8">
        <f>IF(J429="PCS", I429, 0)</f>
      </c>
      <c r="N429" s="8" t="s">
        <v>997</v>
      </c>
      <c r="O429" s="8">
        <f>N429 * VLOOKUP(E429&amp;VLOOKUP(G429,Sku_Consolidated!A2:Q957,17,FALSE),Sku_CommRate!A2:E1002, 5, FALSE)</f>
      </c>
      <c r="P429" s="8">
        <f>N429 - O429</f>
      </c>
      <c r="Q429">
        <f>VLOOKUP(G429,Sku_Consolidated!A2:G957,7, FALSE)</f>
      </c>
      <c r="R429">
        <f>IF(IFERROR(VLOOKUP(E429,Store_Showcase!B2:H144,7, FALSE), TRUE)=TRUE, IF(IFERROR(VLOOKUP(E429,Store_SRP!B2:H110,7, FALSE), TRUE)=TRUE,VLOOKUP(E429,Store_VAM!B2:H273,7, FALSE),VLOOKUP(E429,Store_SRP!B2:H110,7, FALSE)), VLOOKUP(E429,Store_Showcase!B2:H144,7, FALSE))</f>
      </c>
      <c r="S429">
        <f>IF(IFERROR(VLOOKUP(E429,Store_Showcase!B2:I144,8, FALSE), TRUE)=TRUE, IF(IFERROR(VLOOKUP(E429,Store_SRP!B2:I110,8, FALSE), TRUE)=TRUE,VLOOKUP(E429,Store_VAM!B2:I273,8, FALSE),VLOOKUP(E429,Store_SRP!B2:I110,8, FALSE)), VLOOKUP(E429,Store_Showcase!B2:I144,8, FALSE))</f>
      </c>
      <c r="T429">
        <f>VLOOKUP(G429,Sku_Consolidated!A2:R957,18,FALSE)</f>
      </c>
      <c r="U429">
        <v>6245</v>
      </c>
      <c r="V429">
        <f>IF(VLOOKUP(G429,Sku_Consolidated!A2:S957,19,FALSE)="SHOWCASE", VLOOKUP(E429,Store_Showcase!B2:L144,11, FALSE), IF(VLOOKUP(G429,Sku_Consolidated!A2:S957,19,FALSE)="VAM",VLOOKUP(E429,Store_VAM!B2:L273,11, FALSE),VLOOKUP(E429,Store_SRP!B2:L110,11, FALSE)))</f>
      </c>
      <c r="W429">
        <f>VLOOKUP(G429,Sku_Consolidated!A2:W957,11,FALSE)</f>
      </c>
      <c r="X429">
        <f>VLOOKUP(G429,Sku_Consolidated!A2:H957,8,FALSE)</f>
      </c>
      <c r="Y429">
        <f>VLOOKUP(G429,Sku_Consolidated!A2:I957,9,FALSE)</f>
      </c>
      <c r="Z429" t="s">
        <v>38</v>
      </c>
      <c r="AA429">
        <f>VLOOKUP(G429,Sku_Consolidated!A2:E957,5,FALSE)</f>
      </c>
      <c r="AB429">
        <f>IF(VLOOKUP(G429,Sku_Consolidated!A2:S957,19,FALSE)="SHOWCASE", VLOOKUP(E429,Store_Showcase!B2:N144,13, FALSE), IF(VLOOKUP(G429,Sku_Consolidated!A2:S957,19,FALSE)="VAM",VLOOKUP(E429,Store_VAM!B2:N273,13, FALSE),VLOOKUP(E429,Store_SRP!B2:N110,13, FALSE)))</f>
      </c>
      <c r="AC429">
        <f>IF(IFERROR(AB429,TRUE)=TRUE, "-","OK")</f>
      </c>
      <c r="AD429" s="8" t="s">
        <v>997</v>
      </c>
      <c r="AE429" s="8" t="s">
        <v>39</v>
      </c>
      <c r="AF429">
        <f>IF(IFERROR(VLOOKUP(E429,Store_Showcase!B2:H144,{5}, FALSE), TRUE)=TRUE, IF(IFERROR(VLOOKUP(E429,Store_SRP!B2:H110,{5}, FALSE), TRUE)=TRUE,VLOOKUP(E429,Store_VAM!B2:H273,{5}, FALSE),VLOOKUP(E429,Store_SRP!B2:H110,{5}, FALSE)), VLOOKUP(E429,Store_Showcase!B2:H144,{5}, FALSE))</f>
      </c>
      <c r="AG429">
        <f>IF(IFERROR(VLOOKUP(E429,Store_Showcase!B2:H144,{6}, FALSE), TRUE)=TRUE, IF(IFERROR(VLOOKUP(E429,Store_SRP!B2:H110,{6}, FALSE), TRUE)=TRUE,VLOOKUP(E429,Store_VAM!B2:H273,{6}, FALSE),VLOOKUP(E429,Store_SRP!B2:H110,{6}, FALSE)), VLOOKUP(E429,Store_Showcase!B2:H144,{6}, FALSE))</f>
      </c>
      <c r="AH429">
        <f>VLOOKUP(G429,Sku_Consolidated!A2:R957,18,FALSE)</f>
      </c>
      <c r="AI429">
        <f>VLOOKUP(G429,Sku_Consolidated!A2:S957,19,FALSE)</f>
      </c>
      <c r="AJ429">
        <f>VLOOKUP(G429,Sku_Consolidated!A2:T957,20,FALSE)</f>
      </c>
    </row>
    <row r="430" spans="1:36" x14ac:dyDescent="0.25">
      <c r="A430">
        <v>2024</v>
      </c>
      <c r="B430" t="s">
        <v>31</v>
      </c>
      <c r="C430" t="s">
        <v>32</v>
      </c>
      <c r="D430" t="s">
        <v>33</v>
      </c>
      <c r="E430">
        <v>136</v>
      </c>
      <c r="F430">
        <f>IF(IFERROR(VLOOKUP(E430,Store_Showcase!B2:H144,{2}, FALSE), TRUE)=TRUE, IF(IFERROR(VLOOKUP(E430,Store_SRP!B2:H110,{2}, FALSE), TRUE)=TRUE,VLOOKUP(E430,Store_VAM!B2:H273,{2}, FALSE),VLOOKUP(E430,Store_SRP!B2:H110,{2}, FALSE)), VLOOKUP(E430,Store_Showcase!B2:H144,{2}, FALSE))</f>
      </c>
      <c r="G430">
        <v>655308</v>
      </c>
      <c r="H430" t="s">
        <v>287</v>
      </c>
      <c r="I430" s="8" t="s">
        <v>998</v>
      </c>
      <c r="J430" t="s">
        <v>36</v>
      </c>
      <c r="K430" s="8">
        <f>IF(J430="PCK", I430, 0)</f>
      </c>
      <c r="L430" s="8">
        <f>IF(J430="KLS", I430, IF(J430="PCK", I430*VLOOKUP(G430,Sku_Consolidated!A2:U957,21, FALSE),I430*VLOOKUP(G430,Sku_Consolidated!A2:U957,21, FALSE)))</f>
      </c>
      <c r="M430" s="8">
        <f>IF(J430="PCS", I430, 0)</f>
      </c>
      <c r="N430" s="8" t="s">
        <v>999</v>
      </c>
      <c r="O430" s="8">
        <f>N430 * VLOOKUP(E430&amp;VLOOKUP(G430,Sku_Consolidated!A2:Q957,17,FALSE),Sku_CommRate!A2:E1002, 5, FALSE)</f>
      </c>
      <c r="P430" s="8">
        <f>N430 - O430</f>
      </c>
      <c r="Q430">
        <f>VLOOKUP(G430,Sku_Consolidated!A2:G957,7, FALSE)</f>
      </c>
      <c r="R430">
        <f>IF(IFERROR(VLOOKUP(E430,Store_Showcase!B2:H144,7, FALSE), TRUE)=TRUE, IF(IFERROR(VLOOKUP(E430,Store_SRP!B2:H110,7, FALSE), TRUE)=TRUE,VLOOKUP(E430,Store_VAM!B2:H273,7, FALSE),VLOOKUP(E430,Store_SRP!B2:H110,7, FALSE)), VLOOKUP(E430,Store_Showcase!B2:H144,7, FALSE))</f>
      </c>
      <c r="S430">
        <f>IF(IFERROR(VLOOKUP(E430,Store_Showcase!B2:I144,8, FALSE), TRUE)=TRUE, IF(IFERROR(VLOOKUP(E430,Store_SRP!B2:I110,8, FALSE), TRUE)=TRUE,VLOOKUP(E430,Store_VAM!B2:I273,8, FALSE),VLOOKUP(E430,Store_SRP!B2:I110,8, FALSE)), VLOOKUP(E430,Store_Showcase!B2:I144,8, FALSE))</f>
      </c>
      <c r="T430">
        <f>VLOOKUP(G430,Sku_Consolidated!A2:R957,18,FALSE)</f>
      </c>
      <c r="U430">
        <v>6235</v>
      </c>
      <c r="V430">
        <f>IF(VLOOKUP(G430,Sku_Consolidated!A2:S957,19,FALSE)="SHOWCASE", VLOOKUP(E430,Store_Showcase!B2:L144,11, FALSE), IF(VLOOKUP(G430,Sku_Consolidated!A2:S957,19,FALSE)="VAM",VLOOKUP(E430,Store_VAM!B2:L273,11, FALSE),VLOOKUP(E430,Store_SRP!B2:L110,11, FALSE)))</f>
      </c>
      <c r="W430">
        <f>VLOOKUP(G430,Sku_Consolidated!A2:W957,11,FALSE)</f>
      </c>
      <c r="X430">
        <f>VLOOKUP(G430,Sku_Consolidated!A2:H957,8,FALSE)</f>
      </c>
      <c r="Y430">
        <f>VLOOKUP(G430,Sku_Consolidated!A2:I957,9,FALSE)</f>
      </c>
      <c r="Z430" t="s">
        <v>38</v>
      </c>
      <c r="AA430">
        <f>VLOOKUP(G430,Sku_Consolidated!A2:E957,5,FALSE)</f>
      </c>
      <c r="AB430">
        <f>IF(VLOOKUP(G430,Sku_Consolidated!A2:S957,19,FALSE)="SHOWCASE", VLOOKUP(E430,Store_Showcase!B2:N144,13, FALSE), IF(VLOOKUP(G430,Sku_Consolidated!A2:S957,19,FALSE)="VAM",VLOOKUP(E430,Store_VAM!B2:N273,13, FALSE),VLOOKUP(E430,Store_SRP!B2:N110,13, FALSE)))</f>
      </c>
      <c r="AC430">
        <f>IF(IFERROR(AB430,TRUE)=TRUE, "-","OK")</f>
      </c>
      <c r="AD430" s="8" t="s">
        <v>999</v>
      </c>
      <c r="AE430" s="8" t="s">
        <v>39</v>
      </c>
      <c r="AF430">
        <f>IF(IFERROR(VLOOKUP(E430,Store_Showcase!B2:H144,{5}, FALSE), TRUE)=TRUE, IF(IFERROR(VLOOKUP(E430,Store_SRP!B2:H110,{5}, FALSE), TRUE)=TRUE,VLOOKUP(E430,Store_VAM!B2:H273,{5}, FALSE),VLOOKUP(E430,Store_SRP!B2:H110,{5}, FALSE)), VLOOKUP(E430,Store_Showcase!B2:H144,{5}, FALSE))</f>
      </c>
      <c r="AG430">
        <f>IF(IFERROR(VLOOKUP(E430,Store_Showcase!B2:H144,{6}, FALSE), TRUE)=TRUE, IF(IFERROR(VLOOKUP(E430,Store_SRP!B2:H110,{6}, FALSE), TRUE)=TRUE,VLOOKUP(E430,Store_VAM!B2:H273,{6}, FALSE),VLOOKUP(E430,Store_SRP!B2:H110,{6}, FALSE)), VLOOKUP(E430,Store_Showcase!B2:H144,{6}, FALSE))</f>
      </c>
      <c r="AH430">
        <f>VLOOKUP(G430,Sku_Consolidated!A2:R957,18,FALSE)</f>
      </c>
      <c r="AI430">
        <f>VLOOKUP(G430,Sku_Consolidated!A2:S957,19,FALSE)</f>
      </c>
      <c r="AJ430">
        <f>VLOOKUP(G430,Sku_Consolidated!A2:T957,20,FALSE)</f>
      </c>
    </row>
    <row r="431" spans="1:36" x14ac:dyDescent="0.25">
      <c r="A431">
        <v>2024</v>
      </c>
      <c r="B431" t="s">
        <v>31</v>
      </c>
      <c r="C431" t="s">
        <v>32</v>
      </c>
      <c r="D431" t="s">
        <v>33</v>
      </c>
      <c r="E431">
        <v>480</v>
      </c>
      <c r="F431">
        <f>IF(IFERROR(VLOOKUP(E431,Store_Showcase!B2:H144,{2}, FALSE), TRUE)=TRUE, IF(IFERROR(VLOOKUP(E431,Store_SRP!B2:H110,{2}, FALSE), TRUE)=TRUE,VLOOKUP(E431,Store_VAM!B2:H273,{2}, FALSE),VLOOKUP(E431,Store_SRP!B2:H110,{2}, FALSE)), VLOOKUP(E431,Store_Showcase!B2:H144,{2}, FALSE))</f>
      </c>
      <c r="G431">
        <v>655709</v>
      </c>
      <c r="H431" t="s">
        <v>318</v>
      </c>
      <c r="I431" s="8" t="s">
        <v>1000</v>
      </c>
      <c r="J431" t="s">
        <v>36</v>
      </c>
      <c r="K431" s="8">
        <f>IF(J431="PCK", I431, 0)</f>
      </c>
      <c r="L431" s="8">
        <f>IF(J431="KLS", I431, IF(J431="PCK", I431*VLOOKUP(G431,Sku_Consolidated!A2:U957,21, FALSE),I431*VLOOKUP(G431,Sku_Consolidated!A2:U957,21, FALSE)))</f>
      </c>
      <c r="M431" s="8">
        <f>IF(J431="PCS", I431, 0)</f>
      </c>
      <c r="N431" s="8" t="s">
        <v>1001</v>
      </c>
      <c r="O431" s="8">
        <f>N431 * VLOOKUP(E431&amp;VLOOKUP(G431,Sku_Consolidated!A2:Q957,17,FALSE),Sku_CommRate!A2:E1002, 5, FALSE)</f>
      </c>
      <c r="P431" s="8">
        <f>N431 - O431</f>
      </c>
      <c r="Q431">
        <f>VLOOKUP(G431,Sku_Consolidated!A2:G957,7, FALSE)</f>
      </c>
      <c r="R431">
        <f>IF(IFERROR(VLOOKUP(E431,Store_Showcase!B2:H144,7, FALSE), TRUE)=TRUE, IF(IFERROR(VLOOKUP(E431,Store_SRP!B2:H110,7, FALSE), TRUE)=TRUE,VLOOKUP(E431,Store_VAM!B2:H273,7, FALSE),VLOOKUP(E431,Store_SRP!B2:H110,7, FALSE)), VLOOKUP(E431,Store_Showcase!B2:H144,7, FALSE))</f>
      </c>
      <c r="S431">
        <f>IF(IFERROR(VLOOKUP(E431,Store_Showcase!B2:I144,8, FALSE), TRUE)=TRUE, IF(IFERROR(VLOOKUP(E431,Store_SRP!B2:I110,8, FALSE), TRUE)=TRUE,VLOOKUP(E431,Store_VAM!B2:I273,8, FALSE),VLOOKUP(E431,Store_SRP!B2:I110,8, FALSE)), VLOOKUP(E431,Store_Showcase!B2:I144,8, FALSE))</f>
      </c>
      <c r="T431">
        <f>VLOOKUP(G431,Sku_Consolidated!A2:R957,18,FALSE)</f>
      </c>
      <c r="U431">
        <v>6437</v>
      </c>
      <c r="V431">
        <f>IF(VLOOKUP(G431,Sku_Consolidated!A2:S957,19,FALSE)="SHOWCASE", VLOOKUP(E431,Store_Showcase!B2:L144,11, FALSE), IF(VLOOKUP(G431,Sku_Consolidated!A2:S957,19,FALSE)="VAM",VLOOKUP(E431,Store_VAM!B2:L273,11, FALSE),VLOOKUP(E431,Store_SRP!B2:L110,11, FALSE)))</f>
      </c>
      <c r="W431">
        <f>VLOOKUP(G431,Sku_Consolidated!A2:W957,11,FALSE)</f>
      </c>
      <c r="X431">
        <f>VLOOKUP(G431,Sku_Consolidated!A2:H957,8,FALSE)</f>
      </c>
      <c r="Y431">
        <f>VLOOKUP(G431,Sku_Consolidated!A2:I957,9,FALSE)</f>
      </c>
      <c r="Z431" t="s">
        <v>38</v>
      </c>
      <c r="AA431">
        <f>VLOOKUP(G431,Sku_Consolidated!A2:E957,5,FALSE)</f>
      </c>
      <c r="AB431">
        <f>IF(VLOOKUP(G431,Sku_Consolidated!A2:S957,19,FALSE)="SHOWCASE", VLOOKUP(E431,Store_Showcase!B2:N144,13, FALSE), IF(VLOOKUP(G431,Sku_Consolidated!A2:S957,19,FALSE)="VAM",VLOOKUP(E431,Store_VAM!B2:N273,13, FALSE),VLOOKUP(E431,Store_SRP!B2:N110,13, FALSE)))</f>
      </c>
      <c r="AC431">
        <f>IF(IFERROR(AB431,TRUE)=TRUE, "-","OK")</f>
      </c>
      <c r="AD431" s="8" t="s">
        <v>1001</v>
      </c>
      <c r="AE431" s="8" t="s">
        <v>39</v>
      </c>
      <c r="AF431">
        <f>IF(IFERROR(VLOOKUP(E431,Store_Showcase!B2:H144,{5}, FALSE), TRUE)=TRUE, IF(IFERROR(VLOOKUP(E431,Store_SRP!B2:H110,{5}, FALSE), TRUE)=TRUE,VLOOKUP(E431,Store_VAM!B2:H273,{5}, FALSE),VLOOKUP(E431,Store_SRP!B2:H110,{5}, FALSE)), VLOOKUP(E431,Store_Showcase!B2:H144,{5}, FALSE))</f>
      </c>
      <c r="AG431">
        <f>IF(IFERROR(VLOOKUP(E431,Store_Showcase!B2:H144,{6}, FALSE), TRUE)=TRUE, IF(IFERROR(VLOOKUP(E431,Store_SRP!B2:H110,{6}, FALSE), TRUE)=TRUE,VLOOKUP(E431,Store_VAM!B2:H273,{6}, FALSE),VLOOKUP(E431,Store_SRP!B2:H110,{6}, FALSE)), VLOOKUP(E431,Store_Showcase!B2:H144,{6}, FALSE))</f>
      </c>
      <c r="AH431">
        <f>VLOOKUP(G431,Sku_Consolidated!A2:R957,18,FALSE)</f>
      </c>
      <c r="AI431">
        <f>VLOOKUP(G431,Sku_Consolidated!A2:S957,19,FALSE)</f>
      </c>
      <c r="AJ431">
        <f>VLOOKUP(G431,Sku_Consolidated!A2:T957,20,FALSE)</f>
      </c>
    </row>
    <row r="432" spans="1:36" x14ac:dyDescent="0.25">
      <c r="A432">
        <v>2024</v>
      </c>
      <c r="B432" t="s">
        <v>31</v>
      </c>
      <c r="C432" t="s">
        <v>32</v>
      </c>
      <c r="D432" t="s">
        <v>33</v>
      </c>
      <c r="E432">
        <v>251</v>
      </c>
      <c r="F432">
        <f>IF(IFERROR(VLOOKUP(E432,Store_Showcase!B2:H144,{2}, FALSE), TRUE)=TRUE, IF(IFERROR(VLOOKUP(E432,Store_SRP!B2:H110,{2}, FALSE), TRUE)=TRUE,VLOOKUP(E432,Store_VAM!B2:H273,{2}, FALSE),VLOOKUP(E432,Store_SRP!B2:H110,{2}, FALSE)), VLOOKUP(E432,Store_Showcase!B2:H144,{2}, FALSE))</f>
      </c>
      <c r="G432">
        <v>655298</v>
      </c>
      <c r="H432" t="s">
        <v>109</v>
      </c>
      <c r="I432" s="8" t="s">
        <v>937</v>
      </c>
      <c r="J432" t="s">
        <v>36</v>
      </c>
      <c r="K432" s="8">
        <f>IF(J432="PCK", I432, 0)</f>
      </c>
      <c r="L432" s="8">
        <f>IF(J432="KLS", I432, IF(J432="PCK", I432*VLOOKUP(G432,Sku_Consolidated!A2:U957,21, FALSE),I432*VLOOKUP(G432,Sku_Consolidated!A2:U957,21, FALSE)))</f>
      </c>
      <c r="M432" s="8">
        <f>IF(J432="PCS", I432, 0)</f>
      </c>
      <c r="N432" s="8" t="s">
        <v>1002</v>
      </c>
      <c r="O432" s="8">
        <f>N432 * VLOOKUP(E432&amp;VLOOKUP(G432,Sku_Consolidated!A2:Q957,17,FALSE),Sku_CommRate!A2:E1002, 5, FALSE)</f>
      </c>
      <c r="P432" s="8">
        <f>N432 - O432</f>
      </c>
      <c r="Q432">
        <f>VLOOKUP(G432,Sku_Consolidated!A2:G957,7, FALSE)</f>
      </c>
      <c r="R432">
        <f>IF(IFERROR(VLOOKUP(E432,Store_Showcase!B2:H144,7, FALSE), TRUE)=TRUE, IF(IFERROR(VLOOKUP(E432,Store_SRP!B2:H110,7, FALSE), TRUE)=TRUE,VLOOKUP(E432,Store_VAM!B2:H273,7, FALSE),VLOOKUP(E432,Store_SRP!B2:H110,7, FALSE)), VLOOKUP(E432,Store_Showcase!B2:H144,7, FALSE))</f>
      </c>
      <c r="S432">
        <f>IF(IFERROR(VLOOKUP(E432,Store_Showcase!B2:I144,8, FALSE), TRUE)=TRUE, IF(IFERROR(VLOOKUP(E432,Store_SRP!B2:I110,8, FALSE), TRUE)=TRUE,VLOOKUP(E432,Store_VAM!B2:I273,8, FALSE),VLOOKUP(E432,Store_SRP!B2:I110,8, FALSE)), VLOOKUP(E432,Store_Showcase!B2:I144,8, FALSE))</f>
      </c>
      <c r="T432">
        <f>VLOOKUP(G432,Sku_Consolidated!A2:R957,18,FALSE)</f>
      </c>
      <c r="U432">
        <v>6226</v>
      </c>
      <c r="V432">
        <f>IF(VLOOKUP(G432,Sku_Consolidated!A2:S957,19,FALSE)="SHOWCASE", VLOOKUP(E432,Store_Showcase!B2:L144,11, FALSE), IF(VLOOKUP(G432,Sku_Consolidated!A2:S957,19,FALSE)="VAM",VLOOKUP(E432,Store_VAM!B2:L273,11, FALSE),VLOOKUP(E432,Store_SRP!B2:L110,11, FALSE)))</f>
      </c>
      <c r="W432">
        <f>VLOOKUP(G432,Sku_Consolidated!A2:W957,11,FALSE)</f>
      </c>
      <c r="X432">
        <f>VLOOKUP(G432,Sku_Consolidated!A2:H957,8,FALSE)</f>
      </c>
      <c r="Y432">
        <f>VLOOKUP(G432,Sku_Consolidated!A2:I957,9,FALSE)</f>
      </c>
      <c r="Z432" t="s">
        <v>38</v>
      </c>
      <c r="AA432">
        <f>VLOOKUP(G432,Sku_Consolidated!A2:E957,5,FALSE)</f>
      </c>
      <c r="AB432">
        <f>IF(VLOOKUP(G432,Sku_Consolidated!A2:S957,19,FALSE)="SHOWCASE", VLOOKUP(E432,Store_Showcase!B2:N144,13, FALSE), IF(VLOOKUP(G432,Sku_Consolidated!A2:S957,19,FALSE)="VAM",VLOOKUP(E432,Store_VAM!B2:N273,13, FALSE),VLOOKUP(E432,Store_SRP!B2:N110,13, FALSE)))</f>
      </c>
      <c r="AC432">
        <f>IF(IFERROR(AB432,TRUE)=TRUE, "-","OK")</f>
      </c>
      <c r="AD432" s="8" t="s">
        <v>1002</v>
      </c>
      <c r="AE432" s="8" t="s">
        <v>39</v>
      </c>
      <c r="AF432">
        <f>IF(IFERROR(VLOOKUP(E432,Store_Showcase!B2:H144,{5}, FALSE), TRUE)=TRUE, IF(IFERROR(VLOOKUP(E432,Store_SRP!B2:H110,{5}, FALSE), TRUE)=TRUE,VLOOKUP(E432,Store_VAM!B2:H273,{5}, FALSE),VLOOKUP(E432,Store_SRP!B2:H110,{5}, FALSE)), VLOOKUP(E432,Store_Showcase!B2:H144,{5}, FALSE))</f>
      </c>
      <c r="AG432">
        <f>IF(IFERROR(VLOOKUP(E432,Store_Showcase!B2:H144,{6}, FALSE), TRUE)=TRUE, IF(IFERROR(VLOOKUP(E432,Store_SRP!B2:H110,{6}, FALSE), TRUE)=TRUE,VLOOKUP(E432,Store_VAM!B2:H273,{6}, FALSE),VLOOKUP(E432,Store_SRP!B2:H110,{6}, FALSE)), VLOOKUP(E432,Store_Showcase!B2:H144,{6}, FALSE))</f>
      </c>
      <c r="AH432">
        <f>VLOOKUP(G432,Sku_Consolidated!A2:R957,18,FALSE)</f>
      </c>
      <c r="AI432">
        <f>VLOOKUP(G432,Sku_Consolidated!A2:S957,19,FALSE)</f>
      </c>
      <c r="AJ432">
        <f>VLOOKUP(G432,Sku_Consolidated!A2:T957,20,FALSE)</f>
      </c>
    </row>
    <row r="433" spans="1:36" x14ac:dyDescent="0.25">
      <c r="A433">
        <v>2024</v>
      </c>
      <c r="B433" t="s">
        <v>31</v>
      </c>
      <c r="C433" t="s">
        <v>32</v>
      </c>
      <c r="D433" t="s">
        <v>33</v>
      </c>
      <c r="E433">
        <v>722</v>
      </c>
      <c r="F433">
        <f>IF(IFERROR(VLOOKUP(E433,Store_Showcase!B2:H144,{2}, FALSE), TRUE)=TRUE, IF(IFERROR(VLOOKUP(E433,Store_SRP!B2:H110,{2}, FALSE), TRUE)=TRUE,VLOOKUP(E433,Store_VAM!B2:H273,{2}, FALSE),VLOOKUP(E433,Store_SRP!B2:H110,{2}, FALSE)), VLOOKUP(E433,Store_Showcase!B2:H144,{2}, FALSE))</f>
      </c>
      <c r="G433">
        <v>655281</v>
      </c>
      <c r="H433" t="s">
        <v>40</v>
      </c>
      <c r="I433" s="8" t="s">
        <v>1003</v>
      </c>
      <c r="J433" t="s">
        <v>36</v>
      </c>
      <c r="K433" s="8">
        <f>IF(J433="PCK", I433, 0)</f>
      </c>
      <c r="L433" s="8">
        <f>IF(J433="KLS", I433, IF(J433="PCK", I433*VLOOKUP(G433,Sku_Consolidated!A2:U957,21, FALSE),I433*VLOOKUP(G433,Sku_Consolidated!A2:U957,21, FALSE)))</f>
      </c>
      <c r="M433" s="8">
        <f>IF(J433="PCS", I433, 0)</f>
      </c>
      <c r="N433" s="8" t="s">
        <v>1004</v>
      </c>
      <c r="O433" s="8">
        <f>N433 * VLOOKUP(E433&amp;VLOOKUP(G433,Sku_Consolidated!A2:Q957,17,FALSE),Sku_CommRate!A2:E1002, 5, FALSE)</f>
      </c>
      <c r="P433" s="8">
        <f>N433 - O433</f>
      </c>
      <c r="Q433">
        <f>VLOOKUP(G433,Sku_Consolidated!A2:G957,7, FALSE)</f>
      </c>
      <c r="R433">
        <f>IF(IFERROR(VLOOKUP(E433,Store_Showcase!B2:H144,7, FALSE), TRUE)=TRUE, IF(IFERROR(VLOOKUP(E433,Store_SRP!B2:H110,7, FALSE), TRUE)=TRUE,VLOOKUP(E433,Store_VAM!B2:H273,7, FALSE),VLOOKUP(E433,Store_SRP!B2:H110,7, FALSE)), VLOOKUP(E433,Store_Showcase!B2:H144,7, FALSE))</f>
      </c>
      <c r="S433">
        <f>IF(IFERROR(VLOOKUP(E433,Store_Showcase!B2:I144,8, FALSE), TRUE)=TRUE, IF(IFERROR(VLOOKUP(E433,Store_SRP!B2:I110,8, FALSE), TRUE)=TRUE,VLOOKUP(E433,Store_VAM!B2:I273,8, FALSE),VLOOKUP(E433,Store_SRP!B2:I110,8, FALSE)), VLOOKUP(E433,Store_Showcase!B2:I144,8, FALSE))</f>
      </c>
      <c r="T433">
        <f>VLOOKUP(G433,Sku_Consolidated!A2:R957,18,FALSE)</f>
      </c>
      <c r="U433">
        <v>6216</v>
      </c>
      <c r="V433">
        <f>IF(VLOOKUP(G433,Sku_Consolidated!A2:S957,19,FALSE)="SHOWCASE", VLOOKUP(E433,Store_Showcase!B2:L144,11, FALSE), IF(VLOOKUP(G433,Sku_Consolidated!A2:S957,19,FALSE)="VAM",VLOOKUP(E433,Store_VAM!B2:L273,11, FALSE),VLOOKUP(E433,Store_SRP!B2:L110,11, FALSE)))</f>
      </c>
      <c r="W433">
        <f>VLOOKUP(G433,Sku_Consolidated!A2:W957,11,FALSE)</f>
      </c>
      <c r="X433">
        <f>VLOOKUP(G433,Sku_Consolidated!A2:H957,8,FALSE)</f>
      </c>
      <c r="Y433">
        <f>VLOOKUP(G433,Sku_Consolidated!A2:I957,9,FALSE)</f>
      </c>
      <c r="Z433" t="s">
        <v>38</v>
      </c>
      <c r="AA433">
        <f>VLOOKUP(G433,Sku_Consolidated!A2:E957,5,FALSE)</f>
      </c>
      <c r="AB433">
        <f>IF(VLOOKUP(G433,Sku_Consolidated!A2:S957,19,FALSE)="SHOWCASE", VLOOKUP(E433,Store_Showcase!B2:N144,13, FALSE), IF(VLOOKUP(G433,Sku_Consolidated!A2:S957,19,FALSE)="VAM",VLOOKUP(E433,Store_VAM!B2:N273,13, FALSE),VLOOKUP(E433,Store_SRP!B2:N110,13, FALSE)))</f>
      </c>
      <c r="AC433">
        <f>IF(IFERROR(AB433,TRUE)=TRUE, "-","OK")</f>
      </c>
      <c r="AD433" s="8" t="s">
        <v>1004</v>
      </c>
      <c r="AE433" s="8" t="s">
        <v>39</v>
      </c>
      <c r="AF433">
        <f>IF(IFERROR(VLOOKUP(E433,Store_Showcase!B2:H144,{5}, FALSE), TRUE)=TRUE, IF(IFERROR(VLOOKUP(E433,Store_SRP!B2:H110,{5}, FALSE), TRUE)=TRUE,VLOOKUP(E433,Store_VAM!B2:H273,{5}, FALSE),VLOOKUP(E433,Store_SRP!B2:H110,{5}, FALSE)), VLOOKUP(E433,Store_Showcase!B2:H144,{5}, FALSE))</f>
      </c>
      <c r="AG433">
        <f>IF(IFERROR(VLOOKUP(E433,Store_Showcase!B2:H144,{6}, FALSE), TRUE)=TRUE, IF(IFERROR(VLOOKUP(E433,Store_SRP!B2:H110,{6}, FALSE), TRUE)=TRUE,VLOOKUP(E433,Store_VAM!B2:H273,{6}, FALSE),VLOOKUP(E433,Store_SRP!B2:H110,{6}, FALSE)), VLOOKUP(E433,Store_Showcase!B2:H144,{6}, FALSE))</f>
      </c>
      <c r="AH433">
        <f>VLOOKUP(G433,Sku_Consolidated!A2:R957,18,FALSE)</f>
      </c>
      <c r="AI433">
        <f>VLOOKUP(G433,Sku_Consolidated!A2:S957,19,FALSE)</f>
      </c>
      <c r="AJ433">
        <f>VLOOKUP(G433,Sku_Consolidated!A2:T957,20,FALSE)</f>
      </c>
    </row>
    <row r="434" spans="1:36" x14ac:dyDescent="0.25">
      <c r="A434">
        <v>2024</v>
      </c>
      <c r="B434" t="s">
        <v>31</v>
      </c>
      <c r="C434" t="s">
        <v>32</v>
      </c>
      <c r="D434" t="s">
        <v>33</v>
      </c>
      <c r="E434">
        <v>495</v>
      </c>
      <c r="F434">
        <f>IF(IFERROR(VLOOKUP(E434,Store_Showcase!B2:H144,{2}, FALSE), TRUE)=TRUE, IF(IFERROR(VLOOKUP(E434,Store_SRP!B2:H110,{2}, FALSE), TRUE)=TRUE,VLOOKUP(E434,Store_VAM!B2:H273,{2}, FALSE),VLOOKUP(E434,Store_SRP!B2:H110,{2}, FALSE)), VLOOKUP(E434,Store_Showcase!B2:H144,{2}, FALSE))</f>
      </c>
      <c r="G434">
        <v>655712</v>
      </c>
      <c r="H434" t="s">
        <v>360</v>
      </c>
      <c r="I434" s="8" t="s">
        <v>1005</v>
      </c>
      <c r="J434" t="s">
        <v>36</v>
      </c>
      <c r="K434" s="8">
        <f>IF(J434="PCK", I434, 0)</f>
      </c>
      <c r="L434" s="8">
        <f>IF(J434="KLS", I434, IF(J434="PCK", I434*VLOOKUP(G434,Sku_Consolidated!A2:U957,21, FALSE),I434*VLOOKUP(G434,Sku_Consolidated!A2:U957,21, FALSE)))</f>
      </c>
      <c r="M434" s="8">
        <f>IF(J434="PCS", I434, 0)</f>
      </c>
      <c r="N434" s="8" t="s">
        <v>1006</v>
      </c>
      <c r="O434" s="8">
        <f>N434 * VLOOKUP(E434&amp;VLOOKUP(G434,Sku_Consolidated!A2:Q957,17,FALSE),Sku_CommRate!A2:E1002, 5, FALSE)</f>
      </c>
      <c r="P434" s="8">
        <f>N434 - O434</f>
      </c>
      <c r="Q434">
        <f>VLOOKUP(G434,Sku_Consolidated!A2:G957,7, FALSE)</f>
      </c>
      <c r="R434">
        <f>IF(IFERROR(VLOOKUP(E434,Store_Showcase!B2:H144,7, FALSE), TRUE)=TRUE, IF(IFERROR(VLOOKUP(E434,Store_SRP!B2:H110,7, FALSE), TRUE)=TRUE,VLOOKUP(E434,Store_VAM!B2:H273,7, FALSE),VLOOKUP(E434,Store_SRP!B2:H110,7, FALSE)), VLOOKUP(E434,Store_Showcase!B2:H144,7, FALSE))</f>
      </c>
      <c r="S434">
        <f>IF(IFERROR(VLOOKUP(E434,Store_Showcase!B2:I144,8, FALSE), TRUE)=TRUE, IF(IFERROR(VLOOKUP(E434,Store_SRP!B2:I110,8, FALSE), TRUE)=TRUE,VLOOKUP(E434,Store_VAM!B2:I273,8, FALSE),VLOOKUP(E434,Store_SRP!B2:I110,8, FALSE)), VLOOKUP(E434,Store_Showcase!B2:I144,8, FALSE))</f>
      </c>
      <c r="T434">
        <f>VLOOKUP(G434,Sku_Consolidated!A2:R957,18,FALSE)</f>
      </c>
      <c r="U434">
        <v>6440</v>
      </c>
      <c r="V434">
        <f>IF(VLOOKUP(G434,Sku_Consolidated!A2:S957,19,FALSE)="SHOWCASE", VLOOKUP(E434,Store_Showcase!B2:L144,11, FALSE), IF(VLOOKUP(G434,Sku_Consolidated!A2:S957,19,FALSE)="VAM",VLOOKUP(E434,Store_VAM!B2:L273,11, FALSE),VLOOKUP(E434,Store_SRP!B2:L110,11, FALSE)))</f>
      </c>
      <c r="W434">
        <f>VLOOKUP(G434,Sku_Consolidated!A2:W957,11,FALSE)</f>
      </c>
      <c r="X434">
        <f>VLOOKUP(G434,Sku_Consolidated!A2:H957,8,FALSE)</f>
      </c>
      <c r="Y434">
        <f>VLOOKUP(G434,Sku_Consolidated!A2:I957,9,FALSE)</f>
      </c>
      <c r="Z434" t="s">
        <v>38</v>
      </c>
      <c r="AA434">
        <f>VLOOKUP(G434,Sku_Consolidated!A2:E957,5,FALSE)</f>
      </c>
      <c r="AB434">
        <f>IF(VLOOKUP(G434,Sku_Consolidated!A2:S957,19,FALSE)="SHOWCASE", VLOOKUP(E434,Store_Showcase!B2:N144,13, FALSE), IF(VLOOKUP(G434,Sku_Consolidated!A2:S957,19,FALSE)="VAM",VLOOKUP(E434,Store_VAM!B2:N273,13, FALSE),VLOOKUP(E434,Store_SRP!B2:N110,13, FALSE)))</f>
      </c>
      <c r="AC434">
        <f>IF(IFERROR(AB434,TRUE)=TRUE, "-","OK")</f>
      </c>
      <c r="AD434" s="8" t="s">
        <v>1006</v>
      </c>
      <c r="AE434" s="8" t="s">
        <v>39</v>
      </c>
      <c r="AF434">
        <f>IF(IFERROR(VLOOKUP(E434,Store_Showcase!B2:H144,{5}, FALSE), TRUE)=TRUE, IF(IFERROR(VLOOKUP(E434,Store_SRP!B2:H110,{5}, FALSE), TRUE)=TRUE,VLOOKUP(E434,Store_VAM!B2:H273,{5}, FALSE),VLOOKUP(E434,Store_SRP!B2:H110,{5}, FALSE)), VLOOKUP(E434,Store_Showcase!B2:H144,{5}, FALSE))</f>
      </c>
      <c r="AG434">
        <f>IF(IFERROR(VLOOKUP(E434,Store_Showcase!B2:H144,{6}, FALSE), TRUE)=TRUE, IF(IFERROR(VLOOKUP(E434,Store_SRP!B2:H110,{6}, FALSE), TRUE)=TRUE,VLOOKUP(E434,Store_VAM!B2:H273,{6}, FALSE),VLOOKUP(E434,Store_SRP!B2:H110,{6}, FALSE)), VLOOKUP(E434,Store_Showcase!B2:H144,{6}, FALSE))</f>
      </c>
      <c r="AH434">
        <f>VLOOKUP(G434,Sku_Consolidated!A2:R957,18,FALSE)</f>
      </c>
      <c r="AI434">
        <f>VLOOKUP(G434,Sku_Consolidated!A2:S957,19,FALSE)</f>
      </c>
      <c r="AJ434">
        <f>VLOOKUP(G434,Sku_Consolidated!A2:T957,20,FALSE)</f>
      </c>
    </row>
    <row r="435" spans="1:36" x14ac:dyDescent="0.25">
      <c r="A435">
        <v>2024</v>
      </c>
      <c r="B435" t="s">
        <v>31</v>
      </c>
      <c r="C435" t="s">
        <v>32</v>
      </c>
      <c r="D435" t="s">
        <v>33</v>
      </c>
      <c r="E435">
        <v>136</v>
      </c>
      <c r="F435">
        <f>IF(IFERROR(VLOOKUP(E435,Store_Showcase!B2:H144,{2}, FALSE), TRUE)=TRUE, IF(IFERROR(VLOOKUP(E435,Store_SRP!B2:H110,{2}, FALSE), TRUE)=TRUE,VLOOKUP(E435,Store_VAM!B2:H273,{2}, FALSE),VLOOKUP(E435,Store_SRP!B2:H110,{2}, FALSE)), VLOOKUP(E435,Store_Showcase!B2:H144,{2}, FALSE))</f>
      </c>
      <c r="G435">
        <v>657473</v>
      </c>
      <c r="H435" t="s">
        <v>1007</v>
      </c>
      <c r="I435" s="8" t="s">
        <v>1008</v>
      </c>
      <c r="J435" t="s">
        <v>36</v>
      </c>
      <c r="K435" s="8">
        <f>IF(J435="PCK", I435, 0)</f>
      </c>
      <c r="L435" s="8">
        <f>IF(J435="KLS", I435, IF(J435="PCK", I435*VLOOKUP(G435,Sku_Consolidated!A2:U957,21, FALSE),I435*VLOOKUP(G435,Sku_Consolidated!A2:U957,21, FALSE)))</f>
      </c>
      <c r="M435" s="8">
        <f>IF(J435="PCS", I435, 0)</f>
      </c>
      <c r="N435" s="8" t="s">
        <v>1009</v>
      </c>
      <c r="O435" s="8">
        <f>N435 * VLOOKUP(E435&amp;VLOOKUP(G435,Sku_Consolidated!A2:Q957,17,FALSE),Sku_CommRate!A2:E1002, 5, FALSE)</f>
      </c>
      <c r="P435" s="8">
        <f>N435 - O435</f>
      </c>
      <c r="Q435">
        <f>VLOOKUP(G435,Sku_Consolidated!A2:G957,7, FALSE)</f>
      </c>
      <c r="R435">
        <f>IF(IFERROR(VLOOKUP(E435,Store_Showcase!B2:H144,7, FALSE), TRUE)=TRUE, IF(IFERROR(VLOOKUP(E435,Store_SRP!B2:H110,7, FALSE), TRUE)=TRUE,VLOOKUP(E435,Store_VAM!B2:H273,7, FALSE),VLOOKUP(E435,Store_SRP!B2:H110,7, FALSE)), VLOOKUP(E435,Store_Showcase!B2:H144,7, FALSE))</f>
      </c>
      <c r="S435">
        <f>IF(IFERROR(VLOOKUP(E435,Store_Showcase!B2:I144,8, FALSE), TRUE)=TRUE, IF(IFERROR(VLOOKUP(E435,Store_SRP!B2:I110,8, FALSE), TRUE)=TRUE,VLOOKUP(E435,Store_VAM!B2:I273,8, FALSE),VLOOKUP(E435,Store_SRP!B2:I110,8, FALSE)), VLOOKUP(E435,Store_Showcase!B2:I144,8, FALSE))</f>
      </c>
      <c r="T435">
        <f>VLOOKUP(G435,Sku_Consolidated!A2:R957,18,FALSE)</f>
      </c>
      <c r="U435">
        <v>7076</v>
      </c>
      <c r="V435">
        <f>IF(VLOOKUP(G435,Sku_Consolidated!A2:S957,19,FALSE)="SHOWCASE", VLOOKUP(E435,Store_Showcase!B2:L144,11, FALSE), IF(VLOOKUP(G435,Sku_Consolidated!A2:S957,19,FALSE)="VAM",VLOOKUP(E435,Store_VAM!B2:L273,11, FALSE),VLOOKUP(E435,Store_SRP!B2:L110,11, FALSE)))</f>
      </c>
      <c r="W435">
        <f>VLOOKUP(G435,Sku_Consolidated!A2:W957,11,FALSE)</f>
      </c>
      <c r="X435">
        <f>VLOOKUP(G435,Sku_Consolidated!A2:H957,8,FALSE)</f>
      </c>
      <c r="Y435">
        <f>VLOOKUP(G435,Sku_Consolidated!A2:I957,9,FALSE)</f>
      </c>
      <c r="Z435" t="s">
        <v>38</v>
      </c>
      <c r="AA435">
        <f>VLOOKUP(G435,Sku_Consolidated!A2:E957,5,FALSE)</f>
      </c>
      <c r="AB435">
        <f>IF(VLOOKUP(G435,Sku_Consolidated!A2:S957,19,FALSE)="SHOWCASE", VLOOKUP(E435,Store_Showcase!B2:N144,13, FALSE), IF(VLOOKUP(G435,Sku_Consolidated!A2:S957,19,FALSE)="VAM",VLOOKUP(E435,Store_VAM!B2:N273,13, FALSE),VLOOKUP(E435,Store_SRP!B2:N110,13, FALSE)))</f>
      </c>
      <c r="AC435">
        <f>IF(IFERROR(AB435,TRUE)=TRUE, "-","OK")</f>
      </c>
      <c r="AD435" s="8" t="s">
        <v>1009</v>
      </c>
      <c r="AE435" s="8" t="s">
        <v>39</v>
      </c>
      <c r="AF435">
        <f>IF(IFERROR(VLOOKUP(E435,Store_Showcase!B2:H144,{5}, FALSE), TRUE)=TRUE, IF(IFERROR(VLOOKUP(E435,Store_SRP!B2:H110,{5}, FALSE), TRUE)=TRUE,VLOOKUP(E435,Store_VAM!B2:H273,{5}, FALSE),VLOOKUP(E435,Store_SRP!B2:H110,{5}, FALSE)), VLOOKUP(E435,Store_Showcase!B2:H144,{5}, FALSE))</f>
      </c>
      <c r="AG435">
        <f>IF(IFERROR(VLOOKUP(E435,Store_Showcase!B2:H144,{6}, FALSE), TRUE)=TRUE, IF(IFERROR(VLOOKUP(E435,Store_SRP!B2:H110,{6}, FALSE), TRUE)=TRUE,VLOOKUP(E435,Store_VAM!B2:H273,{6}, FALSE),VLOOKUP(E435,Store_SRP!B2:H110,{6}, FALSE)), VLOOKUP(E435,Store_Showcase!B2:H144,{6}, FALSE))</f>
      </c>
      <c r="AH435">
        <f>VLOOKUP(G435,Sku_Consolidated!A2:R957,18,FALSE)</f>
      </c>
      <c r="AI435">
        <f>VLOOKUP(G435,Sku_Consolidated!A2:S957,19,FALSE)</f>
      </c>
      <c r="AJ435">
        <f>VLOOKUP(G435,Sku_Consolidated!A2:T957,20,FALSE)</f>
      </c>
    </row>
    <row r="436" spans="1:36" x14ac:dyDescent="0.25">
      <c r="A436">
        <v>2024</v>
      </c>
      <c r="B436" t="s">
        <v>31</v>
      </c>
      <c r="C436" t="s">
        <v>32</v>
      </c>
      <c r="D436" t="s">
        <v>33</v>
      </c>
      <c r="E436">
        <v>262</v>
      </c>
      <c r="F436">
        <f>IF(IFERROR(VLOOKUP(E436,Store_Showcase!B2:H144,{2}, FALSE), TRUE)=TRUE, IF(IFERROR(VLOOKUP(E436,Store_SRP!B2:H110,{2}, FALSE), TRUE)=TRUE,VLOOKUP(E436,Store_VAM!B2:H273,{2}, FALSE),VLOOKUP(E436,Store_SRP!B2:H110,{2}, FALSE)), VLOOKUP(E436,Store_Showcase!B2:H144,{2}, FALSE))</f>
      </c>
      <c r="G436">
        <v>655301</v>
      </c>
      <c r="H436" t="s">
        <v>57</v>
      </c>
      <c r="I436" s="8" t="s">
        <v>1010</v>
      </c>
      <c r="J436" t="s">
        <v>36</v>
      </c>
      <c r="K436" s="8">
        <f>IF(J436="PCK", I436, 0)</f>
      </c>
      <c r="L436" s="8">
        <f>IF(J436="KLS", I436, IF(J436="PCK", I436*VLOOKUP(G436,Sku_Consolidated!A2:U957,21, FALSE),I436*VLOOKUP(G436,Sku_Consolidated!A2:U957,21, FALSE)))</f>
      </c>
      <c r="M436" s="8">
        <f>IF(J436="PCS", I436, 0)</f>
      </c>
      <c r="N436" s="8" t="s">
        <v>1011</v>
      </c>
      <c r="O436" s="8">
        <f>N436 * VLOOKUP(E436&amp;VLOOKUP(G436,Sku_Consolidated!A2:Q957,17,FALSE),Sku_CommRate!A2:E1002, 5, FALSE)</f>
      </c>
      <c r="P436" s="8">
        <f>N436 - O436</f>
      </c>
      <c r="Q436">
        <f>VLOOKUP(G436,Sku_Consolidated!A2:G957,7, FALSE)</f>
      </c>
      <c r="R436">
        <f>IF(IFERROR(VLOOKUP(E436,Store_Showcase!B2:H144,7, FALSE), TRUE)=TRUE, IF(IFERROR(VLOOKUP(E436,Store_SRP!B2:H110,7, FALSE), TRUE)=TRUE,VLOOKUP(E436,Store_VAM!B2:H273,7, FALSE),VLOOKUP(E436,Store_SRP!B2:H110,7, FALSE)), VLOOKUP(E436,Store_Showcase!B2:H144,7, FALSE))</f>
      </c>
      <c r="S436">
        <f>IF(IFERROR(VLOOKUP(E436,Store_Showcase!B2:I144,8, FALSE), TRUE)=TRUE, IF(IFERROR(VLOOKUP(E436,Store_SRP!B2:I110,8, FALSE), TRUE)=TRUE,VLOOKUP(E436,Store_VAM!B2:I273,8, FALSE),VLOOKUP(E436,Store_SRP!B2:I110,8, FALSE)), VLOOKUP(E436,Store_Showcase!B2:I144,8, FALSE))</f>
      </c>
      <c r="T436">
        <f>VLOOKUP(G436,Sku_Consolidated!A2:R957,18,FALSE)</f>
      </c>
      <c r="U436">
        <v>6228</v>
      </c>
      <c r="V436">
        <f>IF(VLOOKUP(G436,Sku_Consolidated!A2:S957,19,FALSE)="SHOWCASE", VLOOKUP(E436,Store_Showcase!B2:L144,11, FALSE), IF(VLOOKUP(G436,Sku_Consolidated!A2:S957,19,FALSE)="VAM",VLOOKUP(E436,Store_VAM!B2:L273,11, FALSE),VLOOKUP(E436,Store_SRP!B2:L110,11, FALSE)))</f>
      </c>
      <c r="W436">
        <f>VLOOKUP(G436,Sku_Consolidated!A2:W957,11,FALSE)</f>
      </c>
      <c r="X436">
        <f>VLOOKUP(G436,Sku_Consolidated!A2:H957,8,FALSE)</f>
      </c>
      <c r="Y436">
        <f>VLOOKUP(G436,Sku_Consolidated!A2:I957,9,FALSE)</f>
      </c>
      <c r="Z436" t="s">
        <v>38</v>
      </c>
      <c r="AA436">
        <f>VLOOKUP(G436,Sku_Consolidated!A2:E957,5,FALSE)</f>
      </c>
      <c r="AB436">
        <f>IF(VLOOKUP(G436,Sku_Consolidated!A2:S957,19,FALSE)="SHOWCASE", VLOOKUP(E436,Store_Showcase!B2:N144,13, FALSE), IF(VLOOKUP(G436,Sku_Consolidated!A2:S957,19,FALSE)="VAM",VLOOKUP(E436,Store_VAM!B2:N273,13, FALSE),VLOOKUP(E436,Store_SRP!B2:N110,13, FALSE)))</f>
      </c>
      <c r="AC436">
        <f>IF(IFERROR(AB436,TRUE)=TRUE, "-","OK")</f>
      </c>
      <c r="AD436" s="8" t="s">
        <v>1011</v>
      </c>
      <c r="AE436" s="8" t="s">
        <v>39</v>
      </c>
      <c r="AF436">
        <f>IF(IFERROR(VLOOKUP(E436,Store_Showcase!B2:H144,{5}, FALSE), TRUE)=TRUE, IF(IFERROR(VLOOKUP(E436,Store_SRP!B2:H110,{5}, FALSE), TRUE)=TRUE,VLOOKUP(E436,Store_VAM!B2:H273,{5}, FALSE),VLOOKUP(E436,Store_SRP!B2:H110,{5}, FALSE)), VLOOKUP(E436,Store_Showcase!B2:H144,{5}, FALSE))</f>
      </c>
      <c r="AG436">
        <f>IF(IFERROR(VLOOKUP(E436,Store_Showcase!B2:H144,{6}, FALSE), TRUE)=TRUE, IF(IFERROR(VLOOKUP(E436,Store_SRP!B2:H110,{6}, FALSE), TRUE)=TRUE,VLOOKUP(E436,Store_VAM!B2:H273,{6}, FALSE),VLOOKUP(E436,Store_SRP!B2:H110,{6}, FALSE)), VLOOKUP(E436,Store_Showcase!B2:H144,{6}, FALSE))</f>
      </c>
      <c r="AH436">
        <f>VLOOKUP(G436,Sku_Consolidated!A2:R957,18,FALSE)</f>
      </c>
      <c r="AI436">
        <f>VLOOKUP(G436,Sku_Consolidated!A2:S957,19,FALSE)</f>
      </c>
      <c r="AJ436">
        <f>VLOOKUP(G436,Sku_Consolidated!A2:T957,20,FALSE)</f>
      </c>
    </row>
    <row r="437" spans="1:36" x14ac:dyDescent="0.25">
      <c r="A437">
        <v>2024</v>
      </c>
      <c r="B437" t="s">
        <v>31</v>
      </c>
      <c r="C437" t="s">
        <v>32</v>
      </c>
      <c r="D437" t="s">
        <v>33</v>
      </c>
      <c r="E437">
        <v>402</v>
      </c>
      <c r="F437">
        <f>IF(IFERROR(VLOOKUP(E437,Store_Showcase!B2:H144,{2}, FALSE), TRUE)=TRUE, IF(IFERROR(VLOOKUP(E437,Store_SRP!B2:H110,{2}, FALSE), TRUE)=TRUE,VLOOKUP(E437,Store_VAM!B2:H273,{2}, FALSE),VLOOKUP(E437,Store_SRP!B2:H110,{2}, FALSE)), VLOOKUP(E437,Store_Showcase!B2:H144,{2}, FALSE))</f>
      </c>
      <c r="G437">
        <v>657474</v>
      </c>
      <c r="H437" t="s">
        <v>785</v>
      </c>
      <c r="I437" s="8" t="s">
        <v>1012</v>
      </c>
      <c r="J437" t="s">
        <v>36</v>
      </c>
      <c r="K437" s="8">
        <f>IF(J437="PCK", I437, 0)</f>
      </c>
      <c r="L437" s="8">
        <f>IF(J437="KLS", I437, IF(J437="PCK", I437*VLOOKUP(G437,Sku_Consolidated!A2:U957,21, FALSE),I437*VLOOKUP(G437,Sku_Consolidated!A2:U957,21, FALSE)))</f>
      </c>
      <c r="M437" s="8">
        <f>IF(J437="PCS", I437, 0)</f>
      </c>
      <c r="N437" s="8" t="s">
        <v>1013</v>
      </c>
      <c r="O437" s="8">
        <f>N437 * VLOOKUP(E437&amp;VLOOKUP(G437,Sku_Consolidated!A2:Q957,17,FALSE),Sku_CommRate!A2:E1002, 5, FALSE)</f>
      </c>
      <c r="P437" s="8">
        <f>N437 - O437</f>
      </c>
      <c r="Q437">
        <f>VLOOKUP(G437,Sku_Consolidated!A2:G957,7, FALSE)</f>
      </c>
      <c r="R437">
        <f>IF(IFERROR(VLOOKUP(E437,Store_Showcase!B2:H144,7, FALSE), TRUE)=TRUE, IF(IFERROR(VLOOKUP(E437,Store_SRP!B2:H110,7, FALSE), TRUE)=TRUE,VLOOKUP(E437,Store_VAM!B2:H273,7, FALSE),VLOOKUP(E437,Store_SRP!B2:H110,7, FALSE)), VLOOKUP(E437,Store_Showcase!B2:H144,7, FALSE))</f>
      </c>
      <c r="S437">
        <f>IF(IFERROR(VLOOKUP(E437,Store_Showcase!B2:I144,8, FALSE), TRUE)=TRUE, IF(IFERROR(VLOOKUP(E437,Store_SRP!B2:I110,8, FALSE), TRUE)=TRUE,VLOOKUP(E437,Store_VAM!B2:I273,8, FALSE),VLOOKUP(E437,Store_SRP!B2:I110,8, FALSE)), VLOOKUP(E437,Store_Showcase!B2:I144,8, FALSE))</f>
      </c>
      <c r="T437">
        <f>VLOOKUP(G437,Sku_Consolidated!A2:R957,18,FALSE)</f>
      </c>
      <c r="U437">
        <v>7077</v>
      </c>
      <c r="V437">
        <f>IF(VLOOKUP(G437,Sku_Consolidated!A2:S957,19,FALSE)="SHOWCASE", VLOOKUP(E437,Store_Showcase!B2:L144,11, FALSE), IF(VLOOKUP(G437,Sku_Consolidated!A2:S957,19,FALSE)="VAM",VLOOKUP(E437,Store_VAM!B2:L273,11, FALSE),VLOOKUP(E437,Store_SRP!B2:L110,11, FALSE)))</f>
      </c>
      <c r="W437">
        <f>VLOOKUP(G437,Sku_Consolidated!A2:W957,11,FALSE)</f>
      </c>
      <c r="X437">
        <f>VLOOKUP(G437,Sku_Consolidated!A2:H957,8,FALSE)</f>
      </c>
      <c r="Y437">
        <f>VLOOKUP(G437,Sku_Consolidated!A2:I957,9,FALSE)</f>
      </c>
      <c r="Z437" t="s">
        <v>38</v>
      </c>
      <c r="AA437">
        <f>VLOOKUP(G437,Sku_Consolidated!A2:E957,5,FALSE)</f>
      </c>
      <c r="AB437">
        <f>IF(VLOOKUP(G437,Sku_Consolidated!A2:S957,19,FALSE)="SHOWCASE", VLOOKUP(E437,Store_Showcase!B2:N144,13, FALSE), IF(VLOOKUP(G437,Sku_Consolidated!A2:S957,19,FALSE)="VAM",VLOOKUP(E437,Store_VAM!B2:N273,13, FALSE),VLOOKUP(E437,Store_SRP!B2:N110,13, FALSE)))</f>
      </c>
      <c r="AC437">
        <f>IF(IFERROR(AB437,TRUE)=TRUE, "-","OK")</f>
      </c>
      <c r="AD437" s="8" t="s">
        <v>1013</v>
      </c>
      <c r="AE437" s="8" t="s">
        <v>39</v>
      </c>
      <c r="AF437">
        <f>IF(IFERROR(VLOOKUP(E437,Store_Showcase!B2:H144,{5}, FALSE), TRUE)=TRUE, IF(IFERROR(VLOOKUP(E437,Store_SRP!B2:H110,{5}, FALSE), TRUE)=TRUE,VLOOKUP(E437,Store_VAM!B2:H273,{5}, FALSE),VLOOKUP(E437,Store_SRP!B2:H110,{5}, FALSE)), VLOOKUP(E437,Store_Showcase!B2:H144,{5}, FALSE))</f>
      </c>
      <c r="AG437">
        <f>IF(IFERROR(VLOOKUP(E437,Store_Showcase!B2:H144,{6}, FALSE), TRUE)=TRUE, IF(IFERROR(VLOOKUP(E437,Store_SRP!B2:H110,{6}, FALSE), TRUE)=TRUE,VLOOKUP(E437,Store_VAM!B2:H273,{6}, FALSE),VLOOKUP(E437,Store_SRP!B2:H110,{6}, FALSE)), VLOOKUP(E437,Store_Showcase!B2:H144,{6}, FALSE))</f>
      </c>
      <c r="AH437">
        <f>VLOOKUP(G437,Sku_Consolidated!A2:R957,18,FALSE)</f>
      </c>
      <c r="AI437">
        <f>VLOOKUP(G437,Sku_Consolidated!A2:S957,19,FALSE)</f>
      </c>
      <c r="AJ437">
        <f>VLOOKUP(G437,Sku_Consolidated!A2:T957,20,FALSE)</f>
      </c>
    </row>
    <row r="438" spans="1:36" x14ac:dyDescent="0.25">
      <c r="A438">
        <v>2024</v>
      </c>
      <c r="B438" t="s">
        <v>31</v>
      </c>
      <c r="C438" t="s">
        <v>32</v>
      </c>
      <c r="D438" t="s">
        <v>33</v>
      </c>
      <c r="E438">
        <v>4049</v>
      </c>
      <c r="F438">
        <f>IF(IFERROR(VLOOKUP(E438,Store_Showcase!B2:H144,{2}, FALSE), TRUE)=TRUE, IF(IFERROR(VLOOKUP(E438,Store_SRP!B2:H110,{2}, FALSE), TRUE)=TRUE,VLOOKUP(E438,Store_VAM!B2:H273,{2}, FALSE),VLOOKUP(E438,Store_SRP!B2:H110,{2}, FALSE)), VLOOKUP(E438,Store_Showcase!B2:H144,{2}, FALSE))</f>
      </c>
      <c r="G438">
        <v>655715</v>
      </c>
      <c r="H438" t="s">
        <v>591</v>
      </c>
      <c r="I438" s="8" t="s">
        <v>1014</v>
      </c>
      <c r="J438" t="s">
        <v>36</v>
      </c>
      <c r="K438" s="8">
        <f>IF(J438="PCK", I438, 0)</f>
      </c>
      <c r="L438" s="8">
        <f>IF(J438="KLS", I438, IF(J438="PCK", I438*VLOOKUP(G438,Sku_Consolidated!A2:U957,21, FALSE),I438*VLOOKUP(G438,Sku_Consolidated!A2:U957,21, FALSE)))</f>
      </c>
      <c r="M438" s="8">
        <f>IF(J438="PCS", I438, 0)</f>
      </c>
      <c r="N438" s="8" t="s">
        <v>1015</v>
      </c>
      <c r="O438" s="8">
        <f>N438 * VLOOKUP(E438&amp;VLOOKUP(G438,Sku_Consolidated!A2:Q957,17,FALSE),Sku_CommRate!A2:E1002, 5, FALSE)</f>
      </c>
      <c r="P438" s="8">
        <f>N438 - O438</f>
      </c>
      <c r="Q438">
        <f>VLOOKUP(G438,Sku_Consolidated!A2:G957,7, FALSE)</f>
      </c>
      <c r="R438">
        <f>IF(IFERROR(VLOOKUP(E438,Store_Showcase!B2:H144,7, FALSE), TRUE)=TRUE, IF(IFERROR(VLOOKUP(E438,Store_SRP!B2:H110,7, FALSE), TRUE)=TRUE,VLOOKUP(E438,Store_VAM!B2:H273,7, FALSE),VLOOKUP(E438,Store_SRP!B2:H110,7, FALSE)), VLOOKUP(E438,Store_Showcase!B2:H144,7, FALSE))</f>
      </c>
      <c r="S438">
        <f>IF(IFERROR(VLOOKUP(E438,Store_Showcase!B2:I144,8, FALSE), TRUE)=TRUE, IF(IFERROR(VLOOKUP(E438,Store_SRP!B2:I110,8, FALSE), TRUE)=TRUE,VLOOKUP(E438,Store_VAM!B2:I273,8, FALSE),VLOOKUP(E438,Store_SRP!B2:I110,8, FALSE)), VLOOKUP(E438,Store_Showcase!B2:I144,8, FALSE))</f>
      </c>
      <c r="T438">
        <f>VLOOKUP(G438,Sku_Consolidated!A2:R957,18,FALSE)</f>
      </c>
      <c r="U438">
        <v>6443</v>
      </c>
      <c r="V438">
        <f>IF(VLOOKUP(G438,Sku_Consolidated!A2:S957,19,FALSE)="SHOWCASE", VLOOKUP(E438,Store_Showcase!B2:L144,11, FALSE), IF(VLOOKUP(G438,Sku_Consolidated!A2:S957,19,FALSE)="VAM",VLOOKUP(E438,Store_VAM!B2:L273,11, FALSE),VLOOKUP(E438,Store_SRP!B2:L110,11, FALSE)))</f>
      </c>
      <c r="W438">
        <f>VLOOKUP(G438,Sku_Consolidated!A2:W957,11,FALSE)</f>
      </c>
      <c r="X438">
        <f>VLOOKUP(G438,Sku_Consolidated!A2:H957,8,FALSE)</f>
      </c>
      <c r="Y438">
        <f>VLOOKUP(G438,Sku_Consolidated!A2:I957,9,FALSE)</f>
      </c>
      <c r="Z438" t="s">
        <v>38</v>
      </c>
      <c r="AA438">
        <f>VLOOKUP(G438,Sku_Consolidated!A2:E957,5,FALSE)</f>
      </c>
      <c r="AB438">
        <f>IF(VLOOKUP(G438,Sku_Consolidated!A2:S957,19,FALSE)="SHOWCASE", VLOOKUP(E438,Store_Showcase!B2:N144,13, FALSE), IF(VLOOKUP(G438,Sku_Consolidated!A2:S957,19,FALSE)="VAM",VLOOKUP(E438,Store_VAM!B2:N273,13, FALSE),VLOOKUP(E438,Store_SRP!B2:N110,13, FALSE)))</f>
      </c>
      <c r="AC438">
        <f>IF(IFERROR(AB438,TRUE)=TRUE, "-","OK")</f>
      </c>
      <c r="AD438" s="8" t="s">
        <v>1015</v>
      </c>
      <c r="AE438" s="8" t="s">
        <v>39</v>
      </c>
      <c r="AF438">
        <f>IF(IFERROR(VLOOKUP(E438,Store_Showcase!B2:H144,{5}, FALSE), TRUE)=TRUE, IF(IFERROR(VLOOKUP(E438,Store_SRP!B2:H110,{5}, FALSE), TRUE)=TRUE,VLOOKUP(E438,Store_VAM!B2:H273,{5}, FALSE),VLOOKUP(E438,Store_SRP!B2:H110,{5}, FALSE)), VLOOKUP(E438,Store_Showcase!B2:H144,{5}, FALSE))</f>
      </c>
      <c r="AG438">
        <f>IF(IFERROR(VLOOKUP(E438,Store_Showcase!B2:H144,{6}, FALSE), TRUE)=TRUE, IF(IFERROR(VLOOKUP(E438,Store_SRP!B2:H110,{6}, FALSE), TRUE)=TRUE,VLOOKUP(E438,Store_VAM!B2:H273,{6}, FALSE),VLOOKUP(E438,Store_SRP!B2:H110,{6}, FALSE)), VLOOKUP(E438,Store_Showcase!B2:H144,{6}, FALSE))</f>
      </c>
      <c r="AH438">
        <f>VLOOKUP(G438,Sku_Consolidated!A2:R957,18,FALSE)</f>
      </c>
      <c r="AI438">
        <f>VLOOKUP(G438,Sku_Consolidated!A2:S957,19,FALSE)</f>
      </c>
      <c r="AJ438">
        <f>VLOOKUP(G438,Sku_Consolidated!A2:T957,20,FALSE)</f>
      </c>
    </row>
    <row r="439" spans="1:36" x14ac:dyDescent="0.25">
      <c r="A439">
        <v>2024</v>
      </c>
      <c r="B439" t="s">
        <v>31</v>
      </c>
      <c r="C439" t="s">
        <v>32</v>
      </c>
      <c r="D439" t="s">
        <v>33</v>
      </c>
      <c r="E439">
        <v>210</v>
      </c>
      <c r="F439">
        <f>IF(IFERROR(VLOOKUP(E439,Store_Showcase!B2:H144,{2}, FALSE), TRUE)=TRUE, IF(IFERROR(VLOOKUP(E439,Store_SRP!B2:H110,{2}, FALSE), TRUE)=TRUE,VLOOKUP(E439,Store_VAM!B2:H273,{2}, FALSE),VLOOKUP(E439,Store_SRP!B2:H110,{2}, FALSE)), VLOOKUP(E439,Store_Showcase!B2:H144,{2}, FALSE))</f>
      </c>
      <c r="G439">
        <v>655319</v>
      </c>
      <c r="H439" t="s">
        <v>246</v>
      </c>
      <c r="I439" s="8" t="s">
        <v>1016</v>
      </c>
      <c r="J439" t="s">
        <v>36</v>
      </c>
      <c r="K439" s="8">
        <f>IF(J439="PCK", I439, 0)</f>
      </c>
      <c r="L439" s="8">
        <f>IF(J439="KLS", I439, IF(J439="PCK", I439*VLOOKUP(G439,Sku_Consolidated!A2:U957,21, FALSE),I439*VLOOKUP(G439,Sku_Consolidated!A2:U957,21, FALSE)))</f>
      </c>
      <c r="M439" s="8">
        <f>IF(J439="PCS", I439, 0)</f>
      </c>
      <c r="N439" s="8" t="s">
        <v>1017</v>
      </c>
      <c r="O439" s="8">
        <f>N439 * VLOOKUP(E439&amp;VLOOKUP(G439,Sku_Consolidated!A2:Q957,17,FALSE),Sku_CommRate!A2:E1002, 5, FALSE)</f>
      </c>
      <c r="P439" s="8">
        <f>N439 - O439</f>
      </c>
      <c r="Q439">
        <f>VLOOKUP(G439,Sku_Consolidated!A2:G957,7, FALSE)</f>
      </c>
      <c r="R439">
        <f>IF(IFERROR(VLOOKUP(E439,Store_Showcase!B2:H144,7, FALSE), TRUE)=TRUE, IF(IFERROR(VLOOKUP(E439,Store_SRP!B2:H110,7, FALSE), TRUE)=TRUE,VLOOKUP(E439,Store_VAM!B2:H273,7, FALSE),VLOOKUP(E439,Store_SRP!B2:H110,7, FALSE)), VLOOKUP(E439,Store_Showcase!B2:H144,7, FALSE))</f>
      </c>
      <c r="S439">
        <f>IF(IFERROR(VLOOKUP(E439,Store_Showcase!B2:I144,8, FALSE), TRUE)=TRUE, IF(IFERROR(VLOOKUP(E439,Store_SRP!B2:I110,8, FALSE), TRUE)=TRUE,VLOOKUP(E439,Store_VAM!B2:I273,8, FALSE),VLOOKUP(E439,Store_SRP!B2:I110,8, FALSE)), VLOOKUP(E439,Store_Showcase!B2:I144,8, FALSE))</f>
      </c>
      <c r="T439">
        <f>VLOOKUP(G439,Sku_Consolidated!A2:R957,18,FALSE)</f>
      </c>
      <c r="U439">
        <v>6244</v>
      </c>
      <c r="V439">
        <f>IF(VLOOKUP(G439,Sku_Consolidated!A2:S957,19,FALSE)="SHOWCASE", VLOOKUP(E439,Store_Showcase!B2:L144,11, FALSE), IF(VLOOKUP(G439,Sku_Consolidated!A2:S957,19,FALSE)="VAM",VLOOKUP(E439,Store_VAM!B2:L273,11, FALSE),VLOOKUP(E439,Store_SRP!B2:L110,11, FALSE)))</f>
      </c>
      <c r="W439">
        <f>VLOOKUP(G439,Sku_Consolidated!A2:W957,11,FALSE)</f>
      </c>
      <c r="X439">
        <f>VLOOKUP(G439,Sku_Consolidated!A2:H957,8,FALSE)</f>
      </c>
      <c r="Y439">
        <f>VLOOKUP(G439,Sku_Consolidated!A2:I957,9,FALSE)</f>
      </c>
      <c r="Z439" t="s">
        <v>38</v>
      </c>
      <c r="AA439">
        <f>VLOOKUP(G439,Sku_Consolidated!A2:E957,5,FALSE)</f>
      </c>
      <c r="AB439">
        <f>IF(VLOOKUP(G439,Sku_Consolidated!A2:S957,19,FALSE)="SHOWCASE", VLOOKUP(E439,Store_Showcase!B2:N144,13, FALSE), IF(VLOOKUP(G439,Sku_Consolidated!A2:S957,19,FALSE)="VAM",VLOOKUP(E439,Store_VAM!B2:N273,13, FALSE),VLOOKUP(E439,Store_SRP!B2:N110,13, FALSE)))</f>
      </c>
      <c r="AC439">
        <f>IF(IFERROR(AB439,TRUE)=TRUE, "-","OK")</f>
      </c>
      <c r="AD439" s="8" t="s">
        <v>1017</v>
      </c>
      <c r="AE439" s="8" t="s">
        <v>39</v>
      </c>
      <c r="AF439">
        <f>IF(IFERROR(VLOOKUP(E439,Store_Showcase!B2:H144,{5}, FALSE), TRUE)=TRUE, IF(IFERROR(VLOOKUP(E439,Store_SRP!B2:H110,{5}, FALSE), TRUE)=TRUE,VLOOKUP(E439,Store_VAM!B2:H273,{5}, FALSE),VLOOKUP(E439,Store_SRP!B2:H110,{5}, FALSE)), VLOOKUP(E439,Store_Showcase!B2:H144,{5}, FALSE))</f>
      </c>
      <c r="AG439">
        <f>IF(IFERROR(VLOOKUP(E439,Store_Showcase!B2:H144,{6}, FALSE), TRUE)=TRUE, IF(IFERROR(VLOOKUP(E439,Store_SRP!B2:H110,{6}, FALSE), TRUE)=TRUE,VLOOKUP(E439,Store_VAM!B2:H273,{6}, FALSE),VLOOKUP(E439,Store_SRP!B2:H110,{6}, FALSE)), VLOOKUP(E439,Store_Showcase!B2:H144,{6}, FALSE))</f>
      </c>
      <c r="AH439">
        <f>VLOOKUP(G439,Sku_Consolidated!A2:R957,18,FALSE)</f>
      </c>
      <c r="AI439">
        <f>VLOOKUP(G439,Sku_Consolidated!A2:S957,19,FALSE)</f>
      </c>
      <c r="AJ439">
        <f>VLOOKUP(G439,Sku_Consolidated!A2:T957,20,FALSE)</f>
      </c>
    </row>
    <row r="440" spans="1:36" x14ac:dyDescent="0.25">
      <c r="A440">
        <v>2024</v>
      </c>
      <c r="B440" t="s">
        <v>31</v>
      </c>
      <c r="C440" t="s">
        <v>32</v>
      </c>
      <c r="D440" t="s">
        <v>33</v>
      </c>
      <c r="E440">
        <v>468</v>
      </c>
      <c r="F440">
        <f>IF(IFERROR(VLOOKUP(E440,Store_Showcase!B2:H144,{2}, FALSE), TRUE)=TRUE, IF(IFERROR(VLOOKUP(E440,Store_SRP!B2:H110,{2}, FALSE), TRUE)=TRUE,VLOOKUP(E440,Store_VAM!B2:H273,{2}, FALSE),VLOOKUP(E440,Store_SRP!B2:H110,{2}, FALSE)), VLOOKUP(E440,Store_Showcase!B2:H144,{2}, FALSE))</f>
      </c>
      <c r="G440">
        <v>655718</v>
      </c>
      <c r="H440" t="s">
        <v>306</v>
      </c>
      <c r="I440" s="8" t="s">
        <v>775</v>
      </c>
      <c r="J440" t="s">
        <v>36</v>
      </c>
      <c r="K440" s="8">
        <f>IF(J440="PCK", I440, 0)</f>
      </c>
      <c r="L440" s="8">
        <f>IF(J440="KLS", I440, IF(J440="PCK", I440*VLOOKUP(G440,Sku_Consolidated!A2:U957,21, FALSE),I440*VLOOKUP(G440,Sku_Consolidated!A2:U957,21, FALSE)))</f>
      </c>
      <c r="M440" s="8">
        <f>IF(J440="PCS", I440, 0)</f>
      </c>
      <c r="N440" s="8" t="s">
        <v>1018</v>
      </c>
      <c r="O440" s="8">
        <f>N440 * VLOOKUP(E440&amp;VLOOKUP(G440,Sku_Consolidated!A2:Q957,17,FALSE),Sku_CommRate!A2:E1002, 5, FALSE)</f>
      </c>
      <c r="P440" s="8">
        <f>N440 - O440</f>
      </c>
      <c r="Q440">
        <f>VLOOKUP(G440,Sku_Consolidated!A2:G957,7, FALSE)</f>
      </c>
      <c r="R440">
        <f>IF(IFERROR(VLOOKUP(E440,Store_Showcase!B2:H144,7, FALSE), TRUE)=TRUE, IF(IFERROR(VLOOKUP(E440,Store_SRP!B2:H110,7, FALSE), TRUE)=TRUE,VLOOKUP(E440,Store_VAM!B2:H273,7, FALSE),VLOOKUP(E440,Store_SRP!B2:H110,7, FALSE)), VLOOKUP(E440,Store_Showcase!B2:H144,7, FALSE))</f>
      </c>
      <c r="S440">
        <f>IF(IFERROR(VLOOKUP(E440,Store_Showcase!B2:I144,8, FALSE), TRUE)=TRUE, IF(IFERROR(VLOOKUP(E440,Store_SRP!B2:I110,8, FALSE), TRUE)=TRUE,VLOOKUP(E440,Store_VAM!B2:I273,8, FALSE),VLOOKUP(E440,Store_SRP!B2:I110,8, FALSE)), VLOOKUP(E440,Store_Showcase!B2:I144,8, FALSE))</f>
      </c>
      <c r="T440">
        <f>VLOOKUP(G440,Sku_Consolidated!A2:R957,18,FALSE)</f>
      </c>
      <c r="U440">
        <v>6446</v>
      </c>
      <c r="V440">
        <f>IF(VLOOKUP(G440,Sku_Consolidated!A2:S957,19,FALSE)="SHOWCASE", VLOOKUP(E440,Store_Showcase!B2:L144,11, FALSE), IF(VLOOKUP(G440,Sku_Consolidated!A2:S957,19,FALSE)="VAM",VLOOKUP(E440,Store_VAM!B2:L273,11, FALSE),VLOOKUP(E440,Store_SRP!B2:L110,11, FALSE)))</f>
      </c>
      <c r="W440">
        <f>VLOOKUP(G440,Sku_Consolidated!A2:W957,11,FALSE)</f>
      </c>
      <c r="X440">
        <f>VLOOKUP(G440,Sku_Consolidated!A2:H957,8,FALSE)</f>
      </c>
      <c r="Y440">
        <f>VLOOKUP(G440,Sku_Consolidated!A2:I957,9,FALSE)</f>
      </c>
      <c r="Z440" t="s">
        <v>38</v>
      </c>
      <c r="AA440">
        <f>VLOOKUP(G440,Sku_Consolidated!A2:E957,5,FALSE)</f>
      </c>
      <c r="AB440">
        <f>IF(VLOOKUP(G440,Sku_Consolidated!A2:S957,19,FALSE)="SHOWCASE", VLOOKUP(E440,Store_Showcase!B2:N144,13, FALSE), IF(VLOOKUP(G440,Sku_Consolidated!A2:S957,19,FALSE)="VAM",VLOOKUP(E440,Store_VAM!B2:N273,13, FALSE),VLOOKUP(E440,Store_SRP!B2:N110,13, FALSE)))</f>
      </c>
      <c r="AC440">
        <f>IF(IFERROR(AB440,TRUE)=TRUE, "-","OK")</f>
      </c>
      <c r="AD440" s="8" t="s">
        <v>1018</v>
      </c>
      <c r="AE440" s="8" t="s">
        <v>39</v>
      </c>
      <c r="AF440">
        <f>IF(IFERROR(VLOOKUP(E440,Store_Showcase!B2:H144,{5}, FALSE), TRUE)=TRUE, IF(IFERROR(VLOOKUP(E440,Store_SRP!B2:H110,{5}, FALSE), TRUE)=TRUE,VLOOKUP(E440,Store_VAM!B2:H273,{5}, FALSE),VLOOKUP(E440,Store_SRP!B2:H110,{5}, FALSE)), VLOOKUP(E440,Store_Showcase!B2:H144,{5}, FALSE))</f>
      </c>
      <c r="AG440">
        <f>IF(IFERROR(VLOOKUP(E440,Store_Showcase!B2:H144,{6}, FALSE), TRUE)=TRUE, IF(IFERROR(VLOOKUP(E440,Store_SRP!B2:H110,{6}, FALSE), TRUE)=TRUE,VLOOKUP(E440,Store_VAM!B2:H273,{6}, FALSE),VLOOKUP(E440,Store_SRP!B2:H110,{6}, FALSE)), VLOOKUP(E440,Store_Showcase!B2:H144,{6}, FALSE))</f>
      </c>
      <c r="AH440">
        <f>VLOOKUP(G440,Sku_Consolidated!A2:R957,18,FALSE)</f>
      </c>
      <c r="AI440">
        <f>VLOOKUP(G440,Sku_Consolidated!A2:S957,19,FALSE)</f>
      </c>
      <c r="AJ440">
        <f>VLOOKUP(G440,Sku_Consolidated!A2:T957,20,FALSE)</f>
      </c>
    </row>
    <row r="441" spans="1:36" x14ac:dyDescent="0.25">
      <c r="A441">
        <v>2024</v>
      </c>
      <c r="B441" t="s">
        <v>31</v>
      </c>
      <c r="C441" t="s">
        <v>32</v>
      </c>
      <c r="D441" t="s">
        <v>33</v>
      </c>
      <c r="E441">
        <v>468</v>
      </c>
      <c r="F441">
        <f>IF(IFERROR(VLOOKUP(E441,Store_Showcase!B2:H144,{2}, FALSE), TRUE)=TRUE, IF(IFERROR(VLOOKUP(E441,Store_SRP!B2:H110,{2}, FALSE), TRUE)=TRUE,VLOOKUP(E441,Store_VAM!B2:H273,{2}, FALSE),VLOOKUP(E441,Store_SRP!B2:H110,{2}, FALSE)), VLOOKUP(E441,Store_Showcase!B2:H144,{2}, FALSE))</f>
      </c>
      <c r="G441">
        <v>655709</v>
      </c>
      <c r="H441" t="s">
        <v>318</v>
      </c>
      <c r="I441" s="8" t="s">
        <v>1019</v>
      </c>
      <c r="J441" t="s">
        <v>36</v>
      </c>
      <c r="K441" s="8">
        <f>IF(J441="PCK", I441, 0)</f>
      </c>
      <c r="L441" s="8">
        <f>IF(J441="KLS", I441, IF(J441="PCK", I441*VLOOKUP(G441,Sku_Consolidated!A2:U957,21, FALSE),I441*VLOOKUP(G441,Sku_Consolidated!A2:U957,21, FALSE)))</f>
      </c>
      <c r="M441" s="8">
        <f>IF(J441="PCS", I441, 0)</f>
      </c>
      <c r="N441" s="8" t="s">
        <v>1020</v>
      </c>
      <c r="O441" s="8">
        <f>N441 * VLOOKUP(E441&amp;VLOOKUP(G441,Sku_Consolidated!A2:Q957,17,FALSE),Sku_CommRate!A2:E1002, 5, FALSE)</f>
      </c>
      <c r="P441" s="8">
        <f>N441 - O441</f>
      </c>
      <c r="Q441">
        <f>VLOOKUP(G441,Sku_Consolidated!A2:G957,7, FALSE)</f>
      </c>
      <c r="R441">
        <f>IF(IFERROR(VLOOKUP(E441,Store_Showcase!B2:H144,7, FALSE), TRUE)=TRUE, IF(IFERROR(VLOOKUP(E441,Store_SRP!B2:H110,7, FALSE), TRUE)=TRUE,VLOOKUP(E441,Store_VAM!B2:H273,7, FALSE),VLOOKUP(E441,Store_SRP!B2:H110,7, FALSE)), VLOOKUP(E441,Store_Showcase!B2:H144,7, FALSE))</f>
      </c>
      <c r="S441">
        <f>IF(IFERROR(VLOOKUP(E441,Store_Showcase!B2:I144,8, FALSE), TRUE)=TRUE, IF(IFERROR(VLOOKUP(E441,Store_SRP!B2:I110,8, FALSE), TRUE)=TRUE,VLOOKUP(E441,Store_VAM!B2:I273,8, FALSE),VLOOKUP(E441,Store_SRP!B2:I110,8, FALSE)), VLOOKUP(E441,Store_Showcase!B2:I144,8, FALSE))</f>
      </c>
      <c r="T441">
        <f>VLOOKUP(G441,Sku_Consolidated!A2:R957,18,FALSE)</f>
      </c>
      <c r="U441">
        <v>6437</v>
      </c>
      <c r="V441">
        <f>IF(VLOOKUP(G441,Sku_Consolidated!A2:S957,19,FALSE)="SHOWCASE", VLOOKUP(E441,Store_Showcase!B2:L144,11, FALSE), IF(VLOOKUP(G441,Sku_Consolidated!A2:S957,19,FALSE)="VAM",VLOOKUP(E441,Store_VAM!B2:L273,11, FALSE),VLOOKUP(E441,Store_SRP!B2:L110,11, FALSE)))</f>
      </c>
      <c r="W441">
        <f>VLOOKUP(G441,Sku_Consolidated!A2:W957,11,FALSE)</f>
      </c>
      <c r="X441">
        <f>VLOOKUP(G441,Sku_Consolidated!A2:H957,8,FALSE)</f>
      </c>
      <c r="Y441">
        <f>VLOOKUP(G441,Sku_Consolidated!A2:I957,9,FALSE)</f>
      </c>
      <c r="Z441" t="s">
        <v>38</v>
      </c>
      <c r="AA441">
        <f>VLOOKUP(G441,Sku_Consolidated!A2:E957,5,FALSE)</f>
      </c>
      <c r="AB441">
        <f>IF(VLOOKUP(G441,Sku_Consolidated!A2:S957,19,FALSE)="SHOWCASE", VLOOKUP(E441,Store_Showcase!B2:N144,13, FALSE), IF(VLOOKUP(G441,Sku_Consolidated!A2:S957,19,FALSE)="VAM",VLOOKUP(E441,Store_VAM!B2:N273,13, FALSE),VLOOKUP(E441,Store_SRP!B2:N110,13, FALSE)))</f>
      </c>
      <c r="AC441">
        <f>IF(IFERROR(AB441,TRUE)=TRUE, "-","OK")</f>
      </c>
      <c r="AD441" s="8" t="s">
        <v>1020</v>
      </c>
      <c r="AE441" s="8" t="s">
        <v>39</v>
      </c>
      <c r="AF441">
        <f>IF(IFERROR(VLOOKUP(E441,Store_Showcase!B2:H144,{5}, FALSE), TRUE)=TRUE, IF(IFERROR(VLOOKUP(E441,Store_SRP!B2:H110,{5}, FALSE), TRUE)=TRUE,VLOOKUP(E441,Store_VAM!B2:H273,{5}, FALSE),VLOOKUP(E441,Store_SRP!B2:H110,{5}, FALSE)), VLOOKUP(E441,Store_Showcase!B2:H144,{5}, FALSE))</f>
      </c>
      <c r="AG441">
        <f>IF(IFERROR(VLOOKUP(E441,Store_Showcase!B2:H144,{6}, FALSE), TRUE)=TRUE, IF(IFERROR(VLOOKUP(E441,Store_SRP!B2:H110,{6}, FALSE), TRUE)=TRUE,VLOOKUP(E441,Store_VAM!B2:H273,{6}, FALSE),VLOOKUP(E441,Store_SRP!B2:H110,{6}, FALSE)), VLOOKUP(E441,Store_Showcase!B2:H144,{6}, FALSE))</f>
      </c>
      <c r="AH441">
        <f>VLOOKUP(G441,Sku_Consolidated!A2:R957,18,FALSE)</f>
      </c>
      <c r="AI441">
        <f>VLOOKUP(G441,Sku_Consolidated!A2:S957,19,FALSE)</f>
      </c>
      <c r="AJ441">
        <f>VLOOKUP(G441,Sku_Consolidated!A2:T957,20,FALSE)</f>
      </c>
    </row>
    <row r="442" spans="1:36" x14ac:dyDescent="0.25">
      <c r="A442">
        <v>2024</v>
      </c>
      <c r="B442" t="s">
        <v>31</v>
      </c>
      <c r="C442" t="s">
        <v>32</v>
      </c>
      <c r="D442" t="s">
        <v>33</v>
      </c>
      <c r="E442">
        <v>401</v>
      </c>
      <c r="F442">
        <f>IF(IFERROR(VLOOKUP(E442,Store_Showcase!B2:H144,{2}, FALSE), TRUE)=TRUE, IF(IFERROR(VLOOKUP(E442,Store_SRP!B2:H110,{2}, FALSE), TRUE)=TRUE,VLOOKUP(E442,Store_VAM!B2:H273,{2}, FALSE),VLOOKUP(E442,Store_SRP!B2:H110,{2}, FALSE)), VLOOKUP(E442,Store_Showcase!B2:H144,{2}, FALSE))</f>
      </c>
      <c r="G442">
        <v>655304</v>
      </c>
      <c r="H442" t="s">
        <v>142</v>
      </c>
      <c r="I442" s="8" t="s">
        <v>1021</v>
      </c>
      <c r="J442" t="s">
        <v>36</v>
      </c>
      <c r="K442" s="8">
        <f>IF(J442="PCK", I442, 0)</f>
      </c>
      <c r="L442" s="8">
        <f>IF(J442="KLS", I442, IF(J442="PCK", I442*VLOOKUP(G442,Sku_Consolidated!A2:U957,21, FALSE),I442*VLOOKUP(G442,Sku_Consolidated!A2:U957,21, FALSE)))</f>
      </c>
      <c r="M442" s="8">
        <f>IF(J442="PCS", I442, 0)</f>
      </c>
      <c r="N442" s="8" t="s">
        <v>1022</v>
      </c>
      <c r="O442" s="8">
        <f>N442 * VLOOKUP(E442&amp;VLOOKUP(G442,Sku_Consolidated!A2:Q957,17,FALSE),Sku_CommRate!A2:E1002, 5, FALSE)</f>
      </c>
      <c r="P442" s="8">
        <f>N442 - O442</f>
      </c>
      <c r="Q442">
        <f>VLOOKUP(G442,Sku_Consolidated!A2:G957,7, FALSE)</f>
      </c>
      <c r="R442">
        <f>IF(IFERROR(VLOOKUP(E442,Store_Showcase!B2:H144,7, FALSE), TRUE)=TRUE, IF(IFERROR(VLOOKUP(E442,Store_SRP!B2:H110,7, FALSE), TRUE)=TRUE,VLOOKUP(E442,Store_VAM!B2:H273,7, FALSE),VLOOKUP(E442,Store_SRP!B2:H110,7, FALSE)), VLOOKUP(E442,Store_Showcase!B2:H144,7, FALSE))</f>
      </c>
      <c r="S442">
        <f>IF(IFERROR(VLOOKUP(E442,Store_Showcase!B2:I144,8, FALSE), TRUE)=TRUE, IF(IFERROR(VLOOKUP(E442,Store_SRP!B2:I110,8, FALSE), TRUE)=TRUE,VLOOKUP(E442,Store_VAM!B2:I273,8, FALSE),VLOOKUP(E442,Store_SRP!B2:I110,8, FALSE)), VLOOKUP(E442,Store_Showcase!B2:I144,8, FALSE))</f>
      </c>
      <c r="T442">
        <f>VLOOKUP(G442,Sku_Consolidated!A2:R957,18,FALSE)</f>
      </c>
      <c r="U442">
        <v>6231</v>
      </c>
      <c r="V442">
        <f>IF(VLOOKUP(G442,Sku_Consolidated!A2:S957,19,FALSE)="SHOWCASE", VLOOKUP(E442,Store_Showcase!B2:L144,11, FALSE), IF(VLOOKUP(G442,Sku_Consolidated!A2:S957,19,FALSE)="VAM",VLOOKUP(E442,Store_VAM!B2:L273,11, FALSE),VLOOKUP(E442,Store_SRP!B2:L110,11, FALSE)))</f>
      </c>
      <c r="W442">
        <f>VLOOKUP(G442,Sku_Consolidated!A2:W957,11,FALSE)</f>
      </c>
      <c r="X442">
        <f>VLOOKUP(G442,Sku_Consolidated!A2:H957,8,FALSE)</f>
      </c>
      <c r="Y442">
        <f>VLOOKUP(G442,Sku_Consolidated!A2:I957,9,FALSE)</f>
      </c>
      <c r="Z442" t="s">
        <v>38</v>
      </c>
      <c r="AA442">
        <f>VLOOKUP(G442,Sku_Consolidated!A2:E957,5,FALSE)</f>
      </c>
      <c r="AB442">
        <f>IF(VLOOKUP(G442,Sku_Consolidated!A2:S957,19,FALSE)="SHOWCASE", VLOOKUP(E442,Store_Showcase!B2:N144,13, FALSE), IF(VLOOKUP(G442,Sku_Consolidated!A2:S957,19,FALSE)="VAM",VLOOKUP(E442,Store_VAM!B2:N273,13, FALSE),VLOOKUP(E442,Store_SRP!B2:N110,13, FALSE)))</f>
      </c>
      <c r="AC442">
        <f>IF(IFERROR(AB442,TRUE)=TRUE, "-","OK")</f>
      </c>
      <c r="AD442" s="8" t="s">
        <v>1022</v>
      </c>
      <c r="AE442" s="8" t="s">
        <v>39</v>
      </c>
      <c r="AF442">
        <f>IF(IFERROR(VLOOKUP(E442,Store_Showcase!B2:H144,{5}, FALSE), TRUE)=TRUE, IF(IFERROR(VLOOKUP(E442,Store_SRP!B2:H110,{5}, FALSE), TRUE)=TRUE,VLOOKUP(E442,Store_VAM!B2:H273,{5}, FALSE),VLOOKUP(E442,Store_SRP!B2:H110,{5}, FALSE)), VLOOKUP(E442,Store_Showcase!B2:H144,{5}, FALSE))</f>
      </c>
      <c r="AG442">
        <f>IF(IFERROR(VLOOKUP(E442,Store_Showcase!B2:H144,{6}, FALSE), TRUE)=TRUE, IF(IFERROR(VLOOKUP(E442,Store_SRP!B2:H110,{6}, FALSE), TRUE)=TRUE,VLOOKUP(E442,Store_VAM!B2:H273,{6}, FALSE),VLOOKUP(E442,Store_SRP!B2:H110,{6}, FALSE)), VLOOKUP(E442,Store_Showcase!B2:H144,{6}, FALSE))</f>
      </c>
      <c r="AH442">
        <f>VLOOKUP(G442,Sku_Consolidated!A2:R957,18,FALSE)</f>
      </c>
      <c r="AI442">
        <f>VLOOKUP(G442,Sku_Consolidated!A2:S957,19,FALSE)</f>
      </c>
      <c r="AJ442">
        <f>VLOOKUP(G442,Sku_Consolidated!A2:T957,20,FALSE)</f>
      </c>
    </row>
    <row r="443" spans="1:36" x14ac:dyDescent="0.25">
      <c r="A443">
        <v>2024</v>
      </c>
      <c r="B443" t="s">
        <v>31</v>
      </c>
      <c r="C443" t="s">
        <v>32</v>
      </c>
      <c r="D443" t="s">
        <v>33</v>
      </c>
      <c r="E443">
        <v>4049</v>
      </c>
      <c r="F443">
        <f>IF(IFERROR(VLOOKUP(E443,Store_Showcase!B2:H144,{2}, FALSE), TRUE)=TRUE, IF(IFERROR(VLOOKUP(E443,Store_SRP!B2:H110,{2}, FALSE), TRUE)=TRUE,VLOOKUP(E443,Store_VAM!B2:H273,{2}, FALSE),VLOOKUP(E443,Store_SRP!B2:H110,{2}, FALSE)), VLOOKUP(E443,Store_Showcase!B2:H144,{2}, FALSE))</f>
      </c>
      <c r="G443">
        <v>655712</v>
      </c>
      <c r="H443" t="s">
        <v>360</v>
      </c>
      <c r="I443" s="8" t="s">
        <v>1023</v>
      </c>
      <c r="J443" t="s">
        <v>36</v>
      </c>
      <c r="K443" s="8">
        <f>IF(J443="PCK", I443, 0)</f>
      </c>
      <c r="L443" s="8">
        <f>IF(J443="KLS", I443, IF(J443="PCK", I443*VLOOKUP(G443,Sku_Consolidated!A2:U957,21, FALSE),I443*VLOOKUP(G443,Sku_Consolidated!A2:U957,21, FALSE)))</f>
      </c>
      <c r="M443" s="8">
        <f>IF(J443="PCS", I443, 0)</f>
      </c>
      <c r="N443" s="8" t="s">
        <v>1024</v>
      </c>
      <c r="O443" s="8">
        <f>N443 * VLOOKUP(E443&amp;VLOOKUP(G443,Sku_Consolidated!A2:Q957,17,FALSE),Sku_CommRate!A2:E1002, 5, FALSE)</f>
      </c>
      <c r="P443" s="8">
        <f>N443 - O443</f>
      </c>
      <c r="Q443">
        <f>VLOOKUP(G443,Sku_Consolidated!A2:G957,7, FALSE)</f>
      </c>
      <c r="R443">
        <f>IF(IFERROR(VLOOKUP(E443,Store_Showcase!B2:H144,7, FALSE), TRUE)=TRUE, IF(IFERROR(VLOOKUP(E443,Store_SRP!B2:H110,7, FALSE), TRUE)=TRUE,VLOOKUP(E443,Store_VAM!B2:H273,7, FALSE),VLOOKUP(E443,Store_SRP!B2:H110,7, FALSE)), VLOOKUP(E443,Store_Showcase!B2:H144,7, FALSE))</f>
      </c>
      <c r="S443">
        <f>IF(IFERROR(VLOOKUP(E443,Store_Showcase!B2:I144,8, FALSE), TRUE)=TRUE, IF(IFERROR(VLOOKUP(E443,Store_SRP!B2:I110,8, FALSE), TRUE)=TRUE,VLOOKUP(E443,Store_VAM!B2:I273,8, FALSE),VLOOKUP(E443,Store_SRP!B2:I110,8, FALSE)), VLOOKUP(E443,Store_Showcase!B2:I144,8, FALSE))</f>
      </c>
      <c r="T443">
        <f>VLOOKUP(G443,Sku_Consolidated!A2:R957,18,FALSE)</f>
      </c>
      <c r="U443">
        <v>6440</v>
      </c>
      <c r="V443">
        <f>IF(VLOOKUP(G443,Sku_Consolidated!A2:S957,19,FALSE)="SHOWCASE", VLOOKUP(E443,Store_Showcase!B2:L144,11, FALSE), IF(VLOOKUP(G443,Sku_Consolidated!A2:S957,19,FALSE)="VAM",VLOOKUP(E443,Store_VAM!B2:L273,11, FALSE),VLOOKUP(E443,Store_SRP!B2:L110,11, FALSE)))</f>
      </c>
      <c r="W443">
        <f>VLOOKUP(G443,Sku_Consolidated!A2:W957,11,FALSE)</f>
      </c>
      <c r="X443">
        <f>VLOOKUP(G443,Sku_Consolidated!A2:H957,8,FALSE)</f>
      </c>
      <c r="Y443">
        <f>VLOOKUP(G443,Sku_Consolidated!A2:I957,9,FALSE)</f>
      </c>
      <c r="Z443" t="s">
        <v>38</v>
      </c>
      <c r="AA443">
        <f>VLOOKUP(G443,Sku_Consolidated!A2:E957,5,FALSE)</f>
      </c>
      <c r="AB443">
        <f>IF(VLOOKUP(G443,Sku_Consolidated!A2:S957,19,FALSE)="SHOWCASE", VLOOKUP(E443,Store_Showcase!B2:N144,13, FALSE), IF(VLOOKUP(G443,Sku_Consolidated!A2:S957,19,FALSE)="VAM",VLOOKUP(E443,Store_VAM!B2:N273,13, FALSE),VLOOKUP(E443,Store_SRP!B2:N110,13, FALSE)))</f>
      </c>
      <c r="AC443">
        <f>IF(IFERROR(AB443,TRUE)=TRUE, "-","OK")</f>
      </c>
      <c r="AD443" s="8" t="s">
        <v>1024</v>
      </c>
      <c r="AE443" s="8" t="s">
        <v>39</v>
      </c>
      <c r="AF443">
        <f>IF(IFERROR(VLOOKUP(E443,Store_Showcase!B2:H144,{5}, FALSE), TRUE)=TRUE, IF(IFERROR(VLOOKUP(E443,Store_SRP!B2:H110,{5}, FALSE), TRUE)=TRUE,VLOOKUP(E443,Store_VAM!B2:H273,{5}, FALSE),VLOOKUP(E443,Store_SRP!B2:H110,{5}, FALSE)), VLOOKUP(E443,Store_Showcase!B2:H144,{5}, FALSE))</f>
      </c>
      <c r="AG443">
        <f>IF(IFERROR(VLOOKUP(E443,Store_Showcase!B2:H144,{6}, FALSE), TRUE)=TRUE, IF(IFERROR(VLOOKUP(E443,Store_SRP!B2:H110,{6}, FALSE), TRUE)=TRUE,VLOOKUP(E443,Store_VAM!B2:H273,{6}, FALSE),VLOOKUP(E443,Store_SRP!B2:H110,{6}, FALSE)), VLOOKUP(E443,Store_Showcase!B2:H144,{6}, FALSE))</f>
      </c>
      <c r="AH443">
        <f>VLOOKUP(G443,Sku_Consolidated!A2:R957,18,FALSE)</f>
      </c>
      <c r="AI443">
        <f>VLOOKUP(G443,Sku_Consolidated!A2:S957,19,FALSE)</f>
      </c>
      <c r="AJ443">
        <f>VLOOKUP(G443,Sku_Consolidated!A2:T957,20,FALSE)</f>
      </c>
    </row>
    <row r="444" spans="1:36" x14ac:dyDescent="0.25">
      <c r="A444">
        <v>2024</v>
      </c>
      <c r="B444" t="s">
        <v>31</v>
      </c>
      <c r="C444" t="s">
        <v>32</v>
      </c>
      <c r="D444" t="s">
        <v>33</v>
      </c>
      <c r="E444">
        <v>480</v>
      </c>
      <c r="F444">
        <f>IF(IFERROR(VLOOKUP(E444,Store_Showcase!B2:H144,{2}, FALSE), TRUE)=TRUE, IF(IFERROR(VLOOKUP(E444,Store_SRP!B2:H110,{2}, FALSE), TRUE)=TRUE,VLOOKUP(E444,Store_VAM!B2:H273,{2}, FALSE),VLOOKUP(E444,Store_SRP!B2:H110,{2}, FALSE)), VLOOKUP(E444,Store_Showcase!B2:H144,{2}, FALSE))</f>
      </c>
      <c r="G444">
        <v>655718</v>
      </c>
      <c r="H444" t="s">
        <v>306</v>
      </c>
      <c r="I444" s="8" t="s">
        <v>1025</v>
      </c>
      <c r="J444" t="s">
        <v>36</v>
      </c>
      <c r="K444" s="8">
        <f>IF(J444="PCK", I444, 0)</f>
      </c>
      <c r="L444" s="8">
        <f>IF(J444="KLS", I444, IF(J444="PCK", I444*VLOOKUP(G444,Sku_Consolidated!A2:U957,21, FALSE),I444*VLOOKUP(G444,Sku_Consolidated!A2:U957,21, FALSE)))</f>
      </c>
      <c r="M444" s="8">
        <f>IF(J444="PCS", I444, 0)</f>
      </c>
      <c r="N444" s="8" t="s">
        <v>1026</v>
      </c>
      <c r="O444" s="8">
        <f>N444 * VLOOKUP(E444&amp;VLOOKUP(G444,Sku_Consolidated!A2:Q957,17,FALSE),Sku_CommRate!A2:E1002, 5, FALSE)</f>
      </c>
      <c r="P444" s="8">
        <f>N444 - O444</f>
      </c>
      <c r="Q444">
        <f>VLOOKUP(G444,Sku_Consolidated!A2:G957,7, FALSE)</f>
      </c>
      <c r="R444">
        <f>IF(IFERROR(VLOOKUP(E444,Store_Showcase!B2:H144,7, FALSE), TRUE)=TRUE, IF(IFERROR(VLOOKUP(E444,Store_SRP!B2:H110,7, FALSE), TRUE)=TRUE,VLOOKUP(E444,Store_VAM!B2:H273,7, FALSE),VLOOKUP(E444,Store_SRP!B2:H110,7, FALSE)), VLOOKUP(E444,Store_Showcase!B2:H144,7, FALSE))</f>
      </c>
      <c r="S444">
        <f>IF(IFERROR(VLOOKUP(E444,Store_Showcase!B2:I144,8, FALSE), TRUE)=TRUE, IF(IFERROR(VLOOKUP(E444,Store_SRP!B2:I110,8, FALSE), TRUE)=TRUE,VLOOKUP(E444,Store_VAM!B2:I273,8, FALSE),VLOOKUP(E444,Store_SRP!B2:I110,8, FALSE)), VLOOKUP(E444,Store_Showcase!B2:I144,8, FALSE))</f>
      </c>
      <c r="T444">
        <f>VLOOKUP(G444,Sku_Consolidated!A2:R957,18,FALSE)</f>
      </c>
      <c r="U444">
        <v>6446</v>
      </c>
      <c r="V444">
        <f>IF(VLOOKUP(G444,Sku_Consolidated!A2:S957,19,FALSE)="SHOWCASE", VLOOKUP(E444,Store_Showcase!B2:L144,11, FALSE), IF(VLOOKUP(G444,Sku_Consolidated!A2:S957,19,FALSE)="VAM",VLOOKUP(E444,Store_VAM!B2:L273,11, FALSE),VLOOKUP(E444,Store_SRP!B2:L110,11, FALSE)))</f>
      </c>
      <c r="W444">
        <f>VLOOKUP(G444,Sku_Consolidated!A2:W957,11,FALSE)</f>
      </c>
      <c r="X444">
        <f>VLOOKUP(G444,Sku_Consolidated!A2:H957,8,FALSE)</f>
      </c>
      <c r="Y444">
        <f>VLOOKUP(G444,Sku_Consolidated!A2:I957,9,FALSE)</f>
      </c>
      <c r="Z444" t="s">
        <v>38</v>
      </c>
      <c r="AA444">
        <f>VLOOKUP(G444,Sku_Consolidated!A2:E957,5,FALSE)</f>
      </c>
      <c r="AB444">
        <f>IF(VLOOKUP(G444,Sku_Consolidated!A2:S957,19,FALSE)="SHOWCASE", VLOOKUP(E444,Store_Showcase!B2:N144,13, FALSE), IF(VLOOKUP(G444,Sku_Consolidated!A2:S957,19,FALSE)="VAM",VLOOKUP(E444,Store_VAM!B2:N273,13, FALSE),VLOOKUP(E444,Store_SRP!B2:N110,13, FALSE)))</f>
      </c>
      <c r="AC444">
        <f>IF(IFERROR(AB444,TRUE)=TRUE, "-","OK")</f>
      </c>
      <c r="AD444" s="8" t="s">
        <v>1026</v>
      </c>
      <c r="AE444" s="8" t="s">
        <v>39</v>
      </c>
      <c r="AF444">
        <f>IF(IFERROR(VLOOKUP(E444,Store_Showcase!B2:H144,{5}, FALSE), TRUE)=TRUE, IF(IFERROR(VLOOKUP(E444,Store_SRP!B2:H110,{5}, FALSE), TRUE)=TRUE,VLOOKUP(E444,Store_VAM!B2:H273,{5}, FALSE),VLOOKUP(E444,Store_SRP!B2:H110,{5}, FALSE)), VLOOKUP(E444,Store_Showcase!B2:H144,{5}, FALSE))</f>
      </c>
      <c r="AG444">
        <f>IF(IFERROR(VLOOKUP(E444,Store_Showcase!B2:H144,{6}, FALSE), TRUE)=TRUE, IF(IFERROR(VLOOKUP(E444,Store_SRP!B2:H110,{6}, FALSE), TRUE)=TRUE,VLOOKUP(E444,Store_VAM!B2:H273,{6}, FALSE),VLOOKUP(E444,Store_SRP!B2:H110,{6}, FALSE)), VLOOKUP(E444,Store_Showcase!B2:H144,{6}, FALSE))</f>
      </c>
      <c r="AH444">
        <f>VLOOKUP(G444,Sku_Consolidated!A2:R957,18,FALSE)</f>
      </c>
      <c r="AI444">
        <f>VLOOKUP(G444,Sku_Consolidated!A2:S957,19,FALSE)</f>
      </c>
      <c r="AJ444">
        <f>VLOOKUP(G444,Sku_Consolidated!A2:T957,20,FALSE)</f>
      </c>
    </row>
    <row r="445" spans="1:36" x14ac:dyDescent="0.25">
      <c r="A445">
        <v>2024</v>
      </c>
      <c r="B445" t="s">
        <v>31</v>
      </c>
      <c r="C445" t="s">
        <v>32</v>
      </c>
      <c r="D445" t="s">
        <v>33</v>
      </c>
      <c r="E445">
        <v>202</v>
      </c>
      <c r="F445">
        <f>IF(IFERROR(VLOOKUP(E445,Store_Showcase!B2:H144,{2}, FALSE), TRUE)=TRUE, IF(IFERROR(VLOOKUP(E445,Store_SRP!B2:H110,{2}, FALSE), TRUE)=TRUE,VLOOKUP(E445,Store_VAM!B2:H273,{2}, FALSE),VLOOKUP(E445,Store_SRP!B2:H110,{2}, FALSE)), VLOOKUP(E445,Store_Showcase!B2:H144,{2}, FALSE))</f>
      </c>
      <c r="G445">
        <v>655309</v>
      </c>
      <c r="H445" t="s">
        <v>219</v>
      </c>
      <c r="I445" s="8" t="s">
        <v>1027</v>
      </c>
      <c r="J445" t="s">
        <v>36</v>
      </c>
      <c r="K445" s="8">
        <f>IF(J445="PCK", I445, 0)</f>
      </c>
      <c r="L445" s="8">
        <f>IF(J445="KLS", I445, IF(J445="PCK", I445*VLOOKUP(G445,Sku_Consolidated!A2:U957,21, FALSE),I445*VLOOKUP(G445,Sku_Consolidated!A2:U957,21, FALSE)))</f>
      </c>
      <c r="M445" s="8">
        <f>IF(J445="PCS", I445, 0)</f>
      </c>
      <c r="N445" s="8" t="s">
        <v>1028</v>
      </c>
      <c r="O445" s="8">
        <f>N445 * VLOOKUP(E445&amp;VLOOKUP(G445,Sku_Consolidated!A2:Q957,17,FALSE),Sku_CommRate!A2:E1002, 5, FALSE)</f>
      </c>
      <c r="P445" s="8">
        <f>N445 - O445</f>
      </c>
      <c r="Q445">
        <f>VLOOKUP(G445,Sku_Consolidated!A2:G957,7, FALSE)</f>
      </c>
      <c r="R445">
        <f>IF(IFERROR(VLOOKUP(E445,Store_Showcase!B2:H144,7, FALSE), TRUE)=TRUE, IF(IFERROR(VLOOKUP(E445,Store_SRP!B2:H110,7, FALSE), TRUE)=TRUE,VLOOKUP(E445,Store_VAM!B2:H273,7, FALSE),VLOOKUP(E445,Store_SRP!B2:H110,7, FALSE)), VLOOKUP(E445,Store_Showcase!B2:H144,7, FALSE))</f>
      </c>
      <c r="S445">
        <f>IF(IFERROR(VLOOKUP(E445,Store_Showcase!B2:I144,8, FALSE), TRUE)=TRUE, IF(IFERROR(VLOOKUP(E445,Store_SRP!B2:I110,8, FALSE), TRUE)=TRUE,VLOOKUP(E445,Store_VAM!B2:I273,8, FALSE),VLOOKUP(E445,Store_SRP!B2:I110,8, FALSE)), VLOOKUP(E445,Store_Showcase!B2:I144,8, FALSE))</f>
      </c>
      <c r="T445">
        <f>VLOOKUP(G445,Sku_Consolidated!A2:R957,18,FALSE)</f>
      </c>
      <c r="U445">
        <v>6236</v>
      </c>
      <c r="V445">
        <f>IF(VLOOKUP(G445,Sku_Consolidated!A2:S957,19,FALSE)="SHOWCASE", VLOOKUP(E445,Store_Showcase!B2:L144,11, FALSE), IF(VLOOKUP(G445,Sku_Consolidated!A2:S957,19,FALSE)="VAM",VLOOKUP(E445,Store_VAM!B2:L273,11, FALSE),VLOOKUP(E445,Store_SRP!B2:L110,11, FALSE)))</f>
      </c>
      <c r="W445">
        <f>VLOOKUP(G445,Sku_Consolidated!A2:W957,11,FALSE)</f>
      </c>
      <c r="X445">
        <f>VLOOKUP(G445,Sku_Consolidated!A2:H957,8,FALSE)</f>
      </c>
      <c r="Y445">
        <f>VLOOKUP(G445,Sku_Consolidated!A2:I957,9,FALSE)</f>
      </c>
      <c r="Z445" t="s">
        <v>38</v>
      </c>
      <c r="AA445">
        <f>VLOOKUP(G445,Sku_Consolidated!A2:E957,5,FALSE)</f>
      </c>
      <c r="AB445">
        <f>IF(VLOOKUP(G445,Sku_Consolidated!A2:S957,19,FALSE)="SHOWCASE", VLOOKUP(E445,Store_Showcase!B2:N144,13, FALSE), IF(VLOOKUP(G445,Sku_Consolidated!A2:S957,19,FALSE)="VAM",VLOOKUP(E445,Store_VAM!B2:N273,13, FALSE),VLOOKUP(E445,Store_SRP!B2:N110,13, FALSE)))</f>
      </c>
      <c r="AC445">
        <f>IF(IFERROR(AB445,TRUE)=TRUE, "-","OK")</f>
      </c>
      <c r="AD445" s="8" t="s">
        <v>1028</v>
      </c>
      <c r="AE445" s="8" t="s">
        <v>39</v>
      </c>
      <c r="AF445">
        <f>IF(IFERROR(VLOOKUP(E445,Store_Showcase!B2:H144,{5}, FALSE), TRUE)=TRUE, IF(IFERROR(VLOOKUP(E445,Store_SRP!B2:H110,{5}, FALSE), TRUE)=TRUE,VLOOKUP(E445,Store_VAM!B2:H273,{5}, FALSE),VLOOKUP(E445,Store_SRP!B2:H110,{5}, FALSE)), VLOOKUP(E445,Store_Showcase!B2:H144,{5}, FALSE))</f>
      </c>
      <c r="AG445">
        <f>IF(IFERROR(VLOOKUP(E445,Store_Showcase!B2:H144,{6}, FALSE), TRUE)=TRUE, IF(IFERROR(VLOOKUP(E445,Store_SRP!B2:H110,{6}, FALSE), TRUE)=TRUE,VLOOKUP(E445,Store_VAM!B2:H273,{6}, FALSE),VLOOKUP(E445,Store_SRP!B2:H110,{6}, FALSE)), VLOOKUP(E445,Store_Showcase!B2:H144,{6}, FALSE))</f>
      </c>
      <c r="AH445">
        <f>VLOOKUP(G445,Sku_Consolidated!A2:R957,18,FALSE)</f>
      </c>
      <c r="AI445">
        <f>VLOOKUP(G445,Sku_Consolidated!A2:S957,19,FALSE)</f>
      </c>
      <c r="AJ445">
        <f>VLOOKUP(G445,Sku_Consolidated!A2:T957,20,FALSE)</f>
      </c>
    </row>
    <row r="446" spans="1:36" x14ac:dyDescent="0.25">
      <c r="A446">
        <v>2024</v>
      </c>
      <c r="B446" t="s">
        <v>31</v>
      </c>
      <c r="C446" t="s">
        <v>32</v>
      </c>
      <c r="D446" t="s">
        <v>33</v>
      </c>
      <c r="E446">
        <v>251</v>
      </c>
      <c r="F446">
        <f>IF(IFERROR(VLOOKUP(E446,Store_Showcase!B2:H144,{2}, FALSE), TRUE)=TRUE, IF(IFERROR(VLOOKUP(E446,Store_SRP!B2:H110,{2}, FALSE), TRUE)=TRUE,VLOOKUP(E446,Store_VAM!B2:H273,{2}, FALSE),VLOOKUP(E446,Store_SRP!B2:H110,{2}, FALSE)), VLOOKUP(E446,Store_Showcase!B2:H144,{2}, FALSE))</f>
      </c>
      <c r="G446">
        <v>657471</v>
      </c>
      <c r="H446" t="s">
        <v>84</v>
      </c>
      <c r="I446" s="8" t="s">
        <v>1029</v>
      </c>
      <c r="J446" t="s">
        <v>36</v>
      </c>
      <c r="K446" s="8">
        <f>IF(J446="PCK", I446, 0)</f>
      </c>
      <c r="L446" s="8">
        <f>IF(J446="KLS", I446, IF(J446="PCK", I446*VLOOKUP(G446,Sku_Consolidated!A2:U957,21, FALSE),I446*VLOOKUP(G446,Sku_Consolidated!A2:U957,21, FALSE)))</f>
      </c>
      <c r="M446" s="8">
        <f>IF(J446="PCS", I446, 0)</f>
      </c>
      <c r="N446" s="8" t="s">
        <v>1030</v>
      </c>
      <c r="O446" s="8">
        <f>N446 * VLOOKUP(E446&amp;VLOOKUP(G446,Sku_Consolidated!A2:Q957,17,FALSE),Sku_CommRate!A2:E1002, 5, FALSE)</f>
      </c>
      <c r="P446" s="8">
        <f>N446 - O446</f>
      </c>
      <c r="Q446">
        <f>VLOOKUP(G446,Sku_Consolidated!A2:G957,7, FALSE)</f>
      </c>
      <c r="R446">
        <f>IF(IFERROR(VLOOKUP(E446,Store_Showcase!B2:H144,7, FALSE), TRUE)=TRUE, IF(IFERROR(VLOOKUP(E446,Store_SRP!B2:H110,7, FALSE), TRUE)=TRUE,VLOOKUP(E446,Store_VAM!B2:H273,7, FALSE),VLOOKUP(E446,Store_SRP!B2:H110,7, FALSE)), VLOOKUP(E446,Store_Showcase!B2:H144,7, FALSE))</f>
      </c>
      <c r="S446">
        <f>IF(IFERROR(VLOOKUP(E446,Store_Showcase!B2:I144,8, FALSE), TRUE)=TRUE, IF(IFERROR(VLOOKUP(E446,Store_SRP!B2:I110,8, FALSE), TRUE)=TRUE,VLOOKUP(E446,Store_VAM!B2:I273,8, FALSE),VLOOKUP(E446,Store_SRP!B2:I110,8, FALSE)), VLOOKUP(E446,Store_Showcase!B2:I144,8, FALSE))</f>
      </c>
      <c r="T446">
        <f>VLOOKUP(G446,Sku_Consolidated!A2:R957,18,FALSE)</f>
      </c>
      <c r="U446">
        <v>7074</v>
      </c>
      <c r="V446">
        <f>IF(VLOOKUP(G446,Sku_Consolidated!A2:S957,19,FALSE)="SHOWCASE", VLOOKUP(E446,Store_Showcase!B2:L144,11, FALSE), IF(VLOOKUP(G446,Sku_Consolidated!A2:S957,19,FALSE)="VAM",VLOOKUP(E446,Store_VAM!B2:L273,11, FALSE),VLOOKUP(E446,Store_SRP!B2:L110,11, FALSE)))</f>
      </c>
      <c r="W446">
        <f>VLOOKUP(G446,Sku_Consolidated!A2:W957,11,FALSE)</f>
      </c>
      <c r="X446">
        <f>VLOOKUP(G446,Sku_Consolidated!A2:H957,8,FALSE)</f>
      </c>
      <c r="Y446">
        <f>VLOOKUP(G446,Sku_Consolidated!A2:I957,9,FALSE)</f>
      </c>
      <c r="Z446" t="s">
        <v>38</v>
      </c>
      <c r="AA446">
        <f>VLOOKUP(G446,Sku_Consolidated!A2:E957,5,FALSE)</f>
      </c>
      <c r="AB446">
        <f>IF(VLOOKUP(G446,Sku_Consolidated!A2:S957,19,FALSE)="SHOWCASE", VLOOKUP(E446,Store_Showcase!B2:N144,13, FALSE), IF(VLOOKUP(G446,Sku_Consolidated!A2:S957,19,FALSE)="VAM",VLOOKUP(E446,Store_VAM!B2:N273,13, FALSE),VLOOKUP(E446,Store_SRP!B2:N110,13, FALSE)))</f>
      </c>
      <c r="AC446">
        <f>IF(IFERROR(AB446,TRUE)=TRUE, "-","OK")</f>
      </c>
      <c r="AD446" s="8" t="s">
        <v>1030</v>
      </c>
      <c r="AE446" s="8" t="s">
        <v>39</v>
      </c>
      <c r="AF446">
        <f>IF(IFERROR(VLOOKUP(E446,Store_Showcase!B2:H144,{5}, FALSE), TRUE)=TRUE, IF(IFERROR(VLOOKUP(E446,Store_SRP!B2:H110,{5}, FALSE), TRUE)=TRUE,VLOOKUP(E446,Store_VAM!B2:H273,{5}, FALSE),VLOOKUP(E446,Store_SRP!B2:H110,{5}, FALSE)), VLOOKUP(E446,Store_Showcase!B2:H144,{5}, FALSE))</f>
      </c>
      <c r="AG446">
        <f>IF(IFERROR(VLOOKUP(E446,Store_Showcase!B2:H144,{6}, FALSE), TRUE)=TRUE, IF(IFERROR(VLOOKUP(E446,Store_SRP!B2:H110,{6}, FALSE), TRUE)=TRUE,VLOOKUP(E446,Store_VAM!B2:H273,{6}, FALSE),VLOOKUP(E446,Store_SRP!B2:H110,{6}, FALSE)), VLOOKUP(E446,Store_Showcase!B2:H144,{6}, FALSE))</f>
      </c>
      <c r="AH446">
        <f>VLOOKUP(G446,Sku_Consolidated!A2:R957,18,FALSE)</f>
      </c>
      <c r="AI446">
        <f>VLOOKUP(G446,Sku_Consolidated!A2:S957,19,FALSE)</f>
      </c>
      <c r="AJ446">
        <f>VLOOKUP(G446,Sku_Consolidated!A2:T957,20,FALSE)</f>
      </c>
    </row>
    <row r="447" spans="1:36" x14ac:dyDescent="0.25">
      <c r="A447">
        <v>2024</v>
      </c>
      <c r="B447" t="s">
        <v>31</v>
      </c>
      <c r="C447" t="s">
        <v>32</v>
      </c>
      <c r="D447" t="s">
        <v>33</v>
      </c>
      <c r="E447">
        <v>423</v>
      </c>
      <c r="F447">
        <f>IF(IFERROR(VLOOKUP(E447,Store_Showcase!B2:H144,{2}, FALSE), TRUE)=TRUE, IF(IFERROR(VLOOKUP(E447,Store_SRP!B2:H110,{2}, FALSE), TRUE)=TRUE,VLOOKUP(E447,Store_VAM!B2:H273,{2}, FALSE),VLOOKUP(E447,Store_SRP!B2:H110,{2}, FALSE)), VLOOKUP(E447,Store_Showcase!B2:H144,{2}, FALSE))</f>
      </c>
      <c r="G447">
        <v>655712</v>
      </c>
      <c r="H447" t="s">
        <v>360</v>
      </c>
      <c r="I447" s="8" t="s">
        <v>876</v>
      </c>
      <c r="J447" t="s">
        <v>36</v>
      </c>
      <c r="K447" s="8">
        <f>IF(J447="PCK", I447, 0)</f>
      </c>
      <c r="L447" s="8">
        <f>IF(J447="KLS", I447, IF(J447="PCK", I447*VLOOKUP(G447,Sku_Consolidated!A2:U957,21, FALSE),I447*VLOOKUP(G447,Sku_Consolidated!A2:U957,21, FALSE)))</f>
      </c>
      <c r="M447" s="8">
        <f>IF(J447="PCS", I447, 0)</f>
      </c>
      <c r="N447" s="8" t="s">
        <v>1031</v>
      </c>
      <c r="O447" s="8">
        <f>N447 * VLOOKUP(E447&amp;VLOOKUP(G447,Sku_Consolidated!A2:Q957,17,FALSE),Sku_CommRate!A2:E1002, 5, FALSE)</f>
      </c>
      <c r="P447" s="8">
        <f>N447 - O447</f>
      </c>
      <c r="Q447">
        <f>VLOOKUP(G447,Sku_Consolidated!A2:G957,7, FALSE)</f>
      </c>
      <c r="R447">
        <f>IF(IFERROR(VLOOKUP(E447,Store_Showcase!B2:H144,7, FALSE), TRUE)=TRUE, IF(IFERROR(VLOOKUP(E447,Store_SRP!B2:H110,7, FALSE), TRUE)=TRUE,VLOOKUP(E447,Store_VAM!B2:H273,7, FALSE),VLOOKUP(E447,Store_SRP!B2:H110,7, FALSE)), VLOOKUP(E447,Store_Showcase!B2:H144,7, FALSE))</f>
      </c>
      <c r="S447">
        <f>IF(IFERROR(VLOOKUP(E447,Store_Showcase!B2:I144,8, FALSE), TRUE)=TRUE, IF(IFERROR(VLOOKUP(E447,Store_SRP!B2:I110,8, FALSE), TRUE)=TRUE,VLOOKUP(E447,Store_VAM!B2:I273,8, FALSE),VLOOKUP(E447,Store_SRP!B2:I110,8, FALSE)), VLOOKUP(E447,Store_Showcase!B2:I144,8, FALSE))</f>
      </c>
      <c r="T447">
        <f>VLOOKUP(G447,Sku_Consolidated!A2:R957,18,FALSE)</f>
      </c>
      <c r="U447">
        <v>6440</v>
      </c>
      <c r="V447">
        <f>IF(VLOOKUP(G447,Sku_Consolidated!A2:S957,19,FALSE)="SHOWCASE", VLOOKUP(E447,Store_Showcase!B2:L144,11, FALSE), IF(VLOOKUP(G447,Sku_Consolidated!A2:S957,19,FALSE)="VAM",VLOOKUP(E447,Store_VAM!B2:L273,11, FALSE),VLOOKUP(E447,Store_SRP!B2:L110,11, FALSE)))</f>
      </c>
      <c r="W447">
        <f>VLOOKUP(G447,Sku_Consolidated!A2:W957,11,FALSE)</f>
      </c>
      <c r="X447">
        <f>VLOOKUP(G447,Sku_Consolidated!A2:H957,8,FALSE)</f>
      </c>
      <c r="Y447">
        <f>VLOOKUP(G447,Sku_Consolidated!A2:I957,9,FALSE)</f>
      </c>
      <c r="Z447" t="s">
        <v>38</v>
      </c>
      <c r="AA447">
        <f>VLOOKUP(G447,Sku_Consolidated!A2:E957,5,FALSE)</f>
      </c>
      <c r="AB447">
        <f>IF(VLOOKUP(G447,Sku_Consolidated!A2:S957,19,FALSE)="SHOWCASE", VLOOKUP(E447,Store_Showcase!B2:N144,13, FALSE), IF(VLOOKUP(G447,Sku_Consolidated!A2:S957,19,FALSE)="VAM",VLOOKUP(E447,Store_VAM!B2:N273,13, FALSE),VLOOKUP(E447,Store_SRP!B2:N110,13, FALSE)))</f>
      </c>
      <c r="AC447">
        <f>IF(IFERROR(AB447,TRUE)=TRUE, "-","OK")</f>
      </c>
      <c r="AD447" s="8" t="s">
        <v>1031</v>
      </c>
      <c r="AE447" s="8" t="s">
        <v>39</v>
      </c>
      <c r="AF447">
        <f>IF(IFERROR(VLOOKUP(E447,Store_Showcase!B2:H144,{5}, FALSE), TRUE)=TRUE, IF(IFERROR(VLOOKUP(E447,Store_SRP!B2:H110,{5}, FALSE), TRUE)=TRUE,VLOOKUP(E447,Store_VAM!B2:H273,{5}, FALSE),VLOOKUP(E447,Store_SRP!B2:H110,{5}, FALSE)), VLOOKUP(E447,Store_Showcase!B2:H144,{5}, FALSE))</f>
      </c>
      <c r="AG447">
        <f>IF(IFERROR(VLOOKUP(E447,Store_Showcase!B2:H144,{6}, FALSE), TRUE)=TRUE, IF(IFERROR(VLOOKUP(E447,Store_SRP!B2:H110,{6}, FALSE), TRUE)=TRUE,VLOOKUP(E447,Store_VAM!B2:H273,{6}, FALSE),VLOOKUP(E447,Store_SRP!B2:H110,{6}, FALSE)), VLOOKUP(E447,Store_Showcase!B2:H144,{6}, FALSE))</f>
      </c>
      <c r="AH447">
        <f>VLOOKUP(G447,Sku_Consolidated!A2:R957,18,FALSE)</f>
      </c>
      <c r="AI447">
        <f>VLOOKUP(G447,Sku_Consolidated!A2:S957,19,FALSE)</f>
      </c>
      <c r="AJ447">
        <f>VLOOKUP(G447,Sku_Consolidated!A2:T957,20,FALSE)</f>
      </c>
    </row>
    <row r="448" spans="1:36" x14ac:dyDescent="0.25">
      <c r="A448">
        <v>2024</v>
      </c>
      <c r="B448" t="s">
        <v>31</v>
      </c>
      <c r="C448" t="s">
        <v>32</v>
      </c>
      <c r="D448" t="s">
        <v>33</v>
      </c>
      <c r="E448">
        <v>402</v>
      </c>
      <c r="F448">
        <f>IF(IFERROR(VLOOKUP(E448,Store_Showcase!B2:H144,{2}, FALSE), TRUE)=TRUE, IF(IFERROR(VLOOKUP(E448,Store_SRP!B2:H110,{2}, FALSE), TRUE)=TRUE,VLOOKUP(E448,Store_VAM!B2:H273,{2}, FALSE),VLOOKUP(E448,Store_SRP!B2:H110,{2}, FALSE)), VLOOKUP(E448,Store_Showcase!B2:H144,{2}, FALSE))</f>
      </c>
      <c r="G448">
        <v>655312</v>
      </c>
      <c r="H448" t="s">
        <v>98</v>
      </c>
      <c r="I448" s="8" t="s">
        <v>602</v>
      </c>
      <c r="J448" t="s">
        <v>36</v>
      </c>
      <c r="K448" s="8">
        <f>IF(J448="PCK", I448, 0)</f>
      </c>
      <c r="L448" s="8">
        <f>IF(J448="KLS", I448, IF(J448="PCK", I448*VLOOKUP(G448,Sku_Consolidated!A2:U957,21, FALSE),I448*VLOOKUP(G448,Sku_Consolidated!A2:U957,21, FALSE)))</f>
      </c>
      <c r="M448" s="8">
        <f>IF(J448="PCS", I448, 0)</f>
      </c>
      <c r="N448" s="8" t="s">
        <v>1032</v>
      </c>
      <c r="O448" s="8">
        <f>N448 * VLOOKUP(E448&amp;VLOOKUP(G448,Sku_Consolidated!A2:Q957,17,FALSE),Sku_CommRate!A2:E1002, 5, FALSE)</f>
      </c>
      <c r="P448" s="8">
        <f>N448 - O448</f>
      </c>
      <c r="Q448">
        <f>VLOOKUP(G448,Sku_Consolidated!A2:G957,7, FALSE)</f>
      </c>
      <c r="R448">
        <f>IF(IFERROR(VLOOKUP(E448,Store_Showcase!B2:H144,7, FALSE), TRUE)=TRUE, IF(IFERROR(VLOOKUP(E448,Store_SRP!B2:H110,7, FALSE), TRUE)=TRUE,VLOOKUP(E448,Store_VAM!B2:H273,7, FALSE),VLOOKUP(E448,Store_SRP!B2:H110,7, FALSE)), VLOOKUP(E448,Store_Showcase!B2:H144,7, FALSE))</f>
      </c>
      <c r="S448">
        <f>IF(IFERROR(VLOOKUP(E448,Store_Showcase!B2:I144,8, FALSE), TRUE)=TRUE, IF(IFERROR(VLOOKUP(E448,Store_SRP!B2:I110,8, FALSE), TRUE)=TRUE,VLOOKUP(E448,Store_VAM!B2:I273,8, FALSE),VLOOKUP(E448,Store_SRP!B2:I110,8, FALSE)), VLOOKUP(E448,Store_Showcase!B2:I144,8, FALSE))</f>
      </c>
      <c r="T448">
        <f>VLOOKUP(G448,Sku_Consolidated!A2:R957,18,FALSE)</f>
      </c>
      <c r="U448">
        <v>6238</v>
      </c>
      <c r="V448">
        <f>IF(VLOOKUP(G448,Sku_Consolidated!A2:S957,19,FALSE)="SHOWCASE", VLOOKUP(E448,Store_Showcase!B2:L144,11, FALSE), IF(VLOOKUP(G448,Sku_Consolidated!A2:S957,19,FALSE)="VAM",VLOOKUP(E448,Store_VAM!B2:L273,11, FALSE),VLOOKUP(E448,Store_SRP!B2:L110,11, FALSE)))</f>
      </c>
      <c r="W448">
        <f>VLOOKUP(G448,Sku_Consolidated!A2:W957,11,FALSE)</f>
      </c>
      <c r="X448">
        <f>VLOOKUP(G448,Sku_Consolidated!A2:H957,8,FALSE)</f>
      </c>
      <c r="Y448">
        <f>VLOOKUP(G448,Sku_Consolidated!A2:I957,9,FALSE)</f>
      </c>
      <c r="Z448" t="s">
        <v>38</v>
      </c>
      <c r="AA448">
        <f>VLOOKUP(G448,Sku_Consolidated!A2:E957,5,FALSE)</f>
      </c>
      <c r="AB448">
        <f>IF(VLOOKUP(G448,Sku_Consolidated!A2:S957,19,FALSE)="SHOWCASE", VLOOKUP(E448,Store_Showcase!B2:N144,13, FALSE), IF(VLOOKUP(G448,Sku_Consolidated!A2:S957,19,FALSE)="VAM",VLOOKUP(E448,Store_VAM!B2:N273,13, FALSE),VLOOKUP(E448,Store_SRP!B2:N110,13, FALSE)))</f>
      </c>
      <c r="AC448">
        <f>IF(IFERROR(AB448,TRUE)=TRUE, "-","OK")</f>
      </c>
      <c r="AD448" s="8" t="s">
        <v>1032</v>
      </c>
      <c r="AE448" s="8" t="s">
        <v>39</v>
      </c>
      <c r="AF448">
        <f>IF(IFERROR(VLOOKUP(E448,Store_Showcase!B2:H144,{5}, FALSE), TRUE)=TRUE, IF(IFERROR(VLOOKUP(E448,Store_SRP!B2:H110,{5}, FALSE), TRUE)=TRUE,VLOOKUP(E448,Store_VAM!B2:H273,{5}, FALSE),VLOOKUP(E448,Store_SRP!B2:H110,{5}, FALSE)), VLOOKUP(E448,Store_Showcase!B2:H144,{5}, FALSE))</f>
      </c>
      <c r="AG448">
        <f>IF(IFERROR(VLOOKUP(E448,Store_Showcase!B2:H144,{6}, FALSE), TRUE)=TRUE, IF(IFERROR(VLOOKUP(E448,Store_SRP!B2:H110,{6}, FALSE), TRUE)=TRUE,VLOOKUP(E448,Store_VAM!B2:H273,{6}, FALSE),VLOOKUP(E448,Store_SRP!B2:H110,{6}, FALSE)), VLOOKUP(E448,Store_Showcase!B2:H144,{6}, FALSE))</f>
      </c>
      <c r="AH448">
        <f>VLOOKUP(G448,Sku_Consolidated!A2:R957,18,FALSE)</f>
      </c>
      <c r="AI448">
        <f>VLOOKUP(G448,Sku_Consolidated!A2:S957,19,FALSE)</f>
      </c>
      <c r="AJ448">
        <f>VLOOKUP(G448,Sku_Consolidated!A2:T957,20,FALSE)</f>
      </c>
    </row>
    <row r="449" spans="1:36" x14ac:dyDescent="0.25">
      <c r="A449">
        <v>2024</v>
      </c>
      <c r="B449" t="s">
        <v>31</v>
      </c>
      <c r="C449" t="s">
        <v>32</v>
      </c>
      <c r="D449" t="s">
        <v>33</v>
      </c>
      <c r="E449">
        <v>809</v>
      </c>
      <c r="F449">
        <f>IF(IFERROR(VLOOKUP(E449,Store_Showcase!B2:H144,{2}, FALSE), TRUE)=TRUE, IF(IFERROR(VLOOKUP(E449,Store_SRP!B2:H110,{2}, FALSE), TRUE)=TRUE,VLOOKUP(E449,Store_VAM!B2:H273,{2}, FALSE),VLOOKUP(E449,Store_SRP!B2:H110,{2}, FALSE)), VLOOKUP(E449,Store_Showcase!B2:H144,{2}, FALSE))</f>
      </c>
      <c r="G449">
        <v>655292</v>
      </c>
      <c r="H449" t="s">
        <v>72</v>
      </c>
      <c r="I449" s="8" t="s">
        <v>1033</v>
      </c>
      <c r="J449" t="s">
        <v>36</v>
      </c>
      <c r="K449" s="8">
        <f>IF(J449="PCK", I449, 0)</f>
      </c>
      <c r="L449" s="8">
        <f>IF(J449="KLS", I449, IF(J449="PCK", I449*VLOOKUP(G449,Sku_Consolidated!A2:U957,21, FALSE),I449*VLOOKUP(G449,Sku_Consolidated!A2:U957,21, FALSE)))</f>
      </c>
      <c r="M449" s="8">
        <f>IF(J449="PCS", I449, 0)</f>
      </c>
      <c r="N449" s="8" t="s">
        <v>1034</v>
      </c>
      <c r="O449" s="8">
        <f>N449 * VLOOKUP(E449&amp;VLOOKUP(G449,Sku_Consolidated!A2:Q957,17,FALSE),Sku_CommRate!A2:E1002, 5, FALSE)</f>
      </c>
      <c r="P449" s="8">
        <f>N449 - O449</f>
      </c>
      <c r="Q449">
        <f>VLOOKUP(G449,Sku_Consolidated!A2:G957,7, FALSE)</f>
      </c>
      <c r="R449">
        <f>IF(IFERROR(VLOOKUP(E449,Store_Showcase!B2:H144,7, FALSE), TRUE)=TRUE, IF(IFERROR(VLOOKUP(E449,Store_SRP!B2:H110,7, FALSE), TRUE)=TRUE,VLOOKUP(E449,Store_VAM!B2:H273,7, FALSE),VLOOKUP(E449,Store_SRP!B2:H110,7, FALSE)), VLOOKUP(E449,Store_Showcase!B2:H144,7, FALSE))</f>
      </c>
      <c r="S449">
        <f>IF(IFERROR(VLOOKUP(E449,Store_Showcase!B2:I144,8, FALSE), TRUE)=TRUE, IF(IFERROR(VLOOKUP(E449,Store_SRP!B2:I110,8, FALSE), TRUE)=TRUE,VLOOKUP(E449,Store_VAM!B2:I273,8, FALSE),VLOOKUP(E449,Store_SRP!B2:I110,8, FALSE)), VLOOKUP(E449,Store_Showcase!B2:I144,8, FALSE))</f>
      </c>
      <c r="T449">
        <f>VLOOKUP(G449,Sku_Consolidated!A2:R957,18,FALSE)</f>
      </c>
      <c r="U449">
        <v>6220</v>
      </c>
      <c r="V449">
        <f>IF(VLOOKUP(G449,Sku_Consolidated!A2:S957,19,FALSE)="SHOWCASE", VLOOKUP(E449,Store_Showcase!B2:L144,11, FALSE), IF(VLOOKUP(G449,Sku_Consolidated!A2:S957,19,FALSE)="VAM",VLOOKUP(E449,Store_VAM!B2:L273,11, FALSE),VLOOKUP(E449,Store_SRP!B2:L110,11, FALSE)))</f>
      </c>
      <c r="W449">
        <f>VLOOKUP(G449,Sku_Consolidated!A2:W957,11,FALSE)</f>
      </c>
      <c r="X449">
        <f>VLOOKUP(G449,Sku_Consolidated!A2:H957,8,FALSE)</f>
      </c>
      <c r="Y449">
        <f>VLOOKUP(G449,Sku_Consolidated!A2:I957,9,FALSE)</f>
      </c>
      <c r="Z449" t="s">
        <v>38</v>
      </c>
      <c r="AA449">
        <f>VLOOKUP(G449,Sku_Consolidated!A2:E957,5,FALSE)</f>
      </c>
      <c r="AB449">
        <f>IF(VLOOKUP(G449,Sku_Consolidated!A2:S957,19,FALSE)="SHOWCASE", VLOOKUP(E449,Store_Showcase!B2:N144,13, FALSE), IF(VLOOKUP(G449,Sku_Consolidated!A2:S957,19,FALSE)="VAM",VLOOKUP(E449,Store_VAM!B2:N273,13, FALSE),VLOOKUP(E449,Store_SRP!B2:N110,13, FALSE)))</f>
      </c>
      <c r="AC449">
        <f>IF(IFERROR(AB449,TRUE)=TRUE, "-","OK")</f>
      </c>
      <c r="AD449" s="8" t="s">
        <v>1034</v>
      </c>
      <c r="AE449" s="8" t="s">
        <v>39</v>
      </c>
      <c r="AF449">
        <f>IF(IFERROR(VLOOKUP(E449,Store_Showcase!B2:H144,{5}, FALSE), TRUE)=TRUE, IF(IFERROR(VLOOKUP(E449,Store_SRP!B2:H110,{5}, FALSE), TRUE)=TRUE,VLOOKUP(E449,Store_VAM!B2:H273,{5}, FALSE),VLOOKUP(E449,Store_SRP!B2:H110,{5}, FALSE)), VLOOKUP(E449,Store_Showcase!B2:H144,{5}, FALSE))</f>
      </c>
      <c r="AG449">
        <f>IF(IFERROR(VLOOKUP(E449,Store_Showcase!B2:H144,{6}, FALSE), TRUE)=TRUE, IF(IFERROR(VLOOKUP(E449,Store_SRP!B2:H110,{6}, FALSE), TRUE)=TRUE,VLOOKUP(E449,Store_VAM!B2:H273,{6}, FALSE),VLOOKUP(E449,Store_SRP!B2:H110,{6}, FALSE)), VLOOKUP(E449,Store_Showcase!B2:H144,{6}, FALSE))</f>
      </c>
      <c r="AH449">
        <f>VLOOKUP(G449,Sku_Consolidated!A2:R957,18,FALSE)</f>
      </c>
      <c r="AI449">
        <f>VLOOKUP(G449,Sku_Consolidated!A2:S957,19,FALSE)</f>
      </c>
      <c r="AJ449">
        <f>VLOOKUP(G449,Sku_Consolidated!A2:T957,20,FALSE)</f>
      </c>
    </row>
    <row r="450" spans="1:36" x14ac:dyDescent="0.25">
      <c r="A450">
        <v>2024</v>
      </c>
      <c r="B450" t="s">
        <v>31</v>
      </c>
      <c r="C450" t="s">
        <v>32</v>
      </c>
      <c r="D450" t="s">
        <v>33</v>
      </c>
      <c r="E450">
        <v>736</v>
      </c>
      <c r="F450">
        <f>IF(IFERROR(VLOOKUP(E450,Store_Showcase!B2:H144,{2}, FALSE), TRUE)=TRUE, IF(IFERROR(VLOOKUP(E450,Store_SRP!B2:H110,{2}, FALSE), TRUE)=TRUE,VLOOKUP(E450,Store_VAM!B2:H273,{2}, FALSE),VLOOKUP(E450,Store_SRP!B2:H110,{2}, FALSE)), VLOOKUP(E450,Store_Showcase!B2:H144,{2}, FALSE))</f>
      </c>
      <c r="G450">
        <v>655291</v>
      </c>
      <c r="H450" t="s">
        <v>116</v>
      </c>
      <c r="I450" s="8" t="s">
        <v>1035</v>
      </c>
      <c r="J450" t="s">
        <v>36</v>
      </c>
      <c r="K450" s="8">
        <f>IF(J450="PCK", I450, 0)</f>
      </c>
      <c r="L450" s="8">
        <f>IF(J450="KLS", I450, IF(J450="PCK", I450*VLOOKUP(G450,Sku_Consolidated!A2:U957,21, FALSE),I450*VLOOKUP(G450,Sku_Consolidated!A2:U957,21, FALSE)))</f>
      </c>
      <c r="M450" s="8">
        <f>IF(J450="PCS", I450, 0)</f>
      </c>
      <c r="N450" s="8" t="s">
        <v>1036</v>
      </c>
      <c r="O450" s="8">
        <f>N450 * VLOOKUP(E450&amp;VLOOKUP(G450,Sku_Consolidated!A2:Q957,17,FALSE),Sku_CommRate!A2:E1002, 5, FALSE)</f>
      </c>
      <c r="P450" s="8">
        <f>N450 - O450</f>
      </c>
      <c r="Q450">
        <f>VLOOKUP(G450,Sku_Consolidated!A2:G957,7, FALSE)</f>
      </c>
      <c r="R450">
        <f>IF(IFERROR(VLOOKUP(E450,Store_Showcase!B2:H144,7, FALSE), TRUE)=TRUE, IF(IFERROR(VLOOKUP(E450,Store_SRP!B2:H110,7, FALSE), TRUE)=TRUE,VLOOKUP(E450,Store_VAM!B2:H273,7, FALSE),VLOOKUP(E450,Store_SRP!B2:H110,7, FALSE)), VLOOKUP(E450,Store_Showcase!B2:H144,7, FALSE))</f>
      </c>
      <c r="S450">
        <f>IF(IFERROR(VLOOKUP(E450,Store_Showcase!B2:I144,8, FALSE), TRUE)=TRUE, IF(IFERROR(VLOOKUP(E450,Store_SRP!B2:I110,8, FALSE), TRUE)=TRUE,VLOOKUP(E450,Store_VAM!B2:I273,8, FALSE),VLOOKUP(E450,Store_SRP!B2:I110,8, FALSE)), VLOOKUP(E450,Store_Showcase!B2:I144,8, FALSE))</f>
      </c>
      <c r="T450">
        <f>VLOOKUP(G450,Sku_Consolidated!A2:R957,18,FALSE)</f>
      </c>
      <c r="U450">
        <v>6217</v>
      </c>
      <c r="V450">
        <f>IF(VLOOKUP(G450,Sku_Consolidated!A2:S957,19,FALSE)="SHOWCASE", VLOOKUP(E450,Store_Showcase!B2:L144,11, FALSE), IF(VLOOKUP(G450,Sku_Consolidated!A2:S957,19,FALSE)="VAM",VLOOKUP(E450,Store_VAM!B2:L273,11, FALSE),VLOOKUP(E450,Store_SRP!B2:L110,11, FALSE)))</f>
      </c>
      <c r="W450">
        <f>VLOOKUP(G450,Sku_Consolidated!A2:W957,11,FALSE)</f>
      </c>
      <c r="X450">
        <f>VLOOKUP(G450,Sku_Consolidated!A2:H957,8,FALSE)</f>
      </c>
      <c r="Y450">
        <f>VLOOKUP(G450,Sku_Consolidated!A2:I957,9,FALSE)</f>
      </c>
      <c r="Z450" t="s">
        <v>38</v>
      </c>
      <c r="AA450">
        <f>VLOOKUP(G450,Sku_Consolidated!A2:E957,5,FALSE)</f>
      </c>
      <c r="AB450">
        <f>IF(VLOOKUP(G450,Sku_Consolidated!A2:S957,19,FALSE)="SHOWCASE", VLOOKUP(E450,Store_Showcase!B2:N144,13, FALSE), IF(VLOOKUP(G450,Sku_Consolidated!A2:S957,19,FALSE)="VAM",VLOOKUP(E450,Store_VAM!B2:N273,13, FALSE),VLOOKUP(E450,Store_SRP!B2:N110,13, FALSE)))</f>
      </c>
      <c r="AC450">
        <f>IF(IFERROR(AB450,TRUE)=TRUE, "-","OK")</f>
      </c>
      <c r="AD450" s="8" t="s">
        <v>1036</v>
      </c>
      <c r="AE450" s="8" t="s">
        <v>39</v>
      </c>
      <c r="AF450">
        <f>IF(IFERROR(VLOOKUP(E450,Store_Showcase!B2:H144,{5}, FALSE), TRUE)=TRUE, IF(IFERROR(VLOOKUP(E450,Store_SRP!B2:H110,{5}, FALSE), TRUE)=TRUE,VLOOKUP(E450,Store_VAM!B2:H273,{5}, FALSE),VLOOKUP(E450,Store_SRP!B2:H110,{5}, FALSE)), VLOOKUP(E450,Store_Showcase!B2:H144,{5}, FALSE))</f>
      </c>
      <c r="AG450">
        <f>IF(IFERROR(VLOOKUP(E450,Store_Showcase!B2:H144,{6}, FALSE), TRUE)=TRUE, IF(IFERROR(VLOOKUP(E450,Store_SRP!B2:H110,{6}, FALSE), TRUE)=TRUE,VLOOKUP(E450,Store_VAM!B2:H273,{6}, FALSE),VLOOKUP(E450,Store_SRP!B2:H110,{6}, FALSE)), VLOOKUP(E450,Store_Showcase!B2:H144,{6}, FALSE))</f>
      </c>
      <c r="AH450">
        <f>VLOOKUP(G450,Sku_Consolidated!A2:R957,18,FALSE)</f>
      </c>
      <c r="AI450">
        <f>VLOOKUP(G450,Sku_Consolidated!A2:S957,19,FALSE)</f>
      </c>
      <c r="AJ450">
        <f>VLOOKUP(G450,Sku_Consolidated!A2:T957,20,FALSE)</f>
      </c>
    </row>
    <row r="451" spans="1:36" x14ac:dyDescent="0.25">
      <c r="A451">
        <v>2024</v>
      </c>
      <c r="B451" t="s">
        <v>31</v>
      </c>
      <c r="C451" t="s">
        <v>32</v>
      </c>
      <c r="D451" t="s">
        <v>33</v>
      </c>
      <c r="E451">
        <v>705</v>
      </c>
      <c r="F451">
        <f>IF(IFERROR(VLOOKUP(E451,Store_Showcase!B2:H144,{2}, FALSE), TRUE)=TRUE, IF(IFERROR(VLOOKUP(E451,Store_SRP!B2:H110,{2}, FALSE), TRUE)=TRUE,VLOOKUP(E451,Store_VAM!B2:H273,{2}, FALSE),VLOOKUP(E451,Store_SRP!B2:H110,{2}, FALSE)), VLOOKUP(E451,Store_Showcase!B2:H144,{2}, FALSE))</f>
      </c>
      <c r="G451">
        <v>655292</v>
      </c>
      <c r="H451" t="s">
        <v>72</v>
      </c>
      <c r="I451" s="8" t="s">
        <v>1037</v>
      </c>
      <c r="J451" t="s">
        <v>36</v>
      </c>
      <c r="K451" s="8">
        <f>IF(J451="PCK", I451, 0)</f>
      </c>
      <c r="L451" s="8">
        <f>IF(J451="KLS", I451, IF(J451="PCK", I451*VLOOKUP(G451,Sku_Consolidated!A2:U957,21, FALSE),I451*VLOOKUP(G451,Sku_Consolidated!A2:U957,21, FALSE)))</f>
      </c>
      <c r="M451" s="8">
        <f>IF(J451="PCS", I451, 0)</f>
      </c>
      <c r="N451" s="8" t="s">
        <v>1038</v>
      </c>
      <c r="O451" s="8">
        <f>N451 * VLOOKUP(E451&amp;VLOOKUP(G451,Sku_Consolidated!A2:Q957,17,FALSE),Sku_CommRate!A2:E1002, 5, FALSE)</f>
      </c>
      <c r="P451" s="8">
        <f>N451 - O451</f>
      </c>
      <c r="Q451">
        <f>VLOOKUP(G451,Sku_Consolidated!A2:G957,7, FALSE)</f>
      </c>
      <c r="R451">
        <f>IF(IFERROR(VLOOKUP(E451,Store_Showcase!B2:H144,7, FALSE), TRUE)=TRUE, IF(IFERROR(VLOOKUP(E451,Store_SRP!B2:H110,7, FALSE), TRUE)=TRUE,VLOOKUP(E451,Store_VAM!B2:H273,7, FALSE),VLOOKUP(E451,Store_SRP!B2:H110,7, FALSE)), VLOOKUP(E451,Store_Showcase!B2:H144,7, FALSE))</f>
      </c>
      <c r="S451">
        <f>IF(IFERROR(VLOOKUP(E451,Store_Showcase!B2:I144,8, FALSE), TRUE)=TRUE, IF(IFERROR(VLOOKUP(E451,Store_SRP!B2:I110,8, FALSE), TRUE)=TRUE,VLOOKUP(E451,Store_VAM!B2:I273,8, FALSE),VLOOKUP(E451,Store_SRP!B2:I110,8, FALSE)), VLOOKUP(E451,Store_Showcase!B2:I144,8, FALSE))</f>
      </c>
      <c r="T451">
        <f>VLOOKUP(G451,Sku_Consolidated!A2:R957,18,FALSE)</f>
      </c>
      <c r="U451">
        <v>6220</v>
      </c>
      <c r="V451">
        <f>IF(VLOOKUP(G451,Sku_Consolidated!A2:S957,19,FALSE)="SHOWCASE", VLOOKUP(E451,Store_Showcase!B2:L144,11, FALSE), IF(VLOOKUP(G451,Sku_Consolidated!A2:S957,19,FALSE)="VAM",VLOOKUP(E451,Store_VAM!B2:L273,11, FALSE),VLOOKUP(E451,Store_SRP!B2:L110,11, FALSE)))</f>
      </c>
      <c r="W451">
        <f>VLOOKUP(G451,Sku_Consolidated!A2:W957,11,FALSE)</f>
      </c>
      <c r="X451">
        <f>VLOOKUP(G451,Sku_Consolidated!A2:H957,8,FALSE)</f>
      </c>
      <c r="Y451">
        <f>VLOOKUP(G451,Sku_Consolidated!A2:I957,9,FALSE)</f>
      </c>
      <c r="Z451" t="s">
        <v>38</v>
      </c>
      <c r="AA451">
        <f>VLOOKUP(G451,Sku_Consolidated!A2:E957,5,FALSE)</f>
      </c>
      <c r="AB451">
        <f>IF(VLOOKUP(G451,Sku_Consolidated!A2:S957,19,FALSE)="SHOWCASE", VLOOKUP(E451,Store_Showcase!B2:N144,13, FALSE), IF(VLOOKUP(G451,Sku_Consolidated!A2:S957,19,FALSE)="VAM",VLOOKUP(E451,Store_VAM!B2:N273,13, FALSE),VLOOKUP(E451,Store_SRP!B2:N110,13, FALSE)))</f>
      </c>
      <c r="AC451">
        <f>IF(IFERROR(AB451,TRUE)=TRUE, "-","OK")</f>
      </c>
      <c r="AD451" s="8" t="s">
        <v>1038</v>
      </c>
      <c r="AE451" s="8" t="s">
        <v>39</v>
      </c>
      <c r="AF451">
        <f>IF(IFERROR(VLOOKUP(E451,Store_Showcase!B2:H144,{5}, FALSE), TRUE)=TRUE, IF(IFERROR(VLOOKUP(E451,Store_SRP!B2:H110,{5}, FALSE), TRUE)=TRUE,VLOOKUP(E451,Store_VAM!B2:H273,{5}, FALSE),VLOOKUP(E451,Store_SRP!B2:H110,{5}, FALSE)), VLOOKUP(E451,Store_Showcase!B2:H144,{5}, FALSE))</f>
      </c>
      <c r="AG451">
        <f>IF(IFERROR(VLOOKUP(E451,Store_Showcase!B2:H144,{6}, FALSE), TRUE)=TRUE, IF(IFERROR(VLOOKUP(E451,Store_SRP!B2:H110,{6}, FALSE), TRUE)=TRUE,VLOOKUP(E451,Store_VAM!B2:H273,{6}, FALSE),VLOOKUP(E451,Store_SRP!B2:H110,{6}, FALSE)), VLOOKUP(E451,Store_Showcase!B2:H144,{6}, FALSE))</f>
      </c>
      <c r="AH451">
        <f>VLOOKUP(G451,Sku_Consolidated!A2:R957,18,FALSE)</f>
      </c>
      <c r="AI451">
        <f>VLOOKUP(G451,Sku_Consolidated!A2:S957,19,FALSE)</f>
      </c>
      <c r="AJ451">
        <f>VLOOKUP(G451,Sku_Consolidated!A2:T957,20,FALSE)</f>
      </c>
    </row>
    <row r="452" spans="1:36" x14ac:dyDescent="0.25">
      <c r="A452">
        <v>2024</v>
      </c>
      <c r="B452" t="s">
        <v>31</v>
      </c>
      <c r="C452" t="s">
        <v>32</v>
      </c>
      <c r="D452" t="s">
        <v>33</v>
      </c>
      <c r="E452">
        <v>262</v>
      </c>
      <c r="F452">
        <f>IF(IFERROR(VLOOKUP(E452,Store_Showcase!B2:H144,{2}, FALSE), TRUE)=TRUE, IF(IFERROR(VLOOKUP(E452,Store_SRP!B2:H110,{2}, FALSE), TRUE)=TRUE,VLOOKUP(E452,Store_VAM!B2:H273,{2}, FALSE),VLOOKUP(E452,Store_SRP!B2:H110,{2}, FALSE)), VLOOKUP(E452,Store_Showcase!B2:H144,{2}, FALSE))</f>
      </c>
      <c r="G452">
        <v>705291</v>
      </c>
      <c r="H452" t="s">
        <v>1039</v>
      </c>
      <c r="I452" s="8" t="s">
        <v>1040</v>
      </c>
      <c r="J452" t="s">
        <v>36</v>
      </c>
      <c r="K452" s="8">
        <f>IF(J452="PCK", I452, 0)</f>
      </c>
      <c r="L452" s="8">
        <f>IF(J452="KLS", I452, IF(J452="PCK", I452*VLOOKUP(G452,Sku_Consolidated!A2:U957,21, FALSE),I452*VLOOKUP(G452,Sku_Consolidated!A2:U957,21, FALSE)))</f>
      </c>
      <c r="M452" s="8">
        <f>IF(J452="PCS", I452, 0)</f>
      </c>
      <c r="N452" s="8" t="s">
        <v>1041</v>
      </c>
      <c r="O452" s="8">
        <f>N452 * VLOOKUP(E452&amp;VLOOKUP(G452,Sku_Consolidated!A2:Q957,17,FALSE),Sku_CommRate!A2:E1002, 5, FALSE)</f>
      </c>
      <c r="P452" s="8">
        <f>N452 - O452</f>
      </c>
      <c r="Q452">
        <f>VLOOKUP(G452,Sku_Consolidated!A2:G957,7, FALSE)</f>
      </c>
      <c r="R452">
        <f>IF(IFERROR(VLOOKUP(E452,Store_Showcase!B2:H144,7, FALSE), TRUE)=TRUE, IF(IFERROR(VLOOKUP(E452,Store_SRP!B2:H110,7, FALSE), TRUE)=TRUE,VLOOKUP(E452,Store_VAM!B2:H273,7, FALSE),VLOOKUP(E452,Store_SRP!B2:H110,7, FALSE)), VLOOKUP(E452,Store_Showcase!B2:H144,7, FALSE))</f>
      </c>
      <c r="S452">
        <f>IF(IFERROR(VLOOKUP(E452,Store_Showcase!B2:I144,8, FALSE), TRUE)=TRUE, IF(IFERROR(VLOOKUP(E452,Store_SRP!B2:I110,8, FALSE), TRUE)=TRUE,VLOOKUP(E452,Store_VAM!B2:I273,8, FALSE),VLOOKUP(E452,Store_SRP!B2:I110,8, FALSE)), VLOOKUP(E452,Store_Showcase!B2:I144,8, FALSE))</f>
      </c>
      <c r="T452">
        <f>VLOOKUP(G452,Sku_Consolidated!A2:R957,18,FALSE)</f>
      </c>
      <c r="U452">
        <v>15879</v>
      </c>
      <c r="V452">
        <f>IF(VLOOKUP(G452,Sku_Consolidated!A2:S957,19,FALSE)="SHOWCASE", VLOOKUP(E452,Store_Showcase!B2:L144,11, FALSE), IF(VLOOKUP(G452,Sku_Consolidated!A2:S957,19,FALSE)="VAM",VLOOKUP(E452,Store_VAM!B2:L273,11, FALSE),VLOOKUP(E452,Store_SRP!B2:L110,11, FALSE)))</f>
      </c>
      <c r="W452">
        <f>VLOOKUP(G452,Sku_Consolidated!A2:W957,11,FALSE)</f>
      </c>
      <c r="X452">
        <f>VLOOKUP(G452,Sku_Consolidated!A2:H957,8,FALSE)</f>
      </c>
      <c r="Y452">
        <f>VLOOKUP(G452,Sku_Consolidated!A2:I957,9,FALSE)</f>
      </c>
      <c r="Z452" t="s">
        <v>38</v>
      </c>
      <c r="AA452">
        <f>VLOOKUP(G452,Sku_Consolidated!A2:E957,5,FALSE)</f>
      </c>
      <c r="AB452">
        <f>IF(VLOOKUP(G452,Sku_Consolidated!A2:S957,19,FALSE)="SHOWCASE", VLOOKUP(E452,Store_Showcase!B2:N144,13, FALSE), IF(VLOOKUP(G452,Sku_Consolidated!A2:S957,19,FALSE)="VAM",VLOOKUP(E452,Store_VAM!B2:N273,13, FALSE),VLOOKUP(E452,Store_SRP!B2:N110,13, FALSE)))</f>
      </c>
      <c r="AC452">
        <f>IF(IFERROR(AB452,TRUE)=TRUE, "-","OK")</f>
      </c>
      <c r="AD452" s="8" t="s">
        <v>1041</v>
      </c>
      <c r="AE452" s="8" t="s">
        <v>39</v>
      </c>
      <c r="AF452">
        <f>IF(IFERROR(VLOOKUP(E452,Store_Showcase!B2:H144,{5}, FALSE), TRUE)=TRUE, IF(IFERROR(VLOOKUP(E452,Store_SRP!B2:H110,{5}, FALSE), TRUE)=TRUE,VLOOKUP(E452,Store_VAM!B2:H273,{5}, FALSE),VLOOKUP(E452,Store_SRP!B2:H110,{5}, FALSE)), VLOOKUP(E452,Store_Showcase!B2:H144,{5}, FALSE))</f>
      </c>
      <c r="AG452">
        <f>IF(IFERROR(VLOOKUP(E452,Store_Showcase!B2:H144,{6}, FALSE), TRUE)=TRUE, IF(IFERROR(VLOOKUP(E452,Store_SRP!B2:H110,{6}, FALSE), TRUE)=TRUE,VLOOKUP(E452,Store_VAM!B2:H273,{6}, FALSE),VLOOKUP(E452,Store_SRP!B2:H110,{6}, FALSE)), VLOOKUP(E452,Store_Showcase!B2:H144,{6}, FALSE))</f>
      </c>
      <c r="AH452">
        <f>VLOOKUP(G452,Sku_Consolidated!A2:R957,18,FALSE)</f>
      </c>
      <c r="AI452">
        <f>VLOOKUP(G452,Sku_Consolidated!A2:S957,19,FALSE)</f>
      </c>
      <c r="AJ452">
        <f>VLOOKUP(G452,Sku_Consolidated!A2:T957,20,FALSE)</f>
      </c>
    </row>
    <row r="453" spans="1:36" x14ac:dyDescent="0.25">
      <c r="A453">
        <v>2024</v>
      </c>
      <c r="B453" t="s">
        <v>31</v>
      </c>
      <c r="C453" t="s">
        <v>32</v>
      </c>
      <c r="D453" t="s">
        <v>33</v>
      </c>
      <c r="E453">
        <v>216</v>
      </c>
      <c r="F453">
        <f>IF(IFERROR(VLOOKUP(E453,Store_Showcase!B2:H144,{2}, FALSE), TRUE)=TRUE, IF(IFERROR(VLOOKUP(E453,Store_SRP!B2:H110,{2}, FALSE), TRUE)=TRUE,VLOOKUP(E453,Store_VAM!B2:H273,{2}, FALSE),VLOOKUP(E453,Store_SRP!B2:H110,{2}, FALSE)), VLOOKUP(E453,Store_Showcase!B2:H144,{2}, FALSE))</f>
      </c>
      <c r="G453">
        <v>655315</v>
      </c>
      <c r="H453" t="s">
        <v>34</v>
      </c>
      <c r="I453" s="8" t="s">
        <v>1042</v>
      </c>
      <c r="J453" t="s">
        <v>36</v>
      </c>
      <c r="K453" s="8">
        <f>IF(J453="PCK", I453, 0)</f>
      </c>
      <c r="L453" s="8">
        <f>IF(J453="KLS", I453, IF(J453="PCK", I453*VLOOKUP(G453,Sku_Consolidated!A2:U957,21, FALSE),I453*VLOOKUP(G453,Sku_Consolidated!A2:U957,21, FALSE)))</f>
      </c>
      <c r="M453" s="8">
        <f>IF(J453="PCS", I453, 0)</f>
      </c>
      <c r="N453" s="8" t="s">
        <v>1043</v>
      </c>
      <c r="O453" s="8">
        <f>N453 * VLOOKUP(E453&amp;VLOOKUP(G453,Sku_Consolidated!A2:Q957,17,FALSE),Sku_CommRate!A2:E1002, 5, FALSE)</f>
      </c>
      <c r="P453" s="8">
        <f>N453 - O453</f>
      </c>
      <c r="Q453">
        <f>VLOOKUP(G453,Sku_Consolidated!A2:G957,7, FALSE)</f>
      </c>
      <c r="R453">
        <f>IF(IFERROR(VLOOKUP(E453,Store_Showcase!B2:H144,7, FALSE), TRUE)=TRUE, IF(IFERROR(VLOOKUP(E453,Store_SRP!B2:H110,7, FALSE), TRUE)=TRUE,VLOOKUP(E453,Store_VAM!B2:H273,7, FALSE),VLOOKUP(E453,Store_SRP!B2:H110,7, FALSE)), VLOOKUP(E453,Store_Showcase!B2:H144,7, FALSE))</f>
      </c>
      <c r="S453">
        <f>IF(IFERROR(VLOOKUP(E453,Store_Showcase!B2:I144,8, FALSE), TRUE)=TRUE, IF(IFERROR(VLOOKUP(E453,Store_SRP!B2:I110,8, FALSE), TRUE)=TRUE,VLOOKUP(E453,Store_VAM!B2:I273,8, FALSE),VLOOKUP(E453,Store_SRP!B2:I110,8, FALSE)), VLOOKUP(E453,Store_Showcase!B2:I144,8, FALSE))</f>
      </c>
      <c r="T453">
        <f>VLOOKUP(G453,Sku_Consolidated!A2:R957,18,FALSE)</f>
      </c>
      <c r="U453">
        <v>6240</v>
      </c>
      <c r="V453">
        <f>IF(VLOOKUP(G453,Sku_Consolidated!A2:S957,19,FALSE)="SHOWCASE", VLOOKUP(E453,Store_Showcase!B2:L144,11, FALSE), IF(VLOOKUP(G453,Sku_Consolidated!A2:S957,19,FALSE)="VAM",VLOOKUP(E453,Store_VAM!B2:L273,11, FALSE),VLOOKUP(E453,Store_SRP!B2:L110,11, FALSE)))</f>
      </c>
      <c r="W453">
        <f>VLOOKUP(G453,Sku_Consolidated!A2:W957,11,FALSE)</f>
      </c>
      <c r="X453">
        <f>VLOOKUP(G453,Sku_Consolidated!A2:H957,8,FALSE)</f>
      </c>
      <c r="Y453">
        <f>VLOOKUP(G453,Sku_Consolidated!A2:I957,9,FALSE)</f>
      </c>
      <c r="Z453" t="s">
        <v>38</v>
      </c>
      <c r="AA453">
        <f>VLOOKUP(G453,Sku_Consolidated!A2:E957,5,FALSE)</f>
      </c>
      <c r="AB453">
        <f>IF(VLOOKUP(G453,Sku_Consolidated!A2:S957,19,FALSE)="SHOWCASE", VLOOKUP(E453,Store_Showcase!B2:N144,13, FALSE), IF(VLOOKUP(G453,Sku_Consolidated!A2:S957,19,FALSE)="VAM",VLOOKUP(E453,Store_VAM!B2:N273,13, FALSE),VLOOKUP(E453,Store_SRP!B2:N110,13, FALSE)))</f>
      </c>
      <c r="AC453">
        <f>IF(IFERROR(AB453,TRUE)=TRUE, "-","OK")</f>
      </c>
      <c r="AD453" s="8" t="s">
        <v>1043</v>
      </c>
      <c r="AE453" s="8" t="s">
        <v>39</v>
      </c>
      <c r="AF453">
        <f>IF(IFERROR(VLOOKUP(E453,Store_Showcase!B2:H144,{5}, FALSE), TRUE)=TRUE, IF(IFERROR(VLOOKUP(E453,Store_SRP!B2:H110,{5}, FALSE), TRUE)=TRUE,VLOOKUP(E453,Store_VAM!B2:H273,{5}, FALSE),VLOOKUP(E453,Store_SRP!B2:H110,{5}, FALSE)), VLOOKUP(E453,Store_Showcase!B2:H144,{5}, FALSE))</f>
      </c>
      <c r="AG453">
        <f>IF(IFERROR(VLOOKUP(E453,Store_Showcase!B2:H144,{6}, FALSE), TRUE)=TRUE, IF(IFERROR(VLOOKUP(E453,Store_SRP!B2:H110,{6}, FALSE), TRUE)=TRUE,VLOOKUP(E453,Store_VAM!B2:H273,{6}, FALSE),VLOOKUP(E453,Store_SRP!B2:H110,{6}, FALSE)), VLOOKUP(E453,Store_Showcase!B2:H144,{6}, FALSE))</f>
      </c>
      <c r="AH453">
        <f>VLOOKUP(G453,Sku_Consolidated!A2:R957,18,FALSE)</f>
      </c>
      <c r="AI453">
        <f>VLOOKUP(G453,Sku_Consolidated!A2:S957,19,FALSE)</f>
      </c>
      <c r="AJ453">
        <f>VLOOKUP(G453,Sku_Consolidated!A2:T957,20,FALSE)</f>
      </c>
    </row>
    <row r="454" spans="1:36" x14ac:dyDescent="0.25">
      <c r="A454">
        <v>2024</v>
      </c>
      <c r="B454" t="s">
        <v>31</v>
      </c>
      <c r="C454" t="s">
        <v>32</v>
      </c>
      <c r="D454" t="s">
        <v>33</v>
      </c>
      <c r="E454">
        <v>717</v>
      </c>
      <c r="F454">
        <f>IF(IFERROR(VLOOKUP(E454,Store_Showcase!B2:H144,{2}, FALSE), TRUE)=TRUE, IF(IFERROR(VLOOKUP(E454,Store_SRP!B2:H110,{2}, FALSE), TRUE)=TRUE,VLOOKUP(E454,Store_VAM!B2:H273,{2}, FALSE),VLOOKUP(E454,Store_SRP!B2:H110,{2}, FALSE)), VLOOKUP(E454,Store_Showcase!B2:H144,{2}, FALSE))</f>
      </c>
      <c r="G454">
        <v>656325</v>
      </c>
      <c r="H454" t="s">
        <v>474</v>
      </c>
      <c r="I454" s="8" t="s">
        <v>1044</v>
      </c>
      <c r="J454" t="s">
        <v>36</v>
      </c>
      <c r="K454" s="8">
        <f>IF(J454="PCK", I454, 0)</f>
      </c>
      <c r="L454" s="8">
        <f>IF(J454="KLS", I454, IF(J454="PCK", I454*VLOOKUP(G454,Sku_Consolidated!A2:U957,21, FALSE),I454*VLOOKUP(G454,Sku_Consolidated!A2:U957,21, FALSE)))</f>
      </c>
      <c r="M454" s="8">
        <f>IF(J454="PCS", I454, 0)</f>
      </c>
      <c r="N454" s="8" t="s">
        <v>1045</v>
      </c>
      <c r="O454" s="8">
        <f>N454 * VLOOKUP(E454&amp;VLOOKUP(G454,Sku_Consolidated!A2:Q957,17,FALSE),Sku_CommRate!A2:E1002, 5, FALSE)</f>
      </c>
      <c r="P454" s="8">
        <f>N454 - O454</f>
      </c>
      <c r="Q454">
        <f>VLOOKUP(G454,Sku_Consolidated!A2:G957,7, FALSE)</f>
      </c>
      <c r="R454">
        <f>IF(IFERROR(VLOOKUP(E454,Store_Showcase!B2:H144,7, FALSE), TRUE)=TRUE, IF(IFERROR(VLOOKUP(E454,Store_SRP!B2:H110,7, FALSE), TRUE)=TRUE,VLOOKUP(E454,Store_VAM!B2:H273,7, FALSE),VLOOKUP(E454,Store_SRP!B2:H110,7, FALSE)), VLOOKUP(E454,Store_Showcase!B2:H144,7, FALSE))</f>
      </c>
      <c r="S454">
        <f>IF(IFERROR(VLOOKUP(E454,Store_Showcase!B2:I144,8, FALSE), TRUE)=TRUE, IF(IFERROR(VLOOKUP(E454,Store_SRP!B2:I110,8, FALSE), TRUE)=TRUE,VLOOKUP(E454,Store_VAM!B2:I273,8, FALSE),VLOOKUP(E454,Store_SRP!B2:I110,8, FALSE)), VLOOKUP(E454,Store_Showcase!B2:I144,8, FALSE))</f>
      </c>
      <c r="T454">
        <f>VLOOKUP(G454,Sku_Consolidated!A2:R957,18,FALSE)</f>
      </c>
      <c r="U454">
        <v>6778</v>
      </c>
      <c r="V454">
        <f>IF(VLOOKUP(G454,Sku_Consolidated!A2:S957,19,FALSE)="SHOWCASE", VLOOKUP(E454,Store_Showcase!B2:L144,11, FALSE), IF(VLOOKUP(G454,Sku_Consolidated!A2:S957,19,FALSE)="VAM",VLOOKUP(E454,Store_VAM!B2:L273,11, FALSE),VLOOKUP(E454,Store_SRP!B2:L110,11, FALSE)))</f>
      </c>
      <c r="W454">
        <f>VLOOKUP(G454,Sku_Consolidated!A2:W957,11,FALSE)</f>
      </c>
      <c r="X454">
        <f>VLOOKUP(G454,Sku_Consolidated!A2:H957,8,FALSE)</f>
      </c>
      <c r="Y454">
        <f>VLOOKUP(G454,Sku_Consolidated!A2:I957,9,FALSE)</f>
      </c>
      <c r="Z454" t="s">
        <v>38</v>
      </c>
      <c r="AA454">
        <f>VLOOKUP(G454,Sku_Consolidated!A2:E957,5,FALSE)</f>
      </c>
      <c r="AB454">
        <f>IF(VLOOKUP(G454,Sku_Consolidated!A2:S957,19,FALSE)="SHOWCASE", VLOOKUP(E454,Store_Showcase!B2:N144,13, FALSE), IF(VLOOKUP(G454,Sku_Consolidated!A2:S957,19,FALSE)="VAM",VLOOKUP(E454,Store_VAM!B2:N273,13, FALSE),VLOOKUP(E454,Store_SRP!B2:N110,13, FALSE)))</f>
      </c>
      <c r="AC454">
        <f>IF(IFERROR(AB454,TRUE)=TRUE, "-","OK")</f>
      </c>
      <c r="AD454" s="8" t="s">
        <v>1046</v>
      </c>
      <c r="AE454" s="8" t="s">
        <v>1047</v>
      </c>
      <c r="AF454">
        <f>IF(IFERROR(VLOOKUP(E454,Store_Showcase!B2:H144,{5}, FALSE), TRUE)=TRUE, IF(IFERROR(VLOOKUP(E454,Store_SRP!B2:H110,{5}, FALSE), TRUE)=TRUE,VLOOKUP(E454,Store_VAM!B2:H273,{5}, FALSE),VLOOKUP(E454,Store_SRP!B2:H110,{5}, FALSE)), VLOOKUP(E454,Store_Showcase!B2:H144,{5}, FALSE))</f>
      </c>
      <c r="AG454">
        <f>IF(IFERROR(VLOOKUP(E454,Store_Showcase!B2:H144,{6}, FALSE), TRUE)=TRUE, IF(IFERROR(VLOOKUP(E454,Store_SRP!B2:H110,{6}, FALSE), TRUE)=TRUE,VLOOKUP(E454,Store_VAM!B2:H273,{6}, FALSE),VLOOKUP(E454,Store_SRP!B2:H110,{6}, FALSE)), VLOOKUP(E454,Store_Showcase!B2:H144,{6}, FALSE))</f>
      </c>
      <c r="AH454">
        <f>VLOOKUP(G454,Sku_Consolidated!A2:R957,18,FALSE)</f>
      </c>
      <c r="AI454">
        <f>VLOOKUP(G454,Sku_Consolidated!A2:S957,19,FALSE)</f>
      </c>
      <c r="AJ454">
        <f>VLOOKUP(G454,Sku_Consolidated!A2:T957,20,FALSE)</f>
      </c>
    </row>
    <row r="455" spans="1:36" x14ac:dyDescent="0.25">
      <c r="A455">
        <v>2024</v>
      </c>
      <c r="B455" t="s">
        <v>31</v>
      </c>
      <c r="C455" t="s">
        <v>32</v>
      </c>
      <c r="D455" t="s">
        <v>33</v>
      </c>
      <c r="E455">
        <v>746</v>
      </c>
      <c r="F455">
        <f>IF(IFERROR(VLOOKUP(E455,Store_Showcase!B2:H144,{2}, FALSE), TRUE)=TRUE, IF(IFERROR(VLOOKUP(E455,Store_SRP!B2:H110,{2}, FALSE), TRUE)=TRUE,VLOOKUP(E455,Store_VAM!B2:H273,{2}, FALSE),VLOOKUP(E455,Store_SRP!B2:H110,{2}, FALSE)), VLOOKUP(E455,Store_Showcase!B2:H144,{2}, FALSE))</f>
      </c>
      <c r="G455">
        <v>655311</v>
      </c>
      <c r="H455" t="s">
        <v>119</v>
      </c>
      <c r="I455" s="8" t="s">
        <v>1048</v>
      </c>
      <c r="J455" t="s">
        <v>36</v>
      </c>
      <c r="K455" s="8">
        <f>IF(J455="PCK", I455, 0)</f>
      </c>
      <c r="L455" s="8">
        <f>IF(J455="KLS", I455, IF(J455="PCK", I455*VLOOKUP(G455,Sku_Consolidated!A2:U957,21, FALSE),I455*VLOOKUP(G455,Sku_Consolidated!A2:U957,21, FALSE)))</f>
      </c>
      <c r="M455" s="8">
        <f>IF(J455="PCS", I455, 0)</f>
      </c>
      <c r="N455" s="8" t="s">
        <v>1049</v>
      </c>
      <c r="O455" s="8">
        <f>N455 * VLOOKUP(E455&amp;VLOOKUP(G455,Sku_Consolidated!A2:Q957,17,FALSE),Sku_CommRate!A2:E1002, 5, FALSE)</f>
      </c>
      <c r="P455" s="8">
        <f>N455 - O455</f>
      </c>
      <c r="Q455">
        <f>VLOOKUP(G455,Sku_Consolidated!A2:G957,7, FALSE)</f>
      </c>
      <c r="R455">
        <f>IF(IFERROR(VLOOKUP(E455,Store_Showcase!B2:H144,7, FALSE), TRUE)=TRUE, IF(IFERROR(VLOOKUP(E455,Store_SRP!B2:H110,7, FALSE), TRUE)=TRUE,VLOOKUP(E455,Store_VAM!B2:H273,7, FALSE),VLOOKUP(E455,Store_SRP!B2:H110,7, FALSE)), VLOOKUP(E455,Store_Showcase!B2:H144,7, FALSE))</f>
      </c>
      <c r="S455">
        <f>IF(IFERROR(VLOOKUP(E455,Store_Showcase!B2:I144,8, FALSE), TRUE)=TRUE, IF(IFERROR(VLOOKUP(E455,Store_SRP!B2:I110,8, FALSE), TRUE)=TRUE,VLOOKUP(E455,Store_VAM!B2:I273,8, FALSE),VLOOKUP(E455,Store_SRP!B2:I110,8, FALSE)), VLOOKUP(E455,Store_Showcase!B2:I144,8, FALSE))</f>
      </c>
      <c r="T455">
        <f>VLOOKUP(G455,Sku_Consolidated!A2:R957,18,FALSE)</f>
      </c>
      <c r="U455">
        <v>6237</v>
      </c>
      <c r="V455">
        <f>IF(VLOOKUP(G455,Sku_Consolidated!A2:S957,19,FALSE)="SHOWCASE", VLOOKUP(E455,Store_Showcase!B2:L144,11, FALSE), IF(VLOOKUP(G455,Sku_Consolidated!A2:S957,19,FALSE)="VAM",VLOOKUP(E455,Store_VAM!B2:L273,11, FALSE),VLOOKUP(E455,Store_SRP!B2:L110,11, FALSE)))</f>
      </c>
      <c r="W455">
        <f>VLOOKUP(G455,Sku_Consolidated!A2:W957,11,FALSE)</f>
      </c>
      <c r="X455">
        <f>VLOOKUP(G455,Sku_Consolidated!A2:H957,8,FALSE)</f>
      </c>
      <c r="Y455">
        <f>VLOOKUP(G455,Sku_Consolidated!A2:I957,9,FALSE)</f>
      </c>
      <c r="Z455" t="s">
        <v>38</v>
      </c>
      <c r="AA455">
        <f>VLOOKUP(G455,Sku_Consolidated!A2:E957,5,FALSE)</f>
      </c>
      <c r="AB455">
        <f>IF(VLOOKUP(G455,Sku_Consolidated!A2:S957,19,FALSE)="SHOWCASE", VLOOKUP(E455,Store_Showcase!B2:N144,13, FALSE), IF(VLOOKUP(G455,Sku_Consolidated!A2:S957,19,FALSE)="VAM",VLOOKUP(E455,Store_VAM!B2:N273,13, FALSE),VLOOKUP(E455,Store_SRP!B2:N110,13, FALSE)))</f>
      </c>
      <c r="AC455">
        <f>IF(IFERROR(AB455,TRUE)=TRUE, "-","OK")</f>
      </c>
      <c r="AD455" s="8" t="s">
        <v>1049</v>
      </c>
      <c r="AE455" s="8" t="s">
        <v>39</v>
      </c>
      <c r="AF455">
        <f>IF(IFERROR(VLOOKUP(E455,Store_Showcase!B2:H144,{5}, FALSE), TRUE)=TRUE, IF(IFERROR(VLOOKUP(E455,Store_SRP!B2:H110,{5}, FALSE), TRUE)=TRUE,VLOOKUP(E455,Store_VAM!B2:H273,{5}, FALSE),VLOOKUP(E455,Store_SRP!B2:H110,{5}, FALSE)), VLOOKUP(E455,Store_Showcase!B2:H144,{5}, FALSE))</f>
      </c>
      <c r="AG455">
        <f>IF(IFERROR(VLOOKUP(E455,Store_Showcase!B2:H144,{6}, FALSE), TRUE)=TRUE, IF(IFERROR(VLOOKUP(E455,Store_SRP!B2:H110,{6}, FALSE), TRUE)=TRUE,VLOOKUP(E455,Store_VAM!B2:H273,{6}, FALSE),VLOOKUP(E455,Store_SRP!B2:H110,{6}, FALSE)), VLOOKUP(E455,Store_Showcase!B2:H144,{6}, FALSE))</f>
      </c>
      <c r="AH455">
        <f>VLOOKUP(G455,Sku_Consolidated!A2:R957,18,FALSE)</f>
      </c>
      <c r="AI455">
        <f>VLOOKUP(G455,Sku_Consolidated!A2:S957,19,FALSE)</f>
      </c>
      <c r="AJ455">
        <f>VLOOKUP(G455,Sku_Consolidated!A2:T957,20,FALSE)</f>
      </c>
    </row>
    <row r="456" spans="1:36" x14ac:dyDescent="0.25">
      <c r="A456">
        <v>2024</v>
      </c>
      <c r="B456" t="s">
        <v>31</v>
      </c>
      <c r="C456" t="s">
        <v>32</v>
      </c>
      <c r="D456" t="s">
        <v>33</v>
      </c>
      <c r="E456">
        <v>705</v>
      </c>
      <c r="F456">
        <f>IF(IFERROR(VLOOKUP(E456,Store_Showcase!B2:H144,{2}, FALSE), TRUE)=TRUE, IF(IFERROR(VLOOKUP(E456,Store_SRP!B2:H110,{2}, FALSE), TRUE)=TRUE,VLOOKUP(E456,Store_VAM!B2:H273,{2}, FALSE),VLOOKUP(E456,Store_SRP!B2:H110,{2}, FALSE)), VLOOKUP(E456,Store_Showcase!B2:H144,{2}, FALSE))</f>
      </c>
      <c r="G456">
        <v>655319</v>
      </c>
      <c r="H456" t="s">
        <v>246</v>
      </c>
      <c r="I456" s="8" t="s">
        <v>1050</v>
      </c>
      <c r="J456" t="s">
        <v>36</v>
      </c>
      <c r="K456" s="8">
        <f>IF(J456="PCK", I456, 0)</f>
      </c>
      <c r="L456" s="8">
        <f>IF(J456="KLS", I456, IF(J456="PCK", I456*VLOOKUP(G456,Sku_Consolidated!A2:U957,21, FALSE),I456*VLOOKUP(G456,Sku_Consolidated!A2:U957,21, FALSE)))</f>
      </c>
      <c r="M456" s="8">
        <f>IF(J456="PCS", I456, 0)</f>
      </c>
      <c r="N456" s="8" t="s">
        <v>1051</v>
      </c>
      <c r="O456" s="8">
        <f>N456 * VLOOKUP(E456&amp;VLOOKUP(G456,Sku_Consolidated!A2:Q957,17,FALSE),Sku_CommRate!A2:E1002, 5, FALSE)</f>
      </c>
      <c r="P456" s="8">
        <f>N456 - O456</f>
      </c>
      <c r="Q456">
        <f>VLOOKUP(G456,Sku_Consolidated!A2:G957,7, FALSE)</f>
      </c>
      <c r="R456">
        <f>IF(IFERROR(VLOOKUP(E456,Store_Showcase!B2:H144,7, FALSE), TRUE)=TRUE, IF(IFERROR(VLOOKUP(E456,Store_SRP!B2:H110,7, FALSE), TRUE)=TRUE,VLOOKUP(E456,Store_VAM!B2:H273,7, FALSE),VLOOKUP(E456,Store_SRP!B2:H110,7, FALSE)), VLOOKUP(E456,Store_Showcase!B2:H144,7, FALSE))</f>
      </c>
      <c r="S456">
        <f>IF(IFERROR(VLOOKUP(E456,Store_Showcase!B2:I144,8, FALSE), TRUE)=TRUE, IF(IFERROR(VLOOKUP(E456,Store_SRP!B2:I110,8, FALSE), TRUE)=TRUE,VLOOKUP(E456,Store_VAM!B2:I273,8, FALSE),VLOOKUP(E456,Store_SRP!B2:I110,8, FALSE)), VLOOKUP(E456,Store_Showcase!B2:I144,8, FALSE))</f>
      </c>
      <c r="T456">
        <f>VLOOKUP(G456,Sku_Consolidated!A2:R957,18,FALSE)</f>
      </c>
      <c r="U456">
        <v>6244</v>
      </c>
      <c r="V456">
        <f>IF(VLOOKUP(G456,Sku_Consolidated!A2:S957,19,FALSE)="SHOWCASE", VLOOKUP(E456,Store_Showcase!B2:L144,11, FALSE), IF(VLOOKUP(G456,Sku_Consolidated!A2:S957,19,FALSE)="VAM",VLOOKUP(E456,Store_VAM!B2:L273,11, FALSE),VLOOKUP(E456,Store_SRP!B2:L110,11, FALSE)))</f>
      </c>
      <c r="W456">
        <f>VLOOKUP(G456,Sku_Consolidated!A2:W957,11,FALSE)</f>
      </c>
      <c r="X456">
        <f>VLOOKUP(G456,Sku_Consolidated!A2:H957,8,FALSE)</f>
      </c>
      <c r="Y456">
        <f>VLOOKUP(G456,Sku_Consolidated!A2:I957,9,FALSE)</f>
      </c>
      <c r="Z456" t="s">
        <v>38</v>
      </c>
      <c r="AA456">
        <f>VLOOKUP(G456,Sku_Consolidated!A2:E957,5,FALSE)</f>
      </c>
      <c r="AB456">
        <f>IF(VLOOKUP(G456,Sku_Consolidated!A2:S957,19,FALSE)="SHOWCASE", VLOOKUP(E456,Store_Showcase!B2:N144,13, FALSE), IF(VLOOKUP(G456,Sku_Consolidated!A2:S957,19,FALSE)="VAM",VLOOKUP(E456,Store_VAM!B2:N273,13, FALSE),VLOOKUP(E456,Store_SRP!B2:N110,13, FALSE)))</f>
      </c>
      <c r="AC456">
        <f>IF(IFERROR(AB456,TRUE)=TRUE, "-","OK")</f>
      </c>
      <c r="AD456" s="8" t="s">
        <v>1051</v>
      </c>
      <c r="AE456" s="8" t="s">
        <v>39</v>
      </c>
      <c r="AF456">
        <f>IF(IFERROR(VLOOKUP(E456,Store_Showcase!B2:H144,{5}, FALSE), TRUE)=TRUE, IF(IFERROR(VLOOKUP(E456,Store_SRP!B2:H110,{5}, FALSE), TRUE)=TRUE,VLOOKUP(E456,Store_VAM!B2:H273,{5}, FALSE),VLOOKUP(E456,Store_SRP!B2:H110,{5}, FALSE)), VLOOKUP(E456,Store_Showcase!B2:H144,{5}, FALSE))</f>
      </c>
      <c r="AG456">
        <f>IF(IFERROR(VLOOKUP(E456,Store_Showcase!B2:H144,{6}, FALSE), TRUE)=TRUE, IF(IFERROR(VLOOKUP(E456,Store_SRP!B2:H110,{6}, FALSE), TRUE)=TRUE,VLOOKUP(E456,Store_VAM!B2:H273,{6}, FALSE),VLOOKUP(E456,Store_SRP!B2:H110,{6}, FALSE)), VLOOKUP(E456,Store_Showcase!B2:H144,{6}, FALSE))</f>
      </c>
      <c r="AH456">
        <f>VLOOKUP(G456,Sku_Consolidated!A2:R957,18,FALSE)</f>
      </c>
      <c r="AI456">
        <f>VLOOKUP(G456,Sku_Consolidated!A2:S957,19,FALSE)</f>
      </c>
      <c r="AJ456">
        <f>VLOOKUP(G456,Sku_Consolidated!A2:T957,20,FALSE)</f>
      </c>
    </row>
    <row r="457" spans="1:36" x14ac:dyDescent="0.25">
      <c r="A457">
        <v>2024</v>
      </c>
      <c r="B457" t="s">
        <v>31</v>
      </c>
      <c r="C457" t="s">
        <v>32</v>
      </c>
      <c r="D457" t="s">
        <v>33</v>
      </c>
      <c r="E457">
        <v>739</v>
      </c>
      <c r="F457">
        <f>IF(IFERROR(VLOOKUP(E457,Store_Showcase!B2:H144,{2}, FALSE), TRUE)=TRUE, IF(IFERROR(VLOOKUP(E457,Store_SRP!B2:H110,{2}, FALSE), TRUE)=TRUE,VLOOKUP(E457,Store_VAM!B2:H273,{2}, FALSE),VLOOKUP(E457,Store_SRP!B2:H110,{2}, FALSE)), VLOOKUP(E457,Store_Showcase!B2:H144,{2}, FALSE))</f>
      </c>
      <c r="G457">
        <v>662372</v>
      </c>
      <c r="H457" t="s">
        <v>654</v>
      </c>
      <c r="I457" s="8" t="s">
        <v>1052</v>
      </c>
      <c r="J457" t="s">
        <v>493</v>
      </c>
      <c r="K457" s="8">
        <f>IF(J457="PCK", I457, 0)</f>
      </c>
      <c r="L457" s="8">
        <f>IF(J457="KLS", I457, IF(J457="PCK", I457*VLOOKUP(G457,Sku_Consolidated!A2:U957,21, FALSE),I457*VLOOKUP(G457,Sku_Consolidated!A2:U957,21, FALSE)))</f>
      </c>
      <c r="M457" s="8">
        <f>IF(J457="PCS", I457, 0)</f>
      </c>
      <c r="N457" s="8" t="s">
        <v>1053</v>
      </c>
      <c r="O457" s="8">
        <f>N457 * VLOOKUP(E457&amp;VLOOKUP(G457,Sku_Consolidated!A2:Q957,17,FALSE),Sku_CommRate!A2:E1002, 5, FALSE)</f>
      </c>
      <c r="P457" s="8">
        <f>N457 - O457</f>
      </c>
      <c r="Q457">
        <f>VLOOKUP(G457,Sku_Consolidated!A2:G957,7, FALSE)</f>
      </c>
      <c r="R457">
        <f>IF(IFERROR(VLOOKUP(E457,Store_Showcase!B2:H144,7, FALSE), TRUE)=TRUE, IF(IFERROR(VLOOKUP(E457,Store_SRP!B2:H110,7, FALSE), TRUE)=TRUE,VLOOKUP(E457,Store_VAM!B2:H273,7, FALSE),VLOOKUP(E457,Store_SRP!B2:H110,7, FALSE)), VLOOKUP(E457,Store_Showcase!B2:H144,7, FALSE))</f>
      </c>
      <c r="S457">
        <f>IF(IFERROR(VLOOKUP(E457,Store_Showcase!B2:I144,8, FALSE), TRUE)=TRUE, IF(IFERROR(VLOOKUP(E457,Store_SRP!B2:I110,8, FALSE), TRUE)=TRUE,VLOOKUP(E457,Store_VAM!B2:I273,8, FALSE),VLOOKUP(E457,Store_SRP!B2:I110,8, FALSE)), VLOOKUP(E457,Store_Showcase!B2:I144,8, FALSE))</f>
      </c>
      <c r="T457">
        <f>VLOOKUP(G457,Sku_Consolidated!A2:R957,18,FALSE)</f>
      </c>
      <c r="U457">
        <v>4806532531625</v>
      </c>
      <c r="V457">
        <f>IF(VLOOKUP(G457,Sku_Consolidated!A2:S957,19,FALSE)="SHOWCASE", VLOOKUP(E457,Store_Showcase!B2:L144,11, FALSE), IF(VLOOKUP(G457,Sku_Consolidated!A2:S957,19,FALSE)="VAM",VLOOKUP(E457,Store_VAM!B2:L273,11, FALSE),VLOOKUP(E457,Store_SRP!B2:L110,11, FALSE)))</f>
      </c>
      <c r="W457">
        <f>VLOOKUP(G457,Sku_Consolidated!A2:W957,11,FALSE)</f>
      </c>
      <c r="X457">
        <f>VLOOKUP(G457,Sku_Consolidated!A2:H957,8,FALSE)</f>
      </c>
      <c r="Y457">
        <f>VLOOKUP(G457,Sku_Consolidated!A2:I957,9,FALSE)</f>
      </c>
      <c r="Z457" t="s">
        <v>38</v>
      </c>
      <c r="AA457">
        <f>VLOOKUP(G457,Sku_Consolidated!A2:E957,5,FALSE)</f>
      </c>
      <c r="AB457">
        <f>IF(VLOOKUP(G457,Sku_Consolidated!A2:S957,19,FALSE)="SHOWCASE", VLOOKUP(E457,Store_Showcase!B2:N144,13, FALSE), IF(VLOOKUP(G457,Sku_Consolidated!A2:S957,19,FALSE)="VAM",VLOOKUP(E457,Store_VAM!B2:N273,13, FALSE),VLOOKUP(E457,Store_SRP!B2:N110,13, FALSE)))</f>
      </c>
      <c r="AC457">
        <f>IF(IFERROR(AB457,TRUE)=TRUE, "-","OK")</f>
      </c>
      <c r="AD457" s="8" t="s">
        <v>1054</v>
      </c>
      <c r="AE457" s="8" t="s">
        <v>1055</v>
      </c>
      <c r="AF457">
        <f>IF(IFERROR(VLOOKUP(E457,Store_Showcase!B2:H144,{5}, FALSE), TRUE)=TRUE, IF(IFERROR(VLOOKUP(E457,Store_SRP!B2:H110,{5}, FALSE), TRUE)=TRUE,VLOOKUP(E457,Store_VAM!B2:H273,{5}, FALSE),VLOOKUP(E457,Store_SRP!B2:H110,{5}, FALSE)), VLOOKUP(E457,Store_Showcase!B2:H144,{5}, FALSE))</f>
      </c>
      <c r="AG457">
        <f>IF(IFERROR(VLOOKUP(E457,Store_Showcase!B2:H144,{6}, FALSE), TRUE)=TRUE, IF(IFERROR(VLOOKUP(E457,Store_SRP!B2:H110,{6}, FALSE), TRUE)=TRUE,VLOOKUP(E457,Store_VAM!B2:H273,{6}, FALSE),VLOOKUP(E457,Store_SRP!B2:H110,{6}, FALSE)), VLOOKUP(E457,Store_Showcase!B2:H144,{6}, FALSE))</f>
      </c>
      <c r="AH457">
        <f>VLOOKUP(G457,Sku_Consolidated!A2:R957,18,FALSE)</f>
      </c>
      <c r="AI457">
        <f>VLOOKUP(G457,Sku_Consolidated!A2:S957,19,FALSE)</f>
      </c>
      <c r="AJ457">
        <f>VLOOKUP(G457,Sku_Consolidated!A2:T957,20,FALSE)</f>
      </c>
    </row>
    <row r="458" spans="1:36" x14ac:dyDescent="0.25">
      <c r="A458">
        <v>2024</v>
      </c>
      <c r="B458" t="s">
        <v>31</v>
      </c>
      <c r="C458" t="s">
        <v>32</v>
      </c>
      <c r="D458" t="s">
        <v>33</v>
      </c>
      <c r="E458">
        <v>402</v>
      </c>
      <c r="F458">
        <f>IF(IFERROR(VLOOKUP(E458,Store_Showcase!B2:H144,{2}, FALSE), TRUE)=TRUE, IF(IFERROR(VLOOKUP(E458,Store_SRP!B2:H110,{2}, FALSE), TRUE)=TRUE,VLOOKUP(E458,Store_VAM!B2:H273,{2}, FALSE),VLOOKUP(E458,Store_SRP!B2:H110,{2}, FALSE)), VLOOKUP(E458,Store_Showcase!B2:H144,{2}, FALSE))</f>
      </c>
      <c r="G458">
        <v>655308</v>
      </c>
      <c r="H458" t="s">
        <v>287</v>
      </c>
      <c r="I458" s="8" t="s">
        <v>1056</v>
      </c>
      <c r="J458" t="s">
        <v>36</v>
      </c>
      <c r="K458" s="8">
        <f>IF(J458="PCK", I458, 0)</f>
      </c>
      <c r="L458" s="8">
        <f>IF(J458="KLS", I458, IF(J458="PCK", I458*VLOOKUP(G458,Sku_Consolidated!A2:U957,21, FALSE),I458*VLOOKUP(G458,Sku_Consolidated!A2:U957,21, FALSE)))</f>
      </c>
      <c r="M458" s="8">
        <f>IF(J458="PCS", I458, 0)</f>
      </c>
      <c r="N458" s="8" t="s">
        <v>1057</v>
      </c>
      <c r="O458" s="8">
        <f>N458 * VLOOKUP(E458&amp;VLOOKUP(G458,Sku_Consolidated!A2:Q957,17,FALSE),Sku_CommRate!A2:E1002, 5, FALSE)</f>
      </c>
      <c r="P458" s="8">
        <f>N458 - O458</f>
      </c>
      <c r="Q458">
        <f>VLOOKUP(G458,Sku_Consolidated!A2:G957,7, FALSE)</f>
      </c>
      <c r="R458">
        <f>IF(IFERROR(VLOOKUP(E458,Store_Showcase!B2:H144,7, FALSE), TRUE)=TRUE, IF(IFERROR(VLOOKUP(E458,Store_SRP!B2:H110,7, FALSE), TRUE)=TRUE,VLOOKUP(E458,Store_VAM!B2:H273,7, FALSE),VLOOKUP(E458,Store_SRP!B2:H110,7, FALSE)), VLOOKUP(E458,Store_Showcase!B2:H144,7, FALSE))</f>
      </c>
      <c r="S458">
        <f>IF(IFERROR(VLOOKUP(E458,Store_Showcase!B2:I144,8, FALSE), TRUE)=TRUE, IF(IFERROR(VLOOKUP(E458,Store_SRP!B2:I110,8, FALSE), TRUE)=TRUE,VLOOKUP(E458,Store_VAM!B2:I273,8, FALSE),VLOOKUP(E458,Store_SRP!B2:I110,8, FALSE)), VLOOKUP(E458,Store_Showcase!B2:I144,8, FALSE))</f>
      </c>
      <c r="T458">
        <f>VLOOKUP(G458,Sku_Consolidated!A2:R957,18,FALSE)</f>
      </c>
      <c r="U458">
        <v>6235</v>
      </c>
      <c r="V458">
        <f>IF(VLOOKUP(G458,Sku_Consolidated!A2:S957,19,FALSE)="SHOWCASE", VLOOKUP(E458,Store_Showcase!B2:L144,11, FALSE), IF(VLOOKUP(G458,Sku_Consolidated!A2:S957,19,FALSE)="VAM",VLOOKUP(E458,Store_VAM!B2:L273,11, FALSE),VLOOKUP(E458,Store_SRP!B2:L110,11, FALSE)))</f>
      </c>
      <c r="W458">
        <f>VLOOKUP(G458,Sku_Consolidated!A2:W957,11,FALSE)</f>
      </c>
      <c r="X458">
        <f>VLOOKUP(G458,Sku_Consolidated!A2:H957,8,FALSE)</f>
      </c>
      <c r="Y458">
        <f>VLOOKUP(G458,Sku_Consolidated!A2:I957,9,FALSE)</f>
      </c>
      <c r="Z458" t="s">
        <v>38</v>
      </c>
      <c r="AA458">
        <f>VLOOKUP(G458,Sku_Consolidated!A2:E957,5,FALSE)</f>
      </c>
      <c r="AB458">
        <f>IF(VLOOKUP(G458,Sku_Consolidated!A2:S957,19,FALSE)="SHOWCASE", VLOOKUP(E458,Store_Showcase!B2:N144,13, FALSE), IF(VLOOKUP(G458,Sku_Consolidated!A2:S957,19,FALSE)="VAM",VLOOKUP(E458,Store_VAM!B2:N273,13, FALSE),VLOOKUP(E458,Store_SRP!B2:N110,13, FALSE)))</f>
      </c>
      <c r="AC458">
        <f>IF(IFERROR(AB458,TRUE)=TRUE, "-","OK")</f>
      </c>
      <c r="AD458" s="8" t="s">
        <v>1057</v>
      </c>
      <c r="AE458" s="8" t="s">
        <v>39</v>
      </c>
      <c r="AF458">
        <f>IF(IFERROR(VLOOKUP(E458,Store_Showcase!B2:H144,{5}, FALSE), TRUE)=TRUE, IF(IFERROR(VLOOKUP(E458,Store_SRP!B2:H110,{5}, FALSE), TRUE)=TRUE,VLOOKUP(E458,Store_VAM!B2:H273,{5}, FALSE),VLOOKUP(E458,Store_SRP!B2:H110,{5}, FALSE)), VLOOKUP(E458,Store_Showcase!B2:H144,{5}, FALSE))</f>
      </c>
      <c r="AG458">
        <f>IF(IFERROR(VLOOKUP(E458,Store_Showcase!B2:H144,{6}, FALSE), TRUE)=TRUE, IF(IFERROR(VLOOKUP(E458,Store_SRP!B2:H110,{6}, FALSE), TRUE)=TRUE,VLOOKUP(E458,Store_VAM!B2:H273,{6}, FALSE),VLOOKUP(E458,Store_SRP!B2:H110,{6}, FALSE)), VLOOKUP(E458,Store_Showcase!B2:H144,{6}, FALSE))</f>
      </c>
      <c r="AH458">
        <f>VLOOKUP(G458,Sku_Consolidated!A2:R957,18,FALSE)</f>
      </c>
      <c r="AI458">
        <f>VLOOKUP(G458,Sku_Consolidated!A2:S957,19,FALSE)</f>
      </c>
      <c r="AJ458">
        <f>VLOOKUP(G458,Sku_Consolidated!A2:T957,20,FALSE)</f>
      </c>
    </row>
    <row r="459" spans="1:36" x14ac:dyDescent="0.25">
      <c r="A459">
        <v>2024</v>
      </c>
      <c r="B459" t="s">
        <v>31</v>
      </c>
      <c r="C459" t="s">
        <v>32</v>
      </c>
      <c r="D459" t="s">
        <v>33</v>
      </c>
      <c r="E459">
        <v>265</v>
      </c>
      <c r="F459">
        <f>IF(IFERROR(VLOOKUP(E459,Store_Showcase!B2:H144,{2}, FALSE), TRUE)=TRUE, IF(IFERROR(VLOOKUP(E459,Store_SRP!B2:H110,{2}, FALSE), TRUE)=TRUE,VLOOKUP(E459,Store_VAM!B2:H273,{2}, FALSE),VLOOKUP(E459,Store_SRP!B2:H110,{2}, FALSE)), VLOOKUP(E459,Store_Showcase!B2:H144,{2}, FALSE))</f>
      </c>
      <c r="G459">
        <v>655731</v>
      </c>
      <c r="H459" t="s">
        <v>771</v>
      </c>
      <c r="I459" s="8" t="s">
        <v>1058</v>
      </c>
      <c r="J459" t="s">
        <v>36</v>
      </c>
      <c r="K459" s="8">
        <f>IF(J459="PCK", I459, 0)</f>
      </c>
      <c r="L459" s="8">
        <f>IF(J459="KLS", I459, IF(J459="PCK", I459*VLOOKUP(G459,Sku_Consolidated!A2:U957,21, FALSE),I459*VLOOKUP(G459,Sku_Consolidated!A2:U957,21, FALSE)))</f>
      </c>
      <c r="M459" s="8">
        <f>IF(J459="PCS", I459, 0)</f>
      </c>
      <c r="N459" s="8" t="s">
        <v>1059</v>
      </c>
      <c r="O459" s="8">
        <f>N459 * VLOOKUP(E459&amp;VLOOKUP(G459,Sku_Consolidated!A2:Q957,17,FALSE),Sku_CommRate!A2:E1002, 5, FALSE)</f>
      </c>
      <c r="P459" s="8">
        <f>N459 - O459</f>
      </c>
      <c r="Q459">
        <f>VLOOKUP(G459,Sku_Consolidated!A2:G957,7, FALSE)</f>
      </c>
      <c r="R459">
        <f>IF(IFERROR(VLOOKUP(E459,Store_Showcase!B2:H144,7, FALSE), TRUE)=TRUE, IF(IFERROR(VLOOKUP(E459,Store_SRP!B2:H110,7, FALSE), TRUE)=TRUE,VLOOKUP(E459,Store_VAM!B2:H273,7, FALSE),VLOOKUP(E459,Store_SRP!B2:H110,7, FALSE)), VLOOKUP(E459,Store_Showcase!B2:H144,7, FALSE))</f>
      </c>
      <c r="S459">
        <f>IF(IFERROR(VLOOKUP(E459,Store_Showcase!B2:I144,8, FALSE), TRUE)=TRUE, IF(IFERROR(VLOOKUP(E459,Store_SRP!B2:I110,8, FALSE), TRUE)=TRUE,VLOOKUP(E459,Store_VAM!B2:I273,8, FALSE),VLOOKUP(E459,Store_SRP!B2:I110,8, FALSE)), VLOOKUP(E459,Store_Showcase!B2:I144,8, FALSE))</f>
      </c>
      <c r="T459">
        <f>VLOOKUP(G459,Sku_Consolidated!A2:R957,18,FALSE)</f>
      </c>
      <c r="U459">
        <v>6452</v>
      </c>
      <c r="V459">
        <f>IF(VLOOKUP(G459,Sku_Consolidated!A2:S957,19,FALSE)="SHOWCASE", VLOOKUP(E459,Store_Showcase!B2:L144,11, FALSE), IF(VLOOKUP(G459,Sku_Consolidated!A2:S957,19,FALSE)="VAM",VLOOKUP(E459,Store_VAM!B2:L273,11, FALSE),VLOOKUP(E459,Store_SRP!B2:L110,11, FALSE)))</f>
      </c>
      <c r="W459">
        <f>VLOOKUP(G459,Sku_Consolidated!A2:W957,11,FALSE)</f>
      </c>
      <c r="X459">
        <f>VLOOKUP(G459,Sku_Consolidated!A2:H957,8,FALSE)</f>
      </c>
      <c r="Y459">
        <f>VLOOKUP(G459,Sku_Consolidated!A2:I957,9,FALSE)</f>
      </c>
      <c r="Z459" t="s">
        <v>38</v>
      </c>
      <c r="AA459">
        <f>VLOOKUP(G459,Sku_Consolidated!A2:E957,5,FALSE)</f>
      </c>
      <c r="AB459">
        <f>IF(VLOOKUP(G459,Sku_Consolidated!A2:S957,19,FALSE)="SHOWCASE", VLOOKUP(E459,Store_Showcase!B2:N144,13, FALSE), IF(VLOOKUP(G459,Sku_Consolidated!A2:S957,19,FALSE)="VAM",VLOOKUP(E459,Store_VAM!B2:N273,13, FALSE),VLOOKUP(E459,Store_SRP!B2:N110,13, FALSE)))</f>
      </c>
      <c r="AC459">
        <f>IF(IFERROR(AB459,TRUE)=TRUE, "-","OK")</f>
      </c>
      <c r="AD459" s="8" t="s">
        <v>1059</v>
      </c>
      <c r="AE459" s="8" t="s">
        <v>39</v>
      </c>
      <c r="AF459">
        <f>IF(IFERROR(VLOOKUP(E459,Store_Showcase!B2:H144,{5}, FALSE), TRUE)=TRUE, IF(IFERROR(VLOOKUP(E459,Store_SRP!B2:H110,{5}, FALSE), TRUE)=TRUE,VLOOKUP(E459,Store_VAM!B2:H273,{5}, FALSE),VLOOKUP(E459,Store_SRP!B2:H110,{5}, FALSE)), VLOOKUP(E459,Store_Showcase!B2:H144,{5}, FALSE))</f>
      </c>
      <c r="AG459">
        <f>IF(IFERROR(VLOOKUP(E459,Store_Showcase!B2:H144,{6}, FALSE), TRUE)=TRUE, IF(IFERROR(VLOOKUP(E459,Store_SRP!B2:H110,{6}, FALSE), TRUE)=TRUE,VLOOKUP(E459,Store_VAM!B2:H273,{6}, FALSE),VLOOKUP(E459,Store_SRP!B2:H110,{6}, FALSE)), VLOOKUP(E459,Store_Showcase!B2:H144,{6}, FALSE))</f>
      </c>
      <c r="AH459">
        <f>VLOOKUP(G459,Sku_Consolidated!A2:R957,18,FALSE)</f>
      </c>
      <c r="AI459">
        <f>VLOOKUP(G459,Sku_Consolidated!A2:S957,19,FALSE)</f>
      </c>
      <c r="AJ459">
        <f>VLOOKUP(G459,Sku_Consolidated!A2:T957,20,FALSE)</f>
      </c>
    </row>
    <row r="460" spans="1:36" x14ac:dyDescent="0.25">
      <c r="A460">
        <v>2024</v>
      </c>
      <c r="B460" t="s">
        <v>31</v>
      </c>
      <c r="C460" t="s">
        <v>32</v>
      </c>
      <c r="D460" t="s">
        <v>33</v>
      </c>
      <c r="E460">
        <v>136</v>
      </c>
      <c r="F460">
        <f>IF(IFERROR(VLOOKUP(E460,Store_Showcase!B2:H144,{2}, FALSE), TRUE)=TRUE, IF(IFERROR(VLOOKUP(E460,Store_SRP!B2:H110,{2}, FALSE), TRUE)=TRUE,VLOOKUP(E460,Store_VAM!B2:H273,{2}, FALSE),VLOOKUP(E460,Store_SRP!B2:H110,{2}, FALSE)), VLOOKUP(E460,Store_Showcase!B2:H144,{2}, FALSE))</f>
      </c>
      <c r="G460">
        <v>655325</v>
      </c>
      <c r="H460" t="s">
        <v>377</v>
      </c>
      <c r="I460" s="8" t="s">
        <v>1060</v>
      </c>
      <c r="J460" t="s">
        <v>36</v>
      </c>
      <c r="K460" s="8">
        <f>IF(J460="PCK", I460, 0)</f>
      </c>
      <c r="L460" s="8">
        <f>IF(J460="KLS", I460, IF(J460="PCK", I460*VLOOKUP(G460,Sku_Consolidated!A2:U957,21, FALSE),I460*VLOOKUP(G460,Sku_Consolidated!A2:U957,21, FALSE)))</f>
      </c>
      <c r="M460" s="8">
        <f>IF(J460="PCS", I460, 0)</f>
      </c>
      <c r="N460" s="8" t="s">
        <v>1061</v>
      </c>
      <c r="O460" s="8">
        <f>N460 * VLOOKUP(E460&amp;VLOOKUP(G460,Sku_Consolidated!A2:Q957,17,FALSE),Sku_CommRate!A2:E1002, 5, FALSE)</f>
      </c>
      <c r="P460" s="8">
        <f>N460 - O460</f>
      </c>
      <c r="Q460">
        <f>VLOOKUP(G460,Sku_Consolidated!A2:G957,7, FALSE)</f>
      </c>
      <c r="R460">
        <f>IF(IFERROR(VLOOKUP(E460,Store_Showcase!B2:H144,7, FALSE), TRUE)=TRUE, IF(IFERROR(VLOOKUP(E460,Store_SRP!B2:H110,7, FALSE), TRUE)=TRUE,VLOOKUP(E460,Store_VAM!B2:H273,7, FALSE),VLOOKUP(E460,Store_SRP!B2:H110,7, FALSE)), VLOOKUP(E460,Store_Showcase!B2:H144,7, FALSE))</f>
      </c>
      <c r="S460">
        <f>IF(IFERROR(VLOOKUP(E460,Store_Showcase!B2:I144,8, FALSE), TRUE)=TRUE, IF(IFERROR(VLOOKUP(E460,Store_SRP!B2:I110,8, FALSE), TRUE)=TRUE,VLOOKUP(E460,Store_VAM!B2:I273,8, FALSE),VLOOKUP(E460,Store_SRP!B2:I110,8, FALSE)), VLOOKUP(E460,Store_Showcase!B2:I144,8, FALSE))</f>
      </c>
      <c r="T460">
        <f>VLOOKUP(G460,Sku_Consolidated!A2:R957,18,FALSE)</f>
      </c>
      <c r="U460">
        <v>6250</v>
      </c>
      <c r="V460">
        <f>IF(VLOOKUP(G460,Sku_Consolidated!A2:S957,19,FALSE)="SHOWCASE", VLOOKUP(E460,Store_Showcase!B2:L144,11, FALSE), IF(VLOOKUP(G460,Sku_Consolidated!A2:S957,19,FALSE)="VAM",VLOOKUP(E460,Store_VAM!B2:L273,11, FALSE),VLOOKUP(E460,Store_SRP!B2:L110,11, FALSE)))</f>
      </c>
      <c r="W460">
        <f>VLOOKUP(G460,Sku_Consolidated!A2:W957,11,FALSE)</f>
      </c>
      <c r="X460">
        <f>VLOOKUP(G460,Sku_Consolidated!A2:H957,8,FALSE)</f>
      </c>
      <c r="Y460">
        <f>VLOOKUP(G460,Sku_Consolidated!A2:I957,9,FALSE)</f>
      </c>
      <c r="Z460" t="s">
        <v>38</v>
      </c>
      <c r="AA460">
        <f>VLOOKUP(G460,Sku_Consolidated!A2:E957,5,FALSE)</f>
      </c>
      <c r="AB460">
        <f>IF(VLOOKUP(G460,Sku_Consolidated!A2:S957,19,FALSE)="SHOWCASE", VLOOKUP(E460,Store_Showcase!B2:N144,13, FALSE), IF(VLOOKUP(G460,Sku_Consolidated!A2:S957,19,FALSE)="VAM",VLOOKUP(E460,Store_VAM!B2:N273,13, FALSE),VLOOKUP(E460,Store_SRP!B2:N110,13, FALSE)))</f>
      </c>
      <c r="AC460">
        <f>IF(IFERROR(AB460,TRUE)=TRUE, "-","OK")</f>
      </c>
      <c r="AD460" s="8" t="s">
        <v>1061</v>
      </c>
      <c r="AE460" s="8" t="s">
        <v>39</v>
      </c>
      <c r="AF460">
        <f>IF(IFERROR(VLOOKUP(E460,Store_Showcase!B2:H144,{5}, FALSE), TRUE)=TRUE, IF(IFERROR(VLOOKUP(E460,Store_SRP!B2:H110,{5}, FALSE), TRUE)=TRUE,VLOOKUP(E460,Store_VAM!B2:H273,{5}, FALSE),VLOOKUP(E460,Store_SRP!B2:H110,{5}, FALSE)), VLOOKUP(E460,Store_Showcase!B2:H144,{5}, FALSE))</f>
      </c>
      <c r="AG460">
        <f>IF(IFERROR(VLOOKUP(E460,Store_Showcase!B2:H144,{6}, FALSE), TRUE)=TRUE, IF(IFERROR(VLOOKUP(E460,Store_SRP!B2:H110,{6}, FALSE), TRUE)=TRUE,VLOOKUP(E460,Store_VAM!B2:H273,{6}, FALSE),VLOOKUP(E460,Store_SRP!B2:H110,{6}, FALSE)), VLOOKUP(E460,Store_Showcase!B2:H144,{6}, FALSE))</f>
      </c>
      <c r="AH460">
        <f>VLOOKUP(G460,Sku_Consolidated!A2:R957,18,FALSE)</f>
      </c>
      <c r="AI460">
        <f>VLOOKUP(G460,Sku_Consolidated!A2:S957,19,FALSE)</f>
      </c>
      <c r="AJ460">
        <f>VLOOKUP(G460,Sku_Consolidated!A2:T957,20,FALSE)</f>
      </c>
    </row>
    <row r="461" spans="1:36" x14ac:dyDescent="0.25">
      <c r="A461">
        <v>2024</v>
      </c>
      <c r="B461" t="s">
        <v>31</v>
      </c>
      <c r="C461" t="s">
        <v>32</v>
      </c>
      <c r="D461" t="s">
        <v>33</v>
      </c>
      <c r="E461">
        <v>4005</v>
      </c>
      <c r="F461">
        <f>IF(IFERROR(VLOOKUP(E461,Store_Showcase!B2:H144,{2}, FALSE), TRUE)=TRUE, IF(IFERROR(VLOOKUP(E461,Store_SRP!B2:H110,{2}, FALSE), TRUE)=TRUE,VLOOKUP(E461,Store_VAM!B2:H273,{2}, FALSE),VLOOKUP(E461,Store_SRP!B2:H110,{2}, FALSE)), VLOOKUP(E461,Store_Showcase!B2:H144,{2}, FALSE))</f>
      </c>
      <c r="G461">
        <v>655815</v>
      </c>
      <c r="H461" t="s">
        <v>446</v>
      </c>
      <c r="I461" s="8" t="s">
        <v>1062</v>
      </c>
      <c r="J461" t="s">
        <v>36</v>
      </c>
      <c r="K461" s="8">
        <f>IF(J461="PCK", I461, 0)</f>
      </c>
      <c r="L461" s="8">
        <f>IF(J461="KLS", I461, IF(J461="PCK", I461*VLOOKUP(G461,Sku_Consolidated!A2:U957,21, FALSE),I461*VLOOKUP(G461,Sku_Consolidated!A2:U957,21, FALSE)))</f>
      </c>
      <c r="M461" s="8">
        <f>IF(J461="PCS", I461, 0)</f>
      </c>
      <c r="N461" s="8" t="s">
        <v>1063</v>
      </c>
      <c r="O461" s="8">
        <f>N461 * VLOOKUP(E461&amp;VLOOKUP(G461,Sku_Consolidated!A2:Q957,17,FALSE),Sku_CommRate!A2:E1002, 5, FALSE)</f>
      </c>
      <c r="P461" s="8">
        <f>N461 - O461</f>
      </c>
      <c r="Q461">
        <f>VLOOKUP(G461,Sku_Consolidated!A2:G957,7, FALSE)</f>
      </c>
      <c r="R461">
        <f>IF(IFERROR(VLOOKUP(E461,Store_Showcase!B2:H144,7, FALSE), TRUE)=TRUE, IF(IFERROR(VLOOKUP(E461,Store_SRP!B2:H110,7, FALSE), TRUE)=TRUE,VLOOKUP(E461,Store_VAM!B2:H273,7, FALSE),VLOOKUP(E461,Store_SRP!B2:H110,7, FALSE)), VLOOKUP(E461,Store_Showcase!B2:H144,7, FALSE))</f>
      </c>
      <c r="S461">
        <f>IF(IFERROR(VLOOKUP(E461,Store_Showcase!B2:I144,8, FALSE), TRUE)=TRUE, IF(IFERROR(VLOOKUP(E461,Store_SRP!B2:I110,8, FALSE), TRUE)=TRUE,VLOOKUP(E461,Store_VAM!B2:I273,8, FALSE),VLOOKUP(E461,Store_SRP!B2:I110,8, FALSE)), VLOOKUP(E461,Store_Showcase!B2:I144,8, FALSE))</f>
      </c>
      <c r="T461">
        <f>VLOOKUP(G461,Sku_Consolidated!A2:R957,18,FALSE)</f>
      </c>
      <c r="U461">
        <v>6472</v>
      </c>
      <c r="V461">
        <f>IF(VLOOKUP(G461,Sku_Consolidated!A2:S957,19,FALSE)="SHOWCASE", VLOOKUP(E461,Store_Showcase!B2:L144,11, FALSE), IF(VLOOKUP(G461,Sku_Consolidated!A2:S957,19,FALSE)="VAM",VLOOKUP(E461,Store_VAM!B2:L273,11, FALSE),VLOOKUP(E461,Store_SRP!B2:L110,11, FALSE)))</f>
      </c>
      <c r="W461">
        <f>VLOOKUP(G461,Sku_Consolidated!A2:W957,11,FALSE)</f>
      </c>
      <c r="X461">
        <f>VLOOKUP(G461,Sku_Consolidated!A2:H957,8,FALSE)</f>
      </c>
      <c r="Y461">
        <f>VLOOKUP(G461,Sku_Consolidated!A2:I957,9,FALSE)</f>
      </c>
      <c r="Z461" t="s">
        <v>38</v>
      </c>
      <c r="AA461">
        <f>VLOOKUP(G461,Sku_Consolidated!A2:E957,5,FALSE)</f>
      </c>
      <c r="AB461">
        <f>IF(VLOOKUP(G461,Sku_Consolidated!A2:S957,19,FALSE)="SHOWCASE", VLOOKUP(E461,Store_Showcase!B2:N144,13, FALSE), IF(VLOOKUP(G461,Sku_Consolidated!A2:S957,19,FALSE)="VAM",VLOOKUP(E461,Store_VAM!B2:N273,13, FALSE),VLOOKUP(E461,Store_SRP!B2:N110,13, FALSE)))</f>
      </c>
      <c r="AC461">
        <f>IF(IFERROR(AB461,TRUE)=TRUE, "-","OK")</f>
      </c>
      <c r="AD461" s="8" t="s">
        <v>1063</v>
      </c>
      <c r="AE461" s="8" t="s">
        <v>39</v>
      </c>
      <c r="AF461">
        <f>IF(IFERROR(VLOOKUP(E461,Store_Showcase!B2:H144,{5}, FALSE), TRUE)=TRUE, IF(IFERROR(VLOOKUP(E461,Store_SRP!B2:H110,{5}, FALSE), TRUE)=TRUE,VLOOKUP(E461,Store_VAM!B2:H273,{5}, FALSE),VLOOKUP(E461,Store_SRP!B2:H110,{5}, FALSE)), VLOOKUP(E461,Store_Showcase!B2:H144,{5}, FALSE))</f>
      </c>
      <c r="AG461">
        <f>IF(IFERROR(VLOOKUP(E461,Store_Showcase!B2:H144,{6}, FALSE), TRUE)=TRUE, IF(IFERROR(VLOOKUP(E461,Store_SRP!B2:H110,{6}, FALSE), TRUE)=TRUE,VLOOKUP(E461,Store_VAM!B2:H273,{6}, FALSE),VLOOKUP(E461,Store_SRP!B2:H110,{6}, FALSE)), VLOOKUP(E461,Store_Showcase!B2:H144,{6}, FALSE))</f>
      </c>
      <c r="AH461">
        <f>VLOOKUP(G461,Sku_Consolidated!A2:R957,18,FALSE)</f>
      </c>
      <c r="AI461">
        <f>VLOOKUP(G461,Sku_Consolidated!A2:S957,19,FALSE)</f>
      </c>
      <c r="AJ461">
        <f>VLOOKUP(G461,Sku_Consolidated!A2:T957,20,FALSE)</f>
      </c>
    </row>
    <row r="462" spans="1:36" x14ac:dyDescent="0.25">
      <c r="A462">
        <v>2024</v>
      </c>
      <c r="B462" t="s">
        <v>31</v>
      </c>
      <c r="C462" t="s">
        <v>32</v>
      </c>
      <c r="D462" t="s">
        <v>33</v>
      </c>
      <c r="E462">
        <v>248</v>
      </c>
      <c r="F462">
        <f>IF(IFERROR(VLOOKUP(E462,Store_Showcase!B2:H144,{2}, FALSE), TRUE)=TRUE, IF(IFERROR(VLOOKUP(E462,Store_SRP!B2:H110,{2}, FALSE), TRUE)=TRUE,VLOOKUP(E462,Store_VAM!B2:H273,{2}, FALSE),VLOOKUP(E462,Store_SRP!B2:H110,{2}, FALSE)), VLOOKUP(E462,Store_Showcase!B2:H144,{2}, FALSE))</f>
      </c>
      <c r="G462">
        <v>656019</v>
      </c>
      <c r="H462" t="s">
        <v>1064</v>
      </c>
      <c r="I462" s="8" t="s">
        <v>1065</v>
      </c>
      <c r="J462" t="s">
        <v>36</v>
      </c>
      <c r="K462" s="8">
        <f>IF(J462="PCK", I462, 0)</f>
      </c>
      <c r="L462" s="8">
        <f>IF(J462="KLS", I462, IF(J462="PCK", I462*VLOOKUP(G462,Sku_Consolidated!A2:U957,21, FALSE),I462*VLOOKUP(G462,Sku_Consolidated!A2:U957,21, FALSE)))</f>
      </c>
      <c r="M462" s="8">
        <f>IF(J462="PCS", I462, 0)</f>
      </c>
      <c r="N462" s="8" t="s">
        <v>1066</v>
      </c>
      <c r="O462" s="8">
        <f>N462 * VLOOKUP(E462&amp;VLOOKUP(G462,Sku_Consolidated!A2:Q957,17,FALSE),Sku_CommRate!A2:E1002, 5, FALSE)</f>
      </c>
      <c r="P462" s="8">
        <f>N462 - O462</f>
      </c>
      <c r="Q462">
        <f>VLOOKUP(G462,Sku_Consolidated!A2:G957,7, FALSE)</f>
      </c>
      <c r="R462">
        <f>IF(IFERROR(VLOOKUP(E462,Store_Showcase!B2:H144,7, FALSE), TRUE)=TRUE, IF(IFERROR(VLOOKUP(E462,Store_SRP!B2:H110,7, FALSE), TRUE)=TRUE,VLOOKUP(E462,Store_VAM!B2:H273,7, FALSE),VLOOKUP(E462,Store_SRP!B2:H110,7, FALSE)), VLOOKUP(E462,Store_Showcase!B2:H144,7, FALSE))</f>
      </c>
      <c r="S462">
        <f>IF(IFERROR(VLOOKUP(E462,Store_Showcase!B2:I144,8, FALSE), TRUE)=TRUE, IF(IFERROR(VLOOKUP(E462,Store_SRP!B2:I110,8, FALSE), TRUE)=TRUE,VLOOKUP(E462,Store_VAM!B2:I273,8, FALSE),VLOOKUP(E462,Store_SRP!B2:I110,8, FALSE)), VLOOKUP(E462,Store_Showcase!B2:I144,8, FALSE))</f>
      </c>
      <c r="T462">
        <f>VLOOKUP(G462,Sku_Consolidated!A2:R957,18,FALSE)</f>
      </c>
      <c r="U462">
        <v>6604</v>
      </c>
      <c r="V462">
        <f>IF(VLOOKUP(G462,Sku_Consolidated!A2:S957,19,FALSE)="SHOWCASE", VLOOKUP(E462,Store_Showcase!B2:L144,11, FALSE), IF(VLOOKUP(G462,Sku_Consolidated!A2:S957,19,FALSE)="VAM",VLOOKUP(E462,Store_VAM!B2:L273,11, FALSE),VLOOKUP(E462,Store_SRP!B2:L110,11, FALSE)))</f>
      </c>
      <c r="W462">
        <f>VLOOKUP(G462,Sku_Consolidated!A2:W957,11,FALSE)</f>
      </c>
      <c r="X462">
        <f>VLOOKUP(G462,Sku_Consolidated!A2:H957,8,FALSE)</f>
      </c>
      <c r="Y462">
        <f>VLOOKUP(G462,Sku_Consolidated!A2:I957,9,FALSE)</f>
      </c>
      <c r="Z462" t="s">
        <v>38</v>
      </c>
      <c r="AA462">
        <f>VLOOKUP(G462,Sku_Consolidated!A2:E957,5,FALSE)</f>
      </c>
      <c r="AB462">
        <f>IF(VLOOKUP(G462,Sku_Consolidated!A2:S957,19,FALSE)="SHOWCASE", VLOOKUP(E462,Store_Showcase!B2:N144,13, FALSE), IF(VLOOKUP(G462,Sku_Consolidated!A2:S957,19,FALSE)="VAM",VLOOKUP(E462,Store_VAM!B2:N273,13, FALSE),VLOOKUP(E462,Store_SRP!B2:N110,13, FALSE)))</f>
      </c>
      <c r="AC462">
        <f>IF(IFERROR(AB462,TRUE)=TRUE, "-","OK")</f>
      </c>
      <c r="AD462" s="8" t="s">
        <v>1066</v>
      </c>
      <c r="AE462" s="8" t="s">
        <v>39</v>
      </c>
      <c r="AF462">
        <f>IF(IFERROR(VLOOKUP(E462,Store_Showcase!B2:H144,{5}, FALSE), TRUE)=TRUE, IF(IFERROR(VLOOKUP(E462,Store_SRP!B2:H110,{5}, FALSE), TRUE)=TRUE,VLOOKUP(E462,Store_VAM!B2:H273,{5}, FALSE),VLOOKUP(E462,Store_SRP!B2:H110,{5}, FALSE)), VLOOKUP(E462,Store_Showcase!B2:H144,{5}, FALSE))</f>
      </c>
      <c r="AG462">
        <f>IF(IFERROR(VLOOKUP(E462,Store_Showcase!B2:H144,{6}, FALSE), TRUE)=TRUE, IF(IFERROR(VLOOKUP(E462,Store_SRP!B2:H110,{6}, FALSE), TRUE)=TRUE,VLOOKUP(E462,Store_VAM!B2:H273,{6}, FALSE),VLOOKUP(E462,Store_SRP!B2:H110,{6}, FALSE)), VLOOKUP(E462,Store_Showcase!B2:H144,{6}, FALSE))</f>
      </c>
      <c r="AH462">
        <f>VLOOKUP(G462,Sku_Consolidated!A2:R957,18,FALSE)</f>
      </c>
      <c r="AI462">
        <f>VLOOKUP(G462,Sku_Consolidated!A2:S957,19,FALSE)</f>
      </c>
      <c r="AJ462">
        <f>VLOOKUP(G462,Sku_Consolidated!A2:T957,20,FALSE)</f>
      </c>
    </row>
    <row r="463" spans="1:36" x14ac:dyDescent="0.25">
      <c r="A463">
        <v>2024</v>
      </c>
      <c r="B463" t="s">
        <v>31</v>
      </c>
      <c r="C463" t="s">
        <v>32</v>
      </c>
      <c r="D463" t="s">
        <v>33</v>
      </c>
      <c r="E463">
        <v>205</v>
      </c>
      <c r="F463">
        <f>IF(IFERROR(VLOOKUP(E463,Store_Showcase!B2:H144,{2}, FALSE), TRUE)=TRUE, IF(IFERROR(VLOOKUP(E463,Store_SRP!B2:H110,{2}, FALSE), TRUE)=TRUE,VLOOKUP(E463,Store_VAM!B2:H273,{2}, FALSE),VLOOKUP(E463,Store_SRP!B2:H110,{2}, FALSE)), VLOOKUP(E463,Store_Showcase!B2:H144,{2}, FALSE))</f>
      </c>
      <c r="G463">
        <v>655307</v>
      </c>
      <c r="H463" t="s">
        <v>389</v>
      </c>
      <c r="I463" s="8" t="s">
        <v>1067</v>
      </c>
      <c r="J463" t="s">
        <v>36</v>
      </c>
      <c r="K463" s="8">
        <f>IF(J463="PCK", I463, 0)</f>
      </c>
      <c r="L463" s="8">
        <f>IF(J463="KLS", I463, IF(J463="PCK", I463*VLOOKUP(G463,Sku_Consolidated!A2:U957,21, FALSE),I463*VLOOKUP(G463,Sku_Consolidated!A2:U957,21, FALSE)))</f>
      </c>
      <c r="M463" s="8">
        <f>IF(J463="PCS", I463, 0)</f>
      </c>
      <c r="N463" s="8" t="s">
        <v>1068</v>
      </c>
      <c r="O463" s="8">
        <f>N463 * VLOOKUP(E463&amp;VLOOKUP(G463,Sku_Consolidated!A2:Q957,17,FALSE),Sku_CommRate!A2:E1002, 5, FALSE)</f>
      </c>
      <c r="P463" s="8">
        <f>N463 - O463</f>
      </c>
      <c r="Q463">
        <f>VLOOKUP(G463,Sku_Consolidated!A2:G957,7, FALSE)</f>
      </c>
      <c r="R463">
        <f>IF(IFERROR(VLOOKUP(E463,Store_Showcase!B2:H144,7, FALSE), TRUE)=TRUE, IF(IFERROR(VLOOKUP(E463,Store_SRP!B2:H110,7, FALSE), TRUE)=TRUE,VLOOKUP(E463,Store_VAM!B2:H273,7, FALSE),VLOOKUP(E463,Store_SRP!B2:H110,7, FALSE)), VLOOKUP(E463,Store_Showcase!B2:H144,7, FALSE))</f>
      </c>
      <c r="S463">
        <f>IF(IFERROR(VLOOKUP(E463,Store_Showcase!B2:I144,8, FALSE), TRUE)=TRUE, IF(IFERROR(VLOOKUP(E463,Store_SRP!B2:I110,8, FALSE), TRUE)=TRUE,VLOOKUP(E463,Store_VAM!B2:I273,8, FALSE),VLOOKUP(E463,Store_SRP!B2:I110,8, FALSE)), VLOOKUP(E463,Store_Showcase!B2:I144,8, FALSE))</f>
      </c>
      <c r="T463">
        <f>VLOOKUP(G463,Sku_Consolidated!A2:R957,18,FALSE)</f>
      </c>
      <c r="U463">
        <v>6234</v>
      </c>
      <c r="V463">
        <f>IF(VLOOKUP(G463,Sku_Consolidated!A2:S957,19,FALSE)="SHOWCASE", VLOOKUP(E463,Store_Showcase!B2:L144,11, FALSE), IF(VLOOKUP(G463,Sku_Consolidated!A2:S957,19,FALSE)="VAM",VLOOKUP(E463,Store_VAM!B2:L273,11, FALSE),VLOOKUP(E463,Store_SRP!B2:L110,11, FALSE)))</f>
      </c>
      <c r="W463">
        <f>VLOOKUP(G463,Sku_Consolidated!A2:W957,11,FALSE)</f>
      </c>
      <c r="X463">
        <f>VLOOKUP(G463,Sku_Consolidated!A2:H957,8,FALSE)</f>
      </c>
      <c r="Y463">
        <f>VLOOKUP(G463,Sku_Consolidated!A2:I957,9,FALSE)</f>
      </c>
      <c r="Z463" t="s">
        <v>38</v>
      </c>
      <c r="AA463">
        <f>VLOOKUP(G463,Sku_Consolidated!A2:E957,5,FALSE)</f>
      </c>
      <c r="AB463">
        <f>IF(VLOOKUP(G463,Sku_Consolidated!A2:S957,19,FALSE)="SHOWCASE", VLOOKUP(E463,Store_Showcase!B2:N144,13, FALSE), IF(VLOOKUP(G463,Sku_Consolidated!A2:S957,19,FALSE)="VAM",VLOOKUP(E463,Store_VAM!B2:N273,13, FALSE),VLOOKUP(E463,Store_SRP!B2:N110,13, FALSE)))</f>
      </c>
      <c r="AC463">
        <f>IF(IFERROR(AB463,TRUE)=TRUE, "-","OK")</f>
      </c>
      <c r="AD463" s="8" t="s">
        <v>1068</v>
      </c>
      <c r="AE463" s="8" t="s">
        <v>39</v>
      </c>
      <c r="AF463">
        <f>IF(IFERROR(VLOOKUP(E463,Store_Showcase!B2:H144,{5}, FALSE), TRUE)=TRUE, IF(IFERROR(VLOOKUP(E463,Store_SRP!B2:H110,{5}, FALSE), TRUE)=TRUE,VLOOKUP(E463,Store_VAM!B2:H273,{5}, FALSE),VLOOKUP(E463,Store_SRP!B2:H110,{5}, FALSE)), VLOOKUP(E463,Store_Showcase!B2:H144,{5}, FALSE))</f>
      </c>
      <c r="AG463">
        <f>IF(IFERROR(VLOOKUP(E463,Store_Showcase!B2:H144,{6}, FALSE), TRUE)=TRUE, IF(IFERROR(VLOOKUP(E463,Store_SRP!B2:H110,{6}, FALSE), TRUE)=TRUE,VLOOKUP(E463,Store_VAM!B2:H273,{6}, FALSE),VLOOKUP(E463,Store_SRP!B2:H110,{6}, FALSE)), VLOOKUP(E463,Store_Showcase!B2:H144,{6}, FALSE))</f>
      </c>
      <c r="AH463">
        <f>VLOOKUP(G463,Sku_Consolidated!A2:R957,18,FALSE)</f>
      </c>
      <c r="AI463">
        <f>VLOOKUP(G463,Sku_Consolidated!A2:S957,19,FALSE)</f>
      </c>
      <c r="AJ463">
        <f>VLOOKUP(G463,Sku_Consolidated!A2:T957,20,FALSE)</f>
      </c>
    </row>
    <row r="464" spans="1:36" x14ac:dyDescent="0.25">
      <c r="A464">
        <v>2024</v>
      </c>
      <c r="B464" t="s">
        <v>31</v>
      </c>
      <c r="C464" t="s">
        <v>32</v>
      </c>
      <c r="D464" t="s">
        <v>33</v>
      </c>
      <c r="E464">
        <v>262</v>
      </c>
      <c r="F464">
        <f>IF(IFERROR(VLOOKUP(E464,Store_Showcase!B2:H144,{2}, FALSE), TRUE)=TRUE, IF(IFERROR(VLOOKUP(E464,Store_SRP!B2:H110,{2}, FALSE), TRUE)=TRUE,VLOOKUP(E464,Store_VAM!B2:H273,{2}, FALSE),VLOOKUP(E464,Store_SRP!B2:H110,{2}, FALSE)), VLOOKUP(E464,Store_Showcase!B2:H144,{2}, FALSE))</f>
      </c>
      <c r="G464">
        <v>662372</v>
      </c>
      <c r="H464" t="s">
        <v>654</v>
      </c>
      <c r="I464" s="8" t="s">
        <v>1052</v>
      </c>
      <c r="J464" t="s">
        <v>493</v>
      </c>
      <c r="K464" s="8">
        <f>IF(J464="PCK", I464, 0)</f>
      </c>
      <c r="L464" s="8">
        <f>IF(J464="KLS", I464, IF(J464="PCK", I464*VLOOKUP(G464,Sku_Consolidated!A2:U957,21, FALSE),I464*VLOOKUP(G464,Sku_Consolidated!A2:U957,21, FALSE)))</f>
      </c>
      <c r="M464" s="8">
        <f>IF(J464="PCS", I464, 0)</f>
      </c>
      <c r="N464" s="8" t="s">
        <v>1069</v>
      </c>
      <c r="O464" s="8">
        <f>N464 * VLOOKUP(E464&amp;VLOOKUP(G464,Sku_Consolidated!A2:Q957,17,FALSE),Sku_CommRate!A2:E1002, 5, FALSE)</f>
      </c>
      <c r="P464" s="8">
        <f>N464 - O464</f>
      </c>
      <c r="Q464">
        <f>VLOOKUP(G464,Sku_Consolidated!A2:G957,7, FALSE)</f>
      </c>
      <c r="R464">
        <f>IF(IFERROR(VLOOKUP(E464,Store_Showcase!B2:H144,7, FALSE), TRUE)=TRUE, IF(IFERROR(VLOOKUP(E464,Store_SRP!B2:H110,7, FALSE), TRUE)=TRUE,VLOOKUP(E464,Store_VAM!B2:H273,7, FALSE),VLOOKUP(E464,Store_SRP!B2:H110,7, FALSE)), VLOOKUP(E464,Store_Showcase!B2:H144,7, FALSE))</f>
      </c>
      <c r="S464">
        <f>IF(IFERROR(VLOOKUP(E464,Store_Showcase!B2:I144,8, FALSE), TRUE)=TRUE, IF(IFERROR(VLOOKUP(E464,Store_SRP!B2:I110,8, FALSE), TRUE)=TRUE,VLOOKUP(E464,Store_VAM!B2:I273,8, FALSE),VLOOKUP(E464,Store_SRP!B2:I110,8, FALSE)), VLOOKUP(E464,Store_Showcase!B2:I144,8, FALSE))</f>
      </c>
      <c r="T464">
        <f>VLOOKUP(G464,Sku_Consolidated!A2:R957,18,FALSE)</f>
      </c>
      <c r="U464">
        <v>4806532531625</v>
      </c>
      <c r="V464">
        <f>IF(VLOOKUP(G464,Sku_Consolidated!A2:S957,19,FALSE)="SHOWCASE", VLOOKUP(E464,Store_Showcase!B2:L144,11, FALSE), IF(VLOOKUP(G464,Sku_Consolidated!A2:S957,19,FALSE)="VAM",VLOOKUP(E464,Store_VAM!B2:L273,11, FALSE),VLOOKUP(E464,Store_SRP!B2:L110,11, FALSE)))</f>
      </c>
      <c r="W464">
        <f>VLOOKUP(G464,Sku_Consolidated!A2:W957,11,FALSE)</f>
      </c>
      <c r="X464">
        <f>VLOOKUP(G464,Sku_Consolidated!A2:H957,8,FALSE)</f>
      </c>
      <c r="Y464">
        <f>VLOOKUP(G464,Sku_Consolidated!A2:I957,9,FALSE)</f>
      </c>
      <c r="Z464" t="s">
        <v>38</v>
      </c>
      <c r="AA464">
        <f>VLOOKUP(G464,Sku_Consolidated!A2:E957,5,FALSE)</f>
      </c>
      <c r="AB464">
        <f>IF(VLOOKUP(G464,Sku_Consolidated!A2:S957,19,FALSE)="SHOWCASE", VLOOKUP(E464,Store_Showcase!B2:N144,13, FALSE), IF(VLOOKUP(G464,Sku_Consolidated!A2:S957,19,FALSE)="VAM",VLOOKUP(E464,Store_VAM!B2:N273,13, FALSE),VLOOKUP(E464,Store_SRP!B2:N110,13, FALSE)))</f>
      </c>
      <c r="AC464">
        <f>IF(IFERROR(AB464,TRUE)=TRUE, "-","OK")</f>
      </c>
      <c r="AD464" s="8" t="s">
        <v>1070</v>
      </c>
      <c r="AE464" s="8" t="s">
        <v>1071</v>
      </c>
      <c r="AF464">
        <f>IF(IFERROR(VLOOKUP(E464,Store_Showcase!B2:H144,{5}, FALSE), TRUE)=TRUE, IF(IFERROR(VLOOKUP(E464,Store_SRP!B2:H110,{5}, FALSE), TRUE)=TRUE,VLOOKUP(E464,Store_VAM!B2:H273,{5}, FALSE),VLOOKUP(E464,Store_SRP!B2:H110,{5}, FALSE)), VLOOKUP(E464,Store_Showcase!B2:H144,{5}, FALSE))</f>
      </c>
      <c r="AG464">
        <f>IF(IFERROR(VLOOKUP(E464,Store_Showcase!B2:H144,{6}, FALSE), TRUE)=TRUE, IF(IFERROR(VLOOKUP(E464,Store_SRP!B2:H110,{6}, FALSE), TRUE)=TRUE,VLOOKUP(E464,Store_VAM!B2:H273,{6}, FALSE),VLOOKUP(E464,Store_SRP!B2:H110,{6}, FALSE)), VLOOKUP(E464,Store_Showcase!B2:H144,{6}, FALSE))</f>
      </c>
      <c r="AH464">
        <f>VLOOKUP(G464,Sku_Consolidated!A2:R957,18,FALSE)</f>
      </c>
      <c r="AI464">
        <f>VLOOKUP(G464,Sku_Consolidated!A2:S957,19,FALSE)</f>
      </c>
      <c r="AJ464">
        <f>VLOOKUP(G464,Sku_Consolidated!A2:T957,20,FALSE)</f>
      </c>
    </row>
    <row r="465" spans="1:36" x14ac:dyDescent="0.25">
      <c r="A465">
        <v>2024</v>
      </c>
      <c r="B465" t="s">
        <v>31</v>
      </c>
      <c r="C465" t="s">
        <v>32</v>
      </c>
      <c r="D465" t="s">
        <v>33</v>
      </c>
      <c r="E465">
        <v>485</v>
      </c>
      <c r="F465">
        <f>IF(IFERROR(VLOOKUP(E465,Store_Showcase!B2:H144,{2}, FALSE), TRUE)=TRUE, IF(IFERROR(VLOOKUP(E465,Store_SRP!B2:H110,{2}, FALSE), TRUE)=TRUE,VLOOKUP(E465,Store_VAM!B2:H273,{2}, FALSE),VLOOKUP(E465,Store_SRP!B2:H110,{2}, FALSE)), VLOOKUP(E465,Store_Showcase!B2:H144,{2}, FALSE))</f>
      </c>
      <c r="G465">
        <v>655719</v>
      </c>
      <c r="H465" t="s">
        <v>454</v>
      </c>
      <c r="I465" s="8" t="s">
        <v>1072</v>
      </c>
      <c r="J465" t="s">
        <v>36</v>
      </c>
      <c r="K465" s="8">
        <f>IF(J465="PCK", I465, 0)</f>
      </c>
      <c r="L465" s="8">
        <f>IF(J465="KLS", I465, IF(J465="PCK", I465*VLOOKUP(G465,Sku_Consolidated!A2:U957,21, FALSE),I465*VLOOKUP(G465,Sku_Consolidated!A2:U957,21, FALSE)))</f>
      </c>
      <c r="M465" s="8">
        <f>IF(J465="PCS", I465, 0)</f>
      </c>
      <c r="N465" s="8" t="s">
        <v>1073</v>
      </c>
      <c r="O465" s="8">
        <f>N465 * VLOOKUP(E465&amp;VLOOKUP(G465,Sku_Consolidated!A2:Q957,17,FALSE),Sku_CommRate!A2:E1002, 5, FALSE)</f>
      </c>
      <c r="P465" s="8">
        <f>N465 - O465</f>
      </c>
      <c r="Q465">
        <f>VLOOKUP(G465,Sku_Consolidated!A2:G957,7, FALSE)</f>
      </c>
      <c r="R465">
        <f>IF(IFERROR(VLOOKUP(E465,Store_Showcase!B2:H144,7, FALSE), TRUE)=TRUE, IF(IFERROR(VLOOKUP(E465,Store_SRP!B2:H110,7, FALSE), TRUE)=TRUE,VLOOKUP(E465,Store_VAM!B2:H273,7, FALSE),VLOOKUP(E465,Store_SRP!B2:H110,7, FALSE)), VLOOKUP(E465,Store_Showcase!B2:H144,7, FALSE))</f>
      </c>
      <c r="S465">
        <f>IF(IFERROR(VLOOKUP(E465,Store_Showcase!B2:I144,8, FALSE), TRUE)=TRUE, IF(IFERROR(VLOOKUP(E465,Store_SRP!B2:I110,8, FALSE), TRUE)=TRUE,VLOOKUP(E465,Store_VAM!B2:I273,8, FALSE),VLOOKUP(E465,Store_SRP!B2:I110,8, FALSE)), VLOOKUP(E465,Store_Showcase!B2:I144,8, FALSE))</f>
      </c>
      <c r="T465">
        <f>VLOOKUP(G465,Sku_Consolidated!A2:R957,18,FALSE)</f>
      </c>
      <c r="U465">
        <v>6447</v>
      </c>
      <c r="V465">
        <f>IF(VLOOKUP(G465,Sku_Consolidated!A2:S957,19,FALSE)="SHOWCASE", VLOOKUP(E465,Store_Showcase!B2:L144,11, FALSE), IF(VLOOKUP(G465,Sku_Consolidated!A2:S957,19,FALSE)="VAM",VLOOKUP(E465,Store_VAM!B2:L273,11, FALSE),VLOOKUP(E465,Store_SRP!B2:L110,11, FALSE)))</f>
      </c>
      <c r="W465">
        <f>VLOOKUP(G465,Sku_Consolidated!A2:W957,11,FALSE)</f>
      </c>
      <c r="X465">
        <f>VLOOKUP(G465,Sku_Consolidated!A2:H957,8,FALSE)</f>
      </c>
      <c r="Y465">
        <f>VLOOKUP(G465,Sku_Consolidated!A2:I957,9,FALSE)</f>
      </c>
      <c r="Z465" t="s">
        <v>38</v>
      </c>
      <c r="AA465">
        <f>VLOOKUP(G465,Sku_Consolidated!A2:E957,5,FALSE)</f>
      </c>
      <c r="AB465">
        <f>IF(VLOOKUP(G465,Sku_Consolidated!A2:S957,19,FALSE)="SHOWCASE", VLOOKUP(E465,Store_Showcase!B2:N144,13, FALSE), IF(VLOOKUP(G465,Sku_Consolidated!A2:S957,19,FALSE)="VAM",VLOOKUP(E465,Store_VAM!B2:N273,13, FALSE),VLOOKUP(E465,Store_SRP!B2:N110,13, FALSE)))</f>
      </c>
      <c r="AC465">
        <f>IF(IFERROR(AB465,TRUE)=TRUE, "-","OK")</f>
      </c>
      <c r="AD465" s="8" t="s">
        <v>1073</v>
      </c>
      <c r="AE465" s="8" t="s">
        <v>39</v>
      </c>
      <c r="AF465">
        <f>IF(IFERROR(VLOOKUP(E465,Store_Showcase!B2:H144,{5}, FALSE), TRUE)=TRUE, IF(IFERROR(VLOOKUP(E465,Store_SRP!B2:H110,{5}, FALSE), TRUE)=TRUE,VLOOKUP(E465,Store_VAM!B2:H273,{5}, FALSE),VLOOKUP(E465,Store_SRP!B2:H110,{5}, FALSE)), VLOOKUP(E465,Store_Showcase!B2:H144,{5}, FALSE))</f>
      </c>
      <c r="AG465">
        <f>IF(IFERROR(VLOOKUP(E465,Store_Showcase!B2:H144,{6}, FALSE), TRUE)=TRUE, IF(IFERROR(VLOOKUP(E465,Store_SRP!B2:H110,{6}, FALSE), TRUE)=TRUE,VLOOKUP(E465,Store_VAM!B2:H273,{6}, FALSE),VLOOKUP(E465,Store_SRP!B2:H110,{6}, FALSE)), VLOOKUP(E465,Store_Showcase!B2:H144,{6}, FALSE))</f>
      </c>
      <c r="AH465">
        <f>VLOOKUP(G465,Sku_Consolidated!A2:R957,18,FALSE)</f>
      </c>
      <c r="AI465">
        <f>VLOOKUP(G465,Sku_Consolidated!A2:S957,19,FALSE)</f>
      </c>
      <c r="AJ465">
        <f>VLOOKUP(G465,Sku_Consolidated!A2:T957,20,FALSE)</f>
      </c>
    </row>
    <row r="466" spans="1:36" x14ac:dyDescent="0.25">
      <c r="A466">
        <v>2024</v>
      </c>
      <c r="B466" t="s">
        <v>31</v>
      </c>
      <c r="C466" t="s">
        <v>32</v>
      </c>
      <c r="D466" t="s">
        <v>33</v>
      </c>
      <c r="E466">
        <v>4049</v>
      </c>
      <c r="F466">
        <f>IF(IFERROR(VLOOKUP(E466,Store_Showcase!B2:H144,{2}, FALSE), TRUE)=TRUE, IF(IFERROR(VLOOKUP(E466,Store_SRP!B2:H110,{2}, FALSE), TRUE)=TRUE,VLOOKUP(E466,Store_VAM!B2:H273,{2}, FALSE),VLOOKUP(E466,Store_SRP!B2:H110,{2}, FALSE)), VLOOKUP(E466,Store_Showcase!B2:H144,{2}, FALSE))</f>
      </c>
      <c r="G466">
        <v>655813</v>
      </c>
      <c r="H466" t="s">
        <v>137</v>
      </c>
      <c r="I466" s="8" t="s">
        <v>1074</v>
      </c>
      <c r="J466" t="s">
        <v>36</v>
      </c>
      <c r="K466" s="8">
        <f>IF(J466="PCK", I466, 0)</f>
      </c>
      <c r="L466" s="8">
        <f>IF(J466="KLS", I466, IF(J466="PCK", I466*VLOOKUP(G466,Sku_Consolidated!A2:U957,21, FALSE),I466*VLOOKUP(G466,Sku_Consolidated!A2:U957,21, FALSE)))</f>
      </c>
      <c r="M466" s="8">
        <f>IF(J466="PCS", I466, 0)</f>
      </c>
      <c r="N466" s="8" t="s">
        <v>1075</v>
      </c>
      <c r="O466" s="8">
        <f>N466 * VLOOKUP(E466&amp;VLOOKUP(G466,Sku_Consolidated!A2:Q957,17,FALSE),Sku_CommRate!A2:E1002, 5, FALSE)</f>
      </c>
      <c r="P466" s="8">
        <f>N466 - O466</f>
      </c>
      <c r="Q466">
        <f>VLOOKUP(G466,Sku_Consolidated!A2:G957,7, FALSE)</f>
      </c>
      <c r="R466">
        <f>IF(IFERROR(VLOOKUP(E466,Store_Showcase!B2:H144,7, FALSE), TRUE)=TRUE, IF(IFERROR(VLOOKUP(E466,Store_SRP!B2:H110,7, FALSE), TRUE)=TRUE,VLOOKUP(E466,Store_VAM!B2:H273,7, FALSE),VLOOKUP(E466,Store_SRP!B2:H110,7, FALSE)), VLOOKUP(E466,Store_Showcase!B2:H144,7, FALSE))</f>
      </c>
      <c r="S466">
        <f>IF(IFERROR(VLOOKUP(E466,Store_Showcase!B2:I144,8, FALSE), TRUE)=TRUE, IF(IFERROR(VLOOKUP(E466,Store_SRP!B2:I110,8, FALSE), TRUE)=TRUE,VLOOKUP(E466,Store_VAM!B2:I273,8, FALSE),VLOOKUP(E466,Store_SRP!B2:I110,8, FALSE)), VLOOKUP(E466,Store_Showcase!B2:I144,8, FALSE))</f>
      </c>
      <c r="T466">
        <f>VLOOKUP(G466,Sku_Consolidated!A2:R957,18,FALSE)</f>
      </c>
      <c r="U466">
        <v>6470</v>
      </c>
      <c r="V466">
        <f>IF(VLOOKUP(G466,Sku_Consolidated!A2:S957,19,FALSE)="SHOWCASE", VLOOKUP(E466,Store_Showcase!B2:L144,11, FALSE), IF(VLOOKUP(G466,Sku_Consolidated!A2:S957,19,FALSE)="VAM",VLOOKUP(E466,Store_VAM!B2:L273,11, FALSE),VLOOKUP(E466,Store_SRP!B2:L110,11, FALSE)))</f>
      </c>
      <c r="W466">
        <f>VLOOKUP(G466,Sku_Consolidated!A2:W957,11,FALSE)</f>
      </c>
      <c r="X466">
        <f>VLOOKUP(G466,Sku_Consolidated!A2:H957,8,FALSE)</f>
      </c>
      <c r="Y466">
        <f>VLOOKUP(G466,Sku_Consolidated!A2:I957,9,FALSE)</f>
      </c>
      <c r="Z466" t="s">
        <v>38</v>
      </c>
      <c r="AA466">
        <f>VLOOKUP(G466,Sku_Consolidated!A2:E957,5,FALSE)</f>
      </c>
      <c r="AB466">
        <f>IF(VLOOKUP(G466,Sku_Consolidated!A2:S957,19,FALSE)="SHOWCASE", VLOOKUP(E466,Store_Showcase!B2:N144,13, FALSE), IF(VLOOKUP(G466,Sku_Consolidated!A2:S957,19,FALSE)="VAM",VLOOKUP(E466,Store_VAM!B2:N273,13, FALSE),VLOOKUP(E466,Store_SRP!B2:N110,13, FALSE)))</f>
      </c>
      <c r="AC466">
        <f>IF(IFERROR(AB466,TRUE)=TRUE, "-","OK")</f>
      </c>
      <c r="AD466" s="8" t="s">
        <v>1075</v>
      </c>
      <c r="AE466" s="8" t="s">
        <v>39</v>
      </c>
      <c r="AF466">
        <f>IF(IFERROR(VLOOKUP(E466,Store_Showcase!B2:H144,{5}, FALSE), TRUE)=TRUE, IF(IFERROR(VLOOKUP(E466,Store_SRP!B2:H110,{5}, FALSE), TRUE)=TRUE,VLOOKUP(E466,Store_VAM!B2:H273,{5}, FALSE),VLOOKUP(E466,Store_SRP!B2:H110,{5}, FALSE)), VLOOKUP(E466,Store_Showcase!B2:H144,{5}, FALSE))</f>
      </c>
      <c r="AG466">
        <f>IF(IFERROR(VLOOKUP(E466,Store_Showcase!B2:H144,{6}, FALSE), TRUE)=TRUE, IF(IFERROR(VLOOKUP(E466,Store_SRP!B2:H110,{6}, FALSE), TRUE)=TRUE,VLOOKUP(E466,Store_VAM!B2:H273,{6}, FALSE),VLOOKUP(E466,Store_SRP!B2:H110,{6}, FALSE)), VLOOKUP(E466,Store_Showcase!B2:H144,{6}, FALSE))</f>
      </c>
      <c r="AH466">
        <f>VLOOKUP(G466,Sku_Consolidated!A2:R957,18,FALSE)</f>
      </c>
      <c r="AI466">
        <f>VLOOKUP(G466,Sku_Consolidated!A2:S957,19,FALSE)</f>
      </c>
      <c r="AJ466">
        <f>VLOOKUP(G466,Sku_Consolidated!A2:T957,20,FALSE)</f>
      </c>
    </row>
    <row r="467" spans="1:36" x14ac:dyDescent="0.25">
      <c r="A467">
        <v>2024</v>
      </c>
      <c r="B467" t="s">
        <v>31</v>
      </c>
      <c r="C467" t="s">
        <v>32</v>
      </c>
      <c r="D467" t="s">
        <v>33</v>
      </c>
      <c r="E467">
        <v>717</v>
      </c>
      <c r="F467">
        <f>IF(IFERROR(VLOOKUP(E467,Store_Showcase!B2:H144,{2}, FALSE), TRUE)=TRUE, IF(IFERROR(VLOOKUP(E467,Store_SRP!B2:H110,{2}, FALSE), TRUE)=TRUE,VLOOKUP(E467,Store_VAM!B2:H273,{2}, FALSE),VLOOKUP(E467,Store_SRP!B2:H110,{2}, FALSE)), VLOOKUP(E467,Store_Showcase!B2:H144,{2}, FALSE))</f>
      </c>
      <c r="G467">
        <v>659466</v>
      </c>
      <c r="H467" t="s">
        <v>1076</v>
      </c>
      <c r="I467" s="8" t="s">
        <v>1077</v>
      </c>
      <c r="J467" t="s">
        <v>36</v>
      </c>
      <c r="K467" s="8">
        <f>IF(J467="PCK", I467, 0)</f>
      </c>
      <c r="L467" s="8">
        <f>IF(J467="KLS", I467, IF(J467="PCK", I467*VLOOKUP(G467,Sku_Consolidated!A2:U957,21, FALSE),I467*VLOOKUP(G467,Sku_Consolidated!A2:U957,21, FALSE)))</f>
      </c>
      <c r="M467" s="8">
        <f>IF(J467="PCS", I467, 0)</f>
      </c>
      <c r="N467" s="8" t="s">
        <v>1078</v>
      </c>
      <c r="O467" s="8">
        <f>N467 * VLOOKUP(E467&amp;VLOOKUP(G467,Sku_Consolidated!A2:Q957,17,FALSE),Sku_CommRate!A2:E1002, 5, FALSE)</f>
      </c>
      <c r="P467" s="8">
        <f>N467 - O467</f>
      </c>
      <c r="Q467">
        <f>VLOOKUP(G467,Sku_Consolidated!A2:G957,7, FALSE)</f>
      </c>
      <c r="R467">
        <f>IF(IFERROR(VLOOKUP(E467,Store_Showcase!B2:H144,7, FALSE), TRUE)=TRUE, IF(IFERROR(VLOOKUP(E467,Store_SRP!B2:H110,7, FALSE), TRUE)=TRUE,VLOOKUP(E467,Store_VAM!B2:H273,7, FALSE),VLOOKUP(E467,Store_SRP!B2:H110,7, FALSE)), VLOOKUP(E467,Store_Showcase!B2:H144,7, FALSE))</f>
      </c>
      <c r="S467">
        <f>IF(IFERROR(VLOOKUP(E467,Store_Showcase!B2:I144,8, FALSE), TRUE)=TRUE, IF(IFERROR(VLOOKUP(E467,Store_SRP!B2:I110,8, FALSE), TRUE)=TRUE,VLOOKUP(E467,Store_VAM!B2:I273,8, FALSE),VLOOKUP(E467,Store_SRP!B2:I110,8, FALSE)), VLOOKUP(E467,Store_Showcase!B2:I144,8, FALSE))</f>
      </c>
      <c r="T467">
        <f>VLOOKUP(G467,Sku_Consolidated!A2:R957,18,FALSE)</f>
      </c>
      <c r="U467">
        <v>7359</v>
      </c>
      <c r="V467">
        <f>IF(VLOOKUP(G467,Sku_Consolidated!A2:S957,19,FALSE)="SHOWCASE", VLOOKUP(E467,Store_Showcase!B2:L144,11, FALSE), IF(VLOOKUP(G467,Sku_Consolidated!A2:S957,19,FALSE)="VAM",VLOOKUP(E467,Store_VAM!B2:L273,11, FALSE),VLOOKUP(E467,Store_SRP!B2:L110,11, FALSE)))</f>
      </c>
      <c r="W467">
        <f>VLOOKUP(G467,Sku_Consolidated!A2:W957,11,FALSE)</f>
      </c>
      <c r="X467">
        <f>VLOOKUP(G467,Sku_Consolidated!A2:H957,8,FALSE)</f>
      </c>
      <c r="Y467">
        <f>VLOOKUP(G467,Sku_Consolidated!A2:I957,9,FALSE)</f>
      </c>
      <c r="Z467" t="s">
        <v>38</v>
      </c>
      <c r="AA467">
        <f>VLOOKUP(G467,Sku_Consolidated!A2:E957,5,FALSE)</f>
      </c>
      <c r="AB467">
        <f>IF(VLOOKUP(G467,Sku_Consolidated!A2:S957,19,FALSE)="SHOWCASE", VLOOKUP(E467,Store_Showcase!B2:N144,13, FALSE), IF(VLOOKUP(G467,Sku_Consolidated!A2:S957,19,FALSE)="VAM",VLOOKUP(E467,Store_VAM!B2:N273,13, FALSE),VLOOKUP(E467,Store_SRP!B2:N110,13, FALSE)))</f>
      </c>
      <c r="AC467">
        <f>IF(IFERROR(AB467,TRUE)=TRUE, "-","OK")</f>
      </c>
      <c r="AD467" s="8" t="s">
        <v>1078</v>
      </c>
      <c r="AE467" s="8" t="s">
        <v>39</v>
      </c>
      <c r="AF467">
        <f>IF(IFERROR(VLOOKUP(E467,Store_Showcase!B2:H144,{5}, FALSE), TRUE)=TRUE, IF(IFERROR(VLOOKUP(E467,Store_SRP!B2:H110,{5}, FALSE), TRUE)=TRUE,VLOOKUP(E467,Store_VAM!B2:H273,{5}, FALSE),VLOOKUP(E467,Store_SRP!B2:H110,{5}, FALSE)), VLOOKUP(E467,Store_Showcase!B2:H144,{5}, FALSE))</f>
      </c>
      <c r="AG467">
        <f>IF(IFERROR(VLOOKUP(E467,Store_Showcase!B2:H144,{6}, FALSE), TRUE)=TRUE, IF(IFERROR(VLOOKUP(E467,Store_SRP!B2:H110,{6}, FALSE), TRUE)=TRUE,VLOOKUP(E467,Store_VAM!B2:H273,{6}, FALSE),VLOOKUP(E467,Store_SRP!B2:H110,{6}, FALSE)), VLOOKUP(E467,Store_Showcase!B2:H144,{6}, FALSE))</f>
      </c>
      <c r="AH467">
        <f>VLOOKUP(G467,Sku_Consolidated!A2:R957,18,FALSE)</f>
      </c>
      <c r="AI467">
        <f>VLOOKUP(G467,Sku_Consolidated!A2:S957,19,FALSE)</f>
      </c>
      <c r="AJ467">
        <f>VLOOKUP(G467,Sku_Consolidated!A2:T957,20,FALSE)</f>
      </c>
    </row>
    <row r="468" spans="1:36" x14ac:dyDescent="0.25">
      <c r="A468">
        <v>2024</v>
      </c>
      <c r="B468" t="s">
        <v>31</v>
      </c>
      <c r="C468" t="s">
        <v>32</v>
      </c>
      <c r="D468" t="s">
        <v>33</v>
      </c>
      <c r="E468">
        <v>205</v>
      </c>
      <c r="F468">
        <f>IF(IFERROR(VLOOKUP(E468,Store_Showcase!B2:H144,{2}, FALSE), TRUE)=TRUE, IF(IFERROR(VLOOKUP(E468,Store_SRP!B2:H110,{2}, FALSE), TRUE)=TRUE,VLOOKUP(E468,Store_VAM!B2:H273,{2}, FALSE),VLOOKUP(E468,Store_SRP!B2:H110,{2}, FALSE)), VLOOKUP(E468,Store_Showcase!B2:H144,{2}, FALSE))</f>
      </c>
      <c r="G468">
        <v>655298</v>
      </c>
      <c r="H468" t="s">
        <v>109</v>
      </c>
      <c r="I468" s="8" t="s">
        <v>994</v>
      </c>
      <c r="J468" t="s">
        <v>36</v>
      </c>
      <c r="K468" s="8">
        <f>IF(J468="PCK", I468, 0)</f>
      </c>
      <c r="L468" s="8">
        <f>IF(J468="KLS", I468, IF(J468="PCK", I468*VLOOKUP(G468,Sku_Consolidated!A2:U957,21, FALSE),I468*VLOOKUP(G468,Sku_Consolidated!A2:U957,21, FALSE)))</f>
      </c>
      <c r="M468" s="8">
        <f>IF(J468="PCS", I468, 0)</f>
      </c>
      <c r="N468" s="8" t="s">
        <v>1079</v>
      </c>
      <c r="O468" s="8">
        <f>N468 * VLOOKUP(E468&amp;VLOOKUP(G468,Sku_Consolidated!A2:Q957,17,FALSE),Sku_CommRate!A2:E1002, 5, FALSE)</f>
      </c>
      <c r="P468" s="8">
        <f>N468 - O468</f>
      </c>
      <c r="Q468">
        <f>VLOOKUP(G468,Sku_Consolidated!A2:G957,7, FALSE)</f>
      </c>
      <c r="R468">
        <f>IF(IFERROR(VLOOKUP(E468,Store_Showcase!B2:H144,7, FALSE), TRUE)=TRUE, IF(IFERROR(VLOOKUP(E468,Store_SRP!B2:H110,7, FALSE), TRUE)=TRUE,VLOOKUP(E468,Store_VAM!B2:H273,7, FALSE),VLOOKUP(E468,Store_SRP!B2:H110,7, FALSE)), VLOOKUP(E468,Store_Showcase!B2:H144,7, FALSE))</f>
      </c>
      <c r="S468">
        <f>IF(IFERROR(VLOOKUP(E468,Store_Showcase!B2:I144,8, FALSE), TRUE)=TRUE, IF(IFERROR(VLOOKUP(E468,Store_SRP!B2:I110,8, FALSE), TRUE)=TRUE,VLOOKUP(E468,Store_VAM!B2:I273,8, FALSE),VLOOKUP(E468,Store_SRP!B2:I110,8, FALSE)), VLOOKUP(E468,Store_Showcase!B2:I144,8, FALSE))</f>
      </c>
      <c r="T468">
        <f>VLOOKUP(G468,Sku_Consolidated!A2:R957,18,FALSE)</f>
      </c>
      <c r="U468">
        <v>6226</v>
      </c>
      <c r="V468">
        <f>IF(VLOOKUP(G468,Sku_Consolidated!A2:S957,19,FALSE)="SHOWCASE", VLOOKUP(E468,Store_Showcase!B2:L144,11, FALSE), IF(VLOOKUP(G468,Sku_Consolidated!A2:S957,19,FALSE)="VAM",VLOOKUP(E468,Store_VAM!B2:L273,11, FALSE),VLOOKUP(E468,Store_SRP!B2:L110,11, FALSE)))</f>
      </c>
      <c r="W468">
        <f>VLOOKUP(G468,Sku_Consolidated!A2:W957,11,FALSE)</f>
      </c>
      <c r="X468">
        <f>VLOOKUP(G468,Sku_Consolidated!A2:H957,8,FALSE)</f>
      </c>
      <c r="Y468">
        <f>VLOOKUP(G468,Sku_Consolidated!A2:I957,9,FALSE)</f>
      </c>
      <c r="Z468" t="s">
        <v>38</v>
      </c>
      <c r="AA468">
        <f>VLOOKUP(G468,Sku_Consolidated!A2:E957,5,FALSE)</f>
      </c>
      <c r="AB468">
        <f>IF(VLOOKUP(G468,Sku_Consolidated!A2:S957,19,FALSE)="SHOWCASE", VLOOKUP(E468,Store_Showcase!B2:N144,13, FALSE), IF(VLOOKUP(G468,Sku_Consolidated!A2:S957,19,FALSE)="VAM",VLOOKUP(E468,Store_VAM!B2:N273,13, FALSE),VLOOKUP(E468,Store_SRP!B2:N110,13, FALSE)))</f>
      </c>
      <c r="AC468">
        <f>IF(IFERROR(AB468,TRUE)=TRUE, "-","OK")</f>
      </c>
      <c r="AD468" s="8" t="s">
        <v>1079</v>
      </c>
      <c r="AE468" s="8" t="s">
        <v>39</v>
      </c>
      <c r="AF468">
        <f>IF(IFERROR(VLOOKUP(E468,Store_Showcase!B2:H144,{5}, FALSE), TRUE)=TRUE, IF(IFERROR(VLOOKUP(E468,Store_SRP!B2:H110,{5}, FALSE), TRUE)=TRUE,VLOOKUP(E468,Store_VAM!B2:H273,{5}, FALSE),VLOOKUP(E468,Store_SRP!B2:H110,{5}, FALSE)), VLOOKUP(E468,Store_Showcase!B2:H144,{5}, FALSE))</f>
      </c>
      <c r="AG468">
        <f>IF(IFERROR(VLOOKUP(E468,Store_Showcase!B2:H144,{6}, FALSE), TRUE)=TRUE, IF(IFERROR(VLOOKUP(E468,Store_SRP!B2:H110,{6}, FALSE), TRUE)=TRUE,VLOOKUP(E468,Store_VAM!B2:H273,{6}, FALSE),VLOOKUP(E468,Store_SRP!B2:H110,{6}, FALSE)), VLOOKUP(E468,Store_Showcase!B2:H144,{6}, FALSE))</f>
      </c>
      <c r="AH468">
        <f>VLOOKUP(G468,Sku_Consolidated!A2:R957,18,FALSE)</f>
      </c>
      <c r="AI468">
        <f>VLOOKUP(G468,Sku_Consolidated!A2:S957,19,FALSE)</f>
      </c>
      <c r="AJ468">
        <f>VLOOKUP(G468,Sku_Consolidated!A2:T957,20,FALSE)</f>
      </c>
    </row>
    <row r="469" spans="1:36" x14ac:dyDescent="0.25">
      <c r="A469">
        <v>2024</v>
      </c>
      <c r="B469" t="s">
        <v>31</v>
      </c>
      <c r="C469" t="s">
        <v>32</v>
      </c>
      <c r="D469" t="s">
        <v>33</v>
      </c>
      <c r="E469">
        <v>4005</v>
      </c>
      <c r="F469">
        <f>IF(IFERROR(VLOOKUP(E469,Store_Showcase!B2:H144,{2}, FALSE), TRUE)=TRUE, IF(IFERROR(VLOOKUP(E469,Store_SRP!B2:H110,{2}, FALSE), TRUE)=TRUE,VLOOKUP(E469,Store_VAM!B2:H273,{2}, FALSE),VLOOKUP(E469,Store_SRP!B2:H110,{2}, FALSE)), VLOOKUP(E469,Store_Showcase!B2:H144,{2}, FALSE))</f>
      </c>
      <c r="G469">
        <v>655717</v>
      </c>
      <c r="H469" t="s">
        <v>134</v>
      </c>
      <c r="I469" s="8" t="s">
        <v>1080</v>
      </c>
      <c r="J469" t="s">
        <v>36</v>
      </c>
      <c r="K469" s="8">
        <f>IF(J469="PCK", I469, 0)</f>
      </c>
      <c r="L469" s="8">
        <f>IF(J469="KLS", I469, IF(J469="PCK", I469*VLOOKUP(G469,Sku_Consolidated!A2:U957,21, FALSE),I469*VLOOKUP(G469,Sku_Consolidated!A2:U957,21, FALSE)))</f>
      </c>
      <c r="M469" s="8">
        <f>IF(J469="PCS", I469, 0)</f>
      </c>
      <c r="N469" s="8" t="s">
        <v>1081</v>
      </c>
      <c r="O469" s="8">
        <f>N469 * VLOOKUP(E469&amp;VLOOKUP(G469,Sku_Consolidated!A2:Q957,17,FALSE),Sku_CommRate!A2:E1002, 5, FALSE)</f>
      </c>
      <c r="P469" s="8">
        <f>N469 - O469</f>
      </c>
      <c r="Q469">
        <f>VLOOKUP(G469,Sku_Consolidated!A2:G957,7, FALSE)</f>
      </c>
      <c r="R469">
        <f>IF(IFERROR(VLOOKUP(E469,Store_Showcase!B2:H144,7, FALSE), TRUE)=TRUE, IF(IFERROR(VLOOKUP(E469,Store_SRP!B2:H110,7, FALSE), TRUE)=TRUE,VLOOKUP(E469,Store_VAM!B2:H273,7, FALSE),VLOOKUP(E469,Store_SRP!B2:H110,7, FALSE)), VLOOKUP(E469,Store_Showcase!B2:H144,7, FALSE))</f>
      </c>
      <c r="S469">
        <f>IF(IFERROR(VLOOKUP(E469,Store_Showcase!B2:I144,8, FALSE), TRUE)=TRUE, IF(IFERROR(VLOOKUP(E469,Store_SRP!B2:I110,8, FALSE), TRUE)=TRUE,VLOOKUP(E469,Store_VAM!B2:I273,8, FALSE),VLOOKUP(E469,Store_SRP!B2:I110,8, FALSE)), VLOOKUP(E469,Store_Showcase!B2:I144,8, FALSE))</f>
      </c>
      <c r="T469">
        <f>VLOOKUP(G469,Sku_Consolidated!A2:R957,18,FALSE)</f>
      </c>
      <c r="U469">
        <v>6445</v>
      </c>
      <c r="V469">
        <f>IF(VLOOKUP(G469,Sku_Consolidated!A2:S957,19,FALSE)="SHOWCASE", VLOOKUP(E469,Store_Showcase!B2:L144,11, FALSE), IF(VLOOKUP(G469,Sku_Consolidated!A2:S957,19,FALSE)="VAM",VLOOKUP(E469,Store_VAM!B2:L273,11, FALSE),VLOOKUP(E469,Store_SRP!B2:L110,11, FALSE)))</f>
      </c>
      <c r="W469">
        <f>VLOOKUP(G469,Sku_Consolidated!A2:W957,11,FALSE)</f>
      </c>
      <c r="X469">
        <f>VLOOKUP(G469,Sku_Consolidated!A2:H957,8,FALSE)</f>
      </c>
      <c r="Y469">
        <f>VLOOKUP(G469,Sku_Consolidated!A2:I957,9,FALSE)</f>
      </c>
      <c r="Z469" t="s">
        <v>38</v>
      </c>
      <c r="AA469">
        <f>VLOOKUP(G469,Sku_Consolidated!A2:E957,5,FALSE)</f>
      </c>
      <c r="AB469">
        <f>IF(VLOOKUP(G469,Sku_Consolidated!A2:S957,19,FALSE)="SHOWCASE", VLOOKUP(E469,Store_Showcase!B2:N144,13, FALSE), IF(VLOOKUP(G469,Sku_Consolidated!A2:S957,19,FALSE)="VAM",VLOOKUP(E469,Store_VAM!B2:N273,13, FALSE),VLOOKUP(E469,Store_SRP!B2:N110,13, FALSE)))</f>
      </c>
      <c r="AC469">
        <f>IF(IFERROR(AB469,TRUE)=TRUE, "-","OK")</f>
      </c>
      <c r="AD469" s="8" t="s">
        <v>1081</v>
      </c>
      <c r="AE469" s="8" t="s">
        <v>39</v>
      </c>
      <c r="AF469">
        <f>IF(IFERROR(VLOOKUP(E469,Store_Showcase!B2:H144,{5}, FALSE), TRUE)=TRUE, IF(IFERROR(VLOOKUP(E469,Store_SRP!B2:H110,{5}, FALSE), TRUE)=TRUE,VLOOKUP(E469,Store_VAM!B2:H273,{5}, FALSE),VLOOKUP(E469,Store_SRP!B2:H110,{5}, FALSE)), VLOOKUP(E469,Store_Showcase!B2:H144,{5}, FALSE))</f>
      </c>
      <c r="AG469">
        <f>IF(IFERROR(VLOOKUP(E469,Store_Showcase!B2:H144,{6}, FALSE), TRUE)=TRUE, IF(IFERROR(VLOOKUP(E469,Store_SRP!B2:H110,{6}, FALSE), TRUE)=TRUE,VLOOKUP(E469,Store_VAM!B2:H273,{6}, FALSE),VLOOKUP(E469,Store_SRP!B2:H110,{6}, FALSE)), VLOOKUP(E469,Store_Showcase!B2:H144,{6}, FALSE))</f>
      </c>
      <c r="AH469">
        <f>VLOOKUP(G469,Sku_Consolidated!A2:R957,18,FALSE)</f>
      </c>
      <c r="AI469">
        <f>VLOOKUP(G469,Sku_Consolidated!A2:S957,19,FALSE)</f>
      </c>
      <c r="AJ469">
        <f>VLOOKUP(G469,Sku_Consolidated!A2:T957,20,FALSE)</f>
      </c>
    </row>
    <row r="470" spans="1:36" x14ac:dyDescent="0.25">
      <c r="A470">
        <v>2024</v>
      </c>
      <c r="B470" t="s">
        <v>31</v>
      </c>
      <c r="C470" t="s">
        <v>32</v>
      </c>
      <c r="D470" t="s">
        <v>33</v>
      </c>
      <c r="E470">
        <v>745</v>
      </c>
      <c r="F470">
        <f>IF(IFERROR(VLOOKUP(E470,Store_Showcase!B2:H144,{2}, FALSE), TRUE)=TRUE, IF(IFERROR(VLOOKUP(E470,Store_SRP!B2:H110,{2}, FALSE), TRUE)=TRUE,VLOOKUP(E470,Store_VAM!B2:H273,{2}, FALSE),VLOOKUP(E470,Store_SRP!B2:H110,{2}, FALSE)), VLOOKUP(E470,Store_Showcase!B2:H144,{2}, FALSE))</f>
      </c>
      <c r="G470">
        <v>692519</v>
      </c>
      <c r="H470" t="s">
        <v>1082</v>
      </c>
      <c r="I470" s="8" t="s">
        <v>1083</v>
      </c>
      <c r="J470" t="s">
        <v>36</v>
      </c>
      <c r="K470" s="8">
        <f>IF(J470="PCK", I470, 0)</f>
      </c>
      <c r="L470" s="8">
        <f>IF(J470="KLS", I470, IF(J470="PCK", I470*VLOOKUP(G470,Sku_Consolidated!A2:U957,21, FALSE),I470*VLOOKUP(G470,Sku_Consolidated!A2:U957,21, FALSE)))</f>
      </c>
      <c r="M470" s="8">
        <f>IF(J470="PCS", I470, 0)</f>
      </c>
      <c r="N470" s="8" t="s">
        <v>1084</v>
      </c>
      <c r="O470" s="8">
        <f>N470 * VLOOKUP(E470&amp;VLOOKUP(G470,Sku_Consolidated!A2:Q957,17,FALSE),Sku_CommRate!A2:E1002, 5, FALSE)</f>
      </c>
      <c r="P470" s="8">
        <f>N470 - O470</f>
      </c>
      <c r="Q470">
        <f>VLOOKUP(G470,Sku_Consolidated!A2:G957,7, FALSE)</f>
      </c>
      <c r="R470">
        <f>IF(IFERROR(VLOOKUP(E470,Store_Showcase!B2:H144,7, FALSE), TRUE)=TRUE, IF(IFERROR(VLOOKUP(E470,Store_SRP!B2:H110,7, FALSE), TRUE)=TRUE,VLOOKUP(E470,Store_VAM!B2:H273,7, FALSE),VLOOKUP(E470,Store_SRP!B2:H110,7, FALSE)), VLOOKUP(E470,Store_Showcase!B2:H144,7, FALSE))</f>
      </c>
      <c r="S470">
        <f>IF(IFERROR(VLOOKUP(E470,Store_Showcase!B2:I144,8, FALSE), TRUE)=TRUE, IF(IFERROR(VLOOKUP(E470,Store_SRP!B2:I110,8, FALSE), TRUE)=TRUE,VLOOKUP(E470,Store_VAM!B2:I273,8, FALSE),VLOOKUP(E470,Store_SRP!B2:I110,8, FALSE)), VLOOKUP(E470,Store_Showcase!B2:I144,8, FALSE))</f>
      </c>
      <c r="T470">
        <f>VLOOKUP(G470,Sku_Consolidated!A2:R957,18,FALSE)</f>
      </c>
      <c r="U470">
        <v>17653</v>
      </c>
      <c r="V470">
        <f>IF(VLOOKUP(G470,Sku_Consolidated!A2:S957,19,FALSE)="SHOWCASE", VLOOKUP(E470,Store_Showcase!B2:L144,11, FALSE), IF(VLOOKUP(G470,Sku_Consolidated!A2:S957,19,FALSE)="VAM",VLOOKUP(E470,Store_VAM!B2:L273,11, FALSE),VLOOKUP(E470,Store_SRP!B2:L110,11, FALSE)))</f>
      </c>
      <c r="W470">
        <f>VLOOKUP(G470,Sku_Consolidated!A2:W957,11,FALSE)</f>
      </c>
      <c r="X470">
        <f>VLOOKUP(G470,Sku_Consolidated!A2:H957,8,FALSE)</f>
      </c>
      <c r="Y470">
        <f>VLOOKUP(G470,Sku_Consolidated!A2:I957,9,FALSE)</f>
      </c>
      <c r="Z470" t="s">
        <v>38</v>
      </c>
      <c r="AA470">
        <f>VLOOKUP(G470,Sku_Consolidated!A2:E957,5,FALSE)</f>
      </c>
      <c r="AB470">
        <f>IF(VLOOKUP(G470,Sku_Consolidated!A2:S957,19,FALSE)="SHOWCASE", VLOOKUP(E470,Store_Showcase!B2:N144,13, FALSE), IF(VLOOKUP(G470,Sku_Consolidated!A2:S957,19,FALSE)="VAM",VLOOKUP(E470,Store_VAM!B2:N273,13, FALSE),VLOOKUP(E470,Store_SRP!B2:N110,13, FALSE)))</f>
      </c>
      <c r="AC470">
        <f>IF(IFERROR(AB470,TRUE)=TRUE, "-","OK")</f>
      </c>
      <c r="AD470" s="8" t="s">
        <v>1084</v>
      </c>
      <c r="AE470" s="8" t="s">
        <v>39</v>
      </c>
      <c r="AF470">
        <f>IF(IFERROR(VLOOKUP(E470,Store_Showcase!B2:H144,{5}, FALSE), TRUE)=TRUE, IF(IFERROR(VLOOKUP(E470,Store_SRP!B2:H110,{5}, FALSE), TRUE)=TRUE,VLOOKUP(E470,Store_VAM!B2:H273,{5}, FALSE),VLOOKUP(E470,Store_SRP!B2:H110,{5}, FALSE)), VLOOKUP(E470,Store_Showcase!B2:H144,{5}, FALSE))</f>
      </c>
      <c r="AG470">
        <f>IF(IFERROR(VLOOKUP(E470,Store_Showcase!B2:H144,{6}, FALSE), TRUE)=TRUE, IF(IFERROR(VLOOKUP(E470,Store_SRP!B2:H110,{6}, FALSE), TRUE)=TRUE,VLOOKUP(E470,Store_VAM!B2:H273,{6}, FALSE),VLOOKUP(E470,Store_SRP!B2:H110,{6}, FALSE)), VLOOKUP(E470,Store_Showcase!B2:H144,{6}, FALSE))</f>
      </c>
      <c r="AH470">
        <f>VLOOKUP(G470,Sku_Consolidated!A2:R957,18,FALSE)</f>
      </c>
      <c r="AI470">
        <f>VLOOKUP(G470,Sku_Consolidated!A2:S957,19,FALSE)</f>
      </c>
      <c r="AJ470">
        <f>VLOOKUP(G470,Sku_Consolidated!A2:T957,20,FALSE)</f>
      </c>
    </row>
    <row r="471" spans="1:36" x14ac:dyDescent="0.25">
      <c r="A471">
        <v>2024</v>
      </c>
      <c r="B471" t="s">
        <v>31</v>
      </c>
      <c r="C471" t="s">
        <v>32</v>
      </c>
      <c r="D471" t="s">
        <v>33</v>
      </c>
      <c r="E471">
        <v>485</v>
      </c>
      <c r="F471">
        <f>IF(IFERROR(VLOOKUP(E471,Store_Showcase!B2:H144,{2}, FALSE), TRUE)=TRUE, IF(IFERROR(VLOOKUP(E471,Store_SRP!B2:H110,{2}, FALSE), TRUE)=TRUE,VLOOKUP(E471,Store_VAM!B2:H273,{2}, FALSE),VLOOKUP(E471,Store_SRP!B2:H110,{2}, FALSE)), VLOOKUP(E471,Store_Showcase!B2:H144,{2}, FALSE))</f>
      </c>
      <c r="G471">
        <v>655710</v>
      </c>
      <c r="H471" t="s">
        <v>54</v>
      </c>
      <c r="I471" s="8" t="s">
        <v>1085</v>
      </c>
      <c r="J471" t="s">
        <v>36</v>
      </c>
      <c r="K471" s="8">
        <f>IF(J471="PCK", I471, 0)</f>
      </c>
      <c r="L471" s="8">
        <f>IF(J471="KLS", I471, IF(J471="PCK", I471*VLOOKUP(G471,Sku_Consolidated!A2:U957,21, FALSE),I471*VLOOKUP(G471,Sku_Consolidated!A2:U957,21, FALSE)))</f>
      </c>
      <c r="M471" s="8">
        <f>IF(J471="PCS", I471, 0)</f>
      </c>
      <c r="N471" s="8" t="s">
        <v>1086</v>
      </c>
      <c r="O471" s="8">
        <f>N471 * VLOOKUP(E471&amp;VLOOKUP(G471,Sku_Consolidated!A2:Q957,17,FALSE),Sku_CommRate!A2:E1002, 5, FALSE)</f>
      </c>
      <c r="P471" s="8">
        <f>N471 - O471</f>
      </c>
      <c r="Q471">
        <f>VLOOKUP(G471,Sku_Consolidated!A2:G957,7, FALSE)</f>
      </c>
      <c r="R471">
        <f>IF(IFERROR(VLOOKUP(E471,Store_Showcase!B2:H144,7, FALSE), TRUE)=TRUE, IF(IFERROR(VLOOKUP(E471,Store_SRP!B2:H110,7, FALSE), TRUE)=TRUE,VLOOKUP(E471,Store_VAM!B2:H273,7, FALSE),VLOOKUP(E471,Store_SRP!B2:H110,7, FALSE)), VLOOKUP(E471,Store_Showcase!B2:H144,7, FALSE))</f>
      </c>
      <c r="S471">
        <f>IF(IFERROR(VLOOKUP(E471,Store_Showcase!B2:I144,8, FALSE), TRUE)=TRUE, IF(IFERROR(VLOOKUP(E471,Store_SRP!B2:I110,8, FALSE), TRUE)=TRUE,VLOOKUP(E471,Store_VAM!B2:I273,8, FALSE),VLOOKUP(E471,Store_SRP!B2:I110,8, FALSE)), VLOOKUP(E471,Store_Showcase!B2:I144,8, FALSE))</f>
      </c>
      <c r="T471">
        <f>VLOOKUP(G471,Sku_Consolidated!A2:R957,18,FALSE)</f>
      </c>
      <c r="U471">
        <v>6438</v>
      </c>
      <c r="V471">
        <f>IF(VLOOKUP(G471,Sku_Consolidated!A2:S957,19,FALSE)="SHOWCASE", VLOOKUP(E471,Store_Showcase!B2:L144,11, FALSE), IF(VLOOKUP(G471,Sku_Consolidated!A2:S957,19,FALSE)="VAM",VLOOKUP(E471,Store_VAM!B2:L273,11, FALSE),VLOOKUP(E471,Store_SRP!B2:L110,11, FALSE)))</f>
      </c>
      <c r="W471">
        <f>VLOOKUP(G471,Sku_Consolidated!A2:W957,11,FALSE)</f>
      </c>
      <c r="X471">
        <f>VLOOKUP(G471,Sku_Consolidated!A2:H957,8,FALSE)</f>
      </c>
      <c r="Y471">
        <f>VLOOKUP(G471,Sku_Consolidated!A2:I957,9,FALSE)</f>
      </c>
      <c r="Z471" t="s">
        <v>38</v>
      </c>
      <c r="AA471">
        <f>VLOOKUP(G471,Sku_Consolidated!A2:E957,5,FALSE)</f>
      </c>
      <c r="AB471">
        <f>IF(VLOOKUP(G471,Sku_Consolidated!A2:S957,19,FALSE)="SHOWCASE", VLOOKUP(E471,Store_Showcase!B2:N144,13, FALSE), IF(VLOOKUP(G471,Sku_Consolidated!A2:S957,19,FALSE)="VAM",VLOOKUP(E471,Store_VAM!B2:N273,13, FALSE),VLOOKUP(E471,Store_SRP!B2:N110,13, FALSE)))</f>
      </c>
      <c r="AC471">
        <f>IF(IFERROR(AB471,TRUE)=TRUE, "-","OK")</f>
      </c>
      <c r="AD471" s="8" t="s">
        <v>1086</v>
      </c>
      <c r="AE471" s="8" t="s">
        <v>39</v>
      </c>
      <c r="AF471">
        <f>IF(IFERROR(VLOOKUP(E471,Store_Showcase!B2:H144,{5}, FALSE), TRUE)=TRUE, IF(IFERROR(VLOOKUP(E471,Store_SRP!B2:H110,{5}, FALSE), TRUE)=TRUE,VLOOKUP(E471,Store_VAM!B2:H273,{5}, FALSE),VLOOKUP(E471,Store_SRP!B2:H110,{5}, FALSE)), VLOOKUP(E471,Store_Showcase!B2:H144,{5}, FALSE))</f>
      </c>
      <c r="AG471">
        <f>IF(IFERROR(VLOOKUP(E471,Store_Showcase!B2:H144,{6}, FALSE), TRUE)=TRUE, IF(IFERROR(VLOOKUP(E471,Store_SRP!B2:H110,{6}, FALSE), TRUE)=TRUE,VLOOKUP(E471,Store_VAM!B2:H273,{6}, FALSE),VLOOKUP(E471,Store_SRP!B2:H110,{6}, FALSE)), VLOOKUP(E471,Store_Showcase!B2:H144,{6}, FALSE))</f>
      </c>
      <c r="AH471">
        <f>VLOOKUP(G471,Sku_Consolidated!A2:R957,18,FALSE)</f>
      </c>
      <c r="AI471">
        <f>VLOOKUP(G471,Sku_Consolidated!A2:S957,19,FALSE)</f>
      </c>
      <c r="AJ471">
        <f>VLOOKUP(G471,Sku_Consolidated!A2:T957,20,FALSE)</f>
      </c>
    </row>
    <row r="472" spans="1:36" x14ac:dyDescent="0.25">
      <c r="A472">
        <v>2024</v>
      </c>
      <c r="B472" t="s">
        <v>31</v>
      </c>
      <c r="C472" t="s">
        <v>32</v>
      </c>
      <c r="D472" t="s">
        <v>33</v>
      </c>
      <c r="E472">
        <v>722</v>
      </c>
      <c r="F472">
        <f>IF(IFERROR(VLOOKUP(E472,Store_Showcase!B2:H144,{2}, FALSE), TRUE)=TRUE, IF(IFERROR(VLOOKUP(E472,Store_SRP!B2:H110,{2}, FALSE), TRUE)=TRUE,VLOOKUP(E472,Store_VAM!B2:H273,{2}, FALSE),VLOOKUP(E472,Store_SRP!B2:H110,{2}, FALSE)), VLOOKUP(E472,Store_Showcase!B2:H144,{2}, FALSE))</f>
      </c>
      <c r="G472">
        <v>655317</v>
      </c>
      <c r="H472" t="s">
        <v>916</v>
      </c>
      <c r="I472" s="8" t="s">
        <v>1087</v>
      </c>
      <c r="J472" t="s">
        <v>36</v>
      </c>
      <c r="K472" s="8">
        <f>IF(J472="PCK", I472, 0)</f>
      </c>
      <c r="L472" s="8">
        <f>IF(J472="KLS", I472, IF(J472="PCK", I472*VLOOKUP(G472,Sku_Consolidated!A2:U957,21, FALSE),I472*VLOOKUP(G472,Sku_Consolidated!A2:U957,21, FALSE)))</f>
      </c>
      <c r="M472" s="8">
        <f>IF(J472="PCS", I472, 0)</f>
      </c>
      <c r="N472" s="8" t="s">
        <v>1088</v>
      </c>
      <c r="O472" s="8">
        <f>N472 * VLOOKUP(E472&amp;VLOOKUP(G472,Sku_Consolidated!A2:Q957,17,FALSE),Sku_CommRate!A2:E1002, 5, FALSE)</f>
      </c>
      <c r="P472" s="8">
        <f>N472 - O472</f>
      </c>
      <c r="Q472">
        <f>VLOOKUP(G472,Sku_Consolidated!A2:G957,7, FALSE)</f>
      </c>
      <c r="R472">
        <f>IF(IFERROR(VLOOKUP(E472,Store_Showcase!B2:H144,7, FALSE), TRUE)=TRUE, IF(IFERROR(VLOOKUP(E472,Store_SRP!B2:H110,7, FALSE), TRUE)=TRUE,VLOOKUP(E472,Store_VAM!B2:H273,7, FALSE),VLOOKUP(E472,Store_SRP!B2:H110,7, FALSE)), VLOOKUP(E472,Store_Showcase!B2:H144,7, FALSE))</f>
      </c>
      <c r="S472">
        <f>IF(IFERROR(VLOOKUP(E472,Store_Showcase!B2:I144,8, FALSE), TRUE)=TRUE, IF(IFERROR(VLOOKUP(E472,Store_SRP!B2:I110,8, FALSE), TRUE)=TRUE,VLOOKUP(E472,Store_VAM!B2:I273,8, FALSE),VLOOKUP(E472,Store_SRP!B2:I110,8, FALSE)), VLOOKUP(E472,Store_Showcase!B2:I144,8, FALSE))</f>
      </c>
      <c r="T472">
        <f>VLOOKUP(G472,Sku_Consolidated!A2:R957,18,FALSE)</f>
      </c>
      <c r="U472">
        <v>6242</v>
      </c>
      <c r="V472">
        <f>IF(VLOOKUP(G472,Sku_Consolidated!A2:S957,19,FALSE)="SHOWCASE", VLOOKUP(E472,Store_Showcase!B2:L144,11, FALSE), IF(VLOOKUP(G472,Sku_Consolidated!A2:S957,19,FALSE)="VAM",VLOOKUP(E472,Store_VAM!B2:L273,11, FALSE),VLOOKUP(E472,Store_SRP!B2:L110,11, FALSE)))</f>
      </c>
      <c r="W472">
        <f>VLOOKUP(G472,Sku_Consolidated!A2:W957,11,FALSE)</f>
      </c>
      <c r="X472">
        <f>VLOOKUP(G472,Sku_Consolidated!A2:H957,8,FALSE)</f>
      </c>
      <c r="Y472">
        <f>VLOOKUP(G472,Sku_Consolidated!A2:I957,9,FALSE)</f>
      </c>
      <c r="Z472" t="s">
        <v>38</v>
      </c>
      <c r="AA472">
        <f>VLOOKUP(G472,Sku_Consolidated!A2:E957,5,FALSE)</f>
      </c>
      <c r="AB472">
        <f>IF(VLOOKUP(G472,Sku_Consolidated!A2:S957,19,FALSE)="SHOWCASE", VLOOKUP(E472,Store_Showcase!B2:N144,13, FALSE), IF(VLOOKUP(G472,Sku_Consolidated!A2:S957,19,FALSE)="VAM",VLOOKUP(E472,Store_VAM!B2:N273,13, FALSE),VLOOKUP(E472,Store_SRP!B2:N110,13, FALSE)))</f>
      </c>
      <c r="AC472">
        <f>IF(IFERROR(AB472,TRUE)=TRUE, "-","OK")</f>
      </c>
      <c r="AD472" s="8" t="s">
        <v>1088</v>
      </c>
      <c r="AE472" s="8" t="s">
        <v>39</v>
      </c>
      <c r="AF472">
        <f>IF(IFERROR(VLOOKUP(E472,Store_Showcase!B2:H144,{5}, FALSE), TRUE)=TRUE, IF(IFERROR(VLOOKUP(E472,Store_SRP!B2:H110,{5}, FALSE), TRUE)=TRUE,VLOOKUP(E472,Store_VAM!B2:H273,{5}, FALSE),VLOOKUP(E472,Store_SRP!B2:H110,{5}, FALSE)), VLOOKUP(E472,Store_Showcase!B2:H144,{5}, FALSE))</f>
      </c>
      <c r="AG472">
        <f>IF(IFERROR(VLOOKUP(E472,Store_Showcase!B2:H144,{6}, FALSE), TRUE)=TRUE, IF(IFERROR(VLOOKUP(E472,Store_SRP!B2:H110,{6}, FALSE), TRUE)=TRUE,VLOOKUP(E472,Store_VAM!B2:H273,{6}, FALSE),VLOOKUP(E472,Store_SRP!B2:H110,{6}, FALSE)), VLOOKUP(E472,Store_Showcase!B2:H144,{6}, FALSE))</f>
      </c>
      <c r="AH472">
        <f>VLOOKUP(G472,Sku_Consolidated!A2:R957,18,FALSE)</f>
      </c>
      <c r="AI472">
        <f>VLOOKUP(G472,Sku_Consolidated!A2:S957,19,FALSE)</f>
      </c>
      <c r="AJ472">
        <f>VLOOKUP(G472,Sku_Consolidated!A2:T957,20,FALSE)</f>
      </c>
    </row>
    <row r="473" spans="1:36" x14ac:dyDescent="0.25">
      <c r="A473">
        <v>2024</v>
      </c>
      <c r="B473" t="s">
        <v>31</v>
      </c>
      <c r="C473" t="s">
        <v>32</v>
      </c>
      <c r="D473" t="s">
        <v>33</v>
      </c>
      <c r="E473">
        <v>210</v>
      </c>
      <c r="F473">
        <f>IF(IFERROR(VLOOKUP(E473,Store_Showcase!B2:H144,{2}, FALSE), TRUE)=TRUE, IF(IFERROR(VLOOKUP(E473,Store_SRP!B2:H110,{2}, FALSE), TRUE)=TRUE,VLOOKUP(E473,Store_VAM!B2:H273,{2}, FALSE),VLOOKUP(E473,Store_SRP!B2:H110,{2}, FALSE)), VLOOKUP(E473,Store_Showcase!B2:H144,{2}, FALSE))</f>
      </c>
      <c r="G473">
        <v>655335</v>
      </c>
      <c r="H473" t="s">
        <v>1089</v>
      </c>
      <c r="I473" s="8" t="s">
        <v>1090</v>
      </c>
      <c r="J473" t="s">
        <v>36</v>
      </c>
      <c r="K473" s="8">
        <f>IF(J473="PCK", I473, 0)</f>
      </c>
      <c r="L473" s="8">
        <f>IF(J473="KLS", I473, IF(J473="PCK", I473*VLOOKUP(G473,Sku_Consolidated!A2:U957,21, FALSE),I473*VLOOKUP(G473,Sku_Consolidated!A2:U957,21, FALSE)))</f>
      </c>
      <c r="M473" s="8">
        <f>IF(J473="PCS", I473, 0)</f>
      </c>
      <c r="N473" s="8" t="s">
        <v>1091</v>
      </c>
      <c r="O473" s="8">
        <f>N473 * VLOOKUP(E473&amp;VLOOKUP(G473,Sku_Consolidated!A2:Q957,17,FALSE),Sku_CommRate!A2:E1002, 5, FALSE)</f>
      </c>
      <c r="P473" s="8">
        <f>N473 - O473</f>
      </c>
      <c r="Q473">
        <f>VLOOKUP(G473,Sku_Consolidated!A2:G957,7, FALSE)</f>
      </c>
      <c r="R473">
        <f>IF(IFERROR(VLOOKUP(E473,Store_Showcase!B2:H144,7, FALSE), TRUE)=TRUE, IF(IFERROR(VLOOKUP(E473,Store_SRP!B2:H110,7, FALSE), TRUE)=TRUE,VLOOKUP(E473,Store_VAM!B2:H273,7, FALSE),VLOOKUP(E473,Store_SRP!B2:H110,7, FALSE)), VLOOKUP(E473,Store_Showcase!B2:H144,7, FALSE))</f>
      </c>
      <c r="S473">
        <f>IF(IFERROR(VLOOKUP(E473,Store_Showcase!B2:I144,8, FALSE), TRUE)=TRUE, IF(IFERROR(VLOOKUP(E473,Store_SRP!B2:I110,8, FALSE), TRUE)=TRUE,VLOOKUP(E473,Store_VAM!B2:I273,8, FALSE),VLOOKUP(E473,Store_SRP!B2:I110,8, FALSE)), VLOOKUP(E473,Store_Showcase!B2:I144,8, FALSE))</f>
      </c>
      <c r="T473">
        <f>VLOOKUP(G473,Sku_Consolidated!A2:R957,18,FALSE)</f>
      </c>
      <c r="U473">
        <v>6259</v>
      </c>
      <c r="V473">
        <f>IF(VLOOKUP(G473,Sku_Consolidated!A2:S957,19,FALSE)="SHOWCASE", VLOOKUP(E473,Store_Showcase!B2:L144,11, FALSE), IF(VLOOKUP(G473,Sku_Consolidated!A2:S957,19,FALSE)="VAM",VLOOKUP(E473,Store_VAM!B2:L273,11, FALSE),VLOOKUP(E473,Store_SRP!B2:L110,11, FALSE)))</f>
      </c>
      <c r="W473">
        <f>VLOOKUP(G473,Sku_Consolidated!A2:W957,11,FALSE)</f>
      </c>
      <c r="X473">
        <f>VLOOKUP(G473,Sku_Consolidated!A2:H957,8,FALSE)</f>
      </c>
      <c r="Y473">
        <f>VLOOKUP(G473,Sku_Consolidated!A2:I957,9,FALSE)</f>
      </c>
      <c r="Z473" t="s">
        <v>38</v>
      </c>
      <c r="AA473">
        <f>VLOOKUP(G473,Sku_Consolidated!A2:E957,5,FALSE)</f>
      </c>
      <c r="AB473">
        <f>IF(VLOOKUP(G473,Sku_Consolidated!A2:S957,19,FALSE)="SHOWCASE", VLOOKUP(E473,Store_Showcase!B2:N144,13, FALSE), IF(VLOOKUP(G473,Sku_Consolidated!A2:S957,19,FALSE)="VAM",VLOOKUP(E473,Store_VAM!B2:N273,13, FALSE),VLOOKUP(E473,Store_SRP!B2:N110,13, FALSE)))</f>
      </c>
      <c r="AC473">
        <f>IF(IFERROR(AB473,TRUE)=TRUE, "-","OK")</f>
      </c>
      <c r="AD473" s="8" t="s">
        <v>1091</v>
      </c>
      <c r="AE473" s="8" t="s">
        <v>39</v>
      </c>
      <c r="AF473">
        <f>IF(IFERROR(VLOOKUP(E473,Store_Showcase!B2:H144,{5}, FALSE), TRUE)=TRUE, IF(IFERROR(VLOOKUP(E473,Store_SRP!B2:H110,{5}, FALSE), TRUE)=TRUE,VLOOKUP(E473,Store_VAM!B2:H273,{5}, FALSE),VLOOKUP(E473,Store_SRP!B2:H110,{5}, FALSE)), VLOOKUP(E473,Store_Showcase!B2:H144,{5}, FALSE))</f>
      </c>
      <c r="AG473">
        <f>IF(IFERROR(VLOOKUP(E473,Store_Showcase!B2:H144,{6}, FALSE), TRUE)=TRUE, IF(IFERROR(VLOOKUP(E473,Store_SRP!B2:H110,{6}, FALSE), TRUE)=TRUE,VLOOKUP(E473,Store_VAM!B2:H273,{6}, FALSE),VLOOKUP(E473,Store_SRP!B2:H110,{6}, FALSE)), VLOOKUP(E473,Store_Showcase!B2:H144,{6}, FALSE))</f>
      </c>
      <c r="AH473">
        <f>VLOOKUP(G473,Sku_Consolidated!A2:R957,18,FALSE)</f>
      </c>
      <c r="AI473">
        <f>VLOOKUP(G473,Sku_Consolidated!A2:S957,19,FALSE)</f>
      </c>
      <c r="AJ473">
        <f>VLOOKUP(G473,Sku_Consolidated!A2:T957,20,FALSE)</f>
      </c>
    </row>
    <row r="474" spans="1:36" x14ac:dyDescent="0.25">
      <c r="A474">
        <v>2024</v>
      </c>
      <c r="B474" t="s">
        <v>31</v>
      </c>
      <c r="C474" t="s">
        <v>32</v>
      </c>
      <c r="D474" t="s">
        <v>33</v>
      </c>
      <c r="E474">
        <v>809</v>
      </c>
      <c r="F474">
        <f>IF(IFERROR(VLOOKUP(E474,Store_Showcase!B2:H144,{2}, FALSE), TRUE)=TRUE, IF(IFERROR(VLOOKUP(E474,Store_SRP!B2:H110,{2}, FALSE), TRUE)=TRUE,VLOOKUP(E474,Store_VAM!B2:H273,{2}, FALSE),VLOOKUP(E474,Store_SRP!B2:H110,{2}, FALSE)), VLOOKUP(E474,Store_Showcase!B2:H144,{2}, FALSE))</f>
      </c>
      <c r="G474">
        <v>655517</v>
      </c>
      <c r="H474" t="s">
        <v>152</v>
      </c>
      <c r="I474" s="8" t="s">
        <v>1092</v>
      </c>
      <c r="J474" t="s">
        <v>36</v>
      </c>
      <c r="K474" s="8">
        <f>IF(J474="PCK", I474, 0)</f>
      </c>
      <c r="L474" s="8">
        <f>IF(J474="KLS", I474, IF(J474="PCK", I474*VLOOKUP(G474,Sku_Consolidated!A2:U957,21, FALSE),I474*VLOOKUP(G474,Sku_Consolidated!A2:U957,21, FALSE)))</f>
      </c>
      <c r="M474" s="8">
        <f>IF(J474="PCS", I474, 0)</f>
      </c>
      <c r="N474" s="8" t="s">
        <v>1093</v>
      </c>
      <c r="O474" s="8">
        <f>N474 * VLOOKUP(E474&amp;VLOOKUP(G474,Sku_Consolidated!A2:Q957,17,FALSE),Sku_CommRate!A2:E1002, 5, FALSE)</f>
      </c>
      <c r="P474" s="8">
        <f>N474 - O474</f>
      </c>
      <c r="Q474">
        <f>VLOOKUP(G474,Sku_Consolidated!A2:G957,7, FALSE)</f>
      </c>
      <c r="R474">
        <f>IF(IFERROR(VLOOKUP(E474,Store_Showcase!B2:H144,7, FALSE), TRUE)=TRUE, IF(IFERROR(VLOOKUP(E474,Store_SRP!B2:H110,7, FALSE), TRUE)=TRUE,VLOOKUP(E474,Store_VAM!B2:H273,7, FALSE),VLOOKUP(E474,Store_SRP!B2:H110,7, FALSE)), VLOOKUP(E474,Store_Showcase!B2:H144,7, FALSE))</f>
      </c>
      <c r="S474">
        <f>IF(IFERROR(VLOOKUP(E474,Store_Showcase!B2:I144,8, FALSE), TRUE)=TRUE, IF(IFERROR(VLOOKUP(E474,Store_SRP!B2:I110,8, FALSE), TRUE)=TRUE,VLOOKUP(E474,Store_VAM!B2:I273,8, FALSE),VLOOKUP(E474,Store_SRP!B2:I110,8, FALSE)), VLOOKUP(E474,Store_Showcase!B2:I144,8, FALSE))</f>
      </c>
      <c r="T474">
        <f>VLOOKUP(G474,Sku_Consolidated!A2:R957,18,FALSE)</f>
      </c>
      <c r="U474">
        <v>6339</v>
      </c>
      <c r="V474">
        <f>IF(VLOOKUP(G474,Sku_Consolidated!A2:S957,19,FALSE)="SHOWCASE", VLOOKUP(E474,Store_Showcase!B2:L144,11, FALSE), IF(VLOOKUP(G474,Sku_Consolidated!A2:S957,19,FALSE)="VAM",VLOOKUP(E474,Store_VAM!B2:L273,11, FALSE),VLOOKUP(E474,Store_SRP!B2:L110,11, FALSE)))</f>
      </c>
      <c r="W474">
        <f>VLOOKUP(G474,Sku_Consolidated!A2:W957,11,FALSE)</f>
      </c>
      <c r="X474">
        <f>VLOOKUP(G474,Sku_Consolidated!A2:H957,8,FALSE)</f>
      </c>
      <c r="Y474">
        <f>VLOOKUP(G474,Sku_Consolidated!A2:I957,9,FALSE)</f>
      </c>
      <c r="Z474" t="s">
        <v>38</v>
      </c>
      <c r="AA474">
        <f>VLOOKUP(G474,Sku_Consolidated!A2:E957,5,FALSE)</f>
      </c>
      <c r="AB474">
        <f>IF(VLOOKUP(G474,Sku_Consolidated!A2:S957,19,FALSE)="SHOWCASE", VLOOKUP(E474,Store_Showcase!B2:N144,13, FALSE), IF(VLOOKUP(G474,Sku_Consolidated!A2:S957,19,FALSE)="VAM",VLOOKUP(E474,Store_VAM!B2:N273,13, FALSE),VLOOKUP(E474,Store_SRP!B2:N110,13, FALSE)))</f>
      </c>
      <c r="AC474">
        <f>IF(IFERROR(AB474,TRUE)=TRUE, "-","OK")</f>
      </c>
      <c r="AD474" s="8" t="s">
        <v>1093</v>
      </c>
      <c r="AE474" s="8" t="s">
        <v>39</v>
      </c>
      <c r="AF474">
        <f>IF(IFERROR(VLOOKUP(E474,Store_Showcase!B2:H144,{5}, FALSE), TRUE)=TRUE, IF(IFERROR(VLOOKUP(E474,Store_SRP!B2:H110,{5}, FALSE), TRUE)=TRUE,VLOOKUP(E474,Store_VAM!B2:H273,{5}, FALSE),VLOOKUP(E474,Store_SRP!B2:H110,{5}, FALSE)), VLOOKUP(E474,Store_Showcase!B2:H144,{5}, FALSE))</f>
      </c>
      <c r="AG474">
        <f>IF(IFERROR(VLOOKUP(E474,Store_Showcase!B2:H144,{6}, FALSE), TRUE)=TRUE, IF(IFERROR(VLOOKUP(E474,Store_SRP!B2:H110,{6}, FALSE), TRUE)=TRUE,VLOOKUP(E474,Store_VAM!B2:H273,{6}, FALSE),VLOOKUP(E474,Store_SRP!B2:H110,{6}, FALSE)), VLOOKUP(E474,Store_Showcase!B2:H144,{6}, FALSE))</f>
      </c>
      <c r="AH474">
        <f>VLOOKUP(G474,Sku_Consolidated!A2:R957,18,FALSE)</f>
      </c>
      <c r="AI474">
        <f>VLOOKUP(G474,Sku_Consolidated!A2:S957,19,FALSE)</f>
      </c>
      <c r="AJ474">
        <f>VLOOKUP(G474,Sku_Consolidated!A2:T957,20,FALSE)</f>
      </c>
    </row>
    <row r="475" spans="1:36" x14ac:dyDescent="0.25">
      <c r="A475">
        <v>2024</v>
      </c>
      <c r="B475" t="s">
        <v>31</v>
      </c>
      <c r="C475" t="s">
        <v>32</v>
      </c>
      <c r="D475" t="s">
        <v>33</v>
      </c>
      <c r="E475">
        <v>265</v>
      </c>
      <c r="F475">
        <f>IF(IFERROR(VLOOKUP(E475,Store_Showcase!B2:H144,{2}, FALSE), TRUE)=TRUE, IF(IFERROR(VLOOKUP(E475,Store_SRP!B2:H110,{2}, FALSE), TRUE)=TRUE,VLOOKUP(E475,Store_VAM!B2:H273,{2}, FALSE),VLOOKUP(E475,Store_SRP!B2:H110,{2}, FALSE)), VLOOKUP(E475,Store_Showcase!B2:H144,{2}, FALSE))</f>
      </c>
      <c r="G475">
        <v>655715</v>
      </c>
      <c r="H475" t="s">
        <v>591</v>
      </c>
      <c r="I475" s="8" t="s">
        <v>1094</v>
      </c>
      <c r="J475" t="s">
        <v>36</v>
      </c>
      <c r="K475" s="8">
        <f>IF(J475="PCK", I475, 0)</f>
      </c>
      <c r="L475" s="8">
        <f>IF(J475="KLS", I475, IF(J475="PCK", I475*VLOOKUP(G475,Sku_Consolidated!A2:U957,21, FALSE),I475*VLOOKUP(G475,Sku_Consolidated!A2:U957,21, FALSE)))</f>
      </c>
      <c r="M475" s="8">
        <f>IF(J475="PCS", I475, 0)</f>
      </c>
      <c r="N475" s="8" t="s">
        <v>1095</v>
      </c>
      <c r="O475" s="8">
        <f>N475 * VLOOKUP(E475&amp;VLOOKUP(G475,Sku_Consolidated!A2:Q957,17,FALSE),Sku_CommRate!A2:E1002, 5, FALSE)</f>
      </c>
      <c r="P475" s="8">
        <f>N475 - O475</f>
      </c>
      <c r="Q475">
        <f>VLOOKUP(G475,Sku_Consolidated!A2:G957,7, FALSE)</f>
      </c>
      <c r="R475">
        <f>IF(IFERROR(VLOOKUP(E475,Store_Showcase!B2:H144,7, FALSE), TRUE)=TRUE, IF(IFERROR(VLOOKUP(E475,Store_SRP!B2:H110,7, FALSE), TRUE)=TRUE,VLOOKUP(E475,Store_VAM!B2:H273,7, FALSE),VLOOKUP(E475,Store_SRP!B2:H110,7, FALSE)), VLOOKUP(E475,Store_Showcase!B2:H144,7, FALSE))</f>
      </c>
      <c r="S475">
        <f>IF(IFERROR(VLOOKUP(E475,Store_Showcase!B2:I144,8, FALSE), TRUE)=TRUE, IF(IFERROR(VLOOKUP(E475,Store_SRP!B2:I110,8, FALSE), TRUE)=TRUE,VLOOKUP(E475,Store_VAM!B2:I273,8, FALSE),VLOOKUP(E475,Store_SRP!B2:I110,8, FALSE)), VLOOKUP(E475,Store_Showcase!B2:I144,8, FALSE))</f>
      </c>
      <c r="T475">
        <f>VLOOKUP(G475,Sku_Consolidated!A2:R957,18,FALSE)</f>
      </c>
      <c r="U475">
        <v>6443</v>
      </c>
      <c r="V475">
        <f>IF(VLOOKUP(G475,Sku_Consolidated!A2:S957,19,FALSE)="SHOWCASE", VLOOKUP(E475,Store_Showcase!B2:L144,11, FALSE), IF(VLOOKUP(G475,Sku_Consolidated!A2:S957,19,FALSE)="VAM",VLOOKUP(E475,Store_VAM!B2:L273,11, FALSE),VLOOKUP(E475,Store_SRP!B2:L110,11, FALSE)))</f>
      </c>
      <c r="W475">
        <f>VLOOKUP(G475,Sku_Consolidated!A2:W957,11,FALSE)</f>
      </c>
      <c r="X475">
        <f>VLOOKUP(G475,Sku_Consolidated!A2:H957,8,FALSE)</f>
      </c>
      <c r="Y475">
        <f>VLOOKUP(G475,Sku_Consolidated!A2:I957,9,FALSE)</f>
      </c>
      <c r="Z475" t="s">
        <v>38</v>
      </c>
      <c r="AA475">
        <f>VLOOKUP(G475,Sku_Consolidated!A2:E957,5,FALSE)</f>
      </c>
      <c r="AB475">
        <f>IF(VLOOKUP(G475,Sku_Consolidated!A2:S957,19,FALSE)="SHOWCASE", VLOOKUP(E475,Store_Showcase!B2:N144,13, FALSE), IF(VLOOKUP(G475,Sku_Consolidated!A2:S957,19,FALSE)="VAM",VLOOKUP(E475,Store_VAM!B2:N273,13, FALSE),VLOOKUP(E475,Store_SRP!B2:N110,13, FALSE)))</f>
      </c>
      <c r="AC475">
        <f>IF(IFERROR(AB475,TRUE)=TRUE, "-","OK")</f>
      </c>
      <c r="AD475" s="8" t="s">
        <v>1095</v>
      </c>
      <c r="AE475" s="8" t="s">
        <v>39</v>
      </c>
      <c r="AF475">
        <f>IF(IFERROR(VLOOKUP(E475,Store_Showcase!B2:H144,{5}, FALSE), TRUE)=TRUE, IF(IFERROR(VLOOKUP(E475,Store_SRP!B2:H110,{5}, FALSE), TRUE)=TRUE,VLOOKUP(E475,Store_VAM!B2:H273,{5}, FALSE),VLOOKUP(E475,Store_SRP!B2:H110,{5}, FALSE)), VLOOKUP(E475,Store_Showcase!B2:H144,{5}, FALSE))</f>
      </c>
      <c r="AG475">
        <f>IF(IFERROR(VLOOKUP(E475,Store_Showcase!B2:H144,{6}, FALSE), TRUE)=TRUE, IF(IFERROR(VLOOKUP(E475,Store_SRP!B2:H110,{6}, FALSE), TRUE)=TRUE,VLOOKUP(E475,Store_VAM!B2:H273,{6}, FALSE),VLOOKUP(E475,Store_SRP!B2:H110,{6}, FALSE)), VLOOKUP(E475,Store_Showcase!B2:H144,{6}, FALSE))</f>
      </c>
      <c r="AH475">
        <f>VLOOKUP(G475,Sku_Consolidated!A2:R957,18,FALSE)</f>
      </c>
      <c r="AI475">
        <f>VLOOKUP(G475,Sku_Consolidated!A2:S957,19,FALSE)</f>
      </c>
      <c r="AJ475">
        <f>VLOOKUP(G475,Sku_Consolidated!A2:T957,20,FALSE)</f>
      </c>
    </row>
    <row r="476" spans="1:36" x14ac:dyDescent="0.25">
      <c r="A476">
        <v>2024</v>
      </c>
      <c r="B476" t="s">
        <v>31</v>
      </c>
      <c r="C476" t="s">
        <v>32</v>
      </c>
      <c r="D476" t="s">
        <v>33</v>
      </c>
      <c r="E476">
        <v>468</v>
      </c>
      <c r="F476">
        <f>IF(IFERROR(VLOOKUP(E476,Store_Showcase!B2:H144,{2}, FALSE), TRUE)=TRUE, IF(IFERROR(VLOOKUP(E476,Store_SRP!B2:H110,{2}, FALSE), TRUE)=TRUE,VLOOKUP(E476,Store_VAM!B2:H273,{2}, FALSE),VLOOKUP(E476,Store_SRP!B2:H110,{2}, FALSE)), VLOOKUP(E476,Store_Showcase!B2:H144,{2}, FALSE))</f>
      </c>
      <c r="G476">
        <v>655712</v>
      </c>
      <c r="H476" t="s">
        <v>360</v>
      </c>
      <c r="I476" s="8" t="s">
        <v>1096</v>
      </c>
      <c r="J476" t="s">
        <v>36</v>
      </c>
      <c r="K476" s="8">
        <f>IF(J476="PCK", I476, 0)</f>
      </c>
      <c r="L476" s="8">
        <f>IF(J476="KLS", I476, IF(J476="PCK", I476*VLOOKUP(G476,Sku_Consolidated!A2:U957,21, FALSE),I476*VLOOKUP(G476,Sku_Consolidated!A2:U957,21, FALSE)))</f>
      </c>
      <c r="M476" s="8">
        <f>IF(J476="PCS", I476, 0)</f>
      </c>
      <c r="N476" s="8" t="s">
        <v>1097</v>
      </c>
      <c r="O476" s="8">
        <f>N476 * VLOOKUP(E476&amp;VLOOKUP(G476,Sku_Consolidated!A2:Q957,17,FALSE),Sku_CommRate!A2:E1002, 5, FALSE)</f>
      </c>
      <c r="P476" s="8">
        <f>N476 - O476</f>
      </c>
      <c r="Q476">
        <f>VLOOKUP(G476,Sku_Consolidated!A2:G957,7, FALSE)</f>
      </c>
      <c r="R476">
        <f>IF(IFERROR(VLOOKUP(E476,Store_Showcase!B2:H144,7, FALSE), TRUE)=TRUE, IF(IFERROR(VLOOKUP(E476,Store_SRP!B2:H110,7, FALSE), TRUE)=TRUE,VLOOKUP(E476,Store_VAM!B2:H273,7, FALSE),VLOOKUP(E476,Store_SRP!B2:H110,7, FALSE)), VLOOKUP(E476,Store_Showcase!B2:H144,7, FALSE))</f>
      </c>
      <c r="S476">
        <f>IF(IFERROR(VLOOKUP(E476,Store_Showcase!B2:I144,8, FALSE), TRUE)=TRUE, IF(IFERROR(VLOOKUP(E476,Store_SRP!B2:I110,8, FALSE), TRUE)=TRUE,VLOOKUP(E476,Store_VAM!B2:I273,8, FALSE),VLOOKUP(E476,Store_SRP!B2:I110,8, FALSE)), VLOOKUP(E476,Store_Showcase!B2:I144,8, FALSE))</f>
      </c>
      <c r="T476">
        <f>VLOOKUP(G476,Sku_Consolidated!A2:R957,18,FALSE)</f>
      </c>
      <c r="U476">
        <v>6440</v>
      </c>
      <c r="V476">
        <f>IF(VLOOKUP(G476,Sku_Consolidated!A2:S957,19,FALSE)="SHOWCASE", VLOOKUP(E476,Store_Showcase!B2:L144,11, FALSE), IF(VLOOKUP(G476,Sku_Consolidated!A2:S957,19,FALSE)="VAM",VLOOKUP(E476,Store_VAM!B2:L273,11, FALSE),VLOOKUP(E476,Store_SRP!B2:L110,11, FALSE)))</f>
      </c>
      <c r="W476">
        <f>VLOOKUP(G476,Sku_Consolidated!A2:W957,11,FALSE)</f>
      </c>
      <c r="X476">
        <f>VLOOKUP(G476,Sku_Consolidated!A2:H957,8,FALSE)</f>
      </c>
      <c r="Y476">
        <f>VLOOKUP(G476,Sku_Consolidated!A2:I957,9,FALSE)</f>
      </c>
      <c r="Z476" t="s">
        <v>38</v>
      </c>
      <c r="AA476">
        <f>VLOOKUP(G476,Sku_Consolidated!A2:E957,5,FALSE)</f>
      </c>
      <c r="AB476">
        <f>IF(VLOOKUP(G476,Sku_Consolidated!A2:S957,19,FALSE)="SHOWCASE", VLOOKUP(E476,Store_Showcase!B2:N144,13, FALSE), IF(VLOOKUP(G476,Sku_Consolidated!A2:S957,19,FALSE)="VAM",VLOOKUP(E476,Store_VAM!B2:N273,13, FALSE),VLOOKUP(E476,Store_SRP!B2:N110,13, FALSE)))</f>
      </c>
      <c r="AC476">
        <f>IF(IFERROR(AB476,TRUE)=TRUE, "-","OK")</f>
      </c>
      <c r="AD476" s="8" t="s">
        <v>1097</v>
      </c>
      <c r="AE476" s="8" t="s">
        <v>39</v>
      </c>
      <c r="AF476">
        <f>IF(IFERROR(VLOOKUP(E476,Store_Showcase!B2:H144,{5}, FALSE), TRUE)=TRUE, IF(IFERROR(VLOOKUP(E476,Store_SRP!B2:H110,{5}, FALSE), TRUE)=TRUE,VLOOKUP(E476,Store_VAM!B2:H273,{5}, FALSE),VLOOKUP(E476,Store_SRP!B2:H110,{5}, FALSE)), VLOOKUP(E476,Store_Showcase!B2:H144,{5}, FALSE))</f>
      </c>
      <c r="AG476">
        <f>IF(IFERROR(VLOOKUP(E476,Store_Showcase!B2:H144,{6}, FALSE), TRUE)=TRUE, IF(IFERROR(VLOOKUP(E476,Store_SRP!B2:H110,{6}, FALSE), TRUE)=TRUE,VLOOKUP(E476,Store_VAM!B2:H273,{6}, FALSE),VLOOKUP(E476,Store_SRP!B2:H110,{6}, FALSE)), VLOOKUP(E476,Store_Showcase!B2:H144,{6}, FALSE))</f>
      </c>
      <c r="AH476">
        <f>VLOOKUP(G476,Sku_Consolidated!A2:R957,18,FALSE)</f>
      </c>
      <c r="AI476">
        <f>VLOOKUP(G476,Sku_Consolidated!A2:S957,19,FALSE)</f>
      </c>
      <c r="AJ476">
        <f>VLOOKUP(G476,Sku_Consolidated!A2:T957,20,FALSE)</f>
      </c>
    </row>
    <row r="477" spans="1:36" x14ac:dyDescent="0.25">
      <c r="A477">
        <v>2024</v>
      </c>
      <c r="B477" t="s">
        <v>31</v>
      </c>
      <c r="C477" t="s">
        <v>32</v>
      </c>
      <c r="D477" t="s">
        <v>33</v>
      </c>
      <c r="E477">
        <v>202</v>
      </c>
      <c r="F477">
        <f>IF(IFERROR(VLOOKUP(E477,Store_Showcase!B2:H144,{2}, FALSE), TRUE)=TRUE, IF(IFERROR(VLOOKUP(E477,Store_SRP!B2:H110,{2}, FALSE), TRUE)=TRUE,VLOOKUP(E477,Store_VAM!B2:H273,{2}, FALSE),VLOOKUP(E477,Store_SRP!B2:H110,{2}, FALSE)), VLOOKUP(E477,Store_Showcase!B2:H144,{2}, FALSE))</f>
      </c>
      <c r="G477">
        <v>655304</v>
      </c>
      <c r="H477" t="s">
        <v>142</v>
      </c>
      <c r="I477" s="8" t="s">
        <v>1098</v>
      </c>
      <c r="J477" t="s">
        <v>36</v>
      </c>
      <c r="K477" s="8">
        <f>IF(J477="PCK", I477, 0)</f>
      </c>
      <c r="L477" s="8">
        <f>IF(J477="KLS", I477, IF(J477="PCK", I477*VLOOKUP(G477,Sku_Consolidated!A2:U957,21, FALSE),I477*VLOOKUP(G477,Sku_Consolidated!A2:U957,21, FALSE)))</f>
      </c>
      <c r="M477" s="8">
        <f>IF(J477="PCS", I477, 0)</f>
      </c>
      <c r="N477" s="8" t="s">
        <v>1099</v>
      </c>
      <c r="O477" s="8">
        <f>N477 * VLOOKUP(E477&amp;VLOOKUP(G477,Sku_Consolidated!A2:Q957,17,FALSE),Sku_CommRate!A2:E1002, 5, FALSE)</f>
      </c>
      <c r="P477" s="8">
        <f>N477 - O477</f>
      </c>
      <c r="Q477">
        <f>VLOOKUP(G477,Sku_Consolidated!A2:G957,7, FALSE)</f>
      </c>
      <c r="R477">
        <f>IF(IFERROR(VLOOKUP(E477,Store_Showcase!B2:H144,7, FALSE), TRUE)=TRUE, IF(IFERROR(VLOOKUP(E477,Store_SRP!B2:H110,7, FALSE), TRUE)=TRUE,VLOOKUP(E477,Store_VAM!B2:H273,7, FALSE),VLOOKUP(E477,Store_SRP!B2:H110,7, FALSE)), VLOOKUP(E477,Store_Showcase!B2:H144,7, FALSE))</f>
      </c>
      <c r="S477">
        <f>IF(IFERROR(VLOOKUP(E477,Store_Showcase!B2:I144,8, FALSE), TRUE)=TRUE, IF(IFERROR(VLOOKUP(E477,Store_SRP!B2:I110,8, FALSE), TRUE)=TRUE,VLOOKUP(E477,Store_VAM!B2:I273,8, FALSE),VLOOKUP(E477,Store_SRP!B2:I110,8, FALSE)), VLOOKUP(E477,Store_Showcase!B2:I144,8, FALSE))</f>
      </c>
      <c r="T477">
        <f>VLOOKUP(G477,Sku_Consolidated!A2:R957,18,FALSE)</f>
      </c>
      <c r="U477">
        <v>6231</v>
      </c>
      <c r="V477">
        <f>IF(VLOOKUP(G477,Sku_Consolidated!A2:S957,19,FALSE)="SHOWCASE", VLOOKUP(E477,Store_Showcase!B2:L144,11, FALSE), IF(VLOOKUP(G477,Sku_Consolidated!A2:S957,19,FALSE)="VAM",VLOOKUP(E477,Store_VAM!B2:L273,11, FALSE),VLOOKUP(E477,Store_SRP!B2:L110,11, FALSE)))</f>
      </c>
      <c r="W477">
        <f>VLOOKUP(G477,Sku_Consolidated!A2:W957,11,FALSE)</f>
      </c>
      <c r="X477">
        <f>VLOOKUP(G477,Sku_Consolidated!A2:H957,8,FALSE)</f>
      </c>
      <c r="Y477">
        <f>VLOOKUP(G477,Sku_Consolidated!A2:I957,9,FALSE)</f>
      </c>
      <c r="Z477" t="s">
        <v>38</v>
      </c>
      <c r="AA477">
        <f>VLOOKUP(G477,Sku_Consolidated!A2:E957,5,FALSE)</f>
      </c>
      <c r="AB477">
        <f>IF(VLOOKUP(G477,Sku_Consolidated!A2:S957,19,FALSE)="SHOWCASE", VLOOKUP(E477,Store_Showcase!B2:N144,13, FALSE), IF(VLOOKUP(G477,Sku_Consolidated!A2:S957,19,FALSE)="VAM",VLOOKUP(E477,Store_VAM!B2:N273,13, FALSE),VLOOKUP(E477,Store_SRP!B2:N110,13, FALSE)))</f>
      </c>
      <c r="AC477">
        <f>IF(IFERROR(AB477,TRUE)=TRUE, "-","OK")</f>
      </c>
      <c r="AD477" s="8" t="s">
        <v>1099</v>
      </c>
      <c r="AE477" s="8" t="s">
        <v>39</v>
      </c>
      <c r="AF477">
        <f>IF(IFERROR(VLOOKUP(E477,Store_Showcase!B2:H144,{5}, FALSE), TRUE)=TRUE, IF(IFERROR(VLOOKUP(E477,Store_SRP!B2:H110,{5}, FALSE), TRUE)=TRUE,VLOOKUP(E477,Store_VAM!B2:H273,{5}, FALSE),VLOOKUP(E477,Store_SRP!B2:H110,{5}, FALSE)), VLOOKUP(E477,Store_Showcase!B2:H144,{5}, FALSE))</f>
      </c>
      <c r="AG477">
        <f>IF(IFERROR(VLOOKUP(E477,Store_Showcase!B2:H144,{6}, FALSE), TRUE)=TRUE, IF(IFERROR(VLOOKUP(E477,Store_SRP!B2:H110,{6}, FALSE), TRUE)=TRUE,VLOOKUP(E477,Store_VAM!B2:H273,{6}, FALSE),VLOOKUP(E477,Store_SRP!B2:H110,{6}, FALSE)), VLOOKUP(E477,Store_Showcase!B2:H144,{6}, FALSE))</f>
      </c>
      <c r="AH477">
        <f>VLOOKUP(G477,Sku_Consolidated!A2:R957,18,FALSE)</f>
      </c>
      <c r="AI477">
        <f>VLOOKUP(G477,Sku_Consolidated!A2:S957,19,FALSE)</f>
      </c>
      <c r="AJ477">
        <f>VLOOKUP(G477,Sku_Consolidated!A2:T957,20,FALSE)</f>
      </c>
    </row>
    <row r="478" spans="1:36" x14ac:dyDescent="0.25">
      <c r="A478">
        <v>2024</v>
      </c>
      <c r="B478" t="s">
        <v>31</v>
      </c>
      <c r="C478" t="s">
        <v>32</v>
      </c>
      <c r="D478" t="s">
        <v>33</v>
      </c>
      <c r="E478">
        <v>481</v>
      </c>
      <c r="F478">
        <f>IF(IFERROR(VLOOKUP(E478,Store_Showcase!B2:H144,{2}, FALSE), TRUE)=TRUE, IF(IFERROR(VLOOKUP(E478,Store_SRP!B2:H110,{2}, FALSE), TRUE)=TRUE,VLOOKUP(E478,Store_VAM!B2:H273,{2}, FALSE),VLOOKUP(E478,Store_SRP!B2:H110,{2}, FALSE)), VLOOKUP(E478,Store_Showcase!B2:H144,{2}, FALSE))</f>
      </c>
      <c r="G478">
        <v>655734</v>
      </c>
      <c r="H478" t="s">
        <v>232</v>
      </c>
      <c r="I478" s="8" t="s">
        <v>1100</v>
      </c>
      <c r="J478" t="s">
        <v>36</v>
      </c>
      <c r="K478" s="8">
        <f>IF(J478="PCK", I478, 0)</f>
      </c>
      <c r="L478" s="8">
        <f>IF(J478="KLS", I478, IF(J478="PCK", I478*VLOOKUP(G478,Sku_Consolidated!A2:U957,21, FALSE),I478*VLOOKUP(G478,Sku_Consolidated!A2:U957,21, FALSE)))</f>
      </c>
      <c r="M478" s="8">
        <f>IF(J478="PCS", I478, 0)</f>
      </c>
      <c r="N478" s="8" t="s">
        <v>1101</v>
      </c>
      <c r="O478" s="8">
        <f>N478 * VLOOKUP(E478&amp;VLOOKUP(G478,Sku_Consolidated!A2:Q957,17,FALSE),Sku_CommRate!A2:E1002, 5, FALSE)</f>
      </c>
      <c r="P478" s="8">
        <f>N478 - O478</f>
      </c>
      <c r="Q478">
        <f>VLOOKUP(G478,Sku_Consolidated!A2:G957,7, FALSE)</f>
      </c>
      <c r="R478">
        <f>IF(IFERROR(VLOOKUP(E478,Store_Showcase!B2:H144,7, FALSE), TRUE)=TRUE, IF(IFERROR(VLOOKUP(E478,Store_SRP!B2:H110,7, FALSE), TRUE)=TRUE,VLOOKUP(E478,Store_VAM!B2:H273,7, FALSE),VLOOKUP(E478,Store_SRP!B2:H110,7, FALSE)), VLOOKUP(E478,Store_Showcase!B2:H144,7, FALSE))</f>
      </c>
      <c r="S478">
        <f>IF(IFERROR(VLOOKUP(E478,Store_Showcase!B2:I144,8, FALSE), TRUE)=TRUE, IF(IFERROR(VLOOKUP(E478,Store_SRP!B2:I110,8, FALSE), TRUE)=TRUE,VLOOKUP(E478,Store_VAM!B2:I273,8, FALSE),VLOOKUP(E478,Store_SRP!B2:I110,8, FALSE)), VLOOKUP(E478,Store_Showcase!B2:I144,8, FALSE))</f>
      </c>
      <c r="T478">
        <f>VLOOKUP(G478,Sku_Consolidated!A2:R957,18,FALSE)</f>
      </c>
      <c r="U478">
        <v>6455</v>
      </c>
      <c r="V478">
        <f>IF(VLOOKUP(G478,Sku_Consolidated!A2:S957,19,FALSE)="SHOWCASE", VLOOKUP(E478,Store_Showcase!B2:L144,11, FALSE), IF(VLOOKUP(G478,Sku_Consolidated!A2:S957,19,FALSE)="VAM",VLOOKUP(E478,Store_VAM!B2:L273,11, FALSE),VLOOKUP(E478,Store_SRP!B2:L110,11, FALSE)))</f>
      </c>
      <c r="W478">
        <f>VLOOKUP(G478,Sku_Consolidated!A2:W957,11,FALSE)</f>
      </c>
      <c r="X478">
        <f>VLOOKUP(G478,Sku_Consolidated!A2:H957,8,FALSE)</f>
      </c>
      <c r="Y478">
        <f>VLOOKUP(G478,Sku_Consolidated!A2:I957,9,FALSE)</f>
      </c>
      <c r="Z478" t="s">
        <v>38</v>
      </c>
      <c r="AA478">
        <f>VLOOKUP(G478,Sku_Consolidated!A2:E957,5,FALSE)</f>
      </c>
      <c r="AB478">
        <f>IF(VLOOKUP(G478,Sku_Consolidated!A2:S957,19,FALSE)="SHOWCASE", VLOOKUP(E478,Store_Showcase!B2:N144,13, FALSE), IF(VLOOKUP(G478,Sku_Consolidated!A2:S957,19,FALSE)="VAM",VLOOKUP(E478,Store_VAM!B2:N273,13, FALSE),VLOOKUP(E478,Store_SRP!B2:N110,13, FALSE)))</f>
      </c>
      <c r="AC478">
        <f>IF(IFERROR(AB478,TRUE)=TRUE, "-","OK")</f>
      </c>
      <c r="AD478" s="8" t="s">
        <v>1101</v>
      </c>
      <c r="AE478" s="8" t="s">
        <v>39</v>
      </c>
      <c r="AF478">
        <f>IF(IFERROR(VLOOKUP(E478,Store_Showcase!B2:H144,{5}, FALSE), TRUE)=TRUE, IF(IFERROR(VLOOKUP(E478,Store_SRP!B2:H110,{5}, FALSE), TRUE)=TRUE,VLOOKUP(E478,Store_VAM!B2:H273,{5}, FALSE),VLOOKUP(E478,Store_SRP!B2:H110,{5}, FALSE)), VLOOKUP(E478,Store_Showcase!B2:H144,{5}, FALSE))</f>
      </c>
      <c r="AG478">
        <f>IF(IFERROR(VLOOKUP(E478,Store_Showcase!B2:H144,{6}, FALSE), TRUE)=TRUE, IF(IFERROR(VLOOKUP(E478,Store_SRP!B2:H110,{6}, FALSE), TRUE)=TRUE,VLOOKUP(E478,Store_VAM!B2:H273,{6}, FALSE),VLOOKUP(E478,Store_SRP!B2:H110,{6}, FALSE)), VLOOKUP(E478,Store_Showcase!B2:H144,{6}, FALSE))</f>
      </c>
      <c r="AH478">
        <f>VLOOKUP(G478,Sku_Consolidated!A2:R957,18,FALSE)</f>
      </c>
      <c r="AI478">
        <f>VLOOKUP(G478,Sku_Consolidated!A2:S957,19,FALSE)</f>
      </c>
      <c r="AJ478">
        <f>VLOOKUP(G478,Sku_Consolidated!A2:T957,20,FALSE)</f>
      </c>
    </row>
    <row r="479" spans="1:36" x14ac:dyDescent="0.25">
      <c r="A479">
        <v>2024</v>
      </c>
      <c r="B479" t="s">
        <v>31</v>
      </c>
      <c r="C479" t="s">
        <v>32</v>
      </c>
      <c r="D479" t="s">
        <v>33</v>
      </c>
      <c r="E479">
        <v>252</v>
      </c>
      <c r="F479">
        <f>IF(IFERROR(VLOOKUP(E479,Store_Showcase!B2:H144,{2}, FALSE), TRUE)=TRUE, IF(IFERROR(VLOOKUP(E479,Store_SRP!B2:H110,{2}, FALSE), TRUE)=TRUE,VLOOKUP(E479,Store_VAM!B2:H273,{2}, FALSE),VLOOKUP(E479,Store_SRP!B2:H110,{2}, FALSE)), VLOOKUP(E479,Store_Showcase!B2:H144,{2}, FALSE))</f>
      </c>
      <c r="G479">
        <v>655318</v>
      </c>
      <c r="H479" t="s">
        <v>696</v>
      </c>
      <c r="I479" s="8" t="s">
        <v>1102</v>
      </c>
      <c r="J479" t="s">
        <v>36</v>
      </c>
      <c r="K479" s="8">
        <f>IF(J479="PCK", I479, 0)</f>
      </c>
      <c r="L479" s="8">
        <f>IF(J479="KLS", I479, IF(J479="PCK", I479*VLOOKUP(G479,Sku_Consolidated!A2:U957,21, FALSE),I479*VLOOKUP(G479,Sku_Consolidated!A2:U957,21, FALSE)))</f>
      </c>
      <c r="M479" s="8">
        <f>IF(J479="PCS", I479, 0)</f>
      </c>
      <c r="N479" s="8" t="s">
        <v>1103</v>
      </c>
      <c r="O479" s="8">
        <f>N479 * VLOOKUP(E479&amp;VLOOKUP(G479,Sku_Consolidated!A2:Q957,17,FALSE),Sku_CommRate!A2:E1002, 5, FALSE)</f>
      </c>
      <c r="P479" s="8">
        <f>N479 - O479</f>
      </c>
      <c r="Q479">
        <f>VLOOKUP(G479,Sku_Consolidated!A2:G957,7, FALSE)</f>
      </c>
      <c r="R479">
        <f>IF(IFERROR(VLOOKUP(E479,Store_Showcase!B2:H144,7, FALSE), TRUE)=TRUE, IF(IFERROR(VLOOKUP(E479,Store_SRP!B2:H110,7, FALSE), TRUE)=TRUE,VLOOKUP(E479,Store_VAM!B2:H273,7, FALSE),VLOOKUP(E479,Store_SRP!B2:H110,7, FALSE)), VLOOKUP(E479,Store_Showcase!B2:H144,7, FALSE))</f>
      </c>
      <c r="S479">
        <f>IF(IFERROR(VLOOKUP(E479,Store_Showcase!B2:I144,8, FALSE), TRUE)=TRUE, IF(IFERROR(VLOOKUP(E479,Store_SRP!B2:I110,8, FALSE), TRUE)=TRUE,VLOOKUP(E479,Store_VAM!B2:I273,8, FALSE),VLOOKUP(E479,Store_SRP!B2:I110,8, FALSE)), VLOOKUP(E479,Store_Showcase!B2:I144,8, FALSE))</f>
      </c>
      <c r="T479">
        <f>VLOOKUP(G479,Sku_Consolidated!A2:R957,18,FALSE)</f>
      </c>
      <c r="U479">
        <v>6243</v>
      </c>
      <c r="V479">
        <f>IF(VLOOKUP(G479,Sku_Consolidated!A2:S957,19,FALSE)="SHOWCASE", VLOOKUP(E479,Store_Showcase!B2:L144,11, FALSE), IF(VLOOKUP(G479,Sku_Consolidated!A2:S957,19,FALSE)="VAM",VLOOKUP(E479,Store_VAM!B2:L273,11, FALSE),VLOOKUP(E479,Store_SRP!B2:L110,11, FALSE)))</f>
      </c>
      <c r="W479">
        <f>VLOOKUP(G479,Sku_Consolidated!A2:W957,11,FALSE)</f>
      </c>
      <c r="X479">
        <f>VLOOKUP(G479,Sku_Consolidated!A2:H957,8,FALSE)</f>
      </c>
      <c r="Y479">
        <f>VLOOKUP(G479,Sku_Consolidated!A2:I957,9,FALSE)</f>
      </c>
      <c r="Z479" t="s">
        <v>38</v>
      </c>
      <c r="AA479">
        <f>VLOOKUP(G479,Sku_Consolidated!A2:E957,5,FALSE)</f>
      </c>
      <c r="AB479">
        <f>IF(VLOOKUP(G479,Sku_Consolidated!A2:S957,19,FALSE)="SHOWCASE", VLOOKUP(E479,Store_Showcase!B2:N144,13, FALSE), IF(VLOOKUP(G479,Sku_Consolidated!A2:S957,19,FALSE)="VAM",VLOOKUP(E479,Store_VAM!B2:N273,13, FALSE),VLOOKUP(E479,Store_SRP!B2:N110,13, FALSE)))</f>
      </c>
      <c r="AC479">
        <f>IF(IFERROR(AB479,TRUE)=TRUE, "-","OK")</f>
      </c>
      <c r="AD479" s="8" t="s">
        <v>1103</v>
      </c>
      <c r="AE479" s="8" t="s">
        <v>39</v>
      </c>
      <c r="AF479">
        <f>IF(IFERROR(VLOOKUP(E479,Store_Showcase!B2:H144,{5}, FALSE), TRUE)=TRUE, IF(IFERROR(VLOOKUP(E479,Store_SRP!B2:H110,{5}, FALSE), TRUE)=TRUE,VLOOKUP(E479,Store_VAM!B2:H273,{5}, FALSE),VLOOKUP(E479,Store_SRP!B2:H110,{5}, FALSE)), VLOOKUP(E479,Store_Showcase!B2:H144,{5}, FALSE))</f>
      </c>
      <c r="AG479">
        <f>IF(IFERROR(VLOOKUP(E479,Store_Showcase!B2:H144,{6}, FALSE), TRUE)=TRUE, IF(IFERROR(VLOOKUP(E479,Store_SRP!B2:H110,{6}, FALSE), TRUE)=TRUE,VLOOKUP(E479,Store_VAM!B2:H273,{6}, FALSE),VLOOKUP(E479,Store_SRP!B2:H110,{6}, FALSE)), VLOOKUP(E479,Store_Showcase!B2:H144,{6}, FALSE))</f>
      </c>
      <c r="AH479">
        <f>VLOOKUP(G479,Sku_Consolidated!A2:R957,18,FALSE)</f>
      </c>
      <c r="AI479">
        <f>VLOOKUP(G479,Sku_Consolidated!A2:S957,19,FALSE)</f>
      </c>
      <c r="AJ479">
        <f>VLOOKUP(G479,Sku_Consolidated!A2:T957,20,FALSE)</f>
      </c>
    </row>
    <row r="480" spans="1:36" x14ac:dyDescent="0.25">
      <c r="A480">
        <v>2024</v>
      </c>
      <c r="B480" t="s">
        <v>31</v>
      </c>
      <c r="C480" t="s">
        <v>32</v>
      </c>
      <c r="D480" t="s">
        <v>33</v>
      </c>
      <c r="E480">
        <v>809</v>
      </c>
      <c r="F480">
        <f>IF(IFERROR(VLOOKUP(E480,Store_Showcase!B2:H144,{2}, FALSE), TRUE)=TRUE, IF(IFERROR(VLOOKUP(E480,Store_SRP!B2:H110,{2}, FALSE), TRUE)=TRUE,VLOOKUP(E480,Store_VAM!B2:H273,{2}, FALSE),VLOOKUP(E480,Store_SRP!B2:H110,{2}, FALSE)), VLOOKUP(E480,Store_Showcase!B2:H144,{2}, FALSE))</f>
      </c>
      <c r="G480">
        <v>655534</v>
      </c>
      <c r="H480" t="s">
        <v>257</v>
      </c>
      <c r="I480" s="8" t="s">
        <v>1104</v>
      </c>
      <c r="J480" t="s">
        <v>36</v>
      </c>
      <c r="K480" s="8">
        <f>IF(J480="PCK", I480, 0)</f>
      </c>
      <c r="L480" s="8">
        <f>IF(J480="KLS", I480, IF(J480="PCK", I480*VLOOKUP(G480,Sku_Consolidated!A2:U957,21, FALSE),I480*VLOOKUP(G480,Sku_Consolidated!A2:U957,21, FALSE)))</f>
      </c>
      <c r="M480" s="8">
        <f>IF(J480="PCS", I480, 0)</f>
      </c>
      <c r="N480" s="8" t="s">
        <v>1105</v>
      </c>
      <c r="O480" s="8">
        <f>N480 * VLOOKUP(E480&amp;VLOOKUP(G480,Sku_Consolidated!A2:Q957,17,FALSE),Sku_CommRate!A2:E1002, 5, FALSE)</f>
      </c>
      <c r="P480" s="8">
        <f>N480 - O480</f>
      </c>
      <c r="Q480">
        <f>VLOOKUP(G480,Sku_Consolidated!A2:G957,7, FALSE)</f>
      </c>
      <c r="R480">
        <f>IF(IFERROR(VLOOKUP(E480,Store_Showcase!B2:H144,7, FALSE), TRUE)=TRUE, IF(IFERROR(VLOOKUP(E480,Store_SRP!B2:H110,7, FALSE), TRUE)=TRUE,VLOOKUP(E480,Store_VAM!B2:H273,7, FALSE),VLOOKUP(E480,Store_SRP!B2:H110,7, FALSE)), VLOOKUP(E480,Store_Showcase!B2:H144,7, FALSE))</f>
      </c>
      <c r="S480">
        <f>IF(IFERROR(VLOOKUP(E480,Store_Showcase!B2:I144,8, FALSE), TRUE)=TRUE, IF(IFERROR(VLOOKUP(E480,Store_SRP!B2:I110,8, FALSE), TRUE)=TRUE,VLOOKUP(E480,Store_VAM!B2:I273,8, FALSE),VLOOKUP(E480,Store_SRP!B2:I110,8, FALSE)), VLOOKUP(E480,Store_Showcase!B2:I144,8, FALSE))</f>
      </c>
      <c r="T480">
        <f>VLOOKUP(G480,Sku_Consolidated!A2:R957,18,FALSE)</f>
      </c>
      <c r="U480">
        <v>6355</v>
      </c>
      <c r="V480">
        <f>IF(VLOOKUP(G480,Sku_Consolidated!A2:S957,19,FALSE)="SHOWCASE", VLOOKUP(E480,Store_Showcase!B2:L144,11, FALSE), IF(VLOOKUP(G480,Sku_Consolidated!A2:S957,19,FALSE)="VAM",VLOOKUP(E480,Store_VAM!B2:L273,11, FALSE),VLOOKUP(E480,Store_SRP!B2:L110,11, FALSE)))</f>
      </c>
      <c r="W480">
        <f>VLOOKUP(G480,Sku_Consolidated!A2:W957,11,FALSE)</f>
      </c>
      <c r="X480">
        <f>VLOOKUP(G480,Sku_Consolidated!A2:H957,8,FALSE)</f>
      </c>
      <c r="Y480">
        <f>VLOOKUP(G480,Sku_Consolidated!A2:I957,9,FALSE)</f>
      </c>
      <c r="Z480" t="s">
        <v>38</v>
      </c>
      <c r="AA480">
        <f>VLOOKUP(G480,Sku_Consolidated!A2:E957,5,FALSE)</f>
      </c>
      <c r="AB480">
        <f>IF(VLOOKUP(G480,Sku_Consolidated!A2:S957,19,FALSE)="SHOWCASE", VLOOKUP(E480,Store_Showcase!B2:N144,13, FALSE), IF(VLOOKUP(G480,Sku_Consolidated!A2:S957,19,FALSE)="VAM",VLOOKUP(E480,Store_VAM!B2:N273,13, FALSE),VLOOKUP(E480,Store_SRP!B2:N110,13, FALSE)))</f>
      </c>
      <c r="AC480">
        <f>IF(IFERROR(AB480,TRUE)=TRUE, "-","OK")</f>
      </c>
      <c r="AD480" s="8" t="s">
        <v>1105</v>
      </c>
      <c r="AE480" s="8" t="s">
        <v>39</v>
      </c>
      <c r="AF480">
        <f>IF(IFERROR(VLOOKUP(E480,Store_Showcase!B2:H144,{5}, FALSE), TRUE)=TRUE, IF(IFERROR(VLOOKUP(E480,Store_SRP!B2:H110,{5}, FALSE), TRUE)=TRUE,VLOOKUP(E480,Store_VAM!B2:H273,{5}, FALSE),VLOOKUP(E480,Store_SRP!B2:H110,{5}, FALSE)), VLOOKUP(E480,Store_Showcase!B2:H144,{5}, FALSE))</f>
      </c>
      <c r="AG480">
        <f>IF(IFERROR(VLOOKUP(E480,Store_Showcase!B2:H144,{6}, FALSE), TRUE)=TRUE, IF(IFERROR(VLOOKUP(E480,Store_SRP!B2:H110,{6}, FALSE), TRUE)=TRUE,VLOOKUP(E480,Store_VAM!B2:H273,{6}, FALSE),VLOOKUP(E480,Store_SRP!B2:H110,{6}, FALSE)), VLOOKUP(E480,Store_Showcase!B2:H144,{6}, FALSE))</f>
      </c>
      <c r="AH480">
        <f>VLOOKUP(G480,Sku_Consolidated!A2:R957,18,FALSE)</f>
      </c>
      <c r="AI480">
        <f>VLOOKUP(G480,Sku_Consolidated!A2:S957,19,FALSE)</f>
      </c>
      <c r="AJ480">
        <f>VLOOKUP(G480,Sku_Consolidated!A2:T957,20,FALSE)</f>
      </c>
    </row>
    <row r="481" spans="1:36" x14ac:dyDescent="0.25">
      <c r="A481">
        <v>2024</v>
      </c>
      <c r="B481" t="s">
        <v>31</v>
      </c>
      <c r="C481" t="s">
        <v>32</v>
      </c>
      <c r="D481" t="s">
        <v>33</v>
      </c>
      <c r="E481">
        <v>136</v>
      </c>
      <c r="F481">
        <f>IF(IFERROR(VLOOKUP(E481,Store_Showcase!B2:H144,{2}, FALSE), TRUE)=TRUE, IF(IFERROR(VLOOKUP(E481,Store_SRP!B2:H110,{2}, FALSE), TRUE)=TRUE,VLOOKUP(E481,Store_VAM!B2:H273,{2}, FALSE),VLOOKUP(E481,Store_SRP!B2:H110,{2}, FALSE)), VLOOKUP(E481,Store_Showcase!B2:H144,{2}, FALSE))</f>
      </c>
      <c r="G481">
        <v>655335</v>
      </c>
      <c r="H481" t="s">
        <v>1089</v>
      </c>
      <c r="I481" s="8" t="s">
        <v>1106</v>
      </c>
      <c r="J481" t="s">
        <v>36</v>
      </c>
      <c r="K481" s="8">
        <f>IF(J481="PCK", I481, 0)</f>
      </c>
      <c r="L481" s="8">
        <f>IF(J481="KLS", I481, IF(J481="PCK", I481*VLOOKUP(G481,Sku_Consolidated!A2:U957,21, FALSE),I481*VLOOKUP(G481,Sku_Consolidated!A2:U957,21, FALSE)))</f>
      </c>
      <c r="M481" s="8">
        <f>IF(J481="PCS", I481, 0)</f>
      </c>
      <c r="N481" s="8" t="s">
        <v>1107</v>
      </c>
      <c r="O481" s="8">
        <f>N481 * VLOOKUP(E481&amp;VLOOKUP(G481,Sku_Consolidated!A2:Q957,17,FALSE),Sku_CommRate!A2:E1002, 5, FALSE)</f>
      </c>
      <c r="P481" s="8">
        <f>N481 - O481</f>
      </c>
      <c r="Q481">
        <f>VLOOKUP(G481,Sku_Consolidated!A2:G957,7, FALSE)</f>
      </c>
      <c r="R481">
        <f>IF(IFERROR(VLOOKUP(E481,Store_Showcase!B2:H144,7, FALSE), TRUE)=TRUE, IF(IFERROR(VLOOKUP(E481,Store_SRP!B2:H110,7, FALSE), TRUE)=TRUE,VLOOKUP(E481,Store_VAM!B2:H273,7, FALSE),VLOOKUP(E481,Store_SRP!B2:H110,7, FALSE)), VLOOKUP(E481,Store_Showcase!B2:H144,7, FALSE))</f>
      </c>
      <c r="S481">
        <f>IF(IFERROR(VLOOKUP(E481,Store_Showcase!B2:I144,8, FALSE), TRUE)=TRUE, IF(IFERROR(VLOOKUP(E481,Store_SRP!B2:I110,8, FALSE), TRUE)=TRUE,VLOOKUP(E481,Store_VAM!B2:I273,8, FALSE),VLOOKUP(E481,Store_SRP!B2:I110,8, FALSE)), VLOOKUP(E481,Store_Showcase!B2:I144,8, FALSE))</f>
      </c>
      <c r="T481">
        <f>VLOOKUP(G481,Sku_Consolidated!A2:R957,18,FALSE)</f>
      </c>
      <c r="U481">
        <v>6259</v>
      </c>
      <c r="V481">
        <f>IF(VLOOKUP(G481,Sku_Consolidated!A2:S957,19,FALSE)="SHOWCASE", VLOOKUP(E481,Store_Showcase!B2:L144,11, FALSE), IF(VLOOKUP(G481,Sku_Consolidated!A2:S957,19,FALSE)="VAM",VLOOKUP(E481,Store_VAM!B2:L273,11, FALSE),VLOOKUP(E481,Store_SRP!B2:L110,11, FALSE)))</f>
      </c>
      <c r="W481">
        <f>VLOOKUP(G481,Sku_Consolidated!A2:W957,11,FALSE)</f>
      </c>
      <c r="X481">
        <f>VLOOKUP(G481,Sku_Consolidated!A2:H957,8,FALSE)</f>
      </c>
      <c r="Y481">
        <f>VLOOKUP(G481,Sku_Consolidated!A2:I957,9,FALSE)</f>
      </c>
      <c r="Z481" t="s">
        <v>38</v>
      </c>
      <c r="AA481">
        <f>VLOOKUP(G481,Sku_Consolidated!A2:E957,5,FALSE)</f>
      </c>
      <c r="AB481">
        <f>IF(VLOOKUP(G481,Sku_Consolidated!A2:S957,19,FALSE)="SHOWCASE", VLOOKUP(E481,Store_Showcase!B2:N144,13, FALSE), IF(VLOOKUP(G481,Sku_Consolidated!A2:S957,19,FALSE)="VAM",VLOOKUP(E481,Store_VAM!B2:N273,13, FALSE),VLOOKUP(E481,Store_SRP!B2:N110,13, FALSE)))</f>
      </c>
      <c r="AC481">
        <f>IF(IFERROR(AB481,TRUE)=TRUE, "-","OK")</f>
      </c>
      <c r="AD481" s="8" t="s">
        <v>1107</v>
      </c>
      <c r="AE481" s="8" t="s">
        <v>39</v>
      </c>
      <c r="AF481">
        <f>IF(IFERROR(VLOOKUP(E481,Store_Showcase!B2:H144,{5}, FALSE), TRUE)=TRUE, IF(IFERROR(VLOOKUP(E481,Store_SRP!B2:H110,{5}, FALSE), TRUE)=TRUE,VLOOKUP(E481,Store_VAM!B2:H273,{5}, FALSE),VLOOKUP(E481,Store_SRP!B2:H110,{5}, FALSE)), VLOOKUP(E481,Store_Showcase!B2:H144,{5}, FALSE))</f>
      </c>
      <c r="AG481">
        <f>IF(IFERROR(VLOOKUP(E481,Store_Showcase!B2:H144,{6}, FALSE), TRUE)=TRUE, IF(IFERROR(VLOOKUP(E481,Store_SRP!B2:H110,{6}, FALSE), TRUE)=TRUE,VLOOKUP(E481,Store_VAM!B2:H273,{6}, FALSE),VLOOKUP(E481,Store_SRP!B2:H110,{6}, FALSE)), VLOOKUP(E481,Store_Showcase!B2:H144,{6}, FALSE))</f>
      </c>
      <c r="AH481">
        <f>VLOOKUP(G481,Sku_Consolidated!A2:R957,18,FALSE)</f>
      </c>
      <c r="AI481">
        <f>VLOOKUP(G481,Sku_Consolidated!A2:S957,19,FALSE)</f>
      </c>
      <c r="AJ481">
        <f>VLOOKUP(G481,Sku_Consolidated!A2:T957,20,FALSE)</f>
      </c>
    </row>
    <row r="482" spans="1:36" x14ac:dyDescent="0.25">
      <c r="A482">
        <v>2024</v>
      </c>
      <c r="B482" t="s">
        <v>31</v>
      </c>
      <c r="C482" t="s">
        <v>32</v>
      </c>
      <c r="D482" t="s">
        <v>33</v>
      </c>
      <c r="E482">
        <v>705</v>
      </c>
      <c r="F482">
        <f>IF(IFERROR(VLOOKUP(E482,Store_Showcase!B2:H144,{2}, FALSE), TRUE)=TRUE, IF(IFERROR(VLOOKUP(E482,Store_SRP!B2:H110,{2}, FALSE), TRUE)=TRUE,VLOOKUP(E482,Store_VAM!B2:H273,{2}, FALSE),VLOOKUP(E482,Store_SRP!B2:H110,{2}, FALSE)), VLOOKUP(E482,Store_Showcase!B2:H144,{2}, FALSE))</f>
      </c>
      <c r="G482">
        <v>657474</v>
      </c>
      <c r="H482" t="s">
        <v>785</v>
      </c>
      <c r="I482" s="8" t="s">
        <v>1108</v>
      </c>
      <c r="J482" t="s">
        <v>36</v>
      </c>
      <c r="K482" s="8">
        <f>IF(J482="PCK", I482, 0)</f>
      </c>
      <c r="L482" s="8">
        <f>IF(J482="KLS", I482, IF(J482="PCK", I482*VLOOKUP(G482,Sku_Consolidated!A2:U957,21, FALSE),I482*VLOOKUP(G482,Sku_Consolidated!A2:U957,21, FALSE)))</f>
      </c>
      <c r="M482" s="8">
        <f>IF(J482="PCS", I482, 0)</f>
      </c>
      <c r="N482" s="8" t="s">
        <v>1109</v>
      </c>
      <c r="O482" s="8">
        <f>N482 * VLOOKUP(E482&amp;VLOOKUP(G482,Sku_Consolidated!A2:Q957,17,FALSE),Sku_CommRate!A2:E1002, 5, FALSE)</f>
      </c>
      <c r="P482" s="8">
        <f>N482 - O482</f>
      </c>
      <c r="Q482">
        <f>VLOOKUP(G482,Sku_Consolidated!A2:G957,7, FALSE)</f>
      </c>
      <c r="R482">
        <f>IF(IFERROR(VLOOKUP(E482,Store_Showcase!B2:H144,7, FALSE), TRUE)=TRUE, IF(IFERROR(VLOOKUP(E482,Store_SRP!B2:H110,7, FALSE), TRUE)=TRUE,VLOOKUP(E482,Store_VAM!B2:H273,7, FALSE),VLOOKUP(E482,Store_SRP!B2:H110,7, FALSE)), VLOOKUP(E482,Store_Showcase!B2:H144,7, FALSE))</f>
      </c>
      <c r="S482">
        <f>IF(IFERROR(VLOOKUP(E482,Store_Showcase!B2:I144,8, FALSE), TRUE)=TRUE, IF(IFERROR(VLOOKUP(E482,Store_SRP!B2:I110,8, FALSE), TRUE)=TRUE,VLOOKUP(E482,Store_VAM!B2:I273,8, FALSE),VLOOKUP(E482,Store_SRP!B2:I110,8, FALSE)), VLOOKUP(E482,Store_Showcase!B2:I144,8, FALSE))</f>
      </c>
      <c r="T482">
        <f>VLOOKUP(G482,Sku_Consolidated!A2:R957,18,FALSE)</f>
      </c>
      <c r="U482">
        <v>7077</v>
      </c>
      <c r="V482">
        <f>IF(VLOOKUP(G482,Sku_Consolidated!A2:S957,19,FALSE)="SHOWCASE", VLOOKUP(E482,Store_Showcase!B2:L144,11, FALSE), IF(VLOOKUP(G482,Sku_Consolidated!A2:S957,19,FALSE)="VAM",VLOOKUP(E482,Store_VAM!B2:L273,11, FALSE),VLOOKUP(E482,Store_SRP!B2:L110,11, FALSE)))</f>
      </c>
      <c r="W482">
        <f>VLOOKUP(G482,Sku_Consolidated!A2:W957,11,FALSE)</f>
      </c>
      <c r="X482">
        <f>VLOOKUP(G482,Sku_Consolidated!A2:H957,8,FALSE)</f>
      </c>
      <c r="Y482">
        <f>VLOOKUP(G482,Sku_Consolidated!A2:I957,9,FALSE)</f>
      </c>
      <c r="Z482" t="s">
        <v>38</v>
      </c>
      <c r="AA482">
        <f>VLOOKUP(G482,Sku_Consolidated!A2:E957,5,FALSE)</f>
      </c>
      <c r="AB482">
        <f>IF(VLOOKUP(G482,Sku_Consolidated!A2:S957,19,FALSE)="SHOWCASE", VLOOKUP(E482,Store_Showcase!B2:N144,13, FALSE), IF(VLOOKUP(G482,Sku_Consolidated!A2:S957,19,FALSE)="VAM",VLOOKUP(E482,Store_VAM!B2:N273,13, FALSE),VLOOKUP(E482,Store_SRP!B2:N110,13, FALSE)))</f>
      </c>
      <c r="AC482">
        <f>IF(IFERROR(AB482,TRUE)=TRUE, "-","OK")</f>
      </c>
      <c r="AD482" s="8" t="s">
        <v>1109</v>
      </c>
      <c r="AE482" s="8" t="s">
        <v>39</v>
      </c>
      <c r="AF482">
        <f>IF(IFERROR(VLOOKUP(E482,Store_Showcase!B2:H144,{5}, FALSE), TRUE)=TRUE, IF(IFERROR(VLOOKUP(E482,Store_SRP!B2:H110,{5}, FALSE), TRUE)=TRUE,VLOOKUP(E482,Store_VAM!B2:H273,{5}, FALSE),VLOOKUP(E482,Store_SRP!B2:H110,{5}, FALSE)), VLOOKUP(E482,Store_Showcase!B2:H144,{5}, FALSE))</f>
      </c>
      <c r="AG482">
        <f>IF(IFERROR(VLOOKUP(E482,Store_Showcase!B2:H144,{6}, FALSE), TRUE)=TRUE, IF(IFERROR(VLOOKUP(E482,Store_SRP!B2:H110,{6}, FALSE), TRUE)=TRUE,VLOOKUP(E482,Store_VAM!B2:H273,{6}, FALSE),VLOOKUP(E482,Store_SRP!B2:H110,{6}, FALSE)), VLOOKUP(E482,Store_Showcase!B2:H144,{6}, FALSE))</f>
      </c>
      <c r="AH482">
        <f>VLOOKUP(G482,Sku_Consolidated!A2:R957,18,FALSE)</f>
      </c>
      <c r="AI482">
        <f>VLOOKUP(G482,Sku_Consolidated!A2:S957,19,FALSE)</f>
      </c>
      <c r="AJ482">
        <f>VLOOKUP(G482,Sku_Consolidated!A2:T957,20,FALSE)</f>
      </c>
    </row>
    <row r="483" spans="1:36" x14ac:dyDescent="0.25">
      <c r="A483">
        <v>2024</v>
      </c>
      <c r="B483" t="s">
        <v>31</v>
      </c>
      <c r="C483" t="s">
        <v>32</v>
      </c>
      <c r="D483" t="s">
        <v>33</v>
      </c>
      <c r="E483">
        <v>136</v>
      </c>
      <c r="F483">
        <f>IF(IFERROR(VLOOKUP(E483,Store_Showcase!B2:H144,{2}, FALSE), TRUE)=TRUE, IF(IFERROR(VLOOKUP(E483,Store_SRP!B2:H110,{2}, FALSE), TRUE)=TRUE,VLOOKUP(E483,Store_VAM!B2:H273,{2}, FALSE),VLOOKUP(E483,Store_SRP!B2:H110,{2}, FALSE)), VLOOKUP(E483,Store_Showcase!B2:H144,{2}, FALSE))</f>
      </c>
      <c r="G483">
        <v>655519</v>
      </c>
      <c r="H483" t="s">
        <v>392</v>
      </c>
      <c r="I483" s="8" t="s">
        <v>1110</v>
      </c>
      <c r="J483" t="s">
        <v>36</v>
      </c>
      <c r="K483" s="8">
        <f>IF(J483="PCK", I483, 0)</f>
      </c>
      <c r="L483" s="8">
        <f>IF(J483="KLS", I483, IF(J483="PCK", I483*VLOOKUP(G483,Sku_Consolidated!A2:U957,21, FALSE),I483*VLOOKUP(G483,Sku_Consolidated!A2:U957,21, FALSE)))</f>
      </c>
      <c r="M483" s="8">
        <f>IF(J483="PCS", I483, 0)</f>
      </c>
      <c r="N483" s="8" t="s">
        <v>1111</v>
      </c>
      <c r="O483" s="8">
        <f>N483 * VLOOKUP(E483&amp;VLOOKUP(G483,Sku_Consolidated!A2:Q957,17,FALSE),Sku_CommRate!A2:E1002, 5, FALSE)</f>
      </c>
      <c r="P483" s="8">
        <f>N483 - O483</f>
      </c>
      <c r="Q483">
        <f>VLOOKUP(G483,Sku_Consolidated!A2:G957,7, FALSE)</f>
      </c>
      <c r="R483">
        <f>IF(IFERROR(VLOOKUP(E483,Store_Showcase!B2:H144,7, FALSE), TRUE)=TRUE, IF(IFERROR(VLOOKUP(E483,Store_SRP!B2:H110,7, FALSE), TRUE)=TRUE,VLOOKUP(E483,Store_VAM!B2:H273,7, FALSE),VLOOKUP(E483,Store_SRP!B2:H110,7, FALSE)), VLOOKUP(E483,Store_Showcase!B2:H144,7, FALSE))</f>
      </c>
      <c r="S483">
        <f>IF(IFERROR(VLOOKUP(E483,Store_Showcase!B2:I144,8, FALSE), TRUE)=TRUE, IF(IFERROR(VLOOKUP(E483,Store_SRP!B2:I110,8, FALSE), TRUE)=TRUE,VLOOKUP(E483,Store_VAM!B2:I273,8, FALSE),VLOOKUP(E483,Store_SRP!B2:I110,8, FALSE)), VLOOKUP(E483,Store_Showcase!B2:I144,8, FALSE))</f>
      </c>
      <c r="T483">
        <f>VLOOKUP(G483,Sku_Consolidated!A2:R957,18,FALSE)</f>
      </c>
      <c r="U483">
        <v>6341</v>
      </c>
      <c r="V483">
        <f>IF(VLOOKUP(G483,Sku_Consolidated!A2:S957,19,FALSE)="SHOWCASE", VLOOKUP(E483,Store_Showcase!B2:L144,11, FALSE), IF(VLOOKUP(G483,Sku_Consolidated!A2:S957,19,FALSE)="VAM",VLOOKUP(E483,Store_VAM!B2:L273,11, FALSE),VLOOKUP(E483,Store_SRP!B2:L110,11, FALSE)))</f>
      </c>
      <c r="W483">
        <f>VLOOKUP(G483,Sku_Consolidated!A2:W957,11,FALSE)</f>
      </c>
      <c r="X483">
        <f>VLOOKUP(G483,Sku_Consolidated!A2:H957,8,FALSE)</f>
      </c>
      <c r="Y483">
        <f>VLOOKUP(G483,Sku_Consolidated!A2:I957,9,FALSE)</f>
      </c>
      <c r="Z483" t="s">
        <v>38</v>
      </c>
      <c r="AA483">
        <f>VLOOKUP(G483,Sku_Consolidated!A2:E957,5,FALSE)</f>
      </c>
      <c r="AB483">
        <f>IF(VLOOKUP(G483,Sku_Consolidated!A2:S957,19,FALSE)="SHOWCASE", VLOOKUP(E483,Store_Showcase!B2:N144,13, FALSE), IF(VLOOKUP(G483,Sku_Consolidated!A2:S957,19,FALSE)="VAM",VLOOKUP(E483,Store_VAM!B2:N273,13, FALSE),VLOOKUP(E483,Store_SRP!B2:N110,13, FALSE)))</f>
      </c>
      <c r="AC483">
        <f>IF(IFERROR(AB483,TRUE)=TRUE, "-","OK")</f>
      </c>
      <c r="AD483" s="8" t="s">
        <v>1111</v>
      </c>
      <c r="AE483" s="8" t="s">
        <v>39</v>
      </c>
      <c r="AF483">
        <f>IF(IFERROR(VLOOKUP(E483,Store_Showcase!B2:H144,{5}, FALSE), TRUE)=TRUE, IF(IFERROR(VLOOKUP(E483,Store_SRP!B2:H110,{5}, FALSE), TRUE)=TRUE,VLOOKUP(E483,Store_VAM!B2:H273,{5}, FALSE),VLOOKUP(E483,Store_SRP!B2:H110,{5}, FALSE)), VLOOKUP(E483,Store_Showcase!B2:H144,{5}, FALSE))</f>
      </c>
      <c r="AG483">
        <f>IF(IFERROR(VLOOKUP(E483,Store_Showcase!B2:H144,{6}, FALSE), TRUE)=TRUE, IF(IFERROR(VLOOKUP(E483,Store_SRP!B2:H110,{6}, FALSE), TRUE)=TRUE,VLOOKUP(E483,Store_VAM!B2:H273,{6}, FALSE),VLOOKUP(E483,Store_SRP!B2:H110,{6}, FALSE)), VLOOKUP(E483,Store_Showcase!B2:H144,{6}, FALSE))</f>
      </c>
      <c r="AH483">
        <f>VLOOKUP(G483,Sku_Consolidated!A2:R957,18,FALSE)</f>
      </c>
      <c r="AI483">
        <f>VLOOKUP(G483,Sku_Consolidated!A2:S957,19,FALSE)</f>
      </c>
      <c r="AJ483">
        <f>VLOOKUP(G483,Sku_Consolidated!A2:T957,20,FALSE)</f>
      </c>
    </row>
    <row r="484" spans="1:36" x14ac:dyDescent="0.25">
      <c r="A484">
        <v>2024</v>
      </c>
      <c r="B484" t="s">
        <v>31</v>
      </c>
      <c r="C484" t="s">
        <v>32</v>
      </c>
      <c r="D484" t="s">
        <v>33</v>
      </c>
      <c r="E484">
        <v>205</v>
      </c>
      <c r="F484">
        <f>IF(IFERROR(VLOOKUP(E484,Store_Showcase!B2:H144,{2}, FALSE), TRUE)=TRUE, IF(IFERROR(VLOOKUP(E484,Store_SRP!B2:H110,{2}, FALSE), TRUE)=TRUE,VLOOKUP(E484,Store_VAM!B2:H273,{2}, FALSE),VLOOKUP(E484,Store_SRP!B2:H110,{2}, FALSE)), VLOOKUP(E484,Store_Showcase!B2:H144,{2}, FALSE))</f>
      </c>
      <c r="G484">
        <v>655538</v>
      </c>
      <c r="H484" t="s">
        <v>374</v>
      </c>
      <c r="I484" s="8" t="s">
        <v>1112</v>
      </c>
      <c r="J484" t="s">
        <v>36</v>
      </c>
      <c r="K484" s="8">
        <f>IF(J484="PCK", I484, 0)</f>
      </c>
      <c r="L484" s="8">
        <f>IF(J484="KLS", I484, IF(J484="PCK", I484*VLOOKUP(G484,Sku_Consolidated!A2:U957,21, FALSE),I484*VLOOKUP(G484,Sku_Consolidated!A2:U957,21, FALSE)))</f>
      </c>
      <c r="M484" s="8">
        <f>IF(J484="PCS", I484, 0)</f>
      </c>
      <c r="N484" s="8" t="s">
        <v>1113</v>
      </c>
      <c r="O484" s="8">
        <f>N484 * VLOOKUP(E484&amp;VLOOKUP(G484,Sku_Consolidated!A2:Q957,17,FALSE),Sku_CommRate!A2:E1002, 5, FALSE)</f>
      </c>
      <c r="P484" s="8">
        <f>N484 - O484</f>
      </c>
      <c r="Q484">
        <f>VLOOKUP(G484,Sku_Consolidated!A2:G957,7, FALSE)</f>
      </c>
      <c r="R484">
        <f>IF(IFERROR(VLOOKUP(E484,Store_Showcase!B2:H144,7, FALSE), TRUE)=TRUE, IF(IFERROR(VLOOKUP(E484,Store_SRP!B2:H110,7, FALSE), TRUE)=TRUE,VLOOKUP(E484,Store_VAM!B2:H273,7, FALSE),VLOOKUP(E484,Store_SRP!B2:H110,7, FALSE)), VLOOKUP(E484,Store_Showcase!B2:H144,7, FALSE))</f>
      </c>
      <c r="S484">
        <f>IF(IFERROR(VLOOKUP(E484,Store_Showcase!B2:I144,8, FALSE), TRUE)=TRUE, IF(IFERROR(VLOOKUP(E484,Store_SRP!B2:I110,8, FALSE), TRUE)=TRUE,VLOOKUP(E484,Store_VAM!B2:I273,8, FALSE),VLOOKUP(E484,Store_SRP!B2:I110,8, FALSE)), VLOOKUP(E484,Store_Showcase!B2:I144,8, FALSE))</f>
      </c>
      <c r="T484">
        <f>VLOOKUP(G484,Sku_Consolidated!A2:R957,18,FALSE)</f>
      </c>
      <c r="U484">
        <v>6359</v>
      </c>
      <c r="V484">
        <f>IF(VLOOKUP(G484,Sku_Consolidated!A2:S957,19,FALSE)="SHOWCASE", VLOOKUP(E484,Store_Showcase!B2:L144,11, FALSE), IF(VLOOKUP(G484,Sku_Consolidated!A2:S957,19,FALSE)="VAM",VLOOKUP(E484,Store_VAM!B2:L273,11, FALSE),VLOOKUP(E484,Store_SRP!B2:L110,11, FALSE)))</f>
      </c>
      <c r="W484">
        <f>VLOOKUP(G484,Sku_Consolidated!A2:W957,11,FALSE)</f>
      </c>
      <c r="X484">
        <f>VLOOKUP(G484,Sku_Consolidated!A2:H957,8,FALSE)</f>
      </c>
      <c r="Y484">
        <f>VLOOKUP(G484,Sku_Consolidated!A2:I957,9,FALSE)</f>
      </c>
      <c r="Z484" t="s">
        <v>38</v>
      </c>
      <c r="AA484">
        <f>VLOOKUP(G484,Sku_Consolidated!A2:E957,5,FALSE)</f>
      </c>
      <c r="AB484">
        <f>IF(VLOOKUP(G484,Sku_Consolidated!A2:S957,19,FALSE)="SHOWCASE", VLOOKUP(E484,Store_Showcase!B2:N144,13, FALSE), IF(VLOOKUP(G484,Sku_Consolidated!A2:S957,19,FALSE)="VAM",VLOOKUP(E484,Store_VAM!B2:N273,13, FALSE),VLOOKUP(E484,Store_SRP!B2:N110,13, FALSE)))</f>
      </c>
      <c r="AC484">
        <f>IF(IFERROR(AB484,TRUE)=TRUE, "-","OK")</f>
      </c>
      <c r="AD484" s="8" t="s">
        <v>1113</v>
      </c>
      <c r="AE484" s="8" t="s">
        <v>39</v>
      </c>
      <c r="AF484">
        <f>IF(IFERROR(VLOOKUP(E484,Store_Showcase!B2:H144,{5}, FALSE), TRUE)=TRUE, IF(IFERROR(VLOOKUP(E484,Store_SRP!B2:H110,{5}, FALSE), TRUE)=TRUE,VLOOKUP(E484,Store_VAM!B2:H273,{5}, FALSE),VLOOKUP(E484,Store_SRP!B2:H110,{5}, FALSE)), VLOOKUP(E484,Store_Showcase!B2:H144,{5}, FALSE))</f>
      </c>
      <c r="AG484">
        <f>IF(IFERROR(VLOOKUP(E484,Store_Showcase!B2:H144,{6}, FALSE), TRUE)=TRUE, IF(IFERROR(VLOOKUP(E484,Store_SRP!B2:H110,{6}, FALSE), TRUE)=TRUE,VLOOKUP(E484,Store_VAM!B2:H273,{6}, FALSE),VLOOKUP(E484,Store_SRP!B2:H110,{6}, FALSE)), VLOOKUP(E484,Store_Showcase!B2:H144,{6}, FALSE))</f>
      </c>
      <c r="AH484">
        <f>VLOOKUP(G484,Sku_Consolidated!A2:R957,18,FALSE)</f>
      </c>
      <c r="AI484">
        <f>VLOOKUP(G484,Sku_Consolidated!A2:S957,19,FALSE)</f>
      </c>
      <c r="AJ484">
        <f>VLOOKUP(G484,Sku_Consolidated!A2:T957,20,FALSE)</f>
      </c>
    </row>
    <row r="485" spans="1:36" x14ac:dyDescent="0.25">
      <c r="A485">
        <v>2024</v>
      </c>
      <c r="B485" t="s">
        <v>31</v>
      </c>
      <c r="C485" t="s">
        <v>32</v>
      </c>
      <c r="D485" t="s">
        <v>33</v>
      </c>
      <c r="E485">
        <v>402</v>
      </c>
      <c r="F485">
        <f>IF(IFERROR(VLOOKUP(E485,Store_Showcase!B2:H144,{2}, FALSE), TRUE)=TRUE, IF(IFERROR(VLOOKUP(E485,Store_SRP!B2:H110,{2}, FALSE), TRUE)=TRUE,VLOOKUP(E485,Store_VAM!B2:H273,{2}, FALSE),VLOOKUP(E485,Store_SRP!B2:H110,{2}, FALSE)), VLOOKUP(E485,Store_Showcase!B2:H144,{2}, FALSE))</f>
      </c>
      <c r="G485">
        <v>655538</v>
      </c>
      <c r="H485" t="s">
        <v>374</v>
      </c>
      <c r="I485" s="8" t="s">
        <v>1114</v>
      </c>
      <c r="J485" t="s">
        <v>36</v>
      </c>
      <c r="K485" s="8">
        <f>IF(J485="PCK", I485, 0)</f>
      </c>
      <c r="L485" s="8">
        <f>IF(J485="KLS", I485, IF(J485="PCK", I485*VLOOKUP(G485,Sku_Consolidated!A2:U957,21, FALSE),I485*VLOOKUP(G485,Sku_Consolidated!A2:U957,21, FALSE)))</f>
      </c>
      <c r="M485" s="8">
        <f>IF(J485="PCS", I485, 0)</f>
      </c>
      <c r="N485" s="8" t="s">
        <v>1115</v>
      </c>
      <c r="O485" s="8">
        <f>N485 * VLOOKUP(E485&amp;VLOOKUP(G485,Sku_Consolidated!A2:Q957,17,FALSE),Sku_CommRate!A2:E1002, 5, FALSE)</f>
      </c>
      <c r="P485" s="8">
        <f>N485 - O485</f>
      </c>
      <c r="Q485">
        <f>VLOOKUP(G485,Sku_Consolidated!A2:G957,7, FALSE)</f>
      </c>
      <c r="R485">
        <f>IF(IFERROR(VLOOKUP(E485,Store_Showcase!B2:H144,7, FALSE), TRUE)=TRUE, IF(IFERROR(VLOOKUP(E485,Store_SRP!B2:H110,7, FALSE), TRUE)=TRUE,VLOOKUP(E485,Store_VAM!B2:H273,7, FALSE),VLOOKUP(E485,Store_SRP!B2:H110,7, FALSE)), VLOOKUP(E485,Store_Showcase!B2:H144,7, FALSE))</f>
      </c>
      <c r="S485">
        <f>IF(IFERROR(VLOOKUP(E485,Store_Showcase!B2:I144,8, FALSE), TRUE)=TRUE, IF(IFERROR(VLOOKUP(E485,Store_SRP!B2:I110,8, FALSE), TRUE)=TRUE,VLOOKUP(E485,Store_VAM!B2:I273,8, FALSE),VLOOKUP(E485,Store_SRP!B2:I110,8, FALSE)), VLOOKUP(E485,Store_Showcase!B2:I144,8, FALSE))</f>
      </c>
      <c r="T485">
        <f>VLOOKUP(G485,Sku_Consolidated!A2:R957,18,FALSE)</f>
      </c>
      <c r="U485">
        <v>6359</v>
      </c>
      <c r="V485">
        <f>IF(VLOOKUP(G485,Sku_Consolidated!A2:S957,19,FALSE)="SHOWCASE", VLOOKUP(E485,Store_Showcase!B2:L144,11, FALSE), IF(VLOOKUP(G485,Sku_Consolidated!A2:S957,19,FALSE)="VAM",VLOOKUP(E485,Store_VAM!B2:L273,11, FALSE),VLOOKUP(E485,Store_SRP!B2:L110,11, FALSE)))</f>
      </c>
      <c r="W485">
        <f>VLOOKUP(G485,Sku_Consolidated!A2:W957,11,FALSE)</f>
      </c>
      <c r="X485">
        <f>VLOOKUP(G485,Sku_Consolidated!A2:H957,8,FALSE)</f>
      </c>
      <c r="Y485">
        <f>VLOOKUP(G485,Sku_Consolidated!A2:I957,9,FALSE)</f>
      </c>
      <c r="Z485" t="s">
        <v>38</v>
      </c>
      <c r="AA485">
        <f>VLOOKUP(G485,Sku_Consolidated!A2:E957,5,FALSE)</f>
      </c>
      <c r="AB485">
        <f>IF(VLOOKUP(G485,Sku_Consolidated!A2:S957,19,FALSE)="SHOWCASE", VLOOKUP(E485,Store_Showcase!B2:N144,13, FALSE), IF(VLOOKUP(G485,Sku_Consolidated!A2:S957,19,FALSE)="VAM",VLOOKUP(E485,Store_VAM!B2:N273,13, FALSE),VLOOKUP(E485,Store_SRP!B2:N110,13, FALSE)))</f>
      </c>
      <c r="AC485">
        <f>IF(IFERROR(AB485,TRUE)=TRUE, "-","OK")</f>
      </c>
      <c r="AD485" s="8" t="s">
        <v>1115</v>
      </c>
      <c r="AE485" s="8" t="s">
        <v>39</v>
      </c>
      <c r="AF485">
        <f>IF(IFERROR(VLOOKUP(E485,Store_Showcase!B2:H144,{5}, FALSE), TRUE)=TRUE, IF(IFERROR(VLOOKUP(E485,Store_SRP!B2:H110,{5}, FALSE), TRUE)=TRUE,VLOOKUP(E485,Store_VAM!B2:H273,{5}, FALSE),VLOOKUP(E485,Store_SRP!B2:H110,{5}, FALSE)), VLOOKUP(E485,Store_Showcase!B2:H144,{5}, FALSE))</f>
      </c>
      <c r="AG485">
        <f>IF(IFERROR(VLOOKUP(E485,Store_Showcase!B2:H144,{6}, FALSE), TRUE)=TRUE, IF(IFERROR(VLOOKUP(E485,Store_SRP!B2:H110,{6}, FALSE), TRUE)=TRUE,VLOOKUP(E485,Store_VAM!B2:H273,{6}, FALSE),VLOOKUP(E485,Store_SRP!B2:H110,{6}, FALSE)), VLOOKUP(E485,Store_Showcase!B2:H144,{6}, FALSE))</f>
      </c>
      <c r="AH485">
        <f>VLOOKUP(G485,Sku_Consolidated!A2:R957,18,FALSE)</f>
      </c>
      <c r="AI485">
        <f>VLOOKUP(G485,Sku_Consolidated!A2:S957,19,FALSE)</f>
      </c>
      <c r="AJ485">
        <f>VLOOKUP(G485,Sku_Consolidated!A2:T957,20,FALSE)</f>
      </c>
    </row>
    <row r="486" spans="1:36" x14ac:dyDescent="0.25">
      <c r="A486">
        <v>2024</v>
      </c>
      <c r="B486" t="s">
        <v>31</v>
      </c>
      <c r="C486" t="s">
        <v>32</v>
      </c>
      <c r="D486" t="s">
        <v>33</v>
      </c>
      <c r="E486">
        <v>221</v>
      </c>
      <c r="F486">
        <f>IF(IFERROR(VLOOKUP(E486,Store_Showcase!B2:H144,{2}, FALSE), TRUE)=TRUE, IF(IFERROR(VLOOKUP(E486,Store_SRP!B2:H110,{2}, FALSE), TRUE)=TRUE,VLOOKUP(E486,Store_VAM!B2:H273,{2}, FALSE),VLOOKUP(E486,Store_SRP!B2:H110,{2}, FALSE)), VLOOKUP(E486,Store_Showcase!B2:H144,{2}, FALSE))</f>
      </c>
      <c r="G486">
        <v>657471</v>
      </c>
      <c r="H486" t="s">
        <v>84</v>
      </c>
      <c r="I486" s="8" t="s">
        <v>1116</v>
      </c>
      <c r="J486" t="s">
        <v>36</v>
      </c>
      <c r="K486" s="8">
        <f>IF(J486="PCK", I486, 0)</f>
      </c>
      <c r="L486" s="8">
        <f>IF(J486="KLS", I486, IF(J486="PCK", I486*VLOOKUP(G486,Sku_Consolidated!A2:U957,21, FALSE),I486*VLOOKUP(G486,Sku_Consolidated!A2:U957,21, FALSE)))</f>
      </c>
      <c r="M486" s="8">
        <f>IF(J486="PCS", I486, 0)</f>
      </c>
      <c r="N486" s="8" t="s">
        <v>1117</v>
      </c>
      <c r="O486" s="8">
        <f>N486 * VLOOKUP(E486&amp;VLOOKUP(G486,Sku_Consolidated!A2:Q957,17,FALSE),Sku_CommRate!A2:E1002, 5, FALSE)</f>
      </c>
      <c r="P486" s="8">
        <f>N486 - O486</f>
      </c>
      <c r="Q486">
        <f>VLOOKUP(G486,Sku_Consolidated!A2:G957,7, FALSE)</f>
      </c>
      <c r="R486">
        <f>IF(IFERROR(VLOOKUP(E486,Store_Showcase!B2:H144,7, FALSE), TRUE)=TRUE, IF(IFERROR(VLOOKUP(E486,Store_SRP!B2:H110,7, FALSE), TRUE)=TRUE,VLOOKUP(E486,Store_VAM!B2:H273,7, FALSE),VLOOKUP(E486,Store_SRP!B2:H110,7, FALSE)), VLOOKUP(E486,Store_Showcase!B2:H144,7, FALSE))</f>
      </c>
      <c r="S486">
        <f>IF(IFERROR(VLOOKUP(E486,Store_Showcase!B2:I144,8, FALSE), TRUE)=TRUE, IF(IFERROR(VLOOKUP(E486,Store_SRP!B2:I110,8, FALSE), TRUE)=TRUE,VLOOKUP(E486,Store_VAM!B2:I273,8, FALSE),VLOOKUP(E486,Store_SRP!B2:I110,8, FALSE)), VLOOKUP(E486,Store_Showcase!B2:I144,8, FALSE))</f>
      </c>
      <c r="T486">
        <f>VLOOKUP(G486,Sku_Consolidated!A2:R957,18,FALSE)</f>
      </c>
      <c r="U486">
        <v>7074</v>
      </c>
      <c r="V486">
        <f>IF(VLOOKUP(G486,Sku_Consolidated!A2:S957,19,FALSE)="SHOWCASE", VLOOKUP(E486,Store_Showcase!B2:L144,11, FALSE), IF(VLOOKUP(G486,Sku_Consolidated!A2:S957,19,FALSE)="VAM",VLOOKUP(E486,Store_VAM!B2:L273,11, FALSE),VLOOKUP(E486,Store_SRP!B2:L110,11, FALSE)))</f>
      </c>
      <c r="W486">
        <f>VLOOKUP(G486,Sku_Consolidated!A2:W957,11,FALSE)</f>
      </c>
      <c r="X486">
        <f>VLOOKUP(G486,Sku_Consolidated!A2:H957,8,FALSE)</f>
      </c>
      <c r="Y486">
        <f>VLOOKUP(G486,Sku_Consolidated!A2:I957,9,FALSE)</f>
      </c>
      <c r="Z486" t="s">
        <v>38</v>
      </c>
      <c r="AA486">
        <f>VLOOKUP(G486,Sku_Consolidated!A2:E957,5,FALSE)</f>
      </c>
      <c r="AB486">
        <f>IF(VLOOKUP(G486,Sku_Consolidated!A2:S957,19,FALSE)="SHOWCASE", VLOOKUP(E486,Store_Showcase!B2:N144,13, FALSE), IF(VLOOKUP(G486,Sku_Consolidated!A2:S957,19,FALSE)="VAM",VLOOKUP(E486,Store_VAM!B2:N273,13, FALSE),VLOOKUP(E486,Store_SRP!B2:N110,13, FALSE)))</f>
      </c>
      <c r="AC486">
        <f>IF(IFERROR(AB486,TRUE)=TRUE, "-","OK")</f>
      </c>
      <c r="AD486" s="8" t="s">
        <v>1117</v>
      </c>
      <c r="AE486" s="8" t="s">
        <v>39</v>
      </c>
      <c r="AF486">
        <f>IF(IFERROR(VLOOKUP(E486,Store_Showcase!B2:H144,{5}, FALSE), TRUE)=TRUE, IF(IFERROR(VLOOKUP(E486,Store_SRP!B2:H110,{5}, FALSE), TRUE)=TRUE,VLOOKUP(E486,Store_VAM!B2:H273,{5}, FALSE),VLOOKUP(E486,Store_SRP!B2:H110,{5}, FALSE)), VLOOKUP(E486,Store_Showcase!B2:H144,{5}, FALSE))</f>
      </c>
      <c r="AG486">
        <f>IF(IFERROR(VLOOKUP(E486,Store_Showcase!B2:H144,{6}, FALSE), TRUE)=TRUE, IF(IFERROR(VLOOKUP(E486,Store_SRP!B2:H110,{6}, FALSE), TRUE)=TRUE,VLOOKUP(E486,Store_VAM!B2:H273,{6}, FALSE),VLOOKUP(E486,Store_SRP!B2:H110,{6}, FALSE)), VLOOKUP(E486,Store_Showcase!B2:H144,{6}, FALSE))</f>
      </c>
      <c r="AH486">
        <f>VLOOKUP(G486,Sku_Consolidated!A2:R957,18,FALSE)</f>
      </c>
      <c r="AI486">
        <f>VLOOKUP(G486,Sku_Consolidated!A2:S957,19,FALSE)</f>
      </c>
      <c r="AJ486">
        <f>VLOOKUP(G486,Sku_Consolidated!A2:T957,20,FALSE)</f>
      </c>
    </row>
    <row r="487" spans="1:36" x14ac:dyDescent="0.25">
      <c r="A487">
        <v>2024</v>
      </c>
      <c r="B487" t="s">
        <v>31</v>
      </c>
      <c r="C487" t="s">
        <v>32</v>
      </c>
      <c r="D487" t="s">
        <v>33</v>
      </c>
      <c r="E487">
        <v>252</v>
      </c>
      <c r="F487">
        <f>IF(IFERROR(VLOOKUP(E487,Store_Showcase!B2:H144,{2}, FALSE), TRUE)=TRUE, IF(IFERROR(VLOOKUP(E487,Store_SRP!B2:H110,{2}, FALSE), TRUE)=TRUE,VLOOKUP(E487,Store_VAM!B2:H273,{2}, FALSE),VLOOKUP(E487,Store_SRP!B2:H110,{2}, FALSE)), VLOOKUP(E487,Store_Showcase!B2:H144,{2}, FALSE))</f>
      </c>
      <c r="G487">
        <v>687767</v>
      </c>
      <c r="H487" t="s">
        <v>1118</v>
      </c>
      <c r="I487" s="8" t="s">
        <v>1052</v>
      </c>
      <c r="J487" t="s">
        <v>493</v>
      </c>
      <c r="K487" s="8">
        <f>IF(J487="PCK", I487, 0)</f>
      </c>
      <c r="L487" s="8">
        <f>IF(J487="KLS", I487, IF(J487="PCK", I487*VLOOKUP(G487,Sku_Consolidated!A2:U957,21, FALSE),I487*VLOOKUP(G487,Sku_Consolidated!A2:U957,21, FALSE)))</f>
      </c>
      <c r="M487" s="8">
        <f>IF(J487="PCS", I487, 0)</f>
      </c>
      <c r="N487" s="8" t="s">
        <v>1119</v>
      </c>
      <c r="O487" s="8">
        <f>N487 * VLOOKUP(E487&amp;VLOOKUP(G487,Sku_Consolidated!A2:Q957,17,FALSE),Sku_CommRate!A2:E1002, 5, FALSE)</f>
      </c>
      <c r="P487" s="8">
        <f>N487 - O487</f>
      </c>
      <c r="Q487">
        <f>VLOOKUP(G487,Sku_Consolidated!A2:G957,7, FALSE)</f>
      </c>
      <c r="R487">
        <f>IF(IFERROR(VLOOKUP(E487,Store_Showcase!B2:H144,7, FALSE), TRUE)=TRUE, IF(IFERROR(VLOOKUP(E487,Store_SRP!B2:H110,7, FALSE), TRUE)=TRUE,VLOOKUP(E487,Store_VAM!B2:H273,7, FALSE),VLOOKUP(E487,Store_SRP!B2:H110,7, FALSE)), VLOOKUP(E487,Store_Showcase!B2:H144,7, FALSE))</f>
      </c>
      <c r="S487">
        <f>IF(IFERROR(VLOOKUP(E487,Store_Showcase!B2:I144,8, FALSE), TRUE)=TRUE, IF(IFERROR(VLOOKUP(E487,Store_SRP!B2:I110,8, FALSE), TRUE)=TRUE,VLOOKUP(E487,Store_VAM!B2:I273,8, FALSE),VLOOKUP(E487,Store_SRP!B2:I110,8, FALSE)), VLOOKUP(E487,Store_Showcase!B2:I144,8, FALSE))</f>
      </c>
      <c r="T487">
        <f>VLOOKUP(G487,Sku_Consolidated!A2:R957,18,FALSE)</f>
      </c>
      <c r="U487">
        <v>4806532531557</v>
      </c>
      <c r="V487">
        <f>IF(VLOOKUP(G487,Sku_Consolidated!A2:S957,19,FALSE)="SHOWCASE", VLOOKUP(E487,Store_Showcase!B2:L144,11, FALSE), IF(VLOOKUP(G487,Sku_Consolidated!A2:S957,19,FALSE)="VAM",VLOOKUP(E487,Store_VAM!B2:L273,11, FALSE),VLOOKUP(E487,Store_SRP!B2:L110,11, FALSE)))</f>
      </c>
      <c r="W487">
        <f>VLOOKUP(G487,Sku_Consolidated!A2:W957,11,FALSE)</f>
      </c>
      <c r="X487">
        <f>VLOOKUP(G487,Sku_Consolidated!A2:H957,8,FALSE)</f>
      </c>
      <c r="Y487">
        <f>VLOOKUP(G487,Sku_Consolidated!A2:I957,9,FALSE)</f>
      </c>
      <c r="Z487" t="s">
        <v>38</v>
      </c>
      <c r="AA487">
        <f>VLOOKUP(G487,Sku_Consolidated!A2:E957,5,FALSE)</f>
      </c>
      <c r="AB487">
        <f>IF(VLOOKUP(G487,Sku_Consolidated!A2:S957,19,FALSE)="SHOWCASE", VLOOKUP(E487,Store_Showcase!B2:N144,13, FALSE), IF(VLOOKUP(G487,Sku_Consolidated!A2:S957,19,FALSE)="VAM",VLOOKUP(E487,Store_VAM!B2:N273,13, FALSE),VLOOKUP(E487,Store_SRP!B2:N110,13, FALSE)))</f>
      </c>
      <c r="AC487">
        <f>IF(IFERROR(AB487,TRUE)=TRUE, "-","OK")</f>
      </c>
      <c r="AD487" s="8" t="s">
        <v>1120</v>
      </c>
      <c r="AE487" s="8" t="s">
        <v>1121</v>
      </c>
      <c r="AF487">
        <f>IF(IFERROR(VLOOKUP(E487,Store_Showcase!B2:H144,{5}, FALSE), TRUE)=TRUE, IF(IFERROR(VLOOKUP(E487,Store_SRP!B2:H110,{5}, FALSE), TRUE)=TRUE,VLOOKUP(E487,Store_VAM!B2:H273,{5}, FALSE),VLOOKUP(E487,Store_SRP!B2:H110,{5}, FALSE)), VLOOKUP(E487,Store_Showcase!B2:H144,{5}, FALSE))</f>
      </c>
      <c r="AG487">
        <f>IF(IFERROR(VLOOKUP(E487,Store_Showcase!B2:H144,{6}, FALSE), TRUE)=TRUE, IF(IFERROR(VLOOKUP(E487,Store_SRP!B2:H110,{6}, FALSE), TRUE)=TRUE,VLOOKUP(E487,Store_VAM!B2:H273,{6}, FALSE),VLOOKUP(E487,Store_SRP!B2:H110,{6}, FALSE)), VLOOKUP(E487,Store_Showcase!B2:H144,{6}, FALSE))</f>
      </c>
      <c r="AH487">
        <f>VLOOKUP(G487,Sku_Consolidated!A2:R957,18,FALSE)</f>
      </c>
      <c r="AI487">
        <f>VLOOKUP(G487,Sku_Consolidated!A2:S957,19,FALSE)</f>
      </c>
      <c r="AJ487">
        <f>VLOOKUP(G487,Sku_Consolidated!A2:T957,20,FALSE)</f>
      </c>
    </row>
    <row r="488" spans="1:36" x14ac:dyDescent="0.25">
      <c r="A488">
        <v>2024</v>
      </c>
      <c r="B488" t="s">
        <v>31</v>
      </c>
      <c r="C488" t="s">
        <v>32</v>
      </c>
      <c r="D488" t="s">
        <v>33</v>
      </c>
      <c r="E488">
        <v>722</v>
      </c>
      <c r="F488">
        <f>IF(IFERROR(VLOOKUP(E488,Store_Showcase!B2:H144,{2}, FALSE), TRUE)=TRUE, IF(IFERROR(VLOOKUP(E488,Store_SRP!B2:H110,{2}, FALSE), TRUE)=TRUE,VLOOKUP(E488,Store_VAM!B2:H273,{2}, FALSE),VLOOKUP(E488,Store_SRP!B2:H110,{2}, FALSE)), VLOOKUP(E488,Store_Showcase!B2:H144,{2}, FALSE))</f>
      </c>
      <c r="G488">
        <v>693084</v>
      </c>
      <c r="H488" t="s">
        <v>943</v>
      </c>
      <c r="I488" s="8" t="s">
        <v>1122</v>
      </c>
      <c r="J488" t="s">
        <v>36</v>
      </c>
      <c r="K488" s="8">
        <f>IF(J488="PCK", I488, 0)</f>
      </c>
      <c r="L488" s="8">
        <f>IF(J488="KLS", I488, IF(J488="PCK", I488*VLOOKUP(G488,Sku_Consolidated!A2:U957,21, FALSE),I488*VLOOKUP(G488,Sku_Consolidated!A2:U957,21, FALSE)))</f>
      </c>
      <c r="M488" s="8">
        <f>IF(J488="PCS", I488, 0)</f>
      </c>
      <c r="N488" s="8" t="s">
        <v>1123</v>
      </c>
      <c r="O488" s="8">
        <f>N488 * VLOOKUP(E488&amp;VLOOKUP(G488,Sku_Consolidated!A2:Q957,17,FALSE),Sku_CommRate!A2:E1002, 5, FALSE)</f>
      </c>
      <c r="P488" s="8">
        <f>N488 - O488</f>
      </c>
      <c r="Q488">
        <f>VLOOKUP(G488,Sku_Consolidated!A2:G957,7, FALSE)</f>
      </c>
      <c r="R488">
        <f>IF(IFERROR(VLOOKUP(E488,Store_Showcase!B2:H144,7, FALSE), TRUE)=TRUE, IF(IFERROR(VLOOKUP(E488,Store_SRP!B2:H110,7, FALSE), TRUE)=TRUE,VLOOKUP(E488,Store_VAM!B2:H273,7, FALSE),VLOOKUP(E488,Store_SRP!B2:H110,7, FALSE)), VLOOKUP(E488,Store_Showcase!B2:H144,7, FALSE))</f>
      </c>
      <c r="S488">
        <f>IF(IFERROR(VLOOKUP(E488,Store_Showcase!B2:I144,8, FALSE), TRUE)=TRUE, IF(IFERROR(VLOOKUP(E488,Store_SRP!B2:I110,8, FALSE), TRUE)=TRUE,VLOOKUP(E488,Store_VAM!B2:I273,8, FALSE),VLOOKUP(E488,Store_SRP!B2:I110,8, FALSE)), VLOOKUP(E488,Store_Showcase!B2:I144,8, FALSE))</f>
      </c>
      <c r="T488">
        <f>VLOOKUP(G488,Sku_Consolidated!A2:R957,18,FALSE)</f>
      </c>
      <c r="U488">
        <v>13687</v>
      </c>
      <c r="V488">
        <f>IF(VLOOKUP(G488,Sku_Consolidated!A2:S957,19,FALSE)="SHOWCASE", VLOOKUP(E488,Store_Showcase!B2:L144,11, FALSE), IF(VLOOKUP(G488,Sku_Consolidated!A2:S957,19,FALSE)="VAM",VLOOKUP(E488,Store_VAM!B2:L273,11, FALSE),VLOOKUP(E488,Store_SRP!B2:L110,11, FALSE)))</f>
      </c>
      <c r="W488">
        <f>VLOOKUP(G488,Sku_Consolidated!A2:W957,11,FALSE)</f>
      </c>
      <c r="X488">
        <f>VLOOKUP(G488,Sku_Consolidated!A2:H957,8,FALSE)</f>
      </c>
      <c r="Y488">
        <f>VLOOKUP(G488,Sku_Consolidated!A2:I957,9,FALSE)</f>
      </c>
      <c r="Z488" t="s">
        <v>38</v>
      </c>
      <c r="AA488">
        <f>VLOOKUP(G488,Sku_Consolidated!A2:E957,5,FALSE)</f>
      </c>
      <c r="AB488">
        <f>IF(VLOOKUP(G488,Sku_Consolidated!A2:S957,19,FALSE)="SHOWCASE", VLOOKUP(E488,Store_Showcase!B2:N144,13, FALSE), IF(VLOOKUP(G488,Sku_Consolidated!A2:S957,19,FALSE)="VAM",VLOOKUP(E488,Store_VAM!B2:N273,13, FALSE),VLOOKUP(E488,Store_SRP!B2:N110,13, FALSE)))</f>
      </c>
      <c r="AC488">
        <f>IF(IFERROR(AB488,TRUE)=TRUE, "-","OK")</f>
      </c>
      <c r="AD488" s="8" t="s">
        <v>1123</v>
      </c>
      <c r="AE488" s="8" t="s">
        <v>39</v>
      </c>
      <c r="AF488">
        <f>IF(IFERROR(VLOOKUP(E488,Store_Showcase!B2:H144,{5}, FALSE), TRUE)=TRUE, IF(IFERROR(VLOOKUP(E488,Store_SRP!B2:H110,{5}, FALSE), TRUE)=TRUE,VLOOKUP(E488,Store_VAM!B2:H273,{5}, FALSE),VLOOKUP(E488,Store_SRP!B2:H110,{5}, FALSE)), VLOOKUP(E488,Store_Showcase!B2:H144,{5}, FALSE))</f>
      </c>
      <c r="AG488">
        <f>IF(IFERROR(VLOOKUP(E488,Store_Showcase!B2:H144,{6}, FALSE), TRUE)=TRUE, IF(IFERROR(VLOOKUP(E488,Store_SRP!B2:H110,{6}, FALSE), TRUE)=TRUE,VLOOKUP(E488,Store_VAM!B2:H273,{6}, FALSE),VLOOKUP(E488,Store_SRP!B2:H110,{6}, FALSE)), VLOOKUP(E488,Store_Showcase!B2:H144,{6}, FALSE))</f>
      </c>
      <c r="AH488">
        <f>VLOOKUP(G488,Sku_Consolidated!A2:R957,18,FALSE)</f>
      </c>
      <c r="AI488">
        <f>VLOOKUP(G488,Sku_Consolidated!A2:S957,19,FALSE)</f>
      </c>
      <c r="AJ488">
        <f>VLOOKUP(G488,Sku_Consolidated!A2:T957,20,FALSE)</f>
      </c>
    </row>
    <row r="489" spans="1:36" x14ac:dyDescent="0.25">
      <c r="A489">
        <v>2024</v>
      </c>
      <c r="B489" t="s">
        <v>31</v>
      </c>
      <c r="C489" t="s">
        <v>32</v>
      </c>
      <c r="D489" t="s">
        <v>33</v>
      </c>
      <c r="E489">
        <v>722</v>
      </c>
      <c r="F489">
        <f>IF(IFERROR(VLOOKUP(E489,Store_Showcase!B2:H144,{2}, FALSE), TRUE)=TRUE, IF(IFERROR(VLOOKUP(E489,Store_SRP!B2:H110,{2}, FALSE), TRUE)=TRUE,VLOOKUP(E489,Store_VAM!B2:H273,{2}, FALSE),VLOOKUP(E489,Store_SRP!B2:H110,{2}, FALSE)), VLOOKUP(E489,Store_Showcase!B2:H144,{2}, FALSE))</f>
      </c>
      <c r="G489">
        <v>659619</v>
      </c>
      <c r="H489" t="s">
        <v>1124</v>
      </c>
      <c r="I489" s="8" t="s">
        <v>1125</v>
      </c>
      <c r="J489" t="s">
        <v>36</v>
      </c>
      <c r="K489" s="8">
        <f>IF(J489="PCK", I489, 0)</f>
      </c>
      <c r="L489" s="8">
        <f>IF(J489="KLS", I489, IF(J489="PCK", I489*VLOOKUP(G489,Sku_Consolidated!A2:U957,21, FALSE),I489*VLOOKUP(G489,Sku_Consolidated!A2:U957,21, FALSE)))</f>
      </c>
      <c r="M489" s="8">
        <f>IF(J489="PCS", I489, 0)</f>
      </c>
      <c r="N489" s="8" t="s">
        <v>1126</v>
      </c>
      <c r="O489" s="8">
        <f>N489 * VLOOKUP(E489&amp;VLOOKUP(G489,Sku_Consolidated!A2:Q957,17,FALSE),Sku_CommRate!A2:E1002, 5, FALSE)</f>
      </c>
      <c r="P489" s="8">
        <f>N489 - O489</f>
      </c>
      <c r="Q489">
        <f>VLOOKUP(G489,Sku_Consolidated!A2:G957,7, FALSE)</f>
      </c>
      <c r="R489">
        <f>IF(IFERROR(VLOOKUP(E489,Store_Showcase!B2:H144,7, FALSE), TRUE)=TRUE, IF(IFERROR(VLOOKUP(E489,Store_SRP!B2:H110,7, FALSE), TRUE)=TRUE,VLOOKUP(E489,Store_VAM!B2:H273,7, FALSE),VLOOKUP(E489,Store_SRP!B2:H110,7, FALSE)), VLOOKUP(E489,Store_Showcase!B2:H144,7, FALSE))</f>
      </c>
      <c r="S489">
        <f>IF(IFERROR(VLOOKUP(E489,Store_Showcase!B2:I144,8, FALSE), TRUE)=TRUE, IF(IFERROR(VLOOKUP(E489,Store_SRP!B2:I110,8, FALSE), TRUE)=TRUE,VLOOKUP(E489,Store_VAM!B2:I273,8, FALSE),VLOOKUP(E489,Store_SRP!B2:I110,8, FALSE)), VLOOKUP(E489,Store_Showcase!B2:I144,8, FALSE))</f>
      </c>
      <c r="T489">
        <f>VLOOKUP(G489,Sku_Consolidated!A2:R957,18,FALSE)</f>
      </c>
      <c r="U489">
        <v>7378</v>
      </c>
      <c r="V489">
        <f>IF(VLOOKUP(G489,Sku_Consolidated!A2:S957,19,FALSE)="SHOWCASE", VLOOKUP(E489,Store_Showcase!B2:L144,11, FALSE), IF(VLOOKUP(G489,Sku_Consolidated!A2:S957,19,FALSE)="VAM",VLOOKUP(E489,Store_VAM!B2:L273,11, FALSE),VLOOKUP(E489,Store_SRP!B2:L110,11, FALSE)))</f>
      </c>
      <c r="W489">
        <f>VLOOKUP(G489,Sku_Consolidated!A2:W957,11,FALSE)</f>
      </c>
      <c r="X489">
        <f>VLOOKUP(G489,Sku_Consolidated!A2:H957,8,FALSE)</f>
      </c>
      <c r="Y489">
        <f>VLOOKUP(G489,Sku_Consolidated!A2:I957,9,FALSE)</f>
      </c>
      <c r="Z489" t="s">
        <v>38</v>
      </c>
      <c r="AA489">
        <f>VLOOKUP(G489,Sku_Consolidated!A2:E957,5,FALSE)</f>
      </c>
      <c r="AB489">
        <f>IF(VLOOKUP(G489,Sku_Consolidated!A2:S957,19,FALSE)="SHOWCASE", VLOOKUP(E489,Store_Showcase!B2:N144,13, FALSE), IF(VLOOKUP(G489,Sku_Consolidated!A2:S957,19,FALSE)="VAM",VLOOKUP(E489,Store_VAM!B2:N273,13, FALSE),VLOOKUP(E489,Store_SRP!B2:N110,13, FALSE)))</f>
      </c>
      <c r="AC489">
        <f>IF(IFERROR(AB489,TRUE)=TRUE, "-","OK")</f>
      </c>
      <c r="AD489" s="8" t="s">
        <v>1126</v>
      </c>
      <c r="AE489" s="8" t="s">
        <v>39</v>
      </c>
      <c r="AF489">
        <f>IF(IFERROR(VLOOKUP(E489,Store_Showcase!B2:H144,{5}, FALSE), TRUE)=TRUE, IF(IFERROR(VLOOKUP(E489,Store_SRP!B2:H110,{5}, FALSE), TRUE)=TRUE,VLOOKUP(E489,Store_VAM!B2:H273,{5}, FALSE),VLOOKUP(E489,Store_SRP!B2:H110,{5}, FALSE)), VLOOKUP(E489,Store_Showcase!B2:H144,{5}, FALSE))</f>
      </c>
      <c r="AG489">
        <f>IF(IFERROR(VLOOKUP(E489,Store_Showcase!B2:H144,{6}, FALSE), TRUE)=TRUE, IF(IFERROR(VLOOKUP(E489,Store_SRP!B2:H110,{6}, FALSE), TRUE)=TRUE,VLOOKUP(E489,Store_VAM!B2:H273,{6}, FALSE),VLOOKUP(E489,Store_SRP!B2:H110,{6}, FALSE)), VLOOKUP(E489,Store_Showcase!B2:H144,{6}, FALSE))</f>
      </c>
      <c r="AH489">
        <f>VLOOKUP(G489,Sku_Consolidated!A2:R957,18,FALSE)</f>
      </c>
      <c r="AI489">
        <f>VLOOKUP(G489,Sku_Consolidated!A2:S957,19,FALSE)</f>
      </c>
      <c r="AJ489">
        <f>VLOOKUP(G489,Sku_Consolidated!A2:T957,20,FALSE)</f>
      </c>
    </row>
    <row r="490" spans="1:36" x14ac:dyDescent="0.25">
      <c r="A490">
        <v>2024</v>
      </c>
      <c r="B490" t="s">
        <v>31</v>
      </c>
      <c r="C490" t="s">
        <v>32</v>
      </c>
      <c r="D490" t="s">
        <v>33</v>
      </c>
      <c r="E490">
        <v>210</v>
      </c>
      <c r="F490">
        <f>IF(IFERROR(VLOOKUP(E490,Store_Showcase!B2:H144,{2}, FALSE), TRUE)=TRUE, IF(IFERROR(VLOOKUP(E490,Store_SRP!B2:H110,{2}, FALSE), TRUE)=TRUE,VLOOKUP(E490,Store_VAM!B2:H273,{2}, FALSE),VLOOKUP(E490,Store_SRP!B2:H110,{2}, FALSE)), VLOOKUP(E490,Store_Showcase!B2:H144,{2}, FALSE))</f>
      </c>
      <c r="G490">
        <v>655318</v>
      </c>
      <c r="H490" t="s">
        <v>696</v>
      </c>
      <c r="I490" s="8" t="s">
        <v>1127</v>
      </c>
      <c r="J490" t="s">
        <v>36</v>
      </c>
      <c r="K490" s="8">
        <f>IF(J490="PCK", I490, 0)</f>
      </c>
      <c r="L490" s="8">
        <f>IF(J490="KLS", I490, IF(J490="PCK", I490*VLOOKUP(G490,Sku_Consolidated!A2:U957,21, FALSE),I490*VLOOKUP(G490,Sku_Consolidated!A2:U957,21, FALSE)))</f>
      </c>
      <c r="M490" s="8">
        <f>IF(J490="PCS", I490, 0)</f>
      </c>
      <c r="N490" s="8" t="s">
        <v>1128</v>
      </c>
      <c r="O490" s="8">
        <f>N490 * VLOOKUP(E490&amp;VLOOKUP(G490,Sku_Consolidated!A2:Q957,17,FALSE),Sku_CommRate!A2:E1002, 5, FALSE)</f>
      </c>
      <c r="P490" s="8">
        <f>N490 - O490</f>
      </c>
      <c r="Q490">
        <f>VLOOKUP(G490,Sku_Consolidated!A2:G957,7, FALSE)</f>
      </c>
      <c r="R490">
        <f>IF(IFERROR(VLOOKUP(E490,Store_Showcase!B2:H144,7, FALSE), TRUE)=TRUE, IF(IFERROR(VLOOKUP(E490,Store_SRP!B2:H110,7, FALSE), TRUE)=TRUE,VLOOKUP(E490,Store_VAM!B2:H273,7, FALSE),VLOOKUP(E490,Store_SRP!B2:H110,7, FALSE)), VLOOKUP(E490,Store_Showcase!B2:H144,7, FALSE))</f>
      </c>
      <c r="S490">
        <f>IF(IFERROR(VLOOKUP(E490,Store_Showcase!B2:I144,8, FALSE), TRUE)=TRUE, IF(IFERROR(VLOOKUP(E490,Store_SRP!B2:I110,8, FALSE), TRUE)=TRUE,VLOOKUP(E490,Store_VAM!B2:I273,8, FALSE),VLOOKUP(E490,Store_SRP!B2:I110,8, FALSE)), VLOOKUP(E490,Store_Showcase!B2:I144,8, FALSE))</f>
      </c>
      <c r="T490">
        <f>VLOOKUP(G490,Sku_Consolidated!A2:R957,18,FALSE)</f>
      </c>
      <c r="U490">
        <v>6243</v>
      </c>
      <c r="V490">
        <f>IF(VLOOKUP(G490,Sku_Consolidated!A2:S957,19,FALSE)="SHOWCASE", VLOOKUP(E490,Store_Showcase!B2:L144,11, FALSE), IF(VLOOKUP(G490,Sku_Consolidated!A2:S957,19,FALSE)="VAM",VLOOKUP(E490,Store_VAM!B2:L273,11, FALSE),VLOOKUP(E490,Store_SRP!B2:L110,11, FALSE)))</f>
      </c>
      <c r="W490">
        <f>VLOOKUP(G490,Sku_Consolidated!A2:W957,11,FALSE)</f>
      </c>
      <c r="X490">
        <f>VLOOKUP(G490,Sku_Consolidated!A2:H957,8,FALSE)</f>
      </c>
      <c r="Y490">
        <f>VLOOKUP(G490,Sku_Consolidated!A2:I957,9,FALSE)</f>
      </c>
      <c r="Z490" t="s">
        <v>38</v>
      </c>
      <c r="AA490">
        <f>VLOOKUP(G490,Sku_Consolidated!A2:E957,5,FALSE)</f>
      </c>
      <c r="AB490">
        <f>IF(VLOOKUP(G490,Sku_Consolidated!A2:S957,19,FALSE)="SHOWCASE", VLOOKUP(E490,Store_Showcase!B2:N144,13, FALSE), IF(VLOOKUP(G490,Sku_Consolidated!A2:S957,19,FALSE)="VAM",VLOOKUP(E490,Store_VAM!B2:N273,13, FALSE),VLOOKUP(E490,Store_SRP!B2:N110,13, FALSE)))</f>
      </c>
      <c r="AC490">
        <f>IF(IFERROR(AB490,TRUE)=TRUE, "-","OK")</f>
      </c>
      <c r="AD490" s="8" t="s">
        <v>1128</v>
      </c>
      <c r="AE490" s="8" t="s">
        <v>39</v>
      </c>
      <c r="AF490">
        <f>IF(IFERROR(VLOOKUP(E490,Store_Showcase!B2:H144,{5}, FALSE), TRUE)=TRUE, IF(IFERROR(VLOOKUP(E490,Store_SRP!B2:H110,{5}, FALSE), TRUE)=TRUE,VLOOKUP(E490,Store_VAM!B2:H273,{5}, FALSE),VLOOKUP(E490,Store_SRP!B2:H110,{5}, FALSE)), VLOOKUP(E490,Store_Showcase!B2:H144,{5}, FALSE))</f>
      </c>
      <c r="AG490">
        <f>IF(IFERROR(VLOOKUP(E490,Store_Showcase!B2:H144,{6}, FALSE), TRUE)=TRUE, IF(IFERROR(VLOOKUP(E490,Store_SRP!B2:H110,{6}, FALSE), TRUE)=TRUE,VLOOKUP(E490,Store_VAM!B2:H273,{6}, FALSE),VLOOKUP(E490,Store_SRP!B2:H110,{6}, FALSE)), VLOOKUP(E490,Store_Showcase!B2:H144,{6}, FALSE))</f>
      </c>
      <c r="AH490">
        <f>VLOOKUP(G490,Sku_Consolidated!A2:R957,18,FALSE)</f>
      </c>
      <c r="AI490">
        <f>VLOOKUP(G490,Sku_Consolidated!A2:S957,19,FALSE)</f>
      </c>
      <c r="AJ490">
        <f>VLOOKUP(G490,Sku_Consolidated!A2:T957,20,FALSE)</f>
      </c>
    </row>
    <row r="491" spans="1:36" x14ac:dyDescent="0.25">
      <c r="A491">
        <v>2024</v>
      </c>
      <c r="B491" t="s">
        <v>31</v>
      </c>
      <c r="C491" t="s">
        <v>32</v>
      </c>
      <c r="D491" t="s">
        <v>33</v>
      </c>
      <c r="E491">
        <v>216</v>
      </c>
      <c r="F491">
        <f>IF(IFERROR(VLOOKUP(E491,Store_Showcase!B2:H144,{2}, FALSE), TRUE)=TRUE, IF(IFERROR(VLOOKUP(E491,Store_SRP!B2:H110,{2}, FALSE), TRUE)=TRUE,VLOOKUP(E491,Store_VAM!B2:H273,{2}, FALSE),VLOOKUP(E491,Store_SRP!B2:H110,{2}, FALSE)), VLOOKUP(E491,Store_Showcase!B2:H144,{2}, FALSE))</f>
      </c>
      <c r="G491">
        <v>655301</v>
      </c>
      <c r="H491" t="s">
        <v>57</v>
      </c>
      <c r="I491" s="8" t="s">
        <v>1027</v>
      </c>
      <c r="J491" t="s">
        <v>36</v>
      </c>
      <c r="K491" s="8">
        <f>IF(J491="PCK", I491, 0)</f>
      </c>
      <c r="L491" s="8">
        <f>IF(J491="KLS", I491, IF(J491="PCK", I491*VLOOKUP(G491,Sku_Consolidated!A2:U957,21, FALSE),I491*VLOOKUP(G491,Sku_Consolidated!A2:U957,21, FALSE)))</f>
      </c>
      <c r="M491" s="8">
        <f>IF(J491="PCS", I491, 0)</f>
      </c>
      <c r="N491" s="8" t="s">
        <v>1129</v>
      </c>
      <c r="O491" s="8">
        <f>N491 * VLOOKUP(E491&amp;VLOOKUP(G491,Sku_Consolidated!A2:Q957,17,FALSE),Sku_CommRate!A2:E1002, 5, FALSE)</f>
      </c>
      <c r="P491" s="8">
        <f>N491 - O491</f>
      </c>
      <c r="Q491">
        <f>VLOOKUP(G491,Sku_Consolidated!A2:G957,7, FALSE)</f>
      </c>
      <c r="R491">
        <f>IF(IFERROR(VLOOKUP(E491,Store_Showcase!B2:H144,7, FALSE), TRUE)=TRUE, IF(IFERROR(VLOOKUP(E491,Store_SRP!B2:H110,7, FALSE), TRUE)=TRUE,VLOOKUP(E491,Store_VAM!B2:H273,7, FALSE),VLOOKUP(E491,Store_SRP!B2:H110,7, FALSE)), VLOOKUP(E491,Store_Showcase!B2:H144,7, FALSE))</f>
      </c>
      <c r="S491">
        <f>IF(IFERROR(VLOOKUP(E491,Store_Showcase!B2:I144,8, FALSE), TRUE)=TRUE, IF(IFERROR(VLOOKUP(E491,Store_SRP!B2:I110,8, FALSE), TRUE)=TRUE,VLOOKUP(E491,Store_VAM!B2:I273,8, FALSE),VLOOKUP(E491,Store_SRP!B2:I110,8, FALSE)), VLOOKUP(E491,Store_Showcase!B2:I144,8, FALSE))</f>
      </c>
      <c r="T491">
        <f>VLOOKUP(G491,Sku_Consolidated!A2:R957,18,FALSE)</f>
      </c>
      <c r="U491">
        <v>6228</v>
      </c>
      <c r="V491">
        <f>IF(VLOOKUP(G491,Sku_Consolidated!A2:S957,19,FALSE)="SHOWCASE", VLOOKUP(E491,Store_Showcase!B2:L144,11, FALSE), IF(VLOOKUP(G491,Sku_Consolidated!A2:S957,19,FALSE)="VAM",VLOOKUP(E491,Store_VAM!B2:L273,11, FALSE),VLOOKUP(E491,Store_SRP!B2:L110,11, FALSE)))</f>
      </c>
      <c r="W491">
        <f>VLOOKUP(G491,Sku_Consolidated!A2:W957,11,FALSE)</f>
      </c>
      <c r="X491">
        <f>VLOOKUP(G491,Sku_Consolidated!A2:H957,8,FALSE)</f>
      </c>
      <c r="Y491">
        <f>VLOOKUP(G491,Sku_Consolidated!A2:I957,9,FALSE)</f>
      </c>
      <c r="Z491" t="s">
        <v>38</v>
      </c>
      <c r="AA491">
        <f>VLOOKUP(G491,Sku_Consolidated!A2:E957,5,FALSE)</f>
      </c>
      <c r="AB491">
        <f>IF(VLOOKUP(G491,Sku_Consolidated!A2:S957,19,FALSE)="SHOWCASE", VLOOKUP(E491,Store_Showcase!B2:N144,13, FALSE), IF(VLOOKUP(G491,Sku_Consolidated!A2:S957,19,FALSE)="VAM",VLOOKUP(E491,Store_VAM!B2:N273,13, FALSE),VLOOKUP(E491,Store_SRP!B2:N110,13, FALSE)))</f>
      </c>
      <c r="AC491">
        <f>IF(IFERROR(AB491,TRUE)=TRUE, "-","OK")</f>
      </c>
      <c r="AD491" s="8" t="s">
        <v>1129</v>
      </c>
      <c r="AE491" s="8" t="s">
        <v>39</v>
      </c>
      <c r="AF491">
        <f>IF(IFERROR(VLOOKUP(E491,Store_Showcase!B2:H144,{5}, FALSE), TRUE)=TRUE, IF(IFERROR(VLOOKUP(E491,Store_SRP!B2:H110,{5}, FALSE), TRUE)=TRUE,VLOOKUP(E491,Store_VAM!B2:H273,{5}, FALSE),VLOOKUP(E491,Store_SRP!B2:H110,{5}, FALSE)), VLOOKUP(E491,Store_Showcase!B2:H144,{5}, FALSE))</f>
      </c>
      <c r="AG491">
        <f>IF(IFERROR(VLOOKUP(E491,Store_Showcase!B2:H144,{6}, FALSE), TRUE)=TRUE, IF(IFERROR(VLOOKUP(E491,Store_SRP!B2:H110,{6}, FALSE), TRUE)=TRUE,VLOOKUP(E491,Store_VAM!B2:H273,{6}, FALSE),VLOOKUP(E491,Store_SRP!B2:H110,{6}, FALSE)), VLOOKUP(E491,Store_Showcase!B2:H144,{6}, FALSE))</f>
      </c>
      <c r="AH491">
        <f>VLOOKUP(G491,Sku_Consolidated!A2:R957,18,FALSE)</f>
      </c>
      <c r="AI491">
        <f>VLOOKUP(G491,Sku_Consolidated!A2:S957,19,FALSE)</f>
      </c>
      <c r="AJ491">
        <f>VLOOKUP(G491,Sku_Consolidated!A2:T957,20,FALSE)</f>
      </c>
    </row>
    <row r="492" spans="1:36" x14ac:dyDescent="0.25">
      <c r="A492">
        <v>2024</v>
      </c>
      <c r="B492" t="s">
        <v>31</v>
      </c>
      <c r="C492" t="s">
        <v>32</v>
      </c>
      <c r="D492" t="s">
        <v>33</v>
      </c>
      <c r="E492">
        <v>801</v>
      </c>
      <c r="F492">
        <f>IF(IFERROR(VLOOKUP(E492,Store_Showcase!B2:H144,{2}, FALSE), TRUE)=TRUE, IF(IFERROR(VLOOKUP(E492,Store_SRP!B2:H110,{2}, FALSE), TRUE)=TRUE,VLOOKUP(E492,Store_VAM!B2:H273,{2}, FALSE),VLOOKUP(E492,Store_SRP!B2:H110,{2}, FALSE)), VLOOKUP(E492,Store_Showcase!B2:H144,{2}, FALSE))</f>
      </c>
      <c r="G492">
        <v>662372</v>
      </c>
      <c r="H492" t="s">
        <v>654</v>
      </c>
      <c r="I492" s="8" t="s">
        <v>1130</v>
      </c>
      <c r="J492" t="s">
        <v>493</v>
      </c>
      <c r="K492" s="8">
        <f>IF(J492="PCK", I492, 0)</f>
      </c>
      <c r="L492" s="8">
        <f>IF(J492="KLS", I492, IF(J492="PCK", I492*VLOOKUP(G492,Sku_Consolidated!A2:U957,21, FALSE),I492*VLOOKUP(G492,Sku_Consolidated!A2:U957,21, FALSE)))</f>
      </c>
      <c r="M492" s="8">
        <f>IF(J492="PCS", I492, 0)</f>
      </c>
      <c r="N492" s="8" t="s">
        <v>1131</v>
      </c>
      <c r="O492" s="8">
        <f>N492 * VLOOKUP(E492&amp;VLOOKUP(G492,Sku_Consolidated!A2:Q957,17,FALSE),Sku_CommRate!A2:E1002, 5, FALSE)</f>
      </c>
      <c r="P492" s="8">
        <f>N492 - O492</f>
      </c>
      <c r="Q492">
        <f>VLOOKUP(G492,Sku_Consolidated!A2:G957,7, FALSE)</f>
      </c>
      <c r="R492">
        <f>IF(IFERROR(VLOOKUP(E492,Store_Showcase!B2:H144,7, FALSE), TRUE)=TRUE, IF(IFERROR(VLOOKUP(E492,Store_SRP!B2:H110,7, FALSE), TRUE)=TRUE,VLOOKUP(E492,Store_VAM!B2:H273,7, FALSE),VLOOKUP(E492,Store_SRP!B2:H110,7, FALSE)), VLOOKUP(E492,Store_Showcase!B2:H144,7, FALSE))</f>
      </c>
      <c r="S492">
        <f>IF(IFERROR(VLOOKUP(E492,Store_Showcase!B2:I144,8, FALSE), TRUE)=TRUE, IF(IFERROR(VLOOKUP(E492,Store_SRP!B2:I110,8, FALSE), TRUE)=TRUE,VLOOKUP(E492,Store_VAM!B2:I273,8, FALSE),VLOOKUP(E492,Store_SRP!B2:I110,8, FALSE)), VLOOKUP(E492,Store_Showcase!B2:I144,8, FALSE))</f>
      </c>
      <c r="T492">
        <f>VLOOKUP(G492,Sku_Consolidated!A2:R957,18,FALSE)</f>
      </c>
      <c r="U492">
        <v>4806532531625</v>
      </c>
      <c r="V492">
        <f>IF(VLOOKUP(G492,Sku_Consolidated!A2:S957,19,FALSE)="SHOWCASE", VLOOKUP(E492,Store_Showcase!B2:L144,11, FALSE), IF(VLOOKUP(G492,Sku_Consolidated!A2:S957,19,FALSE)="VAM",VLOOKUP(E492,Store_VAM!B2:L273,11, FALSE),VLOOKUP(E492,Store_SRP!B2:L110,11, FALSE)))</f>
      </c>
      <c r="W492">
        <f>VLOOKUP(G492,Sku_Consolidated!A2:W957,11,FALSE)</f>
      </c>
      <c r="X492">
        <f>VLOOKUP(G492,Sku_Consolidated!A2:H957,8,FALSE)</f>
      </c>
      <c r="Y492">
        <f>VLOOKUP(G492,Sku_Consolidated!A2:I957,9,FALSE)</f>
      </c>
      <c r="Z492" t="s">
        <v>38</v>
      </c>
      <c r="AA492">
        <f>VLOOKUP(G492,Sku_Consolidated!A2:E957,5,FALSE)</f>
      </c>
      <c r="AB492">
        <f>IF(VLOOKUP(G492,Sku_Consolidated!A2:S957,19,FALSE)="SHOWCASE", VLOOKUP(E492,Store_Showcase!B2:N144,13, FALSE), IF(VLOOKUP(G492,Sku_Consolidated!A2:S957,19,FALSE)="VAM",VLOOKUP(E492,Store_VAM!B2:N273,13, FALSE),VLOOKUP(E492,Store_SRP!B2:N110,13, FALSE)))</f>
      </c>
      <c r="AC492">
        <f>IF(IFERROR(AB492,TRUE)=TRUE, "-","OK")</f>
      </c>
      <c r="AD492" s="8" t="s">
        <v>1132</v>
      </c>
      <c r="AE492" s="8" t="s">
        <v>1133</v>
      </c>
      <c r="AF492">
        <f>IF(IFERROR(VLOOKUP(E492,Store_Showcase!B2:H144,{5}, FALSE), TRUE)=TRUE, IF(IFERROR(VLOOKUP(E492,Store_SRP!B2:H110,{5}, FALSE), TRUE)=TRUE,VLOOKUP(E492,Store_VAM!B2:H273,{5}, FALSE),VLOOKUP(E492,Store_SRP!B2:H110,{5}, FALSE)), VLOOKUP(E492,Store_Showcase!B2:H144,{5}, FALSE))</f>
      </c>
      <c r="AG492">
        <f>IF(IFERROR(VLOOKUP(E492,Store_Showcase!B2:H144,{6}, FALSE), TRUE)=TRUE, IF(IFERROR(VLOOKUP(E492,Store_SRP!B2:H110,{6}, FALSE), TRUE)=TRUE,VLOOKUP(E492,Store_VAM!B2:H273,{6}, FALSE),VLOOKUP(E492,Store_SRP!B2:H110,{6}, FALSE)), VLOOKUP(E492,Store_Showcase!B2:H144,{6}, FALSE))</f>
      </c>
      <c r="AH492">
        <f>VLOOKUP(G492,Sku_Consolidated!A2:R957,18,FALSE)</f>
      </c>
      <c r="AI492">
        <f>VLOOKUP(G492,Sku_Consolidated!A2:S957,19,FALSE)</f>
      </c>
      <c r="AJ492">
        <f>VLOOKUP(G492,Sku_Consolidated!A2:T957,20,FALSE)</f>
      </c>
    </row>
    <row r="493" spans="1:36" x14ac:dyDescent="0.25">
      <c r="A493">
        <v>2024</v>
      </c>
      <c r="B493" t="s">
        <v>31</v>
      </c>
      <c r="C493" t="s">
        <v>32</v>
      </c>
      <c r="D493" t="s">
        <v>33</v>
      </c>
      <c r="E493">
        <v>480</v>
      </c>
      <c r="F493">
        <f>IF(IFERROR(VLOOKUP(E493,Store_Showcase!B2:H144,{2}, FALSE), TRUE)=TRUE, IF(IFERROR(VLOOKUP(E493,Store_SRP!B2:H110,{2}, FALSE), TRUE)=TRUE,VLOOKUP(E493,Store_VAM!B2:H273,{2}, FALSE),VLOOKUP(E493,Store_SRP!B2:H110,{2}, FALSE)), VLOOKUP(E493,Store_Showcase!B2:H144,{2}, FALSE))</f>
      </c>
      <c r="G493">
        <v>655834</v>
      </c>
      <c r="H493" t="s">
        <v>774</v>
      </c>
      <c r="I493" s="8" t="s">
        <v>1134</v>
      </c>
      <c r="J493" t="s">
        <v>36</v>
      </c>
      <c r="K493" s="8">
        <f>IF(J493="PCK", I493, 0)</f>
      </c>
      <c r="L493" s="8">
        <f>IF(J493="KLS", I493, IF(J493="PCK", I493*VLOOKUP(G493,Sku_Consolidated!A2:U957,21, FALSE),I493*VLOOKUP(G493,Sku_Consolidated!A2:U957,21, FALSE)))</f>
      </c>
      <c r="M493" s="8">
        <f>IF(J493="PCS", I493, 0)</f>
      </c>
      <c r="N493" s="8" t="s">
        <v>1135</v>
      </c>
      <c r="O493" s="8">
        <f>N493 * VLOOKUP(E493&amp;VLOOKUP(G493,Sku_Consolidated!A2:Q957,17,FALSE),Sku_CommRate!A2:E1002, 5, FALSE)</f>
      </c>
      <c r="P493" s="8">
        <f>N493 - O493</f>
      </c>
      <c r="Q493">
        <f>VLOOKUP(G493,Sku_Consolidated!A2:G957,7, FALSE)</f>
      </c>
      <c r="R493">
        <f>IF(IFERROR(VLOOKUP(E493,Store_Showcase!B2:H144,7, FALSE), TRUE)=TRUE, IF(IFERROR(VLOOKUP(E493,Store_SRP!B2:H110,7, FALSE), TRUE)=TRUE,VLOOKUP(E493,Store_VAM!B2:H273,7, FALSE),VLOOKUP(E493,Store_SRP!B2:H110,7, FALSE)), VLOOKUP(E493,Store_Showcase!B2:H144,7, FALSE))</f>
      </c>
      <c r="S493">
        <f>IF(IFERROR(VLOOKUP(E493,Store_Showcase!B2:I144,8, FALSE), TRUE)=TRUE, IF(IFERROR(VLOOKUP(E493,Store_SRP!B2:I110,8, FALSE), TRUE)=TRUE,VLOOKUP(E493,Store_VAM!B2:I273,8, FALSE),VLOOKUP(E493,Store_SRP!B2:I110,8, FALSE)), VLOOKUP(E493,Store_Showcase!B2:I144,8, FALSE))</f>
      </c>
      <c r="T493">
        <f>VLOOKUP(G493,Sku_Consolidated!A2:R957,18,FALSE)</f>
      </c>
      <c r="U493">
        <v>6491</v>
      </c>
      <c r="V493">
        <f>IF(VLOOKUP(G493,Sku_Consolidated!A2:S957,19,FALSE)="SHOWCASE", VLOOKUP(E493,Store_Showcase!B2:L144,11, FALSE), IF(VLOOKUP(G493,Sku_Consolidated!A2:S957,19,FALSE)="VAM",VLOOKUP(E493,Store_VAM!B2:L273,11, FALSE),VLOOKUP(E493,Store_SRP!B2:L110,11, FALSE)))</f>
      </c>
      <c r="W493">
        <f>VLOOKUP(G493,Sku_Consolidated!A2:W957,11,FALSE)</f>
      </c>
      <c r="X493">
        <f>VLOOKUP(G493,Sku_Consolidated!A2:H957,8,FALSE)</f>
      </c>
      <c r="Y493">
        <f>VLOOKUP(G493,Sku_Consolidated!A2:I957,9,FALSE)</f>
      </c>
      <c r="Z493" t="s">
        <v>38</v>
      </c>
      <c r="AA493">
        <f>VLOOKUP(G493,Sku_Consolidated!A2:E957,5,FALSE)</f>
      </c>
      <c r="AB493">
        <f>IF(VLOOKUP(G493,Sku_Consolidated!A2:S957,19,FALSE)="SHOWCASE", VLOOKUP(E493,Store_Showcase!B2:N144,13, FALSE), IF(VLOOKUP(G493,Sku_Consolidated!A2:S957,19,FALSE)="VAM",VLOOKUP(E493,Store_VAM!B2:N273,13, FALSE),VLOOKUP(E493,Store_SRP!B2:N110,13, FALSE)))</f>
      </c>
      <c r="AC493">
        <f>IF(IFERROR(AB493,TRUE)=TRUE, "-","OK")</f>
      </c>
      <c r="AD493" s="8" t="s">
        <v>1135</v>
      </c>
      <c r="AE493" s="8" t="s">
        <v>39</v>
      </c>
      <c r="AF493">
        <f>IF(IFERROR(VLOOKUP(E493,Store_Showcase!B2:H144,{5}, FALSE), TRUE)=TRUE, IF(IFERROR(VLOOKUP(E493,Store_SRP!B2:H110,{5}, FALSE), TRUE)=TRUE,VLOOKUP(E493,Store_VAM!B2:H273,{5}, FALSE),VLOOKUP(E493,Store_SRP!B2:H110,{5}, FALSE)), VLOOKUP(E493,Store_Showcase!B2:H144,{5}, FALSE))</f>
      </c>
      <c r="AG493">
        <f>IF(IFERROR(VLOOKUP(E493,Store_Showcase!B2:H144,{6}, FALSE), TRUE)=TRUE, IF(IFERROR(VLOOKUP(E493,Store_SRP!B2:H110,{6}, FALSE), TRUE)=TRUE,VLOOKUP(E493,Store_VAM!B2:H273,{6}, FALSE),VLOOKUP(E493,Store_SRP!B2:H110,{6}, FALSE)), VLOOKUP(E493,Store_Showcase!B2:H144,{6}, FALSE))</f>
      </c>
      <c r="AH493">
        <f>VLOOKUP(G493,Sku_Consolidated!A2:R957,18,FALSE)</f>
      </c>
      <c r="AI493">
        <f>VLOOKUP(G493,Sku_Consolidated!A2:S957,19,FALSE)</f>
      </c>
      <c r="AJ493">
        <f>VLOOKUP(G493,Sku_Consolidated!A2:T957,20,FALSE)</f>
      </c>
    </row>
    <row r="494" spans="1:36" x14ac:dyDescent="0.25">
      <c r="A494">
        <v>2024</v>
      </c>
      <c r="B494" t="s">
        <v>31</v>
      </c>
      <c r="C494" t="s">
        <v>32</v>
      </c>
      <c r="D494" t="s">
        <v>33</v>
      </c>
      <c r="E494">
        <v>809</v>
      </c>
      <c r="F494">
        <f>IF(IFERROR(VLOOKUP(E494,Store_Showcase!B2:H144,{2}, FALSE), TRUE)=TRUE, IF(IFERROR(VLOOKUP(E494,Store_SRP!B2:H110,{2}, FALSE), TRUE)=TRUE,VLOOKUP(E494,Store_VAM!B2:H273,{2}, FALSE),VLOOKUP(E494,Store_SRP!B2:H110,{2}, FALSE)), VLOOKUP(E494,Store_Showcase!B2:H144,{2}, FALSE))</f>
      </c>
      <c r="G494">
        <v>657473</v>
      </c>
      <c r="H494" t="s">
        <v>1007</v>
      </c>
      <c r="I494" s="8" t="s">
        <v>1136</v>
      </c>
      <c r="J494" t="s">
        <v>36</v>
      </c>
      <c r="K494" s="8">
        <f>IF(J494="PCK", I494, 0)</f>
      </c>
      <c r="L494" s="8">
        <f>IF(J494="KLS", I494, IF(J494="PCK", I494*VLOOKUP(G494,Sku_Consolidated!A2:U957,21, FALSE),I494*VLOOKUP(G494,Sku_Consolidated!A2:U957,21, FALSE)))</f>
      </c>
      <c r="M494" s="8">
        <f>IF(J494="PCS", I494, 0)</f>
      </c>
      <c r="N494" s="8" t="s">
        <v>1137</v>
      </c>
      <c r="O494" s="8">
        <f>N494 * VLOOKUP(E494&amp;VLOOKUP(G494,Sku_Consolidated!A2:Q957,17,FALSE),Sku_CommRate!A2:E1002, 5, FALSE)</f>
      </c>
      <c r="P494" s="8">
        <f>N494 - O494</f>
      </c>
      <c r="Q494">
        <f>VLOOKUP(G494,Sku_Consolidated!A2:G957,7, FALSE)</f>
      </c>
      <c r="R494">
        <f>IF(IFERROR(VLOOKUP(E494,Store_Showcase!B2:H144,7, FALSE), TRUE)=TRUE, IF(IFERROR(VLOOKUP(E494,Store_SRP!B2:H110,7, FALSE), TRUE)=TRUE,VLOOKUP(E494,Store_VAM!B2:H273,7, FALSE),VLOOKUP(E494,Store_SRP!B2:H110,7, FALSE)), VLOOKUP(E494,Store_Showcase!B2:H144,7, FALSE))</f>
      </c>
      <c r="S494">
        <f>IF(IFERROR(VLOOKUP(E494,Store_Showcase!B2:I144,8, FALSE), TRUE)=TRUE, IF(IFERROR(VLOOKUP(E494,Store_SRP!B2:I110,8, FALSE), TRUE)=TRUE,VLOOKUP(E494,Store_VAM!B2:I273,8, FALSE),VLOOKUP(E494,Store_SRP!B2:I110,8, FALSE)), VLOOKUP(E494,Store_Showcase!B2:I144,8, FALSE))</f>
      </c>
      <c r="T494">
        <f>VLOOKUP(G494,Sku_Consolidated!A2:R957,18,FALSE)</f>
      </c>
      <c r="U494">
        <v>7076</v>
      </c>
      <c r="V494">
        <f>IF(VLOOKUP(G494,Sku_Consolidated!A2:S957,19,FALSE)="SHOWCASE", VLOOKUP(E494,Store_Showcase!B2:L144,11, FALSE), IF(VLOOKUP(G494,Sku_Consolidated!A2:S957,19,FALSE)="VAM",VLOOKUP(E494,Store_VAM!B2:L273,11, FALSE),VLOOKUP(E494,Store_SRP!B2:L110,11, FALSE)))</f>
      </c>
      <c r="W494">
        <f>VLOOKUP(G494,Sku_Consolidated!A2:W957,11,FALSE)</f>
      </c>
      <c r="X494">
        <f>VLOOKUP(G494,Sku_Consolidated!A2:H957,8,FALSE)</f>
      </c>
      <c r="Y494">
        <f>VLOOKUP(G494,Sku_Consolidated!A2:I957,9,FALSE)</f>
      </c>
      <c r="Z494" t="s">
        <v>38</v>
      </c>
      <c r="AA494">
        <f>VLOOKUP(G494,Sku_Consolidated!A2:E957,5,FALSE)</f>
      </c>
      <c r="AB494">
        <f>IF(VLOOKUP(G494,Sku_Consolidated!A2:S957,19,FALSE)="SHOWCASE", VLOOKUP(E494,Store_Showcase!B2:N144,13, FALSE), IF(VLOOKUP(G494,Sku_Consolidated!A2:S957,19,FALSE)="VAM",VLOOKUP(E494,Store_VAM!B2:N273,13, FALSE),VLOOKUP(E494,Store_SRP!B2:N110,13, FALSE)))</f>
      </c>
      <c r="AC494">
        <f>IF(IFERROR(AB494,TRUE)=TRUE, "-","OK")</f>
      </c>
      <c r="AD494" s="8" t="s">
        <v>1137</v>
      </c>
      <c r="AE494" s="8" t="s">
        <v>39</v>
      </c>
      <c r="AF494">
        <f>IF(IFERROR(VLOOKUP(E494,Store_Showcase!B2:H144,{5}, FALSE), TRUE)=TRUE, IF(IFERROR(VLOOKUP(E494,Store_SRP!B2:H110,{5}, FALSE), TRUE)=TRUE,VLOOKUP(E494,Store_VAM!B2:H273,{5}, FALSE),VLOOKUP(E494,Store_SRP!B2:H110,{5}, FALSE)), VLOOKUP(E494,Store_Showcase!B2:H144,{5}, FALSE))</f>
      </c>
      <c r="AG494">
        <f>IF(IFERROR(VLOOKUP(E494,Store_Showcase!B2:H144,{6}, FALSE), TRUE)=TRUE, IF(IFERROR(VLOOKUP(E494,Store_SRP!B2:H110,{6}, FALSE), TRUE)=TRUE,VLOOKUP(E494,Store_VAM!B2:H273,{6}, FALSE),VLOOKUP(E494,Store_SRP!B2:H110,{6}, FALSE)), VLOOKUP(E494,Store_Showcase!B2:H144,{6}, FALSE))</f>
      </c>
      <c r="AH494">
        <f>VLOOKUP(G494,Sku_Consolidated!A2:R957,18,FALSE)</f>
      </c>
      <c r="AI494">
        <f>VLOOKUP(G494,Sku_Consolidated!A2:S957,19,FALSE)</f>
      </c>
      <c r="AJ494">
        <f>VLOOKUP(G494,Sku_Consolidated!A2:T957,20,FALSE)</f>
      </c>
    </row>
    <row r="495" spans="1:36" x14ac:dyDescent="0.25">
      <c r="A495">
        <v>2024</v>
      </c>
      <c r="B495" t="s">
        <v>31</v>
      </c>
      <c r="C495" t="s">
        <v>32</v>
      </c>
      <c r="D495" t="s">
        <v>33</v>
      </c>
      <c r="E495">
        <v>252</v>
      </c>
      <c r="F495">
        <f>IF(IFERROR(VLOOKUP(E495,Store_Showcase!B2:H144,{2}, FALSE), TRUE)=TRUE, IF(IFERROR(VLOOKUP(E495,Store_SRP!B2:H110,{2}, FALSE), TRUE)=TRUE,VLOOKUP(E495,Store_VAM!B2:H273,{2}, FALSE),VLOOKUP(E495,Store_SRP!B2:H110,{2}, FALSE)), VLOOKUP(E495,Store_Showcase!B2:H144,{2}, FALSE))</f>
      </c>
      <c r="G495">
        <v>655312</v>
      </c>
      <c r="H495" t="s">
        <v>98</v>
      </c>
      <c r="I495" s="8" t="s">
        <v>1138</v>
      </c>
      <c r="J495" t="s">
        <v>36</v>
      </c>
      <c r="K495" s="8">
        <f>IF(J495="PCK", I495, 0)</f>
      </c>
      <c r="L495" s="8">
        <f>IF(J495="KLS", I495, IF(J495="PCK", I495*VLOOKUP(G495,Sku_Consolidated!A2:U957,21, FALSE),I495*VLOOKUP(G495,Sku_Consolidated!A2:U957,21, FALSE)))</f>
      </c>
      <c r="M495" s="8">
        <f>IF(J495="PCS", I495, 0)</f>
      </c>
      <c r="N495" s="8" t="s">
        <v>1139</v>
      </c>
      <c r="O495" s="8">
        <f>N495 * VLOOKUP(E495&amp;VLOOKUP(G495,Sku_Consolidated!A2:Q957,17,FALSE),Sku_CommRate!A2:E1002, 5, FALSE)</f>
      </c>
      <c r="P495" s="8">
        <f>N495 - O495</f>
      </c>
      <c r="Q495">
        <f>VLOOKUP(G495,Sku_Consolidated!A2:G957,7, FALSE)</f>
      </c>
      <c r="R495">
        <f>IF(IFERROR(VLOOKUP(E495,Store_Showcase!B2:H144,7, FALSE), TRUE)=TRUE, IF(IFERROR(VLOOKUP(E495,Store_SRP!B2:H110,7, FALSE), TRUE)=TRUE,VLOOKUP(E495,Store_VAM!B2:H273,7, FALSE),VLOOKUP(E495,Store_SRP!B2:H110,7, FALSE)), VLOOKUP(E495,Store_Showcase!B2:H144,7, FALSE))</f>
      </c>
      <c r="S495">
        <f>IF(IFERROR(VLOOKUP(E495,Store_Showcase!B2:I144,8, FALSE), TRUE)=TRUE, IF(IFERROR(VLOOKUP(E495,Store_SRP!B2:I110,8, FALSE), TRUE)=TRUE,VLOOKUP(E495,Store_VAM!B2:I273,8, FALSE),VLOOKUP(E495,Store_SRP!B2:I110,8, FALSE)), VLOOKUP(E495,Store_Showcase!B2:I144,8, FALSE))</f>
      </c>
      <c r="T495">
        <f>VLOOKUP(G495,Sku_Consolidated!A2:R957,18,FALSE)</f>
      </c>
      <c r="U495">
        <v>6238</v>
      </c>
      <c r="V495">
        <f>IF(VLOOKUP(G495,Sku_Consolidated!A2:S957,19,FALSE)="SHOWCASE", VLOOKUP(E495,Store_Showcase!B2:L144,11, FALSE), IF(VLOOKUP(G495,Sku_Consolidated!A2:S957,19,FALSE)="VAM",VLOOKUP(E495,Store_VAM!B2:L273,11, FALSE),VLOOKUP(E495,Store_SRP!B2:L110,11, FALSE)))</f>
      </c>
      <c r="W495">
        <f>VLOOKUP(G495,Sku_Consolidated!A2:W957,11,FALSE)</f>
      </c>
      <c r="X495">
        <f>VLOOKUP(G495,Sku_Consolidated!A2:H957,8,FALSE)</f>
      </c>
      <c r="Y495">
        <f>VLOOKUP(G495,Sku_Consolidated!A2:I957,9,FALSE)</f>
      </c>
      <c r="Z495" t="s">
        <v>38</v>
      </c>
      <c r="AA495">
        <f>VLOOKUP(G495,Sku_Consolidated!A2:E957,5,FALSE)</f>
      </c>
      <c r="AB495">
        <f>IF(VLOOKUP(G495,Sku_Consolidated!A2:S957,19,FALSE)="SHOWCASE", VLOOKUP(E495,Store_Showcase!B2:N144,13, FALSE), IF(VLOOKUP(G495,Sku_Consolidated!A2:S957,19,FALSE)="VAM",VLOOKUP(E495,Store_VAM!B2:N273,13, FALSE),VLOOKUP(E495,Store_SRP!B2:N110,13, FALSE)))</f>
      </c>
      <c r="AC495">
        <f>IF(IFERROR(AB495,TRUE)=TRUE, "-","OK")</f>
      </c>
      <c r="AD495" s="8" t="s">
        <v>1139</v>
      </c>
      <c r="AE495" s="8" t="s">
        <v>39</v>
      </c>
      <c r="AF495">
        <f>IF(IFERROR(VLOOKUP(E495,Store_Showcase!B2:H144,{5}, FALSE), TRUE)=TRUE, IF(IFERROR(VLOOKUP(E495,Store_SRP!B2:H110,{5}, FALSE), TRUE)=TRUE,VLOOKUP(E495,Store_VAM!B2:H273,{5}, FALSE),VLOOKUP(E495,Store_SRP!B2:H110,{5}, FALSE)), VLOOKUP(E495,Store_Showcase!B2:H144,{5}, FALSE))</f>
      </c>
      <c r="AG495">
        <f>IF(IFERROR(VLOOKUP(E495,Store_Showcase!B2:H144,{6}, FALSE), TRUE)=TRUE, IF(IFERROR(VLOOKUP(E495,Store_SRP!B2:H110,{6}, FALSE), TRUE)=TRUE,VLOOKUP(E495,Store_VAM!B2:H273,{6}, FALSE),VLOOKUP(E495,Store_SRP!B2:H110,{6}, FALSE)), VLOOKUP(E495,Store_Showcase!B2:H144,{6}, FALSE))</f>
      </c>
      <c r="AH495">
        <f>VLOOKUP(G495,Sku_Consolidated!A2:R957,18,FALSE)</f>
      </c>
      <c r="AI495">
        <f>VLOOKUP(G495,Sku_Consolidated!A2:S957,19,FALSE)</f>
      </c>
      <c r="AJ495">
        <f>VLOOKUP(G495,Sku_Consolidated!A2:T957,20,FALSE)</f>
      </c>
    </row>
    <row r="496" spans="1:36" x14ac:dyDescent="0.25">
      <c r="A496">
        <v>2024</v>
      </c>
      <c r="B496" t="s">
        <v>31</v>
      </c>
      <c r="C496" t="s">
        <v>32</v>
      </c>
      <c r="D496" t="s">
        <v>33</v>
      </c>
      <c r="E496">
        <v>150</v>
      </c>
      <c r="F496">
        <f>IF(IFERROR(VLOOKUP(E496,Store_Showcase!B2:H144,{2}, FALSE), TRUE)=TRUE, IF(IFERROR(VLOOKUP(E496,Store_SRP!B2:H110,{2}, FALSE), TRUE)=TRUE,VLOOKUP(E496,Store_VAM!B2:H273,{2}, FALSE),VLOOKUP(E496,Store_SRP!B2:H110,{2}, FALSE)), VLOOKUP(E496,Store_Showcase!B2:H144,{2}, FALSE))</f>
      </c>
      <c r="G496">
        <v>655311</v>
      </c>
      <c r="H496" t="s">
        <v>119</v>
      </c>
      <c r="I496" s="8" t="s">
        <v>1140</v>
      </c>
      <c r="J496" t="s">
        <v>36</v>
      </c>
      <c r="K496" s="8">
        <f>IF(J496="PCK", I496, 0)</f>
      </c>
      <c r="L496" s="8">
        <f>IF(J496="KLS", I496, IF(J496="PCK", I496*VLOOKUP(G496,Sku_Consolidated!A2:U957,21, FALSE),I496*VLOOKUP(G496,Sku_Consolidated!A2:U957,21, FALSE)))</f>
      </c>
      <c r="M496" s="8">
        <f>IF(J496="PCS", I496, 0)</f>
      </c>
      <c r="N496" s="8" t="s">
        <v>1141</v>
      </c>
      <c r="O496" s="8">
        <f>N496 * VLOOKUP(E496&amp;VLOOKUP(G496,Sku_Consolidated!A2:Q957,17,FALSE),Sku_CommRate!A2:E1002, 5, FALSE)</f>
      </c>
      <c r="P496" s="8">
        <f>N496 - O496</f>
      </c>
      <c r="Q496">
        <f>VLOOKUP(G496,Sku_Consolidated!A2:G957,7, FALSE)</f>
      </c>
      <c r="R496">
        <f>IF(IFERROR(VLOOKUP(E496,Store_Showcase!B2:H144,7, FALSE), TRUE)=TRUE, IF(IFERROR(VLOOKUP(E496,Store_SRP!B2:H110,7, FALSE), TRUE)=TRUE,VLOOKUP(E496,Store_VAM!B2:H273,7, FALSE),VLOOKUP(E496,Store_SRP!B2:H110,7, FALSE)), VLOOKUP(E496,Store_Showcase!B2:H144,7, FALSE))</f>
      </c>
      <c r="S496">
        <f>IF(IFERROR(VLOOKUP(E496,Store_Showcase!B2:I144,8, FALSE), TRUE)=TRUE, IF(IFERROR(VLOOKUP(E496,Store_SRP!B2:I110,8, FALSE), TRUE)=TRUE,VLOOKUP(E496,Store_VAM!B2:I273,8, FALSE),VLOOKUP(E496,Store_SRP!B2:I110,8, FALSE)), VLOOKUP(E496,Store_Showcase!B2:I144,8, FALSE))</f>
      </c>
      <c r="T496">
        <f>VLOOKUP(G496,Sku_Consolidated!A2:R957,18,FALSE)</f>
      </c>
      <c r="U496">
        <v>6237</v>
      </c>
      <c r="V496">
        <f>IF(VLOOKUP(G496,Sku_Consolidated!A2:S957,19,FALSE)="SHOWCASE", VLOOKUP(E496,Store_Showcase!B2:L144,11, FALSE), IF(VLOOKUP(G496,Sku_Consolidated!A2:S957,19,FALSE)="VAM",VLOOKUP(E496,Store_VAM!B2:L273,11, FALSE),VLOOKUP(E496,Store_SRP!B2:L110,11, FALSE)))</f>
      </c>
      <c r="W496">
        <f>VLOOKUP(G496,Sku_Consolidated!A2:W957,11,FALSE)</f>
      </c>
      <c r="X496">
        <f>VLOOKUP(G496,Sku_Consolidated!A2:H957,8,FALSE)</f>
      </c>
      <c r="Y496">
        <f>VLOOKUP(G496,Sku_Consolidated!A2:I957,9,FALSE)</f>
      </c>
      <c r="Z496" t="s">
        <v>38</v>
      </c>
      <c r="AA496">
        <f>VLOOKUP(G496,Sku_Consolidated!A2:E957,5,FALSE)</f>
      </c>
      <c r="AB496">
        <f>IF(VLOOKUP(G496,Sku_Consolidated!A2:S957,19,FALSE)="SHOWCASE", VLOOKUP(E496,Store_Showcase!B2:N144,13, FALSE), IF(VLOOKUP(G496,Sku_Consolidated!A2:S957,19,FALSE)="VAM",VLOOKUP(E496,Store_VAM!B2:N273,13, FALSE),VLOOKUP(E496,Store_SRP!B2:N110,13, FALSE)))</f>
      </c>
      <c r="AC496">
        <f>IF(IFERROR(AB496,TRUE)=TRUE, "-","OK")</f>
      </c>
      <c r="AD496" s="8" t="s">
        <v>1141</v>
      </c>
      <c r="AE496" s="8" t="s">
        <v>39</v>
      </c>
      <c r="AF496">
        <f>IF(IFERROR(VLOOKUP(E496,Store_Showcase!B2:H144,{5}, FALSE), TRUE)=TRUE, IF(IFERROR(VLOOKUP(E496,Store_SRP!B2:H110,{5}, FALSE), TRUE)=TRUE,VLOOKUP(E496,Store_VAM!B2:H273,{5}, FALSE),VLOOKUP(E496,Store_SRP!B2:H110,{5}, FALSE)), VLOOKUP(E496,Store_Showcase!B2:H144,{5}, FALSE))</f>
      </c>
      <c r="AG496">
        <f>IF(IFERROR(VLOOKUP(E496,Store_Showcase!B2:H144,{6}, FALSE), TRUE)=TRUE, IF(IFERROR(VLOOKUP(E496,Store_SRP!B2:H110,{6}, FALSE), TRUE)=TRUE,VLOOKUP(E496,Store_VAM!B2:H273,{6}, FALSE),VLOOKUP(E496,Store_SRP!B2:H110,{6}, FALSE)), VLOOKUP(E496,Store_Showcase!B2:H144,{6}, FALSE))</f>
      </c>
      <c r="AH496">
        <f>VLOOKUP(G496,Sku_Consolidated!A2:R957,18,FALSE)</f>
      </c>
      <c r="AI496">
        <f>VLOOKUP(G496,Sku_Consolidated!A2:S957,19,FALSE)</f>
      </c>
      <c r="AJ496">
        <f>VLOOKUP(G496,Sku_Consolidated!A2:T957,20,FALSE)</f>
      </c>
    </row>
    <row r="497" spans="1:36" x14ac:dyDescent="0.25">
      <c r="A497">
        <v>2024</v>
      </c>
      <c r="B497" t="s">
        <v>31</v>
      </c>
      <c r="C497" t="s">
        <v>32</v>
      </c>
      <c r="D497" t="s">
        <v>33</v>
      </c>
      <c r="E497">
        <v>229</v>
      </c>
      <c r="F497">
        <f>IF(IFERROR(VLOOKUP(E497,Store_Showcase!B2:H144,{2}, FALSE), TRUE)=TRUE, IF(IFERROR(VLOOKUP(E497,Store_SRP!B2:H110,{2}, FALSE), TRUE)=TRUE,VLOOKUP(E497,Store_VAM!B2:H273,{2}, FALSE),VLOOKUP(E497,Store_SRP!B2:H110,{2}, FALSE)), VLOOKUP(E497,Store_Showcase!B2:H144,{2}, FALSE))</f>
      </c>
      <c r="G497">
        <v>662372</v>
      </c>
      <c r="H497" t="s">
        <v>654</v>
      </c>
      <c r="I497" s="8" t="s">
        <v>1130</v>
      </c>
      <c r="J497" t="s">
        <v>493</v>
      </c>
      <c r="K497" s="8">
        <f>IF(J497="PCK", I497, 0)</f>
      </c>
      <c r="L497" s="8">
        <f>IF(J497="KLS", I497, IF(J497="PCK", I497*VLOOKUP(G497,Sku_Consolidated!A2:U957,21, FALSE),I497*VLOOKUP(G497,Sku_Consolidated!A2:U957,21, FALSE)))</f>
      </c>
      <c r="M497" s="8">
        <f>IF(J497="PCS", I497, 0)</f>
      </c>
      <c r="N497" s="8" t="s">
        <v>1142</v>
      </c>
      <c r="O497" s="8">
        <f>N497 * VLOOKUP(E497&amp;VLOOKUP(G497,Sku_Consolidated!A2:Q957,17,FALSE),Sku_CommRate!A2:E1002, 5, FALSE)</f>
      </c>
      <c r="P497" s="8">
        <f>N497 - O497</f>
      </c>
      <c r="Q497">
        <f>VLOOKUP(G497,Sku_Consolidated!A2:G957,7, FALSE)</f>
      </c>
      <c r="R497">
        <f>IF(IFERROR(VLOOKUP(E497,Store_Showcase!B2:H144,7, FALSE), TRUE)=TRUE, IF(IFERROR(VLOOKUP(E497,Store_SRP!B2:H110,7, FALSE), TRUE)=TRUE,VLOOKUP(E497,Store_VAM!B2:H273,7, FALSE),VLOOKUP(E497,Store_SRP!B2:H110,7, FALSE)), VLOOKUP(E497,Store_Showcase!B2:H144,7, FALSE))</f>
      </c>
      <c r="S497">
        <f>IF(IFERROR(VLOOKUP(E497,Store_Showcase!B2:I144,8, FALSE), TRUE)=TRUE, IF(IFERROR(VLOOKUP(E497,Store_SRP!B2:I110,8, FALSE), TRUE)=TRUE,VLOOKUP(E497,Store_VAM!B2:I273,8, FALSE),VLOOKUP(E497,Store_SRP!B2:I110,8, FALSE)), VLOOKUP(E497,Store_Showcase!B2:I144,8, FALSE))</f>
      </c>
      <c r="T497">
        <f>VLOOKUP(G497,Sku_Consolidated!A2:R957,18,FALSE)</f>
      </c>
      <c r="U497">
        <v>4806532531625</v>
      </c>
      <c r="V497">
        <f>IF(VLOOKUP(G497,Sku_Consolidated!A2:S957,19,FALSE)="SHOWCASE", VLOOKUP(E497,Store_Showcase!B2:L144,11, FALSE), IF(VLOOKUP(G497,Sku_Consolidated!A2:S957,19,FALSE)="VAM",VLOOKUP(E497,Store_VAM!B2:L273,11, FALSE),VLOOKUP(E497,Store_SRP!B2:L110,11, FALSE)))</f>
      </c>
      <c r="W497">
        <f>VLOOKUP(G497,Sku_Consolidated!A2:W957,11,FALSE)</f>
      </c>
      <c r="X497">
        <f>VLOOKUP(G497,Sku_Consolidated!A2:H957,8,FALSE)</f>
      </c>
      <c r="Y497">
        <f>VLOOKUP(G497,Sku_Consolidated!A2:I957,9,FALSE)</f>
      </c>
      <c r="Z497" t="s">
        <v>38</v>
      </c>
      <c r="AA497">
        <f>VLOOKUP(G497,Sku_Consolidated!A2:E957,5,FALSE)</f>
      </c>
      <c r="AB497">
        <f>IF(VLOOKUP(G497,Sku_Consolidated!A2:S957,19,FALSE)="SHOWCASE", VLOOKUP(E497,Store_Showcase!B2:N144,13, FALSE), IF(VLOOKUP(G497,Sku_Consolidated!A2:S957,19,FALSE)="VAM",VLOOKUP(E497,Store_VAM!B2:N273,13, FALSE),VLOOKUP(E497,Store_SRP!B2:N110,13, FALSE)))</f>
      </c>
      <c r="AC497">
        <f>IF(IFERROR(AB497,TRUE)=TRUE, "-","OK")</f>
      </c>
      <c r="AD497" s="8" t="s">
        <v>1143</v>
      </c>
      <c r="AE497" s="8" t="s">
        <v>1144</v>
      </c>
      <c r="AF497">
        <f>IF(IFERROR(VLOOKUP(E497,Store_Showcase!B2:H144,{5}, FALSE), TRUE)=TRUE, IF(IFERROR(VLOOKUP(E497,Store_SRP!B2:H110,{5}, FALSE), TRUE)=TRUE,VLOOKUP(E497,Store_VAM!B2:H273,{5}, FALSE),VLOOKUP(E497,Store_SRP!B2:H110,{5}, FALSE)), VLOOKUP(E497,Store_Showcase!B2:H144,{5}, FALSE))</f>
      </c>
      <c r="AG497">
        <f>IF(IFERROR(VLOOKUP(E497,Store_Showcase!B2:H144,{6}, FALSE), TRUE)=TRUE, IF(IFERROR(VLOOKUP(E497,Store_SRP!B2:H110,{6}, FALSE), TRUE)=TRUE,VLOOKUP(E497,Store_VAM!B2:H273,{6}, FALSE),VLOOKUP(E497,Store_SRP!B2:H110,{6}, FALSE)), VLOOKUP(E497,Store_Showcase!B2:H144,{6}, FALSE))</f>
      </c>
      <c r="AH497">
        <f>VLOOKUP(G497,Sku_Consolidated!A2:R957,18,FALSE)</f>
      </c>
      <c r="AI497">
        <f>VLOOKUP(G497,Sku_Consolidated!A2:S957,19,FALSE)</f>
      </c>
      <c r="AJ497">
        <f>VLOOKUP(G497,Sku_Consolidated!A2:T957,20,FALSE)</f>
      </c>
    </row>
    <row r="498" spans="1:36" x14ac:dyDescent="0.25">
      <c r="A498">
        <v>2024</v>
      </c>
      <c r="B498" t="s">
        <v>31</v>
      </c>
      <c r="C498" t="s">
        <v>32</v>
      </c>
      <c r="D498" t="s">
        <v>33</v>
      </c>
      <c r="E498">
        <v>216</v>
      </c>
      <c r="F498">
        <f>IF(IFERROR(VLOOKUP(E498,Store_Showcase!B2:H144,{2}, FALSE), TRUE)=TRUE, IF(IFERROR(VLOOKUP(E498,Store_SRP!B2:H110,{2}, FALSE), TRUE)=TRUE,VLOOKUP(E498,Store_VAM!B2:H273,{2}, FALSE),VLOOKUP(E498,Store_SRP!B2:H110,{2}, FALSE)), VLOOKUP(E498,Store_Showcase!B2:H144,{2}, FALSE))</f>
      </c>
      <c r="G498">
        <v>655512</v>
      </c>
      <c r="H498" t="s">
        <v>63</v>
      </c>
      <c r="I498" s="8" t="s">
        <v>1145</v>
      </c>
      <c r="J498" t="s">
        <v>36</v>
      </c>
      <c r="K498" s="8">
        <f>IF(J498="PCK", I498, 0)</f>
      </c>
      <c r="L498" s="8">
        <f>IF(J498="KLS", I498, IF(J498="PCK", I498*VLOOKUP(G498,Sku_Consolidated!A2:U957,21, FALSE),I498*VLOOKUP(G498,Sku_Consolidated!A2:U957,21, FALSE)))</f>
      </c>
      <c r="M498" s="8">
        <f>IF(J498="PCS", I498, 0)</f>
      </c>
      <c r="N498" s="8" t="s">
        <v>1146</v>
      </c>
      <c r="O498" s="8">
        <f>N498 * VLOOKUP(E498&amp;VLOOKUP(G498,Sku_Consolidated!A2:Q957,17,FALSE),Sku_CommRate!A2:E1002, 5, FALSE)</f>
      </c>
      <c r="P498" s="8">
        <f>N498 - O498</f>
      </c>
      <c r="Q498">
        <f>VLOOKUP(G498,Sku_Consolidated!A2:G957,7, FALSE)</f>
      </c>
      <c r="R498">
        <f>IF(IFERROR(VLOOKUP(E498,Store_Showcase!B2:H144,7, FALSE), TRUE)=TRUE, IF(IFERROR(VLOOKUP(E498,Store_SRP!B2:H110,7, FALSE), TRUE)=TRUE,VLOOKUP(E498,Store_VAM!B2:H273,7, FALSE),VLOOKUP(E498,Store_SRP!B2:H110,7, FALSE)), VLOOKUP(E498,Store_Showcase!B2:H144,7, FALSE))</f>
      </c>
      <c r="S498">
        <f>IF(IFERROR(VLOOKUP(E498,Store_Showcase!B2:I144,8, FALSE), TRUE)=TRUE, IF(IFERROR(VLOOKUP(E498,Store_SRP!B2:I110,8, FALSE), TRUE)=TRUE,VLOOKUP(E498,Store_VAM!B2:I273,8, FALSE),VLOOKUP(E498,Store_SRP!B2:I110,8, FALSE)), VLOOKUP(E498,Store_Showcase!B2:I144,8, FALSE))</f>
      </c>
      <c r="T498">
        <f>VLOOKUP(G498,Sku_Consolidated!A2:R957,18,FALSE)</f>
      </c>
      <c r="U498">
        <v>6334</v>
      </c>
      <c r="V498">
        <f>IF(VLOOKUP(G498,Sku_Consolidated!A2:S957,19,FALSE)="SHOWCASE", VLOOKUP(E498,Store_Showcase!B2:L144,11, FALSE), IF(VLOOKUP(G498,Sku_Consolidated!A2:S957,19,FALSE)="VAM",VLOOKUP(E498,Store_VAM!B2:L273,11, FALSE),VLOOKUP(E498,Store_SRP!B2:L110,11, FALSE)))</f>
      </c>
      <c r="W498">
        <f>VLOOKUP(G498,Sku_Consolidated!A2:W957,11,FALSE)</f>
      </c>
      <c r="X498">
        <f>VLOOKUP(G498,Sku_Consolidated!A2:H957,8,FALSE)</f>
      </c>
      <c r="Y498">
        <f>VLOOKUP(G498,Sku_Consolidated!A2:I957,9,FALSE)</f>
      </c>
      <c r="Z498" t="s">
        <v>38</v>
      </c>
      <c r="AA498">
        <f>VLOOKUP(G498,Sku_Consolidated!A2:E957,5,FALSE)</f>
      </c>
      <c r="AB498">
        <f>IF(VLOOKUP(G498,Sku_Consolidated!A2:S957,19,FALSE)="SHOWCASE", VLOOKUP(E498,Store_Showcase!B2:N144,13, FALSE), IF(VLOOKUP(G498,Sku_Consolidated!A2:S957,19,FALSE)="VAM",VLOOKUP(E498,Store_VAM!B2:N273,13, FALSE),VLOOKUP(E498,Store_SRP!B2:N110,13, FALSE)))</f>
      </c>
      <c r="AC498">
        <f>IF(IFERROR(AB498,TRUE)=TRUE, "-","OK")</f>
      </c>
      <c r="AD498" s="8" t="s">
        <v>1146</v>
      </c>
      <c r="AE498" s="8" t="s">
        <v>39</v>
      </c>
      <c r="AF498">
        <f>IF(IFERROR(VLOOKUP(E498,Store_Showcase!B2:H144,{5}, FALSE), TRUE)=TRUE, IF(IFERROR(VLOOKUP(E498,Store_SRP!B2:H110,{5}, FALSE), TRUE)=TRUE,VLOOKUP(E498,Store_VAM!B2:H273,{5}, FALSE),VLOOKUP(E498,Store_SRP!B2:H110,{5}, FALSE)), VLOOKUP(E498,Store_Showcase!B2:H144,{5}, FALSE))</f>
      </c>
      <c r="AG498">
        <f>IF(IFERROR(VLOOKUP(E498,Store_Showcase!B2:H144,{6}, FALSE), TRUE)=TRUE, IF(IFERROR(VLOOKUP(E498,Store_SRP!B2:H110,{6}, FALSE), TRUE)=TRUE,VLOOKUP(E498,Store_VAM!B2:H273,{6}, FALSE),VLOOKUP(E498,Store_SRP!B2:H110,{6}, FALSE)), VLOOKUP(E498,Store_Showcase!B2:H144,{6}, FALSE))</f>
      </c>
      <c r="AH498">
        <f>VLOOKUP(G498,Sku_Consolidated!A2:R957,18,FALSE)</f>
      </c>
      <c r="AI498">
        <f>VLOOKUP(G498,Sku_Consolidated!A2:S957,19,FALSE)</f>
      </c>
      <c r="AJ498">
        <f>VLOOKUP(G498,Sku_Consolidated!A2:T957,20,FALSE)</f>
      </c>
    </row>
    <row r="499" spans="1:36" x14ac:dyDescent="0.25">
      <c r="A499">
        <v>2024</v>
      </c>
      <c r="B499" t="s">
        <v>31</v>
      </c>
      <c r="C499" t="s">
        <v>32</v>
      </c>
      <c r="D499" t="s">
        <v>33</v>
      </c>
      <c r="E499">
        <v>745</v>
      </c>
      <c r="F499">
        <f>IF(IFERROR(VLOOKUP(E499,Store_Showcase!B2:H144,{2}, FALSE), TRUE)=TRUE, IF(IFERROR(VLOOKUP(E499,Store_SRP!B2:H110,{2}, FALSE), TRUE)=TRUE,VLOOKUP(E499,Store_VAM!B2:H273,{2}, FALSE),VLOOKUP(E499,Store_SRP!B2:H110,{2}, FALSE)), VLOOKUP(E499,Store_Showcase!B2:H144,{2}, FALSE))</f>
      </c>
      <c r="G499">
        <v>695080</v>
      </c>
      <c r="H499" t="s">
        <v>1147</v>
      </c>
      <c r="I499" s="8" t="s">
        <v>1148</v>
      </c>
      <c r="J499" t="s">
        <v>36</v>
      </c>
      <c r="K499" s="8">
        <f>IF(J499="PCK", I499, 0)</f>
      </c>
      <c r="L499" s="8">
        <f>IF(J499="KLS", I499, IF(J499="PCK", I499*VLOOKUP(G499,Sku_Consolidated!A2:U957,21, FALSE),I499*VLOOKUP(G499,Sku_Consolidated!A2:U957,21, FALSE)))</f>
      </c>
      <c r="M499" s="8">
        <f>IF(J499="PCS", I499, 0)</f>
      </c>
      <c r="N499" s="8" t="s">
        <v>1149</v>
      </c>
      <c r="O499" s="8">
        <f>N499 * VLOOKUP(E499&amp;VLOOKUP(G499,Sku_Consolidated!A2:Q957,17,FALSE),Sku_CommRate!A2:E1002, 5, FALSE)</f>
      </c>
      <c r="P499" s="8">
        <f>N499 - O499</f>
      </c>
      <c r="Q499">
        <f>VLOOKUP(G499,Sku_Consolidated!A2:G957,7, FALSE)</f>
      </c>
      <c r="R499">
        <f>IF(IFERROR(VLOOKUP(E499,Store_Showcase!B2:H144,7, FALSE), TRUE)=TRUE, IF(IFERROR(VLOOKUP(E499,Store_SRP!B2:H110,7, FALSE), TRUE)=TRUE,VLOOKUP(E499,Store_VAM!B2:H273,7, FALSE),VLOOKUP(E499,Store_SRP!B2:H110,7, FALSE)), VLOOKUP(E499,Store_Showcase!B2:H144,7, FALSE))</f>
      </c>
      <c r="S499">
        <f>IF(IFERROR(VLOOKUP(E499,Store_Showcase!B2:I144,8, FALSE), TRUE)=TRUE, IF(IFERROR(VLOOKUP(E499,Store_SRP!B2:I110,8, FALSE), TRUE)=TRUE,VLOOKUP(E499,Store_VAM!B2:I273,8, FALSE),VLOOKUP(E499,Store_SRP!B2:I110,8, FALSE)), VLOOKUP(E499,Store_Showcase!B2:I144,8, FALSE))</f>
      </c>
      <c r="T499">
        <f>VLOOKUP(G499,Sku_Consolidated!A2:R957,18,FALSE)</f>
      </c>
      <c r="U499">
        <v>17768</v>
      </c>
      <c r="V499">
        <f>IF(VLOOKUP(G499,Sku_Consolidated!A2:S957,19,FALSE)="SHOWCASE", VLOOKUP(E499,Store_Showcase!B2:L144,11, FALSE), IF(VLOOKUP(G499,Sku_Consolidated!A2:S957,19,FALSE)="VAM",VLOOKUP(E499,Store_VAM!B2:L273,11, FALSE),VLOOKUP(E499,Store_SRP!B2:L110,11, FALSE)))</f>
      </c>
      <c r="W499">
        <f>VLOOKUP(G499,Sku_Consolidated!A2:W957,11,FALSE)</f>
      </c>
      <c r="X499">
        <f>VLOOKUP(G499,Sku_Consolidated!A2:H957,8,FALSE)</f>
      </c>
      <c r="Y499">
        <f>VLOOKUP(G499,Sku_Consolidated!A2:I957,9,FALSE)</f>
      </c>
      <c r="Z499" t="s">
        <v>38</v>
      </c>
      <c r="AA499">
        <f>VLOOKUP(G499,Sku_Consolidated!A2:E957,5,FALSE)</f>
      </c>
      <c r="AB499">
        <f>IF(VLOOKUP(G499,Sku_Consolidated!A2:S957,19,FALSE)="SHOWCASE", VLOOKUP(E499,Store_Showcase!B2:N144,13, FALSE), IF(VLOOKUP(G499,Sku_Consolidated!A2:S957,19,FALSE)="VAM",VLOOKUP(E499,Store_VAM!B2:N273,13, FALSE),VLOOKUP(E499,Store_SRP!B2:N110,13, FALSE)))</f>
      </c>
      <c r="AC499">
        <f>IF(IFERROR(AB499,TRUE)=TRUE, "-","OK")</f>
      </c>
      <c r="AD499" s="8" t="s">
        <v>1149</v>
      </c>
      <c r="AE499" s="8" t="s">
        <v>39</v>
      </c>
      <c r="AF499">
        <f>IF(IFERROR(VLOOKUP(E499,Store_Showcase!B2:H144,{5}, FALSE), TRUE)=TRUE, IF(IFERROR(VLOOKUP(E499,Store_SRP!B2:H110,{5}, FALSE), TRUE)=TRUE,VLOOKUP(E499,Store_VAM!B2:H273,{5}, FALSE),VLOOKUP(E499,Store_SRP!B2:H110,{5}, FALSE)), VLOOKUP(E499,Store_Showcase!B2:H144,{5}, FALSE))</f>
      </c>
      <c r="AG499">
        <f>IF(IFERROR(VLOOKUP(E499,Store_Showcase!B2:H144,{6}, FALSE), TRUE)=TRUE, IF(IFERROR(VLOOKUP(E499,Store_SRP!B2:H110,{6}, FALSE), TRUE)=TRUE,VLOOKUP(E499,Store_VAM!B2:H273,{6}, FALSE),VLOOKUP(E499,Store_SRP!B2:H110,{6}, FALSE)), VLOOKUP(E499,Store_Showcase!B2:H144,{6}, FALSE))</f>
      </c>
      <c r="AH499">
        <f>VLOOKUP(G499,Sku_Consolidated!A2:R957,18,FALSE)</f>
      </c>
      <c r="AI499">
        <f>VLOOKUP(G499,Sku_Consolidated!A2:S957,19,FALSE)</f>
      </c>
      <c r="AJ499">
        <f>VLOOKUP(G499,Sku_Consolidated!A2:T957,20,FALSE)</f>
      </c>
    </row>
    <row r="500" spans="1:36" x14ac:dyDescent="0.25">
      <c r="A500">
        <v>2024</v>
      </c>
      <c r="B500" t="s">
        <v>31</v>
      </c>
      <c r="C500" t="s">
        <v>32</v>
      </c>
      <c r="D500" t="s">
        <v>33</v>
      </c>
      <c r="E500">
        <v>466</v>
      </c>
      <c r="F500">
        <f>IF(IFERROR(VLOOKUP(E500,Store_Showcase!B2:H144,{2}, FALSE), TRUE)=TRUE, IF(IFERROR(VLOOKUP(E500,Store_SRP!B2:H110,{2}, FALSE), TRUE)=TRUE,VLOOKUP(E500,Store_VAM!B2:H273,{2}, FALSE),VLOOKUP(E500,Store_SRP!B2:H110,{2}, FALSE)), VLOOKUP(E500,Store_Showcase!B2:H144,{2}, FALSE))</f>
      </c>
      <c r="G500">
        <v>655814</v>
      </c>
      <c r="H500" t="s">
        <v>192</v>
      </c>
      <c r="I500" s="8" t="s">
        <v>1150</v>
      </c>
      <c r="J500" t="s">
        <v>36</v>
      </c>
      <c r="K500" s="8">
        <f>IF(J500="PCK", I500, 0)</f>
      </c>
      <c r="L500" s="8">
        <f>IF(J500="KLS", I500, IF(J500="PCK", I500*VLOOKUP(G500,Sku_Consolidated!A2:U957,21, FALSE),I500*VLOOKUP(G500,Sku_Consolidated!A2:U957,21, FALSE)))</f>
      </c>
      <c r="M500" s="8">
        <f>IF(J500="PCS", I500, 0)</f>
      </c>
      <c r="N500" s="8" t="s">
        <v>1151</v>
      </c>
      <c r="O500" s="8">
        <f>N500 * VLOOKUP(E500&amp;VLOOKUP(G500,Sku_Consolidated!A2:Q957,17,FALSE),Sku_CommRate!A2:E1002, 5, FALSE)</f>
      </c>
      <c r="P500" s="8">
        <f>N500 - O500</f>
      </c>
      <c r="Q500">
        <f>VLOOKUP(G500,Sku_Consolidated!A2:G957,7, FALSE)</f>
      </c>
      <c r="R500">
        <f>IF(IFERROR(VLOOKUP(E500,Store_Showcase!B2:H144,7, FALSE), TRUE)=TRUE, IF(IFERROR(VLOOKUP(E500,Store_SRP!B2:H110,7, FALSE), TRUE)=TRUE,VLOOKUP(E500,Store_VAM!B2:H273,7, FALSE),VLOOKUP(E500,Store_SRP!B2:H110,7, FALSE)), VLOOKUP(E500,Store_Showcase!B2:H144,7, FALSE))</f>
      </c>
      <c r="S500">
        <f>IF(IFERROR(VLOOKUP(E500,Store_Showcase!B2:I144,8, FALSE), TRUE)=TRUE, IF(IFERROR(VLOOKUP(E500,Store_SRP!B2:I110,8, FALSE), TRUE)=TRUE,VLOOKUP(E500,Store_VAM!B2:I273,8, FALSE),VLOOKUP(E500,Store_SRP!B2:I110,8, FALSE)), VLOOKUP(E500,Store_Showcase!B2:I144,8, FALSE))</f>
      </c>
      <c r="T500">
        <f>VLOOKUP(G500,Sku_Consolidated!A2:R957,18,FALSE)</f>
      </c>
      <c r="U500">
        <v>6471</v>
      </c>
      <c r="V500">
        <f>IF(VLOOKUP(G500,Sku_Consolidated!A2:S957,19,FALSE)="SHOWCASE", VLOOKUP(E500,Store_Showcase!B2:L144,11, FALSE), IF(VLOOKUP(G500,Sku_Consolidated!A2:S957,19,FALSE)="VAM",VLOOKUP(E500,Store_VAM!B2:L273,11, FALSE),VLOOKUP(E500,Store_SRP!B2:L110,11, FALSE)))</f>
      </c>
      <c r="W500">
        <f>VLOOKUP(G500,Sku_Consolidated!A2:W957,11,FALSE)</f>
      </c>
      <c r="X500">
        <f>VLOOKUP(G500,Sku_Consolidated!A2:H957,8,FALSE)</f>
      </c>
      <c r="Y500">
        <f>VLOOKUP(G500,Sku_Consolidated!A2:I957,9,FALSE)</f>
      </c>
      <c r="Z500" t="s">
        <v>38</v>
      </c>
      <c r="AA500">
        <f>VLOOKUP(G500,Sku_Consolidated!A2:E957,5,FALSE)</f>
      </c>
      <c r="AB500">
        <f>IF(VLOOKUP(G500,Sku_Consolidated!A2:S957,19,FALSE)="SHOWCASE", VLOOKUP(E500,Store_Showcase!B2:N144,13, FALSE), IF(VLOOKUP(G500,Sku_Consolidated!A2:S957,19,FALSE)="VAM",VLOOKUP(E500,Store_VAM!B2:N273,13, FALSE),VLOOKUP(E500,Store_SRP!B2:N110,13, FALSE)))</f>
      </c>
      <c r="AC500">
        <f>IF(IFERROR(AB500,TRUE)=TRUE, "-","OK")</f>
      </c>
      <c r="AD500" s="8" t="s">
        <v>1151</v>
      </c>
      <c r="AE500" s="8" t="s">
        <v>39</v>
      </c>
      <c r="AF500">
        <f>IF(IFERROR(VLOOKUP(E500,Store_Showcase!B2:H144,{5}, FALSE), TRUE)=TRUE, IF(IFERROR(VLOOKUP(E500,Store_SRP!B2:H110,{5}, FALSE), TRUE)=TRUE,VLOOKUP(E500,Store_VAM!B2:H273,{5}, FALSE),VLOOKUP(E500,Store_SRP!B2:H110,{5}, FALSE)), VLOOKUP(E500,Store_Showcase!B2:H144,{5}, FALSE))</f>
      </c>
      <c r="AG500">
        <f>IF(IFERROR(VLOOKUP(E500,Store_Showcase!B2:H144,{6}, FALSE), TRUE)=TRUE, IF(IFERROR(VLOOKUP(E500,Store_SRP!B2:H110,{6}, FALSE), TRUE)=TRUE,VLOOKUP(E500,Store_VAM!B2:H273,{6}, FALSE),VLOOKUP(E500,Store_SRP!B2:H110,{6}, FALSE)), VLOOKUP(E500,Store_Showcase!B2:H144,{6}, FALSE))</f>
      </c>
      <c r="AH500">
        <f>VLOOKUP(G500,Sku_Consolidated!A2:R957,18,FALSE)</f>
      </c>
      <c r="AI500">
        <f>VLOOKUP(G500,Sku_Consolidated!A2:S957,19,FALSE)</f>
      </c>
      <c r="AJ500">
        <f>VLOOKUP(G500,Sku_Consolidated!A2:T957,20,FALSE)</f>
      </c>
    </row>
    <row r="501" spans="1:36" x14ac:dyDescent="0.25">
      <c r="A501">
        <v>2024</v>
      </c>
      <c r="B501" t="s">
        <v>31</v>
      </c>
      <c r="C501" t="s">
        <v>32</v>
      </c>
      <c r="D501" t="s">
        <v>33</v>
      </c>
      <c r="E501">
        <v>4049</v>
      </c>
      <c r="F501">
        <f>IF(IFERROR(VLOOKUP(E501,Store_Showcase!B2:H144,{2}, FALSE), TRUE)=TRUE, IF(IFERROR(VLOOKUP(E501,Store_SRP!B2:H110,{2}, FALSE), TRUE)=TRUE,VLOOKUP(E501,Store_VAM!B2:H273,{2}, FALSE),VLOOKUP(E501,Store_SRP!B2:H110,{2}, FALSE)), VLOOKUP(E501,Store_Showcase!B2:H144,{2}, FALSE))</f>
      </c>
      <c r="G501">
        <v>655719</v>
      </c>
      <c r="H501" t="s">
        <v>454</v>
      </c>
      <c r="I501" s="8" t="s">
        <v>1152</v>
      </c>
      <c r="J501" t="s">
        <v>36</v>
      </c>
      <c r="K501" s="8">
        <f>IF(J501="PCK", I501, 0)</f>
      </c>
      <c r="L501" s="8">
        <f>IF(J501="KLS", I501, IF(J501="PCK", I501*VLOOKUP(G501,Sku_Consolidated!A2:U957,21, FALSE),I501*VLOOKUP(G501,Sku_Consolidated!A2:U957,21, FALSE)))</f>
      </c>
      <c r="M501" s="8">
        <f>IF(J501="PCS", I501, 0)</f>
      </c>
      <c r="N501" s="8" t="s">
        <v>1153</v>
      </c>
      <c r="O501" s="8">
        <f>N501 * VLOOKUP(E501&amp;VLOOKUP(G501,Sku_Consolidated!A2:Q957,17,FALSE),Sku_CommRate!A2:E1002, 5, FALSE)</f>
      </c>
      <c r="P501" s="8">
        <f>N501 - O501</f>
      </c>
      <c r="Q501">
        <f>VLOOKUP(G501,Sku_Consolidated!A2:G957,7, FALSE)</f>
      </c>
      <c r="R501">
        <f>IF(IFERROR(VLOOKUP(E501,Store_Showcase!B2:H144,7, FALSE), TRUE)=TRUE, IF(IFERROR(VLOOKUP(E501,Store_SRP!B2:H110,7, FALSE), TRUE)=TRUE,VLOOKUP(E501,Store_VAM!B2:H273,7, FALSE),VLOOKUP(E501,Store_SRP!B2:H110,7, FALSE)), VLOOKUP(E501,Store_Showcase!B2:H144,7, FALSE))</f>
      </c>
      <c r="S501">
        <f>IF(IFERROR(VLOOKUP(E501,Store_Showcase!B2:I144,8, FALSE), TRUE)=TRUE, IF(IFERROR(VLOOKUP(E501,Store_SRP!B2:I110,8, FALSE), TRUE)=TRUE,VLOOKUP(E501,Store_VAM!B2:I273,8, FALSE),VLOOKUP(E501,Store_SRP!B2:I110,8, FALSE)), VLOOKUP(E501,Store_Showcase!B2:I144,8, FALSE))</f>
      </c>
      <c r="T501">
        <f>VLOOKUP(G501,Sku_Consolidated!A2:R957,18,FALSE)</f>
      </c>
      <c r="U501">
        <v>6447</v>
      </c>
      <c r="V501">
        <f>IF(VLOOKUP(G501,Sku_Consolidated!A2:S957,19,FALSE)="SHOWCASE", VLOOKUP(E501,Store_Showcase!B2:L144,11, FALSE), IF(VLOOKUP(G501,Sku_Consolidated!A2:S957,19,FALSE)="VAM",VLOOKUP(E501,Store_VAM!B2:L273,11, FALSE),VLOOKUP(E501,Store_SRP!B2:L110,11, FALSE)))</f>
      </c>
      <c r="W501">
        <f>VLOOKUP(G501,Sku_Consolidated!A2:W957,11,FALSE)</f>
      </c>
      <c r="X501">
        <f>VLOOKUP(G501,Sku_Consolidated!A2:H957,8,FALSE)</f>
      </c>
      <c r="Y501">
        <f>VLOOKUP(G501,Sku_Consolidated!A2:I957,9,FALSE)</f>
      </c>
      <c r="Z501" t="s">
        <v>38</v>
      </c>
      <c r="AA501">
        <f>VLOOKUP(G501,Sku_Consolidated!A2:E957,5,FALSE)</f>
      </c>
      <c r="AB501">
        <f>IF(VLOOKUP(G501,Sku_Consolidated!A2:S957,19,FALSE)="SHOWCASE", VLOOKUP(E501,Store_Showcase!B2:N144,13, FALSE), IF(VLOOKUP(G501,Sku_Consolidated!A2:S957,19,FALSE)="VAM",VLOOKUP(E501,Store_VAM!B2:N273,13, FALSE),VLOOKUP(E501,Store_SRP!B2:N110,13, FALSE)))</f>
      </c>
      <c r="AC501">
        <f>IF(IFERROR(AB501,TRUE)=TRUE, "-","OK")</f>
      </c>
      <c r="AD501" s="8" t="s">
        <v>1153</v>
      </c>
      <c r="AE501" s="8" t="s">
        <v>39</v>
      </c>
      <c r="AF501">
        <f>IF(IFERROR(VLOOKUP(E501,Store_Showcase!B2:H144,{5}, FALSE), TRUE)=TRUE, IF(IFERROR(VLOOKUP(E501,Store_SRP!B2:H110,{5}, FALSE), TRUE)=TRUE,VLOOKUP(E501,Store_VAM!B2:H273,{5}, FALSE),VLOOKUP(E501,Store_SRP!B2:H110,{5}, FALSE)), VLOOKUP(E501,Store_Showcase!B2:H144,{5}, FALSE))</f>
      </c>
      <c r="AG501">
        <f>IF(IFERROR(VLOOKUP(E501,Store_Showcase!B2:H144,{6}, FALSE), TRUE)=TRUE, IF(IFERROR(VLOOKUP(E501,Store_SRP!B2:H110,{6}, FALSE), TRUE)=TRUE,VLOOKUP(E501,Store_VAM!B2:H273,{6}, FALSE),VLOOKUP(E501,Store_SRP!B2:H110,{6}, FALSE)), VLOOKUP(E501,Store_Showcase!B2:H144,{6}, FALSE))</f>
      </c>
      <c r="AH501">
        <f>VLOOKUP(G501,Sku_Consolidated!A2:R957,18,FALSE)</f>
      </c>
      <c r="AI501">
        <f>VLOOKUP(G501,Sku_Consolidated!A2:S957,19,FALSE)</f>
      </c>
      <c r="AJ501">
        <f>VLOOKUP(G501,Sku_Consolidated!A2:T957,20,FALSE)</f>
      </c>
    </row>
    <row r="502" spans="1:36" x14ac:dyDescent="0.25">
      <c r="A502">
        <v>2024</v>
      </c>
      <c r="B502" t="s">
        <v>31</v>
      </c>
      <c r="C502" t="s">
        <v>32</v>
      </c>
      <c r="D502" t="s">
        <v>33</v>
      </c>
      <c r="E502">
        <v>262</v>
      </c>
      <c r="F502">
        <f>IF(IFERROR(VLOOKUP(E502,Store_Showcase!B2:H144,{2}, FALSE), TRUE)=TRUE, IF(IFERROR(VLOOKUP(E502,Store_SRP!B2:H110,{2}, FALSE), TRUE)=TRUE,VLOOKUP(E502,Store_VAM!B2:H273,{2}, FALSE),VLOOKUP(E502,Store_SRP!B2:H110,{2}, FALSE)), VLOOKUP(E502,Store_Showcase!B2:H144,{2}, FALSE))</f>
      </c>
      <c r="G502">
        <v>656399</v>
      </c>
      <c r="H502" t="s">
        <v>1154</v>
      </c>
      <c r="I502" s="8" t="s">
        <v>1155</v>
      </c>
      <c r="J502" t="s">
        <v>36</v>
      </c>
      <c r="K502" s="8">
        <f>IF(J502="PCK", I502, 0)</f>
      </c>
      <c r="L502" s="8">
        <f>IF(J502="KLS", I502, IF(J502="PCK", I502*VLOOKUP(G502,Sku_Consolidated!A2:U957,21, FALSE),I502*VLOOKUP(G502,Sku_Consolidated!A2:U957,21, FALSE)))</f>
      </c>
      <c r="M502" s="8">
        <f>IF(J502="PCS", I502, 0)</f>
      </c>
      <c r="N502" s="8" t="s">
        <v>1156</v>
      </c>
      <c r="O502" s="8">
        <f>N502 * VLOOKUP(E502&amp;VLOOKUP(G502,Sku_Consolidated!A2:Q957,17,FALSE),Sku_CommRate!A2:E1002, 5, FALSE)</f>
      </c>
      <c r="P502" s="8">
        <f>N502 - O502</f>
      </c>
      <c r="Q502">
        <f>VLOOKUP(G502,Sku_Consolidated!A2:G957,7, FALSE)</f>
      </c>
      <c r="R502">
        <f>IF(IFERROR(VLOOKUP(E502,Store_Showcase!B2:H144,7, FALSE), TRUE)=TRUE, IF(IFERROR(VLOOKUP(E502,Store_SRP!B2:H110,7, FALSE), TRUE)=TRUE,VLOOKUP(E502,Store_VAM!B2:H273,7, FALSE),VLOOKUP(E502,Store_SRP!B2:H110,7, FALSE)), VLOOKUP(E502,Store_Showcase!B2:H144,7, FALSE))</f>
      </c>
      <c r="S502">
        <f>IF(IFERROR(VLOOKUP(E502,Store_Showcase!B2:I144,8, FALSE), TRUE)=TRUE, IF(IFERROR(VLOOKUP(E502,Store_SRP!B2:I110,8, FALSE), TRUE)=TRUE,VLOOKUP(E502,Store_VAM!B2:I273,8, FALSE),VLOOKUP(E502,Store_SRP!B2:I110,8, FALSE)), VLOOKUP(E502,Store_Showcase!B2:I144,8, FALSE))</f>
      </c>
      <c r="T502">
        <f>VLOOKUP(G502,Sku_Consolidated!A2:R957,18,FALSE)</f>
      </c>
      <c r="U502">
        <v>6846</v>
      </c>
      <c r="V502">
        <f>IF(VLOOKUP(G502,Sku_Consolidated!A2:S957,19,FALSE)="SHOWCASE", VLOOKUP(E502,Store_Showcase!B2:L144,11, FALSE), IF(VLOOKUP(G502,Sku_Consolidated!A2:S957,19,FALSE)="VAM",VLOOKUP(E502,Store_VAM!B2:L273,11, FALSE),VLOOKUP(E502,Store_SRP!B2:L110,11, FALSE)))</f>
      </c>
      <c r="W502">
        <f>VLOOKUP(G502,Sku_Consolidated!A2:W957,11,FALSE)</f>
      </c>
      <c r="X502">
        <f>VLOOKUP(G502,Sku_Consolidated!A2:H957,8,FALSE)</f>
      </c>
      <c r="Y502">
        <f>VLOOKUP(G502,Sku_Consolidated!A2:I957,9,FALSE)</f>
      </c>
      <c r="Z502" t="s">
        <v>38</v>
      </c>
      <c r="AA502">
        <f>VLOOKUP(G502,Sku_Consolidated!A2:E957,5,FALSE)</f>
      </c>
      <c r="AB502">
        <f>IF(VLOOKUP(G502,Sku_Consolidated!A2:S957,19,FALSE)="SHOWCASE", VLOOKUP(E502,Store_Showcase!B2:N144,13, FALSE), IF(VLOOKUP(G502,Sku_Consolidated!A2:S957,19,FALSE)="VAM",VLOOKUP(E502,Store_VAM!B2:N273,13, FALSE),VLOOKUP(E502,Store_SRP!B2:N110,13, FALSE)))</f>
      </c>
      <c r="AC502">
        <f>IF(IFERROR(AB502,TRUE)=TRUE, "-","OK")</f>
      </c>
      <c r="AD502" s="8" t="s">
        <v>1157</v>
      </c>
      <c r="AE502" s="8" t="s">
        <v>1158</v>
      </c>
      <c r="AF502">
        <f>IF(IFERROR(VLOOKUP(E502,Store_Showcase!B2:H144,{5}, FALSE), TRUE)=TRUE, IF(IFERROR(VLOOKUP(E502,Store_SRP!B2:H110,{5}, FALSE), TRUE)=TRUE,VLOOKUP(E502,Store_VAM!B2:H273,{5}, FALSE),VLOOKUP(E502,Store_SRP!B2:H110,{5}, FALSE)), VLOOKUP(E502,Store_Showcase!B2:H144,{5}, FALSE))</f>
      </c>
      <c r="AG502">
        <f>IF(IFERROR(VLOOKUP(E502,Store_Showcase!B2:H144,{6}, FALSE), TRUE)=TRUE, IF(IFERROR(VLOOKUP(E502,Store_SRP!B2:H110,{6}, FALSE), TRUE)=TRUE,VLOOKUP(E502,Store_VAM!B2:H273,{6}, FALSE),VLOOKUP(E502,Store_SRP!B2:H110,{6}, FALSE)), VLOOKUP(E502,Store_Showcase!B2:H144,{6}, FALSE))</f>
      </c>
      <c r="AH502">
        <f>VLOOKUP(G502,Sku_Consolidated!A2:R957,18,FALSE)</f>
      </c>
      <c r="AI502">
        <f>VLOOKUP(G502,Sku_Consolidated!A2:S957,19,FALSE)</f>
      </c>
      <c r="AJ502">
        <f>VLOOKUP(G502,Sku_Consolidated!A2:T957,20,FALSE)</f>
      </c>
    </row>
    <row r="503" spans="1:36" x14ac:dyDescent="0.25">
      <c r="A503">
        <v>2024</v>
      </c>
      <c r="B503" t="s">
        <v>31</v>
      </c>
      <c r="C503" t="s">
        <v>32</v>
      </c>
      <c r="D503" t="s">
        <v>33</v>
      </c>
      <c r="E503">
        <v>111</v>
      </c>
      <c r="F503">
        <f>IF(IFERROR(VLOOKUP(E503,Store_Showcase!B2:H144,{2}, FALSE), TRUE)=TRUE, IF(IFERROR(VLOOKUP(E503,Store_SRP!B2:H110,{2}, FALSE), TRUE)=TRUE,VLOOKUP(E503,Store_VAM!B2:H273,{2}, FALSE),VLOOKUP(E503,Store_SRP!B2:H110,{2}, FALSE)), VLOOKUP(E503,Store_Showcase!B2:H144,{2}, FALSE))</f>
      </c>
      <c r="G503">
        <v>655706</v>
      </c>
      <c r="H503" t="s">
        <v>1159</v>
      </c>
      <c r="I503" s="8" t="s">
        <v>1160</v>
      </c>
      <c r="J503" t="s">
        <v>36</v>
      </c>
      <c r="K503" s="8">
        <f>IF(J503="PCK", I503, 0)</f>
      </c>
      <c r="L503" s="8">
        <f>IF(J503="KLS", I503, IF(J503="PCK", I503*VLOOKUP(G503,Sku_Consolidated!A2:U957,21, FALSE),I503*VLOOKUP(G503,Sku_Consolidated!A2:U957,21, FALSE)))</f>
      </c>
      <c r="M503" s="8">
        <f>IF(J503="PCS", I503, 0)</f>
      </c>
      <c r="N503" s="8" t="s">
        <v>1161</v>
      </c>
      <c r="O503" s="8">
        <f>N503 * VLOOKUP(E503&amp;VLOOKUP(G503,Sku_Consolidated!A2:Q957,17,FALSE),Sku_CommRate!A2:E1002, 5, FALSE)</f>
      </c>
      <c r="P503" s="8">
        <f>N503 - O503</f>
      </c>
      <c r="Q503">
        <f>VLOOKUP(G503,Sku_Consolidated!A2:G957,7, FALSE)</f>
      </c>
      <c r="R503">
        <f>IF(IFERROR(VLOOKUP(E503,Store_Showcase!B2:H144,7, FALSE), TRUE)=TRUE, IF(IFERROR(VLOOKUP(E503,Store_SRP!B2:H110,7, FALSE), TRUE)=TRUE,VLOOKUP(E503,Store_VAM!B2:H273,7, FALSE),VLOOKUP(E503,Store_SRP!B2:H110,7, FALSE)), VLOOKUP(E503,Store_Showcase!B2:H144,7, FALSE))</f>
      </c>
      <c r="S503">
        <f>IF(IFERROR(VLOOKUP(E503,Store_Showcase!B2:I144,8, FALSE), TRUE)=TRUE, IF(IFERROR(VLOOKUP(E503,Store_SRP!B2:I110,8, FALSE), TRUE)=TRUE,VLOOKUP(E503,Store_VAM!B2:I273,8, FALSE),VLOOKUP(E503,Store_SRP!B2:I110,8, FALSE)), VLOOKUP(E503,Store_Showcase!B2:I144,8, FALSE))</f>
      </c>
      <c r="T503">
        <f>VLOOKUP(G503,Sku_Consolidated!A2:R957,18,FALSE)</f>
      </c>
      <c r="U503">
        <v>6434</v>
      </c>
      <c r="V503">
        <f>IF(VLOOKUP(G503,Sku_Consolidated!A2:S957,19,FALSE)="SHOWCASE", VLOOKUP(E503,Store_Showcase!B2:L144,11, FALSE), IF(VLOOKUP(G503,Sku_Consolidated!A2:S957,19,FALSE)="VAM",VLOOKUP(E503,Store_VAM!B2:L273,11, FALSE),VLOOKUP(E503,Store_SRP!B2:L110,11, FALSE)))</f>
      </c>
      <c r="W503">
        <f>VLOOKUP(G503,Sku_Consolidated!A2:W957,11,FALSE)</f>
      </c>
      <c r="X503">
        <f>VLOOKUP(G503,Sku_Consolidated!A2:H957,8,FALSE)</f>
      </c>
      <c r="Y503">
        <f>VLOOKUP(G503,Sku_Consolidated!A2:I957,9,FALSE)</f>
      </c>
      <c r="Z503" t="s">
        <v>38</v>
      </c>
      <c r="AA503">
        <f>VLOOKUP(G503,Sku_Consolidated!A2:E957,5,FALSE)</f>
      </c>
      <c r="AB503">
        <f>IF(VLOOKUP(G503,Sku_Consolidated!A2:S957,19,FALSE)="SHOWCASE", VLOOKUP(E503,Store_Showcase!B2:N144,13, FALSE), IF(VLOOKUP(G503,Sku_Consolidated!A2:S957,19,FALSE)="VAM",VLOOKUP(E503,Store_VAM!B2:N273,13, FALSE),VLOOKUP(E503,Store_SRP!B2:N110,13, FALSE)))</f>
      </c>
      <c r="AC503">
        <f>IF(IFERROR(AB503,TRUE)=TRUE, "-","OK")</f>
      </c>
      <c r="AD503" s="8" t="s">
        <v>1161</v>
      </c>
      <c r="AE503" s="8" t="s">
        <v>39</v>
      </c>
      <c r="AF503">
        <f>IF(IFERROR(VLOOKUP(E503,Store_Showcase!B2:H144,{5}, FALSE), TRUE)=TRUE, IF(IFERROR(VLOOKUP(E503,Store_SRP!B2:H110,{5}, FALSE), TRUE)=TRUE,VLOOKUP(E503,Store_VAM!B2:H273,{5}, FALSE),VLOOKUP(E503,Store_SRP!B2:H110,{5}, FALSE)), VLOOKUP(E503,Store_Showcase!B2:H144,{5}, FALSE))</f>
      </c>
      <c r="AG503">
        <f>IF(IFERROR(VLOOKUP(E503,Store_Showcase!B2:H144,{6}, FALSE), TRUE)=TRUE, IF(IFERROR(VLOOKUP(E503,Store_SRP!B2:H110,{6}, FALSE), TRUE)=TRUE,VLOOKUP(E503,Store_VAM!B2:H273,{6}, FALSE),VLOOKUP(E503,Store_SRP!B2:H110,{6}, FALSE)), VLOOKUP(E503,Store_Showcase!B2:H144,{6}, FALSE))</f>
      </c>
      <c r="AH503">
        <f>VLOOKUP(G503,Sku_Consolidated!A2:R957,18,FALSE)</f>
      </c>
      <c r="AI503">
        <f>VLOOKUP(G503,Sku_Consolidated!A2:S957,19,FALSE)</f>
      </c>
      <c r="AJ503">
        <f>VLOOKUP(G503,Sku_Consolidated!A2:T957,20,FALSE)</f>
      </c>
    </row>
    <row r="504" spans="1:36" x14ac:dyDescent="0.25">
      <c r="A504">
        <v>2024</v>
      </c>
      <c r="B504" t="s">
        <v>31</v>
      </c>
      <c r="C504" t="s">
        <v>32</v>
      </c>
      <c r="D504" t="s">
        <v>33</v>
      </c>
      <c r="E504">
        <v>465</v>
      </c>
      <c r="F504">
        <f>IF(IFERROR(VLOOKUP(E504,Store_Showcase!B2:H144,{2}, FALSE), TRUE)=TRUE, IF(IFERROR(VLOOKUP(E504,Store_SRP!B2:H110,{2}, FALSE), TRUE)=TRUE,VLOOKUP(E504,Store_VAM!B2:H273,{2}, FALSE),VLOOKUP(E504,Store_SRP!B2:H110,{2}, FALSE)), VLOOKUP(E504,Store_Showcase!B2:H144,{2}, FALSE))</f>
      </c>
      <c r="G504">
        <v>655753</v>
      </c>
      <c r="H504" t="s">
        <v>449</v>
      </c>
      <c r="I504" s="8" t="s">
        <v>1162</v>
      </c>
      <c r="J504" t="s">
        <v>36</v>
      </c>
      <c r="K504" s="8">
        <f>IF(J504="PCK", I504, 0)</f>
      </c>
      <c r="L504" s="8">
        <f>IF(J504="KLS", I504, IF(J504="PCK", I504*VLOOKUP(G504,Sku_Consolidated!A2:U957,21, FALSE),I504*VLOOKUP(G504,Sku_Consolidated!A2:U957,21, FALSE)))</f>
      </c>
      <c r="M504" s="8">
        <f>IF(J504="PCS", I504, 0)</f>
      </c>
      <c r="N504" s="8" t="s">
        <v>1163</v>
      </c>
      <c r="O504" s="8">
        <f>N504 * VLOOKUP(E504&amp;VLOOKUP(G504,Sku_Consolidated!A2:Q957,17,FALSE),Sku_CommRate!A2:E1002, 5, FALSE)</f>
      </c>
      <c r="P504" s="8">
        <f>N504 - O504</f>
      </c>
      <c r="Q504">
        <f>VLOOKUP(G504,Sku_Consolidated!A2:G957,7, FALSE)</f>
      </c>
      <c r="R504">
        <f>IF(IFERROR(VLOOKUP(E504,Store_Showcase!B2:H144,7, FALSE), TRUE)=TRUE, IF(IFERROR(VLOOKUP(E504,Store_SRP!B2:H110,7, FALSE), TRUE)=TRUE,VLOOKUP(E504,Store_VAM!B2:H273,7, FALSE),VLOOKUP(E504,Store_SRP!B2:H110,7, FALSE)), VLOOKUP(E504,Store_Showcase!B2:H144,7, FALSE))</f>
      </c>
      <c r="S504">
        <f>IF(IFERROR(VLOOKUP(E504,Store_Showcase!B2:I144,8, FALSE), TRUE)=TRUE, IF(IFERROR(VLOOKUP(E504,Store_SRP!B2:I110,8, FALSE), TRUE)=TRUE,VLOOKUP(E504,Store_VAM!B2:I273,8, FALSE),VLOOKUP(E504,Store_SRP!B2:I110,8, FALSE)), VLOOKUP(E504,Store_Showcase!B2:I144,8, FALSE))</f>
      </c>
      <c r="T504">
        <f>VLOOKUP(G504,Sku_Consolidated!A2:R957,18,FALSE)</f>
      </c>
      <c r="U504">
        <v>6469</v>
      </c>
      <c r="V504">
        <f>IF(VLOOKUP(G504,Sku_Consolidated!A2:S957,19,FALSE)="SHOWCASE", VLOOKUP(E504,Store_Showcase!B2:L144,11, FALSE), IF(VLOOKUP(G504,Sku_Consolidated!A2:S957,19,FALSE)="VAM",VLOOKUP(E504,Store_VAM!B2:L273,11, FALSE),VLOOKUP(E504,Store_SRP!B2:L110,11, FALSE)))</f>
      </c>
      <c r="W504">
        <f>VLOOKUP(G504,Sku_Consolidated!A2:W957,11,FALSE)</f>
      </c>
      <c r="X504">
        <f>VLOOKUP(G504,Sku_Consolidated!A2:H957,8,FALSE)</f>
      </c>
      <c r="Y504">
        <f>VLOOKUP(G504,Sku_Consolidated!A2:I957,9,FALSE)</f>
      </c>
      <c r="Z504" t="s">
        <v>38</v>
      </c>
      <c r="AA504">
        <f>VLOOKUP(G504,Sku_Consolidated!A2:E957,5,FALSE)</f>
      </c>
      <c r="AB504">
        <f>IF(VLOOKUP(G504,Sku_Consolidated!A2:S957,19,FALSE)="SHOWCASE", VLOOKUP(E504,Store_Showcase!B2:N144,13, FALSE), IF(VLOOKUP(G504,Sku_Consolidated!A2:S957,19,FALSE)="VAM",VLOOKUP(E504,Store_VAM!B2:N273,13, FALSE),VLOOKUP(E504,Store_SRP!B2:N110,13, FALSE)))</f>
      </c>
      <c r="AC504">
        <f>IF(IFERROR(AB504,TRUE)=TRUE, "-","OK")</f>
      </c>
      <c r="AD504" s="8" t="s">
        <v>1163</v>
      </c>
      <c r="AE504" s="8" t="s">
        <v>39</v>
      </c>
      <c r="AF504">
        <f>IF(IFERROR(VLOOKUP(E504,Store_Showcase!B2:H144,{5}, FALSE), TRUE)=TRUE, IF(IFERROR(VLOOKUP(E504,Store_SRP!B2:H110,{5}, FALSE), TRUE)=TRUE,VLOOKUP(E504,Store_VAM!B2:H273,{5}, FALSE),VLOOKUP(E504,Store_SRP!B2:H110,{5}, FALSE)), VLOOKUP(E504,Store_Showcase!B2:H144,{5}, FALSE))</f>
      </c>
      <c r="AG504">
        <f>IF(IFERROR(VLOOKUP(E504,Store_Showcase!B2:H144,{6}, FALSE), TRUE)=TRUE, IF(IFERROR(VLOOKUP(E504,Store_SRP!B2:H110,{6}, FALSE), TRUE)=TRUE,VLOOKUP(E504,Store_VAM!B2:H273,{6}, FALSE),VLOOKUP(E504,Store_SRP!B2:H110,{6}, FALSE)), VLOOKUP(E504,Store_Showcase!B2:H144,{6}, FALSE))</f>
      </c>
      <c r="AH504">
        <f>VLOOKUP(G504,Sku_Consolidated!A2:R957,18,FALSE)</f>
      </c>
      <c r="AI504">
        <f>VLOOKUP(G504,Sku_Consolidated!A2:S957,19,FALSE)</f>
      </c>
      <c r="AJ504">
        <f>VLOOKUP(G504,Sku_Consolidated!A2:T957,20,FALSE)</f>
      </c>
    </row>
    <row r="505" spans="1:36" x14ac:dyDescent="0.25">
      <c r="A505">
        <v>2024</v>
      </c>
      <c r="B505" t="s">
        <v>31</v>
      </c>
      <c r="C505" t="s">
        <v>32</v>
      </c>
      <c r="D505" t="s">
        <v>33</v>
      </c>
      <c r="E505">
        <v>262</v>
      </c>
      <c r="F505">
        <f>IF(IFERROR(VLOOKUP(E505,Store_Showcase!B2:H144,{2}, FALSE), TRUE)=TRUE, IF(IFERROR(VLOOKUP(E505,Store_SRP!B2:H110,{2}, FALSE), TRUE)=TRUE,VLOOKUP(E505,Store_VAM!B2:H273,{2}, FALSE),VLOOKUP(E505,Store_SRP!B2:H110,{2}, FALSE)), VLOOKUP(E505,Store_Showcase!B2:H144,{2}, FALSE))</f>
      </c>
      <c r="G505">
        <v>655304</v>
      </c>
      <c r="H505" t="s">
        <v>142</v>
      </c>
      <c r="I505" s="8" t="s">
        <v>1164</v>
      </c>
      <c r="J505" t="s">
        <v>36</v>
      </c>
      <c r="K505" s="8">
        <f>IF(J505="PCK", I505, 0)</f>
      </c>
      <c r="L505" s="8">
        <f>IF(J505="KLS", I505, IF(J505="PCK", I505*VLOOKUP(G505,Sku_Consolidated!A2:U957,21, FALSE),I505*VLOOKUP(G505,Sku_Consolidated!A2:U957,21, FALSE)))</f>
      </c>
      <c r="M505" s="8">
        <f>IF(J505="PCS", I505, 0)</f>
      </c>
      <c r="N505" s="8" t="s">
        <v>1165</v>
      </c>
      <c r="O505" s="8">
        <f>N505 * VLOOKUP(E505&amp;VLOOKUP(G505,Sku_Consolidated!A2:Q957,17,FALSE),Sku_CommRate!A2:E1002, 5, FALSE)</f>
      </c>
      <c r="P505" s="8">
        <f>N505 - O505</f>
      </c>
      <c r="Q505">
        <f>VLOOKUP(G505,Sku_Consolidated!A2:G957,7, FALSE)</f>
      </c>
      <c r="R505">
        <f>IF(IFERROR(VLOOKUP(E505,Store_Showcase!B2:H144,7, FALSE), TRUE)=TRUE, IF(IFERROR(VLOOKUP(E505,Store_SRP!B2:H110,7, FALSE), TRUE)=TRUE,VLOOKUP(E505,Store_VAM!B2:H273,7, FALSE),VLOOKUP(E505,Store_SRP!B2:H110,7, FALSE)), VLOOKUP(E505,Store_Showcase!B2:H144,7, FALSE))</f>
      </c>
      <c r="S505">
        <f>IF(IFERROR(VLOOKUP(E505,Store_Showcase!B2:I144,8, FALSE), TRUE)=TRUE, IF(IFERROR(VLOOKUP(E505,Store_SRP!B2:I110,8, FALSE), TRUE)=TRUE,VLOOKUP(E505,Store_VAM!B2:I273,8, FALSE),VLOOKUP(E505,Store_SRP!B2:I110,8, FALSE)), VLOOKUP(E505,Store_Showcase!B2:I144,8, FALSE))</f>
      </c>
      <c r="T505">
        <f>VLOOKUP(G505,Sku_Consolidated!A2:R957,18,FALSE)</f>
      </c>
      <c r="U505">
        <v>6231</v>
      </c>
      <c r="V505">
        <f>IF(VLOOKUP(G505,Sku_Consolidated!A2:S957,19,FALSE)="SHOWCASE", VLOOKUP(E505,Store_Showcase!B2:L144,11, FALSE), IF(VLOOKUP(G505,Sku_Consolidated!A2:S957,19,FALSE)="VAM",VLOOKUP(E505,Store_VAM!B2:L273,11, FALSE),VLOOKUP(E505,Store_SRP!B2:L110,11, FALSE)))</f>
      </c>
      <c r="W505">
        <f>VLOOKUP(G505,Sku_Consolidated!A2:W957,11,FALSE)</f>
      </c>
      <c r="X505">
        <f>VLOOKUP(G505,Sku_Consolidated!A2:H957,8,FALSE)</f>
      </c>
      <c r="Y505">
        <f>VLOOKUP(G505,Sku_Consolidated!A2:I957,9,FALSE)</f>
      </c>
      <c r="Z505" t="s">
        <v>38</v>
      </c>
      <c r="AA505">
        <f>VLOOKUP(G505,Sku_Consolidated!A2:E957,5,FALSE)</f>
      </c>
      <c r="AB505">
        <f>IF(VLOOKUP(G505,Sku_Consolidated!A2:S957,19,FALSE)="SHOWCASE", VLOOKUP(E505,Store_Showcase!B2:N144,13, FALSE), IF(VLOOKUP(G505,Sku_Consolidated!A2:S957,19,FALSE)="VAM",VLOOKUP(E505,Store_VAM!B2:N273,13, FALSE),VLOOKUP(E505,Store_SRP!B2:N110,13, FALSE)))</f>
      </c>
      <c r="AC505">
        <f>IF(IFERROR(AB505,TRUE)=TRUE, "-","OK")</f>
      </c>
      <c r="AD505" s="8" t="s">
        <v>1165</v>
      </c>
      <c r="AE505" s="8" t="s">
        <v>39</v>
      </c>
      <c r="AF505">
        <f>IF(IFERROR(VLOOKUP(E505,Store_Showcase!B2:H144,{5}, FALSE), TRUE)=TRUE, IF(IFERROR(VLOOKUP(E505,Store_SRP!B2:H110,{5}, FALSE), TRUE)=TRUE,VLOOKUP(E505,Store_VAM!B2:H273,{5}, FALSE),VLOOKUP(E505,Store_SRP!B2:H110,{5}, FALSE)), VLOOKUP(E505,Store_Showcase!B2:H144,{5}, FALSE))</f>
      </c>
      <c r="AG505">
        <f>IF(IFERROR(VLOOKUP(E505,Store_Showcase!B2:H144,{6}, FALSE), TRUE)=TRUE, IF(IFERROR(VLOOKUP(E505,Store_SRP!B2:H110,{6}, FALSE), TRUE)=TRUE,VLOOKUP(E505,Store_VAM!B2:H273,{6}, FALSE),VLOOKUP(E505,Store_SRP!B2:H110,{6}, FALSE)), VLOOKUP(E505,Store_Showcase!B2:H144,{6}, FALSE))</f>
      </c>
      <c r="AH505">
        <f>VLOOKUP(G505,Sku_Consolidated!A2:R957,18,FALSE)</f>
      </c>
      <c r="AI505">
        <f>VLOOKUP(G505,Sku_Consolidated!A2:S957,19,FALSE)</f>
      </c>
      <c r="AJ505">
        <f>VLOOKUP(G505,Sku_Consolidated!A2:T957,20,FALSE)</f>
      </c>
    </row>
    <row r="506" spans="1:36" x14ac:dyDescent="0.25">
      <c r="A506">
        <v>2024</v>
      </c>
      <c r="B506" t="s">
        <v>31</v>
      </c>
      <c r="C506" t="s">
        <v>32</v>
      </c>
      <c r="D506" t="s">
        <v>33</v>
      </c>
      <c r="E506">
        <v>248</v>
      </c>
      <c r="F506">
        <f>IF(IFERROR(VLOOKUP(E506,Store_Showcase!B2:H144,{2}, FALSE), TRUE)=TRUE, IF(IFERROR(VLOOKUP(E506,Store_SRP!B2:H110,{2}, FALSE), TRUE)=TRUE,VLOOKUP(E506,Store_VAM!B2:H273,{2}, FALSE),VLOOKUP(E506,Store_SRP!B2:H110,{2}, FALSE)), VLOOKUP(E506,Store_Showcase!B2:H144,{2}, FALSE))</f>
      </c>
      <c r="G506">
        <v>655519</v>
      </c>
      <c r="H506" t="s">
        <v>392</v>
      </c>
      <c r="I506" s="8" t="s">
        <v>1166</v>
      </c>
      <c r="J506" t="s">
        <v>36</v>
      </c>
      <c r="K506" s="8">
        <f>IF(J506="PCK", I506, 0)</f>
      </c>
      <c r="L506" s="8">
        <f>IF(J506="KLS", I506, IF(J506="PCK", I506*VLOOKUP(G506,Sku_Consolidated!A2:U957,21, FALSE),I506*VLOOKUP(G506,Sku_Consolidated!A2:U957,21, FALSE)))</f>
      </c>
      <c r="M506" s="8">
        <f>IF(J506="PCS", I506, 0)</f>
      </c>
      <c r="N506" s="8" t="s">
        <v>1167</v>
      </c>
      <c r="O506" s="8">
        <f>N506 * VLOOKUP(E506&amp;VLOOKUP(G506,Sku_Consolidated!A2:Q957,17,FALSE),Sku_CommRate!A2:E1002, 5, FALSE)</f>
      </c>
      <c r="P506" s="8">
        <f>N506 - O506</f>
      </c>
      <c r="Q506">
        <f>VLOOKUP(G506,Sku_Consolidated!A2:G957,7, FALSE)</f>
      </c>
      <c r="R506">
        <f>IF(IFERROR(VLOOKUP(E506,Store_Showcase!B2:H144,7, FALSE), TRUE)=TRUE, IF(IFERROR(VLOOKUP(E506,Store_SRP!B2:H110,7, FALSE), TRUE)=TRUE,VLOOKUP(E506,Store_VAM!B2:H273,7, FALSE),VLOOKUP(E506,Store_SRP!B2:H110,7, FALSE)), VLOOKUP(E506,Store_Showcase!B2:H144,7, FALSE))</f>
      </c>
      <c r="S506">
        <f>IF(IFERROR(VLOOKUP(E506,Store_Showcase!B2:I144,8, FALSE), TRUE)=TRUE, IF(IFERROR(VLOOKUP(E506,Store_SRP!B2:I110,8, FALSE), TRUE)=TRUE,VLOOKUP(E506,Store_VAM!B2:I273,8, FALSE),VLOOKUP(E506,Store_SRP!B2:I110,8, FALSE)), VLOOKUP(E506,Store_Showcase!B2:I144,8, FALSE))</f>
      </c>
      <c r="T506">
        <f>VLOOKUP(G506,Sku_Consolidated!A2:R957,18,FALSE)</f>
      </c>
      <c r="U506">
        <v>6341</v>
      </c>
      <c r="V506">
        <f>IF(VLOOKUP(G506,Sku_Consolidated!A2:S957,19,FALSE)="SHOWCASE", VLOOKUP(E506,Store_Showcase!B2:L144,11, FALSE), IF(VLOOKUP(G506,Sku_Consolidated!A2:S957,19,FALSE)="VAM",VLOOKUP(E506,Store_VAM!B2:L273,11, FALSE),VLOOKUP(E506,Store_SRP!B2:L110,11, FALSE)))</f>
      </c>
      <c r="W506">
        <f>VLOOKUP(G506,Sku_Consolidated!A2:W957,11,FALSE)</f>
      </c>
      <c r="X506">
        <f>VLOOKUP(G506,Sku_Consolidated!A2:H957,8,FALSE)</f>
      </c>
      <c r="Y506">
        <f>VLOOKUP(G506,Sku_Consolidated!A2:I957,9,FALSE)</f>
      </c>
      <c r="Z506" t="s">
        <v>38</v>
      </c>
      <c r="AA506">
        <f>VLOOKUP(G506,Sku_Consolidated!A2:E957,5,FALSE)</f>
      </c>
      <c r="AB506">
        <f>IF(VLOOKUP(G506,Sku_Consolidated!A2:S957,19,FALSE)="SHOWCASE", VLOOKUP(E506,Store_Showcase!B2:N144,13, FALSE), IF(VLOOKUP(G506,Sku_Consolidated!A2:S957,19,FALSE)="VAM",VLOOKUP(E506,Store_VAM!B2:N273,13, FALSE),VLOOKUP(E506,Store_SRP!B2:N110,13, FALSE)))</f>
      </c>
      <c r="AC506">
        <f>IF(IFERROR(AB506,TRUE)=TRUE, "-","OK")</f>
      </c>
      <c r="AD506" s="8" t="s">
        <v>1167</v>
      </c>
      <c r="AE506" s="8" t="s">
        <v>39</v>
      </c>
      <c r="AF506">
        <f>IF(IFERROR(VLOOKUP(E506,Store_Showcase!B2:H144,{5}, FALSE), TRUE)=TRUE, IF(IFERROR(VLOOKUP(E506,Store_SRP!B2:H110,{5}, FALSE), TRUE)=TRUE,VLOOKUP(E506,Store_VAM!B2:H273,{5}, FALSE),VLOOKUP(E506,Store_SRP!B2:H110,{5}, FALSE)), VLOOKUP(E506,Store_Showcase!B2:H144,{5}, FALSE))</f>
      </c>
      <c r="AG506">
        <f>IF(IFERROR(VLOOKUP(E506,Store_Showcase!B2:H144,{6}, FALSE), TRUE)=TRUE, IF(IFERROR(VLOOKUP(E506,Store_SRP!B2:H110,{6}, FALSE), TRUE)=TRUE,VLOOKUP(E506,Store_VAM!B2:H273,{6}, FALSE),VLOOKUP(E506,Store_SRP!B2:H110,{6}, FALSE)), VLOOKUP(E506,Store_Showcase!B2:H144,{6}, FALSE))</f>
      </c>
      <c r="AH506">
        <f>VLOOKUP(G506,Sku_Consolidated!A2:R957,18,FALSE)</f>
      </c>
      <c r="AI506">
        <f>VLOOKUP(G506,Sku_Consolidated!A2:S957,19,FALSE)</f>
      </c>
      <c r="AJ506">
        <f>VLOOKUP(G506,Sku_Consolidated!A2:T957,20,FALSE)</f>
      </c>
    </row>
    <row r="507" spans="1:36" x14ac:dyDescent="0.25">
      <c r="A507">
        <v>2024</v>
      </c>
      <c r="B507" t="s">
        <v>31</v>
      </c>
      <c r="C507" t="s">
        <v>32</v>
      </c>
      <c r="D507" t="s">
        <v>33</v>
      </c>
      <c r="E507">
        <v>495</v>
      </c>
      <c r="F507">
        <f>IF(IFERROR(VLOOKUP(E507,Store_Showcase!B2:H144,{2}, FALSE), TRUE)=TRUE, IF(IFERROR(VLOOKUP(E507,Store_SRP!B2:H110,{2}, FALSE), TRUE)=TRUE,VLOOKUP(E507,Store_VAM!B2:H273,{2}, FALSE),VLOOKUP(E507,Store_SRP!B2:H110,{2}, FALSE)), VLOOKUP(E507,Store_Showcase!B2:H144,{2}, FALSE))</f>
      </c>
      <c r="G507">
        <v>655709</v>
      </c>
      <c r="H507" t="s">
        <v>318</v>
      </c>
      <c r="I507" s="8" t="s">
        <v>1168</v>
      </c>
      <c r="J507" t="s">
        <v>36</v>
      </c>
      <c r="K507" s="8">
        <f>IF(J507="PCK", I507, 0)</f>
      </c>
      <c r="L507" s="8">
        <f>IF(J507="KLS", I507, IF(J507="PCK", I507*VLOOKUP(G507,Sku_Consolidated!A2:U957,21, FALSE),I507*VLOOKUP(G507,Sku_Consolidated!A2:U957,21, FALSE)))</f>
      </c>
      <c r="M507" s="8">
        <f>IF(J507="PCS", I507, 0)</f>
      </c>
      <c r="N507" s="8" t="s">
        <v>1169</v>
      </c>
      <c r="O507" s="8">
        <f>N507 * VLOOKUP(E507&amp;VLOOKUP(G507,Sku_Consolidated!A2:Q957,17,FALSE),Sku_CommRate!A2:E1002, 5, FALSE)</f>
      </c>
      <c r="P507" s="8">
        <f>N507 - O507</f>
      </c>
      <c r="Q507">
        <f>VLOOKUP(G507,Sku_Consolidated!A2:G957,7, FALSE)</f>
      </c>
      <c r="R507">
        <f>IF(IFERROR(VLOOKUP(E507,Store_Showcase!B2:H144,7, FALSE), TRUE)=TRUE, IF(IFERROR(VLOOKUP(E507,Store_SRP!B2:H110,7, FALSE), TRUE)=TRUE,VLOOKUP(E507,Store_VAM!B2:H273,7, FALSE),VLOOKUP(E507,Store_SRP!B2:H110,7, FALSE)), VLOOKUP(E507,Store_Showcase!B2:H144,7, FALSE))</f>
      </c>
      <c r="S507">
        <f>IF(IFERROR(VLOOKUP(E507,Store_Showcase!B2:I144,8, FALSE), TRUE)=TRUE, IF(IFERROR(VLOOKUP(E507,Store_SRP!B2:I110,8, FALSE), TRUE)=TRUE,VLOOKUP(E507,Store_VAM!B2:I273,8, FALSE),VLOOKUP(E507,Store_SRP!B2:I110,8, FALSE)), VLOOKUP(E507,Store_Showcase!B2:I144,8, FALSE))</f>
      </c>
      <c r="T507">
        <f>VLOOKUP(G507,Sku_Consolidated!A2:R957,18,FALSE)</f>
      </c>
      <c r="U507">
        <v>6437</v>
      </c>
      <c r="V507">
        <f>IF(VLOOKUP(G507,Sku_Consolidated!A2:S957,19,FALSE)="SHOWCASE", VLOOKUP(E507,Store_Showcase!B2:L144,11, FALSE), IF(VLOOKUP(G507,Sku_Consolidated!A2:S957,19,FALSE)="VAM",VLOOKUP(E507,Store_VAM!B2:L273,11, FALSE),VLOOKUP(E507,Store_SRP!B2:L110,11, FALSE)))</f>
      </c>
      <c r="W507">
        <f>VLOOKUP(G507,Sku_Consolidated!A2:W957,11,FALSE)</f>
      </c>
      <c r="X507">
        <f>VLOOKUP(G507,Sku_Consolidated!A2:H957,8,FALSE)</f>
      </c>
      <c r="Y507">
        <f>VLOOKUP(G507,Sku_Consolidated!A2:I957,9,FALSE)</f>
      </c>
      <c r="Z507" t="s">
        <v>38</v>
      </c>
      <c r="AA507">
        <f>VLOOKUP(G507,Sku_Consolidated!A2:E957,5,FALSE)</f>
      </c>
      <c r="AB507">
        <f>IF(VLOOKUP(G507,Sku_Consolidated!A2:S957,19,FALSE)="SHOWCASE", VLOOKUP(E507,Store_Showcase!B2:N144,13, FALSE), IF(VLOOKUP(G507,Sku_Consolidated!A2:S957,19,FALSE)="VAM",VLOOKUP(E507,Store_VAM!B2:N273,13, FALSE),VLOOKUP(E507,Store_SRP!B2:N110,13, FALSE)))</f>
      </c>
      <c r="AC507">
        <f>IF(IFERROR(AB507,TRUE)=TRUE, "-","OK")</f>
      </c>
      <c r="AD507" s="8" t="s">
        <v>1169</v>
      </c>
      <c r="AE507" s="8" t="s">
        <v>39</v>
      </c>
      <c r="AF507">
        <f>IF(IFERROR(VLOOKUP(E507,Store_Showcase!B2:H144,{5}, FALSE), TRUE)=TRUE, IF(IFERROR(VLOOKUP(E507,Store_SRP!B2:H110,{5}, FALSE), TRUE)=TRUE,VLOOKUP(E507,Store_VAM!B2:H273,{5}, FALSE),VLOOKUP(E507,Store_SRP!B2:H110,{5}, FALSE)), VLOOKUP(E507,Store_Showcase!B2:H144,{5}, FALSE))</f>
      </c>
      <c r="AG507">
        <f>IF(IFERROR(VLOOKUP(E507,Store_Showcase!B2:H144,{6}, FALSE), TRUE)=TRUE, IF(IFERROR(VLOOKUP(E507,Store_SRP!B2:H110,{6}, FALSE), TRUE)=TRUE,VLOOKUP(E507,Store_VAM!B2:H273,{6}, FALSE),VLOOKUP(E507,Store_SRP!B2:H110,{6}, FALSE)), VLOOKUP(E507,Store_Showcase!B2:H144,{6}, FALSE))</f>
      </c>
      <c r="AH507">
        <f>VLOOKUP(G507,Sku_Consolidated!A2:R957,18,FALSE)</f>
      </c>
      <c r="AI507">
        <f>VLOOKUP(G507,Sku_Consolidated!A2:S957,19,FALSE)</f>
      </c>
      <c r="AJ507">
        <f>VLOOKUP(G507,Sku_Consolidated!A2:T957,20,FALSE)</f>
      </c>
    </row>
    <row r="508" spans="1:36" x14ac:dyDescent="0.25">
      <c r="A508">
        <v>2024</v>
      </c>
      <c r="B508" t="s">
        <v>31</v>
      </c>
      <c r="C508" t="s">
        <v>32</v>
      </c>
      <c r="D508" t="s">
        <v>33</v>
      </c>
      <c r="E508">
        <v>229</v>
      </c>
      <c r="F508">
        <f>IF(IFERROR(VLOOKUP(E508,Store_Showcase!B2:H144,{2}, FALSE), TRUE)=TRUE, IF(IFERROR(VLOOKUP(E508,Store_SRP!B2:H110,{2}, FALSE), TRUE)=TRUE,VLOOKUP(E508,Store_VAM!B2:H273,{2}, FALSE),VLOOKUP(E508,Store_SRP!B2:H110,{2}, FALSE)), VLOOKUP(E508,Store_Showcase!B2:H144,{2}, FALSE))</f>
      </c>
      <c r="G508">
        <v>657471</v>
      </c>
      <c r="H508" t="s">
        <v>84</v>
      </c>
      <c r="I508" s="8" t="s">
        <v>1170</v>
      </c>
      <c r="J508" t="s">
        <v>36</v>
      </c>
      <c r="K508" s="8">
        <f>IF(J508="PCK", I508, 0)</f>
      </c>
      <c r="L508" s="8">
        <f>IF(J508="KLS", I508, IF(J508="PCK", I508*VLOOKUP(G508,Sku_Consolidated!A2:U957,21, FALSE),I508*VLOOKUP(G508,Sku_Consolidated!A2:U957,21, FALSE)))</f>
      </c>
      <c r="M508" s="8">
        <f>IF(J508="PCS", I508, 0)</f>
      </c>
      <c r="N508" s="8" t="s">
        <v>1171</v>
      </c>
      <c r="O508" s="8">
        <f>N508 * VLOOKUP(E508&amp;VLOOKUP(G508,Sku_Consolidated!A2:Q957,17,FALSE),Sku_CommRate!A2:E1002, 5, FALSE)</f>
      </c>
      <c r="P508" s="8">
        <f>N508 - O508</f>
      </c>
      <c r="Q508">
        <f>VLOOKUP(G508,Sku_Consolidated!A2:G957,7, FALSE)</f>
      </c>
      <c r="R508">
        <f>IF(IFERROR(VLOOKUP(E508,Store_Showcase!B2:H144,7, FALSE), TRUE)=TRUE, IF(IFERROR(VLOOKUP(E508,Store_SRP!B2:H110,7, FALSE), TRUE)=TRUE,VLOOKUP(E508,Store_VAM!B2:H273,7, FALSE),VLOOKUP(E508,Store_SRP!B2:H110,7, FALSE)), VLOOKUP(E508,Store_Showcase!B2:H144,7, FALSE))</f>
      </c>
      <c r="S508">
        <f>IF(IFERROR(VLOOKUP(E508,Store_Showcase!B2:I144,8, FALSE), TRUE)=TRUE, IF(IFERROR(VLOOKUP(E508,Store_SRP!B2:I110,8, FALSE), TRUE)=TRUE,VLOOKUP(E508,Store_VAM!B2:I273,8, FALSE),VLOOKUP(E508,Store_SRP!B2:I110,8, FALSE)), VLOOKUP(E508,Store_Showcase!B2:I144,8, FALSE))</f>
      </c>
      <c r="T508">
        <f>VLOOKUP(G508,Sku_Consolidated!A2:R957,18,FALSE)</f>
      </c>
      <c r="U508">
        <v>7074</v>
      </c>
      <c r="V508">
        <f>IF(VLOOKUP(G508,Sku_Consolidated!A2:S957,19,FALSE)="SHOWCASE", VLOOKUP(E508,Store_Showcase!B2:L144,11, FALSE), IF(VLOOKUP(G508,Sku_Consolidated!A2:S957,19,FALSE)="VAM",VLOOKUP(E508,Store_VAM!B2:L273,11, FALSE),VLOOKUP(E508,Store_SRP!B2:L110,11, FALSE)))</f>
      </c>
      <c r="W508">
        <f>VLOOKUP(G508,Sku_Consolidated!A2:W957,11,FALSE)</f>
      </c>
      <c r="X508">
        <f>VLOOKUP(G508,Sku_Consolidated!A2:H957,8,FALSE)</f>
      </c>
      <c r="Y508">
        <f>VLOOKUP(G508,Sku_Consolidated!A2:I957,9,FALSE)</f>
      </c>
      <c r="Z508" t="s">
        <v>38</v>
      </c>
      <c r="AA508">
        <f>VLOOKUP(G508,Sku_Consolidated!A2:E957,5,FALSE)</f>
      </c>
      <c r="AB508">
        <f>IF(VLOOKUP(G508,Sku_Consolidated!A2:S957,19,FALSE)="SHOWCASE", VLOOKUP(E508,Store_Showcase!B2:N144,13, FALSE), IF(VLOOKUP(G508,Sku_Consolidated!A2:S957,19,FALSE)="VAM",VLOOKUP(E508,Store_VAM!B2:N273,13, FALSE),VLOOKUP(E508,Store_SRP!B2:N110,13, FALSE)))</f>
      </c>
      <c r="AC508">
        <f>IF(IFERROR(AB508,TRUE)=TRUE, "-","OK")</f>
      </c>
      <c r="AD508" s="8" t="s">
        <v>1171</v>
      </c>
      <c r="AE508" s="8" t="s">
        <v>39</v>
      </c>
      <c r="AF508">
        <f>IF(IFERROR(VLOOKUP(E508,Store_Showcase!B2:H144,{5}, FALSE), TRUE)=TRUE, IF(IFERROR(VLOOKUP(E508,Store_SRP!B2:H110,{5}, FALSE), TRUE)=TRUE,VLOOKUP(E508,Store_VAM!B2:H273,{5}, FALSE),VLOOKUP(E508,Store_SRP!B2:H110,{5}, FALSE)), VLOOKUP(E508,Store_Showcase!B2:H144,{5}, FALSE))</f>
      </c>
      <c r="AG508">
        <f>IF(IFERROR(VLOOKUP(E508,Store_Showcase!B2:H144,{6}, FALSE), TRUE)=TRUE, IF(IFERROR(VLOOKUP(E508,Store_SRP!B2:H110,{6}, FALSE), TRUE)=TRUE,VLOOKUP(E508,Store_VAM!B2:H273,{6}, FALSE),VLOOKUP(E508,Store_SRP!B2:H110,{6}, FALSE)), VLOOKUP(E508,Store_Showcase!B2:H144,{6}, FALSE))</f>
      </c>
      <c r="AH508">
        <f>VLOOKUP(G508,Sku_Consolidated!A2:R957,18,FALSE)</f>
      </c>
      <c r="AI508">
        <f>VLOOKUP(G508,Sku_Consolidated!A2:S957,19,FALSE)</f>
      </c>
      <c r="AJ508">
        <f>VLOOKUP(G508,Sku_Consolidated!A2:T957,20,FALSE)</f>
      </c>
    </row>
    <row r="509" spans="1:36" x14ac:dyDescent="0.25">
      <c r="A509">
        <v>2024</v>
      </c>
      <c r="B509" t="s">
        <v>31</v>
      </c>
      <c r="C509" t="s">
        <v>32</v>
      </c>
      <c r="D509" t="s">
        <v>33</v>
      </c>
      <c r="E509">
        <v>111</v>
      </c>
      <c r="F509">
        <f>IF(IFERROR(VLOOKUP(E509,Store_Showcase!B2:H144,{2}, FALSE), TRUE)=TRUE, IF(IFERROR(VLOOKUP(E509,Store_SRP!B2:H110,{2}, FALSE), TRUE)=TRUE,VLOOKUP(E509,Store_VAM!B2:H273,{2}, FALSE),VLOOKUP(E509,Store_SRP!B2:H110,{2}, FALSE)), VLOOKUP(E509,Store_Showcase!B2:H144,{2}, FALSE))</f>
      </c>
      <c r="G509">
        <v>655732</v>
      </c>
      <c r="H509" t="s">
        <v>1172</v>
      </c>
      <c r="I509" s="8" t="s">
        <v>1173</v>
      </c>
      <c r="J509" t="s">
        <v>36</v>
      </c>
      <c r="K509" s="8">
        <f>IF(J509="PCK", I509, 0)</f>
      </c>
      <c r="L509" s="8">
        <f>IF(J509="KLS", I509, IF(J509="PCK", I509*VLOOKUP(G509,Sku_Consolidated!A2:U957,21, FALSE),I509*VLOOKUP(G509,Sku_Consolidated!A2:U957,21, FALSE)))</f>
      </c>
      <c r="M509" s="8">
        <f>IF(J509="PCS", I509, 0)</f>
      </c>
      <c r="N509" s="8" t="s">
        <v>1174</v>
      </c>
      <c r="O509" s="8">
        <f>N509 * VLOOKUP(E509&amp;VLOOKUP(G509,Sku_Consolidated!A2:Q957,17,FALSE),Sku_CommRate!A2:E1002, 5, FALSE)</f>
      </c>
      <c r="P509" s="8">
        <f>N509 - O509</f>
      </c>
      <c r="Q509">
        <f>VLOOKUP(G509,Sku_Consolidated!A2:G957,7, FALSE)</f>
      </c>
      <c r="R509">
        <f>IF(IFERROR(VLOOKUP(E509,Store_Showcase!B2:H144,7, FALSE), TRUE)=TRUE, IF(IFERROR(VLOOKUP(E509,Store_SRP!B2:H110,7, FALSE), TRUE)=TRUE,VLOOKUP(E509,Store_VAM!B2:H273,7, FALSE),VLOOKUP(E509,Store_SRP!B2:H110,7, FALSE)), VLOOKUP(E509,Store_Showcase!B2:H144,7, FALSE))</f>
      </c>
      <c r="S509">
        <f>IF(IFERROR(VLOOKUP(E509,Store_Showcase!B2:I144,8, FALSE), TRUE)=TRUE, IF(IFERROR(VLOOKUP(E509,Store_SRP!B2:I110,8, FALSE), TRUE)=TRUE,VLOOKUP(E509,Store_VAM!B2:I273,8, FALSE),VLOOKUP(E509,Store_SRP!B2:I110,8, FALSE)), VLOOKUP(E509,Store_Showcase!B2:I144,8, FALSE))</f>
      </c>
      <c r="T509">
        <f>VLOOKUP(G509,Sku_Consolidated!A2:R957,18,FALSE)</f>
      </c>
      <c r="U509">
        <v>6453</v>
      </c>
      <c r="V509">
        <f>IF(VLOOKUP(G509,Sku_Consolidated!A2:S957,19,FALSE)="SHOWCASE", VLOOKUP(E509,Store_Showcase!B2:L144,11, FALSE), IF(VLOOKUP(G509,Sku_Consolidated!A2:S957,19,FALSE)="VAM",VLOOKUP(E509,Store_VAM!B2:L273,11, FALSE),VLOOKUP(E509,Store_SRP!B2:L110,11, FALSE)))</f>
      </c>
      <c r="W509">
        <f>VLOOKUP(G509,Sku_Consolidated!A2:W957,11,FALSE)</f>
      </c>
      <c r="X509">
        <f>VLOOKUP(G509,Sku_Consolidated!A2:H957,8,FALSE)</f>
      </c>
      <c r="Y509">
        <f>VLOOKUP(G509,Sku_Consolidated!A2:I957,9,FALSE)</f>
      </c>
      <c r="Z509" t="s">
        <v>38</v>
      </c>
      <c r="AA509">
        <f>VLOOKUP(G509,Sku_Consolidated!A2:E957,5,FALSE)</f>
      </c>
      <c r="AB509">
        <f>IF(VLOOKUP(G509,Sku_Consolidated!A2:S957,19,FALSE)="SHOWCASE", VLOOKUP(E509,Store_Showcase!B2:N144,13, FALSE), IF(VLOOKUP(G509,Sku_Consolidated!A2:S957,19,FALSE)="VAM",VLOOKUP(E509,Store_VAM!B2:N273,13, FALSE),VLOOKUP(E509,Store_SRP!B2:N110,13, FALSE)))</f>
      </c>
      <c r="AC509">
        <f>IF(IFERROR(AB509,TRUE)=TRUE, "-","OK")</f>
      </c>
      <c r="AD509" s="8" t="s">
        <v>1174</v>
      </c>
      <c r="AE509" s="8" t="s">
        <v>39</v>
      </c>
      <c r="AF509">
        <f>IF(IFERROR(VLOOKUP(E509,Store_Showcase!B2:H144,{5}, FALSE), TRUE)=TRUE, IF(IFERROR(VLOOKUP(E509,Store_SRP!B2:H110,{5}, FALSE), TRUE)=TRUE,VLOOKUP(E509,Store_VAM!B2:H273,{5}, FALSE),VLOOKUP(E509,Store_SRP!B2:H110,{5}, FALSE)), VLOOKUP(E509,Store_Showcase!B2:H144,{5}, FALSE))</f>
      </c>
      <c r="AG509">
        <f>IF(IFERROR(VLOOKUP(E509,Store_Showcase!B2:H144,{6}, FALSE), TRUE)=TRUE, IF(IFERROR(VLOOKUP(E509,Store_SRP!B2:H110,{6}, FALSE), TRUE)=TRUE,VLOOKUP(E509,Store_VAM!B2:H273,{6}, FALSE),VLOOKUP(E509,Store_SRP!B2:H110,{6}, FALSE)), VLOOKUP(E509,Store_Showcase!B2:H144,{6}, FALSE))</f>
      </c>
      <c r="AH509">
        <f>VLOOKUP(G509,Sku_Consolidated!A2:R957,18,FALSE)</f>
      </c>
      <c r="AI509">
        <f>VLOOKUP(G509,Sku_Consolidated!A2:S957,19,FALSE)</f>
      </c>
      <c r="AJ509">
        <f>VLOOKUP(G509,Sku_Consolidated!A2:T957,20,FALSE)</f>
      </c>
    </row>
    <row r="510" spans="1:36" x14ac:dyDescent="0.25">
      <c r="A510">
        <v>2024</v>
      </c>
      <c r="B510" t="s">
        <v>31</v>
      </c>
      <c r="C510" t="s">
        <v>32</v>
      </c>
      <c r="D510" t="s">
        <v>33</v>
      </c>
      <c r="E510">
        <v>481</v>
      </c>
      <c r="F510">
        <f>IF(IFERROR(VLOOKUP(E510,Store_Showcase!B2:H144,{2}, FALSE), TRUE)=TRUE, IF(IFERROR(VLOOKUP(E510,Store_SRP!B2:H110,{2}, FALSE), TRUE)=TRUE,VLOOKUP(E510,Store_VAM!B2:H273,{2}, FALSE),VLOOKUP(E510,Store_SRP!B2:H110,{2}, FALSE)), VLOOKUP(E510,Store_Showcase!B2:H144,{2}, FALSE))</f>
      </c>
      <c r="G510">
        <v>655814</v>
      </c>
      <c r="H510" t="s">
        <v>192</v>
      </c>
      <c r="I510" s="8" t="s">
        <v>1175</v>
      </c>
      <c r="J510" t="s">
        <v>36</v>
      </c>
      <c r="K510" s="8">
        <f>IF(J510="PCK", I510, 0)</f>
      </c>
      <c r="L510" s="8">
        <f>IF(J510="KLS", I510, IF(J510="PCK", I510*VLOOKUP(G510,Sku_Consolidated!A2:U957,21, FALSE),I510*VLOOKUP(G510,Sku_Consolidated!A2:U957,21, FALSE)))</f>
      </c>
      <c r="M510" s="8">
        <f>IF(J510="PCS", I510, 0)</f>
      </c>
      <c r="N510" s="8" t="s">
        <v>1176</v>
      </c>
      <c r="O510" s="8">
        <f>N510 * VLOOKUP(E510&amp;VLOOKUP(G510,Sku_Consolidated!A2:Q957,17,FALSE),Sku_CommRate!A2:E1002, 5, FALSE)</f>
      </c>
      <c r="P510" s="8">
        <f>N510 - O510</f>
      </c>
      <c r="Q510">
        <f>VLOOKUP(G510,Sku_Consolidated!A2:G957,7, FALSE)</f>
      </c>
      <c r="R510">
        <f>IF(IFERROR(VLOOKUP(E510,Store_Showcase!B2:H144,7, FALSE), TRUE)=TRUE, IF(IFERROR(VLOOKUP(E510,Store_SRP!B2:H110,7, FALSE), TRUE)=TRUE,VLOOKUP(E510,Store_VAM!B2:H273,7, FALSE),VLOOKUP(E510,Store_SRP!B2:H110,7, FALSE)), VLOOKUP(E510,Store_Showcase!B2:H144,7, FALSE))</f>
      </c>
      <c r="S510">
        <f>IF(IFERROR(VLOOKUP(E510,Store_Showcase!B2:I144,8, FALSE), TRUE)=TRUE, IF(IFERROR(VLOOKUP(E510,Store_SRP!B2:I110,8, FALSE), TRUE)=TRUE,VLOOKUP(E510,Store_VAM!B2:I273,8, FALSE),VLOOKUP(E510,Store_SRP!B2:I110,8, FALSE)), VLOOKUP(E510,Store_Showcase!B2:I144,8, FALSE))</f>
      </c>
      <c r="T510">
        <f>VLOOKUP(G510,Sku_Consolidated!A2:R957,18,FALSE)</f>
      </c>
      <c r="U510">
        <v>6471</v>
      </c>
      <c r="V510">
        <f>IF(VLOOKUP(G510,Sku_Consolidated!A2:S957,19,FALSE)="SHOWCASE", VLOOKUP(E510,Store_Showcase!B2:L144,11, FALSE), IF(VLOOKUP(G510,Sku_Consolidated!A2:S957,19,FALSE)="VAM",VLOOKUP(E510,Store_VAM!B2:L273,11, FALSE),VLOOKUP(E510,Store_SRP!B2:L110,11, FALSE)))</f>
      </c>
      <c r="W510">
        <f>VLOOKUP(G510,Sku_Consolidated!A2:W957,11,FALSE)</f>
      </c>
      <c r="X510">
        <f>VLOOKUP(G510,Sku_Consolidated!A2:H957,8,FALSE)</f>
      </c>
      <c r="Y510">
        <f>VLOOKUP(G510,Sku_Consolidated!A2:I957,9,FALSE)</f>
      </c>
      <c r="Z510" t="s">
        <v>38</v>
      </c>
      <c r="AA510">
        <f>VLOOKUP(G510,Sku_Consolidated!A2:E957,5,FALSE)</f>
      </c>
      <c r="AB510">
        <f>IF(VLOOKUP(G510,Sku_Consolidated!A2:S957,19,FALSE)="SHOWCASE", VLOOKUP(E510,Store_Showcase!B2:N144,13, FALSE), IF(VLOOKUP(G510,Sku_Consolidated!A2:S957,19,FALSE)="VAM",VLOOKUP(E510,Store_VAM!B2:N273,13, FALSE),VLOOKUP(E510,Store_SRP!B2:N110,13, FALSE)))</f>
      </c>
      <c r="AC510">
        <f>IF(IFERROR(AB510,TRUE)=TRUE, "-","OK")</f>
      </c>
      <c r="AD510" s="8" t="s">
        <v>1176</v>
      </c>
      <c r="AE510" s="8" t="s">
        <v>39</v>
      </c>
      <c r="AF510">
        <f>IF(IFERROR(VLOOKUP(E510,Store_Showcase!B2:H144,{5}, FALSE), TRUE)=TRUE, IF(IFERROR(VLOOKUP(E510,Store_SRP!B2:H110,{5}, FALSE), TRUE)=TRUE,VLOOKUP(E510,Store_VAM!B2:H273,{5}, FALSE),VLOOKUP(E510,Store_SRP!B2:H110,{5}, FALSE)), VLOOKUP(E510,Store_Showcase!B2:H144,{5}, FALSE))</f>
      </c>
      <c r="AG510">
        <f>IF(IFERROR(VLOOKUP(E510,Store_Showcase!B2:H144,{6}, FALSE), TRUE)=TRUE, IF(IFERROR(VLOOKUP(E510,Store_SRP!B2:H110,{6}, FALSE), TRUE)=TRUE,VLOOKUP(E510,Store_VAM!B2:H273,{6}, FALSE),VLOOKUP(E510,Store_SRP!B2:H110,{6}, FALSE)), VLOOKUP(E510,Store_Showcase!B2:H144,{6}, FALSE))</f>
      </c>
      <c r="AH510">
        <f>VLOOKUP(G510,Sku_Consolidated!A2:R957,18,FALSE)</f>
      </c>
      <c r="AI510">
        <f>VLOOKUP(G510,Sku_Consolidated!A2:S957,19,FALSE)</f>
      </c>
      <c r="AJ510">
        <f>VLOOKUP(G510,Sku_Consolidated!A2:T957,20,FALSE)</f>
      </c>
    </row>
    <row r="511" spans="1:36" x14ac:dyDescent="0.25">
      <c r="A511">
        <v>2024</v>
      </c>
      <c r="B511" t="s">
        <v>31</v>
      </c>
      <c r="C511" t="s">
        <v>32</v>
      </c>
      <c r="D511" t="s">
        <v>33</v>
      </c>
      <c r="E511">
        <v>722</v>
      </c>
      <c r="F511">
        <f>IF(IFERROR(VLOOKUP(E511,Store_Showcase!B2:H144,{2}, FALSE), TRUE)=TRUE, IF(IFERROR(VLOOKUP(E511,Store_SRP!B2:H110,{2}, FALSE), TRUE)=TRUE,VLOOKUP(E511,Store_VAM!B2:H273,{2}, FALSE),VLOOKUP(E511,Store_SRP!B2:H110,{2}, FALSE)), VLOOKUP(E511,Store_Showcase!B2:H144,{2}, FALSE))</f>
      </c>
      <c r="G511">
        <v>659617</v>
      </c>
      <c r="H511" t="s">
        <v>75</v>
      </c>
      <c r="I511" s="8" t="s">
        <v>1177</v>
      </c>
      <c r="J511" t="s">
        <v>36</v>
      </c>
      <c r="K511" s="8">
        <f>IF(J511="PCK", I511, 0)</f>
      </c>
      <c r="L511" s="8">
        <f>IF(J511="KLS", I511, IF(J511="PCK", I511*VLOOKUP(G511,Sku_Consolidated!A2:U957,21, FALSE),I511*VLOOKUP(G511,Sku_Consolidated!A2:U957,21, FALSE)))</f>
      </c>
      <c r="M511" s="8">
        <f>IF(J511="PCS", I511, 0)</f>
      </c>
      <c r="N511" s="8" t="s">
        <v>1178</v>
      </c>
      <c r="O511" s="8">
        <f>N511 * VLOOKUP(E511&amp;VLOOKUP(G511,Sku_Consolidated!A2:Q957,17,FALSE),Sku_CommRate!A2:E1002, 5, FALSE)</f>
      </c>
      <c r="P511" s="8">
        <f>N511 - O511</f>
      </c>
      <c r="Q511">
        <f>VLOOKUP(G511,Sku_Consolidated!A2:G957,7, FALSE)</f>
      </c>
      <c r="R511">
        <f>IF(IFERROR(VLOOKUP(E511,Store_Showcase!B2:H144,7, FALSE), TRUE)=TRUE, IF(IFERROR(VLOOKUP(E511,Store_SRP!B2:H110,7, FALSE), TRUE)=TRUE,VLOOKUP(E511,Store_VAM!B2:H273,7, FALSE),VLOOKUP(E511,Store_SRP!B2:H110,7, FALSE)), VLOOKUP(E511,Store_Showcase!B2:H144,7, FALSE))</f>
      </c>
      <c r="S511">
        <f>IF(IFERROR(VLOOKUP(E511,Store_Showcase!B2:I144,8, FALSE), TRUE)=TRUE, IF(IFERROR(VLOOKUP(E511,Store_SRP!B2:I110,8, FALSE), TRUE)=TRUE,VLOOKUP(E511,Store_VAM!B2:I273,8, FALSE),VLOOKUP(E511,Store_SRP!B2:I110,8, FALSE)), VLOOKUP(E511,Store_Showcase!B2:I144,8, FALSE))</f>
      </c>
      <c r="T511">
        <f>VLOOKUP(G511,Sku_Consolidated!A2:R957,18,FALSE)</f>
      </c>
      <c r="U511">
        <v>7376</v>
      </c>
      <c r="V511">
        <f>IF(VLOOKUP(G511,Sku_Consolidated!A2:S957,19,FALSE)="SHOWCASE", VLOOKUP(E511,Store_Showcase!B2:L144,11, FALSE), IF(VLOOKUP(G511,Sku_Consolidated!A2:S957,19,FALSE)="VAM",VLOOKUP(E511,Store_VAM!B2:L273,11, FALSE),VLOOKUP(E511,Store_SRP!B2:L110,11, FALSE)))</f>
      </c>
      <c r="W511">
        <f>VLOOKUP(G511,Sku_Consolidated!A2:W957,11,FALSE)</f>
      </c>
      <c r="X511">
        <f>VLOOKUP(G511,Sku_Consolidated!A2:H957,8,FALSE)</f>
      </c>
      <c r="Y511">
        <f>VLOOKUP(G511,Sku_Consolidated!A2:I957,9,FALSE)</f>
      </c>
      <c r="Z511" t="s">
        <v>38</v>
      </c>
      <c r="AA511">
        <f>VLOOKUP(G511,Sku_Consolidated!A2:E957,5,FALSE)</f>
      </c>
      <c r="AB511">
        <f>IF(VLOOKUP(G511,Sku_Consolidated!A2:S957,19,FALSE)="SHOWCASE", VLOOKUP(E511,Store_Showcase!B2:N144,13, FALSE), IF(VLOOKUP(G511,Sku_Consolidated!A2:S957,19,FALSE)="VAM",VLOOKUP(E511,Store_VAM!B2:N273,13, FALSE),VLOOKUP(E511,Store_SRP!B2:N110,13, FALSE)))</f>
      </c>
      <c r="AC511">
        <f>IF(IFERROR(AB511,TRUE)=TRUE, "-","OK")</f>
      </c>
      <c r="AD511" s="8" t="s">
        <v>1178</v>
      </c>
      <c r="AE511" s="8" t="s">
        <v>39</v>
      </c>
      <c r="AF511">
        <f>IF(IFERROR(VLOOKUP(E511,Store_Showcase!B2:H144,{5}, FALSE), TRUE)=TRUE, IF(IFERROR(VLOOKUP(E511,Store_SRP!B2:H110,{5}, FALSE), TRUE)=TRUE,VLOOKUP(E511,Store_VAM!B2:H273,{5}, FALSE),VLOOKUP(E511,Store_SRP!B2:H110,{5}, FALSE)), VLOOKUP(E511,Store_Showcase!B2:H144,{5}, FALSE))</f>
      </c>
      <c r="AG511">
        <f>IF(IFERROR(VLOOKUP(E511,Store_Showcase!B2:H144,{6}, FALSE), TRUE)=TRUE, IF(IFERROR(VLOOKUP(E511,Store_SRP!B2:H110,{6}, FALSE), TRUE)=TRUE,VLOOKUP(E511,Store_VAM!B2:H273,{6}, FALSE),VLOOKUP(E511,Store_SRP!B2:H110,{6}, FALSE)), VLOOKUP(E511,Store_Showcase!B2:H144,{6}, FALSE))</f>
      </c>
      <c r="AH511">
        <f>VLOOKUP(G511,Sku_Consolidated!A2:R957,18,FALSE)</f>
      </c>
      <c r="AI511">
        <f>VLOOKUP(G511,Sku_Consolidated!A2:S957,19,FALSE)</f>
      </c>
      <c r="AJ511">
        <f>VLOOKUP(G511,Sku_Consolidated!A2:T957,20,FALSE)</f>
      </c>
    </row>
    <row r="512" spans="1:36" x14ac:dyDescent="0.25">
      <c r="A512">
        <v>2024</v>
      </c>
      <c r="B512" t="s">
        <v>31</v>
      </c>
      <c r="C512" t="s">
        <v>32</v>
      </c>
      <c r="D512" t="s">
        <v>33</v>
      </c>
      <c r="E512">
        <v>496</v>
      </c>
      <c r="F512">
        <f>IF(IFERROR(VLOOKUP(E512,Store_Showcase!B2:H144,{2}, FALSE), TRUE)=TRUE, IF(IFERROR(VLOOKUP(E512,Store_SRP!B2:H110,{2}, FALSE), TRUE)=TRUE,VLOOKUP(E512,Store_VAM!B2:H273,{2}, FALSE),VLOOKUP(E512,Store_SRP!B2:H110,{2}, FALSE)), VLOOKUP(E512,Store_Showcase!B2:H144,{2}, FALSE))</f>
      </c>
      <c r="G512">
        <v>655815</v>
      </c>
      <c r="H512" t="s">
        <v>446</v>
      </c>
      <c r="I512" s="8" t="s">
        <v>1155</v>
      </c>
      <c r="J512" t="s">
        <v>36</v>
      </c>
      <c r="K512" s="8">
        <f>IF(J512="PCK", I512, 0)</f>
      </c>
      <c r="L512" s="8">
        <f>IF(J512="KLS", I512, IF(J512="PCK", I512*VLOOKUP(G512,Sku_Consolidated!A2:U957,21, FALSE),I512*VLOOKUP(G512,Sku_Consolidated!A2:U957,21, FALSE)))</f>
      </c>
      <c r="M512" s="8">
        <f>IF(J512="PCS", I512, 0)</f>
      </c>
      <c r="N512" s="8" t="s">
        <v>1179</v>
      </c>
      <c r="O512" s="8">
        <f>N512 * VLOOKUP(E512&amp;VLOOKUP(G512,Sku_Consolidated!A2:Q957,17,FALSE),Sku_CommRate!A2:E1002, 5, FALSE)</f>
      </c>
      <c r="P512" s="8">
        <f>N512 - O512</f>
      </c>
      <c r="Q512">
        <f>VLOOKUP(G512,Sku_Consolidated!A2:G957,7, FALSE)</f>
      </c>
      <c r="R512">
        <f>IF(IFERROR(VLOOKUP(E512,Store_Showcase!B2:H144,7, FALSE), TRUE)=TRUE, IF(IFERROR(VLOOKUP(E512,Store_SRP!B2:H110,7, FALSE), TRUE)=TRUE,VLOOKUP(E512,Store_VAM!B2:H273,7, FALSE),VLOOKUP(E512,Store_SRP!B2:H110,7, FALSE)), VLOOKUP(E512,Store_Showcase!B2:H144,7, FALSE))</f>
      </c>
      <c r="S512">
        <f>IF(IFERROR(VLOOKUP(E512,Store_Showcase!B2:I144,8, FALSE), TRUE)=TRUE, IF(IFERROR(VLOOKUP(E512,Store_SRP!B2:I110,8, FALSE), TRUE)=TRUE,VLOOKUP(E512,Store_VAM!B2:I273,8, FALSE),VLOOKUP(E512,Store_SRP!B2:I110,8, FALSE)), VLOOKUP(E512,Store_Showcase!B2:I144,8, FALSE))</f>
      </c>
      <c r="T512">
        <f>VLOOKUP(G512,Sku_Consolidated!A2:R957,18,FALSE)</f>
      </c>
      <c r="U512">
        <v>6472</v>
      </c>
      <c r="V512">
        <f>IF(VLOOKUP(G512,Sku_Consolidated!A2:S957,19,FALSE)="SHOWCASE", VLOOKUP(E512,Store_Showcase!B2:L144,11, FALSE), IF(VLOOKUP(G512,Sku_Consolidated!A2:S957,19,FALSE)="VAM",VLOOKUP(E512,Store_VAM!B2:L273,11, FALSE),VLOOKUP(E512,Store_SRP!B2:L110,11, FALSE)))</f>
      </c>
      <c r="W512">
        <f>VLOOKUP(G512,Sku_Consolidated!A2:W957,11,FALSE)</f>
      </c>
      <c r="X512">
        <f>VLOOKUP(G512,Sku_Consolidated!A2:H957,8,FALSE)</f>
      </c>
      <c r="Y512">
        <f>VLOOKUP(G512,Sku_Consolidated!A2:I957,9,FALSE)</f>
      </c>
      <c r="Z512" t="s">
        <v>38</v>
      </c>
      <c r="AA512">
        <f>VLOOKUP(G512,Sku_Consolidated!A2:E957,5,FALSE)</f>
      </c>
      <c r="AB512">
        <f>IF(VLOOKUP(G512,Sku_Consolidated!A2:S957,19,FALSE)="SHOWCASE", VLOOKUP(E512,Store_Showcase!B2:N144,13, FALSE), IF(VLOOKUP(G512,Sku_Consolidated!A2:S957,19,FALSE)="VAM",VLOOKUP(E512,Store_VAM!B2:N273,13, FALSE),VLOOKUP(E512,Store_SRP!B2:N110,13, FALSE)))</f>
      </c>
      <c r="AC512">
        <f>IF(IFERROR(AB512,TRUE)=TRUE, "-","OK")</f>
      </c>
      <c r="AD512" s="8" t="s">
        <v>1179</v>
      </c>
      <c r="AE512" s="8" t="s">
        <v>39</v>
      </c>
      <c r="AF512">
        <f>IF(IFERROR(VLOOKUP(E512,Store_Showcase!B2:H144,{5}, FALSE), TRUE)=TRUE, IF(IFERROR(VLOOKUP(E512,Store_SRP!B2:H110,{5}, FALSE), TRUE)=TRUE,VLOOKUP(E512,Store_VAM!B2:H273,{5}, FALSE),VLOOKUP(E512,Store_SRP!B2:H110,{5}, FALSE)), VLOOKUP(E512,Store_Showcase!B2:H144,{5}, FALSE))</f>
      </c>
      <c r="AG512">
        <f>IF(IFERROR(VLOOKUP(E512,Store_Showcase!B2:H144,{6}, FALSE), TRUE)=TRUE, IF(IFERROR(VLOOKUP(E512,Store_SRP!B2:H110,{6}, FALSE), TRUE)=TRUE,VLOOKUP(E512,Store_VAM!B2:H273,{6}, FALSE),VLOOKUP(E512,Store_SRP!B2:H110,{6}, FALSE)), VLOOKUP(E512,Store_Showcase!B2:H144,{6}, FALSE))</f>
      </c>
      <c r="AH512">
        <f>VLOOKUP(G512,Sku_Consolidated!A2:R957,18,FALSE)</f>
      </c>
      <c r="AI512">
        <f>VLOOKUP(G512,Sku_Consolidated!A2:S957,19,FALSE)</f>
      </c>
      <c r="AJ512">
        <f>VLOOKUP(G512,Sku_Consolidated!A2:T957,20,FALSE)</f>
      </c>
    </row>
    <row r="513" spans="1:36" x14ac:dyDescent="0.25">
      <c r="A513">
        <v>2024</v>
      </c>
      <c r="B513" t="s">
        <v>31</v>
      </c>
      <c r="C513" t="s">
        <v>32</v>
      </c>
      <c r="D513" t="s">
        <v>33</v>
      </c>
      <c r="E513">
        <v>481</v>
      </c>
      <c r="F513">
        <f>IF(IFERROR(VLOOKUP(E513,Store_Showcase!B2:H144,{2}, FALSE), TRUE)=TRUE, IF(IFERROR(VLOOKUP(E513,Store_SRP!B2:H110,{2}, FALSE), TRUE)=TRUE,VLOOKUP(E513,Store_VAM!B2:H273,{2}, FALSE),VLOOKUP(E513,Store_SRP!B2:H110,{2}, FALSE)), VLOOKUP(E513,Store_Showcase!B2:H144,{2}, FALSE))</f>
      </c>
      <c r="G513">
        <v>655834</v>
      </c>
      <c r="H513" t="s">
        <v>774</v>
      </c>
      <c r="I513" s="8" t="s">
        <v>1180</v>
      </c>
      <c r="J513" t="s">
        <v>36</v>
      </c>
      <c r="K513" s="8">
        <f>IF(J513="PCK", I513, 0)</f>
      </c>
      <c r="L513" s="8">
        <f>IF(J513="KLS", I513, IF(J513="PCK", I513*VLOOKUP(G513,Sku_Consolidated!A2:U957,21, FALSE),I513*VLOOKUP(G513,Sku_Consolidated!A2:U957,21, FALSE)))</f>
      </c>
      <c r="M513" s="8">
        <f>IF(J513="PCS", I513, 0)</f>
      </c>
      <c r="N513" s="8" t="s">
        <v>1181</v>
      </c>
      <c r="O513" s="8">
        <f>N513 * VLOOKUP(E513&amp;VLOOKUP(G513,Sku_Consolidated!A2:Q957,17,FALSE),Sku_CommRate!A2:E1002, 5, FALSE)</f>
      </c>
      <c r="P513" s="8">
        <f>N513 - O513</f>
      </c>
      <c r="Q513">
        <f>VLOOKUP(G513,Sku_Consolidated!A2:G957,7, FALSE)</f>
      </c>
      <c r="R513">
        <f>IF(IFERROR(VLOOKUP(E513,Store_Showcase!B2:H144,7, FALSE), TRUE)=TRUE, IF(IFERROR(VLOOKUP(E513,Store_SRP!B2:H110,7, FALSE), TRUE)=TRUE,VLOOKUP(E513,Store_VAM!B2:H273,7, FALSE),VLOOKUP(E513,Store_SRP!B2:H110,7, FALSE)), VLOOKUP(E513,Store_Showcase!B2:H144,7, FALSE))</f>
      </c>
      <c r="S513">
        <f>IF(IFERROR(VLOOKUP(E513,Store_Showcase!B2:I144,8, FALSE), TRUE)=TRUE, IF(IFERROR(VLOOKUP(E513,Store_SRP!B2:I110,8, FALSE), TRUE)=TRUE,VLOOKUP(E513,Store_VAM!B2:I273,8, FALSE),VLOOKUP(E513,Store_SRP!B2:I110,8, FALSE)), VLOOKUP(E513,Store_Showcase!B2:I144,8, FALSE))</f>
      </c>
      <c r="T513">
        <f>VLOOKUP(G513,Sku_Consolidated!A2:R957,18,FALSE)</f>
      </c>
      <c r="U513">
        <v>6491</v>
      </c>
      <c r="V513">
        <f>IF(VLOOKUP(G513,Sku_Consolidated!A2:S957,19,FALSE)="SHOWCASE", VLOOKUP(E513,Store_Showcase!B2:L144,11, FALSE), IF(VLOOKUP(G513,Sku_Consolidated!A2:S957,19,FALSE)="VAM",VLOOKUP(E513,Store_VAM!B2:L273,11, FALSE),VLOOKUP(E513,Store_SRP!B2:L110,11, FALSE)))</f>
      </c>
      <c r="W513">
        <f>VLOOKUP(G513,Sku_Consolidated!A2:W957,11,FALSE)</f>
      </c>
      <c r="X513">
        <f>VLOOKUP(G513,Sku_Consolidated!A2:H957,8,FALSE)</f>
      </c>
      <c r="Y513">
        <f>VLOOKUP(G513,Sku_Consolidated!A2:I957,9,FALSE)</f>
      </c>
      <c r="Z513" t="s">
        <v>38</v>
      </c>
      <c r="AA513">
        <f>VLOOKUP(G513,Sku_Consolidated!A2:E957,5,FALSE)</f>
      </c>
      <c r="AB513">
        <f>IF(VLOOKUP(G513,Sku_Consolidated!A2:S957,19,FALSE)="SHOWCASE", VLOOKUP(E513,Store_Showcase!B2:N144,13, FALSE), IF(VLOOKUP(G513,Sku_Consolidated!A2:S957,19,FALSE)="VAM",VLOOKUP(E513,Store_VAM!B2:N273,13, FALSE),VLOOKUP(E513,Store_SRP!B2:N110,13, FALSE)))</f>
      </c>
      <c r="AC513">
        <f>IF(IFERROR(AB513,TRUE)=TRUE, "-","OK")</f>
      </c>
      <c r="AD513" s="8" t="s">
        <v>1181</v>
      </c>
      <c r="AE513" s="8" t="s">
        <v>39</v>
      </c>
      <c r="AF513">
        <f>IF(IFERROR(VLOOKUP(E513,Store_Showcase!B2:H144,{5}, FALSE), TRUE)=TRUE, IF(IFERROR(VLOOKUP(E513,Store_SRP!B2:H110,{5}, FALSE), TRUE)=TRUE,VLOOKUP(E513,Store_VAM!B2:H273,{5}, FALSE),VLOOKUP(E513,Store_SRP!B2:H110,{5}, FALSE)), VLOOKUP(E513,Store_Showcase!B2:H144,{5}, FALSE))</f>
      </c>
      <c r="AG513">
        <f>IF(IFERROR(VLOOKUP(E513,Store_Showcase!B2:H144,{6}, FALSE), TRUE)=TRUE, IF(IFERROR(VLOOKUP(E513,Store_SRP!B2:H110,{6}, FALSE), TRUE)=TRUE,VLOOKUP(E513,Store_VAM!B2:H273,{6}, FALSE),VLOOKUP(E513,Store_SRP!B2:H110,{6}, FALSE)), VLOOKUP(E513,Store_Showcase!B2:H144,{6}, FALSE))</f>
      </c>
      <c r="AH513">
        <f>VLOOKUP(G513,Sku_Consolidated!A2:R957,18,FALSE)</f>
      </c>
      <c r="AI513">
        <f>VLOOKUP(G513,Sku_Consolidated!A2:S957,19,FALSE)</f>
      </c>
      <c r="AJ513">
        <f>VLOOKUP(G513,Sku_Consolidated!A2:T957,20,FALSE)</f>
      </c>
    </row>
    <row r="514" spans="1:36" x14ac:dyDescent="0.25">
      <c r="A514">
        <v>2024</v>
      </c>
      <c r="B514" t="s">
        <v>31</v>
      </c>
      <c r="C514" t="s">
        <v>32</v>
      </c>
      <c r="D514" t="s">
        <v>33</v>
      </c>
      <c r="E514">
        <v>202</v>
      </c>
      <c r="F514">
        <f>IF(IFERROR(VLOOKUP(E514,Store_Showcase!B2:H144,{2}, FALSE), TRUE)=TRUE, IF(IFERROR(VLOOKUP(E514,Store_SRP!B2:H110,{2}, FALSE), TRUE)=TRUE,VLOOKUP(E514,Store_VAM!B2:H273,{2}, FALSE),VLOOKUP(E514,Store_SRP!B2:H110,{2}, FALSE)), VLOOKUP(E514,Store_Showcase!B2:H144,{2}, FALSE))</f>
      </c>
      <c r="G514">
        <v>655292</v>
      </c>
      <c r="H514" t="s">
        <v>72</v>
      </c>
      <c r="I514" s="8" t="s">
        <v>1182</v>
      </c>
      <c r="J514" t="s">
        <v>36</v>
      </c>
      <c r="K514" s="8">
        <f>IF(J514="PCK", I514, 0)</f>
      </c>
      <c r="L514" s="8">
        <f>IF(J514="KLS", I514, IF(J514="PCK", I514*VLOOKUP(G514,Sku_Consolidated!A2:U957,21, FALSE),I514*VLOOKUP(G514,Sku_Consolidated!A2:U957,21, FALSE)))</f>
      </c>
      <c r="M514" s="8">
        <f>IF(J514="PCS", I514, 0)</f>
      </c>
      <c r="N514" s="8" t="s">
        <v>1183</v>
      </c>
      <c r="O514" s="8">
        <f>N514 * VLOOKUP(E514&amp;VLOOKUP(G514,Sku_Consolidated!A2:Q957,17,FALSE),Sku_CommRate!A2:E1002, 5, FALSE)</f>
      </c>
      <c r="P514" s="8">
        <f>N514 - O514</f>
      </c>
      <c r="Q514">
        <f>VLOOKUP(G514,Sku_Consolidated!A2:G957,7, FALSE)</f>
      </c>
      <c r="R514">
        <f>IF(IFERROR(VLOOKUP(E514,Store_Showcase!B2:H144,7, FALSE), TRUE)=TRUE, IF(IFERROR(VLOOKUP(E514,Store_SRP!B2:H110,7, FALSE), TRUE)=TRUE,VLOOKUP(E514,Store_VAM!B2:H273,7, FALSE),VLOOKUP(E514,Store_SRP!B2:H110,7, FALSE)), VLOOKUP(E514,Store_Showcase!B2:H144,7, FALSE))</f>
      </c>
      <c r="S514">
        <f>IF(IFERROR(VLOOKUP(E514,Store_Showcase!B2:I144,8, FALSE), TRUE)=TRUE, IF(IFERROR(VLOOKUP(E514,Store_SRP!B2:I110,8, FALSE), TRUE)=TRUE,VLOOKUP(E514,Store_VAM!B2:I273,8, FALSE),VLOOKUP(E514,Store_SRP!B2:I110,8, FALSE)), VLOOKUP(E514,Store_Showcase!B2:I144,8, FALSE))</f>
      </c>
      <c r="T514">
        <f>VLOOKUP(G514,Sku_Consolidated!A2:R957,18,FALSE)</f>
      </c>
      <c r="U514">
        <v>6220</v>
      </c>
      <c r="V514">
        <f>IF(VLOOKUP(G514,Sku_Consolidated!A2:S957,19,FALSE)="SHOWCASE", VLOOKUP(E514,Store_Showcase!B2:L144,11, FALSE), IF(VLOOKUP(G514,Sku_Consolidated!A2:S957,19,FALSE)="VAM",VLOOKUP(E514,Store_VAM!B2:L273,11, FALSE),VLOOKUP(E514,Store_SRP!B2:L110,11, FALSE)))</f>
      </c>
      <c r="W514">
        <f>VLOOKUP(G514,Sku_Consolidated!A2:W957,11,FALSE)</f>
      </c>
      <c r="X514">
        <f>VLOOKUP(G514,Sku_Consolidated!A2:H957,8,FALSE)</f>
      </c>
      <c r="Y514">
        <f>VLOOKUP(G514,Sku_Consolidated!A2:I957,9,FALSE)</f>
      </c>
      <c r="Z514" t="s">
        <v>38</v>
      </c>
      <c r="AA514">
        <f>VLOOKUP(G514,Sku_Consolidated!A2:E957,5,FALSE)</f>
      </c>
      <c r="AB514">
        <f>IF(VLOOKUP(G514,Sku_Consolidated!A2:S957,19,FALSE)="SHOWCASE", VLOOKUP(E514,Store_Showcase!B2:N144,13, FALSE), IF(VLOOKUP(G514,Sku_Consolidated!A2:S957,19,FALSE)="VAM",VLOOKUP(E514,Store_VAM!B2:N273,13, FALSE),VLOOKUP(E514,Store_SRP!B2:N110,13, FALSE)))</f>
      </c>
      <c r="AC514">
        <f>IF(IFERROR(AB514,TRUE)=TRUE, "-","OK")</f>
      </c>
      <c r="AD514" s="8" t="s">
        <v>1183</v>
      </c>
      <c r="AE514" s="8" t="s">
        <v>39</v>
      </c>
      <c r="AF514">
        <f>IF(IFERROR(VLOOKUP(E514,Store_Showcase!B2:H144,{5}, FALSE), TRUE)=TRUE, IF(IFERROR(VLOOKUP(E514,Store_SRP!B2:H110,{5}, FALSE), TRUE)=TRUE,VLOOKUP(E514,Store_VAM!B2:H273,{5}, FALSE),VLOOKUP(E514,Store_SRP!B2:H110,{5}, FALSE)), VLOOKUP(E514,Store_Showcase!B2:H144,{5}, FALSE))</f>
      </c>
      <c r="AG514">
        <f>IF(IFERROR(VLOOKUP(E514,Store_Showcase!B2:H144,{6}, FALSE), TRUE)=TRUE, IF(IFERROR(VLOOKUP(E514,Store_SRP!B2:H110,{6}, FALSE), TRUE)=TRUE,VLOOKUP(E514,Store_VAM!B2:H273,{6}, FALSE),VLOOKUP(E514,Store_SRP!B2:H110,{6}, FALSE)), VLOOKUP(E514,Store_Showcase!B2:H144,{6}, FALSE))</f>
      </c>
      <c r="AH514">
        <f>VLOOKUP(G514,Sku_Consolidated!A2:R957,18,FALSE)</f>
      </c>
      <c r="AI514">
        <f>VLOOKUP(G514,Sku_Consolidated!A2:S957,19,FALSE)</f>
      </c>
      <c r="AJ514">
        <f>VLOOKUP(G514,Sku_Consolidated!A2:T957,20,FALSE)</f>
      </c>
    </row>
    <row r="515" spans="1:36" x14ac:dyDescent="0.25">
      <c r="A515">
        <v>2024</v>
      </c>
      <c r="B515" t="s">
        <v>31</v>
      </c>
      <c r="C515" t="s">
        <v>32</v>
      </c>
      <c r="D515" t="s">
        <v>33</v>
      </c>
      <c r="E515">
        <v>468</v>
      </c>
      <c r="F515">
        <f>IF(IFERROR(VLOOKUP(E515,Store_Showcase!B2:H144,{2}, FALSE), TRUE)=TRUE, IF(IFERROR(VLOOKUP(E515,Store_SRP!B2:H110,{2}, FALSE), TRUE)=TRUE,VLOOKUP(E515,Store_VAM!B2:H273,{2}, FALSE),VLOOKUP(E515,Store_SRP!B2:H110,{2}, FALSE)), VLOOKUP(E515,Store_Showcase!B2:H144,{2}, FALSE))</f>
      </c>
      <c r="G515">
        <v>655713</v>
      </c>
      <c r="H515" t="s">
        <v>309</v>
      </c>
      <c r="I515" s="8" t="s">
        <v>1042</v>
      </c>
      <c r="J515" t="s">
        <v>36</v>
      </c>
      <c r="K515" s="8">
        <f>IF(J515="PCK", I515, 0)</f>
      </c>
      <c r="L515" s="8">
        <f>IF(J515="KLS", I515, IF(J515="PCK", I515*VLOOKUP(G515,Sku_Consolidated!A2:U957,21, FALSE),I515*VLOOKUP(G515,Sku_Consolidated!A2:U957,21, FALSE)))</f>
      </c>
      <c r="M515" s="8">
        <f>IF(J515="PCS", I515, 0)</f>
      </c>
      <c r="N515" s="8" t="s">
        <v>1184</v>
      </c>
      <c r="O515" s="8">
        <f>N515 * VLOOKUP(E515&amp;VLOOKUP(G515,Sku_Consolidated!A2:Q957,17,FALSE),Sku_CommRate!A2:E1002, 5, FALSE)</f>
      </c>
      <c r="P515" s="8">
        <f>N515 - O515</f>
      </c>
      <c r="Q515">
        <f>VLOOKUP(G515,Sku_Consolidated!A2:G957,7, FALSE)</f>
      </c>
      <c r="R515">
        <f>IF(IFERROR(VLOOKUP(E515,Store_Showcase!B2:H144,7, FALSE), TRUE)=TRUE, IF(IFERROR(VLOOKUP(E515,Store_SRP!B2:H110,7, FALSE), TRUE)=TRUE,VLOOKUP(E515,Store_VAM!B2:H273,7, FALSE),VLOOKUP(E515,Store_SRP!B2:H110,7, FALSE)), VLOOKUP(E515,Store_Showcase!B2:H144,7, FALSE))</f>
      </c>
      <c r="S515">
        <f>IF(IFERROR(VLOOKUP(E515,Store_Showcase!B2:I144,8, FALSE), TRUE)=TRUE, IF(IFERROR(VLOOKUP(E515,Store_SRP!B2:I110,8, FALSE), TRUE)=TRUE,VLOOKUP(E515,Store_VAM!B2:I273,8, FALSE),VLOOKUP(E515,Store_SRP!B2:I110,8, FALSE)), VLOOKUP(E515,Store_Showcase!B2:I144,8, FALSE))</f>
      </c>
      <c r="T515">
        <f>VLOOKUP(G515,Sku_Consolidated!A2:R957,18,FALSE)</f>
      </c>
      <c r="U515">
        <v>6441</v>
      </c>
      <c r="V515">
        <f>IF(VLOOKUP(G515,Sku_Consolidated!A2:S957,19,FALSE)="SHOWCASE", VLOOKUP(E515,Store_Showcase!B2:L144,11, FALSE), IF(VLOOKUP(G515,Sku_Consolidated!A2:S957,19,FALSE)="VAM",VLOOKUP(E515,Store_VAM!B2:L273,11, FALSE),VLOOKUP(E515,Store_SRP!B2:L110,11, FALSE)))</f>
      </c>
      <c r="W515">
        <f>VLOOKUP(G515,Sku_Consolidated!A2:W957,11,FALSE)</f>
      </c>
      <c r="X515">
        <f>VLOOKUP(G515,Sku_Consolidated!A2:H957,8,FALSE)</f>
      </c>
      <c r="Y515">
        <f>VLOOKUP(G515,Sku_Consolidated!A2:I957,9,FALSE)</f>
      </c>
      <c r="Z515" t="s">
        <v>38</v>
      </c>
      <c r="AA515">
        <f>VLOOKUP(G515,Sku_Consolidated!A2:E957,5,FALSE)</f>
      </c>
      <c r="AB515">
        <f>IF(VLOOKUP(G515,Sku_Consolidated!A2:S957,19,FALSE)="SHOWCASE", VLOOKUP(E515,Store_Showcase!B2:N144,13, FALSE), IF(VLOOKUP(G515,Sku_Consolidated!A2:S957,19,FALSE)="VAM",VLOOKUP(E515,Store_VAM!B2:N273,13, FALSE),VLOOKUP(E515,Store_SRP!B2:N110,13, FALSE)))</f>
      </c>
      <c r="AC515">
        <f>IF(IFERROR(AB515,TRUE)=TRUE, "-","OK")</f>
      </c>
      <c r="AD515" s="8" t="s">
        <v>1184</v>
      </c>
      <c r="AE515" s="8" t="s">
        <v>39</v>
      </c>
      <c r="AF515">
        <f>IF(IFERROR(VLOOKUP(E515,Store_Showcase!B2:H144,{5}, FALSE), TRUE)=TRUE, IF(IFERROR(VLOOKUP(E515,Store_SRP!B2:H110,{5}, FALSE), TRUE)=TRUE,VLOOKUP(E515,Store_VAM!B2:H273,{5}, FALSE),VLOOKUP(E515,Store_SRP!B2:H110,{5}, FALSE)), VLOOKUP(E515,Store_Showcase!B2:H144,{5}, FALSE))</f>
      </c>
      <c r="AG515">
        <f>IF(IFERROR(VLOOKUP(E515,Store_Showcase!B2:H144,{6}, FALSE), TRUE)=TRUE, IF(IFERROR(VLOOKUP(E515,Store_SRP!B2:H110,{6}, FALSE), TRUE)=TRUE,VLOOKUP(E515,Store_VAM!B2:H273,{6}, FALSE),VLOOKUP(E515,Store_SRP!B2:H110,{6}, FALSE)), VLOOKUP(E515,Store_Showcase!B2:H144,{6}, FALSE))</f>
      </c>
      <c r="AH515">
        <f>VLOOKUP(G515,Sku_Consolidated!A2:R957,18,FALSE)</f>
      </c>
      <c r="AI515">
        <f>VLOOKUP(G515,Sku_Consolidated!A2:S957,19,FALSE)</f>
      </c>
      <c r="AJ515">
        <f>VLOOKUP(G515,Sku_Consolidated!A2:T957,20,FALSE)</f>
      </c>
    </row>
    <row r="516" spans="1:36" x14ac:dyDescent="0.25">
      <c r="A516">
        <v>2024</v>
      </c>
      <c r="B516" t="s">
        <v>31</v>
      </c>
      <c r="C516" t="s">
        <v>32</v>
      </c>
      <c r="D516" t="s">
        <v>33</v>
      </c>
      <c r="E516">
        <v>423</v>
      </c>
      <c r="F516">
        <f>IF(IFERROR(VLOOKUP(E516,Store_Showcase!B2:H144,{2}, FALSE), TRUE)=TRUE, IF(IFERROR(VLOOKUP(E516,Store_SRP!B2:H110,{2}, FALSE), TRUE)=TRUE,VLOOKUP(E516,Store_VAM!B2:H273,{2}, FALSE),VLOOKUP(E516,Store_SRP!B2:H110,{2}, FALSE)), VLOOKUP(E516,Store_Showcase!B2:H144,{2}, FALSE))</f>
      </c>
      <c r="G516">
        <v>655707</v>
      </c>
      <c r="H516" t="s">
        <v>495</v>
      </c>
      <c r="I516" s="8" t="s">
        <v>1185</v>
      </c>
      <c r="J516" t="s">
        <v>36</v>
      </c>
      <c r="K516" s="8">
        <f>IF(J516="PCK", I516, 0)</f>
      </c>
      <c r="L516" s="8">
        <f>IF(J516="KLS", I516, IF(J516="PCK", I516*VLOOKUP(G516,Sku_Consolidated!A2:U957,21, FALSE),I516*VLOOKUP(G516,Sku_Consolidated!A2:U957,21, FALSE)))</f>
      </c>
      <c r="M516" s="8">
        <f>IF(J516="PCS", I516, 0)</f>
      </c>
      <c r="N516" s="8" t="s">
        <v>1186</v>
      </c>
      <c r="O516" s="8">
        <f>N516 * VLOOKUP(E516&amp;VLOOKUP(G516,Sku_Consolidated!A2:Q957,17,FALSE),Sku_CommRate!A2:E1002, 5, FALSE)</f>
      </c>
      <c r="P516" s="8">
        <f>N516 - O516</f>
      </c>
      <c r="Q516">
        <f>VLOOKUP(G516,Sku_Consolidated!A2:G957,7, FALSE)</f>
      </c>
      <c r="R516">
        <f>IF(IFERROR(VLOOKUP(E516,Store_Showcase!B2:H144,7, FALSE), TRUE)=TRUE, IF(IFERROR(VLOOKUP(E516,Store_SRP!B2:H110,7, FALSE), TRUE)=TRUE,VLOOKUP(E516,Store_VAM!B2:H273,7, FALSE),VLOOKUP(E516,Store_SRP!B2:H110,7, FALSE)), VLOOKUP(E516,Store_Showcase!B2:H144,7, FALSE))</f>
      </c>
      <c r="S516">
        <f>IF(IFERROR(VLOOKUP(E516,Store_Showcase!B2:I144,8, FALSE), TRUE)=TRUE, IF(IFERROR(VLOOKUP(E516,Store_SRP!B2:I110,8, FALSE), TRUE)=TRUE,VLOOKUP(E516,Store_VAM!B2:I273,8, FALSE),VLOOKUP(E516,Store_SRP!B2:I110,8, FALSE)), VLOOKUP(E516,Store_Showcase!B2:I144,8, FALSE))</f>
      </c>
      <c r="T516">
        <f>VLOOKUP(G516,Sku_Consolidated!A2:R957,18,FALSE)</f>
      </c>
      <c r="U516">
        <v>6435</v>
      </c>
      <c r="V516">
        <f>IF(VLOOKUP(G516,Sku_Consolidated!A2:S957,19,FALSE)="SHOWCASE", VLOOKUP(E516,Store_Showcase!B2:L144,11, FALSE), IF(VLOOKUP(G516,Sku_Consolidated!A2:S957,19,FALSE)="VAM",VLOOKUP(E516,Store_VAM!B2:L273,11, FALSE),VLOOKUP(E516,Store_SRP!B2:L110,11, FALSE)))</f>
      </c>
      <c r="W516">
        <f>VLOOKUP(G516,Sku_Consolidated!A2:W957,11,FALSE)</f>
      </c>
      <c r="X516">
        <f>VLOOKUP(G516,Sku_Consolidated!A2:H957,8,FALSE)</f>
      </c>
      <c r="Y516">
        <f>VLOOKUP(G516,Sku_Consolidated!A2:I957,9,FALSE)</f>
      </c>
      <c r="Z516" t="s">
        <v>38</v>
      </c>
      <c r="AA516">
        <f>VLOOKUP(G516,Sku_Consolidated!A2:E957,5,FALSE)</f>
      </c>
      <c r="AB516">
        <f>IF(VLOOKUP(G516,Sku_Consolidated!A2:S957,19,FALSE)="SHOWCASE", VLOOKUP(E516,Store_Showcase!B2:N144,13, FALSE), IF(VLOOKUP(G516,Sku_Consolidated!A2:S957,19,FALSE)="VAM",VLOOKUP(E516,Store_VAM!B2:N273,13, FALSE),VLOOKUP(E516,Store_SRP!B2:N110,13, FALSE)))</f>
      </c>
      <c r="AC516">
        <f>IF(IFERROR(AB516,TRUE)=TRUE, "-","OK")</f>
      </c>
      <c r="AD516" s="8" t="s">
        <v>1186</v>
      </c>
      <c r="AE516" s="8" t="s">
        <v>39</v>
      </c>
      <c r="AF516">
        <f>IF(IFERROR(VLOOKUP(E516,Store_Showcase!B2:H144,{5}, FALSE), TRUE)=TRUE, IF(IFERROR(VLOOKUP(E516,Store_SRP!B2:H110,{5}, FALSE), TRUE)=TRUE,VLOOKUP(E516,Store_VAM!B2:H273,{5}, FALSE),VLOOKUP(E516,Store_SRP!B2:H110,{5}, FALSE)), VLOOKUP(E516,Store_Showcase!B2:H144,{5}, FALSE))</f>
      </c>
      <c r="AG516">
        <f>IF(IFERROR(VLOOKUP(E516,Store_Showcase!B2:H144,{6}, FALSE), TRUE)=TRUE, IF(IFERROR(VLOOKUP(E516,Store_SRP!B2:H110,{6}, FALSE), TRUE)=TRUE,VLOOKUP(E516,Store_VAM!B2:H273,{6}, FALSE),VLOOKUP(E516,Store_SRP!B2:H110,{6}, FALSE)), VLOOKUP(E516,Store_Showcase!B2:H144,{6}, FALSE))</f>
      </c>
      <c r="AH516">
        <f>VLOOKUP(G516,Sku_Consolidated!A2:R957,18,FALSE)</f>
      </c>
      <c r="AI516">
        <f>VLOOKUP(G516,Sku_Consolidated!A2:S957,19,FALSE)</f>
      </c>
      <c r="AJ516">
        <f>VLOOKUP(G516,Sku_Consolidated!A2:T957,20,FALSE)</f>
      </c>
    </row>
    <row r="517" spans="1:36" x14ac:dyDescent="0.25">
      <c r="A517">
        <v>2024</v>
      </c>
      <c r="B517" t="s">
        <v>31</v>
      </c>
      <c r="C517" t="s">
        <v>32</v>
      </c>
      <c r="D517" t="s">
        <v>33</v>
      </c>
      <c r="E517">
        <v>722</v>
      </c>
      <c r="F517">
        <f>IF(IFERROR(VLOOKUP(E517,Store_Showcase!B2:H144,{2}, FALSE), TRUE)=TRUE, IF(IFERROR(VLOOKUP(E517,Store_SRP!B2:H110,{2}, FALSE), TRUE)=TRUE,VLOOKUP(E517,Store_VAM!B2:H273,{2}, FALSE),VLOOKUP(E517,Store_SRP!B2:H110,{2}, FALSE)), VLOOKUP(E517,Store_Showcase!B2:H144,{2}, FALSE))</f>
      </c>
      <c r="G517">
        <v>659615</v>
      </c>
      <c r="H517" t="s">
        <v>1187</v>
      </c>
      <c r="I517" s="8" t="s">
        <v>1188</v>
      </c>
      <c r="J517" t="s">
        <v>36</v>
      </c>
      <c r="K517" s="8">
        <f>IF(J517="PCK", I517, 0)</f>
      </c>
      <c r="L517" s="8">
        <f>IF(J517="KLS", I517, IF(J517="PCK", I517*VLOOKUP(G517,Sku_Consolidated!A2:U957,21, FALSE),I517*VLOOKUP(G517,Sku_Consolidated!A2:U957,21, FALSE)))</f>
      </c>
      <c r="M517" s="8">
        <f>IF(J517="PCS", I517, 0)</f>
      </c>
      <c r="N517" s="8" t="s">
        <v>1189</v>
      </c>
      <c r="O517" s="8">
        <f>N517 * VLOOKUP(E517&amp;VLOOKUP(G517,Sku_Consolidated!A2:Q957,17,FALSE),Sku_CommRate!A2:E1002, 5, FALSE)</f>
      </c>
      <c r="P517" s="8">
        <f>N517 - O517</f>
      </c>
      <c r="Q517">
        <f>VLOOKUP(G517,Sku_Consolidated!A2:G957,7, FALSE)</f>
      </c>
      <c r="R517">
        <f>IF(IFERROR(VLOOKUP(E517,Store_Showcase!B2:H144,7, FALSE), TRUE)=TRUE, IF(IFERROR(VLOOKUP(E517,Store_SRP!B2:H110,7, FALSE), TRUE)=TRUE,VLOOKUP(E517,Store_VAM!B2:H273,7, FALSE),VLOOKUP(E517,Store_SRP!B2:H110,7, FALSE)), VLOOKUP(E517,Store_Showcase!B2:H144,7, FALSE))</f>
      </c>
      <c r="S517">
        <f>IF(IFERROR(VLOOKUP(E517,Store_Showcase!B2:I144,8, FALSE), TRUE)=TRUE, IF(IFERROR(VLOOKUP(E517,Store_SRP!B2:I110,8, FALSE), TRUE)=TRUE,VLOOKUP(E517,Store_VAM!B2:I273,8, FALSE),VLOOKUP(E517,Store_SRP!B2:I110,8, FALSE)), VLOOKUP(E517,Store_Showcase!B2:I144,8, FALSE))</f>
      </c>
      <c r="T517">
        <f>VLOOKUP(G517,Sku_Consolidated!A2:R957,18,FALSE)</f>
      </c>
      <c r="U517">
        <v>7374</v>
      </c>
      <c r="V517">
        <f>IF(VLOOKUP(G517,Sku_Consolidated!A2:S957,19,FALSE)="SHOWCASE", VLOOKUP(E517,Store_Showcase!B2:L144,11, FALSE), IF(VLOOKUP(G517,Sku_Consolidated!A2:S957,19,FALSE)="VAM",VLOOKUP(E517,Store_VAM!B2:L273,11, FALSE),VLOOKUP(E517,Store_SRP!B2:L110,11, FALSE)))</f>
      </c>
      <c r="W517">
        <f>VLOOKUP(G517,Sku_Consolidated!A2:W957,11,FALSE)</f>
      </c>
      <c r="X517">
        <f>VLOOKUP(G517,Sku_Consolidated!A2:H957,8,FALSE)</f>
      </c>
      <c r="Y517">
        <f>VLOOKUP(G517,Sku_Consolidated!A2:I957,9,FALSE)</f>
      </c>
      <c r="Z517" t="s">
        <v>38</v>
      </c>
      <c r="AA517">
        <f>VLOOKUP(G517,Sku_Consolidated!A2:E957,5,FALSE)</f>
      </c>
      <c r="AB517">
        <f>IF(VLOOKUP(G517,Sku_Consolidated!A2:S957,19,FALSE)="SHOWCASE", VLOOKUP(E517,Store_Showcase!B2:N144,13, FALSE), IF(VLOOKUP(G517,Sku_Consolidated!A2:S957,19,FALSE)="VAM",VLOOKUP(E517,Store_VAM!B2:N273,13, FALSE),VLOOKUP(E517,Store_SRP!B2:N110,13, FALSE)))</f>
      </c>
      <c r="AC517">
        <f>IF(IFERROR(AB517,TRUE)=TRUE, "-","OK")</f>
      </c>
      <c r="AD517" s="8" t="s">
        <v>1189</v>
      </c>
      <c r="AE517" s="8" t="s">
        <v>39</v>
      </c>
      <c r="AF517">
        <f>IF(IFERROR(VLOOKUP(E517,Store_Showcase!B2:H144,{5}, FALSE), TRUE)=TRUE, IF(IFERROR(VLOOKUP(E517,Store_SRP!B2:H110,{5}, FALSE), TRUE)=TRUE,VLOOKUP(E517,Store_VAM!B2:H273,{5}, FALSE),VLOOKUP(E517,Store_SRP!B2:H110,{5}, FALSE)), VLOOKUP(E517,Store_Showcase!B2:H144,{5}, FALSE))</f>
      </c>
      <c r="AG517">
        <f>IF(IFERROR(VLOOKUP(E517,Store_Showcase!B2:H144,{6}, FALSE), TRUE)=TRUE, IF(IFERROR(VLOOKUP(E517,Store_SRP!B2:H110,{6}, FALSE), TRUE)=TRUE,VLOOKUP(E517,Store_VAM!B2:H273,{6}, FALSE),VLOOKUP(E517,Store_SRP!B2:H110,{6}, FALSE)), VLOOKUP(E517,Store_Showcase!B2:H144,{6}, FALSE))</f>
      </c>
      <c r="AH517">
        <f>VLOOKUP(G517,Sku_Consolidated!A2:R957,18,FALSE)</f>
      </c>
      <c r="AI517">
        <f>VLOOKUP(G517,Sku_Consolidated!A2:S957,19,FALSE)</f>
      </c>
      <c r="AJ517">
        <f>VLOOKUP(G517,Sku_Consolidated!A2:T957,20,FALSE)</f>
      </c>
    </row>
    <row r="518" spans="1:36" x14ac:dyDescent="0.25">
      <c r="A518">
        <v>2024</v>
      </c>
      <c r="B518" t="s">
        <v>31</v>
      </c>
      <c r="C518" t="s">
        <v>32</v>
      </c>
      <c r="D518" t="s">
        <v>33</v>
      </c>
      <c r="E518">
        <v>736</v>
      </c>
      <c r="F518">
        <f>IF(IFERROR(VLOOKUP(E518,Store_Showcase!B2:H144,{2}, FALSE), TRUE)=TRUE, IF(IFERROR(VLOOKUP(E518,Store_SRP!B2:H110,{2}, FALSE), TRUE)=TRUE,VLOOKUP(E518,Store_VAM!B2:H273,{2}, FALSE),VLOOKUP(E518,Store_SRP!B2:H110,{2}, FALSE)), VLOOKUP(E518,Store_Showcase!B2:H144,{2}, FALSE))</f>
      </c>
      <c r="G518">
        <v>655312</v>
      </c>
      <c r="H518" t="s">
        <v>98</v>
      </c>
      <c r="I518" s="8" t="s">
        <v>1190</v>
      </c>
      <c r="J518" t="s">
        <v>36</v>
      </c>
      <c r="K518" s="8">
        <f>IF(J518="PCK", I518, 0)</f>
      </c>
      <c r="L518" s="8">
        <f>IF(J518="KLS", I518, IF(J518="PCK", I518*VLOOKUP(G518,Sku_Consolidated!A2:U957,21, FALSE),I518*VLOOKUP(G518,Sku_Consolidated!A2:U957,21, FALSE)))</f>
      </c>
      <c r="M518" s="8">
        <f>IF(J518="PCS", I518, 0)</f>
      </c>
      <c r="N518" s="8" t="s">
        <v>1191</v>
      </c>
      <c r="O518" s="8">
        <f>N518 * VLOOKUP(E518&amp;VLOOKUP(G518,Sku_Consolidated!A2:Q957,17,FALSE),Sku_CommRate!A2:E1002, 5, FALSE)</f>
      </c>
      <c r="P518" s="8">
        <f>N518 - O518</f>
      </c>
      <c r="Q518">
        <f>VLOOKUP(G518,Sku_Consolidated!A2:G957,7, FALSE)</f>
      </c>
      <c r="R518">
        <f>IF(IFERROR(VLOOKUP(E518,Store_Showcase!B2:H144,7, FALSE), TRUE)=TRUE, IF(IFERROR(VLOOKUP(E518,Store_SRP!B2:H110,7, FALSE), TRUE)=TRUE,VLOOKUP(E518,Store_VAM!B2:H273,7, FALSE),VLOOKUP(E518,Store_SRP!B2:H110,7, FALSE)), VLOOKUP(E518,Store_Showcase!B2:H144,7, FALSE))</f>
      </c>
      <c r="S518">
        <f>IF(IFERROR(VLOOKUP(E518,Store_Showcase!B2:I144,8, FALSE), TRUE)=TRUE, IF(IFERROR(VLOOKUP(E518,Store_SRP!B2:I110,8, FALSE), TRUE)=TRUE,VLOOKUP(E518,Store_VAM!B2:I273,8, FALSE),VLOOKUP(E518,Store_SRP!B2:I110,8, FALSE)), VLOOKUP(E518,Store_Showcase!B2:I144,8, FALSE))</f>
      </c>
      <c r="T518">
        <f>VLOOKUP(G518,Sku_Consolidated!A2:R957,18,FALSE)</f>
      </c>
      <c r="U518">
        <v>6238</v>
      </c>
      <c r="V518">
        <f>IF(VLOOKUP(G518,Sku_Consolidated!A2:S957,19,FALSE)="SHOWCASE", VLOOKUP(E518,Store_Showcase!B2:L144,11, FALSE), IF(VLOOKUP(G518,Sku_Consolidated!A2:S957,19,FALSE)="VAM",VLOOKUP(E518,Store_VAM!B2:L273,11, FALSE),VLOOKUP(E518,Store_SRP!B2:L110,11, FALSE)))</f>
      </c>
      <c r="W518">
        <f>VLOOKUP(G518,Sku_Consolidated!A2:W957,11,FALSE)</f>
      </c>
      <c r="X518">
        <f>VLOOKUP(G518,Sku_Consolidated!A2:H957,8,FALSE)</f>
      </c>
      <c r="Y518">
        <f>VLOOKUP(G518,Sku_Consolidated!A2:I957,9,FALSE)</f>
      </c>
      <c r="Z518" t="s">
        <v>38</v>
      </c>
      <c r="AA518">
        <f>VLOOKUP(G518,Sku_Consolidated!A2:E957,5,FALSE)</f>
      </c>
      <c r="AB518">
        <f>IF(VLOOKUP(G518,Sku_Consolidated!A2:S957,19,FALSE)="SHOWCASE", VLOOKUP(E518,Store_Showcase!B2:N144,13, FALSE), IF(VLOOKUP(G518,Sku_Consolidated!A2:S957,19,FALSE)="VAM",VLOOKUP(E518,Store_VAM!B2:N273,13, FALSE),VLOOKUP(E518,Store_SRP!B2:N110,13, FALSE)))</f>
      </c>
      <c r="AC518">
        <f>IF(IFERROR(AB518,TRUE)=TRUE, "-","OK")</f>
      </c>
      <c r="AD518" s="8" t="s">
        <v>1191</v>
      </c>
      <c r="AE518" s="8" t="s">
        <v>39</v>
      </c>
      <c r="AF518">
        <f>IF(IFERROR(VLOOKUP(E518,Store_Showcase!B2:H144,{5}, FALSE), TRUE)=TRUE, IF(IFERROR(VLOOKUP(E518,Store_SRP!B2:H110,{5}, FALSE), TRUE)=TRUE,VLOOKUP(E518,Store_VAM!B2:H273,{5}, FALSE),VLOOKUP(E518,Store_SRP!B2:H110,{5}, FALSE)), VLOOKUP(E518,Store_Showcase!B2:H144,{5}, FALSE))</f>
      </c>
      <c r="AG518">
        <f>IF(IFERROR(VLOOKUP(E518,Store_Showcase!B2:H144,{6}, FALSE), TRUE)=TRUE, IF(IFERROR(VLOOKUP(E518,Store_SRP!B2:H110,{6}, FALSE), TRUE)=TRUE,VLOOKUP(E518,Store_VAM!B2:H273,{6}, FALSE),VLOOKUP(E518,Store_SRP!B2:H110,{6}, FALSE)), VLOOKUP(E518,Store_Showcase!B2:H144,{6}, FALSE))</f>
      </c>
      <c r="AH518">
        <f>VLOOKUP(G518,Sku_Consolidated!A2:R957,18,FALSE)</f>
      </c>
      <c r="AI518">
        <f>VLOOKUP(G518,Sku_Consolidated!A2:S957,19,FALSE)</f>
      </c>
      <c r="AJ518">
        <f>VLOOKUP(G518,Sku_Consolidated!A2:T957,20,FALSE)</f>
      </c>
    </row>
    <row r="519" spans="1:36" x14ac:dyDescent="0.25">
      <c r="A519">
        <v>2024</v>
      </c>
      <c r="B519" t="s">
        <v>31</v>
      </c>
      <c r="C519" t="s">
        <v>32</v>
      </c>
      <c r="D519" t="s">
        <v>33</v>
      </c>
      <c r="E519">
        <v>401</v>
      </c>
      <c r="F519">
        <f>IF(IFERROR(VLOOKUP(E519,Store_Showcase!B2:H144,{2}, FALSE), TRUE)=TRUE, IF(IFERROR(VLOOKUP(E519,Store_SRP!B2:H110,{2}, FALSE), TRUE)=TRUE,VLOOKUP(E519,Store_VAM!B2:H273,{2}, FALSE),VLOOKUP(E519,Store_SRP!B2:H110,{2}, FALSE)), VLOOKUP(E519,Store_Showcase!B2:H144,{2}, FALSE))</f>
      </c>
      <c r="G519">
        <v>655544</v>
      </c>
      <c r="H519" t="s">
        <v>1192</v>
      </c>
      <c r="I519" s="8" t="s">
        <v>682</v>
      </c>
      <c r="J519" t="s">
        <v>36</v>
      </c>
      <c r="K519" s="8">
        <f>IF(J519="PCK", I519, 0)</f>
      </c>
      <c r="L519" s="8">
        <f>IF(J519="KLS", I519, IF(J519="PCK", I519*VLOOKUP(G519,Sku_Consolidated!A2:U957,21, FALSE),I519*VLOOKUP(G519,Sku_Consolidated!A2:U957,21, FALSE)))</f>
      </c>
      <c r="M519" s="8">
        <f>IF(J519="PCS", I519, 0)</f>
      </c>
      <c r="N519" s="8" t="s">
        <v>1193</v>
      </c>
      <c r="O519" s="8">
        <f>N519 * VLOOKUP(E519&amp;VLOOKUP(G519,Sku_Consolidated!A2:Q957,17,FALSE),Sku_CommRate!A2:E1002, 5, FALSE)</f>
      </c>
      <c r="P519" s="8">
        <f>N519 - O519</f>
      </c>
      <c r="Q519">
        <f>VLOOKUP(G519,Sku_Consolidated!A2:G957,7, FALSE)</f>
      </c>
      <c r="R519">
        <f>IF(IFERROR(VLOOKUP(E519,Store_Showcase!B2:H144,7, FALSE), TRUE)=TRUE, IF(IFERROR(VLOOKUP(E519,Store_SRP!B2:H110,7, FALSE), TRUE)=TRUE,VLOOKUP(E519,Store_VAM!B2:H273,7, FALSE),VLOOKUP(E519,Store_SRP!B2:H110,7, FALSE)), VLOOKUP(E519,Store_Showcase!B2:H144,7, FALSE))</f>
      </c>
      <c r="S519">
        <f>IF(IFERROR(VLOOKUP(E519,Store_Showcase!B2:I144,8, FALSE), TRUE)=TRUE, IF(IFERROR(VLOOKUP(E519,Store_SRP!B2:I110,8, FALSE), TRUE)=TRUE,VLOOKUP(E519,Store_VAM!B2:I273,8, FALSE),VLOOKUP(E519,Store_SRP!B2:I110,8, FALSE)), VLOOKUP(E519,Store_Showcase!B2:I144,8, FALSE))</f>
      </c>
      <c r="T519">
        <f>VLOOKUP(G519,Sku_Consolidated!A2:R957,18,FALSE)</f>
      </c>
      <c r="U519">
        <v>6363</v>
      </c>
      <c r="V519">
        <f>IF(VLOOKUP(G519,Sku_Consolidated!A2:S957,19,FALSE)="SHOWCASE", VLOOKUP(E519,Store_Showcase!B2:L144,11, FALSE), IF(VLOOKUP(G519,Sku_Consolidated!A2:S957,19,FALSE)="VAM",VLOOKUP(E519,Store_VAM!B2:L273,11, FALSE),VLOOKUP(E519,Store_SRP!B2:L110,11, FALSE)))</f>
      </c>
      <c r="W519">
        <f>VLOOKUP(G519,Sku_Consolidated!A2:W957,11,FALSE)</f>
      </c>
      <c r="X519">
        <f>VLOOKUP(G519,Sku_Consolidated!A2:H957,8,FALSE)</f>
      </c>
      <c r="Y519">
        <f>VLOOKUP(G519,Sku_Consolidated!A2:I957,9,FALSE)</f>
      </c>
      <c r="Z519" t="s">
        <v>38</v>
      </c>
      <c r="AA519">
        <f>VLOOKUP(G519,Sku_Consolidated!A2:E957,5,FALSE)</f>
      </c>
      <c r="AB519">
        <f>IF(VLOOKUP(G519,Sku_Consolidated!A2:S957,19,FALSE)="SHOWCASE", VLOOKUP(E519,Store_Showcase!B2:N144,13, FALSE), IF(VLOOKUP(G519,Sku_Consolidated!A2:S957,19,FALSE)="VAM",VLOOKUP(E519,Store_VAM!B2:N273,13, FALSE),VLOOKUP(E519,Store_SRP!B2:N110,13, FALSE)))</f>
      </c>
      <c r="AC519">
        <f>IF(IFERROR(AB519,TRUE)=TRUE, "-","OK")</f>
      </c>
      <c r="AD519" s="8" t="s">
        <v>1193</v>
      </c>
      <c r="AE519" s="8" t="s">
        <v>39</v>
      </c>
      <c r="AF519">
        <f>IF(IFERROR(VLOOKUP(E519,Store_Showcase!B2:H144,{5}, FALSE), TRUE)=TRUE, IF(IFERROR(VLOOKUP(E519,Store_SRP!B2:H110,{5}, FALSE), TRUE)=TRUE,VLOOKUP(E519,Store_VAM!B2:H273,{5}, FALSE),VLOOKUP(E519,Store_SRP!B2:H110,{5}, FALSE)), VLOOKUP(E519,Store_Showcase!B2:H144,{5}, FALSE))</f>
      </c>
      <c r="AG519">
        <f>IF(IFERROR(VLOOKUP(E519,Store_Showcase!B2:H144,{6}, FALSE), TRUE)=TRUE, IF(IFERROR(VLOOKUP(E519,Store_SRP!B2:H110,{6}, FALSE), TRUE)=TRUE,VLOOKUP(E519,Store_VAM!B2:H273,{6}, FALSE),VLOOKUP(E519,Store_SRP!B2:H110,{6}, FALSE)), VLOOKUP(E519,Store_Showcase!B2:H144,{6}, FALSE))</f>
      </c>
      <c r="AH519">
        <f>VLOOKUP(G519,Sku_Consolidated!A2:R957,18,FALSE)</f>
      </c>
      <c r="AI519">
        <f>VLOOKUP(G519,Sku_Consolidated!A2:S957,19,FALSE)</f>
      </c>
      <c r="AJ519">
        <f>VLOOKUP(G519,Sku_Consolidated!A2:T957,20,FALSE)</f>
      </c>
    </row>
    <row r="520" spans="1:36" x14ac:dyDescent="0.25">
      <c r="A520">
        <v>2024</v>
      </c>
      <c r="B520" t="s">
        <v>31</v>
      </c>
      <c r="C520" t="s">
        <v>32</v>
      </c>
      <c r="D520" t="s">
        <v>33</v>
      </c>
      <c r="E520">
        <v>130</v>
      </c>
      <c r="F520">
        <f>IF(IFERROR(VLOOKUP(E520,Store_Showcase!B2:H144,{2}, FALSE), TRUE)=TRUE, IF(IFERROR(VLOOKUP(E520,Store_SRP!B2:H110,{2}, FALSE), TRUE)=TRUE,VLOOKUP(E520,Store_VAM!B2:H273,{2}, FALSE),VLOOKUP(E520,Store_SRP!B2:H110,{2}, FALSE)), VLOOKUP(E520,Store_Showcase!B2:H144,{2}, FALSE))</f>
      </c>
      <c r="G520">
        <v>687771</v>
      </c>
      <c r="H520" t="s">
        <v>1194</v>
      </c>
      <c r="I520" s="8" t="s">
        <v>655</v>
      </c>
      <c r="J520" t="s">
        <v>493</v>
      </c>
      <c r="K520" s="8">
        <f>IF(J520="PCK", I520, 0)</f>
      </c>
      <c r="L520" s="8">
        <f>IF(J520="KLS", I520, IF(J520="PCK", I520*VLOOKUP(G520,Sku_Consolidated!A2:U957,21, FALSE),I520*VLOOKUP(G520,Sku_Consolidated!A2:U957,21, FALSE)))</f>
      </c>
      <c r="M520" s="8">
        <f>IF(J520="PCS", I520, 0)</f>
      </c>
      <c r="N520" s="8" t="s">
        <v>1195</v>
      </c>
      <c r="O520" s="8">
        <f>N520 * VLOOKUP(E520&amp;VLOOKUP(G520,Sku_Consolidated!A2:Q957,17,FALSE),Sku_CommRate!A2:E1002, 5, FALSE)</f>
      </c>
      <c r="P520" s="8">
        <f>N520 - O520</f>
      </c>
      <c r="Q520">
        <f>VLOOKUP(G520,Sku_Consolidated!A2:G957,7, FALSE)</f>
      </c>
      <c r="R520">
        <f>IF(IFERROR(VLOOKUP(E520,Store_Showcase!B2:H144,7, FALSE), TRUE)=TRUE, IF(IFERROR(VLOOKUP(E520,Store_SRP!B2:H110,7, FALSE), TRUE)=TRUE,VLOOKUP(E520,Store_VAM!B2:H273,7, FALSE),VLOOKUP(E520,Store_SRP!B2:H110,7, FALSE)), VLOOKUP(E520,Store_Showcase!B2:H144,7, FALSE))</f>
      </c>
      <c r="S520">
        <f>IF(IFERROR(VLOOKUP(E520,Store_Showcase!B2:I144,8, FALSE), TRUE)=TRUE, IF(IFERROR(VLOOKUP(E520,Store_SRP!B2:I110,8, FALSE), TRUE)=TRUE,VLOOKUP(E520,Store_VAM!B2:I273,8, FALSE),VLOOKUP(E520,Store_SRP!B2:I110,8, FALSE)), VLOOKUP(E520,Store_Showcase!B2:I144,8, FALSE))</f>
      </c>
      <c r="T520">
        <f>VLOOKUP(G520,Sku_Consolidated!A2:R957,18,FALSE)</f>
      </c>
      <c r="U520">
        <v>4806532531533</v>
      </c>
      <c r="V520">
        <f>IF(VLOOKUP(G520,Sku_Consolidated!A2:S957,19,FALSE)="SHOWCASE", VLOOKUP(E520,Store_Showcase!B2:L144,11, FALSE), IF(VLOOKUP(G520,Sku_Consolidated!A2:S957,19,FALSE)="VAM",VLOOKUP(E520,Store_VAM!B2:L273,11, FALSE),VLOOKUP(E520,Store_SRP!B2:L110,11, FALSE)))</f>
      </c>
      <c r="W520">
        <f>VLOOKUP(G520,Sku_Consolidated!A2:W957,11,FALSE)</f>
      </c>
      <c r="X520">
        <f>VLOOKUP(G520,Sku_Consolidated!A2:H957,8,FALSE)</f>
      </c>
      <c r="Y520">
        <f>VLOOKUP(G520,Sku_Consolidated!A2:I957,9,FALSE)</f>
      </c>
      <c r="Z520" t="s">
        <v>38</v>
      </c>
      <c r="AA520">
        <f>VLOOKUP(G520,Sku_Consolidated!A2:E957,5,FALSE)</f>
      </c>
      <c r="AB520">
        <f>IF(VLOOKUP(G520,Sku_Consolidated!A2:S957,19,FALSE)="SHOWCASE", VLOOKUP(E520,Store_Showcase!B2:N144,13, FALSE), IF(VLOOKUP(G520,Sku_Consolidated!A2:S957,19,FALSE)="VAM",VLOOKUP(E520,Store_VAM!B2:N273,13, FALSE),VLOOKUP(E520,Store_SRP!B2:N110,13, FALSE)))</f>
      </c>
      <c r="AC520">
        <f>IF(IFERROR(AB520,TRUE)=TRUE, "-","OK")</f>
      </c>
      <c r="AD520" s="8" t="s">
        <v>1196</v>
      </c>
      <c r="AE520" s="8" t="s">
        <v>1197</v>
      </c>
      <c r="AF520">
        <f>IF(IFERROR(VLOOKUP(E520,Store_Showcase!B2:H144,{5}, FALSE), TRUE)=TRUE, IF(IFERROR(VLOOKUP(E520,Store_SRP!B2:H110,{5}, FALSE), TRUE)=TRUE,VLOOKUP(E520,Store_VAM!B2:H273,{5}, FALSE),VLOOKUP(E520,Store_SRP!B2:H110,{5}, FALSE)), VLOOKUP(E520,Store_Showcase!B2:H144,{5}, FALSE))</f>
      </c>
      <c r="AG520">
        <f>IF(IFERROR(VLOOKUP(E520,Store_Showcase!B2:H144,{6}, FALSE), TRUE)=TRUE, IF(IFERROR(VLOOKUP(E520,Store_SRP!B2:H110,{6}, FALSE), TRUE)=TRUE,VLOOKUP(E520,Store_VAM!B2:H273,{6}, FALSE),VLOOKUP(E520,Store_SRP!B2:H110,{6}, FALSE)), VLOOKUP(E520,Store_Showcase!B2:H144,{6}, FALSE))</f>
      </c>
      <c r="AH520">
        <f>VLOOKUP(G520,Sku_Consolidated!A2:R957,18,FALSE)</f>
      </c>
      <c r="AI520">
        <f>VLOOKUP(G520,Sku_Consolidated!A2:S957,19,FALSE)</f>
      </c>
      <c r="AJ520">
        <f>VLOOKUP(G520,Sku_Consolidated!A2:T957,20,FALSE)</f>
      </c>
    </row>
    <row r="521" spans="1:36" x14ac:dyDescent="0.25">
      <c r="A521">
        <v>2024</v>
      </c>
      <c r="B521" t="s">
        <v>31</v>
      </c>
      <c r="C521" t="s">
        <v>32</v>
      </c>
      <c r="D521" t="s">
        <v>33</v>
      </c>
      <c r="E521">
        <v>722</v>
      </c>
      <c r="F521">
        <f>IF(IFERROR(VLOOKUP(E521,Store_Showcase!B2:H144,{2}, FALSE), TRUE)=TRUE, IF(IFERROR(VLOOKUP(E521,Store_SRP!B2:H110,{2}, FALSE), TRUE)=TRUE,VLOOKUP(E521,Store_VAM!B2:H273,{2}, FALSE),VLOOKUP(E521,Store_SRP!B2:H110,{2}, FALSE)), VLOOKUP(E521,Store_Showcase!B2:H144,{2}, FALSE))</f>
      </c>
      <c r="G521">
        <v>655319</v>
      </c>
      <c r="H521" t="s">
        <v>246</v>
      </c>
      <c r="I521" s="8" t="s">
        <v>1198</v>
      </c>
      <c r="J521" t="s">
        <v>36</v>
      </c>
      <c r="K521" s="8">
        <f>IF(J521="PCK", I521, 0)</f>
      </c>
      <c r="L521" s="8">
        <f>IF(J521="KLS", I521, IF(J521="PCK", I521*VLOOKUP(G521,Sku_Consolidated!A2:U957,21, FALSE),I521*VLOOKUP(G521,Sku_Consolidated!A2:U957,21, FALSE)))</f>
      </c>
      <c r="M521" s="8">
        <f>IF(J521="PCS", I521, 0)</f>
      </c>
      <c r="N521" s="8" t="s">
        <v>1199</v>
      </c>
      <c r="O521" s="8">
        <f>N521 * VLOOKUP(E521&amp;VLOOKUP(G521,Sku_Consolidated!A2:Q957,17,FALSE),Sku_CommRate!A2:E1002, 5, FALSE)</f>
      </c>
      <c r="P521" s="8">
        <f>N521 - O521</f>
      </c>
      <c r="Q521">
        <f>VLOOKUP(G521,Sku_Consolidated!A2:G957,7, FALSE)</f>
      </c>
      <c r="R521">
        <f>IF(IFERROR(VLOOKUP(E521,Store_Showcase!B2:H144,7, FALSE), TRUE)=TRUE, IF(IFERROR(VLOOKUP(E521,Store_SRP!B2:H110,7, FALSE), TRUE)=TRUE,VLOOKUP(E521,Store_VAM!B2:H273,7, FALSE),VLOOKUP(E521,Store_SRP!B2:H110,7, FALSE)), VLOOKUP(E521,Store_Showcase!B2:H144,7, FALSE))</f>
      </c>
      <c r="S521">
        <f>IF(IFERROR(VLOOKUP(E521,Store_Showcase!B2:I144,8, FALSE), TRUE)=TRUE, IF(IFERROR(VLOOKUP(E521,Store_SRP!B2:I110,8, FALSE), TRUE)=TRUE,VLOOKUP(E521,Store_VAM!B2:I273,8, FALSE),VLOOKUP(E521,Store_SRP!B2:I110,8, FALSE)), VLOOKUP(E521,Store_Showcase!B2:I144,8, FALSE))</f>
      </c>
      <c r="T521">
        <f>VLOOKUP(G521,Sku_Consolidated!A2:R957,18,FALSE)</f>
      </c>
      <c r="U521">
        <v>6244</v>
      </c>
      <c r="V521">
        <f>IF(VLOOKUP(G521,Sku_Consolidated!A2:S957,19,FALSE)="SHOWCASE", VLOOKUP(E521,Store_Showcase!B2:L144,11, FALSE), IF(VLOOKUP(G521,Sku_Consolidated!A2:S957,19,FALSE)="VAM",VLOOKUP(E521,Store_VAM!B2:L273,11, FALSE),VLOOKUP(E521,Store_SRP!B2:L110,11, FALSE)))</f>
      </c>
      <c r="W521">
        <f>VLOOKUP(G521,Sku_Consolidated!A2:W957,11,FALSE)</f>
      </c>
      <c r="X521">
        <f>VLOOKUP(G521,Sku_Consolidated!A2:H957,8,FALSE)</f>
      </c>
      <c r="Y521">
        <f>VLOOKUP(G521,Sku_Consolidated!A2:I957,9,FALSE)</f>
      </c>
      <c r="Z521" t="s">
        <v>38</v>
      </c>
      <c r="AA521">
        <f>VLOOKUP(G521,Sku_Consolidated!A2:E957,5,FALSE)</f>
      </c>
      <c r="AB521">
        <f>IF(VLOOKUP(G521,Sku_Consolidated!A2:S957,19,FALSE)="SHOWCASE", VLOOKUP(E521,Store_Showcase!B2:N144,13, FALSE), IF(VLOOKUP(G521,Sku_Consolidated!A2:S957,19,FALSE)="VAM",VLOOKUP(E521,Store_VAM!B2:N273,13, FALSE),VLOOKUP(E521,Store_SRP!B2:N110,13, FALSE)))</f>
      </c>
      <c r="AC521">
        <f>IF(IFERROR(AB521,TRUE)=TRUE, "-","OK")</f>
      </c>
      <c r="AD521" s="8" t="s">
        <v>1199</v>
      </c>
      <c r="AE521" s="8" t="s">
        <v>39</v>
      </c>
      <c r="AF521">
        <f>IF(IFERROR(VLOOKUP(E521,Store_Showcase!B2:H144,{5}, FALSE), TRUE)=TRUE, IF(IFERROR(VLOOKUP(E521,Store_SRP!B2:H110,{5}, FALSE), TRUE)=TRUE,VLOOKUP(E521,Store_VAM!B2:H273,{5}, FALSE),VLOOKUP(E521,Store_SRP!B2:H110,{5}, FALSE)), VLOOKUP(E521,Store_Showcase!B2:H144,{5}, FALSE))</f>
      </c>
      <c r="AG521">
        <f>IF(IFERROR(VLOOKUP(E521,Store_Showcase!B2:H144,{6}, FALSE), TRUE)=TRUE, IF(IFERROR(VLOOKUP(E521,Store_SRP!B2:H110,{6}, FALSE), TRUE)=TRUE,VLOOKUP(E521,Store_VAM!B2:H273,{6}, FALSE),VLOOKUP(E521,Store_SRP!B2:H110,{6}, FALSE)), VLOOKUP(E521,Store_Showcase!B2:H144,{6}, FALSE))</f>
      </c>
      <c r="AH521">
        <f>VLOOKUP(G521,Sku_Consolidated!A2:R957,18,FALSE)</f>
      </c>
      <c r="AI521">
        <f>VLOOKUP(G521,Sku_Consolidated!A2:S957,19,FALSE)</f>
      </c>
      <c r="AJ521">
        <f>VLOOKUP(G521,Sku_Consolidated!A2:T957,20,FALSE)</f>
      </c>
    </row>
    <row r="522" spans="1:36" x14ac:dyDescent="0.25">
      <c r="A522">
        <v>2024</v>
      </c>
      <c r="B522" t="s">
        <v>31</v>
      </c>
      <c r="C522" t="s">
        <v>32</v>
      </c>
      <c r="D522" t="s">
        <v>33</v>
      </c>
      <c r="E522">
        <v>736</v>
      </c>
      <c r="F522">
        <f>IF(IFERROR(VLOOKUP(E522,Store_Showcase!B2:H144,{2}, FALSE), TRUE)=TRUE, IF(IFERROR(VLOOKUP(E522,Store_SRP!B2:H110,{2}, FALSE), TRUE)=TRUE,VLOOKUP(E522,Store_VAM!B2:H273,{2}, FALSE),VLOOKUP(E522,Store_SRP!B2:H110,{2}, FALSE)), VLOOKUP(E522,Store_Showcase!B2:H144,{2}, FALSE))</f>
      </c>
      <c r="G522">
        <v>655281</v>
      </c>
      <c r="H522" t="s">
        <v>40</v>
      </c>
      <c r="I522" s="8" t="s">
        <v>1200</v>
      </c>
      <c r="J522" t="s">
        <v>36</v>
      </c>
      <c r="K522" s="8">
        <f>IF(J522="PCK", I522, 0)</f>
      </c>
      <c r="L522" s="8">
        <f>IF(J522="KLS", I522, IF(J522="PCK", I522*VLOOKUP(G522,Sku_Consolidated!A2:U957,21, FALSE),I522*VLOOKUP(G522,Sku_Consolidated!A2:U957,21, FALSE)))</f>
      </c>
      <c r="M522" s="8">
        <f>IF(J522="PCS", I522, 0)</f>
      </c>
      <c r="N522" s="8" t="s">
        <v>1201</v>
      </c>
      <c r="O522" s="8">
        <f>N522 * VLOOKUP(E522&amp;VLOOKUP(G522,Sku_Consolidated!A2:Q957,17,FALSE),Sku_CommRate!A2:E1002, 5, FALSE)</f>
      </c>
      <c r="P522" s="8">
        <f>N522 - O522</f>
      </c>
      <c r="Q522">
        <f>VLOOKUP(G522,Sku_Consolidated!A2:G957,7, FALSE)</f>
      </c>
      <c r="R522">
        <f>IF(IFERROR(VLOOKUP(E522,Store_Showcase!B2:H144,7, FALSE), TRUE)=TRUE, IF(IFERROR(VLOOKUP(E522,Store_SRP!B2:H110,7, FALSE), TRUE)=TRUE,VLOOKUP(E522,Store_VAM!B2:H273,7, FALSE),VLOOKUP(E522,Store_SRP!B2:H110,7, FALSE)), VLOOKUP(E522,Store_Showcase!B2:H144,7, FALSE))</f>
      </c>
      <c r="S522">
        <f>IF(IFERROR(VLOOKUP(E522,Store_Showcase!B2:I144,8, FALSE), TRUE)=TRUE, IF(IFERROR(VLOOKUP(E522,Store_SRP!B2:I110,8, FALSE), TRUE)=TRUE,VLOOKUP(E522,Store_VAM!B2:I273,8, FALSE),VLOOKUP(E522,Store_SRP!B2:I110,8, FALSE)), VLOOKUP(E522,Store_Showcase!B2:I144,8, FALSE))</f>
      </c>
      <c r="T522">
        <f>VLOOKUP(G522,Sku_Consolidated!A2:R957,18,FALSE)</f>
      </c>
      <c r="U522">
        <v>6216</v>
      </c>
      <c r="V522">
        <f>IF(VLOOKUP(G522,Sku_Consolidated!A2:S957,19,FALSE)="SHOWCASE", VLOOKUP(E522,Store_Showcase!B2:L144,11, FALSE), IF(VLOOKUP(G522,Sku_Consolidated!A2:S957,19,FALSE)="VAM",VLOOKUP(E522,Store_VAM!B2:L273,11, FALSE),VLOOKUP(E522,Store_SRP!B2:L110,11, FALSE)))</f>
      </c>
      <c r="W522">
        <f>VLOOKUP(G522,Sku_Consolidated!A2:W957,11,FALSE)</f>
      </c>
      <c r="X522">
        <f>VLOOKUP(G522,Sku_Consolidated!A2:H957,8,FALSE)</f>
      </c>
      <c r="Y522">
        <f>VLOOKUP(G522,Sku_Consolidated!A2:I957,9,FALSE)</f>
      </c>
      <c r="Z522" t="s">
        <v>38</v>
      </c>
      <c r="AA522">
        <f>VLOOKUP(G522,Sku_Consolidated!A2:E957,5,FALSE)</f>
      </c>
      <c r="AB522">
        <f>IF(VLOOKUP(G522,Sku_Consolidated!A2:S957,19,FALSE)="SHOWCASE", VLOOKUP(E522,Store_Showcase!B2:N144,13, FALSE), IF(VLOOKUP(G522,Sku_Consolidated!A2:S957,19,FALSE)="VAM",VLOOKUP(E522,Store_VAM!B2:N273,13, FALSE),VLOOKUP(E522,Store_SRP!B2:N110,13, FALSE)))</f>
      </c>
      <c r="AC522">
        <f>IF(IFERROR(AB522,TRUE)=TRUE, "-","OK")</f>
      </c>
      <c r="AD522" s="8" t="s">
        <v>1201</v>
      </c>
      <c r="AE522" s="8" t="s">
        <v>39</v>
      </c>
      <c r="AF522">
        <f>IF(IFERROR(VLOOKUP(E522,Store_Showcase!B2:H144,{5}, FALSE), TRUE)=TRUE, IF(IFERROR(VLOOKUP(E522,Store_SRP!B2:H110,{5}, FALSE), TRUE)=TRUE,VLOOKUP(E522,Store_VAM!B2:H273,{5}, FALSE),VLOOKUP(E522,Store_SRP!B2:H110,{5}, FALSE)), VLOOKUP(E522,Store_Showcase!B2:H144,{5}, FALSE))</f>
      </c>
      <c r="AG522">
        <f>IF(IFERROR(VLOOKUP(E522,Store_Showcase!B2:H144,{6}, FALSE), TRUE)=TRUE, IF(IFERROR(VLOOKUP(E522,Store_SRP!B2:H110,{6}, FALSE), TRUE)=TRUE,VLOOKUP(E522,Store_VAM!B2:H273,{6}, FALSE),VLOOKUP(E522,Store_SRP!B2:H110,{6}, FALSE)), VLOOKUP(E522,Store_Showcase!B2:H144,{6}, FALSE))</f>
      </c>
      <c r="AH522">
        <f>VLOOKUP(G522,Sku_Consolidated!A2:R957,18,FALSE)</f>
      </c>
      <c r="AI522">
        <f>VLOOKUP(G522,Sku_Consolidated!A2:S957,19,FALSE)</f>
      </c>
      <c r="AJ522">
        <f>VLOOKUP(G522,Sku_Consolidated!A2:T957,20,FALSE)</f>
      </c>
    </row>
    <row r="523" spans="1:36" x14ac:dyDescent="0.25">
      <c r="A523">
        <v>2024</v>
      </c>
      <c r="B523" t="s">
        <v>31</v>
      </c>
      <c r="C523" t="s">
        <v>32</v>
      </c>
      <c r="D523" t="s">
        <v>33</v>
      </c>
      <c r="E523">
        <v>402</v>
      </c>
      <c r="F523">
        <f>IF(IFERROR(VLOOKUP(E523,Store_Showcase!B2:H144,{2}, FALSE), TRUE)=TRUE, IF(IFERROR(VLOOKUP(E523,Store_SRP!B2:H110,{2}, FALSE), TRUE)=TRUE,VLOOKUP(E523,Store_VAM!B2:H273,{2}, FALSE),VLOOKUP(E523,Store_SRP!B2:H110,{2}, FALSE)), VLOOKUP(E523,Store_Showcase!B2:H144,{2}, FALSE))</f>
      </c>
      <c r="G523">
        <v>655281</v>
      </c>
      <c r="H523" t="s">
        <v>40</v>
      </c>
      <c r="I523" s="8" t="s">
        <v>1202</v>
      </c>
      <c r="J523" t="s">
        <v>36</v>
      </c>
      <c r="K523" s="8">
        <f>IF(J523="PCK", I523, 0)</f>
      </c>
      <c r="L523" s="8">
        <f>IF(J523="KLS", I523, IF(J523="PCK", I523*VLOOKUP(G523,Sku_Consolidated!A2:U957,21, FALSE),I523*VLOOKUP(G523,Sku_Consolidated!A2:U957,21, FALSE)))</f>
      </c>
      <c r="M523" s="8">
        <f>IF(J523="PCS", I523, 0)</f>
      </c>
      <c r="N523" s="8" t="s">
        <v>1203</v>
      </c>
      <c r="O523" s="8">
        <f>N523 * VLOOKUP(E523&amp;VLOOKUP(G523,Sku_Consolidated!A2:Q957,17,FALSE),Sku_CommRate!A2:E1002, 5, FALSE)</f>
      </c>
      <c r="P523" s="8">
        <f>N523 - O523</f>
      </c>
      <c r="Q523">
        <f>VLOOKUP(G523,Sku_Consolidated!A2:G957,7, FALSE)</f>
      </c>
      <c r="R523">
        <f>IF(IFERROR(VLOOKUP(E523,Store_Showcase!B2:H144,7, FALSE), TRUE)=TRUE, IF(IFERROR(VLOOKUP(E523,Store_SRP!B2:H110,7, FALSE), TRUE)=TRUE,VLOOKUP(E523,Store_VAM!B2:H273,7, FALSE),VLOOKUP(E523,Store_SRP!B2:H110,7, FALSE)), VLOOKUP(E523,Store_Showcase!B2:H144,7, FALSE))</f>
      </c>
      <c r="S523">
        <f>IF(IFERROR(VLOOKUP(E523,Store_Showcase!B2:I144,8, FALSE), TRUE)=TRUE, IF(IFERROR(VLOOKUP(E523,Store_SRP!B2:I110,8, FALSE), TRUE)=TRUE,VLOOKUP(E523,Store_VAM!B2:I273,8, FALSE),VLOOKUP(E523,Store_SRP!B2:I110,8, FALSE)), VLOOKUP(E523,Store_Showcase!B2:I144,8, FALSE))</f>
      </c>
      <c r="T523">
        <f>VLOOKUP(G523,Sku_Consolidated!A2:R957,18,FALSE)</f>
      </c>
      <c r="U523">
        <v>6216</v>
      </c>
      <c r="V523">
        <f>IF(VLOOKUP(G523,Sku_Consolidated!A2:S957,19,FALSE)="SHOWCASE", VLOOKUP(E523,Store_Showcase!B2:L144,11, FALSE), IF(VLOOKUP(G523,Sku_Consolidated!A2:S957,19,FALSE)="VAM",VLOOKUP(E523,Store_VAM!B2:L273,11, FALSE),VLOOKUP(E523,Store_SRP!B2:L110,11, FALSE)))</f>
      </c>
      <c r="W523">
        <f>VLOOKUP(G523,Sku_Consolidated!A2:W957,11,FALSE)</f>
      </c>
      <c r="X523">
        <f>VLOOKUP(G523,Sku_Consolidated!A2:H957,8,FALSE)</f>
      </c>
      <c r="Y523">
        <f>VLOOKUP(G523,Sku_Consolidated!A2:I957,9,FALSE)</f>
      </c>
      <c r="Z523" t="s">
        <v>38</v>
      </c>
      <c r="AA523">
        <f>VLOOKUP(G523,Sku_Consolidated!A2:E957,5,FALSE)</f>
      </c>
      <c r="AB523">
        <f>IF(VLOOKUP(G523,Sku_Consolidated!A2:S957,19,FALSE)="SHOWCASE", VLOOKUP(E523,Store_Showcase!B2:N144,13, FALSE), IF(VLOOKUP(G523,Sku_Consolidated!A2:S957,19,FALSE)="VAM",VLOOKUP(E523,Store_VAM!B2:N273,13, FALSE),VLOOKUP(E523,Store_SRP!B2:N110,13, FALSE)))</f>
      </c>
      <c r="AC523">
        <f>IF(IFERROR(AB523,TRUE)=TRUE, "-","OK")</f>
      </c>
      <c r="AD523" s="8" t="s">
        <v>1203</v>
      </c>
      <c r="AE523" s="8" t="s">
        <v>39</v>
      </c>
      <c r="AF523">
        <f>IF(IFERROR(VLOOKUP(E523,Store_Showcase!B2:H144,{5}, FALSE), TRUE)=TRUE, IF(IFERROR(VLOOKUP(E523,Store_SRP!B2:H110,{5}, FALSE), TRUE)=TRUE,VLOOKUP(E523,Store_VAM!B2:H273,{5}, FALSE),VLOOKUP(E523,Store_SRP!B2:H110,{5}, FALSE)), VLOOKUP(E523,Store_Showcase!B2:H144,{5}, FALSE))</f>
      </c>
      <c r="AG523">
        <f>IF(IFERROR(VLOOKUP(E523,Store_Showcase!B2:H144,{6}, FALSE), TRUE)=TRUE, IF(IFERROR(VLOOKUP(E523,Store_SRP!B2:H110,{6}, FALSE), TRUE)=TRUE,VLOOKUP(E523,Store_VAM!B2:H273,{6}, FALSE),VLOOKUP(E523,Store_SRP!B2:H110,{6}, FALSE)), VLOOKUP(E523,Store_Showcase!B2:H144,{6}, FALSE))</f>
      </c>
      <c r="AH523">
        <f>VLOOKUP(G523,Sku_Consolidated!A2:R957,18,FALSE)</f>
      </c>
      <c r="AI523">
        <f>VLOOKUP(G523,Sku_Consolidated!A2:S957,19,FALSE)</f>
      </c>
      <c r="AJ523">
        <f>VLOOKUP(G523,Sku_Consolidated!A2:T957,20,FALSE)</f>
      </c>
    </row>
    <row r="524" spans="1:36" x14ac:dyDescent="0.25">
      <c r="A524">
        <v>2024</v>
      </c>
      <c r="B524" t="s">
        <v>31</v>
      </c>
      <c r="C524" t="s">
        <v>32</v>
      </c>
      <c r="D524" t="s">
        <v>33</v>
      </c>
      <c r="E524">
        <v>207</v>
      </c>
      <c r="F524">
        <f>IF(IFERROR(VLOOKUP(E524,Store_Showcase!B2:H144,{2}, FALSE), TRUE)=TRUE, IF(IFERROR(VLOOKUP(E524,Store_SRP!B2:H110,{2}, FALSE), TRUE)=TRUE,VLOOKUP(E524,Store_VAM!B2:H273,{2}, FALSE),VLOOKUP(E524,Store_SRP!B2:H110,{2}, FALSE)), VLOOKUP(E524,Store_Showcase!B2:H144,{2}, FALSE))</f>
      </c>
      <c r="G524">
        <v>655750</v>
      </c>
      <c r="H524" t="s">
        <v>1204</v>
      </c>
      <c r="I524" s="8" t="s">
        <v>1205</v>
      </c>
      <c r="J524" t="s">
        <v>36</v>
      </c>
      <c r="K524" s="8">
        <f>IF(J524="PCK", I524, 0)</f>
      </c>
      <c r="L524" s="8">
        <f>IF(J524="KLS", I524, IF(J524="PCK", I524*VLOOKUP(G524,Sku_Consolidated!A2:U957,21, FALSE),I524*VLOOKUP(G524,Sku_Consolidated!A2:U957,21, FALSE)))</f>
      </c>
      <c r="M524" s="8">
        <f>IF(J524="PCS", I524, 0)</f>
      </c>
      <c r="N524" s="8" t="s">
        <v>1206</v>
      </c>
      <c r="O524" s="8">
        <f>N524 * VLOOKUP(E524&amp;VLOOKUP(G524,Sku_Consolidated!A2:Q957,17,FALSE),Sku_CommRate!A2:E1002, 5, FALSE)</f>
      </c>
      <c r="P524" s="8">
        <f>N524 - O524</f>
      </c>
      <c r="Q524">
        <f>VLOOKUP(G524,Sku_Consolidated!A2:G957,7, FALSE)</f>
      </c>
      <c r="R524">
        <f>IF(IFERROR(VLOOKUP(E524,Store_Showcase!B2:H144,7, FALSE), TRUE)=TRUE, IF(IFERROR(VLOOKUP(E524,Store_SRP!B2:H110,7, FALSE), TRUE)=TRUE,VLOOKUP(E524,Store_VAM!B2:H273,7, FALSE),VLOOKUP(E524,Store_SRP!B2:H110,7, FALSE)), VLOOKUP(E524,Store_Showcase!B2:H144,7, FALSE))</f>
      </c>
      <c r="S524">
        <f>IF(IFERROR(VLOOKUP(E524,Store_Showcase!B2:I144,8, FALSE), TRUE)=TRUE, IF(IFERROR(VLOOKUP(E524,Store_SRP!B2:I110,8, FALSE), TRUE)=TRUE,VLOOKUP(E524,Store_VAM!B2:I273,8, FALSE),VLOOKUP(E524,Store_SRP!B2:I110,8, FALSE)), VLOOKUP(E524,Store_Showcase!B2:I144,8, FALSE))</f>
      </c>
      <c r="T524">
        <f>VLOOKUP(G524,Sku_Consolidated!A2:R957,18,FALSE)</f>
      </c>
      <c r="U524">
        <v>6467</v>
      </c>
      <c r="V524">
        <f>IF(VLOOKUP(G524,Sku_Consolidated!A2:S957,19,FALSE)="SHOWCASE", VLOOKUP(E524,Store_Showcase!B2:L144,11, FALSE), IF(VLOOKUP(G524,Sku_Consolidated!A2:S957,19,FALSE)="VAM",VLOOKUP(E524,Store_VAM!B2:L273,11, FALSE),VLOOKUP(E524,Store_SRP!B2:L110,11, FALSE)))</f>
      </c>
      <c r="W524">
        <f>VLOOKUP(G524,Sku_Consolidated!A2:W957,11,FALSE)</f>
      </c>
      <c r="X524">
        <f>VLOOKUP(G524,Sku_Consolidated!A2:H957,8,FALSE)</f>
      </c>
      <c r="Y524">
        <f>VLOOKUP(G524,Sku_Consolidated!A2:I957,9,FALSE)</f>
      </c>
      <c r="Z524" t="s">
        <v>38</v>
      </c>
      <c r="AA524">
        <f>VLOOKUP(G524,Sku_Consolidated!A2:E957,5,FALSE)</f>
      </c>
      <c r="AB524">
        <f>IF(VLOOKUP(G524,Sku_Consolidated!A2:S957,19,FALSE)="SHOWCASE", VLOOKUP(E524,Store_Showcase!B2:N144,13, FALSE), IF(VLOOKUP(G524,Sku_Consolidated!A2:S957,19,FALSE)="VAM",VLOOKUP(E524,Store_VAM!B2:N273,13, FALSE),VLOOKUP(E524,Store_SRP!B2:N110,13, FALSE)))</f>
      </c>
      <c r="AC524">
        <f>IF(IFERROR(AB524,TRUE)=TRUE, "-","OK")</f>
      </c>
      <c r="AD524" s="8" t="s">
        <v>1206</v>
      </c>
      <c r="AE524" s="8" t="s">
        <v>39</v>
      </c>
      <c r="AF524">
        <f>IF(IFERROR(VLOOKUP(E524,Store_Showcase!B2:H144,{5}, FALSE), TRUE)=TRUE, IF(IFERROR(VLOOKUP(E524,Store_SRP!B2:H110,{5}, FALSE), TRUE)=TRUE,VLOOKUP(E524,Store_VAM!B2:H273,{5}, FALSE),VLOOKUP(E524,Store_SRP!B2:H110,{5}, FALSE)), VLOOKUP(E524,Store_Showcase!B2:H144,{5}, FALSE))</f>
      </c>
      <c r="AG524">
        <f>IF(IFERROR(VLOOKUP(E524,Store_Showcase!B2:H144,{6}, FALSE), TRUE)=TRUE, IF(IFERROR(VLOOKUP(E524,Store_SRP!B2:H110,{6}, FALSE), TRUE)=TRUE,VLOOKUP(E524,Store_VAM!B2:H273,{6}, FALSE),VLOOKUP(E524,Store_SRP!B2:H110,{6}, FALSE)), VLOOKUP(E524,Store_Showcase!B2:H144,{6}, FALSE))</f>
      </c>
      <c r="AH524">
        <f>VLOOKUP(G524,Sku_Consolidated!A2:R957,18,FALSE)</f>
      </c>
      <c r="AI524">
        <f>VLOOKUP(G524,Sku_Consolidated!A2:S957,19,FALSE)</f>
      </c>
      <c r="AJ524">
        <f>VLOOKUP(G524,Sku_Consolidated!A2:T957,20,FALSE)</f>
      </c>
    </row>
    <row r="525" spans="1:36" x14ac:dyDescent="0.25">
      <c r="A525">
        <v>2024</v>
      </c>
      <c r="B525" t="s">
        <v>31</v>
      </c>
      <c r="C525" t="s">
        <v>32</v>
      </c>
      <c r="D525" t="s">
        <v>33</v>
      </c>
      <c r="E525">
        <v>401</v>
      </c>
      <c r="F525">
        <f>IF(IFERROR(VLOOKUP(E525,Store_Showcase!B2:H144,{2}, FALSE), TRUE)=TRUE, IF(IFERROR(VLOOKUP(E525,Store_SRP!B2:H110,{2}, FALSE), TRUE)=TRUE,VLOOKUP(E525,Store_VAM!B2:H273,{2}, FALSE),VLOOKUP(E525,Store_SRP!B2:H110,{2}, FALSE)), VLOOKUP(E525,Store_Showcase!B2:H144,{2}, FALSE))</f>
      </c>
      <c r="G525">
        <v>693084</v>
      </c>
      <c r="H525" t="s">
        <v>943</v>
      </c>
      <c r="I525" s="8" t="s">
        <v>1108</v>
      </c>
      <c r="J525" t="s">
        <v>36</v>
      </c>
      <c r="K525" s="8">
        <f>IF(J525="PCK", I525, 0)</f>
      </c>
      <c r="L525" s="8">
        <f>IF(J525="KLS", I525, IF(J525="PCK", I525*VLOOKUP(G525,Sku_Consolidated!A2:U957,21, FALSE),I525*VLOOKUP(G525,Sku_Consolidated!A2:U957,21, FALSE)))</f>
      </c>
      <c r="M525" s="8">
        <f>IF(J525="PCS", I525, 0)</f>
      </c>
      <c r="N525" s="8" t="s">
        <v>1207</v>
      </c>
      <c r="O525" s="8">
        <f>N525 * VLOOKUP(E525&amp;VLOOKUP(G525,Sku_Consolidated!A2:Q957,17,FALSE),Sku_CommRate!A2:E1002, 5, FALSE)</f>
      </c>
      <c r="P525" s="8">
        <f>N525 - O525</f>
      </c>
      <c r="Q525">
        <f>VLOOKUP(G525,Sku_Consolidated!A2:G957,7, FALSE)</f>
      </c>
      <c r="R525">
        <f>IF(IFERROR(VLOOKUP(E525,Store_Showcase!B2:H144,7, FALSE), TRUE)=TRUE, IF(IFERROR(VLOOKUP(E525,Store_SRP!B2:H110,7, FALSE), TRUE)=TRUE,VLOOKUP(E525,Store_VAM!B2:H273,7, FALSE),VLOOKUP(E525,Store_SRP!B2:H110,7, FALSE)), VLOOKUP(E525,Store_Showcase!B2:H144,7, FALSE))</f>
      </c>
      <c r="S525">
        <f>IF(IFERROR(VLOOKUP(E525,Store_Showcase!B2:I144,8, FALSE), TRUE)=TRUE, IF(IFERROR(VLOOKUP(E525,Store_SRP!B2:I110,8, FALSE), TRUE)=TRUE,VLOOKUP(E525,Store_VAM!B2:I273,8, FALSE),VLOOKUP(E525,Store_SRP!B2:I110,8, FALSE)), VLOOKUP(E525,Store_Showcase!B2:I144,8, FALSE))</f>
      </c>
      <c r="T525">
        <f>VLOOKUP(G525,Sku_Consolidated!A2:R957,18,FALSE)</f>
      </c>
      <c r="U525">
        <v>13687</v>
      </c>
      <c r="V525">
        <f>IF(VLOOKUP(G525,Sku_Consolidated!A2:S957,19,FALSE)="SHOWCASE", VLOOKUP(E525,Store_Showcase!B2:L144,11, FALSE), IF(VLOOKUP(G525,Sku_Consolidated!A2:S957,19,FALSE)="VAM",VLOOKUP(E525,Store_VAM!B2:L273,11, FALSE),VLOOKUP(E525,Store_SRP!B2:L110,11, FALSE)))</f>
      </c>
      <c r="W525">
        <f>VLOOKUP(G525,Sku_Consolidated!A2:W957,11,FALSE)</f>
      </c>
      <c r="X525">
        <f>VLOOKUP(G525,Sku_Consolidated!A2:H957,8,FALSE)</f>
      </c>
      <c r="Y525">
        <f>VLOOKUP(G525,Sku_Consolidated!A2:I957,9,FALSE)</f>
      </c>
      <c r="Z525" t="s">
        <v>38</v>
      </c>
      <c r="AA525">
        <f>VLOOKUP(G525,Sku_Consolidated!A2:E957,5,FALSE)</f>
      </c>
      <c r="AB525">
        <f>IF(VLOOKUP(G525,Sku_Consolidated!A2:S957,19,FALSE)="SHOWCASE", VLOOKUP(E525,Store_Showcase!B2:N144,13, FALSE), IF(VLOOKUP(G525,Sku_Consolidated!A2:S957,19,FALSE)="VAM",VLOOKUP(E525,Store_VAM!B2:N273,13, FALSE),VLOOKUP(E525,Store_SRP!B2:N110,13, FALSE)))</f>
      </c>
      <c r="AC525">
        <f>IF(IFERROR(AB525,TRUE)=TRUE, "-","OK")</f>
      </c>
      <c r="AD525" s="8" t="s">
        <v>1207</v>
      </c>
      <c r="AE525" s="8" t="s">
        <v>39</v>
      </c>
      <c r="AF525">
        <f>IF(IFERROR(VLOOKUP(E525,Store_Showcase!B2:H144,{5}, FALSE), TRUE)=TRUE, IF(IFERROR(VLOOKUP(E525,Store_SRP!B2:H110,{5}, FALSE), TRUE)=TRUE,VLOOKUP(E525,Store_VAM!B2:H273,{5}, FALSE),VLOOKUP(E525,Store_SRP!B2:H110,{5}, FALSE)), VLOOKUP(E525,Store_Showcase!B2:H144,{5}, FALSE))</f>
      </c>
      <c r="AG525">
        <f>IF(IFERROR(VLOOKUP(E525,Store_Showcase!B2:H144,{6}, FALSE), TRUE)=TRUE, IF(IFERROR(VLOOKUP(E525,Store_SRP!B2:H110,{6}, FALSE), TRUE)=TRUE,VLOOKUP(E525,Store_VAM!B2:H273,{6}, FALSE),VLOOKUP(E525,Store_SRP!B2:H110,{6}, FALSE)), VLOOKUP(E525,Store_Showcase!B2:H144,{6}, FALSE))</f>
      </c>
      <c r="AH525">
        <f>VLOOKUP(G525,Sku_Consolidated!A2:R957,18,FALSE)</f>
      </c>
      <c r="AI525">
        <f>VLOOKUP(G525,Sku_Consolidated!A2:S957,19,FALSE)</f>
      </c>
      <c r="AJ525">
        <f>VLOOKUP(G525,Sku_Consolidated!A2:T957,20,FALSE)</f>
      </c>
    </row>
    <row r="526" spans="1:36" x14ac:dyDescent="0.25">
      <c r="A526">
        <v>2024</v>
      </c>
      <c r="B526" t="s">
        <v>31</v>
      </c>
      <c r="C526" t="s">
        <v>32</v>
      </c>
      <c r="D526" t="s">
        <v>33</v>
      </c>
      <c r="E526">
        <v>253</v>
      </c>
      <c r="F526">
        <f>IF(IFERROR(VLOOKUP(E526,Store_Showcase!B2:H144,{2}, FALSE), TRUE)=TRUE, IF(IFERROR(VLOOKUP(E526,Store_SRP!B2:H110,{2}, FALSE), TRUE)=TRUE,VLOOKUP(E526,Store_VAM!B2:H273,{2}, FALSE),VLOOKUP(E526,Store_SRP!B2:H110,{2}, FALSE)), VLOOKUP(E526,Store_Showcase!B2:H144,{2}, FALSE))</f>
      </c>
      <c r="G526">
        <v>655517</v>
      </c>
      <c r="H526" t="s">
        <v>152</v>
      </c>
      <c r="I526" s="8" t="s">
        <v>1208</v>
      </c>
      <c r="J526" t="s">
        <v>36</v>
      </c>
      <c r="K526" s="8">
        <f>IF(J526="PCK", I526, 0)</f>
      </c>
      <c r="L526" s="8">
        <f>IF(J526="KLS", I526, IF(J526="PCK", I526*VLOOKUP(G526,Sku_Consolidated!A2:U957,21, FALSE),I526*VLOOKUP(G526,Sku_Consolidated!A2:U957,21, FALSE)))</f>
      </c>
      <c r="M526" s="8">
        <f>IF(J526="PCS", I526, 0)</f>
      </c>
      <c r="N526" s="8" t="s">
        <v>1209</v>
      </c>
      <c r="O526" s="8">
        <f>N526 * VLOOKUP(E526&amp;VLOOKUP(G526,Sku_Consolidated!A2:Q957,17,FALSE),Sku_CommRate!A2:E1002, 5, FALSE)</f>
      </c>
      <c r="P526" s="8">
        <f>N526 - O526</f>
      </c>
      <c r="Q526">
        <f>VLOOKUP(G526,Sku_Consolidated!A2:G957,7, FALSE)</f>
      </c>
      <c r="R526">
        <f>IF(IFERROR(VLOOKUP(E526,Store_Showcase!B2:H144,7, FALSE), TRUE)=TRUE, IF(IFERROR(VLOOKUP(E526,Store_SRP!B2:H110,7, FALSE), TRUE)=TRUE,VLOOKUP(E526,Store_VAM!B2:H273,7, FALSE),VLOOKUP(E526,Store_SRP!B2:H110,7, FALSE)), VLOOKUP(E526,Store_Showcase!B2:H144,7, FALSE))</f>
      </c>
      <c r="S526">
        <f>IF(IFERROR(VLOOKUP(E526,Store_Showcase!B2:I144,8, FALSE), TRUE)=TRUE, IF(IFERROR(VLOOKUP(E526,Store_SRP!B2:I110,8, FALSE), TRUE)=TRUE,VLOOKUP(E526,Store_VAM!B2:I273,8, FALSE),VLOOKUP(E526,Store_SRP!B2:I110,8, FALSE)), VLOOKUP(E526,Store_Showcase!B2:I144,8, FALSE))</f>
      </c>
      <c r="T526">
        <f>VLOOKUP(G526,Sku_Consolidated!A2:R957,18,FALSE)</f>
      </c>
      <c r="U526">
        <v>6339</v>
      </c>
      <c r="V526">
        <f>IF(VLOOKUP(G526,Sku_Consolidated!A2:S957,19,FALSE)="SHOWCASE", VLOOKUP(E526,Store_Showcase!B2:L144,11, FALSE), IF(VLOOKUP(G526,Sku_Consolidated!A2:S957,19,FALSE)="VAM",VLOOKUP(E526,Store_VAM!B2:L273,11, FALSE),VLOOKUP(E526,Store_SRP!B2:L110,11, FALSE)))</f>
      </c>
      <c r="W526">
        <f>VLOOKUP(G526,Sku_Consolidated!A2:W957,11,FALSE)</f>
      </c>
      <c r="X526">
        <f>VLOOKUP(G526,Sku_Consolidated!A2:H957,8,FALSE)</f>
      </c>
      <c r="Y526">
        <f>VLOOKUP(G526,Sku_Consolidated!A2:I957,9,FALSE)</f>
      </c>
      <c r="Z526" t="s">
        <v>38</v>
      </c>
      <c r="AA526">
        <f>VLOOKUP(G526,Sku_Consolidated!A2:E957,5,FALSE)</f>
      </c>
      <c r="AB526">
        <f>IF(VLOOKUP(G526,Sku_Consolidated!A2:S957,19,FALSE)="SHOWCASE", VLOOKUP(E526,Store_Showcase!B2:N144,13, FALSE), IF(VLOOKUP(G526,Sku_Consolidated!A2:S957,19,FALSE)="VAM",VLOOKUP(E526,Store_VAM!B2:N273,13, FALSE),VLOOKUP(E526,Store_SRP!B2:N110,13, FALSE)))</f>
      </c>
      <c r="AC526">
        <f>IF(IFERROR(AB526,TRUE)=TRUE, "-","OK")</f>
      </c>
      <c r="AD526" s="8" t="s">
        <v>1209</v>
      </c>
      <c r="AE526" s="8" t="s">
        <v>39</v>
      </c>
      <c r="AF526">
        <f>IF(IFERROR(VLOOKUP(E526,Store_Showcase!B2:H144,{5}, FALSE), TRUE)=TRUE, IF(IFERROR(VLOOKUP(E526,Store_SRP!B2:H110,{5}, FALSE), TRUE)=TRUE,VLOOKUP(E526,Store_VAM!B2:H273,{5}, FALSE),VLOOKUP(E526,Store_SRP!B2:H110,{5}, FALSE)), VLOOKUP(E526,Store_Showcase!B2:H144,{5}, FALSE))</f>
      </c>
      <c r="AG526">
        <f>IF(IFERROR(VLOOKUP(E526,Store_Showcase!B2:H144,{6}, FALSE), TRUE)=TRUE, IF(IFERROR(VLOOKUP(E526,Store_SRP!B2:H110,{6}, FALSE), TRUE)=TRUE,VLOOKUP(E526,Store_VAM!B2:H273,{6}, FALSE),VLOOKUP(E526,Store_SRP!B2:H110,{6}, FALSE)), VLOOKUP(E526,Store_Showcase!B2:H144,{6}, FALSE))</f>
      </c>
      <c r="AH526">
        <f>VLOOKUP(G526,Sku_Consolidated!A2:R957,18,FALSE)</f>
      </c>
      <c r="AI526">
        <f>VLOOKUP(G526,Sku_Consolidated!A2:S957,19,FALSE)</f>
      </c>
      <c r="AJ526">
        <f>VLOOKUP(G526,Sku_Consolidated!A2:T957,20,FALSE)</f>
      </c>
    </row>
    <row r="527" spans="1:36" x14ac:dyDescent="0.25">
      <c r="A527">
        <v>2024</v>
      </c>
      <c r="B527" t="s">
        <v>31</v>
      </c>
      <c r="C527" t="s">
        <v>32</v>
      </c>
      <c r="D527" t="s">
        <v>33</v>
      </c>
      <c r="E527">
        <v>745</v>
      </c>
      <c r="F527">
        <f>IF(IFERROR(VLOOKUP(E527,Store_Showcase!B2:H144,{2}, FALSE), TRUE)=TRUE, IF(IFERROR(VLOOKUP(E527,Store_SRP!B2:H110,{2}, FALSE), TRUE)=TRUE,VLOOKUP(E527,Store_VAM!B2:H273,{2}, FALSE),VLOOKUP(E527,Store_SRP!B2:H110,{2}, FALSE)), VLOOKUP(E527,Store_Showcase!B2:H144,{2}, FALSE))</f>
      </c>
      <c r="G527">
        <v>692505</v>
      </c>
      <c r="H527" t="s">
        <v>189</v>
      </c>
      <c r="I527" s="8" t="s">
        <v>1210</v>
      </c>
      <c r="J527" t="s">
        <v>36</v>
      </c>
      <c r="K527" s="8">
        <f>IF(J527="PCK", I527, 0)</f>
      </c>
      <c r="L527" s="8">
        <f>IF(J527="KLS", I527, IF(J527="PCK", I527*VLOOKUP(G527,Sku_Consolidated!A2:U957,21, FALSE),I527*VLOOKUP(G527,Sku_Consolidated!A2:U957,21, FALSE)))</f>
      </c>
      <c r="M527" s="8">
        <f>IF(J527="PCS", I527, 0)</f>
      </c>
      <c r="N527" s="8" t="s">
        <v>1211</v>
      </c>
      <c r="O527" s="8">
        <f>N527 * VLOOKUP(E527&amp;VLOOKUP(G527,Sku_Consolidated!A2:Q957,17,FALSE),Sku_CommRate!A2:E1002, 5, FALSE)</f>
      </c>
      <c r="P527" s="8">
        <f>N527 - O527</f>
      </c>
      <c r="Q527">
        <f>VLOOKUP(G527,Sku_Consolidated!A2:G957,7, FALSE)</f>
      </c>
      <c r="R527">
        <f>IF(IFERROR(VLOOKUP(E527,Store_Showcase!B2:H144,7, FALSE), TRUE)=TRUE, IF(IFERROR(VLOOKUP(E527,Store_SRP!B2:H110,7, FALSE), TRUE)=TRUE,VLOOKUP(E527,Store_VAM!B2:H273,7, FALSE),VLOOKUP(E527,Store_SRP!B2:H110,7, FALSE)), VLOOKUP(E527,Store_Showcase!B2:H144,7, FALSE))</f>
      </c>
      <c r="S527">
        <f>IF(IFERROR(VLOOKUP(E527,Store_Showcase!B2:I144,8, FALSE), TRUE)=TRUE, IF(IFERROR(VLOOKUP(E527,Store_SRP!B2:I110,8, FALSE), TRUE)=TRUE,VLOOKUP(E527,Store_VAM!B2:I273,8, FALSE),VLOOKUP(E527,Store_SRP!B2:I110,8, FALSE)), VLOOKUP(E527,Store_Showcase!B2:I144,8, FALSE))</f>
      </c>
      <c r="T527">
        <f>VLOOKUP(G527,Sku_Consolidated!A2:R957,18,FALSE)</f>
      </c>
      <c r="U527">
        <v>17644</v>
      </c>
      <c r="V527">
        <f>IF(VLOOKUP(G527,Sku_Consolidated!A2:S957,19,FALSE)="SHOWCASE", VLOOKUP(E527,Store_Showcase!B2:L144,11, FALSE), IF(VLOOKUP(G527,Sku_Consolidated!A2:S957,19,FALSE)="VAM",VLOOKUP(E527,Store_VAM!B2:L273,11, FALSE),VLOOKUP(E527,Store_SRP!B2:L110,11, FALSE)))</f>
      </c>
      <c r="W527">
        <f>VLOOKUP(G527,Sku_Consolidated!A2:W957,11,FALSE)</f>
      </c>
      <c r="X527">
        <f>VLOOKUP(G527,Sku_Consolidated!A2:H957,8,FALSE)</f>
      </c>
      <c r="Y527">
        <f>VLOOKUP(G527,Sku_Consolidated!A2:I957,9,FALSE)</f>
      </c>
      <c r="Z527" t="s">
        <v>38</v>
      </c>
      <c r="AA527">
        <f>VLOOKUP(G527,Sku_Consolidated!A2:E957,5,FALSE)</f>
      </c>
      <c r="AB527">
        <f>IF(VLOOKUP(G527,Sku_Consolidated!A2:S957,19,FALSE)="SHOWCASE", VLOOKUP(E527,Store_Showcase!B2:N144,13, FALSE), IF(VLOOKUP(G527,Sku_Consolidated!A2:S957,19,FALSE)="VAM",VLOOKUP(E527,Store_VAM!B2:N273,13, FALSE),VLOOKUP(E527,Store_SRP!B2:N110,13, FALSE)))</f>
      </c>
      <c r="AC527">
        <f>IF(IFERROR(AB527,TRUE)=TRUE, "-","OK")</f>
      </c>
      <c r="AD527" s="8" t="s">
        <v>1211</v>
      </c>
      <c r="AE527" s="8" t="s">
        <v>39</v>
      </c>
      <c r="AF527">
        <f>IF(IFERROR(VLOOKUP(E527,Store_Showcase!B2:H144,{5}, FALSE), TRUE)=TRUE, IF(IFERROR(VLOOKUP(E527,Store_SRP!B2:H110,{5}, FALSE), TRUE)=TRUE,VLOOKUP(E527,Store_VAM!B2:H273,{5}, FALSE),VLOOKUP(E527,Store_SRP!B2:H110,{5}, FALSE)), VLOOKUP(E527,Store_Showcase!B2:H144,{5}, FALSE))</f>
      </c>
      <c r="AG527">
        <f>IF(IFERROR(VLOOKUP(E527,Store_Showcase!B2:H144,{6}, FALSE), TRUE)=TRUE, IF(IFERROR(VLOOKUP(E527,Store_SRP!B2:H110,{6}, FALSE), TRUE)=TRUE,VLOOKUP(E527,Store_VAM!B2:H273,{6}, FALSE),VLOOKUP(E527,Store_SRP!B2:H110,{6}, FALSE)), VLOOKUP(E527,Store_Showcase!B2:H144,{6}, FALSE))</f>
      </c>
      <c r="AH527">
        <f>VLOOKUP(G527,Sku_Consolidated!A2:R957,18,FALSE)</f>
      </c>
      <c r="AI527">
        <f>VLOOKUP(G527,Sku_Consolidated!A2:S957,19,FALSE)</f>
      </c>
      <c r="AJ527">
        <f>VLOOKUP(G527,Sku_Consolidated!A2:T957,20,FALSE)</f>
      </c>
    </row>
    <row r="528" spans="1:36" x14ac:dyDescent="0.25">
      <c r="A528">
        <v>2024</v>
      </c>
      <c r="B528" t="s">
        <v>31</v>
      </c>
      <c r="C528" t="s">
        <v>32</v>
      </c>
      <c r="D528" t="s">
        <v>33</v>
      </c>
      <c r="E528">
        <v>252</v>
      </c>
      <c r="F528">
        <f>IF(IFERROR(VLOOKUP(E528,Store_Showcase!B2:H144,{2}, FALSE), TRUE)=TRUE, IF(IFERROR(VLOOKUP(E528,Store_SRP!B2:H110,{2}, FALSE), TRUE)=TRUE,VLOOKUP(E528,Store_VAM!B2:H273,{2}, FALSE),VLOOKUP(E528,Store_SRP!B2:H110,{2}, FALSE)), VLOOKUP(E528,Store_Showcase!B2:H144,{2}, FALSE))</f>
      </c>
      <c r="G528">
        <v>655307</v>
      </c>
      <c r="H528" t="s">
        <v>389</v>
      </c>
      <c r="I528" s="8" t="s">
        <v>1212</v>
      </c>
      <c r="J528" t="s">
        <v>36</v>
      </c>
      <c r="K528" s="8">
        <f>IF(J528="PCK", I528, 0)</f>
      </c>
      <c r="L528" s="8">
        <f>IF(J528="KLS", I528, IF(J528="PCK", I528*VLOOKUP(G528,Sku_Consolidated!A2:U957,21, FALSE),I528*VLOOKUP(G528,Sku_Consolidated!A2:U957,21, FALSE)))</f>
      </c>
      <c r="M528" s="8">
        <f>IF(J528="PCS", I528, 0)</f>
      </c>
      <c r="N528" s="8" t="s">
        <v>1213</v>
      </c>
      <c r="O528" s="8">
        <f>N528 * VLOOKUP(E528&amp;VLOOKUP(G528,Sku_Consolidated!A2:Q957,17,FALSE),Sku_CommRate!A2:E1002, 5, FALSE)</f>
      </c>
      <c r="P528" s="8">
        <f>N528 - O528</f>
      </c>
      <c r="Q528">
        <f>VLOOKUP(G528,Sku_Consolidated!A2:G957,7, FALSE)</f>
      </c>
      <c r="R528">
        <f>IF(IFERROR(VLOOKUP(E528,Store_Showcase!B2:H144,7, FALSE), TRUE)=TRUE, IF(IFERROR(VLOOKUP(E528,Store_SRP!B2:H110,7, FALSE), TRUE)=TRUE,VLOOKUP(E528,Store_VAM!B2:H273,7, FALSE),VLOOKUP(E528,Store_SRP!B2:H110,7, FALSE)), VLOOKUP(E528,Store_Showcase!B2:H144,7, FALSE))</f>
      </c>
      <c r="S528">
        <f>IF(IFERROR(VLOOKUP(E528,Store_Showcase!B2:I144,8, FALSE), TRUE)=TRUE, IF(IFERROR(VLOOKUP(E528,Store_SRP!B2:I110,8, FALSE), TRUE)=TRUE,VLOOKUP(E528,Store_VAM!B2:I273,8, FALSE),VLOOKUP(E528,Store_SRP!B2:I110,8, FALSE)), VLOOKUP(E528,Store_Showcase!B2:I144,8, FALSE))</f>
      </c>
      <c r="T528">
        <f>VLOOKUP(G528,Sku_Consolidated!A2:R957,18,FALSE)</f>
      </c>
      <c r="U528">
        <v>6234</v>
      </c>
      <c r="V528">
        <f>IF(VLOOKUP(G528,Sku_Consolidated!A2:S957,19,FALSE)="SHOWCASE", VLOOKUP(E528,Store_Showcase!B2:L144,11, FALSE), IF(VLOOKUP(G528,Sku_Consolidated!A2:S957,19,FALSE)="VAM",VLOOKUP(E528,Store_VAM!B2:L273,11, FALSE),VLOOKUP(E528,Store_SRP!B2:L110,11, FALSE)))</f>
      </c>
      <c r="W528">
        <f>VLOOKUP(G528,Sku_Consolidated!A2:W957,11,FALSE)</f>
      </c>
      <c r="X528">
        <f>VLOOKUP(G528,Sku_Consolidated!A2:H957,8,FALSE)</f>
      </c>
      <c r="Y528">
        <f>VLOOKUP(G528,Sku_Consolidated!A2:I957,9,FALSE)</f>
      </c>
      <c r="Z528" t="s">
        <v>38</v>
      </c>
      <c r="AA528">
        <f>VLOOKUP(G528,Sku_Consolidated!A2:E957,5,FALSE)</f>
      </c>
      <c r="AB528">
        <f>IF(VLOOKUP(G528,Sku_Consolidated!A2:S957,19,FALSE)="SHOWCASE", VLOOKUP(E528,Store_Showcase!B2:N144,13, FALSE), IF(VLOOKUP(G528,Sku_Consolidated!A2:S957,19,FALSE)="VAM",VLOOKUP(E528,Store_VAM!B2:N273,13, FALSE),VLOOKUP(E528,Store_SRP!B2:N110,13, FALSE)))</f>
      </c>
      <c r="AC528">
        <f>IF(IFERROR(AB528,TRUE)=TRUE, "-","OK")</f>
      </c>
      <c r="AD528" s="8" t="s">
        <v>1213</v>
      </c>
      <c r="AE528" s="8" t="s">
        <v>39</v>
      </c>
      <c r="AF528">
        <f>IF(IFERROR(VLOOKUP(E528,Store_Showcase!B2:H144,{5}, FALSE), TRUE)=TRUE, IF(IFERROR(VLOOKUP(E528,Store_SRP!B2:H110,{5}, FALSE), TRUE)=TRUE,VLOOKUP(E528,Store_VAM!B2:H273,{5}, FALSE),VLOOKUP(E528,Store_SRP!B2:H110,{5}, FALSE)), VLOOKUP(E528,Store_Showcase!B2:H144,{5}, FALSE))</f>
      </c>
      <c r="AG528">
        <f>IF(IFERROR(VLOOKUP(E528,Store_Showcase!B2:H144,{6}, FALSE), TRUE)=TRUE, IF(IFERROR(VLOOKUP(E528,Store_SRP!B2:H110,{6}, FALSE), TRUE)=TRUE,VLOOKUP(E528,Store_VAM!B2:H273,{6}, FALSE),VLOOKUP(E528,Store_SRP!B2:H110,{6}, FALSE)), VLOOKUP(E528,Store_Showcase!B2:H144,{6}, FALSE))</f>
      </c>
      <c r="AH528">
        <f>VLOOKUP(G528,Sku_Consolidated!A2:R957,18,FALSE)</f>
      </c>
      <c r="AI528">
        <f>VLOOKUP(G528,Sku_Consolidated!A2:S957,19,FALSE)</f>
      </c>
      <c r="AJ528">
        <f>VLOOKUP(G528,Sku_Consolidated!A2:T957,20,FALSE)</f>
      </c>
    </row>
    <row r="529" spans="1:36" x14ac:dyDescent="0.25">
      <c r="A529">
        <v>2024</v>
      </c>
      <c r="B529" t="s">
        <v>31</v>
      </c>
      <c r="C529" t="s">
        <v>32</v>
      </c>
      <c r="D529" t="s">
        <v>33</v>
      </c>
      <c r="E529">
        <v>739</v>
      </c>
      <c r="F529">
        <f>IF(IFERROR(VLOOKUP(E529,Store_Showcase!B2:H144,{2}, FALSE), TRUE)=TRUE, IF(IFERROR(VLOOKUP(E529,Store_SRP!B2:H110,{2}, FALSE), TRUE)=TRUE,VLOOKUP(E529,Store_VAM!B2:H273,{2}, FALSE),VLOOKUP(E529,Store_SRP!B2:H110,{2}, FALSE)), VLOOKUP(E529,Store_Showcase!B2:H144,{2}, FALSE))</f>
      </c>
      <c r="G529">
        <v>687767</v>
      </c>
      <c r="H529" t="s">
        <v>1118</v>
      </c>
      <c r="I529" s="8" t="s">
        <v>1130</v>
      </c>
      <c r="J529" t="s">
        <v>493</v>
      </c>
      <c r="K529" s="8">
        <f>IF(J529="PCK", I529, 0)</f>
      </c>
      <c r="L529" s="8">
        <f>IF(J529="KLS", I529, IF(J529="PCK", I529*VLOOKUP(G529,Sku_Consolidated!A2:U957,21, FALSE),I529*VLOOKUP(G529,Sku_Consolidated!A2:U957,21, FALSE)))</f>
      </c>
      <c r="M529" s="8">
        <f>IF(J529="PCS", I529, 0)</f>
      </c>
      <c r="N529" s="8" t="s">
        <v>1214</v>
      </c>
      <c r="O529" s="8">
        <f>N529 * VLOOKUP(E529&amp;VLOOKUP(G529,Sku_Consolidated!A2:Q957,17,FALSE),Sku_CommRate!A2:E1002, 5, FALSE)</f>
      </c>
      <c r="P529" s="8">
        <f>N529 - O529</f>
      </c>
      <c r="Q529">
        <f>VLOOKUP(G529,Sku_Consolidated!A2:G957,7, FALSE)</f>
      </c>
      <c r="R529">
        <f>IF(IFERROR(VLOOKUP(E529,Store_Showcase!B2:H144,7, FALSE), TRUE)=TRUE, IF(IFERROR(VLOOKUP(E529,Store_SRP!B2:H110,7, FALSE), TRUE)=TRUE,VLOOKUP(E529,Store_VAM!B2:H273,7, FALSE),VLOOKUP(E529,Store_SRP!B2:H110,7, FALSE)), VLOOKUP(E529,Store_Showcase!B2:H144,7, FALSE))</f>
      </c>
      <c r="S529">
        <f>IF(IFERROR(VLOOKUP(E529,Store_Showcase!B2:I144,8, FALSE), TRUE)=TRUE, IF(IFERROR(VLOOKUP(E529,Store_SRP!B2:I110,8, FALSE), TRUE)=TRUE,VLOOKUP(E529,Store_VAM!B2:I273,8, FALSE),VLOOKUP(E529,Store_SRP!B2:I110,8, FALSE)), VLOOKUP(E529,Store_Showcase!B2:I144,8, FALSE))</f>
      </c>
      <c r="T529">
        <f>VLOOKUP(G529,Sku_Consolidated!A2:R957,18,FALSE)</f>
      </c>
      <c r="U529">
        <v>4806532531557</v>
      </c>
      <c r="V529">
        <f>IF(VLOOKUP(G529,Sku_Consolidated!A2:S957,19,FALSE)="SHOWCASE", VLOOKUP(E529,Store_Showcase!B2:L144,11, FALSE), IF(VLOOKUP(G529,Sku_Consolidated!A2:S957,19,FALSE)="VAM",VLOOKUP(E529,Store_VAM!B2:L273,11, FALSE),VLOOKUP(E529,Store_SRP!B2:L110,11, FALSE)))</f>
      </c>
      <c r="W529">
        <f>VLOOKUP(G529,Sku_Consolidated!A2:W957,11,FALSE)</f>
      </c>
      <c r="X529">
        <f>VLOOKUP(G529,Sku_Consolidated!A2:H957,8,FALSE)</f>
      </c>
      <c r="Y529">
        <f>VLOOKUP(G529,Sku_Consolidated!A2:I957,9,FALSE)</f>
      </c>
      <c r="Z529" t="s">
        <v>38</v>
      </c>
      <c r="AA529">
        <f>VLOOKUP(G529,Sku_Consolidated!A2:E957,5,FALSE)</f>
      </c>
      <c r="AB529">
        <f>IF(VLOOKUP(G529,Sku_Consolidated!A2:S957,19,FALSE)="SHOWCASE", VLOOKUP(E529,Store_Showcase!B2:N144,13, FALSE), IF(VLOOKUP(G529,Sku_Consolidated!A2:S957,19,FALSE)="VAM",VLOOKUP(E529,Store_VAM!B2:N273,13, FALSE),VLOOKUP(E529,Store_SRP!B2:N110,13, FALSE)))</f>
      </c>
      <c r="AC529">
        <f>IF(IFERROR(AB529,TRUE)=TRUE, "-","OK")</f>
      </c>
      <c r="AD529" s="8" t="s">
        <v>1215</v>
      </c>
      <c r="AE529" s="8" t="s">
        <v>1216</v>
      </c>
      <c r="AF529">
        <f>IF(IFERROR(VLOOKUP(E529,Store_Showcase!B2:H144,{5}, FALSE), TRUE)=TRUE, IF(IFERROR(VLOOKUP(E529,Store_SRP!B2:H110,{5}, FALSE), TRUE)=TRUE,VLOOKUP(E529,Store_VAM!B2:H273,{5}, FALSE),VLOOKUP(E529,Store_SRP!B2:H110,{5}, FALSE)), VLOOKUP(E529,Store_Showcase!B2:H144,{5}, FALSE))</f>
      </c>
      <c r="AG529">
        <f>IF(IFERROR(VLOOKUP(E529,Store_Showcase!B2:H144,{6}, FALSE), TRUE)=TRUE, IF(IFERROR(VLOOKUP(E529,Store_SRP!B2:H110,{6}, FALSE), TRUE)=TRUE,VLOOKUP(E529,Store_VAM!B2:H273,{6}, FALSE),VLOOKUP(E529,Store_SRP!B2:H110,{6}, FALSE)), VLOOKUP(E529,Store_Showcase!B2:H144,{6}, FALSE))</f>
      </c>
      <c r="AH529">
        <f>VLOOKUP(G529,Sku_Consolidated!A2:R957,18,FALSE)</f>
      </c>
      <c r="AI529">
        <f>VLOOKUP(G529,Sku_Consolidated!A2:S957,19,FALSE)</f>
      </c>
      <c r="AJ529">
        <f>VLOOKUP(G529,Sku_Consolidated!A2:T957,20,FALSE)</f>
      </c>
    </row>
    <row r="530" spans="1:36" x14ac:dyDescent="0.25">
      <c r="A530">
        <v>2024</v>
      </c>
      <c r="B530" t="s">
        <v>31</v>
      </c>
      <c r="C530" t="s">
        <v>32</v>
      </c>
      <c r="D530" t="s">
        <v>33</v>
      </c>
      <c r="E530">
        <v>251</v>
      </c>
      <c r="F530">
        <f>IF(IFERROR(VLOOKUP(E530,Store_Showcase!B2:H144,{2}, FALSE), TRUE)=TRUE, IF(IFERROR(VLOOKUP(E530,Store_SRP!B2:H110,{2}, FALSE), TRUE)=TRUE,VLOOKUP(E530,Store_VAM!B2:H273,{2}, FALSE),VLOOKUP(E530,Store_SRP!B2:H110,{2}, FALSE)), VLOOKUP(E530,Store_Showcase!B2:H144,{2}, FALSE))</f>
      </c>
      <c r="G530">
        <v>655519</v>
      </c>
      <c r="H530" t="s">
        <v>392</v>
      </c>
      <c r="I530" s="8" t="s">
        <v>1217</v>
      </c>
      <c r="J530" t="s">
        <v>36</v>
      </c>
      <c r="K530" s="8">
        <f>IF(J530="PCK", I530, 0)</f>
      </c>
      <c r="L530" s="8">
        <f>IF(J530="KLS", I530, IF(J530="PCK", I530*VLOOKUP(G530,Sku_Consolidated!A2:U957,21, FALSE),I530*VLOOKUP(G530,Sku_Consolidated!A2:U957,21, FALSE)))</f>
      </c>
      <c r="M530" s="8">
        <f>IF(J530="PCS", I530, 0)</f>
      </c>
      <c r="N530" s="8" t="s">
        <v>1218</v>
      </c>
      <c r="O530" s="8">
        <f>N530 * VLOOKUP(E530&amp;VLOOKUP(G530,Sku_Consolidated!A2:Q957,17,FALSE),Sku_CommRate!A2:E1002, 5, FALSE)</f>
      </c>
      <c r="P530" s="8">
        <f>N530 - O530</f>
      </c>
      <c r="Q530">
        <f>VLOOKUP(G530,Sku_Consolidated!A2:G957,7, FALSE)</f>
      </c>
      <c r="R530">
        <f>IF(IFERROR(VLOOKUP(E530,Store_Showcase!B2:H144,7, FALSE), TRUE)=TRUE, IF(IFERROR(VLOOKUP(E530,Store_SRP!B2:H110,7, FALSE), TRUE)=TRUE,VLOOKUP(E530,Store_VAM!B2:H273,7, FALSE),VLOOKUP(E530,Store_SRP!B2:H110,7, FALSE)), VLOOKUP(E530,Store_Showcase!B2:H144,7, FALSE))</f>
      </c>
      <c r="S530">
        <f>IF(IFERROR(VLOOKUP(E530,Store_Showcase!B2:I144,8, FALSE), TRUE)=TRUE, IF(IFERROR(VLOOKUP(E530,Store_SRP!B2:I110,8, FALSE), TRUE)=TRUE,VLOOKUP(E530,Store_VAM!B2:I273,8, FALSE),VLOOKUP(E530,Store_SRP!B2:I110,8, FALSE)), VLOOKUP(E530,Store_Showcase!B2:I144,8, FALSE))</f>
      </c>
      <c r="T530">
        <f>VLOOKUP(G530,Sku_Consolidated!A2:R957,18,FALSE)</f>
      </c>
      <c r="U530">
        <v>6341</v>
      </c>
      <c r="V530">
        <f>IF(VLOOKUP(G530,Sku_Consolidated!A2:S957,19,FALSE)="SHOWCASE", VLOOKUP(E530,Store_Showcase!B2:L144,11, FALSE), IF(VLOOKUP(G530,Sku_Consolidated!A2:S957,19,FALSE)="VAM",VLOOKUP(E530,Store_VAM!B2:L273,11, FALSE),VLOOKUP(E530,Store_SRP!B2:L110,11, FALSE)))</f>
      </c>
      <c r="W530">
        <f>VLOOKUP(G530,Sku_Consolidated!A2:W957,11,FALSE)</f>
      </c>
      <c r="X530">
        <f>VLOOKUP(G530,Sku_Consolidated!A2:H957,8,FALSE)</f>
      </c>
      <c r="Y530">
        <f>VLOOKUP(G530,Sku_Consolidated!A2:I957,9,FALSE)</f>
      </c>
      <c r="Z530" t="s">
        <v>38</v>
      </c>
      <c r="AA530">
        <f>VLOOKUP(G530,Sku_Consolidated!A2:E957,5,FALSE)</f>
      </c>
      <c r="AB530">
        <f>IF(VLOOKUP(G530,Sku_Consolidated!A2:S957,19,FALSE)="SHOWCASE", VLOOKUP(E530,Store_Showcase!B2:N144,13, FALSE), IF(VLOOKUP(G530,Sku_Consolidated!A2:S957,19,FALSE)="VAM",VLOOKUP(E530,Store_VAM!B2:N273,13, FALSE),VLOOKUP(E530,Store_SRP!B2:N110,13, FALSE)))</f>
      </c>
      <c r="AC530">
        <f>IF(IFERROR(AB530,TRUE)=TRUE, "-","OK")</f>
      </c>
      <c r="AD530" s="8" t="s">
        <v>1218</v>
      </c>
      <c r="AE530" s="8" t="s">
        <v>39</v>
      </c>
      <c r="AF530">
        <f>IF(IFERROR(VLOOKUP(E530,Store_Showcase!B2:H144,{5}, FALSE), TRUE)=TRUE, IF(IFERROR(VLOOKUP(E530,Store_SRP!B2:H110,{5}, FALSE), TRUE)=TRUE,VLOOKUP(E530,Store_VAM!B2:H273,{5}, FALSE),VLOOKUP(E530,Store_SRP!B2:H110,{5}, FALSE)), VLOOKUP(E530,Store_Showcase!B2:H144,{5}, FALSE))</f>
      </c>
      <c r="AG530">
        <f>IF(IFERROR(VLOOKUP(E530,Store_Showcase!B2:H144,{6}, FALSE), TRUE)=TRUE, IF(IFERROR(VLOOKUP(E530,Store_SRP!B2:H110,{6}, FALSE), TRUE)=TRUE,VLOOKUP(E530,Store_VAM!B2:H273,{6}, FALSE),VLOOKUP(E530,Store_SRP!B2:H110,{6}, FALSE)), VLOOKUP(E530,Store_Showcase!B2:H144,{6}, FALSE))</f>
      </c>
      <c r="AH530">
        <f>VLOOKUP(G530,Sku_Consolidated!A2:R957,18,FALSE)</f>
      </c>
      <c r="AI530">
        <f>VLOOKUP(G530,Sku_Consolidated!A2:S957,19,FALSE)</f>
      </c>
      <c r="AJ530">
        <f>VLOOKUP(G530,Sku_Consolidated!A2:T957,20,FALSE)</f>
      </c>
    </row>
    <row r="531" spans="1:36" x14ac:dyDescent="0.25">
      <c r="A531">
        <v>2024</v>
      </c>
      <c r="B531" t="s">
        <v>31</v>
      </c>
      <c r="C531" t="s">
        <v>32</v>
      </c>
      <c r="D531" t="s">
        <v>33</v>
      </c>
      <c r="E531">
        <v>401</v>
      </c>
      <c r="F531">
        <f>IF(IFERROR(VLOOKUP(E531,Store_Showcase!B2:H144,{2}, FALSE), TRUE)=TRUE, IF(IFERROR(VLOOKUP(E531,Store_SRP!B2:H110,{2}, FALSE), TRUE)=TRUE,VLOOKUP(E531,Store_VAM!B2:H273,{2}, FALSE),VLOOKUP(E531,Store_SRP!B2:H110,{2}, FALSE)), VLOOKUP(E531,Store_Showcase!B2:H144,{2}, FALSE))</f>
      </c>
      <c r="G531">
        <v>655319</v>
      </c>
      <c r="H531" t="s">
        <v>246</v>
      </c>
      <c r="I531" s="8" t="s">
        <v>1219</v>
      </c>
      <c r="J531" t="s">
        <v>36</v>
      </c>
      <c r="K531" s="8">
        <f>IF(J531="PCK", I531, 0)</f>
      </c>
      <c r="L531" s="8">
        <f>IF(J531="KLS", I531, IF(J531="PCK", I531*VLOOKUP(G531,Sku_Consolidated!A2:U957,21, FALSE),I531*VLOOKUP(G531,Sku_Consolidated!A2:U957,21, FALSE)))</f>
      </c>
      <c r="M531" s="8">
        <f>IF(J531="PCS", I531, 0)</f>
      </c>
      <c r="N531" s="8" t="s">
        <v>1220</v>
      </c>
      <c r="O531" s="8">
        <f>N531 * VLOOKUP(E531&amp;VLOOKUP(G531,Sku_Consolidated!A2:Q957,17,FALSE),Sku_CommRate!A2:E1002, 5, FALSE)</f>
      </c>
      <c r="P531" s="8">
        <f>N531 - O531</f>
      </c>
      <c r="Q531">
        <f>VLOOKUP(G531,Sku_Consolidated!A2:G957,7, FALSE)</f>
      </c>
      <c r="R531">
        <f>IF(IFERROR(VLOOKUP(E531,Store_Showcase!B2:H144,7, FALSE), TRUE)=TRUE, IF(IFERROR(VLOOKUP(E531,Store_SRP!B2:H110,7, FALSE), TRUE)=TRUE,VLOOKUP(E531,Store_VAM!B2:H273,7, FALSE),VLOOKUP(E531,Store_SRP!B2:H110,7, FALSE)), VLOOKUP(E531,Store_Showcase!B2:H144,7, FALSE))</f>
      </c>
      <c r="S531">
        <f>IF(IFERROR(VLOOKUP(E531,Store_Showcase!B2:I144,8, FALSE), TRUE)=TRUE, IF(IFERROR(VLOOKUP(E531,Store_SRP!B2:I110,8, FALSE), TRUE)=TRUE,VLOOKUP(E531,Store_VAM!B2:I273,8, FALSE),VLOOKUP(E531,Store_SRP!B2:I110,8, FALSE)), VLOOKUP(E531,Store_Showcase!B2:I144,8, FALSE))</f>
      </c>
      <c r="T531">
        <f>VLOOKUP(G531,Sku_Consolidated!A2:R957,18,FALSE)</f>
      </c>
      <c r="U531">
        <v>6244</v>
      </c>
      <c r="V531">
        <f>IF(VLOOKUP(G531,Sku_Consolidated!A2:S957,19,FALSE)="SHOWCASE", VLOOKUP(E531,Store_Showcase!B2:L144,11, FALSE), IF(VLOOKUP(G531,Sku_Consolidated!A2:S957,19,FALSE)="VAM",VLOOKUP(E531,Store_VAM!B2:L273,11, FALSE),VLOOKUP(E531,Store_SRP!B2:L110,11, FALSE)))</f>
      </c>
      <c r="W531">
        <f>VLOOKUP(G531,Sku_Consolidated!A2:W957,11,FALSE)</f>
      </c>
      <c r="X531">
        <f>VLOOKUP(G531,Sku_Consolidated!A2:H957,8,FALSE)</f>
      </c>
      <c r="Y531">
        <f>VLOOKUP(G531,Sku_Consolidated!A2:I957,9,FALSE)</f>
      </c>
      <c r="Z531" t="s">
        <v>38</v>
      </c>
      <c r="AA531">
        <f>VLOOKUP(G531,Sku_Consolidated!A2:E957,5,FALSE)</f>
      </c>
      <c r="AB531">
        <f>IF(VLOOKUP(G531,Sku_Consolidated!A2:S957,19,FALSE)="SHOWCASE", VLOOKUP(E531,Store_Showcase!B2:N144,13, FALSE), IF(VLOOKUP(G531,Sku_Consolidated!A2:S957,19,FALSE)="VAM",VLOOKUP(E531,Store_VAM!B2:N273,13, FALSE),VLOOKUP(E531,Store_SRP!B2:N110,13, FALSE)))</f>
      </c>
      <c r="AC531">
        <f>IF(IFERROR(AB531,TRUE)=TRUE, "-","OK")</f>
      </c>
      <c r="AD531" s="8" t="s">
        <v>1220</v>
      </c>
      <c r="AE531" s="8" t="s">
        <v>39</v>
      </c>
      <c r="AF531">
        <f>IF(IFERROR(VLOOKUP(E531,Store_Showcase!B2:H144,{5}, FALSE), TRUE)=TRUE, IF(IFERROR(VLOOKUP(E531,Store_SRP!B2:H110,{5}, FALSE), TRUE)=TRUE,VLOOKUP(E531,Store_VAM!B2:H273,{5}, FALSE),VLOOKUP(E531,Store_SRP!B2:H110,{5}, FALSE)), VLOOKUP(E531,Store_Showcase!B2:H144,{5}, FALSE))</f>
      </c>
      <c r="AG531">
        <f>IF(IFERROR(VLOOKUP(E531,Store_Showcase!B2:H144,{6}, FALSE), TRUE)=TRUE, IF(IFERROR(VLOOKUP(E531,Store_SRP!B2:H110,{6}, FALSE), TRUE)=TRUE,VLOOKUP(E531,Store_VAM!B2:H273,{6}, FALSE),VLOOKUP(E531,Store_SRP!B2:H110,{6}, FALSE)), VLOOKUP(E531,Store_Showcase!B2:H144,{6}, FALSE))</f>
      </c>
      <c r="AH531">
        <f>VLOOKUP(G531,Sku_Consolidated!A2:R957,18,FALSE)</f>
      </c>
      <c r="AI531">
        <f>VLOOKUP(G531,Sku_Consolidated!A2:S957,19,FALSE)</f>
      </c>
      <c r="AJ531">
        <f>VLOOKUP(G531,Sku_Consolidated!A2:T957,20,FALSE)</f>
      </c>
    </row>
    <row r="532" spans="1:36" x14ac:dyDescent="0.25">
      <c r="A532">
        <v>2024</v>
      </c>
      <c r="B532" t="s">
        <v>31</v>
      </c>
      <c r="C532" t="s">
        <v>32</v>
      </c>
      <c r="D532" t="s">
        <v>33</v>
      </c>
      <c r="E532">
        <v>202</v>
      </c>
      <c r="F532">
        <f>IF(IFERROR(VLOOKUP(E532,Store_Showcase!B2:H144,{2}, FALSE), TRUE)=TRUE, IF(IFERROR(VLOOKUP(E532,Store_SRP!B2:H110,{2}, FALSE), TRUE)=TRUE,VLOOKUP(E532,Store_VAM!B2:H273,{2}, FALSE),VLOOKUP(E532,Store_SRP!B2:H110,{2}, FALSE)), VLOOKUP(E532,Store_Showcase!B2:H144,{2}, FALSE))</f>
      </c>
      <c r="G532">
        <v>655539</v>
      </c>
      <c r="H532" t="s">
        <v>1221</v>
      </c>
      <c r="I532" s="8" t="s">
        <v>1222</v>
      </c>
      <c r="J532" t="s">
        <v>36</v>
      </c>
      <c r="K532" s="8">
        <f>IF(J532="PCK", I532, 0)</f>
      </c>
      <c r="L532" s="8">
        <f>IF(J532="KLS", I532, IF(J532="PCK", I532*VLOOKUP(G532,Sku_Consolidated!A2:U957,21, FALSE),I532*VLOOKUP(G532,Sku_Consolidated!A2:U957,21, FALSE)))</f>
      </c>
      <c r="M532" s="8">
        <f>IF(J532="PCS", I532, 0)</f>
      </c>
      <c r="N532" s="8" t="s">
        <v>1223</v>
      </c>
      <c r="O532" s="8">
        <f>N532 * VLOOKUP(E532&amp;VLOOKUP(G532,Sku_Consolidated!A2:Q957,17,FALSE),Sku_CommRate!A2:E1002, 5, FALSE)</f>
      </c>
      <c r="P532" s="8">
        <f>N532 - O532</f>
      </c>
      <c r="Q532">
        <f>VLOOKUP(G532,Sku_Consolidated!A2:G957,7, FALSE)</f>
      </c>
      <c r="R532">
        <f>IF(IFERROR(VLOOKUP(E532,Store_Showcase!B2:H144,7, FALSE), TRUE)=TRUE, IF(IFERROR(VLOOKUP(E532,Store_SRP!B2:H110,7, FALSE), TRUE)=TRUE,VLOOKUP(E532,Store_VAM!B2:H273,7, FALSE),VLOOKUP(E532,Store_SRP!B2:H110,7, FALSE)), VLOOKUP(E532,Store_Showcase!B2:H144,7, FALSE))</f>
      </c>
      <c r="S532">
        <f>IF(IFERROR(VLOOKUP(E532,Store_Showcase!B2:I144,8, FALSE), TRUE)=TRUE, IF(IFERROR(VLOOKUP(E532,Store_SRP!B2:I110,8, FALSE), TRUE)=TRUE,VLOOKUP(E532,Store_VAM!B2:I273,8, FALSE),VLOOKUP(E532,Store_SRP!B2:I110,8, FALSE)), VLOOKUP(E532,Store_Showcase!B2:I144,8, FALSE))</f>
      </c>
      <c r="T532">
        <f>VLOOKUP(G532,Sku_Consolidated!A2:R957,18,FALSE)</f>
      </c>
      <c r="U532">
        <v>6360</v>
      </c>
      <c r="V532">
        <f>IF(VLOOKUP(G532,Sku_Consolidated!A2:S957,19,FALSE)="SHOWCASE", VLOOKUP(E532,Store_Showcase!B2:L144,11, FALSE), IF(VLOOKUP(G532,Sku_Consolidated!A2:S957,19,FALSE)="VAM",VLOOKUP(E532,Store_VAM!B2:L273,11, FALSE),VLOOKUP(E532,Store_SRP!B2:L110,11, FALSE)))</f>
      </c>
      <c r="W532">
        <f>VLOOKUP(G532,Sku_Consolidated!A2:W957,11,FALSE)</f>
      </c>
      <c r="X532">
        <f>VLOOKUP(G532,Sku_Consolidated!A2:H957,8,FALSE)</f>
      </c>
      <c r="Y532">
        <f>VLOOKUP(G532,Sku_Consolidated!A2:I957,9,FALSE)</f>
      </c>
      <c r="Z532" t="s">
        <v>38</v>
      </c>
      <c r="AA532">
        <f>VLOOKUP(G532,Sku_Consolidated!A2:E957,5,FALSE)</f>
      </c>
      <c r="AB532">
        <f>IF(VLOOKUP(G532,Sku_Consolidated!A2:S957,19,FALSE)="SHOWCASE", VLOOKUP(E532,Store_Showcase!B2:N144,13, FALSE), IF(VLOOKUP(G532,Sku_Consolidated!A2:S957,19,FALSE)="VAM",VLOOKUP(E532,Store_VAM!B2:N273,13, FALSE),VLOOKUP(E532,Store_SRP!B2:N110,13, FALSE)))</f>
      </c>
      <c r="AC532">
        <f>IF(IFERROR(AB532,TRUE)=TRUE, "-","OK")</f>
      </c>
      <c r="AD532" s="8" t="s">
        <v>1223</v>
      </c>
      <c r="AE532" s="8" t="s">
        <v>39</v>
      </c>
      <c r="AF532">
        <f>IF(IFERROR(VLOOKUP(E532,Store_Showcase!B2:H144,{5}, FALSE), TRUE)=TRUE, IF(IFERROR(VLOOKUP(E532,Store_SRP!B2:H110,{5}, FALSE), TRUE)=TRUE,VLOOKUP(E532,Store_VAM!B2:H273,{5}, FALSE),VLOOKUP(E532,Store_SRP!B2:H110,{5}, FALSE)), VLOOKUP(E532,Store_Showcase!B2:H144,{5}, FALSE))</f>
      </c>
      <c r="AG532">
        <f>IF(IFERROR(VLOOKUP(E532,Store_Showcase!B2:H144,{6}, FALSE), TRUE)=TRUE, IF(IFERROR(VLOOKUP(E532,Store_SRP!B2:H110,{6}, FALSE), TRUE)=TRUE,VLOOKUP(E532,Store_VAM!B2:H273,{6}, FALSE),VLOOKUP(E532,Store_SRP!B2:H110,{6}, FALSE)), VLOOKUP(E532,Store_Showcase!B2:H144,{6}, FALSE))</f>
      </c>
      <c r="AH532">
        <f>VLOOKUP(G532,Sku_Consolidated!A2:R957,18,FALSE)</f>
      </c>
      <c r="AI532">
        <f>VLOOKUP(G532,Sku_Consolidated!A2:S957,19,FALSE)</f>
      </c>
      <c r="AJ532">
        <f>VLOOKUP(G532,Sku_Consolidated!A2:T957,20,FALSE)</f>
      </c>
    </row>
    <row r="533" spans="1:36" x14ac:dyDescent="0.25">
      <c r="A533">
        <v>2024</v>
      </c>
      <c r="B533" t="s">
        <v>31</v>
      </c>
      <c r="C533" t="s">
        <v>32</v>
      </c>
      <c r="D533" t="s">
        <v>33</v>
      </c>
      <c r="E533">
        <v>813</v>
      </c>
      <c r="F533">
        <f>IF(IFERROR(VLOOKUP(E533,Store_Showcase!B2:H144,{2}, FALSE), TRUE)=TRUE, IF(IFERROR(VLOOKUP(E533,Store_SRP!B2:H110,{2}, FALSE), TRUE)=TRUE,VLOOKUP(E533,Store_VAM!B2:H273,{2}, FALSE),VLOOKUP(E533,Store_SRP!B2:H110,{2}, FALSE)), VLOOKUP(E533,Store_Showcase!B2:H144,{2}, FALSE))</f>
      </c>
      <c r="G533">
        <v>657471</v>
      </c>
      <c r="H533" t="s">
        <v>84</v>
      </c>
      <c r="I533" s="8" t="s">
        <v>1224</v>
      </c>
      <c r="J533" t="s">
        <v>36</v>
      </c>
      <c r="K533" s="8">
        <f>IF(J533="PCK", I533, 0)</f>
      </c>
      <c r="L533" s="8">
        <f>IF(J533="KLS", I533, IF(J533="PCK", I533*VLOOKUP(G533,Sku_Consolidated!A2:U957,21, FALSE),I533*VLOOKUP(G533,Sku_Consolidated!A2:U957,21, FALSE)))</f>
      </c>
      <c r="M533" s="8">
        <f>IF(J533="PCS", I533, 0)</f>
      </c>
      <c r="N533" s="8" t="s">
        <v>1225</v>
      </c>
      <c r="O533" s="8">
        <f>N533 * VLOOKUP(E533&amp;VLOOKUP(G533,Sku_Consolidated!A2:Q957,17,FALSE),Sku_CommRate!A2:E1002, 5, FALSE)</f>
      </c>
      <c r="P533" s="8">
        <f>N533 - O533</f>
      </c>
      <c r="Q533">
        <f>VLOOKUP(G533,Sku_Consolidated!A2:G957,7, FALSE)</f>
      </c>
      <c r="R533">
        <f>IF(IFERROR(VLOOKUP(E533,Store_Showcase!B2:H144,7, FALSE), TRUE)=TRUE, IF(IFERROR(VLOOKUP(E533,Store_SRP!B2:H110,7, FALSE), TRUE)=TRUE,VLOOKUP(E533,Store_VAM!B2:H273,7, FALSE),VLOOKUP(E533,Store_SRP!B2:H110,7, FALSE)), VLOOKUP(E533,Store_Showcase!B2:H144,7, FALSE))</f>
      </c>
      <c r="S533">
        <f>IF(IFERROR(VLOOKUP(E533,Store_Showcase!B2:I144,8, FALSE), TRUE)=TRUE, IF(IFERROR(VLOOKUP(E533,Store_SRP!B2:I110,8, FALSE), TRUE)=TRUE,VLOOKUP(E533,Store_VAM!B2:I273,8, FALSE),VLOOKUP(E533,Store_SRP!B2:I110,8, FALSE)), VLOOKUP(E533,Store_Showcase!B2:I144,8, FALSE))</f>
      </c>
      <c r="T533">
        <f>VLOOKUP(G533,Sku_Consolidated!A2:R957,18,FALSE)</f>
      </c>
      <c r="U533">
        <v>7074</v>
      </c>
      <c r="V533">
        <f>IF(VLOOKUP(G533,Sku_Consolidated!A2:S957,19,FALSE)="SHOWCASE", VLOOKUP(E533,Store_Showcase!B2:L144,11, FALSE), IF(VLOOKUP(G533,Sku_Consolidated!A2:S957,19,FALSE)="VAM",VLOOKUP(E533,Store_VAM!B2:L273,11, FALSE),VLOOKUP(E533,Store_SRP!B2:L110,11, FALSE)))</f>
      </c>
      <c r="W533">
        <f>VLOOKUP(G533,Sku_Consolidated!A2:W957,11,FALSE)</f>
      </c>
      <c r="X533">
        <f>VLOOKUP(G533,Sku_Consolidated!A2:H957,8,FALSE)</f>
      </c>
      <c r="Y533">
        <f>VLOOKUP(G533,Sku_Consolidated!A2:I957,9,FALSE)</f>
      </c>
      <c r="Z533" t="s">
        <v>38</v>
      </c>
      <c r="AA533">
        <f>VLOOKUP(G533,Sku_Consolidated!A2:E957,5,FALSE)</f>
      </c>
      <c r="AB533">
        <f>IF(VLOOKUP(G533,Sku_Consolidated!A2:S957,19,FALSE)="SHOWCASE", VLOOKUP(E533,Store_Showcase!B2:N144,13, FALSE), IF(VLOOKUP(G533,Sku_Consolidated!A2:S957,19,FALSE)="VAM",VLOOKUP(E533,Store_VAM!B2:N273,13, FALSE),VLOOKUP(E533,Store_SRP!B2:N110,13, FALSE)))</f>
      </c>
      <c r="AC533">
        <f>IF(IFERROR(AB533,TRUE)=TRUE, "-","OK")</f>
      </c>
      <c r="AD533" s="8" t="s">
        <v>1225</v>
      </c>
      <c r="AE533" s="8" t="s">
        <v>39</v>
      </c>
      <c r="AF533">
        <f>IF(IFERROR(VLOOKUP(E533,Store_Showcase!B2:H144,{5}, FALSE), TRUE)=TRUE, IF(IFERROR(VLOOKUP(E533,Store_SRP!B2:H110,{5}, FALSE), TRUE)=TRUE,VLOOKUP(E533,Store_VAM!B2:H273,{5}, FALSE),VLOOKUP(E533,Store_SRP!B2:H110,{5}, FALSE)), VLOOKUP(E533,Store_Showcase!B2:H144,{5}, FALSE))</f>
      </c>
      <c r="AG533">
        <f>IF(IFERROR(VLOOKUP(E533,Store_Showcase!B2:H144,{6}, FALSE), TRUE)=TRUE, IF(IFERROR(VLOOKUP(E533,Store_SRP!B2:H110,{6}, FALSE), TRUE)=TRUE,VLOOKUP(E533,Store_VAM!B2:H273,{6}, FALSE),VLOOKUP(E533,Store_SRP!B2:H110,{6}, FALSE)), VLOOKUP(E533,Store_Showcase!B2:H144,{6}, FALSE))</f>
      </c>
      <c r="AH533">
        <f>VLOOKUP(G533,Sku_Consolidated!A2:R957,18,FALSE)</f>
      </c>
      <c r="AI533">
        <f>VLOOKUP(G533,Sku_Consolidated!A2:S957,19,FALSE)</f>
      </c>
      <c r="AJ533">
        <f>VLOOKUP(G533,Sku_Consolidated!A2:T957,20,FALSE)</f>
      </c>
    </row>
    <row r="534" spans="1:36" x14ac:dyDescent="0.25">
      <c r="A534">
        <v>2024</v>
      </c>
      <c r="B534" t="s">
        <v>31</v>
      </c>
      <c r="C534" t="s">
        <v>32</v>
      </c>
      <c r="D534" t="s">
        <v>33</v>
      </c>
      <c r="E534">
        <v>745</v>
      </c>
      <c r="F534">
        <f>IF(IFERROR(VLOOKUP(E534,Store_Showcase!B2:H144,{2}, FALSE), TRUE)=TRUE, IF(IFERROR(VLOOKUP(E534,Store_SRP!B2:H110,{2}, FALSE), TRUE)=TRUE,VLOOKUP(E534,Store_VAM!B2:H273,{2}, FALSE),VLOOKUP(E534,Store_SRP!B2:H110,{2}, FALSE)), VLOOKUP(E534,Store_Showcase!B2:H144,{2}, FALSE))</f>
      </c>
      <c r="G534">
        <v>695076</v>
      </c>
      <c r="H534" t="s">
        <v>1226</v>
      </c>
      <c r="I534" s="8" t="s">
        <v>1227</v>
      </c>
      <c r="J534" t="s">
        <v>36</v>
      </c>
      <c r="K534" s="8">
        <f>IF(J534="PCK", I534, 0)</f>
      </c>
      <c r="L534" s="8">
        <f>IF(J534="KLS", I534, IF(J534="PCK", I534*VLOOKUP(G534,Sku_Consolidated!A2:U957,21, FALSE),I534*VLOOKUP(G534,Sku_Consolidated!A2:U957,21, FALSE)))</f>
      </c>
      <c r="M534" s="8">
        <f>IF(J534="PCS", I534, 0)</f>
      </c>
      <c r="N534" s="8" t="s">
        <v>1228</v>
      </c>
      <c r="O534" s="8">
        <f>N534 * VLOOKUP(E534&amp;VLOOKUP(G534,Sku_Consolidated!A2:Q957,17,FALSE),Sku_CommRate!A2:E1002, 5, FALSE)</f>
      </c>
      <c r="P534" s="8">
        <f>N534 - O534</f>
      </c>
      <c r="Q534">
        <f>VLOOKUP(G534,Sku_Consolidated!A2:G957,7, FALSE)</f>
      </c>
      <c r="R534">
        <f>IF(IFERROR(VLOOKUP(E534,Store_Showcase!B2:H144,7, FALSE), TRUE)=TRUE, IF(IFERROR(VLOOKUP(E534,Store_SRP!B2:H110,7, FALSE), TRUE)=TRUE,VLOOKUP(E534,Store_VAM!B2:H273,7, FALSE),VLOOKUP(E534,Store_SRP!B2:H110,7, FALSE)), VLOOKUP(E534,Store_Showcase!B2:H144,7, FALSE))</f>
      </c>
      <c r="S534">
        <f>IF(IFERROR(VLOOKUP(E534,Store_Showcase!B2:I144,8, FALSE), TRUE)=TRUE, IF(IFERROR(VLOOKUP(E534,Store_SRP!B2:I110,8, FALSE), TRUE)=TRUE,VLOOKUP(E534,Store_VAM!B2:I273,8, FALSE),VLOOKUP(E534,Store_SRP!B2:I110,8, FALSE)), VLOOKUP(E534,Store_Showcase!B2:I144,8, FALSE))</f>
      </c>
      <c r="T534">
        <f>VLOOKUP(G534,Sku_Consolidated!A2:R957,18,FALSE)</f>
      </c>
      <c r="U534">
        <v>17763</v>
      </c>
      <c r="V534">
        <f>IF(VLOOKUP(G534,Sku_Consolidated!A2:S957,19,FALSE)="SHOWCASE", VLOOKUP(E534,Store_Showcase!B2:L144,11, FALSE), IF(VLOOKUP(G534,Sku_Consolidated!A2:S957,19,FALSE)="VAM",VLOOKUP(E534,Store_VAM!B2:L273,11, FALSE),VLOOKUP(E534,Store_SRP!B2:L110,11, FALSE)))</f>
      </c>
      <c r="W534">
        <f>VLOOKUP(G534,Sku_Consolidated!A2:W957,11,FALSE)</f>
      </c>
      <c r="X534">
        <f>VLOOKUP(G534,Sku_Consolidated!A2:H957,8,FALSE)</f>
      </c>
      <c r="Y534">
        <f>VLOOKUP(G534,Sku_Consolidated!A2:I957,9,FALSE)</f>
      </c>
      <c r="Z534" t="s">
        <v>38</v>
      </c>
      <c r="AA534">
        <f>VLOOKUP(G534,Sku_Consolidated!A2:E957,5,FALSE)</f>
      </c>
      <c r="AB534">
        <f>IF(VLOOKUP(G534,Sku_Consolidated!A2:S957,19,FALSE)="SHOWCASE", VLOOKUP(E534,Store_Showcase!B2:N144,13, FALSE), IF(VLOOKUP(G534,Sku_Consolidated!A2:S957,19,FALSE)="VAM",VLOOKUP(E534,Store_VAM!B2:N273,13, FALSE),VLOOKUP(E534,Store_SRP!B2:N110,13, FALSE)))</f>
      </c>
      <c r="AC534">
        <f>IF(IFERROR(AB534,TRUE)=TRUE, "-","OK")</f>
      </c>
      <c r="AD534" s="8" t="s">
        <v>1228</v>
      </c>
      <c r="AE534" s="8" t="s">
        <v>39</v>
      </c>
      <c r="AF534">
        <f>IF(IFERROR(VLOOKUP(E534,Store_Showcase!B2:H144,{5}, FALSE), TRUE)=TRUE, IF(IFERROR(VLOOKUP(E534,Store_SRP!B2:H110,{5}, FALSE), TRUE)=TRUE,VLOOKUP(E534,Store_VAM!B2:H273,{5}, FALSE),VLOOKUP(E534,Store_SRP!B2:H110,{5}, FALSE)), VLOOKUP(E534,Store_Showcase!B2:H144,{5}, FALSE))</f>
      </c>
      <c r="AG534">
        <f>IF(IFERROR(VLOOKUP(E534,Store_Showcase!B2:H144,{6}, FALSE), TRUE)=TRUE, IF(IFERROR(VLOOKUP(E534,Store_SRP!B2:H110,{6}, FALSE), TRUE)=TRUE,VLOOKUP(E534,Store_VAM!B2:H273,{6}, FALSE),VLOOKUP(E534,Store_SRP!B2:H110,{6}, FALSE)), VLOOKUP(E534,Store_Showcase!B2:H144,{6}, FALSE))</f>
      </c>
      <c r="AH534">
        <f>VLOOKUP(G534,Sku_Consolidated!A2:R957,18,FALSE)</f>
      </c>
      <c r="AI534">
        <f>VLOOKUP(G534,Sku_Consolidated!A2:S957,19,FALSE)</f>
      </c>
      <c r="AJ534">
        <f>VLOOKUP(G534,Sku_Consolidated!A2:T957,20,FALSE)</f>
      </c>
    </row>
    <row r="535" spans="1:36" x14ac:dyDescent="0.25">
      <c r="A535">
        <v>2024</v>
      </c>
      <c r="B535" t="s">
        <v>31</v>
      </c>
      <c r="C535" t="s">
        <v>32</v>
      </c>
      <c r="D535" t="s">
        <v>33</v>
      </c>
      <c r="E535">
        <v>809</v>
      </c>
      <c r="F535">
        <f>IF(IFERROR(VLOOKUP(E535,Store_Showcase!B2:H144,{2}, FALSE), TRUE)=TRUE, IF(IFERROR(VLOOKUP(E535,Store_SRP!B2:H110,{2}, FALSE), TRUE)=TRUE,VLOOKUP(E535,Store_VAM!B2:H273,{2}, FALSE),VLOOKUP(E535,Store_SRP!B2:H110,{2}, FALSE)), VLOOKUP(E535,Store_Showcase!B2:H144,{2}, FALSE))</f>
      </c>
      <c r="G535">
        <v>656022</v>
      </c>
      <c r="H535" t="s">
        <v>1229</v>
      </c>
      <c r="I535" s="8" t="s">
        <v>1230</v>
      </c>
      <c r="J535" t="s">
        <v>36</v>
      </c>
      <c r="K535" s="8">
        <f>IF(J535="PCK", I535, 0)</f>
      </c>
      <c r="L535" s="8">
        <f>IF(J535="KLS", I535, IF(J535="PCK", I535*VLOOKUP(G535,Sku_Consolidated!A2:U957,21, FALSE),I535*VLOOKUP(G535,Sku_Consolidated!A2:U957,21, FALSE)))</f>
      </c>
      <c r="M535" s="8">
        <f>IF(J535="PCS", I535, 0)</f>
      </c>
      <c r="N535" s="8" t="s">
        <v>1231</v>
      </c>
      <c r="O535" s="8">
        <f>N535 * VLOOKUP(E535&amp;VLOOKUP(G535,Sku_Consolidated!A2:Q957,17,FALSE),Sku_CommRate!A2:E1002, 5, FALSE)</f>
      </c>
      <c r="P535" s="8">
        <f>N535 - O535</f>
      </c>
      <c r="Q535">
        <f>VLOOKUP(G535,Sku_Consolidated!A2:G957,7, FALSE)</f>
      </c>
      <c r="R535">
        <f>IF(IFERROR(VLOOKUP(E535,Store_Showcase!B2:H144,7, FALSE), TRUE)=TRUE, IF(IFERROR(VLOOKUP(E535,Store_SRP!B2:H110,7, FALSE), TRUE)=TRUE,VLOOKUP(E535,Store_VAM!B2:H273,7, FALSE),VLOOKUP(E535,Store_SRP!B2:H110,7, FALSE)), VLOOKUP(E535,Store_Showcase!B2:H144,7, FALSE))</f>
      </c>
      <c r="S535">
        <f>IF(IFERROR(VLOOKUP(E535,Store_Showcase!B2:I144,8, FALSE), TRUE)=TRUE, IF(IFERROR(VLOOKUP(E535,Store_SRP!B2:I110,8, FALSE), TRUE)=TRUE,VLOOKUP(E535,Store_VAM!B2:I273,8, FALSE),VLOOKUP(E535,Store_SRP!B2:I110,8, FALSE)), VLOOKUP(E535,Store_Showcase!B2:I144,8, FALSE))</f>
      </c>
      <c r="T535">
        <f>VLOOKUP(G535,Sku_Consolidated!A2:R957,18,FALSE)</f>
      </c>
      <c r="U535">
        <v>6608</v>
      </c>
      <c r="V535">
        <f>IF(VLOOKUP(G535,Sku_Consolidated!A2:S957,19,FALSE)="SHOWCASE", VLOOKUP(E535,Store_Showcase!B2:L144,11, FALSE), IF(VLOOKUP(G535,Sku_Consolidated!A2:S957,19,FALSE)="VAM",VLOOKUP(E535,Store_VAM!B2:L273,11, FALSE),VLOOKUP(E535,Store_SRP!B2:L110,11, FALSE)))</f>
      </c>
      <c r="W535">
        <f>VLOOKUP(G535,Sku_Consolidated!A2:W957,11,FALSE)</f>
      </c>
      <c r="X535">
        <f>VLOOKUP(G535,Sku_Consolidated!A2:H957,8,FALSE)</f>
      </c>
      <c r="Y535">
        <f>VLOOKUP(G535,Sku_Consolidated!A2:I957,9,FALSE)</f>
      </c>
      <c r="Z535" t="s">
        <v>38</v>
      </c>
      <c r="AA535">
        <f>VLOOKUP(G535,Sku_Consolidated!A2:E957,5,FALSE)</f>
      </c>
      <c r="AB535">
        <f>IF(VLOOKUP(G535,Sku_Consolidated!A2:S957,19,FALSE)="SHOWCASE", VLOOKUP(E535,Store_Showcase!B2:N144,13, FALSE), IF(VLOOKUP(G535,Sku_Consolidated!A2:S957,19,FALSE)="VAM",VLOOKUP(E535,Store_VAM!B2:N273,13, FALSE),VLOOKUP(E535,Store_SRP!B2:N110,13, FALSE)))</f>
      </c>
      <c r="AC535">
        <f>IF(IFERROR(AB535,TRUE)=TRUE, "-","OK")</f>
      </c>
      <c r="AD535" s="8" t="s">
        <v>1231</v>
      </c>
      <c r="AE535" s="8" t="s">
        <v>39</v>
      </c>
      <c r="AF535">
        <f>IF(IFERROR(VLOOKUP(E535,Store_Showcase!B2:H144,{5}, FALSE), TRUE)=TRUE, IF(IFERROR(VLOOKUP(E535,Store_SRP!B2:H110,{5}, FALSE), TRUE)=TRUE,VLOOKUP(E535,Store_VAM!B2:H273,{5}, FALSE),VLOOKUP(E535,Store_SRP!B2:H110,{5}, FALSE)), VLOOKUP(E535,Store_Showcase!B2:H144,{5}, FALSE))</f>
      </c>
      <c r="AG535">
        <f>IF(IFERROR(VLOOKUP(E535,Store_Showcase!B2:H144,{6}, FALSE), TRUE)=TRUE, IF(IFERROR(VLOOKUP(E535,Store_SRP!B2:H110,{6}, FALSE), TRUE)=TRUE,VLOOKUP(E535,Store_VAM!B2:H273,{6}, FALSE),VLOOKUP(E535,Store_SRP!B2:H110,{6}, FALSE)), VLOOKUP(E535,Store_Showcase!B2:H144,{6}, FALSE))</f>
      </c>
      <c r="AH535">
        <f>VLOOKUP(G535,Sku_Consolidated!A2:R957,18,FALSE)</f>
      </c>
      <c r="AI535">
        <f>VLOOKUP(G535,Sku_Consolidated!A2:S957,19,FALSE)</f>
      </c>
      <c r="AJ535">
        <f>VLOOKUP(G535,Sku_Consolidated!A2:T957,20,FALSE)</f>
      </c>
    </row>
    <row r="536" spans="1:36" x14ac:dyDescent="0.25">
      <c r="A536">
        <v>2024</v>
      </c>
      <c r="B536" t="s">
        <v>31</v>
      </c>
      <c r="C536" t="s">
        <v>32</v>
      </c>
      <c r="D536" t="s">
        <v>33</v>
      </c>
      <c r="E536">
        <v>804</v>
      </c>
      <c r="F536">
        <f>IF(IFERROR(VLOOKUP(E536,Store_Showcase!B2:H144,{2}, FALSE), TRUE)=TRUE, IF(IFERROR(VLOOKUP(E536,Store_SRP!B2:H110,{2}, FALSE), TRUE)=TRUE,VLOOKUP(E536,Store_VAM!B2:H273,{2}, FALSE),VLOOKUP(E536,Store_SRP!B2:H110,{2}, FALSE)), VLOOKUP(E536,Store_Showcase!B2:H144,{2}, FALSE))</f>
      </c>
      <c r="G536">
        <v>655534</v>
      </c>
      <c r="H536" t="s">
        <v>257</v>
      </c>
      <c r="I536" s="8" t="s">
        <v>1232</v>
      </c>
      <c r="J536" t="s">
        <v>36</v>
      </c>
      <c r="K536" s="8">
        <f>IF(J536="PCK", I536, 0)</f>
      </c>
      <c r="L536" s="8">
        <f>IF(J536="KLS", I536, IF(J536="PCK", I536*VLOOKUP(G536,Sku_Consolidated!A2:U957,21, FALSE),I536*VLOOKUP(G536,Sku_Consolidated!A2:U957,21, FALSE)))</f>
      </c>
      <c r="M536" s="8">
        <f>IF(J536="PCS", I536, 0)</f>
      </c>
      <c r="N536" s="8" t="s">
        <v>1233</v>
      </c>
      <c r="O536" s="8">
        <f>N536 * VLOOKUP(E536&amp;VLOOKUP(G536,Sku_Consolidated!A2:Q957,17,FALSE),Sku_CommRate!A2:E1002, 5, FALSE)</f>
      </c>
      <c r="P536" s="8">
        <f>N536 - O536</f>
      </c>
      <c r="Q536">
        <f>VLOOKUP(G536,Sku_Consolidated!A2:G957,7, FALSE)</f>
      </c>
      <c r="R536">
        <f>IF(IFERROR(VLOOKUP(E536,Store_Showcase!B2:H144,7, FALSE), TRUE)=TRUE, IF(IFERROR(VLOOKUP(E536,Store_SRP!B2:H110,7, FALSE), TRUE)=TRUE,VLOOKUP(E536,Store_VAM!B2:H273,7, FALSE),VLOOKUP(E536,Store_SRP!B2:H110,7, FALSE)), VLOOKUP(E536,Store_Showcase!B2:H144,7, FALSE))</f>
      </c>
      <c r="S536">
        <f>IF(IFERROR(VLOOKUP(E536,Store_Showcase!B2:I144,8, FALSE), TRUE)=TRUE, IF(IFERROR(VLOOKUP(E536,Store_SRP!B2:I110,8, FALSE), TRUE)=TRUE,VLOOKUP(E536,Store_VAM!B2:I273,8, FALSE),VLOOKUP(E536,Store_SRP!B2:I110,8, FALSE)), VLOOKUP(E536,Store_Showcase!B2:I144,8, FALSE))</f>
      </c>
      <c r="T536">
        <f>VLOOKUP(G536,Sku_Consolidated!A2:R957,18,FALSE)</f>
      </c>
      <c r="U536">
        <v>6355</v>
      </c>
      <c r="V536">
        <f>IF(VLOOKUP(G536,Sku_Consolidated!A2:S957,19,FALSE)="SHOWCASE", VLOOKUP(E536,Store_Showcase!B2:L144,11, FALSE), IF(VLOOKUP(G536,Sku_Consolidated!A2:S957,19,FALSE)="VAM",VLOOKUP(E536,Store_VAM!B2:L273,11, FALSE),VLOOKUP(E536,Store_SRP!B2:L110,11, FALSE)))</f>
      </c>
      <c r="W536">
        <f>VLOOKUP(G536,Sku_Consolidated!A2:W957,11,FALSE)</f>
      </c>
      <c r="X536">
        <f>VLOOKUP(G536,Sku_Consolidated!A2:H957,8,FALSE)</f>
      </c>
      <c r="Y536">
        <f>VLOOKUP(G536,Sku_Consolidated!A2:I957,9,FALSE)</f>
      </c>
      <c r="Z536" t="s">
        <v>38</v>
      </c>
      <c r="AA536">
        <f>VLOOKUP(G536,Sku_Consolidated!A2:E957,5,FALSE)</f>
      </c>
      <c r="AB536">
        <f>IF(VLOOKUP(G536,Sku_Consolidated!A2:S957,19,FALSE)="SHOWCASE", VLOOKUP(E536,Store_Showcase!B2:N144,13, FALSE), IF(VLOOKUP(G536,Sku_Consolidated!A2:S957,19,FALSE)="VAM",VLOOKUP(E536,Store_VAM!B2:N273,13, FALSE),VLOOKUP(E536,Store_SRP!B2:N110,13, FALSE)))</f>
      </c>
      <c r="AC536">
        <f>IF(IFERROR(AB536,TRUE)=TRUE, "-","OK")</f>
      </c>
      <c r="AD536" s="8" t="s">
        <v>1233</v>
      </c>
      <c r="AE536" s="8" t="s">
        <v>39</v>
      </c>
      <c r="AF536">
        <f>IF(IFERROR(VLOOKUP(E536,Store_Showcase!B2:H144,{5}, FALSE), TRUE)=TRUE, IF(IFERROR(VLOOKUP(E536,Store_SRP!B2:H110,{5}, FALSE), TRUE)=TRUE,VLOOKUP(E536,Store_VAM!B2:H273,{5}, FALSE),VLOOKUP(E536,Store_SRP!B2:H110,{5}, FALSE)), VLOOKUP(E536,Store_Showcase!B2:H144,{5}, FALSE))</f>
      </c>
      <c r="AG536">
        <f>IF(IFERROR(VLOOKUP(E536,Store_Showcase!B2:H144,{6}, FALSE), TRUE)=TRUE, IF(IFERROR(VLOOKUP(E536,Store_SRP!B2:H110,{6}, FALSE), TRUE)=TRUE,VLOOKUP(E536,Store_VAM!B2:H273,{6}, FALSE),VLOOKUP(E536,Store_SRP!B2:H110,{6}, FALSE)), VLOOKUP(E536,Store_Showcase!B2:H144,{6}, FALSE))</f>
      </c>
      <c r="AH536">
        <f>VLOOKUP(G536,Sku_Consolidated!A2:R957,18,FALSE)</f>
      </c>
      <c r="AI536">
        <f>VLOOKUP(G536,Sku_Consolidated!A2:S957,19,FALSE)</f>
      </c>
      <c r="AJ536">
        <f>VLOOKUP(G536,Sku_Consolidated!A2:T957,20,FALSE)</f>
      </c>
    </row>
    <row r="537" spans="1:36" x14ac:dyDescent="0.25">
      <c r="A537">
        <v>2024</v>
      </c>
      <c r="B537" t="s">
        <v>31</v>
      </c>
      <c r="C537" t="s">
        <v>32</v>
      </c>
      <c r="D537" t="s">
        <v>33</v>
      </c>
      <c r="E537">
        <v>495</v>
      </c>
      <c r="F537">
        <f>IF(IFERROR(VLOOKUP(E537,Store_Showcase!B2:H144,{2}, FALSE), TRUE)=TRUE, IF(IFERROR(VLOOKUP(E537,Store_SRP!B2:H110,{2}, FALSE), TRUE)=TRUE,VLOOKUP(E537,Store_VAM!B2:H273,{2}, FALSE),VLOOKUP(E537,Store_SRP!B2:H110,{2}, FALSE)), VLOOKUP(E537,Store_Showcase!B2:H144,{2}, FALSE))</f>
      </c>
      <c r="G537">
        <v>655813</v>
      </c>
      <c r="H537" t="s">
        <v>137</v>
      </c>
      <c r="I537" s="8" t="s">
        <v>1234</v>
      </c>
      <c r="J537" t="s">
        <v>36</v>
      </c>
      <c r="K537" s="8">
        <f>IF(J537="PCK", I537, 0)</f>
      </c>
      <c r="L537" s="8">
        <f>IF(J537="KLS", I537, IF(J537="PCK", I537*VLOOKUP(G537,Sku_Consolidated!A2:U957,21, FALSE),I537*VLOOKUP(G537,Sku_Consolidated!A2:U957,21, FALSE)))</f>
      </c>
      <c r="M537" s="8">
        <f>IF(J537="PCS", I537, 0)</f>
      </c>
      <c r="N537" s="8" t="s">
        <v>1235</v>
      </c>
      <c r="O537" s="8">
        <f>N537 * VLOOKUP(E537&amp;VLOOKUP(G537,Sku_Consolidated!A2:Q957,17,FALSE),Sku_CommRate!A2:E1002, 5, FALSE)</f>
      </c>
      <c r="P537" s="8">
        <f>N537 - O537</f>
      </c>
      <c r="Q537">
        <f>VLOOKUP(G537,Sku_Consolidated!A2:G957,7, FALSE)</f>
      </c>
      <c r="R537">
        <f>IF(IFERROR(VLOOKUP(E537,Store_Showcase!B2:H144,7, FALSE), TRUE)=TRUE, IF(IFERROR(VLOOKUP(E537,Store_SRP!B2:H110,7, FALSE), TRUE)=TRUE,VLOOKUP(E537,Store_VAM!B2:H273,7, FALSE),VLOOKUP(E537,Store_SRP!B2:H110,7, FALSE)), VLOOKUP(E537,Store_Showcase!B2:H144,7, FALSE))</f>
      </c>
      <c r="S537">
        <f>IF(IFERROR(VLOOKUP(E537,Store_Showcase!B2:I144,8, FALSE), TRUE)=TRUE, IF(IFERROR(VLOOKUP(E537,Store_SRP!B2:I110,8, FALSE), TRUE)=TRUE,VLOOKUP(E537,Store_VAM!B2:I273,8, FALSE),VLOOKUP(E537,Store_SRP!B2:I110,8, FALSE)), VLOOKUP(E537,Store_Showcase!B2:I144,8, FALSE))</f>
      </c>
      <c r="T537">
        <f>VLOOKUP(G537,Sku_Consolidated!A2:R957,18,FALSE)</f>
      </c>
      <c r="U537">
        <v>6470</v>
      </c>
      <c r="V537">
        <f>IF(VLOOKUP(G537,Sku_Consolidated!A2:S957,19,FALSE)="SHOWCASE", VLOOKUP(E537,Store_Showcase!B2:L144,11, FALSE), IF(VLOOKUP(G537,Sku_Consolidated!A2:S957,19,FALSE)="VAM",VLOOKUP(E537,Store_VAM!B2:L273,11, FALSE),VLOOKUP(E537,Store_SRP!B2:L110,11, FALSE)))</f>
      </c>
      <c r="W537">
        <f>VLOOKUP(G537,Sku_Consolidated!A2:W957,11,FALSE)</f>
      </c>
      <c r="X537">
        <f>VLOOKUP(G537,Sku_Consolidated!A2:H957,8,FALSE)</f>
      </c>
      <c r="Y537">
        <f>VLOOKUP(G537,Sku_Consolidated!A2:I957,9,FALSE)</f>
      </c>
      <c r="Z537" t="s">
        <v>38</v>
      </c>
      <c r="AA537">
        <f>VLOOKUP(G537,Sku_Consolidated!A2:E957,5,FALSE)</f>
      </c>
      <c r="AB537">
        <f>IF(VLOOKUP(G537,Sku_Consolidated!A2:S957,19,FALSE)="SHOWCASE", VLOOKUP(E537,Store_Showcase!B2:N144,13, FALSE), IF(VLOOKUP(G537,Sku_Consolidated!A2:S957,19,FALSE)="VAM",VLOOKUP(E537,Store_VAM!B2:N273,13, FALSE),VLOOKUP(E537,Store_SRP!B2:N110,13, FALSE)))</f>
      </c>
      <c r="AC537">
        <f>IF(IFERROR(AB537,TRUE)=TRUE, "-","OK")</f>
      </c>
      <c r="AD537" s="8" t="s">
        <v>1235</v>
      </c>
      <c r="AE537" s="8" t="s">
        <v>39</v>
      </c>
      <c r="AF537">
        <f>IF(IFERROR(VLOOKUP(E537,Store_Showcase!B2:H144,{5}, FALSE), TRUE)=TRUE, IF(IFERROR(VLOOKUP(E537,Store_SRP!B2:H110,{5}, FALSE), TRUE)=TRUE,VLOOKUP(E537,Store_VAM!B2:H273,{5}, FALSE),VLOOKUP(E537,Store_SRP!B2:H110,{5}, FALSE)), VLOOKUP(E537,Store_Showcase!B2:H144,{5}, FALSE))</f>
      </c>
      <c r="AG537">
        <f>IF(IFERROR(VLOOKUP(E537,Store_Showcase!B2:H144,{6}, FALSE), TRUE)=TRUE, IF(IFERROR(VLOOKUP(E537,Store_SRP!B2:H110,{6}, FALSE), TRUE)=TRUE,VLOOKUP(E537,Store_VAM!B2:H273,{6}, FALSE),VLOOKUP(E537,Store_SRP!B2:H110,{6}, FALSE)), VLOOKUP(E537,Store_Showcase!B2:H144,{6}, FALSE))</f>
      </c>
      <c r="AH537">
        <f>VLOOKUP(G537,Sku_Consolidated!A2:R957,18,FALSE)</f>
      </c>
      <c r="AI537">
        <f>VLOOKUP(G537,Sku_Consolidated!A2:S957,19,FALSE)</f>
      </c>
      <c r="AJ537">
        <f>VLOOKUP(G537,Sku_Consolidated!A2:T957,20,FALSE)</f>
      </c>
    </row>
    <row r="538" spans="1:36" x14ac:dyDescent="0.25">
      <c r="A538">
        <v>2024</v>
      </c>
      <c r="B538" t="s">
        <v>31</v>
      </c>
      <c r="C538" t="s">
        <v>32</v>
      </c>
      <c r="D538" t="s">
        <v>33</v>
      </c>
      <c r="E538">
        <v>496</v>
      </c>
      <c r="F538">
        <f>IF(IFERROR(VLOOKUP(E538,Store_Showcase!B2:H144,{2}, FALSE), TRUE)=TRUE, IF(IFERROR(VLOOKUP(E538,Store_SRP!B2:H110,{2}, FALSE), TRUE)=TRUE,VLOOKUP(E538,Store_VAM!B2:H273,{2}, FALSE),VLOOKUP(E538,Store_SRP!B2:H110,{2}, FALSE)), VLOOKUP(E538,Store_Showcase!B2:H144,{2}, FALSE))</f>
      </c>
      <c r="G538">
        <v>655711</v>
      </c>
      <c r="H538" t="s">
        <v>159</v>
      </c>
      <c r="I538" s="8" t="s">
        <v>1236</v>
      </c>
      <c r="J538" t="s">
        <v>36</v>
      </c>
      <c r="K538" s="8">
        <f>IF(J538="PCK", I538, 0)</f>
      </c>
      <c r="L538" s="8">
        <f>IF(J538="KLS", I538, IF(J538="PCK", I538*VLOOKUP(G538,Sku_Consolidated!A2:U957,21, FALSE),I538*VLOOKUP(G538,Sku_Consolidated!A2:U957,21, FALSE)))</f>
      </c>
      <c r="M538" s="8">
        <f>IF(J538="PCS", I538, 0)</f>
      </c>
      <c r="N538" s="8" t="s">
        <v>1237</v>
      </c>
      <c r="O538" s="8">
        <f>N538 * VLOOKUP(E538&amp;VLOOKUP(G538,Sku_Consolidated!A2:Q957,17,FALSE),Sku_CommRate!A2:E1002, 5, FALSE)</f>
      </c>
      <c r="P538" s="8">
        <f>N538 - O538</f>
      </c>
      <c r="Q538">
        <f>VLOOKUP(G538,Sku_Consolidated!A2:G957,7, FALSE)</f>
      </c>
      <c r="R538">
        <f>IF(IFERROR(VLOOKUP(E538,Store_Showcase!B2:H144,7, FALSE), TRUE)=TRUE, IF(IFERROR(VLOOKUP(E538,Store_SRP!B2:H110,7, FALSE), TRUE)=TRUE,VLOOKUP(E538,Store_VAM!B2:H273,7, FALSE),VLOOKUP(E538,Store_SRP!B2:H110,7, FALSE)), VLOOKUP(E538,Store_Showcase!B2:H144,7, FALSE))</f>
      </c>
      <c r="S538">
        <f>IF(IFERROR(VLOOKUP(E538,Store_Showcase!B2:I144,8, FALSE), TRUE)=TRUE, IF(IFERROR(VLOOKUP(E538,Store_SRP!B2:I110,8, FALSE), TRUE)=TRUE,VLOOKUP(E538,Store_VAM!B2:I273,8, FALSE),VLOOKUP(E538,Store_SRP!B2:I110,8, FALSE)), VLOOKUP(E538,Store_Showcase!B2:I144,8, FALSE))</f>
      </c>
      <c r="T538">
        <f>VLOOKUP(G538,Sku_Consolidated!A2:R957,18,FALSE)</f>
      </c>
      <c r="U538">
        <v>6439</v>
      </c>
      <c r="V538">
        <f>IF(VLOOKUP(G538,Sku_Consolidated!A2:S957,19,FALSE)="SHOWCASE", VLOOKUP(E538,Store_Showcase!B2:L144,11, FALSE), IF(VLOOKUP(G538,Sku_Consolidated!A2:S957,19,FALSE)="VAM",VLOOKUP(E538,Store_VAM!B2:L273,11, FALSE),VLOOKUP(E538,Store_SRP!B2:L110,11, FALSE)))</f>
      </c>
      <c r="W538">
        <f>VLOOKUP(G538,Sku_Consolidated!A2:W957,11,FALSE)</f>
      </c>
      <c r="X538">
        <f>VLOOKUP(G538,Sku_Consolidated!A2:H957,8,FALSE)</f>
      </c>
      <c r="Y538">
        <f>VLOOKUP(G538,Sku_Consolidated!A2:I957,9,FALSE)</f>
      </c>
      <c r="Z538" t="s">
        <v>38</v>
      </c>
      <c r="AA538">
        <f>VLOOKUP(G538,Sku_Consolidated!A2:E957,5,FALSE)</f>
      </c>
      <c r="AB538">
        <f>IF(VLOOKUP(G538,Sku_Consolidated!A2:S957,19,FALSE)="SHOWCASE", VLOOKUP(E538,Store_Showcase!B2:N144,13, FALSE), IF(VLOOKUP(G538,Sku_Consolidated!A2:S957,19,FALSE)="VAM",VLOOKUP(E538,Store_VAM!B2:N273,13, FALSE),VLOOKUP(E538,Store_SRP!B2:N110,13, FALSE)))</f>
      </c>
      <c r="AC538">
        <f>IF(IFERROR(AB538,TRUE)=TRUE, "-","OK")</f>
      </c>
      <c r="AD538" s="8" t="s">
        <v>1237</v>
      </c>
      <c r="AE538" s="8" t="s">
        <v>39</v>
      </c>
      <c r="AF538">
        <f>IF(IFERROR(VLOOKUP(E538,Store_Showcase!B2:H144,{5}, FALSE), TRUE)=TRUE, IF(IFERROR(VLOOKUP(E538,Store_SRP!B2:H110,{5}, FALSE), TRUE)=TRUE,VLOOKUP(E538,Store_VAM!B2:H273,{5}, FALSE),VLOOKUP(E538,Store_SRP!B2:H110,{5}, FALSE)), VLOOKUP(E538,Store_Showcase!B2:H144,{5}, FALSE))</f>
      </c>
      <c r="AG538">
        <f>IF(IFERROR(VLOOKUP(E538,Store_Showcase!B2:H144,{6}, FALSE), TRUE)=TRUE, IF(IFERROR(VLOOKUP(E538,Store_SRP!B2:H110,{6}, FALSE), TRUE)=TRUE,VLOOKUP(E538,Store_VAM!B2:H273,{6}, FALSE),VLOOKUP(E538,Store_SRP!B2:H110,{6}, FALSE)), VLOOKUP(E538,Store_Showcase!B2:H144,{6}, FALSE))</f>
      </c>
      <c r="AH538">
        <f>VLOOKUP(G538,Sku_Consolidated!A2:R957,18,FALSE)</f>
      </c>
      <c r="AI538">
        <f>VLOOKUP(G538,Sku_Consolidated!A2:S957,19,FALSE)</f>
      </c>
      <c r="AJ538">
        <f>VLOOKUP(G538,Sku_Consolidated!A2:T957,20,FALSE)</f>
      </c>
    </row>
    <row r="539" spans="1:36" x14ac:dyDescent="0.25">
      <c r="A539">
        <v>2024</v>
      </c>
      <c r="B539" t="s">
        <v>31</v>
      </c>
      <c r="C539" t="s">
        <v>32</v>
      </c>
      <c r="D539" t="s">
        <v>33</v>
      </c>
      <c r="E539">
        <v>423</v>
      </c>
      <c r="F539">
        <f>IF(IFERROR(VLOOKUP(E539,Store_Showcase!B2:H144,{2}, FALSE), TRUE)=TRUE, IF(IFERROR(VLOOKUP(E539,Store_SRP!B2:H110,{2}, FALSE), TRUE)=TRUE,VLOOKUP(E539,Store_VAM!B2:H273,{2}, FALSE),VLOOKUP(E539,Store_SRP!B2:H110,{2}, FALSE)), VLOOKUP(E539,Store_Showcase!B2:H144,{2}, FALSE))</f>
      </c>
      <c r="G539">
        <v>655716</v>
      </c>
      <c r="H539" t="s">
        <v>171</v>
      </c>
      <c r="I539" s="8" t="s">
        <v>1238</v>
      </c>
      <c r="J539" t="s">
        <v>36</v>
      </c>
      <c r="K539" s="8">
        <f>IF(J539="PCK", I539, 0)</f>
      </c>
      <c r="L539" s="8">
        <f>IF(J539="KLS", I539, IF(J539="PCK", I539*VLOOKUP(G539,Sku_Consolidated!A2:U957,21, FALSE),I539*VLOOKUP(G539,Sku_Consolidated!A2:U957,21, FALSE)))</f>
      </c>
      <c r="M539" s="8">
        <f>IF(J539="PCS", I539, 0)</f>
      </c>
      <c r="N539" s="8" t="s">
        <v>1239</v>
      </c>
      <c r="O539" s="8">
        <f>N539 * VLOOKUP(E539&amp;VLOOKUP(G539,Sku_Consolidated!A2:Q957,17,FALSE),Sku_CommRate!A2:E1002, 5, FALSE)</f>
      </c>
      <c r="P539" s="8">
        <f>N539 - O539</f>
      </c>
      <c r="Q539">
        <f>VLOOKUP(G539,Sku_Consolidated!A2:G957,7, FALSE)</f>
      </c>
      <c r="R539">
        <f>IF(IFERROR(VLOOKUP(E539,Store_Showcase!B2:H144,7, FALSE), TRUE)=TRUE, IF(IFERROR(VLOOKUP(E539,Store_SRP!B2:H110,7, FALSE), TRUE)=TRUE,VLOOKUP(E539,Store_VAM!B2:H273,7, FALSE),VLOOKUP(E539,Store_SRP!B2:H110,7, FALSE)), VLOOKUP(E539,Store_Showcase!B2:H144,7, FALSE))</f>
      </c>
      <c r="S539">
        <f>IF(IFERROR(VLOOKUP(E539,Store_Showcase!B2:I144,8, FALSE), TRUE)=TRUE, IF(IFERROR(VLOOKUP(E539,Store_SRP!B2:I110,8, FALSE), TRUE)=TRUE,VLOOKUP(E539,Store_VAM!B2:I273,8, FALSE),VLOOKUP(E539,Store_SRP!B2:I110,8, FALSE)), VLOOKUP(E539,Store_Showcase!B2:I144,8, FALSE))</f>
      </c>
      <c r="T539">
        <f>VLOOKUP(G539,Sku_Consolidated!A2:R957,18,FALSE)</f>
      </c>
      <c r="U539">
        <v>6444</v>
      </c>
      <c r="V539">
        <f>IF(VLOOKUP(G539,Sku_Consolidated!A2:S957,19,FALSE)="SHOWCASE", VLOOKUP(E539,Store_Showcase!B2:L144,11, FALSE), IF(VLOOKUP(G539,Sku_Consolidated!A2:S957,19,FALSE)="VAM",VLOOKUP(E539,Store_VAM!B2:L273,11, FALSE),VLOOKUP(E539,Store_SRP!B2:L110,11, FALSE)))</f>
      </c>
      <c r="W539">
        <f>VLOOKUP(G539,Sku_Consolidated!A2:W957,11,FALSE)</f>
      </c>
      <c r="X539">
        <f>VLOOKUP(G539,Sku_Consolidated!A2:H957,8,FALSE)</f>
      </c>
      <c r="Y539">
        <f>VLOOKUP(G539,Sku_Consolidated!A2:I957,9,FALSE)</f>
      </c>
      <c r="Z539" t="s">
        <v>38</v>
      </c>
      <c r="AA539">
        <f>VLOOKUP(G539,Sku_Consolidated!A2:E957,5,FALSE)</f>
      </c>
      <c r="AB539">
        <f>IF(VLOOKUP(G539,Sku_Consolidated!A2:S957,19,FALSE)="SHOWCASE", VLOOKUP(E539,Store_Showcase!B2:N144,13, FALSE), IF(VLOOKUP(G539,Sku_Consolidated!A2:S957,19,FALSE)="VAM",VLOOKUP(E539,Store_VAM!B2:N273,13, FALSE),VLOOKUP(E539,Store_SRP!B2:N110,13, FALSE)))</f>
      </c>
      <c r="AC539">
        <f>IF(IFERROR(AB539,TRUE)=TRUE, "-","OK")</f>
      </c>
      <c r="AD539" s="8" t="s">
        <v>1239</v>
      </c>
      <c r="AE539" s="8" t="s">
        <v>39</v>
      </c>
      <c r="AF539">
        <f>IF(IFERROR(VLOOKUP(E539,Store_Showcase!B2:H144,{5}, FALSE), TRUE)=TRUE, IF(IFERROR(VLOOKUP(E539,Store_SRP!B2:H110,{5}, FALSE), TRUE)=TRUE,VLOOKUP(E539,Store_VAM!B2:H273,{5}, FALSE),VLOOKUP(E539,Store_SRP!B2:H110,{5}, FALSE)), VLOOKUP(E539,Store_Showcase!B2:H144,{5}, FALSE))</f>
      </c>
      <c r="AG539">
        <f>IF(IFERROR(VLOOKUP(E539,Store_Showcase!B2:H144,{6}, FALSE), TRUE)=TRUE, IF(IFERROR(VLOOKUP(E539,Store_SRP!B2:H110,{6}, FALSE), TRUE)=TRUE,VLOOKUP(E539,Store_VAM!B2:H273,{6}, FALSE),VLOOKUP(E539,Store_SRP!B2:H110,{6}, FALSE)), VLOOKUP(E539,Store_Showcase!B2:H144,{6}, FALSE))</f>
      </c>
      <c r="AH539">
        <f>VLOOKUP(G539,Sku_Consolidated!A2:R957,18,FALSE)</f>
      </c>
      <c r="AI539">
        <f>VLOOKUP(G539,Sku_Consolidated!A2:S957,19,FALSE)</f>
      </c>
      <c r="AJ539">
        <f>VLOOKUP(G539,Sku_Consolidated!A2:T957,20,FALSE)</f>
      </c>
    </row>
    <row r="540" spans="1:36" x14ac:dyDescent="0.25">
      <c r="A540">
        <v>2024</v>
      </c>
      <c r="B540" t="s">
        <v>31</v>
      </c>
      <c r="C540" t="s">
        <v>32</v>
      </c>
      <c r="D540" t="s">
        <v>33</v>
      </c>
      <c r="E540">
        <v>231</v>
      </c>
      <c r="F540">
        <f>IF(IFERROR(VLOOKUP(E540,Store_Showcase!B2:H144,{2}, FALSE), TRUE)=TRUE, IF(IFERROR(VLOOKUP(E540,Store_SRP!B2:H110,{2}, FALSE), TRUE)=TRUE,VLOOKUP(E540,Store_VAM!B2:H273,{2}, FALSE),VLOOKUP(E540,Store_SRP!B2:H110,{2}, FALSE)), VLOOKUP(E540,Store_Showcase!B2:H144,{2}, FALSE))</f>
      </c>
      <c r="G540">
        <v>655515</v>
      </c>
      <c r="H540" t="s">
        <v>428</v>
      </c>
      <c r="I540" s="8" t="s">
        <v>1240</v>
      </c>
      <c r="J540" t="s">
        <v>36</v>
      </c>
      <c r="K540" s="8">
        <f>IF(J540="PCK", I540, 0)</f>
      </c>
      <c r="L540" s="8">
        <f>IF(J540="KLS", I540, IF(J540="PCK", I540*VLOOKUP(G540,Sku_Consolidated!A2:U957,21, FALSE),I540*VLOOKUP(G540,Sku_Consolidated!A2:U957,21, FALSE)))</f>
      </c>
      <c r="M540" s="8">
        <f>IF(J540="PCS", I540, 0)</f>
      </c>
      <c r="N540" s="8" t="s">
        <v>1241</v>
      </c>
      <c r="O540" s="8">
        <f>N540 * VLOOKUP(E540&amp;VLOOKUP(G540,Sku_Consolidated!A2:Q957,17,FALSE),Sku_CommRate!A2:E1002, 5, FALSE)</f>
      </c>
      <c r="P540" s="8">
        <f>N540 - O540</f>
      </c>
      <c r="Q540">
        <f>VLOOKUP(G540,Sku_Consolidated!A2:G957,7, FALSE)</f>
      </c>
      <c r="R540">
        <f>IF(IFERROR(VLOOKUP(E540,Store_Showcase!B2:H144,7, FALSE), TRUE)=TRUE, IF(IFERROR(VLOOKUP(E540,Store_SRP!B2:H110,7, FALSE), TRUE)=TRUE,VLOOKUP(E540,Store_VAM!B2:H273,7, FALSE),VLOOKUP(E540,Store_SRP!B2:H110,7, FALSE)), VLOOKUP(E540,Store_Showcase!B2:H144,7, FALSE))</f>
      </c>
      <c r="S540">
        <f>IF(IFERROR(VLOOKUP(E540,Store_Showcase!B2:I144,8, FALSE), TRUE)=TRUE, IF(IFERROR(VLOOKUP(E540,Store_SRP!B2:I110,8, FALSE), TRUE)=TRUE,VLOOKUP(E540,Store_VAM!B2:I273,8, FALSE),VLOOKUP(E540,Store_SRP!B2:I110,8, FALSE)), VLOOKUP(E540,Store_Showcase!B2:I144,8, FALSE))</f>
      </c>
      <c r="T540">
        <f>VLOOKUP(G540,Sku_Consolidated!A2:R957,18,FALSE)</f>
      </c>
      <c r="U540">
        <v>6338</v>
      </c>
      <c r="V540">
        <f>IF(VLOOKUP(G540,Sku_Consolidated!A2:S957,19,FALSE)="SHOWCASE", VLOOKUP(E540,Store_Showcase!B2:L144,11, FALSE), IF(VLOOKUP(G540,Sku_Consolidated!A2:S957,19,FALSE)="VAM",VLOOKUP(E540,Store_VAM!B2:L273,11, FALSE),VLOOKUP(E540,Store_SRP!B2:L110,11, FALSE)))</f>
      </c>
      <c r="W540">
        <f>VLOOKUP(G540,Sku_Consolidated!A2:W957,11,FALSE)</f>
      </c>
      <c r="X540">
        <f>VLOOKUP(G540,Sku_Consolidated!A2:H957,8,FALSE)</f>
      </c>
      <c r="Y540">
        <f>VLOOKUP(G540,Sku_Consolidated!A2:I957,9,FALSE)</f>
      </c>
      <c r="Z540" t="s">
        <v>38</v>
      </c>
      <c r="AA540">
        <f>VLOOKUP(G540,Sku_Consolidated!A2:E957,5,FALSE)</f>
      </c>
      <c r="AB540">
        <f>IF(VLOOKUP(G540,Sku_Consolidated!A2:S957,19,FALSE)="SHOWCASE", VLOOKUP(E540,Store_Showcase!B2:N144,13, FALSE), IF(VLOOKUP(G540,Sku_Consolidated!A2:S957,19,FALSE)="VAM",VLOOKUP(E540,Store_VAM!B2:N273,13, FALSE),VLOOKUP(E540,Store_SRP!B2:N110,13, FALSE)))</f>
      </c>
      <c r="AC540">
        <f>IF(IFERROR(AB540,TRUE)=TRUE, "-","OK")</f>
      </c>
      <c r="AD540" s="8" t="s">
        <v>1241</v>
      </c>
      <c r="AE540" s="8" t="s">
        <v>39</v>
      </c>
      <c r="AF540">
        <f>IF(IFERROR(VLOOKUP(E540,Store_Showcase!B2:H144,{5}, FALSE), TRUE)=TRUE, IF(IFERROR(VLOOKUP(E540,Store_SRP!B2:H110,{5}, FALSE), TRUE)=TRUE,VLOOKUP(E540,Store_VAM!B2:H273,{5}, FALSE),VLOOKUP(E540,Store_SRP!B2:H110,{5}, FALSE)), VLOOKUP(E540,Store_Showcase!B2:H144,{5}, FALSE))</f>
      </c>
      <c r="AG540">
        <f>IF(IFERROR(VLOOKUP(E540,Store_Showcase!B2:H144,{6}, FALSE), TRUE)=TRUE, IF(IFERROR(VLOOKUP(E540,Store_SRP!B2:H110,{6}, FALSE), TRUE)=TRUE,VLOOKUP(E540,Store_VAM!B2:H273,{6}, FALSE),VLOOKUP(E540,Store_SRP!B2:H110,{6}, FALSE)), VLOOKUP(E540,Store_Showcase!B2:H144,{6}, FALSE))</f>
      </c>
      <c r="AH540">
        <f>VLOOKUP(G540,Sku_Consolidated!A2:R957,18,FALSE)</f>
      </c>
      <c r="AI540">
        <f>VLOOKUP(G540,Sku_Consolidated!A2:S957,19,FALSE)</f>
      </c>
      <c r="AJ540">
        <f>VLOOKUP(G540,Sku_Consolidated!A2:T957,20,FALSE)</f>
      </c>
    </row>
    <row r="541" spans="1:36" x14ac:dyDescent="0.25">
      <c r="A541">
        <v>2024</v>
      </c>
      <c r="B541" t="s">
        <v>31</v>
      </c>
      <c r="C541" t="s">
        <v>32</v>
      </c>
      <c r="D541" t="s">
        <v>33</v>
      </c>
      <c r="E541">
        <v>231</v>
      </c>
      <c r="F541">
        <f>IF(IFERROR(VLOOKUP(E541,Store_Showcase!B2:H144,{2}, FALSE), TRUE)=TRUE, IF(IFERROR(VLOOKUP(E541,Store_SRP!B2:H110,{2}, FALSE), TRUE)=TRUE,VLOOKUP(E541,Store_VAM!B2:H273,{2}, FALSE),VLOOKUP(E541,Store_SRP!B2:H110,{2}, FALSE)), VLOOKUP(E541,Store_Showcase!B2:H144,{2}, FALSE))</f>
      </c>
      <c r="G541">
        <v>655291</v>
      </c>
      <c r="H541" t="s">
        <v>116</v>
      </c>
      <c r="I541" s="8" t="s">
        <v>1242</v>
      </c>
      <c r="J541" t="s">
        <v>36</v>
      </c>
      <c r="K541" s="8">
        <f>IF(J541="PCK", I541, 0)</f>
      </c>
      <c r="L541" s="8">
        <f>IF(J541="KLS", I541, IF(J541="PCK", I541*VLOOKUP(G541,Sku_Consolidated!A2:U957,21, FALSE),I541*VLOOKUP(G541,Sku_Consolidated!A2:U957,21, FALSE)))</f>
      </c>
      <c r="M541" s="8">
        <f>IF(J541="PCS", I541, 0)</f>
      </c>
      <c r="N541" s="8" t="s">
        <v>1243</v>
      </c>
      <c r="O541" s="8">
        <f>N541 * VLOOKUP(E541&amp;VLOOKUP(G541,Sku_Consolidated!A2:Q957,17,FALSE),Sku_CommRate!A2:E1002, 5, FALSE)</f>
      </c>
      <c r="P541" s="8">
        <f>N541 - O541</f>
      </c>
      <c r="Q541">
        <f>VLOOKUP(G541,Sku_Consolidated!A2:G957,7, FALSE)</f>
      </c>
      <c r="R541">
        <f>IF(IFERROR(VLOOKUP(E541,Store_Showcase!B2:H144,7, FALSE), TRUE)=TRUE, IF(IFERROR(VLOOKUP(E541,Store_SRP!B2:H110,7, FALSE), TRUE)=TRUE,VLOOKUP(E541,Store_VAM!B2:H273,7, FALSE),VLOOKUP(E541,Store_SRP!B2:H110,7, FALSE)), VLOOKUP(E541,Store_Showcase!B2:H144,7, FALSE))</f>
      </c>
      <c r="S541">
        <f>IF(IFERROR(VLOOKUP(E541,Store_Showcase!B2:I144,8, FALSE), TRUE)=TRUE, IF(IFERROR(VLOOKUP(E541,Store_SRP!B2:I110,8, FALSE), TRUE)=TRUE,VLOOKUP(E541,Store_VAM!B2:I273,8, FALSE),VLOOKUP(E541,Store_SRP!B2:I110,8, FALSE)), VLOOKUP(E541,Store_Showcase!B2:I144,8, FALSE))</f>
      </c>
      <c r="T541">
        <f>VLOOKUP(G541,Sku_Consolidated!A2:R957,18,FALSE)</f>
      </c>
      <c r="U541">
        <v>6217</v>
      </c>
      <c r="V541">
        <f>IF(VLOOKUP(G541,Sku_Consolidated!A2:S957,19,FALSE)="SHOWCASE", VLOOKUP(E541,Store_Showcase!B2:L144,11, FALSE), IF(VLOOKUP(G541,Sku_Consolidated!A2:S957,19,FALSE)="VAM",VLOOKUP(E541,Store_VAM!B2:L273,11, FALSE),VLOOKUP(E541,Store_SRP!B2:L110,11, FALSE)))</f>
      </c>
      <c r="W541">
        <f>VLOOKUP(G541,Sku_Consolidated!A2:W957,11,FALSE)</f>
      </c>
      <c r="X541">
        <f>VLOOKUP(G541,Sku_Consolidated!A2:H957,8,FALSE)</f>
      </c>
      <c r="Y541">
        <f>VLOOKUP(G541,Sku_Consolidated!A2:I957,9,FALSE)</f>
      </c>
      <c r="Z541" t="s">
        <v>38</v>
      </c>
      <c r="AA541">
        <f>VLOOKUP(G541,Sku_Consolidated!A2:E957,5,FALSE)</f>
      </c>
      <c r="AB541">
        <f>IF(VLOOKUP(G541,Sku_Consolidated!A2:S957,19,FALSE)="SHOWCASE", VLOOKUP(E541,Store_Showcase!B2:N144,13, FALSE), IF(VLOOKUP(G541,Sku_Consolidated!A2:S957,19,FALSE)="VAM",VLOOKUP(E541,Store_VAM!B2:N273,13, FALSE),VLOOKUP(E541,Store_SRP!B2:N110,13, FALSE)))</f>
      </c>
      <c r="AC541">
        <f>IF(IFERROR(AB541,TRUE)=TRUE, "-","OK")</f>
      </c>
      <c r="AD541" s="8" t="s">
        <v>1243</v>
      </c>
      <c r="AE541" s="8" t="s">
        <v>39</v>
      </c>
      <c r="AF541">
        <f>IF(IFERROR(VLOOKUP(E541,Store_Showcase!B2:H144,{5}, FALSE), TRUE)=TRUE, IF(IFERROR(VLOOKUP(E541,Store_SRP!B2:H110,{5}, FALSE), TRUE)=TRUE,VLOOKUP(E541,Store_VAM!B2:H273,{5}, FALSE),VLOOKUP(E541,Store_SRP!B2:H110,{5}, FALSE)), VLOOKUP(E541,Store_Showcase!B2:H144,{5}, FALSE))</f>
      </c>
      <c r="AG541">
        <f>IF(IFERROR(VLOOKUP(E541,Store_Showcase!B2:H144,{6}, FALSE), TRUE)=TRUE, IF(IFERROR(VLOOKUP(E541,Store_SRP!B2:H110,{6}, FALSE), TRUE)=TRUE,VLOOKUP(E541,Store_VAM!B2:H273,{6}, FALSE),VLOOKUP(E541,Store_SRP!B2:H110,{6}, FALSE)), VLOOKUP(E541,Store_Showcase!B2:H144,{6}, FALSE))</f>
      </c>
      <c r="AH541">
        <f>VLOOKUP(G541,Sku_Consolidated!A2:R957,18,FALSE)</f>
      </c>
      <c r="AI541">
        <f>VLOOKUP(G541,Sku_Consolidated!A2:S957,19,FALSE)</f>
      </c>
      <c r="AJ541">
        <f>VLOOKUP(G541,Sku_Consolidated!A2:T957,20,FALSE)</f>
      </c>
    </row>
    <row r="542" spans="1:36" x14ac:dyDescent="0.25">
      <c r="A542">
        <v>2024</v>
      </c>
      <c r="B542" t="s">
        <v>31</v>
      </c>
      <c r="C542" t="s">
        <v>32</v>
      </c>
      <c r="D542" t="s">
        <v>33</v>
      </c>
      <c r="E542">
        <v>253</v>
      </c>
      <c r="F542">
        <f>IF(IFERROR(VLOOKUP(E542,Store_Showcase!B2:H144,{2}, FALSE), TRUE)=TRUE, IF(IFERROR(VLOOKUP(E542,Store_SRP!B2:H110,{2}, FALSE), TRUE)=TRUE,VLOOKUP(E542,Store_VAM!B2:H273,{2}, FALSE),VLOOKUP(E542,Store_SRP!B2:H110,{2}, FALSE)), VLOOKUP(E542,Store_Showcase!B2:H144,{2}, FALSE))</f>
      </c>
      <c r="G542">
        <v>657471</v>
      </c>
      <c r="H542" t="s">
        <v>84</v>
      </c>
      <c r="I542" s="8" t="s">
        <v>1244</v>
      </c>
      <c r="J542" t="s">
        <v>36</v>
      </c>
      <c r="K542" s="8">
        <f>IF(J542="PCK", I542, 0)</f>
      </c>
      <c r="L542" s="8">
        <f>IF(J542="KLS", I542, IF(J542="PCK", I542*VLOOKUP(G542,Sku_Consolidated!A2:U957,21, FALSE),I542*VLOOKUP(G542,Sku_Consolidated!A2:U957,21, FALSE)))</f>
      </c>
      <c r="M542" s="8">
        <f>IF(J542="PCS", I542, 0)</f>
      </c>
      <c r="N542" s="8" t="s">
        <v>1245</v>
      </c>
      <c r="O542" s="8">
        <f>N542 * VLOOKUP(E542&amp;VLOOKUP(G542,Sku_Consolidated!A2:Q957,17,FALSE),Sku_CommRate!A2:E1002, 5, FALSE)</f>
      </c>
      <c r="P542" s="8">
        <f>N542 - O542</f>
      </c>
      <c r="Q542">
        <f>VLOOKUP(G542,Sku_Consolidated!A2:G957,7, FALSE)</f>
      </c>
      <c r="R542">
        <f>IF(IFERROR(VLOOKUP(E542,Store_Showcase!B2:H144,7, FALSE), TRUE)=TRUE, IF(IFERROR(VLOOKUP(E542,Store_SRP!B2:H110,7, FALSE), TRUE)=TRUE,VLOOKUP(E542,Store_VAM!B2:H273,7, FALSE),VLOOKUP(E542,Store_SRP!B2:H110,7, FALSE)), VLOOKUP(E542,Store_Showcase!B2:H144,7, FALSE))</f>
      </c>
      <c r="S542">
        <f>IF(IFERROR(VLOOKUP(E542,Store_Showcase!B2:I144,8, FALSE), TRUE)=TRUE, IF(IFERROR(VLOOKUP(E542,Store_SRP!B2:I110,8, FALSE), TRUE)=TRUE,VLOOKUP(E542,Store_VAM!B2:I273,8, FALSE),VLOOKUP(E542,Store_SRP!B2:I110,8, FALSE)), VLOOKUP(E542,Store_Showcase!B2:I144,8, FALSE))</f>
      </c>
      <c r="T542">
        <f>VLOOKUP(G542,Sku_Consolidated!A2:R957,18,FALSE)</f>
      </c>
      <c r="U542">
        <v>7074</v>
      </c>
      <c r="V542">
        <f>IF(VLOOKUP(G542,Sku_Consolidated!A2:S957,19,FALSE)="SHOWCASE", VLOOKUP(E542,Store_Showcase!B2:L144,11, FALSE), IF(VLOOKUP(G542,Sku_Consolidated!A2:S957,19,FALSE)="VAM",VLOOKUP(E542,Store_VAM!B2:L273,11, FALSE),VLOOKUP(E542,Store_SRP!B2:L110,11, FALSE)))</f>
      </c>
      <c r="W542">
        <f>VLOOKUP(G542,Sku_Consolidated!A2:W957,11,FALSE)</f>
      </c>
      <c r="X542">
        <f>VLOOKUP(G542,Sku_Consolidated!A2:H957,8,FALSE)</f>
      </c>
      <c r="Y542">
        <f>VLOOKUP(G542,Sku_Consolidated!A2:I957,9,FALSE)</f>
      </c>
      <c r="Z542" t="s">
        <v>38</v>
      </c>
      <c r="AA542">
        <f>VLOOKUP(G542,Sku_Consolidated!A2:E957,5,FALSE)</f>
      </c>
      <c r="AB542">
        <f>IF(VLOOKUP(G542,Sku_Consolidated!A2:S957,19,FALSE)="SHOWCASE", VLOOKUP(E542,Store_Showcase!B2:N144,13, FALSE), IF(VLOOKUP(G542,Sku_Consolidated!A2:S957,19,FALSE)="VAM",VLOOKUP(E542,Store_VAM!B2:N273,13, FALSE),VLOOKUP(E542,Store_SRP!B2:N110,13, FALSE)))</f>
      </c>
      <c r="AC542">
        <f>IF(IFERROR(AB542,TRUE)=TRUE, "-","OK")</f>
      </c>
      <c r="AD542" s="8" t="s">
        <v>1245</v>
      </c>
      <c r="AE542" s="8" t="s">
        <v>39</v>
      </c>
      <c r="AF542">
        <f>IF(IFERROR(VLOOKUP(E542,Store_Showcase!B2:H144,{5}, FALSE), TRUE)=TRUE, IF(IFERROR(VLOOKUP(E542,Store_SRP!B2:H110,{5}, FALSE), TRUE)=TRUE,VLOOKUP(E542,Store_VAM!B2:H273,{5}, FALSE),VLOOKUP(E542,Store_SRP!B2:H110,{5}, FALSE)), VLOOKUP(E542,Store_Showcase!B2:H144,{5}, FALSE))</f>
      </c>
      <c r="AG542">
        <f>IF(IFERROR(VLOOKUP(E542,Store_Showcase!B2:H144,{6}, FALSE), TRUE)=TRUE, IF(IFERROR(VLOOKUP(E542,Store_SRP!B2:H110,{6}, FALSE), TRUE)=TRUE,VLOOKUP(E542,Store_VAM!B2:H273,{6}, FALSE),VLOOKUP(E542,Store_SRP!B2:H110,{6}, FALSE)), VLOOKUP(E542,Store_Showcase!B2:H144,{6}, FALSE))</f>
      </c>
      <c r="AH542">
        <f>VLOOKUP(G542,Sku_Consolidated!A2:R957,18,FALSE)</f>
      </c>
      <c r="AI542">
        <f>VLOOKUP(G542,Sku_Consolidated!A2:S957,19,FALSE)</f>
      </c>
      <c r="AJ542">
        <f>VLOOKUP(G542,Sku_Consolidated!A2:T957,20,FALSE)</f>
      </c>
    </row>
    <row r="543" spans="1:36" x14ac:dyDescent="0.25">
      <c r="A543">
        <v>2024</v>
      </c>
      <c r="B543" t="s">
        <v>31</v>
      </c>
      <c r="C543" t="s">
        <v>32</v>
      </c>
      <c r="D543" t="s">
        <v>33</v>
      </c>
      <c r="E543">
        <v>265</v>
      </c>
      <c r="F543">
        <f>IF(IFERROR(VLOOKUP(E543,Store_Showcase!B2:H144,{2}, FALSE), TRUE)=TRUE, IF(IFERROR(VLOOKUP(E543,Store_SRP!B2:H110,{2}, FALSE), TRUE)=TRUE,VLOOKUP(E543,Store_VAM!B2:H273,{2}, FALSE),VLOOKUP(E543,Store_SRP!B2:H110,{2}, FALSE)), VLOOKUP(E543,Store_Showcase!B2:H144,{2}, FALSE))</f>
      </c>
      <c r="G543">
        <v>655712</v>
      </c>
      <c r="H543" t="s">
        <v>360</v>
      </c>
      <c r="I543" s="8" t="s">
        <v>1246</v>
      </c>
      <c r="J543" t="s">
        <v>36</v>
      </c>
      <c r="K543" s="8">
        <f>IF(J543="PCK", I543, 0)</f>
      </c>
      <c r="L543" s="8">
        <f>IF(J543="KLS", I543, IF(J543="PCK", I543*VLOOKUP(G543,Sku_Consolidated!A2:U957,21, FALSE),I543*VLOOKUP(G543,Sku_Consolidated!A2:U957,21, FALSE)))</f>
      </c>
      <c r="M543" s="8">
        <f>IF(J543="PCS", I543, 0)</f>
      </c>
      <c r="N543" s="8" t="s">
        <v>1247</v>
      </c>
      <c r="O543" s="8">
        <f>N543 * VLOOKUP(E543&amp;VLOOKUP(G543,Sku_Consolidated!A2:Q957,17,FALSE),Sku_CommRate!A2:E1002, 5, FALSE)</f>
      </c>
      <c r="P543" s="8">
        <f>N543 - O543</f>
      </c>
      <c r="Q543">
        <f>VLOOKUP(G543,Sku_Consolidated!A2:G957,7, FALSE)</f>
      </c>
      <c r="R543">
        <f>IF(IFERROR(VLOOKUP(E543,Store_Showcase!B2:H144,7, FALSE), TRUE)=TRUE, IF(IFERROR(VLOOKUP(E543,Store_SRP!B2:H110,7, FALSE), TRUE)=TRUE,VLOOKUP(E543,Store_VAM!B2:H273,7, FALSE),VLOOKUP(E543,Store_SRP!B2:H110,7, FALSE)), VLOOKUP(E543,Store_Showcase!B2:H144,7, FALSE))</f>
      </c>
      <c r="S543">
        <f>IF(IFERROR(VLOOKUP(E543,Store_Showcase!B2:I144,8, FALSE), TRUE)=TRUE, IF(IFERROR(VLOOKUP(E543,Store_SRP!B2:I110,8, FALSE), TRUE)=TRUE,VLOOKUP(E543,Store_VAM!B2:I273,8, FALSE),VLOOKUP(E543,Store_SRP!B2:I110,8, FALSE)), VLOOKUP(E543,Store_Showcase!B2:I144,8, FALSE))</f>
      </c>
      <c r="T543">
        <f>VLOOKUP(G543,Sku_Consolidated!A2:R957,18,FALSE)</f>
      </c>
      <c r="U543">
        <v>6440</v>
      </c>
      <c r="V543">
        <f>IF(VLOOKUP(G543,Sku_Consolidated!A2:S957,19,FALSE)="SHOWCASE", VLOOKUP(E543,Store_Showcase!B2:L144,11, FALSE), IF(VLOOKUP(G543,Sku_Consolidated!A2:S957,19,FALSE)="VAM",VLOOKUP(E543,Store_VAM!B2:L273,11, FALSE),VLOOKUP(E543,Store_SRP!B2:L110,11, FALSE)))</f>
      </c>
      <c r="W543">
        <f>VLOOKUP(G543,Sku_Consolidated!A2:W957,11,FALSE)</f>
      </c>
      <c r="X543">
        <f>VLOOKUP(G543,Sku_Consolidated!A2:H957,8,FALSE)</f>
      </c>
      <c r="Y543">
        <f>VLOOKUP(G543,Sku_Consolidated!A2:I957,9,FALSE)</f>
      </c>
      <c r="Z543" t="s">
        <v>38</v>
      </c>
      <c r="AA543">
        <f>VLOOKUP(G543,Sku_Consolidated!A2:E957,5,FALSE)</f>
      </c>
      <c r="AB543">
        <f>IF(VLOOKUP(G543,Sku_Consolidated!A2:S957,19,FALSE)="SHOWCASE", VLOOKUP(E543,Store_Showcase!B2:N144,13, FALSE), IF(VLOOKUP(G543,Sku_Consolidated!A2:S957,19,FALSE)="VAM",VLOOKUP(E543,Store_VAM!B2:N273,13, FALSE),VLOOKUP(E543,Store_SRP!B2:N110,13, FALSE)))</f>
      </c>
      <c r="AC543">
        <f>IF(IFERROR(AB543,TRUE)=TRUE, "-","OK")</f>
      </c>
      <c r="AD543" s="8" t="s">
        <v>1247</v>
      </c>
      <c r="AE543" s="8" t="s">
        <v>39</v>
      </c>
      <c r="AF543">
        <f>IF(IFERROR(VLOOKUP(E543,Store_Showcase!B2:H144,{5}, FALSE), TRUE)=TRUE, IF(IFERROR(VLOOKUP(E543,Store_SRP!B2:H110,{5}, FALSE), TRUE)=TRUE,VLOOKUP(E543,Store_VAM!B2:H273,{5}, FALSE),VLOOKUP(E543,Store_SRP!B2:H110,{5}, FALSE)), VLOOKUP(E543,Store_Showcase!B2:H144,{5}, FALSE))</f>
      </c>
      <c r="AG543">
        <f>IF(IFERROR(VLOOKUP(E543,Store_Showcase!B2:H144,{6}, FALSE), TRUE)=TRUE, IF(IFERROR(VLOOKUP(E543,Store_SRP!B2:H110,{6}, FALSE), TRUE)=TRUE,VLOOKUP(E543,Store_VAM!B2:H273,{6}, FALSE),VLOOKUP(E543,Store_SRP!B2:H110,{6}, FALSE)), VLOOKUP(E543,Store_Showcase!B2:H144,{6}, FALSE))</f>
      </c>
      <c r="AH543">
        <f>VLOOKUP(G543,Sku_Consolidated!A2:R957,18,FALSE)</f>
      </c>
      <c r="AI543">
        <f>VLOOKUP(G543,Sku_Consolidated!A2:S957,19,FALSE)</f>
      </c>
      <c r="AJ543">
        <f>VLOOKUP(G543,Sku_Consolidated!A2:T957,20,FALSE)</f>
      </c>
    </row>
    <row r="544" spans="1:36" x14ac:dyDescent="0.25">
      <c r="A544">
        <v>2024</v>
      </c>
      <c r="B544" t="s">
        <v>31</v>
      </c>
      <c r="C544" t="s">
        <v>32</v>
      </c>
      <c r="D544" t="s">
        <v>33</v>
      </c>
      <c r="E544">
        <v>722</v>
      </c>
      <c r="F544">
        <f>IF(IFERROR(VLOOKUP(E544,Store_Showcase!B2:H144,{2}, FALSE), TRUE)=TRUE, IF(IFERROR(VLOOKUP(E544,Store_SRP!B2:H110,{2}, FALSE), TRUE)=TRUE,VLOOKUP(E544,Store_VAM!B2:H273,{2}, FALSE),VLOOKUP(E544,Store_SRP!B2:H110,{2}, FALSE)), VLOOKUP(E544,Store_Showcase!B2:H144,{2}, FALSE))</f>
      </c>
      <c r="G544">
        <v>655325</v>
      </c>
      <c r="H544" t="s">
        <v>377</v>
      </c>
      <c r="I544" s="8" t="s">
        <v>1248</v>
      </c>
      <c r="J544" t="s">
        <v>36</v>
      </c>
      <c r="K544" s="8">
        <f>IF(J544="PCK", I544, 0)</f>
      </c>
      <c r="L544" s="8">
        <f>IF(J544="KLS", I544, IF(J544="PCK", I544*VLOOKUP(G544,Sku_Consolidated!A2:U957,21, FALSE),I544*VLOOKUP(G544,Sku_Consolidated!A2:U957,21, FALSE)))</f>
      </c>
      <c r="M544" s="8">
        <f>IF(J544="PCS", I544, 0)</f>
      </c>
      <c r="N544" s="8" t="s">
        <v>1249</v>
      </c>
      <c r="O544" s="8">
        <f>N544 * VLOOKUP(E544&amp;VLOOKUP(G544,Sku_Consolidated!A2:Q957,17,FALSE),Sku_CommRate!A2:E1002, 5, FALSE)</f>
      </c>
      <c r="P544" s="8">
        <f>N544 - O544</f>
      </c>
      <c r="Q544">
        <f>VLOOKUP(G544,Sku_Consolidated!A2:G957,7, FALSE)</f>
      </c>
      <c r="R544">
        <f>IF(IFERROR(VLOOKUP(E544,Store_Showcase!B2:H144,7, FALSE), TRUE)=TRUE, IF(IFERROR(VLOOKUP(E544,Store_SRP!B2:H110,7, FALSE), TRUE)=TRUE,VLOOKUP(E544,Store_VAM!B2:H273,7, FALSE),VLOOKUP(E544,Store_SRP!B2:H110,7, FALSE)), VLOOKUP(E544,Store_Showcase!B2:H144,7, FALSE))</f>
      </c>
      <c r="S544">
        <f>IF(IFERROR(VLOOKUP(E544,Store_Showcase!B2:I144,8, FALSE), TRUE)=TRUE, IF(IFERROR(VLOOKUP(E544,Store_SRP!B2:I110,8, FALSE), TRUE)=TRUE,VLOOKUP(E544,Store_VAM!B2:I273,8, FALSE),VLOOKUP(E544,Store_SRP!B2:I110,8, FALSE)), VLOOKUP(E544,Store_Showcase!B2:I144,8, FALSE))</f>
      </c>
      <c r="T544">
        <f>VLOOKUP(G544,Sku_Consolidated!A2:R957,18,FALSE)</f>
      </c>
      <c r="U544">
        <v>6250</v>
      </c>
      <c r="V544">
        <f>IF(VLOOKUP(G544,Sku_Consolidated!A2:S957,19,FALSE)="SHOWCASE", VLOOKUP(E544,Store_Showcase!B2:L144,11, FALSE), IF(VLOOKUP(G544,Sku_Consolidated!A2:S957,19,FALSE)="VAM",VLOOKUP(E544,Store_VAM!B2:L273,11, FALSE),VLOOKUP(E544,Store_SRP!B2:L110,11, FALSE)))</f>
      </c>
      <c r="W544">
        <f>VLOOKUP(G544,Sku_Consolidated!A2:W957,11,FALSE)</f>
      </c>
      <c r="X544">
        <f>VLOOKUP(G544,Sku_Consolidated!A2:H957,8,FALSE)</f>
      </c>
      <c r="Y544">
        <f>VLOOKUP(G544,Sku_Consolidated!A2:I957,9,FALSE)</f>
      </c>
      <c r="Z544" t="s">
        <v>38</v>
      </c>
      <c r="AA544">
        <f>VLOOKUP(G544,Sku_Consolidated!A2:E957,5,FALSE)</f>
      </c>
      <c r="AB544">
        <f>IF(VLOOKUP(G544,Sku_Consolidated!A2:S957,19,FALSE)="SHOWCASE", VLOOKUP(E544,Store_Showcase!B2:N144,13, FALSE), IF(VLOOKUP(G544,Sku_Consolidated!A2:S957,19,FALSE)="VAM",VLOOKUP(E544,Store_VAM!B2:N273,13, FALSE),VLOOKUP(E544,Store_SRP!B2:N110,13, FALSE)))</f>
      </c>
      <c r="AC544">
        <f>IF(IFERROR(AB544,TRUE)=TRUE, "-","OK")</f>
      </c>
      <c r="AD544" s="8" t="s">
        <v>1249</v>
      </c>
      <c r="AE544" s="8" t="s">
        <v>39</v>
      </c>
      <c r="AF544">
        <f>IF(IFERROR(VLOOKUP(E544,Store_Showcase!B2:H144,{5}, FALSE), TRUE)=TRUE, IF(IFERROR(VLOOKUP(E544,Store_SRP!B2:H110,{5}, FALSE), TRUE)=TRUE,VLOOKUP(E544,Store_VAM!B2:H273,{5}, FALSE),VLOOKUP(E544,Store_SRP!B2:H110,{5}, FALSE)), VLOOKUP(E544,Store_Showcase!B2:H144,{5}, FALSE))</f>
      </c>
      <c r="AG544">
        <f>IF(IFERROR(VLOOKUP(E544,Store_Showcase!B2:H144,{6}, FALSE), TRUE)=TRUE, IF(IFERROR(VLOOKUP(E544,Store_SRP!B2:H110,{6}, FALSE), TRUE)=TRUE,VLOOKUP(E544,Store_VAM!B2:H273,{6}, FALSE),VLOOKUP(E544,Store_SRP!B2:H110,{6}, FALSE)), VLOOKUP(E544,Store_Showcase!B2:H144,{6}, FALSE))</f>
      </c>
      <c r="AH544">
        <f>VLOOKUP(G544,Sku_Consolidated!A2:R957,18,FALSE)</f>
      </c>
      <c r="AI544">
        <f>VLOOKUP(G544,Sku_Consolidated!A2:S957,19,FALSE)</f>
      </c>
      <c r="AJ544">
        <f>VLOOKUP(G544,Sku_Consolidated!A2:T957,20,FALSE)</f>
      </c>
    </row>
    <row r="545" spans="1:36" x14ac:dyDescent="0.25">
      <c r="A545">
        <v>2024</v>
      </c>
      <c r="B545" t="s">
        <v>31</v>
      </c>
      <c r="C545" t="s">
        <v>32</v>
      </c>
      <c r="D545" t="s">
        <v>33</v>
      </c>
      <c r="E545">
        <v>229</v>
      </c>
      <c r="F545">
        <f>IF(IFERROR(VLOOKUP(E545,Store_Showcase!B2:H144,{2}, FALSE), TRUE)=TRUE, IF(IFERROR(VLOOKUP(E545,Store_SRP!B2:H110,{2}, FALSE), TRUE)=TRUE,VLOOKUP(E545,Store_VAM!B2:H273,{2}, FALSE),VLOOKUP(E545,Store_SRP!B2:H110,{2}, FALSE)), VLOOKUP(E545,Store_Showcase!B2:H144,{2}, FALSE))</f>
      </c>
      <c r="G545">
        <v>665668</v>
      </c>
      <c r="H545" t="s">
        <v>1250</v>
      </c>
      <c r="I545" s="8" t="s">
        <v>1251</v>
      </c>
      <c r="J545" t="s">
        <v>36</v>
      </c>
      <c r="K545" s="8">
        <f>IF(J545="PCK", I545, 0)</f>
      </c>
      <c r="L545" s="8">
        <f>IF(J545="KLS", I545, IF(J545="PCK", I545*VLOOKUP(G545,Sku_Consolidated!A2:U957,21, FALSE),I545*VLOOKUP(G545,Sku_Consolidated!A2:U957,21, FALSE)))</f>
      </c>
      <c r="M545" s="8">
        <f>IF(J545="PCS", I545, 0)</f>
      </c>
      <c r="N545" s="8" t="s">
        <v>1252</v>
      </c>
      <c r="O545" s="8">
        <f>N545 * VLOOKUP(E545&amp;VLOOKUP(G545,Sku_Consolidated!A2:Q957,17,FALSE),Sku_CommRate!A2:E1002, 5, FALSE)</f>
      </c>
      <c r="P545" s="8">
        <f>N545 - O545</f>
      </c>
      <c r="Q545">
        <f>VLOOKUP(G545,Sku_Consolidated!A2:G957,7, FALSE)</f>
      </c>
      <c r="R545">
        <f>IF(IFERROR(VLOOKUP(E545,Store_Showcase!B2:H144,7, FALSE), TRUE)=TRUE, IF(IFERROR(VLOOKUP(E545,Store_SRP!B2:H110,7, FALSE), TRUE)=TRUE,VLOOKUP(E545,Store_VAM!B2:H273,7, FALSE),VLOOKUP(E545,Store_SRP!B2:H110,7, FALSE)), VLOOKUP(E545,Store_Showcase!B2:H144,7, FALSE))</f>
      </c>
      <c r="S545">
        <f>IF(IFERROR(VLOOKUP(E545,Store_Showcase!B2:I144,8, FALSE), TRUE)=TRUE, IF(IFERROR(VLOOKUP(E545,Store_SRP!B2:I110,8, FALSE), TRUE)=TRUE,VLOOKUP(E545,Store_VAM!B2:I273,8, FALSE),VLOOKUP(E545,Store_SRP!B2:I110,8, FALSE)), VLOOKUP(E545,Store_Showcase!B2:I144,8, FALSE))</f>
      </c>
      <c r="T545">
        <f>VLOOKUP(G545,Sku_Consolidated!A2:R957,18,FALSE)</f>
      </c>
      <c r="U545">
        <v>7839</v>
      </c>
      <c r="V545">
        <f>IF(VLOOKUP(G545,Sku_Consolidated!A2:S957,19,FALSE)="SHOWCASE", VLOOKUP(E545,Store_Showcase!B2:L144,11, FALSE), IF(VLOOKUP(G545,Sku_Consolidated!A2:S957,19,FALSE)="VAM",VLOOKUP(E545,Store_VAM!B2:L273,11, FALSE),VLOOKUP(E545,Store_SRP!B2:L110,11, FALSE)))</f>
      </c>
      <c r="W545">
        <f>VLOOKUP(G545,Sku_Consolidated!A2:W957,11,FALSE)</f>
      </c>
      <c r="X545">
        <f>VLOOKUP(G545,Sku_Consolidated!A2:H957,8,FALSE)</f>
      </c>
      <c r="Y545">
        <f>VLOOKUP(G545,Sku_Consolidated!A2:I957,9,FALSE)</f>
      </c>
      <c r="Z545" t="s">
        <v>38</v>
      </c>
      <c r="AA545">
        <f>VLOOKUP(G545,Sku_Consolidated!A2:E957,5,FALSE)</f>
      </c>
      <c r="AB545">
        <f>IF(VLOOKUP(G545,Sku_Consolidated!A2:S957,19,FALSE)="SHOWCASE", VLOOKUP(E545,Store_Showcase!B2:N144,13, FALSE), IF(VLOOKUP(G545,Sku_Consolidated!A2:S957,19,FALSE)="VAM",VLOOKUP(E545,Store_VAM!B2:N273,13, FALSE),VLOOKUP(E545,Store_SRP!B2:N110,13, FALSE)))</f>
      </c>
      <c r="AC545">
        <f>IF(IFERROR(AB545,TRUE)=TRUE, "-","OK")</f>
      </c>
      <c r="AD545" s="8" t="s">
        <v>1252</v>
      </c>
      <c r="AE545" s="8" t="s">
        <v>39</v>
      </c>
      <c r="AF545">
        <f>IF(IFERROR(VLOOKUP(E545,Store_Showcase!B2:H144,{5}, FALSE), TRUE)=TRUE, IF(IFERROR(VLOOKUP(E545,Store_SRP!B2:H110,{5}, FALSE), TRUE)=TRUE,VLOOKUP(E545,Store_VAM!B2:H273,{5}, FALSE),VLOOKUP(E545,Store_SRP!B2:H110,{5}, FALSE)), VLOOKUP(E545,Store_Showcase!B2:H144,{5}, FALSE))</f>
      </c>
      <c r="AG545">
        <f>IF(IFERROR(VLOOKUP(E545,Store_Showcase!B2:H144,{6}, FALSE), TRUE)=TRUE, IF(IFERROR(VLOOKUP(E545,Store_SRP!B2:H110,{6}, FALSE), TRUE)=TRUE,VLOOKUP(E545,Store_VAM!B2:H273,{6}, FALSE),VLOOKUP(E545,Store_SRP!B2:H110,{6}, FALSE)), VLOOKUP(E545,Store_Showcase!B2:H144,{6}, FALSE))</f>
      </c>
      <c r="AH545">
        <f>VLOOKUP(G545,Sku_Consolidated!A2:R957,18,FALSE)</f>
      </c>
      <c r="AI545">
        <f>VLOOKUP(G545,Sku_Consolidated!A2:S957,19,FALSE)</f>
      </c>
      <c r="AJ545">
        <f>VLOOKUP(G545,Sku_Consolidated!A2:T957,20,FALSE)</f>
      </c>
    </row>
    <row r="546" spans="1:36" x14ac:dyDescent="0.25">
      <c r="A546">
        <v>2024</v>
      </c>
      <c r="B546" t="s">
        <v>31</v>
      </c>
      <c r="C546" t="s">
        <v>32</v>
      </c>
      <c r="D546" t="s">
        <v>33</v>
      </c>
      <c r="E546">
        <v>480</v>
      </c>
      <c r="F546">
        <f>IF(IFERROR(VLOOKUP(E546,Store_Showcase!B2:H144,{2}, FALSE), TRUE)=TRUE, IF(IFERROR(VLOOKUP(E546,Store_SRP!B2:H110,{2}, FALSE), TRUE)=TRUE,VLOOKUP(E546,Store_VAM!B2:H273,{2}, FALSE),VLOOKUP(E546,Store_SRP!B2:H110,{2}, FALSE)), VLOOKUP(E546,Store_Showcase!B2:H144,{2}, FALSE))</f>
      </c>
      <c r="G546">
        <v>655715</v>
      </c>
      <c r="H546" t="s">
        <v>591</v>
      </c>
      <c r="I546" s="8" t="s">
        <v>1253</v>
      </c>
      <c r="J546" t="s">
        <v>36</v>
      </c>
      <c r="K546" s="8">
        <f>IF(J546="PCK", I546, 0)</f>
      </c>
      <c r="L546" s="8">
        <f>IF(J546="KLS", I546, IF(J546="PCK", I546*VLOOKUP(G546,Sku_Consolidated!A2:U957,21, FALSE),I546*VLOOKUP(G546,Sku_Consolidated!A2:U957,21, FALSE)))</f>
      </c>
      <c r="M546" s="8">
        <f>IF(J546="PCS", I546, 0)</f>
      </c>
      <c r="N546" s="8" t="s">
        <v>1254</v>
      </c>
      <c r="O546" s="8">
        <f>N546 * VLOOKUP(E546&amp;VLOOKUP(G546,Sku_Consolidated!A2:Q957,17,FALSE),Sku_CommRate!A2:E1002, 5, FALSE)</f>
      </c>
      <c r="P546" s="8">
        <f>N546 - O546</f>
      </c>
      <c r="Q546">
        <f>VLOOKUP(G546,Sku_Consolidated!A2:G957,7, FALSE)</f>
      </c>
      <c r="R546">
        <f>IF(IFERROR(VLOOKUP(E546,Store_Showcase!B2:H144,7, FALSE), TRUE)=TRUE, IF(IFERROR(VLOOKUP(E546,Store_SRP!B2:H110,7, FALSE), TRUE)=TRUE,VLOOKUP(E546,Store_VAM!B2:H273,7, FALSE),VLOOKUP(E546,Store_SRP!B2:H110,7, FALSE)), VLOOKUP(E546,Store_Showcase!B2:H144,7, FALSE))</f>
      </c>
      <c r="S546">
        <f>IF(IFERROR(VLOOKUP(E546,Store_Showcase!B2:I144,8, FALSE), TRUE)=TRUE, IF(IFERROR(VLOOKUP(E546,Store_SRP!B2:I110,8, FALSE), TRUE)=TRUE,VLOOKUP(E546,Store_VAM!B2:I273,8, FALSE),VLOOKUP(E546,Store_SRP!B2:I110,8, FALSE)), VLOOKUP(E546,Store_Showcase!B2:I144,8, FALSE))</f>
      </c>
      <c r="T546">
        <f>VLOOKUP(G546,Sku_Consolidated!A2:R957,18,FALSE)</f>
      </c>
      <c r="U546">
        <v>6443</v>
      </c>
      <c r="V546">
        <f>IF(VLOOKUP(G546,Sku_Consolidated!A2:S957,19,FALSE)="SHOWCASE", VLOOKUP(E546,Store_Showcase!B2:L144,11, FALSE), IF(VLOOKUP(G546,Sku_Consolidated!A2:S957,19,FALSE)="VAM",VLOOKUP(E546,Store_VAM!B2:L273,11, FALSE),VLOOKUP(E546,Store_SRP!B2:L110,11, FALSE)))</f>
      </c>
      <c r="W546">
        <f>VLOOKUP(G546,Sku_Consolidated!A2:W957,11,FALSE)</f>
      </c>
      <c r="X546">
        <f>VLOOKUP(G546,Sku_Consolidated!A2:H957,8,FALSE)</f>
      </c>
      <c r="Y546">
        <f>VLOOKUP(G546,Sku_Consolidated!A2:I957,9,FALSE)</f>
      </c>
      <c r="Z546" t="s">
        <v>38</v>
      </c>
      <c r="AA546">
        <f>VLOOKUP(G546,Sku_Consolidated!A2:E957,5,FALSE)</f>
      </c>
      <c r="AB546">
        <f>IF(VLOOKUP(G546,Sku_Consolidated!A2:S957,19,FALSE)="SHOWCASE", VLOOKUP(E546,Store_Showcase!B2:N144,13, FALSE), IF(VLOOKUP(G546,Sku_Consolidated!A2:S957,19,FALSE)="VAM",VLOOKUP(E546,Store_VAM!B2:N273,13, FALSE),VLOOKUP(E546,Store_SRP!B2:N110,13, FALSE)))</f>
      </c>
      <c r="AC546">
        <f>IF(IFERROR(AB546,TRUE)=TRUE, "-","OK")</f>
      </c>
      <c r="AD546" s="8" t="s">
        <v>1254</v>
      </c>
      <c r="AE546" s="8" t="s">
        <v>39</v>
      </c>
      <c r="AF546">
        <f>IF(IFERROR(VLOOKUP(E546,Store_Showcase!B2:H144,{5}, FALSE), TRUE)=TRUE, IF(IFERROR(VLOOKUP(E546,Store_SRP!B2:H110,{5}, FALSE), TRUE)=TRUE,VLOOKUP(E546,Store_VAM!B2:H273,{5}, FALSE),VLOOKUP(E546,Store_SRP!B2:H110,{5}, FALSE)), VLOOKUP(E546,Store_Showcase!B2:H144,{5}, FALSE))</f>
      </c>
      <c r="AG546">
        <f>IF(IFERROR(VLOOKUP(E546,Store_Showcase!B2:H144,{6}, FALSE), TRUE)=TRUE, IF(IFERROR(VLOOKUP(E546,Store_SRP!B2:H110,{6}, FALSE), TRUE)=TRUE,VLOOKUP(E546,Store_VAM!B2:H273,{6}, FALSE),VLOOKUP(E546,Store_SRP!B2:H110,{6}, FALSE)), VLOOKUP(E546,Store_Showcase!B2:H144,{6}, FALSE))</f>
      </c>
      <c r="AH546">
        <f>VLOOKUP(G546,Sku_Consolidated!A2:R957,18,FALSE)</f>
      </c>
      <c r="AI546">
        <f>VLOOKUP(G546,Sku_Consolidated!A2:S957,19,FALSE)</f>
      </c>
      <c r="AJ546">
        <f>VLOOKUP(G546,Sku_Consolidated!A2:T957,20,FALSE)</f>
      </c>
    </row>
    <row r="547" spans="1:36" x14ac:dyDescent="0.25">
      <c r="A547">
        <v>2024</v>
      </c>
      <c r="B547" t="s">
        <v>31</v>
      </c>
      <c r="C547" t="s">
        <v>32</v>
      </c>
      <c r="D547" t="s">
        <v>33</v>
      </c>
      <c r="E547">
        <v>722</v>
      </c>
      <c r="F547">
        <f>IF(IFERROR(VLOOKUP(E547,Store_Showcase!B2:H144,{2}, FALSE), TRUE)=TRUE, IF(IFERROR(VLOOKUP(E547,Store_SRP!B2:H110,{2}, FALSE), TRUE)=TRUE,VLOOKUP(E547,Store_VAM!B2:H273,{2}, FALSE),VLOOKUP(E547,Store_SRP!B2:H110,{2}, FALSE)), VLOOKUP(E547,Store_Showcase!B2:H144,{2}, FALSE))</f>
      </c>
      <c r="G547">
        <v>659588</v>
      </c>
      <c r="H547" t="s">
        <v>1255</v>
      </c>
      <c r="I547" s="8" t="s">
        <v>1256</v>
      </c>
      <c r="J547" t="s">
        <v>36</v>
      </c>
      <c r="K547" s="8">
        <f>IF(J547="PCK", I547, 0)</f>
      </c>
      <c r="L547" s="8">
        <f>IF(J547="KLS", I547, IF(J547="PCK", I547*VLOOKUP(G547,Sku_Consolidated!A2:U957,21, FALSE),I547*VLOOKUP(G547,Sku_Consolidated!A2:U957,21, FALSE)))</f>
      </c>
      <c r="M547" s="8">
        <f>IF(J547="PCS", I547, 0)</f>
      </c>
      <c r="N547" s="8" t="s">
        <v>1257</v>
      </c>
      <c r="O547" s="8">
        <f>N547 * VLOOKUP(E547&amp;VLOOKUP(G547,Sku_Consolidated!A2:Q957,17,FALSE),Sku_CommRate!A2:E1002, 5, FALSE)</f>
      </c>
      <c r="P547" s="8">
        <f>N547 - O547</f>
      </c>
      <c r="Q547">
        <f>VLOOKUP(G547,Sku_Consolidated!A2:G957,7, FALSE)</f>
      </c>
      <c r="R547">
        <f>IF(IFERROR(VLOOKUP(E547,Store_Showcase!B2:H144,7, FALSE), TRUE)=TRUE, IF(IFERROR(VLOOKUP(E547,Store_SRP!B2:H110,7, FALSE), TRUE)=TRUE,VLOOKUP(E547,Store_VAM!B2:H273,7, FALSE),VLOOKUP(E547,Store_SRP!B2:H110,7, FALSE)), VLOOKUP(E547,Store_Showcase!B2:H144,7, FALSE))</f>
      </c>
      <c r="S547">
        <f>IF(IFERROR(VLOOKUP(E547,Store_Showcase!B2:I144,8, FALSE), TRUE)=TRUE, IF(IFERROR(VLOOKUP(E547,Store_SRP!B2:I110,8, FALSE), TRUE)=TRUE,VLOOKUP(E547,Store_VAM!B2:I273,8, FALSE),VLOOKUP(E547,Store_SRP!B2:I110,8, FALSE)), VLOOKUP(E547,Store_Showcase!B2:I144,8, FALSE))</f>
      </c>
      <c r="T547">
        <f>VLOOKUP(G547,Sku_Consolidated!A2:R957,18,FALSE)</f>
      </c>
      <c r="U547">
        <v>7362</v>
      </c>
      <c r="V547">
        <f>IF(VLOOKUP(G547,Sku_Consolidated!A2:S957,19,FALSE)="SHOWCASE", VLOOKUP(E547,Store_Showcase!B2:L144,11, FALSE), IF(VLOOKUP(G547,Sku_Consolidated!A2:S957,19,FALSE)="VAM",VLOOKUP(E547,Store_VAM!B2:L273,11, FALSE),VLOOKUP(E547,Store_SRP!B2:L110,11, FALSE)))</f>
      </c>
      <c r="W547">
        <f>VLOOKUP(G547,Sku_Consolidated!A2:W957,11,FALSE)</f>
      </c>
      <c r="X547">
        <f>VLOOKUP(G547,Sku_Consolidated!A2:H957,8,FALSE)</f>
      </c>
      <c r="Y547">
        <f>VLOOKUP(G547,Sku_Consolidated!A2:I957,9,FALSE)</f>
      </c>
      <c r="Z547" t="s">
        <v>38</v>
      </c>
      <c r="AA547">
        <f>VLOOKUP(G547,Sku_Consolidated!A2:E957,5,FALSE)</f>
      </c>
      <c r="AB547">
        <f>IF(VLOOKUP(G547,Sku_Consolidated!A2:S957,19,FALSE)="SHOWCASE", VLOOKUP(E547,Store_Showcase!B2:N144,13, FALSE), IF(VLOOKUP(G547,Sku_Consolidated!A2:S957,19,FALSE)="VAM",VLOOKUP(E547,Store_VAM!B2:N273,13, FALSE),VLOOKUP(E547,Store_SRP!B2:N110,13, FALSE)))</f>
      </c>
      <c r="AC547">
        <f>IF(IFERROR(AB547,TRUE)=TRUE, "-","OK")</f>
      </c>
      <c r="AD547" s="8" t="s">
        <v>1257</v>
      </c>
      <c r="AE547" s="8" t="s">
        <v>39</v>
      </c>
      <c r="AF547">
        <f>IF(IFERROR(VLOOKUP(E547,Store_Showcase!B2:H144,{5}, FALSE), TRUE)=TRUE, IF(IFERROR(VLOOKUP(E547,Store_SRP!B2:H110,{5}, FALSE), TRUE)=TRUE,VLOOKUP(E547,Store_VAM!B2:H273,{5}, FALSE),VLOOKUP(E547,Store_SRP!B2:H110,{5}, FALSE)), VLOOKUP(E547,Store_Showcase!B2:H144,{5}, FALSE))</f>
      </c>
      <c r="AG547">
        <f>IF(IFERROR(VLOOKUP(E547,Store_Showcase!B2:H144,{6}, FALSE), TRUE)=TRUE, IF(IFERROR(VLOOKUP(E547,Store_SRP!B2:H110,{6}, FALSE), TRUE)=TRUE,VLOOKUP(E547,Store_VAM!B2:H273,{6}, FALSE),VLOOKUP(E547,Store_SRP!B2:H110,{6}, FALSE)), VLOOKUP(E547,Store_Showcase!B2:H144,{6}, FALSE))</f>
      </c>
      <c r="AH547">
        <f>VLOOKUP(G547,Sku_Consolidated!A2:R957,18,FALSE)</f>
      </c>
      <c r="AI547">
        <f>VLOOKUP(G547,Sku_Consolidated!A2:S957,19,FALSE)</f>
      </c>
      <c r="AJ547">
        <f>VLOOKUP(G547,Sku_Consolidated!A2:T957,20,FALSE)</f>
      </c>
    </row>
    <row r="548" spans="1:36" x14ac:dyDescent="0.25">
      <c r="A548">
        <v>2024</v>
      </c>
      <c r="B548" t="s">
        <v>31</v>
      </c>
      <c r="C548" t="s">
        <v>32</v>
      </c>
      <c r="D548" t="s">
        <v>33</v>
      </c>
      <c r="E548">
        <v>266</v>
      </c>
      <c r="F548">
        <f>IF(IFERROR(VLOOKUP(E548,Store_Showcase!B2:H144,{2}, FALSE), TRUE)=TRUE, IF(IFERROR(VLOOKUP(E548,Store_SRP!B2:H110,{2}, FALSE), TRUE)=TRUE,VLOOKUP(E548,Store_VAM!B2:H273,{2}, FALSE),VLOOKUP(E548,Store_SRP!B2:H110,{2}, FALSE)), VLOOKUP(E548,Store_Showcase!B2:H144,{2}, FALSE))</f>
      </c>
      <c r="G548">
        <v>655710</v>
      </c>
      <c r="H548" t="s">
        <v>54</v>
      </c>
      <c r="I548" s="8" t="s">
        <v>1258</v>
      </c>
      <c r="J548" t="s">
        <v>36</v>
      </c>
      <c r="K548" s="8">
        <f>IF(J548="PCK", I548, 0)</f>
      </c>
      <c r="L548" s="8">
        <f>IF(J548="KLS", I548, IF(J548="PCK", I548*VLOOKUP(G548,Sku_Consolidated!A2:U957,21, FALSE),I548*VLOOKUP(G548,Sku_Consolidated!A2:U957,21, FALSE)))</f>
      </c>
      <c r="M548" s="8">
        <f>IF(J548="PCS", I548, 0)</f>
      </c>
      <c r="N548" s="8" t="s">
        <v>1259</v>
      </c>
      <c r="O548" s="8">
        <f>N548 * VLOOKUP(E548&amp;VLOOKUP(G548,Sku_Consolidated!A2:Q957,17,FALSE),Sku_CommRate!A2:E1002, 5, FALSE)</f>
      </c>
      <c r="P548" s="8">
        <f>N548 - O548</f>
      </c>
      <c r="Q548">
        <f>VLOOKUP(G548,Sku_Consolidated!A2:G957,7, FALSE)</f>
      </c>
      <c r="R548">
        <f>IF(IFERROR(VLOOKUP(E548,Store_Showcase!B2:H144,7, FALSE), TRUE)=TRUE, IF(IFERROR(VLOOKUP(E548,Store_SRP!B2:H110,7, FALSE), TRUE)=TRUE,VLOOKUP(E548,Store_VAM!B2:H273,7, FALSE),VLOOKUP(E548,Store_SRP!B2:H110,7, FALSE)), VLOOKUP(E548,Store_Showcase!B2:H144,7, FALSE))</f>
      </c>
      <c r="S548">
        <f>IF(IFERROR(VLOOKUP(E548,Store_Showcase!B2:I144,8, FALSE), TRUE)=TRUE, IF(IFERROR(VLOOKUP(E548,Store_SRP!B2:I110,8, FALSE), TRUE)=TRUE,VLOOKUP(E548,Store_VAM!B2:I273,8, FALSE),VLOOKUP(E548,Store_SRP!B2:I110,8, FALSE)), VLOOKUP(E548,Store_Showcase!B2:I144,8, FALSE))</f>
      </c>
      <c r="T548">
        <f>VLOOKUP(G548,Sku_Consolidated!A2:R957,18,FALSE)</f>
      </c>
      <c r="U548">
        <v>6438</v>
      </c>
      <c r="V548">
        <f>IF(VLOOKUP(G548,Sku_Consolidated!A2:S957,19,FALSE)="SHOWCASE", VLOOKUP(E548,Store_Showcase!B2:L144,11, FALSE), IF(VLOOKUP(G548,Sku_Consolidated!A2:S957,19,FALSE)="VAM",VLOOKUP(E548,Store_VAM!B2:L273,11, FALSE),VLOOKUP(E548,Store_SRP!B2:L110,11, FALSE)))</f>
      </c>
      <c r="W548">
        <f>VLOOKUP(G548,Sku_Consolidated!A2:W957,11,FALSE)</f>
      </c>
      <c r="X548">
        <f>VLOOKUP(G548,Sku_Consolidated!A2:H957,8,FALSE)</f>
      </c>
      <c r="Y548">
        <f>VLOOKUP(G548,Sku_Consolidated!A2:I957,9,FALSE)</f>
      </c>
      <c r="Z548" t="s">
        <v>38</v>
      </c>
      <c r="AA548">
        <f>VLOOKUP(G548,Sku_Consolidated!A2:E957,5,FALSE)</f>
      </c>
      <c r="AB548">
        <f>IF(VLOOKUP(G548,Sku_Consolidated!A2:S957,19,FALSE)="SHOWCASE", VLOOKUP(E548,Store_Showcase!B2:N144,13, FALSE), IF(VLOOKUP(G548,Sku_Consolidated!A2:S957,19,FALSE)="VAM",VLOOKUP(E548,Store_VAM!B2:N273,13, FALSE),VLOOKUP(E548,Store_SRP!B2:N110,13, FALSE)))</f>
      </c>
      <c r="AC548">
        <f>IF(IFERROR(AB548,TRUE)=TRUE, "-","OK")</f>
      </c>
      <c r="AD548" s="8" t="s">
        <v>1259</v>
      </c>
      <c r="AE548" s="8" t="s">
        <v>39</v>
      </c>
      <c r="AF548">
        <f>IF(IFERROR(VLOOKUP(E548,Store_Showcase!B2:H144,{5}, FALSE), TRUE)=TRUE, IF(IFERROR(VLOOKUP(E548,Store_SRP!B2:H110,{5}, FALSE), TRUE)=TRUE,VLOOKUP(E548,Store_VAM!B2:H273,{5}, FALSE),VLOOKUP(E548,Store_SRP!B2:H110,{5}, FALSE)), VLOOKUP(E548,Store_Showcase!B2:H144,{5}, FALSE))</f>
      </c>
      <c r="AG548">
        <f>IF(IFERROR(VLOOKUP(E548,Store_Showcase!B2:H144,{6}, FALSE), TRUE)=TRUE, IF(IFERROR(VLOOKUP(E548,Store_SRP!B2:H110,{6}, FALSE), TRUE)=TRUE,VLOOKUP(E548,Store_VAM!B2:H273,{6}, FALSE),VLOOKUP(E548,Store_SRP!B2:H110,{6}, FALSE)), VLOOKUP(E548,Store_Showcase!B2:H144,{6}, FALSE))</f>
      </c>
      <c r="AH548">
        <f>VLOOKUP(G548,Sku_Consolidated!A2:R957,18,FALSE)</f>
      </c>
      <c r="AI548">
        <f>VLOOKUP(G548,Sku_Consolidated!A2:S957,19,FALSE)</f>
      </c>
      <c r="AJ548">
        <f>VLOOKUP(G548,Sku_Consolidated!A2:T957,20,FALSE)</f>
      </c>
    </row>
    <row r="549" spans="1:36" x14ac:dyDescent="0.25">
      <c r="A549">
        <v>2024</v>
      </c>
      <c r="B549" t="s">
        <v>31</v>
      </c>
      <c r="C549" t="s">
        <v>32</v>
      </c>
      <c r="D549" t="s">
        <v>33</v>
      </c>
      <c r="E549">
        <v>4049</v>
      </c>
      <c r="F549">
        <f>IF(IFERROR(VLOOKUP(E549,Store_Showcase!B2:H144,{2}, FALSE), TRUE)=TRUE, IF(IFERROR(VLOOKUP(E549,Store_SRP!B2:H110,{2}, FALSE), TRUE)=TRUE,VLOOKUP(E549,Store_VAM!B2:H273,{2}, FALSE),VLOOKUP(E549,Store_SRP!B2:H110,{2}, FALSE)), VLOOKUP(E549,Store_Showcase!B2:H144,{2}, FALSE))</f>
      </c>
      <c r="G549">
        <v>655713</v>
      </c>
      <c r="H549" t="s">
        <v>309</v>
      </c>
      <c r="I549" s="8" t="s">
        <v>1260</v>
      </c>
      <c r="J549" t="s">
        <v>36</v>
      </c>
      <c r="K549" s="8">
        <f>IF(J549="PCK", I549, 0)</f>
      </c>
      <c r="L549" s="8">
        <f>IF(J549="KLS", I549, IF(J549="PCK", I549*VLOOKUP(G549,Sku_Consolidated!A2:U957,21, FALSE),I549*VLOOKUP(G549,Sku_Consolidated!A2:U957,21, FALSE)))</f>
      </c>
      <c r="M549" s="8">
        <f>IF(J549="PCS", I549, 0)</f>
      </c>
      <c r="N549" s="8" t="s">
        <v>1261</v>
      </c>
      <c r="O549" s="8">
        <f>N549 * VLOOKUP(E549&amp;VLOOKUP(G549,Sku_Consolidated!A2:Q957,17,FALSE),Sku_CommRate!A2:E1002, 5, FALSE)</f>
      </c>
      <c r="P549" s="8">
        <f>N549 - O549</f>
      </c>
      <c r="Q549">
        <f>VLOOKUP(G549,Sku_Consolidated!A2:G957,7, FALSE)</f>
      </c>
      <c r="R549">
        <f>IF(IFERROR(VLOOKUP(E549,Store_Showcase!B2:H144,7, FALSE), TRUE)=TRUE, IF(IFERROR(VLOOKUP(E549,Store_SRP!B2:H110,7, FALSE), TRUE)=TRUE,VLOOKUP(E549,Store_VAM!B2:H273,7, FALSE),VLOOKUP(E549,Store_SRP!B2:H110,7, FALSE)), VLOOKUP(E549,Store_Showcase!B2:H144,7, FALSE))</f>
      </c>
      <c r="S549">
        <f>IF(IFERROR(VLOOKUP(E549,Store_Showcase!B2:I144,8, FALSE), TRUE)=TRUE, IF(IFERROR(VLOOKUP(E549,Store_SRP!B2:I110,8, FALSE), TRUE)=TRUE,VLOOKUP(E549,Store_VAM!B2:I273,8, FALSE),VLOOKUP(E549,Store_SRP!B2:I110,8, FALSE)), VLOOKUP(E549,Store_Showcase!B2:I144,8, FALSE))</f>
      </c>
      <c r="T549">
        <f>VLOOKUP(G549,Sku_Consolidated!A2:R957,18,FALSE)</f>
      </c>
      <c r="U549">
        <v>6441</v>
      </c>
      <c r="V549">
        <f>IF(VLOOKUP(G549,Sku_Consolidated!A2:S957,19,FALSE)="SHOWCASE", VLOOKUP(E549,Store_Showcase!B2:L144,11, FALSE), IF(VLOOKUP(G549,Sku_Consolidated!A2:S957,19,FALSE)="VAM",VLOOKUP(E549,Store_VAM!B2:L273,11, FALSE),VLOOKUP(E549,Store_SRP!B2:L110,11, FALSE)))</f>
      </c>
      <c r="W549">
        <f>VLOOKUP(G549,Sku_Consolidated!A2:W957,11,FALSE)</f>
      </c>
      <c r="X549">
        <f>VLOOKUP(G549,Sku_Consolidated!A2:H957,8,FALSE)</f>
      </c>
      <c r="Y549">
        <f>VLOOKUP(G549,Sku_Consolidated!A2:I957,9,FALSE)</f>
      </c>
      <c r="Z549" t="s">
        <v>38</v>
      </c>
      <c r="AA549">
        <f>VLOOKUP(G549,Sku_Consolidated!A2:E957,5,FALSE)</f>
      </c>
      <c r="AB549">
        <f>IF(VLOOKUP(G549,Sku_Consolidated!A2:S957,19,FALSE)="SHOWCASE", VLOOKUP(E549,Store_Showcase!B2:N144,13, FALSE), IF(VLOOKUP(G549,Sku_Consolidated!A2:S957,19,FALSE)="VAM",VLOOKUP(E549,Store_VAM!B2:N273,13, FALSE),VLOOKUP(E549,Store_SRP!B2:N110,13, FALSE)))</f>
      </c>
      <c r="AC549">
        <f>IF(IFERROR(AB549,TRUE)=TRUE, "-","OK")</f>
      </c>
      <c r="AD549" s="8" t="s">
        <v>1261</v>
      </c>
      <c r="AE549" s="8" t="s">
        <v>39</v>
      </c>
      <c r="AF549">
        <f>IF(IFERROR(VLOOKUP(E549,Store_Showcase!B2:H144,{5}, FALSE), TRUE)=TRUE, IF(IFERROR(VLOOKUP(E549,Store_SRP!B2:H110,{5}, FALSE), TRUE)=TRUE,VLOOKUP(E549,Store_VAM!B2:H273,{5}, FALSE),VLOOKUP(E549,Store_SRP!B2:H110,{5}, FALSE)), VLOOKUP(E549,Store_Showcase!B2:H144,{5}, FALSE))</f>
      </c>
      <c r="AG549">
        <f>IF(IFERROR(VLOOKUP(E549,Store_Showcase!B2:H144,{6}, FALSE), TRUE)=TRUE, IF(IFERROR(VLOOKUP(E549,Store_SRP!B2:H110,{6}, FALSE), TRUE)=TRUE,VLOOKUP(E549,Store_VAM!B2:H273,{6}, FALSE),VLOOKUP(E549,Store_SRP!B2:H110,{6}, FALSE)), VLOOKUP(E549,Store_Showcase!B2:H144,{6}, FALSE))</f>
      </c>
      <c r="AH549">
        <f>VLOOKUP(G549,Sku_Consolidated!A2:R957,18,FALSE)</f>
      </c>
      <c r="AI549">
        <f>VLOOKUP(G549,Sku_Consolidated!A2:S957,19,FALSE)</f>
      </c>
      <c r="AJ549">
        <f>VLOOKUP(G549,Sku_Consolidated!A2:T957,20,FALSE)</f>
      </c>
    </row>
    <row r="550" spans="1:36" x14ac:dyDescent="0.25">
      <c r="A550">
        <v>2024</v>
      </c>
      <c r="B550" t="s">
        <v>31</v>
      </c>
      <c r="C550" t="s">
        <v>32</v>
      </c>
      <c r="D550" t="s">
        <v>33</v>
      </c>
      <c r="E550">
        <v>111</v>
      </c>
      <c r="F550">
        <f>IF(IFERROR(VLOOKUP(E550,Store_Showcase!B2:H144,{2}, FALSE), TRUE)=TRUE, IF(IFERROR(VLOOKUP(E550,Store_SRP!B2:H110,{2}, FALSE), TRUE)=TRUE,VLOOKUP(E550,Store_VAM!B2:H273,{2}, FALSE),VLOOKUP(E550,Store_SRP!B2:H110,{2}, FALSE)), VLOOKUP(E550,Store_Showcase!B2:H144,{2}, FALSE))</f>
      </c>
      <c r="G550">
        <v>655831</v>
      </c>
      <c r="H550" t="s">
        <v>1262</v>
      </c>
      <c r="I550" s="8" t="s">
        <v>1263</v>
      </c>
      <c r="J550" t="s">
        <v>36</v>
      </c>
      <c r="K550" s="8">
        <f>IF(J550="PCK", I550, 0)</f>
      </c>
      <c r="L550" s="8">
        <f>IF(J550="KLS", I550, IF(J550="PCK", I550*VLOOKUP(G550,Sku_Consolidated!A2:U957,21, FALSE),I550*VLOOKUP(G550,Sku_Consolidated!A2:U957,21, FALSE)))</f>
      </c>
      <c r="M550" s="8">
        <f>IF(J550="PCS", I550, 0)</f>
      </c>
      <c r="N550" s="8" t="s">
        <v>1264</v>
      </c>
      <c r="O550" s="8">
        <f>N550 * VLOOKUP(E550&amp;VLOOKUP(G550,Sku_Consolidated!A2:Q957,17,FALSE),Sku_CommRate!A2:E1002, 5, FALSE)</f>
      </c>
      <c r="P550" s="8">
        <f>N550 - O550</f>
      </c>
      <c r="Q550">
        <f>VLOOKUP(G550,Sku_Consolidated!A2:G957,7, FALSE)</f>
      </c>
      <c r="R550">
        <f>IF(IFERROR(VLOOKUP(E550,Store_Showcase!B2:H144,7, FALSE), TRUE)=TRUE, IF(IFERROR(VLOOKUP(E550,Store_SRP!B2:H110,7, FALSE), TRUE)=TRUE,VLOOKUP(E550,Store_VAM!B2:H273,7, FALSE),VLOOKUP(E550,Store_SRP!B2:H110,7, FALSE)), VLOOKUP(E550,Store_Showcase!B2:H144,7, FALSE))</f>
      </c>
      <c r="S550">
        <f>IF(IFERROR(VLOOKUP(E550,Store_Showcase!B2:I144,8, FALSE), TRUE)=TRUE, IF(IFERROR(VLOOKUP(E550,Store_SRP!B2:I110,8, FALSE), TRUE)=TRUE,VLOOKUP(E550,Store_VAM!B2:I273,8, FALSE),VLOOKUP(E550,Store_SRP!B2:I110,8, FALSE)), VLOOKUP(E550,Store_Showcase!B2:I144,8, FALSE))</f>
      </c>
      <c r="T550">
        <f>VLOOKUP(G550,Sku_Consolidated!A2:R957,18,FALSE)</f>
      </c>
      <c r="U550">
        <v>6488</v>
      </c>
      <c r="V550">
        <f>IF(VLOOKUP(G550,Sku_Consolidated!A2:S957,19,FALSE)="SHOWCASE", VLOOKUP(E550,Store_Showcase!B2:L144,11, FALSE), IF(VLOOKUP(G550,Sku_Consolidated!A2:S957,19,FALSE)="VAM",VLOOKUP(E550,Store_VAM!B2:L273,11, FALSE),VLOOKUP(E550,Store_SRP!B2:L110,11, FALSE)))</f>
      </c>
      <c r="W550">
        <f>VLOOKUP(G550,Sku_Consolidated!A2:W957,11,FALSE)</f>
      </c>
      <c r="X550">
        <f>VLOOKUP(G550,Sku_Consolidated!A2:H957,8,FALSE)</f>
      </c>
      <c r="Y550">
        <f>VLOOKUP(G550,Sku_Consolidated!A2:I957,9,FALSE)</f>
      </c>
      <c r="Z550" t="s">
        <v>38</v>
      </c>
      <c r="AA550">
        <f>VLOOKUP(G550,Sku_Consolidated!A2:E957,5,FALSE)</f>
      </c>
      <c r="AB550">
        <f>IF(VLOOKUP(G550,Sku_Consolidated!A2:S957,19,FALSE)="SHOWCASE", VLOOKUP(E550,Store_Showcase!B2:N144,13, FALSE), IF(VLOOKUP(G550,Sku_Consolidated!A2:S957,19,FALSE)="VAM",VLOOKUP(E550,Store_VAM!B2:N273,13, FALSE),VLOOKUP(E550,Store_SRP!B2:N110,13, FALSE)))</f>
      </c>
      <c r="AC550">
        <f>IF(IFERROR(AB550,TRUE)=TRUE, "-","OK")</f>
      </c>
      <c r="AD550" s="8" t="s">
        <v>1264</v>
      </c>
      <c r="AE550" s="8" t="s">
        <v>39</v>
      </c>
      <c r="AF550">
        <f>IF(IFERROR(VLOOKUP(E550,Store_Showcase!B2:H144,{5}, FALSE), TRUE)=TRUE, IF(IFERROR(VLOOKUP(E550,Store_SRP!B2:H110,{5}, FALSE), TRUE)=TRUE,VLOOKUP(E550,Store_VAM!B2:H273,{5}, FALSE),VLOOKUP(E550,Store_SRP!B2:H110,{5}, FALSE)), VLOOKUP(E550,Store_Showcase!B2:H144,{5}, FALSE))</f>
      </c>
      <c r="AG550">
        <f>IF(IFERROR(VLOOKUP(E550,Store_Showcase!B2:H144,{6}, FALSE), TRUE)=TRUE, IF(IFERROR(VLOOKUP(E550,Store_SRP!B2:H110,{6}, FALSE), TRUE)=TRUE,VLOOKUP(E550,Store_VAM!B2:H273,{6}, FALSE),VLOOKUP(E550,Store_SRP!B2:H110,{6}, FALSE)), VLOOKUP(E550,Store_Showcase!B2:H144,{6}, FALSE))</f>
      </c>
      <c r="AH550">
        <f>VLOOKUP(G550,Sku_Consolidated!A2:R957,18,FALSE)</f>
      </c>
      <c r="AI550">
        <f>VLOOKUP(G550,Sku_Consolidated!A2:S957,19,FALSE)</f>
      </c>
      <c r="AJ550">
        <f>VLOOKUP(G550,Sku_Consolidated!A2:T957,20,FALSE)</f>
      </c>
    </row>
    <row r="551" spans="1:36" x14ac:dyDescent="0.25">
      <c r="A551">
        <v>2024</v>
      </c>
      <c r="B551" t="s">
        <v>31</v>
      </c>
      <c r="C551" t="s">
        <v>32</v>
      </c>
      <c r="D551" t="s">
        <v>33</v>
      </c>
      <c r="E551">
        <v>705</v>
      </c>
      <c r="F551">
        <f>IF(IFERROR(VLOOKUP(E551,Store_Showcase!B2:H144,{2}, FALSE), TRUE)=TRUE, IF(IFERROR(VLOOKUP(E551,Store_SRP!B2:H110,{2}, FALSE), TRUE)=TRUE,VLOOKUP(E551,Store_VAM!B2:H273,{2}, FALSE),VLOOKUP(E551,Store_SRP!B2:H110,{2}, FALSE)), VLOOKUP(E551,Store_Showcase!B2:H144,{2}, FALSE))</f>
      </c>
      <c r="G551">
        <v>655311</v>
      </c>
      <c r="H551" t="s">
        <v>119</v>
      </c>
      <c r="I551" s="8" t="s">
        <v>1265</v>
      </c>
      <c r="J551" t="s">
        <v>36</v>
      </c>
      <c r="K551" s="8">
        <f>IF(J551="PCK", I551, 0)</f>
      </c>
      <c r="L551" s="8">
        <f>IF(J551="KLS", I551, IF(J551="PCK", I551*VLOOKUP(G551,Sku_Consolidated!A2:U957,21, FALSE),I551*VLOOKUP(G551,Sku_Consolidated!A2:U957,21, FALSE)))</f>
      </c>
      <c r="M551" s="8">
        <f>IF(J551="PCS", I551, 0)</f>
      </c>
      <c r="N551" s="8" t="s">
        <v>1266</v>
      </c>
      <c r="O551" s="8">
        <f>N551 * VLOOKUP(E551&amp;VLOOKUP(G551,Sku_Consolidated!A2:Q957,17,FALSE),Sku_CommRate!A2:E1002, 5, FALSE)</f>
      </c>
      <c r="P551" s="8">
        <f>N551 - O551</f>
      </c>
      <c r="Q551">
        <f>VLOOKUP(G551,Sku_Consolidated!A2:G957,7, FALSE)</f>
      </c>
      <c r="R551">
        <f>IF(IFERROR(VLOOKUP(E551,Store_Showcase!B2:H144,7, FALSE), TRUE)=TRUE, IF(IFERROR(VLOOKUP(E551,Store_SRP!B2:H110,7, FALSE), TRUE)=TRUE,VLOOKUP(E551,Store_VAM!B2:H273,7, FALSE),VLOOKUP(E551,Store_SRP!B2:H110,7, FALSE)), VLOOKUP(E551,Store_Showcase!B2:H144,7, FALSE))</f>
      </c>
      <c r="S551">
        <f>IF(IFERROR(VLOOKUP(E551,Store_Showcase!B2:I144,8, FALSE), TRUE)=TRUE, IF(IFERROR(VLOOKUP(E551,Store_SRP!B2:I110,8, FALSE), TRUE)=TRUE,VLOOKUP(E551,Store_VAM!B2:I273,8, FALSE),VLOOKUP(E551,Store_SRP!B2:I110,8, FALSE)), VLOOKUP(E551,Store_Showcase!B2:I144,8, FALSE))</f>
      </c>
      <c r="T551">
        <f>VLOOKUP(G551,Sku_Consolidated!A2:R957,18,FALSE)</f>
      </c>
      <c r="U551">
        <v>6237</v>
      </c>
      <c r="V551">
        <f>IF(VLOOKUP(G551,Sku_Consolidated!A2:S957,19,FALSE)="SHOWCASE", VLOOKUP(E551,Store_Showcase!B2:L144,11, FALSE), IF(VLOOKUP(G551,Sku_Consolidated!A2:S957,19,FALSE)="VAM",VLOOKUP(E551,Store_VAM!B2:L273,11, FALSE),VLOOKUP(E551,Store_SRP!B2:L110,11, FALSE)))</f>
      </c>
      <c r="W551">
        <f>VLOOKUP(G551,Sku_Consolidated!A2:W957,11,FALSE)</f>
      </c>
      <c r="X551">
        <f>VLOOKUP(G551,Sku_Consolidated!A2:H957,8,FALSE)</f>
      </c>
      <c r="Y551">
        <f>VLOOKUP(G551,Sku_Consolidated!A2:I957,9,FALSE)</f>
      </c>
      <c r="Z551" t="s">
        <v>38</v>
      </c>
      <c r="AA551">
        <f>VLOOKUP(G551,Sku_Consolidated!A2:E957,5,FALSE)</f>
      </c>
      <c r="AB551">
        <f>IF(VLOOKUP(G551,Sku_Consolidated!A2:S957,19,FALSE)="SHOWCASE", VLOOKUP(E551,Store_Showcase!B2:N144,13, FALSE), IF(VLOOKUP(G551,Sku_Consolidated!A2:S957,19,FALSE)="VAM",VLOOKUP(E551,Store_VAM!B2:N273,13, FALSE),VLOOKUP(E551,Store_SRP!B2:N110,13, FALSE)))</f>
      </c>
      <c r="AC551">
        <f>IF(IFERROR(AB551,TRUE)=TRUE, "-","OK")</f>
      </c>
      <c r="AD551" s="8" t="s">
        <v>1266</v>
      </c>
      <c r="AE551" s="8" t="s">
        <v>39</v>
      </c>
      <c r="AF551">
        <f>IF(IFERROR(VLOOKUP(E551,Store_Showcase!B2:H144,{5}, FALSE), TRUE)=TRUE, IF(IFERROR(VLOOKUP(E551,Store_SRP!B2:H110,{5}, FALSE), TRUE)=TRUE,VLOOKUP(E551,Store_VAM!B2:H273,{5}, FALSE),VLOOKUP(E551,Store_SRP!B2:H110,{5}, FALSE)), VLOOKUP(E551,Store_Showcase!B2:H144,{5}, FALSE))</f>
      </c>
      <c r="AG551">
        <f>IF(IFERROR(VLOOKUP(E551,Store_Showcase!B2:H144,{6}, FALSE), TRUE)=TRUE, IF(IFERROR(VLOOKUP(E551,Store_SRP!B2:H110,{6}, FALSE), TRUE)=TRUE,VLOOKUP(E551,Store_VAM!B2:H273,{6}, FALSE),VLOOKUP(E551,Store_SRP!B2:H110,{6}, FALSE)), VLOOKUP(E551,Store_Showcase!B2:H144,{6}, FALSE))</f>
      </c>
      <c r="AH551">
        <f>VLOOKUP(G551,Sku_Consolidated!A2:R957,18,FALSE)</f>
      </c>
      <c r="AI551">
        <f>VLOOKUP(G551,Sku_Consolidated!A2:S957,19,FALSE)</f>
      </c>
      <c r="AJ551">
        <f>VLOOKUP(G551,Sku_Consolidated!A2:T957,20,FALSE)</f>
      </c>
    </row>
    <row r="552" spans="1:36" x14ac:dyDescent="0.25">
      <c r="A552">
        <v>2024</v>
      </c>
      <c r="B552" t="s">
        <v>31</v>
      </c>
      <c r="C552" t="s">
        <v>32</v>
      </c>
      <c r="D552" t="s">
        <v>33</v>
      </c>
      <c r="E552">
        <v>202</v>
      </c>
      <c r="F552">
        <f>IF(IFERROR(VLOOKUP(E552,Store_Showcase!B2:H144,{2}, FALSE), TRUE)=TRUE, IF(IFERROR(VLOOKUP(E552,Store_SRP!B2:H110,{2}, FALSE), TRUE)=TRUE,VLOOKUP(E552,Store_VAM!B2:H273,{2}, FALSE),VLOOKUP(E552,Store_SRP!B2:H110,{2}, FALSE)), VLOOKUP(E552,Store_Showcase!B2:H144,{2}, FALSE))</f>
      </c>
      <c r="G552">
        <v>655308</v>
      </c>
      <c r="H552" t="s">
        <v>287</v>
      </c>
      <c r="I552" s="8" t="s">
        <v>1267</v>
      </c>
      <c r="J552" t="s">
        <v>36</v>
      </c>
      <c r="K552" s="8">
        <f>IF(J552="PCK", I552, 0)</f>
      </c>
      <c r="L552" s="8">
        <f>IF(J552="KLS", I552, IF(J552="PCK", I552*VLOOKUP(G552,Sku_Consolidated!A2:U957,21, FALSE),I552*VLOOKUP(G552,Sku_Consolidated!A2:U957,21, FALSE)))</f>
      </c>
      <c r="M552" s="8">
        <f>IF(J552="PCS", I552, 0)</f>
      </c>
      <c r="N552" s="8" t="s">
        <v>1268</v>
      </c>
      <c r="O552" s="8">
        <f>N552 * VLOOKUP(E552&amp;VLOOKUP(G552,Sku_Consolidated!A2:Q957,17,FALSE),Sku_CommRate!A2:E1002, 5, FALSE)</f>
      </c>
      <c r="P552" s="8">
        <f>N552 - O552</f>
      </c>
      <c r="Q552">
        <f>VLOOKUP(G552,Sku_Consolidated!A2:G957,7, FALSE)</f>
      </c>
      <c r="R552">
        <f>IF(IFERROR(VLOOKUP(E552,Store_Showcase!B2:H144,7, FALSE), TRUE)=TRUE, IF(IFERROR(VLOOKUP(E552,Store_SRP!B2:H110,7, FALSE), TRUE)=TRUE,VLOOKUP(E552,Store_VAM!B2:H273,7, FALSE),VLOOKUP(E552,Store_SRP!B2:H110,7, FALSE)), VLOOKUP(E552,Store_Showcase!B2:H144,7, FALSE))</f>
      </c>
      <c r="S552">
        <f>IF(IFERROR(VLOOKUP(E552,Store_Showcase!B2:I144,8, FALSE), TRUE)=TRUE, IF(IFERROR(VLOOKUP(E552,Store_SRP!B2:I110,8, FALSE), TRUE)=TRUE,VLOOKUP(E552,Store_VAM!B2:I273,8, FALSE),VLOOKUP(E552,Store_SRP!B2:I110,8, FALSE)), VLOOKUP(E552,Store_Showcase!B2:I144,8, FALSE))</f>
      </c>
      <c r="T552">
        <f>VLOOKUP(G552,Sku_Consolidated!A2:R957,18,FALSE)</f>
      </c>
      <c r="U552">
        <v>6235</v>
      </c>
      <c r="V552">
        <f>IF(VLOOKUP(G552,Sku_Consolidated!A2:S957,19,FALSE)="SHOWCASE", VLOOKUP(E552,Store_Showcase!B2:L144,11, FALSE), IF(VLOOKUP(G552,Sku_Consolidated!A2:S957,19,FALSE)="VAM",VLOOKUP(E552,Store_VAM!B2:L273,11, FALSE),VLOOKUP(E552,Store_SRP!B2:L110,11, FALSE)))</f>
      </c>
      <c r="W552">
        <f>VLOOKUP(G552,Sku_Consolidated!A2:W957,11,FALSE)</f>
      </c>
      <c r="X552">
        <f>VLOOKUP(G552,Sku_Consolidated!A2:H957,8,FALSE)</f>
      </c>
      <c r="Y552">
        <f>VLOOKUP(G552,Sku_Consolidated!A2:I957,9,FALSE)</f>
      </c>
      <c r="Z552" t="s">
        <v>38</v>
      </c>
      <c r="AA552">
        <f>VLOOKUP(G552,Sku_Consolidated!A2:E957,5,FALSE)</f>
      </c>
      <c r="AB552">
        <f>IF(VLOOKUP(G552,Sku_Consolidated!A2:S957,19,FALSE)="SHOWCASE", VLOOKUP(E552,Store_Showcase!B2:N144,13, FALSE), IF(VLOOKUP(G552,Sku_Consolidated!A2:S957,19,FALSE)="VAM",VLOOKUP(E552,Store_VAM!B2:N273,13, FALSE),VLOOKUP(E552,Store_SRP!B2:N110,13, FALSE)))</f>
      </c>
      <c r="AC552">
        <f>IF(IFERROR(AB552,TRUE)=TRUE, "-","OK")</f>
      </c>
      <c r="AD552" s="8" t="s">
        <v>1268</v>
      </c>
      <c r="AE552" s="8" t="s">
        <v>39</v>
      </c>
      <c r="AF552">
        <f>IF(IFERROR(VLOOKUP(E552,Store_Showcase!B2:H144,{5}, FALSE), TRUE)=TRUE, IF(IFERROR(VLOOKUP(E552,Store_SRP!B2:H110,{5}, FALSE), TRUE)=TRUE,VLOOKUP(E552,Store_VAM!B2:H273,{5}, FALSE),VLOOKUP(E552,Store_SRP!B2:H110,{5}, FALSE)), VLOOKUP(E552,Store_Showcase!B2:H144,{5}, FALSE))</f>
      </c>
      <c r="AG552">
        <f>IF(IFERROR(VLOOKUP(E552,Store_Showcase!B2:H144,{6}, FALSE), TRUE)=TRUE, IF(IFERROR(VLOOKUP(E552,Store_SRP!B2:H110,{6}, FALSE), TRUE)=TRUE,VLOOKUP(E552,Store_VAM!B2:H273,{6}, FALSE),VLOOKUP(E552,Store_SRP!B2:H110,{6}, FALSE)), VLOOKUP(E552,Store_Showcase!B2:H144,{6}, FALSE))</f>
      </c>
      <c r="AH552">
        <f>VLOOKUP(G552,Sku_Consolidated!A2:R957,18,FALSE)</f>
      </c>
      <c r="AI552">
        <f>VLOOKUP(G552,Sku_Consolidated!A2:S957,19,FALSE)</f>
      </c>
      <c r="AJ552">
        <f>VLOOKUP(G552,Sku_Consolidated!A2:T957,20,FALSE)</f>
      </c>
    </row>
    <row r="553" spans="1:36" x14ac:dyDescent="0.25">
      <c r="A553">
        <v>2024</v>
      </c>
      <c r="B553" t="s">
        <v>31</v>
      </c>
      <c r="C553" t="s">
        <v>32</v>
      </c>
      <c r="D553" t="s">
        <v>33</v>
      </c>
      <c r="E553">
        <v>136</v>
      </c>
      <c r="F553">
        <f>IF(IFERROR(VLOOKUP(E553,Store_Showcase!B2:H144,{2}, FALSE), TRUE)=TRUE, IF(IFERROR(VLOOKUP(E553,Store_SRP!B2:H110,{2}, FALSE), TRUE)=TRUE,VLOOKUP(E553,Store_VAM!B2:H273,{2}, FALSE),VLOOKUP(E553,Store_SRP!B2:H110,{2}, FALSE)), VLOOKUP(E553,Store_Showcase!B2:H144,{2}, FALSE))</f>
      </c>
      <c r="G553">
        <v>655538</v>
      </c>
      <c r="H553" t="s">
        <v>374</v>
      </c>
      <c r="I553" s="8" t="s">
        <v>1269</v>
      </c>
      <c r="J553" t="s">
        <v>36</v>
      </c>
      <c r="K553" s="8">
        <f>IF(J553="PCK", I553, 0)</f>
      </c>
      <c r="L553" s="8">
        <f>IF(J553="KLS", I553, IF(J553="PCK", I553*VLOOKUP(G553,Sku_Consolidated!A2:U957,21, FALSE),I553*VLOOKUP(G553,Sku_Consolidated!A2:U957,21, FALSE)))</f>
      </c>
      <c r="M553" s="8">
        <f>IF(J553="PCS", I553, 0)</f>
      </c>
      <c r="N553" s="8" t="s">
        <v>1270</v>
      </c>
      <c r="O553" s="8">
        <f>N553 * VLOOKUP(E553&amp;VLOOKUP(G553,Sku_Consolidated!A2:Q957,17,FALSE),Sku_CommRate!A2:E1002, 5, FALSE)</f>
      </c>
      <c r="P553" s="8">
        <f>N553 - O553</f>
      </c>
      <c r="Q553">
        <f>VLOOKUP(G553,Sku_Consolidated!A2:G957,7, FALSE)</f>
      </c>
      <c r="R553">
        <f>IF(IFERROR(VLOOKUP(E553,Store_Showcase!B2:H144,7, FALSE), TRUE)=TRUE, IF(IFERROR(VLOOKUP(E553,Store_SRP!B2:H110,7, FALSE), TRUE)=TRUE,VLOOKUP(E553,Store_VAM!B2:H273,7, FALSE),VLOOKUP(E553,Store_SRP!B2:H110,7, FALSE)), VLOOKUP(E553,Store_Showcase!B2:H144,7, FALSE))</f>
      </c>
      <c r="S553">
        <f>IF(IFERROR(VLOOKUP(E553,Store_Showcase!B2:I144,8, FALSE), TRUE)=TRUE, IF(IFERROR(VLOOKUP(E553,Store_SRP!B2:I110,8, FALSE), TRUE)=TRUE,VLOOKUP(E553,Store_VAM!B2:I273,8, FALSE),VLOOKUP(E553,Store_SRP!B2:I110,8, FALSE)), VLOOKUP(E553,Store_Showcase!B2:I144,8, FALSE))</f>
      </c>
      <c r="T553">
        <f>VLOOKUP(G553,Sku_Consolidated!A2:R957,18,FALSE)</f>
      </c>
      <c r="U553">
        <v>6359</v>
      </c>
      <c r="V553">
        <f>IF(VLOOKUP(G553,Sku_Consolidated!A2:S957,19,FALSE)="SHOWCASE", VLOOKUP(E553,Store_Showcase!B2:L144,11, FALSE), IF(VLOOKUP(G553,Sku_Consolidated!A2:S957,19,FALSE)="VAM",VLOOKUP(E553,Store_VAM!B2:L273,11, FALSE),VLOOKUP(E553,Store_SRP!B2:L110,11, FALSE)))</f>
      </c>
      <c r="W553">
        <f>VLOOKUP(G553,Sku_Consolidated!A2:W957,11,FALSE)</f>
      </c>
      <c r="X553">
        <f>VLOOKUP(G553,Sku_Consolidated!A2:H957,8,FALSE)</f>
      </c>
      <c r="Y553">
        <f>VLOOKUP(G553,Sku_Consolidated!A2:I957,9,FALSE)</f>
      </c>
      <c r="Z553" t="s">
        <v>38</v>
      </c>
      <c r="AA553">
        <f>VLOOKUP(G553,Sku_Consolidated!A2:E957,5,FALSE)</f>
      </c>
      <c r="AB553">
        <f>IF(VLOOKUP(G553,Sku_Consolidated!A2:S957,19,FALSE)="SHOWCASE", VLOOKUP(E553,Store_Showcase!B2:N144,13, FALSE), IF(VLOOKUP(G553,Sku_Consolidated!A2:S957,19,FALSE)="VAM",VLOOKUP(E553,Store_VAM!B2:N273,13, FALSE),VLOOKUP(E553,Store_SRP!B2:N110,13, FALSE)))</f>
      </c>
      <c r="AC553">
        <f>IF(IFERROR(AB553,TRUE)=TRUE, "-","OK")</f>
      </c>
      <c r="AD553" s="8" t="s">
        <v>1270</v>
      </c>
      <c r="AE553" s="8" t="s">
        <v>39</v>
      </c>
      <c r="AF553">
        <f>IF(IFERROR(VLOOKUP(E553,Store_Showcase!B2:H144,{5}, FALSE), TRUE)=TRUE, IF(IFERROR(VLOOKUP(E553,Store_SRP!B2:H110,{5}, FALSE), TRUE)=TRUE,VLOOKUP(E553,Store_VAM!B2:H273,{5}, FALSE),VLOOKUP(E553,Store_SRP!B2:H110,{5}, FALSE)), VLOOKUP(E553,Store_Showcase!B2:H144,{5}, FALSE))</f>
      </c>
      <c r="AG553">
        <f>IF(IFERROR(VLOOKUP(E553,Store_Showcase!B2:H144,{6}, FALSE), TRUE)=TRUE, IF(IFERROR(VLOOKUP(E553,Store_SRP!B2:H110,{6}, FALSE), TRUE)=TRUE,VLOOKUP(E553,Store_VAM!B2:H273,{6}, FALSE),VLOOKUP(E553,Store_SRP!B2:H110,{6}, FALSE)), VLOOKUP(E553,Store_Showcase!B2:H144,{6}, FALSE))</f>
      </c>
      <c r="AH553">
        <f>VLOOKUP(G553,Sku_Consolidated!A2:R957,18,FALSE)</f>
      </c>
      <c r="AI553">
        <f>VLOOKUP(G553,Sku_Consolidated!A2:S957,19,FALSE)</f>
      </c>
      <c r="AJ553">
        <f>VLOOKUP(G553,Sku_Consolidated!A2:T957,20,FALSE)</f>
      </c>
    </row>
    <row r="554" spans="1:36" x14ac:dyDescent="0.25">
      <c r="A554">
        <v>2024</v>
      </c>
      <c r="B554" t="s">
        <v>31</v>
      </c>
      <c r="C554" t="s">
        <v>32</v>
      </c>
      <c r="D554" t="s">
        <v>33</v>
      </c>
      <c r="E554">
        <v>722</v>
      </c>
      <c r="F554">
        <f>IF(IFERROR(VLOOKUP(E554,Store_Showcase!B2:H144,{2}, FALSE), TRUE)=TRUE, IF(IFERROR(VLOOKUP(E554,Store_SRP!B2:H110,{2}, FALSE), TRUE)=TRUE,VLOOKUP(E554,Store_VAM!B2:H273,{2}, FALSE),VLOOKUP(E554,Store_SRP!B2:H110,{2}, FALSE)), VLOOKUP(E554,Store_Showcase!B2:H144,{2}, FALSE))</f>
      </c>
      <c r="G554">
        <v>664874</v>
      </c>
      <c r="H554" t="s">
        <v>262</v>
      </c>
      <c r="I554" s="8" t="s">
        <v>1271</v>
      </c>
      <c r="J554" t="s">
        <v>36</v>
      </c>
      <c r="K554" s="8">
        <f>IF(J554="PCK", I554, 0)</f>
      </c>
      <c r="L554" s="8">
        <f>IF(J554="KLS", I554, IF(J554="PCK", I554*VLOOKUP(G554,Sku_Consolidated!A2:U957,21, FALSE),I554*VLOOKUP(G554,Sku_Consolidated!A2:U957,21, FALSE)))</f>
      </c>
      <c r="M554" s="8">
        <f>IF(J554="PCS", I554, 0)</f>
      </c>
      <c r="N554" s="8" t="s">
        <v>1272</v>
      </c>
      <c r="O554" s="8">
        <f>N554 * VLOOKUP(E554&amp;VLOOKUP(G554,Sku_Consolidated!A2:Q957,17,FALSE),Sku_CommRate!A2:E1002, 5, FALSE)</f>
      </c>
      <c r="P554" s="8">
        <f>N554 - O554</f>
      </c>
      <c r="Q554">
        <f>VLOOKUP(G554,Sku_Consolidated!A2:G957,7, FALSE)</f>
      </c>
      <c r="R554">
        <f>IF(IFERROR(VLOOKUP(E554,Store_Showcase!B2:H144,7, FALSE), TRUE)=TRUE, IF(IFERROR(VLOOKUP(E554,Store_SRP!B2:H110,7, FALSE), TRUE)=TRUE,VLOOKUP(E554,Store_VAM!B2:H273,7, FALSE),VLOOKUP(E554,Store_SRP!B2:H110,7, FALSE)), VLOOKUP(E554,Store_Showcase!B2:H144,7, FALSE))</f>
      </c>
      <c r="S554">
        <f>IF(IFERROR(VLOOKUP(E554,Store_Showcase!B2:I144,8, FALSE), TRUE)=TRUE, IF(IFERROR(VLOOKUP(E554,Store_SRP!B2:I110,8, FALSE), TRUE)=TRUE,VLOOKUP(E554,Store_VAM!B2:I273,8, FALSE),VLOOKUP(E554,Store_SRP!B2:I110,8, FALSE)), VLOOKUP(E554,Store_Showcase!B2:I144,8, FALSE))</f>
      </c>
      <c r="T554">
        <f>VLOOKUP(G554,Sku_Consolidated!A2:R957,18,FALSE)</f>
      </c>
      <c r="U554">
        <v>7766</v>
      </c>
      <c r="V554">
        <f>IF(VLOOKUP(G554,Sku_Consolidated!A2:S957,19,FALSE)="SHOWCASE", VLOOKUP(E554,Store_Showcase!B2:L144,11, FALSE), IF(VLOOKUP(G554,Sku_Consolidated!A2:S957,19,FALSE)="VAM",VLOOKUP(E554,Store_VAM!B2:L273,11, FALSE),VLOOKUP(E554,Store_SRP!B2:L110,11, FALSE)))</f>
      </c>
      <c r="W554">
        <f>VLOOKUP(G554,Sku_Consolidated!A2:W957,11,FALSE)</f>
      </c>
      <c r="X554">
        <f>VLOOKUP(G554,Sku_Consolidated!A2:H957,8,FALSE)</f>
      </c>
      <c r="Y554">
        <f>VLOOKUP(G554,Sku_Consolidated!A2:I957,9,FALSE)</f>
      </c>
      <c r="Z554" t="s">
        <v>38</v>
      </c>
      <c r="AA554">
        <f>VLOOKUP(G554,Sku_Consolidated!A2:E957,5,FALSE)</f>
      </c>
      <c r="AB554">
        <f>IF(VLOOKUP(G554,Sku_Consolidated!A2:S957,19,FALSE)="SHOWCASE", VLOOKUP(E554,Store_Showcase!B2:N144,13, FALSE), IF(VLOOKUP(G554,Sku_Consolidated!A2:S957,19,FALSE)="VAM",VLOOKUP(E554,Store_VAM!B2:N273,13, FALSE),VLOOKUP(E554,Store_SRP!B2:N110,13, FALSE)))</f>
      </c>
      <c r="AC554">
        <f>IF(IFERROR(AB554,TRUE)=TRUE, "-","OK")</f>
      </c>
      <c r="AD554" s="8" t="s">
        <v>1272</v>
      </c>
      <c r="AE554" s="8" t="s">
        <v>39</v>
      </c>
      <c r="AF554">
        <f>IF(IFERROR(VLOOKUP(E554,Store_Showcase!B2:H144,{5}, FALSE), TRUE)=TRUE, IF(IFERROR(VLOOKUP(E554,Store_SRP!B2:H110,{5}, FALSE), TRUE)=TRUE,VLOOKUP(E554,Store_VAM!B2:H273,{5}, FALSE),VLOOKUP(E554,Store_SRP!B2:H110,{5}, FALSE)), VLOOKUP(E554,Store_Showcase!B2:H144,{5}, FALSE))</f>
      </c>
      <c r="AG554">
        <f>IF(IFERROR(VLOOKUP(E554,Store_Showcase!B2:H144,{6}, FALSE), TRUE)=TRUE, IF(IFERROR(VLOOKUP(E554,Store_SRP!B2:H110,{6}, FALSE), TRUE)=TRUE,VLOOKUP(E554,Store_VAM!B2:H273,{6}, FALSE),VLOOKUP(E554,Store_SRP!B2:H110,{6}, FALSE)), VLOOKUP(E554,Store_Showcase!B2:H144,{6}, FALSE))</f>
      </c>
      <c r="AH554">
        <f>VLOOKUP(G554,Sku_Consolidated!A2:R957,18,FALSE)</f>
      </c>
      <c r="AI554">
        <f>VLOOKUP(G554,Sku_Consolidated!A2:S957,19,FALSE)</f>
      </c>
      <c r="AJ554">
        <f>VLOOKUP(G554,Sku_Consolidated!A2:T957,20,FALSE)</f>
      </c>
    </row>
    <row r="555" spans="1:36" x14ac:dyDescent="0.25">
      <c r="A555">
        <v>2024</v>
      </c>
      <c r="B555" t="s">
        <v>31</v>
      </c>
      <c r="C555" t="s">
        <v>32</v>
      </c>
      <c r="D555" t="s">
        <v>33</v>
      </c>
      <c r="E555">
        <v>485</v>
      </c>
      <c r="F555">
        <f>IF(IFERROR(VLOOKUP(E555,Store_Showcase!B2:H144,{2}, FALSE), TRUE)=TRUE, IF(IFERROR(VLOOKUP(E555,Store_SRP!B2:H110,{2}, FALSE), TRUE)=TRUE,VLOOKUP(E555,Store_VAM!B2:H273,{2}, FALSE),VLOOKUP(E555,Store_SRP!B2:H110,{2}, FALSE)), VLOOKUP(E555,Store_Showcase!B2:H144,{2}, FALSE))</f>
      </c>
      <c r="G555">
        <v>655718</v>
      </c>
      <c r="H555" t="s">
        <v>306</v>
      </c>
      <c r="I555" s="8" t="s">
        <v>1273</v>
      </c>
      <c r="J555" t="s">
        <v>36</v>
      </c>
      <c r="K555" s="8">
        <f>IF(J555="PCK", I555, 0)</f>
      </c>
      <c r="L555" s="8">
        <f>IF(J555="KLS", I555, IF(J555="PCK", I555*VLOOKUP(G555,Sku_Consolidated!A2:U957,21, FALSE),I555*VLOOKUP(G555,Sku_Consolidated!A2:U957,21, FALSE)))</f>
      </c>
      <c r="M555" s="8">
        <f>IF(J555="PCS", I555, 0)</f>
      </c>
      <c r="N555" s="8" t="s">
        <v>1274</v>
      </c>
      <c r="O555" s="8">
        <f>N555 * VLOOKUP(E555&amp;VLOOKUP(G555,Sku_Consolidated!A2:Q957,17,FALSE),Sku_CommRate!A2:E1002, 5, FALSE)</f>
      </c>
      <c r="P555" s="8">
        <f>N555 - O555</f>
      </c>
      <c r="Q555">
        <f>VLOOKUP(G555,Sku_Consolidated!A2:G957,7, FALSE)</f>
      </c>
      <c r="R555">
        <f>IF(IFERROR(VLOOKUP(E555,Store_Showcase!B2:H144,7, FALSE), TRUE)=TRUE, IF(IFERROR(VLOOKUP(E555,Store_SRP!B2:H110,7, FALSE), TRUE)=TRUE,VLOOKUP(E555,Store_VAM!B2:H273,7, FALSE),VLOOKUP(E555,Store_SRP!B2:H110,7, FALSE)), VLOOKUP(E555,Store_Showcase!B2:H144,7, FALSE))</f>
      </c>
      <c r="S555">
        <f>IF(IFERROR(VLOOKUP(E555,Store_Showcase!B2:I144,8, FALSE), TRUE)=TRUE, IF(IFERROR(VLOOKUP(E555,Store_SRP!B2:I110,8, FALSE), TRUE)=TRUE,VLOOKUP(E555,Store_VAM!B2:I273,8, FALSE),VLOOKUP(E555,Store_SRP!B2:I110,8, FALSE)), VLOOKUP(E555,Store_Showcase!B2:I144,8, FALSE))</f>
      </c>
      <c r="T555">
        <f>VLOOKUP(G555,Sku_Consolidated!A2:R957,18,FALSE)</f>
      </c>
      <c r="U555">
        <v>6446</v>
      </c>
      <c r="V555">
        <f>IF(VLOOKUP(G555,Sku_Consolidated!A2:S957,19,FALSE)="SHOWCASE", VLOOKUP(E555,Store_Showcase!B2:L144,11, FALSE), IF(VLOOKUP(G555,Sku_Consolidated!A2:S957,19,FALSE)="VAM",VLOOKUP(E555,Store_VAM!B2:L273,11, FALSE),VLOOKUP(E555,Store_SRP!B2:L110,11, FALSE)))</f>
      </c>
      <c r="W555">
        <f>VLOOKUP(G555,Sku_Consolidated!A2:W957,11,FALSE)</f>
      </c>
      <c r="X555">
        <f>VLOOKUP(G555,Sku_Consolidated!A2:H957,8,FALSE)</f>
      </c>
      <c r="Y555">
        <f>VLOOKUP(G555,Sku_Consolidated!A2:I957,9,FALSE)</f>
      </c>
      <c r="Z555" t="s">
        <v>38</v>
      </c>
      <c r="AA555">
        <f>VLOOKUP(G555,Sku_Consolidated!A2:E957,5,FALSE)</f>
      </c>
      <c r="AB555">
        <f>IF(VLOOKUP(G555,Sku_Consolidated!A2:S957,19,FALSE)="SHOWCASE", VLOOKUP(E555,Store_Showcase!B2:N144,13, FALSE), IF(VLOOKUP(G555,Sku_Consolidated!A2:S957,19,FALSE)="VAM",VLOOKUP(E555,Store_VAM!B2:N273,13, FALSE),VLOOKUP(E555,Store_SRP!B2:N110,13, FALSE)))</f>
      </c>
      <c r="AC555">
        <f>IF(IFERROR(AB555,TRUE)=TRUE, "-","OK")</f>
      </c>
      <c r="AD555" s="8" t="s">
        <v>1274</v>
      </c>
      <c r="AE555" s="8" t="s">
        <v>39</v>
      </c>
      <c r="AF555">
        <f>IF(IFERROR(VLOOKUP(E555,Store_Showcase!B2:H144,{5}, FALSE), TRUE)=TRUE, IF(IFERROR(VLOOKUP(E555,Store_SRP!B2:H110,{5}, FALSE), TRUE)=TRUE,VLOOKUP(E555,Store_VAM!B2:H273,{5}, FALSE),VLOOKUP(E555,Store_SRP!B2:H110,{5}, FALSE)), VLOOKUP(E555,Store_Showcase!B2:H144,{5}, FALSE))</f>
      </c>
      <c r="AG555">
        <f>IF(IFERROR(VLOOKUP(E555,Store_Showcase!B2:H144,{6}, FALSE), TRUE)=TRUE, IF(IFERROR(VLOOKUP(E555,Store_SRP!B2:H110,{6}, FALSE), TRUE)=TRUE,VLOOKUP(E555,Store_VAM!B2:H273,{6}, FALSE),VLOOKUP(E555,Store_SRP!B2:H110,{6}, FALSE)), VLOOKUP(E555,Store_Showcase!B2:H144,{6}, FALSE))</f>
      </c>
      <c r="AH555">
        <f>VLOOKUP(G555,Sku_Consolidated!A2:R957,18,FALSE)</f>
      </c>
      <c r="AI555">
        <f>VLOOKUP(G555,Sku_Consolidated!A2:S957,19,FALSE)</f>
      </c>
      <c r="AJ555">
        <f>VLOOKUP(G555,Sku_Consolidated!A2:T957,20,FALSE)</f>
      </c>
    </row>
    <row r="556" spans="1:36" x14ac:dyDescent="0.25">
      <c r="A556">
        <v>2024</v>
      </c>
      <c r="B556" t="s">
        <v>31</v>
      </c>
      <c r="C556" t="s">
        <v>32</v>
      </c>
      <c r="D556" t="s">
        <v>33</v>
      </c>
      <c r="E556">
        <v>207</v>
      </c>
      <c r="F556">
        <f>IF(IFERROR(VLOOKUP(E556,Store_Showcase!B2:H144,{2}, FALSE), TRUE)=TRUE, IF(IFERROR(VLOOKUP(E556,Store_SRP!B2:H110,{2}, FALSE), TRUE)=TRUE,VLOOKUP(E556,Store_VAM!B2:H273,{2}, FALSE),VLOOKUP(E556,Store_SRP!B2:H110,{2}, FALSE)), VLOOKUP(E556,Store_Showcase!B2:H144,{2}, FALSE))</f>
      </c>
      <c r="G556">
        <v>655834</v>
      </c>
      <c r="H556" t="s">
        <v>774</v>
      </c>
      <c r="I556" s="8" t="s">
        <v>1275</v>
      </c>
      <c r="J556" t="s">
        <v>36</v>
      </c>
      <c r="K556" s="8">
        <f>IF(J556="PCK", I556, 0)</f>
      </c>
      <c r="L556" s="8">
        <f>IF(J556="KLS", I556, IF(J556="PCK", I556*VLOOKUP(G556,Sku_Consolidated!A2:U957,21, FALSE),I556*VLOOKUP(G556,Sku_Consolidated!A2:U957,21, FALSE)))</f>
      </c>
      <c r="M556" s="8">
        <f>IF(J556="PCS", I556, 0)</f>
      </c>
      <c r="N556" s="8" t="s">
        <v>1276</v>
      </c>
      <c r="O556" s="8">
        <f>N556 * VLOOKUP(E556&amp;VLOOKUP(G556,Sku_Consolidated!A2:Q957,17,FALSE),Sku_CommRate!A2:E1002, 5, FALSE)</f>
      </c>
      <c r="P556" s="8">
        <f>N556 - O556</f>
      </c>
      <c r="Q556">
        <f>VLOOKUP(G556,Sku_Consolidated!A2:G957,7, FALSE)</f>
      </c>
      <c r="R556">
        <f>IF(IFERROR(VLOOKUP(E556,Store_Showcase!B2:H144,7, FALSE), TRUE)=TRUE, IF(IFERROR(VLOOKUP(E556,Store_SRP!B2:H110,7, FALSE), TRUE)=TRUE,VLOOKUP(E556,Store_VAM!B2:H273,7, FALSE),VLOOKUP(E556,Store_SRP!B2:H110,7, FALSE)), VLOOKUP(E556,Store_Showcase!B2:H144,7, FALSE))</f>
      </c>
      <c r="S556">
        <f>IF(IFERROR(VLOOKUP(E556,Store_Showcase!B2:I144,8, FALSE), TRUE)=TRUE, IF(IFERROR(VLOOKUP(E556,Store_SRP!B2:I110,8, FALSE), TRUE)=TRUE,VLOOKUP(E556,Store_VAM!B2:I273,8, FALSE),VLOOKUP(E556,Store_SRP!B2:I110,8, FALSE)), VLOOKUP(E556,Store_Showcase!B2:I144,8, FALSE))</f>
      </c>
      <c r="T556">
        <f>VLOOKUP(G556,Sku_Consolidated!A2:R957,18,FALSE)</f>
      </c>
      <c r="U556">
        <v>6491</v>
      </c>
      <c r="V556">
        <f>IF(VLOOKUP(G556,Sku_Consolidated!A2:S957,19,FALSE)="SHOWCASE", VLOOKUP(E556,Store_Showcase!B2:L144,11, FALSE), IF(VLOOKUP(G556,Sku_Consolidated!A2:S957,19,FALSE)="VAM",VLOOKUP(E556,Store_VAM!B2:L273,11, FALSE),VLOOKUP(E556,Store_SRP!B2:L110,11, FALSE)))</f>
      </c>
      <c r="W556">
        <f>VLOOKUP(G556,Sku_Consolidated!A2:W957,11,FALSE)</f>
      </c>
      <c r="X556">
        <f>VLOOKUP(G556,Sku_Consolidated!A2:H957,8,FALSE)</f>
      </c>
      <c r="Y556">
        <f>VLOOKUP(G556,Sku_Consolidated!A2:I957,9,FALSE)</f>
      </c>
      <c r="Z556" t="s">
        <v>38</v>
      </c>
      <c r="AA556">
        <f>VLOOKUP(G556,Sku_Consolidated!A2:E957,5,FALSE)</f>
      </c>
      <c r="AB556">
        <f>IF(VLOOKUP(G556,Sku_Consolidated!A2:S957,19,FALSE)="SHOWCASE", VLOOKUP(E556,Store_Showcase!B2:N144,13, FALSE), IF(VLOOKUP(G556,Sku_Consolidated!A2:S957,19,FALSE)="VAM",VLOOKUP(E556,Store_VAM!B2:N273,13, FALSE),VLOOKUP(E556,Store_SRP!B2:N110,13, FALSE)))</f>
      </c>
      <c r="AC556">
        <f>IF(IFERROR(AB556,TRUE)=TRUE, "-","OK")</f>
      </c>
      <c r="AD556" s="8" t="s">
        <v>1276</v>
      </c>
      <c r="AE556" s="8" t="s">
        <v>39</v>
      </c>
      <c r="AF556">
        <f>IF(IFERROR(VLOOKUP(E556,Store_Showcase!B2:H144,{5}, FALSE), TRUE)=TRUE, IF(IFERROR(VLOOKUP(E556,Store_SRP!B2:H110,{5}, FALSE), TRUE)=TRUE,VLOOKUP(E556,Store_VAM!B2:H273,{5}, FALSE),VLOOKUP(E556,Store_SRP!B2:H110,{5}, FALSE)), VLOOKUP(E556,Store_Showcase!B2:H144,{5}, FALSE))</f>
      </c>
      <c r="AG556">
        <f>IF(IFERROR(VLOOKUP(E556,Store_Showcase!B2:H144,{6}, FALSE), TRUE)=TRUE, IF(IFERROR(VLOOKUP(E556,Store_SRP!B2:H110,{6}, FALSE), TRUE)=TRUE,VLOOKUP(E556,Store_VAM!B2:H273,{6}, FALSE),VLOOKUP(E556,Store_SRP!B2:H110,{6}, FALSE)), VLOOKUP(E556,Store_Showcase!B2:H144,{6}, FALSE))</f>
      </c>
      <c r="AH556">
        <f>VLOOKUP(G556,Sku_Consolidated!A2:R957,18,FALSE)</f>
      </c>
      <c r="AI556">
        <f>VLOOKUP(G556,Sku_Consolidated!A2:S957,19,FALSE)</f>
      </c>
      <c r="AJ556">
        <f>VLOOKUP(G556,Sku_Consolidated!A2:T957,20,FALSE)</f>
      </c>
    </row>
    <row r="557" spans="1:36" x14ac:dyDescent="0.25">
      <c r="A557">
        <v>2024</v>
      </c>
      <c r="B557" t="s">
        <v>31</v>
      </c>
      <c r="C557" t="s">
        <v>32</v>
      </c>
      <c r="D557" t="s">
        <v>33</v>
      </c>
      <c r="E557">
        <v>253</v>
      </c>
      <c r="F557">
        <f>IF(IFERROR(VLOOKUP(E557,Store_Showcase!B2:H144,{2}, FALSE), TRUE)=TRUE, IF(IFERROR(VLOOKUP(E557,Store_SRP!B2:H110,{2}, FALSE), TRUE)=TRUE,VLOOKUP(E557,Store_VAM!B2:H273,{2}, FALSE),VLOOKUP(E557,Store_SRP!B2:H110,{2}, FALSE)), VLOOKUP(E557,Store_Showcase!B2:H144,{2}, FALSE))</f>
      </c>
      <c r="G557">
        <v>655298</v>
      </c>
      <c r="H557" t="s">
        <v>109</v>
      </c>
      <c r="I557" s="8" t="s">
        <v>1277</v>
      </c>
      <c r="J557" t="s">
        <v>36</v>
      </c>
      <c r="K557" s="8">
        <f>IF(J557="PCK", I557, 0)</f>
      </c>
      <c r="L557" s="8">
        <f>IF(J557="KLS", I557, IF(J557="PCK", I557*VLOOKUP(G557,Sku_Consolidated!A2:U957,21, FALSE),I557*VLOOKUP(G557,Sku_Consolidated!A2:U957,21, FALSE)))</f>
      </c>
      <c r="M557" s="8">
        <f>IF(J557="PCS", I557, 0)</f>
      </c>
      <c r="N557" s="8" t="s">
        <v>1278</v>
      </c>
      <c r="O557" s="8">
        <f>N557 * VLOOKUP(E557&amp;VLOOKUP(G557,Sku_Consolidated!A2:Q957,17,FALSE),Sku_CommRate!A2:E1002, 5, FALSE)</f>
      </c>
      <c r="P557" s="8">
        <f>N557 - O557</f>
      </c>
      <c r="Q557">
        <f>VLOOKUP(G557,Sku_Consolidated!A2:G957,7, FALSE)</f>
      </c>
      <c r="R557">
        <f>IF(IFERROR(VLOOKUP(E557,Store_Showcase!B2:H144,7, FALSE), TRUE)=TRUE, IF(IFERROR(VLOOKUP(E557,Store_SRP!B2:H110,7, FALSE), TRUE)=TRUE,VLOOKUP(E557,Store_VAM!B2:H273,7, FALSE),VLOOKUP(E557,Store_SRP!B2:H110,7, FALSE)), VLOOKUP(E557,Store_Showcase!B2:H144,7, FALSE))</f>
      </c>
      <c r="S557">
        <f>IF(IFERROR(VLOOKUP(E557,Store_Showcase!B2:I144,8, FALSE), TRUE)=TRUE, IF(IFERROR(VLOOKUP(E557,Store_SRP!B2:I110,8, FALSE), TRUE)=TRUE,VLOOKUP(E557,Store_VAM!B2:I273,8, FALSE),VLOOKUP(E557,Store_SRP!B2:I110,8, FALSE)), VLOOKUP(E557,Store_Showcase!B2:I144,8, FALSE))</f>
      </c>
      <c r="T557">
        <f>VLOOKUP(G557,Sku_Consolidated!A2:R957,18,FALSE)</f>
      </c>
      <c r="U557">
        <v>6226</v>
      </c>
      <c r="V557">
        <f>IF(VLOOKUP(G557,Sku_Consolidated!A2:S957,19,FALSE)="SHOWCASE", VLOOKUP(E557,Store_Showcase!B2:L144,11, FALSE), IF(VLOOKUP(G557,Sku_Consolidated!A2:S957,19,FALSE)="VAM",VLOOKUP(E557,Store_VAM!B2:L273,11, FALSE),VLOOKUP(E557,Store_SRP!B2:L110,11, FALSE)))</f>
      </c>
      <c r="W557">
        <f>VLOOKUP(G557,Sku_Consolidated!A2:W957,11,FALSE)</f>
      </c>
      <c r="X557">
        <f>VLOOKUP(G557,Sku_Consolidated!A2:H957,8,FALSE)</f>
      </c>
      <c r="Y557">
        <f>VLOOKUP(G557,Sku_Consolidated!A2:I957,9,FALSE)</f>
      </c>
      <c r="Z557" t="s">
        <v>38</v>
      </c>
      <c r="AA557">
        <f>VLOOKUP(G557,Sku_Consolidated!A2:E957,5,FALSE)</f>
      </c>
      <c r="AB557">
        <f>IF(VLOOKUP(G557,Sku_Consolidated!A2:S957,19,FALSE)="SHOWCASE", VLOOKUP(E557,Store_Showcase!B2:N144,13, FALSE), IF(VLOOKUP(G557,Sku_Consolidated!A2:S957,19,FALSE)="VAM",VLOOKUP(E557,Store_VAM!B2:N273,13, FALSE),VLOOKUP(E557,Store_SRP!B2:N110,13, FALSE)))</f>
      </c>
      <c r="AC557">
        <f>IF(IFERROR(AB557,TRUE)=TRUE, "-","OK")</f>
      </c>
      <c r="AD557" s="8" t="s">
        <v>1278</v>
      </c>
      <c r="AE557" s="8" t="s">
        <v>39</v>
      </c>
      <c r="AF557">
        <f>IF(IFERROR(VLOOKUP(E557,Store_Showcase!B2:H144,{5}, FALSE), TRUE)=TRUE, IF(IFERROR(VLOOKUP(E557,Store_SRP!B2:H110,{5}, FALSE), TRUE)=TRUE,VLOOKUP(E557,Store_VAM!B2:H273,{5}, FALSE),VLOOKUP(E557,Store_SRP!B2:H110,{5}, FALSE)), VLOOKUP(E557,Store_Showcase!B2:H144,{5}, FALSE))</f>
      </c>
      <c r="AG557">
        <f>IF(IFERROR(VLOOKUP(E557,Store_Showcase!B2:H144,{6}, FALSE), TRUE)=TRUE, IF(IFERROR(VLOOKUP(E557,Store_SRP!B2:H110,{6}, FALSE), TRUE)=TRUE,VLOOKUP(E557,Store_VAM!B2:H273,{6}, FALSE),VLOOKUP(E557,Store_SRP!B2:H110,{6}, FALSE)), VLOOKUP(E557,Store_Showcase!B2:H144,{6}, FALSE))</f>
      </c>
      <c r="AH557">
        <f>VLOOKUP(G557,Sku_Consolidated!A2:R957,18,FALSE)</f>
      </c>
      <c r="AI557">
        <f>VLOOKUP(G557,Sku_Consolidated!A2:S957,19,FALSE)</f>
      </c>
      <c r="AJ557">
        <f>VLOOKUP(G557,Sku_Consolidated!A2:T957,20,FALSE)</f>
      </c>
    </row>
    <row r="558" spans="1:36" x14ac:dyDescent="0.25">
      <c r="A558">
        <v>2024</v>
      </c>
      <c r="B558" t="s">
        <v>31</v>
      </c>
      <c r="C558" t="s">
        <v>32</v>
      </c>
      <c r="D558" t="s">
        <v>33</v>
      </c>
      <c r="E558">
        <v>495</v>
      </c>
      <c r="F558">
        <f>IF(IFERROR(VLOOKUP(E558,Store_Showcase!B2:H144,{2}, FALSE), TRUE)=TRUE, IF(IFERROR(VLOOKUP(E558,Store_SRP!B2:H110,{2}, FALSE), TRUE)=TRUE,VLOOKUP(E558,Store_VAM!B2:H273,{2}, FALSE),VLOOKUP(E558,Store_SRP!B2:H110,{2}, FALSE)), VLOOKUP(E558,Store_Showcase!B2:H144,{2}, FALSE))</f>
      </c>
      <c r="G558">
        <v>655713</v>
      </c>
      <c r="H558" t="s">
        <v>309</v>
      </c>
      <c r="I558" s="8" t="s">
        <v>1037</v>
      </c>
      <c r="J558" t="s">
        <v>36</v>
      </c>
      <c r="K558" s="8">
        <f>IF(J558="PCK", I558, 0)</f>
      </c>
      <c r="L558" s="8">
        <f>IF(J558="KLS", I558, IF(J558="PCK", I558*VLOOKUP(G558,Sku_Consolidated!A2:U957,21, FALSE),I558*VLOOKUP(G558,Sku_Consolidated!A2:U957,21, FALSE)))</f>
      </c>
      <c r="M558" s="8">
        <f>IF(J558="PCS", I558, 0)</f>
      </c>
      <c r="N558" s="8" t="s">
        <v>1279</v>
      </c>
      <c r="O558" s="8">
        <f>N558 * VLOOKUP(E558&amp;VLOOKUP(G558,Sku_Consolidated!A2:Q957,17,FALSE),Sku_CommRate!A2:E1002, 5, FALSE)</f>
      </c>
      <c r="P558" s="8">
        <f>N558 - O558</f>
      </c>
      <c r="Q558">
        <f>VLOOKUP(G558,Sku_Consolidated!A2:G957,7, FALSE)</f>
      </c>
      <c r="R558">
        <f>IF(IFERROR(VLOOKUP(E558,Store_Showcase!B2:H144,7, FALSE), TRUE)=TRUE, IF(IFERROR(VLOOKUP(E558,Store_SRP!B2:H110,7, FALSE), TRUE)=TRUE,VLOOKUP(E558,Store_VAM!B2:H273,7, FALSE),VLOOKUP(E558,Store_SRP!B2:H110,7, FALSE)), VLOOKUP(E558,Store_Showcase!B2:H144,7, FALSE))</f>
      </c>
      <c r="S558">
        <f>IF(IFERROR(VLOOKUP(E558,Store_Showcase!B2:I144,8, FALSE), TRUE)=TRUE, IF(IFERROR(VLOOKUP(E558,Store_SRP!B2:I110,8, FALSE), TRUE)=TRUE,VLOOKUP(E558,Store_VAM!B2:I273,8, FALSE),VLOOKUP(E558,Store_SRP!B2:I110,8, FALSE)), VLOOKUP(E558,Store_Showcase!B2:I144,8, FALSE))</f>
      </c>
      <c r="T558">
        <f>VLOOKUP(G558,Sku_Consolidated!A2:R957,18,FALSE)</f>
      </c>
      <c r="U558">
        <v>6441</v>
      </c>
      <c r="V558">
        <f>IF(VLOOKUP(G558,Sku_Consolidated!A2:S957,19,FALSE)="SHOWCASE", VLOOKUP(E558,Store_Showcase!B2:L144,11, FALSE), IF(VLOOKUP(G558,Sku_Consolidated!A2:S957,19,FALSE)="VAM",VLOOKUP(E558,Store_VAM!B2:L273,11, FALSE),VLOOKUP(E558,Store_SRP!B2:L110,11, FALSE)))</f>
      </c>
      <c r="W558">
        <f>VLOOKUP(G558,Sku_Consolidated!A2:W957,11,FALSE)</f>
      </c>
      <c r="X558">
        <f>VLOOKUP(G558,Sku_Consolidated!A2:H957,8,FALSE)</f>
      </c>
      <c r="Y558">
        <f>VLOOKUP(G558,Sku_Consolidated!A2:I957,9,FALSE)</f>
      </c>
      <c r="Z558" t="s">
        <v>38</v>
      </c>
      <c r="AA558">
        <f>VLOOKUP(G558,Sku_Consolidated!A2:E957,5,FALSE)</f>
      </c>
      <c r="AB558">
        <f>IF(VLOOKUP(G558,Sku_Consolidated!A2:S957,19,FALSE)="SHOWCASE", VLOOKUP(E558,Store_Showcase!B2:N144,13, FALSE), IF(VLOOKUP(G558,Sku_Consolidated!A2:S957,19,FALSE)="VAM",VLOOKUP(E558,Store_VAM!B2:N273,13, FALSE),VLOOKUP(E558,Store_SRP!B2:N110,13, FALSE)))</f>
      </c>
      <c r="AC558">
        <f>IF(IFERROR(AB558,TRUE)=TRUE, "-","OK")</f>
      </c>
      <c r="AD558" s="8" t="s">
        <v>1279</v>
      </c>
      <c r="AE558" s="8" t="s">
        <v>39</v>
      </c>
      <c r="AF558">
        <f>IF(IFERROR(VLOOKUP(E558,Store_Showcase!B2:H144,{5}, FALSE), TRUE)=TRUE, IF(IFERROR(VLOOKUP(E558,Store_SRP!B2:H110,{5}, FALSE), TRUE)=TRUE,VLOOKUP(E558,Store_VAM!B2:H273,{5}, FALSE),VLOOKUP(E558,Store_SRP!B2:H110,{5}, FALSE)), VLOOKUP(E558,Store_Showcase!B2:H144,{5}, FALSE))</f>
      </c>
      <c r="AG558">
        <f>IF(IFERROR(VLOOKUP(E558,Store_Showcase!B2:H144,{6}, FALSE), TRUE)=TRUE, IF(IFERROR(VLOOKUP(E558,Store_SRP!B2:H110,{6}, FALSE), TRUE)=TRUE,VLOOKUP(E558,Store_VAM!B2:H273,{6}, FALSE),VLOOKUP(E558,Store_SRP!B2:H110,{6}, FALSE)), VLOOKUP(E558,Store_Showcase!B2:H144,{6}, FALSE))</f>
      </c>
      <c r="AH558">
        <f>VLOOKUP(G558,Sku_Consolidated!A2:R957,18,FALSE)</f>
      </c>
      <c r="AI558">
        <f>VLOOKUP(G558,Sku_Consolidated!A2:S957,19,FALSE)</f>
      </c>
      <c r="AJ558">
        <f>VLOOKUP(G558,Sku_Consolidated!A2:T957,20,FALSE)</f>
      </c>
    </row>
    <row r="559" spans="1:36" x14ac:dyDescent="0.25">
      <c r="A559">
        <v>2024</v>
      </c>
      <c r="B559" t="s">
        <v>31</v>
      </c>
      <c r="C559" t="s">
        <v>32</v>
      </c>
      <c r="D559" t="s">
        <v>33</v>
      </c>
      <c r="E559">
        <v>402</v>
      </c>
      <c r="F559">
        <f>IF(IFERROR(VLOOKUP(E559,Store_Showcase!B2:H144,{2}, FALSE), TRUE)=TRUE, IF(IFERROR(VLOOKUP(E559,Store_SRP!B2:H110,{2}, FALSE), TRUE)=TRUE,VLOOKUP(E559,Store_VAM!B2:H273,{2}, FALSE),VLOOKUP(E559,Store_SRP!B2:H110,{2}, FALSE)), VLOOKUP(E559,Store_Showcase!B2:H144,{2}, FALSE))</f>
      </c>
      <c r="G559">
        <v>655307</v>
      </c>
      <c r="H559" t="s">
        <v>389</v>
      </c>
      <c r="I559" s="8" t="s">
        <v>1280</v>
      </c>
      <c r="J559" t="s">
        <v>36</v>
      </c>
      <c r="K559" s="8">
        <f>IF(J559="PCK", I559, 0)</f>
      </c>
      <c r="L559" s="8">
        <f>IF(J559="KLS", I559, IF(J559="PCK", I559*VLOOKUP(G559,Sku_Consolidated!A2:U957,21, FALSE),I559*VLOOKUP(G559,Sku_Consolidated!A2:U957,21, FALSE)))</f>
      </c>
      <c r="M559" s="8">
        <f>IF(J559="PCS", I559, 0)</f>
      </c>
      <c r="N559" s="8" t="s">
        <v>1281</v>
      </c>
      <c r="O559" s="8">
        <f>N559 * VLOOKUP(E559&amp;VLOOKUP(G559,Sku_Consolidated!A2:Q957,17,FALSE),Sku_CommRate!A2:E1002, 5, FALSE)</f>
      </c>
      <c r="P559" s="8">
        <f>N559 - O559</f>
      </c>
      <c r="Q559">
        <f>VLOOKUP(G559,Sku_Consolidated!A2:G957,7, FALSE)</f>
      </c>
      <c r="R559">
        <f>IF(IFERROR(VLOOKUP(E559,Store_Showcase!B2:H144,7, FALSE), TRUE)=TRUE, IF(IFERROR(VLOOKUP(E559,Store_SRP!B2:H110,7, FALSE), TRUE)=TRUE,VLOOKUP(E559,Store_VAM!B2:H273,7, FALSE),VLOOKUP(E559,Store_SRP!B2:H110,7, FALSE)), VLOOKUP(E559,Store_Showcase!B2:H144,7, FALSE))</f>
      </c>
      <c r="S559">
        <f>IF(IFERROR(VLOOKUP(E559,Store_Showcase!B2:I144,8, FALSE), TRUE)=TRUE, IF(IFERROR(VLOOKUP(E559,Store_SRP!B2:I110,8, FALSE), TRUE)=TRUE,VLOOKUP(E559,Store_VAM!B2:I273,8, FALSE),VLOOKUP(E559,Store_SRP!B2:I110,8, FALSE)), VLOOKUP(E559,Store_Showcase!B2:I144,8, FALSE))</f>
      </c>
      <c r="T559">
        <f>VLOOKUP(G559,Sku_Consolidated!A2:R957,18,FALSE)</f>
      </c>
      <c r="U559">
        <v>6234</v>
      </c>
      <c r="V559">
        <f>IF(VLOOKUP(G559,Sku_Consolidated!A2:S957,19,FALSE)="SHOWCASE", VLOOKUP(E559,Store_Showcase!B2:L144,11, FALSE), IF(VLOOKUP(G559,Sku_Consolidated!A2:S957,19,FALSE)="VAM",VLOOKUP(E559,Store_VAM!B2:L273,11, FALSE),VLOOKUP(E559,Store_SRP!B2:L110,11, FALSE)))</f>
      </c>
      <c r="W559">
        <f>VLOOKUP(G559,Sku_Consolidated!A2:W957,11,FALSE)</f>
      </c>
      <c r="X559">
        <f>VLOOKUP(G559,Sku_Consolidated!A2:H957,8,FALSE)</f>
      </c>
      <c r="Y559">
        <f>VLOOKUP(G559,Sku_Consolidated!A2:I957,9,FALSE)</f>
      </c>
      <c r="Z559" t="s">
        <v>38</v>
      </c>
      <c r="AA559">
        <f>VLOOKUP(G559,Sku_Consolidated!A2:E957,5,FALSE)</f>
      </c>
      <c r="AB559">
        <f>IF(VLOOKUP(G559,Sku_Consolidated!A2:S957,19,FALSE)="SHOWCASE", VLOOKUP(E559,Store_Showcase!B2:N144,13, FALSE), IF(VLOOKUP(G559,Sku_Consolidated!A2:S957,19,FALSE)="VAM",VLOOKUP(E559,Store_VAM!B2:N273,13, FALSE),VLOOKUP(E559,Store_SRP!B2:N110,13, FALSE)))</f>
      </c>
      <c r="AC559">
        <f>IF(IFERROR(AB559,TRUE)=TRUE, "-","OK")</f>
      </c>
      <c r="AD559" s="8" t="s">
        <v>1281</v>
      </c>
      <c r="AE559" s="8" t="s">
        <v>39</v>
      </c>
      <c r="AF559">
        <f>IF(IFERROR(VLOOKUP(E559,Store_Showcase!B2:H144,{5}, FALSE), TRUE)=TRUE, IF(IFERROR(VLOOKUP(E559,Store_SRP!B2:H110,{5}, FALSE), TRUE)=TRUE,VLOOKUP(E559,Store_VAM!B2:H273,{5}, FALSE),VLOOKUP(E559,Store_SRP!B2:H110,{5}, FALSE)), VLOOKUP(E559,Store_Showcase!B2:H144,{5}, FALSE))</f>
      </c>
      <c r="AG559">
        <f>IF(IFERROR(VLOOKUP(E559,Store_Showcase!B2:H144,{6}, FALSE), TRUE)=TRUE, IF(IFERROR(VLOOKUP(E559,Store_SRP!B2:H110,{6}, FALSE), TRUE)=TRUE,VLOOKUP(E559,Store_VAM!B2:H273,{6}, FALSE),VLOOKUP(E559,Store_SRP!B2:H110,{6}, FALSE)), VLOOKUP(E559,Store_Showcase!B2:H144,{6}, FALSE))</f>
      </c>
      <c r="AH559">
        <f>VLOOKUP(G559,Sku_Consolidated!A2:R957,18,FALSE)</f>
      </c>
      <c r="AI559">
        <f>VLOOKUP(G559,Sku_Consolidated!A2:S957,19,FALSE)</f>
      </c>
      <c r="AJ559">
        <f>VLOOKUP(G559,Sku_Consolidated!A2:T957,20,FALSE)</f>
      </c>
    </row>
    <row r="560" spans="1:36" x14ac:dyDescent="0.25">
      <c r="A560">
        <v>2024</v>
      </c>
      <c r="B560" t="s">
        <v>31</v>
      </c>
      <c r="C560" t="s">
        <v>32</v>
      </c>
      <c r="D560" t="s">
        <v>33</v>
      </c>
      <c r="E560">
        <v>252</v>
      </c>
      <c r="F560">
        <f>IF(IFERROR(VLOOKUP(E560,Store_Showcase!B2:H144,{2}, FALSE), TRUE)=TRUE, IF(IFERROR(VLOOKUP(E560,Store_SRP!B2:H110,{2}, FALSE), TRUE)=TRUE,VLOOKUP(E560,Store_VAM!B2:H273,{2}, FALSE),VLOOKUP(E560,Store_SRP!B2:H110,{2}, FALSE)), VLOOKUP(E560,Store_Showcase!B2:H144,{2}, FALSE))</f>
      </c>
      <c r="G560">
        <v>655301</v>
      </c>
      <c r="H560" t="s">
        <v>57</v>
      </c>
      <c r="I560" s="8" t="s">
        <v>1282</v>
      </c>
      <c r="J560" t="s">
        <v>36</v>
      </c>
      <c r="K560" s="8">
        <f>IF(J560="PCK", I560, 0)</f>
      </c>
      <c r="L560" s="8">
        <f>IF(J560="KLS", I560, IF(J560="PCK", I560*VLOOKUP(G560,Sku_Consolidated!A2:U957,21, FALSE),I560*VLOOKUP(G560,Sku_Consolidated!A2:U957,21, FALSE)))</f>
      </c>
      <c r="M560" s="8">
        <f>IF(J560="PCS", I560, 0)</f>
      </c>
      <c r="N560" s="8" t="s">
        <v>1283</v>
      </c>
      <c r="O560" s="8">
        <f>N560 * VLOOKUP(E560&amp;VLOOKUP(G560,Sku_Consolidated!A2:Q957,17,FALSE),Sku_CommRate!A2:E1002, 5, FALSE)</f>
      </c>
      <c r="P560" s="8">
        <f>N560 - O560</f>
      </c>
      <c r="Q560">
        <f>VLOOKUP(G560,Sku_Consolidated!A2:G957,7, FALSE)</f>
      </c>
      <c r="R560">
        <f>IF(IFERROR(VLOOKUP(E560,Store_Showcase!B2:H144,7, FALSE), TRUE)=TRUE, IF(IFERROR(VLOOKUP(E560,Store_SRP!B2:H110,7, FALSE), TRUE)=TRUE,VLOOKUP(E560,Store_VAM!B2:H273,7, FALSE),VLOOKUP(E560,Store_SRP!B2:H110,7, FALSE)), VLOOKUP(E560,Store_Showcase!B2:H144,7, FALSE))</f>
      </c>
      <c r="S560">
        <f>IF(IFERROR(VLOOKUP(E560,Store_Showcase!B2:I144,8, FALSE), TRUE)=TRUE, IF(IFERROR(VLOOKUP(E560,Store_SRP!B2:I110,8, FALSE), TRUE)=TRUE,VLOOKUP(E560,Store_VAM!B2:I273,8, FALSE),VLOOKUP(E560,Store_SRP!B2:I110,8, FALSE)), VLOOKUP(E560,Store_Showcase!B2:I144,8, FALSE))</f>
      </c>
      <c r="T560">
        <f>VLOOKUP(G560,Sku_Consolidated!A2:R957,18,FALSE)</f>
      </c>
      <c r="U560">
        <v>6228</v>
      </c>
      <c r="V560">
        <f>IF(VLOOKUP(G560,Sku_Consolidated!A2:S957,19,FALSE)="SHOWCASE", VLOOKUP(E560,Store_Showcase!B2:L144,11, FALSE), IF(VLOOKUP(G560,Sku_Consolidated!A2:S957,19,FALSE)="VAM",VLOOKUP(E560,Store_VAM!B2:L273,11, FALSE),VLOOKUP(E560,Store_SRP!B2:L110,11, FALSE)))</f>
      </c>
      <c r="W560">
        <f>VLOOKUP(G560,Sku_Consolidated!A2:W957,11,FALSE)</f>
      </c>
      <c r="X560">
        <f>VLOOKUP(G560,Sku_Consolidated!A2:H957,8,FALSE)</f>
      </c>
      <c r="Y560">
        <f>VLOOKUP(G560,Sku_Consolidated!A2:I957,9,FALSE)</f>
      </c>
      <c r="Z560" t="s">
        <v>38</v>
      </c>
      <c r="AA560">
        <f>VLOOKUP(G560,Sku_Consolidated!A2:E957,5,FALSE)</f>
      </c>
      <c r="AB560">
        <f>IF(VLOOKUP(G560,Sku_Consolidated!A2:S957,19,FALSE)="SHOWCASE", VLOOKUP(E560,Store_Showcase!B2:N144,13, FALSE), IF(VLOOKUP(G560,Sku_Consolidated!A2:S957,19,FALSE)="VAM",VLOOKUP(E560,Store_VAM!B2:N273,13, FALSE),VLOOKUP(E560,Store_SRP!B2:N110,13, FALSE)))</f>
      </c>
      <c r="AC560">
        <f>IF(IFERROR(AB560,TRUE)=TRUE, "-","OK")</f>
      </c>
      <c r="AD560" s="8" t="s">
        <v>1283</v>
      </c>
      <c r="AE560" s="8" t="s">
        <v>39</v>
      </c>
      <c r="AF560">
        <f>IF(IFERROR(VLOOKUP(E560,Store_Showcase!B2:H144,{5}, FALSE), TRUE)=TRUE, IF(IFERROR(VLOOKUP(E560,Store_SRP!B2:H110,{5}, FALSE), TRUE)=TRUE,VLOOKUP(E560,Store_VAM!B2:H273,{5}, FALSE),VLOOKUP(E560,Store_SRP!B2:H110,{5}, FALSE)), VLOOKUP(E560,Store_Showcase!B2:H144,{5}, FALSE))</f>
      </c>
      <c r="AG560">
        <f>IF(IFERROR(VLOOKUP(E560,Store_Showcase!B2:H144,{6}, FALSE), TRUE)=TRUE, IF(IFERROR(VLOOKUP(E560,Store_SRP!B2:H110,{6}, FALSE), TRUE)=TRUE,VLOOKUP(E560,Store_VAM!B2:H273,{6}, FALSE),VLOOKUP(E560,Store_SRP!B2:H110,{6}, FALSE)), VLOOKUP(E560,Store_Showcase!B2:H144,{6}, FALSE))</f>
      </c>
      <c r="AH560">
        <f>VLOOKUP(G560,Sku_Consolidated!A2:R957,18,FALSE)</f>
      </c>
      <c r="AI560">
        <f>VLOOKUP(G560,Sku_Consolidated!A2:S957,19,FALSE)</f>
      </c>
      <c r="AJ560">
        <f>VLOOKUP(G560,Sku_Consolidated!A2:T957,20,FALSE)</f>
      </c>
    </row>
    <row r="561" spans="1:36" x14ac:dyDescent="0.25">
      <c r="A561">
        <v>2024</v>
      </c>
      <c r="B561" t="s">
        <v>31</v>
      </c>
      <c r="C561" t="s">
        <v>32</v>
      </c>
      <c r="D561" t="s">
        <v>33</v>
      </c>
      <c r="E561">
        <v>205</v>
      </c>
      <c r="F561">
        <f>IF(IFERROR(VLOOKUP(E561,Store_Showcase!B2:H144,{2}, FALSE), TRUE)=TRUE, IF(IFERROR(VLOOKUP(E561,Store_SRP!B2:H110,{2}, FALSE), TRUE)=TRUE,VLOOKUP(E561,Store_VAM!B2:H273,{2}, FALSE),VLOOKUP(E561,Store_SRP!B2:H110,{2}, FALSE)), VLOOKUP(E561,Store_Showcase!B2:H144,{2}, FALSE))</f>
      </c>
      <c r="G561">
        <v>655537</v>
      </c>
      <c r="H561" t="s">
        <v>708</v>
      </c>
      <c r="I561" s="8" t="s">
        <v>1284</v>
      </c>
      <c r="J561" t="s">
        <v>36</v>
      </c>
      <c r="K561" s="8">
        <f>IF(J561="PCK", I561, 0)</f>
      </c>
      <c r="L561" s="8">
        <f>IF(J561="KLS", I561, IF(J561="PCK", I561*VLOOKUP(G561,Sku_Consolidated!A2:U957,21, FALSE),I561*VLOOKUP(G561,Sku_Consolidated!A2:U957,21, FALSE)))</f>
      </c>
      <c r="M561" s="8">
        <f>IF(J561="PCS", I561, 0)</f>
      </c>
      <c r="N561" s="8" t="s">
        <v>1285</v>
      </c>
      <c r="O561" s="8">
        <f>N561 * VLOOKUP(E561&amp;VLOOKUP(G561,Sku_Consolidated!A2:Q957,17,FALSE),Sku_CommRate!A2:E1002, 5, FALSE)</f>
      </c>
      <c r="P561" s="8">
        <f>N561 - O561</f>
      </c>
      <c r="Q561">
        <f>VLOOKUP(G561,Sku_Consolidated!A2:G957,7, FALSE)</f>
      </c>
      <c r="R561">
        <f>IF(IFERROR(VLOOKUP(E561,Store_Showcase!B2:H144,7, FALSE), TRUE)=TRUE, IF(IFERROR(VLOOKUP(E561,Store_SRP!B2:H110,7, FALSE), TRUE)=TRUE,VLOOKUP(E561,Store_VAM!B2:H273,7, FALSE),VLOOKUP(E561,Store_SRP!B2:H110,7, FALSE)), VLOOKUP(E561,Store_Showcase!B2:H144,7, FALSE))</f>
      </c>
      <c r="S561">
        <f>IF(IFERROR(VLOOKUP(E561,Store_Showcase!B2:I144,8, FALSE), TRUE)=TRUE, IF(IFERROR(VLOOKUP(E561,Store_SRP!B2:I110,8, FALSE), TRUE)=TRUE,VLOOKUP(E561,Store_VAM!B2:I273,8, FALSE),VLOOKUP(E561,Store_SRP!B2:I110,8, FALSE)), VLOOKUP(E561,Store_Showcase!B2:I144,8, FALSE))</f>
      </c>
      <c r="T561">
        <f>VLOOKUP(G561,Sku_Consolidated!A2:R957,18,FALSE)</f>
      </c>
      <c r="U561">
        <v>6358</v>
      </c>
      <c r="V561">
        <f>IF(VLOOKUP(G561,Sku_Consolidated!A2:S957,19,FALSE)="SHOWCASE", VLOOKUP(E561,Store_Showcase!B2:L144,11, FALSE), IF(VLOOKUP(G561,Sku_Consolidated!A2:S957,19,FALSE)="VAM",VLOOKUP(E561,Store_VAM!B2:L273,11, FALSE),VLOOKUP(E561,Store_SRP!B2:L110,11, FALSE)))</f>
      </c>
      <c r="W561">
        <f>VLOOKUP(G561,Sku_Consolidated!A2:W957,11,FALSE)</f>
      </c>
      <c r="X561">
        <f>VLOOKUP(G561,Sku_Consolidated!A2:H957,8,FALSE)</f>
      </c>
      <c r="Y561">
        <f>VLOOKUP(G561,Sku_Consolidated!A2:I957,9,FALSE)</f>
      </c>
      <c r="Z561" t="s">
        <v>38</v>
      </c>
      <c r="AA561">
        <f>VLOOKUP(G561,Sku_Consolidated!A2:E957,5,FALSE)</f>
      </c>
      <c r="AB561">
        <f>IF(VLOOKUP(G561,Sku_Consolidated!A2:S957,19,FALSE)="SHOWCASE", VLOOKUP(E561,Store_Showcase!B2:N144,13, FALSE), IF(VLOOKUP(G561,Sku_Consolidated!A2:S957,19,FALSE)="VAM",VLOOKUP(E561,Store_VAM!B2:N273,13, FALSE),VLOOKUP(E561,Store_SRP!B2:N110,13, FALSE)))</f>
      </c>
      <c r="AC561">
        <f>IF(IFERROR(AB561,TRUE)=TRUE, "-","OK")</f>
      </c>
      <c r="AD561" s="8" t="s">
        <v>1285</v>
      </c>
      <c r="AE561" s="8" t="s">
        <v>39</v>
      </c>
      <c r="AF561">
        <f>IF(IFERROR(VLOOKUP(E561,Store_Showcase!B2:H144,{5}, FALSE), TRUE)=TRUE, IF(IFERROR(VLOOKUP(E561,Store_SRP!B2:H110,{5}, FALSE), TRUE)=TRUE,VLOOKUP(E561,Store_VAM!B2:H273,{5}, FALSE),VLOOKUP(E561,Store_SRP!B2:H110,{5}, FALSE)), VLOOKUP(E561,Store_Showcase!B2:H144,{5}, FALSE))</f>
      </c>
      <c r="AG561">
        <f>IF(IFERROR(VLOOKUP(E561,Store_Showcase!B2:H144,{6}, FALSE), TRUE)=TRUE, IF(IFERROR(VLOOKUP(E561,Store_SRP!B2:H110,{6}, FALSE), TRUE)=TRUE,VLOOKUP(E561,Store_VAM!B2:H273,{6}, FALSE),VLOOKUP(E561,Store_SRP!B2:H110,{6}, FALSE)), VLOOKUP(E561,Store_Showcase!B2:H144,{6}, FALSE))</f>
      </c>
      <c r="AH561">
        <f>VLOOKUP(G561,Sku_Consolidated!A2:R957,18,FALSE)</f>
      </c>
      <c r="AI561">
        <f>VLOOKUP(G561,Sku_Consolidated!A2:S957,19,FALSE)</f>
      </c>
      <c r="AJ561">
        <f>VLOOKUP(G561,Sku_Consolidated!A2:T957,20,FALSE)</f>
      </c>
    </row>
    <row r="562" spans="1:36" x14ac:dyDescent="0.25">
      <c r="A562">
        <v>2024</v>
      </c>
      <c r="B562" t="s">
        <v>31</v>
      </c>
      <c r="C562" t="s">
        <v>32</v>
      </c>
      <c r="D562" t="s">
        <v>33</v>
      </c>
      <c r="E562">
        <v>4019</v>
      </c>
      <c r="F562">
        <f>IF(IFERROR(VLOOKUP(E562,Store_Showcase!B2:H144,{2}, FALSE), TRUE)=TRUE, IF(IFERROR(VLOOKUP(E562,Store_SRP!B2:H110,{2}, FALSE), TRUE)=TRUE,VLOOKUP(E562,Store_VAM!B2:H273,{2}, FALSE),VLOOKUP(E562,Store_SRP!B2:H110,{2}, FALSE)), VLOOKUP(E562,Store_Showcase!B2:H144,{2}, FALSE))</f>
      </c>
      <c r="G562">
        <v>655712</v>
      </c>
      <c r="H562" t="s">
        <v>360</v>
      </c>
      <c r="I562" s="8" t="s">
        <v>1170</v>
      </c>
      <c r="J562" t="s">
        <v>36</v>
      </c>
      <c r="K562" s="8">
        <f>IF(J562="PCK", I562, 0)</f>
      </c>
      <c r="L562" s="8">
        <f>IF(J562="KLS", I562, IF(J562="PCK", I562*VLOOKUP(G562,Sku_Consolidated!A2:U957,21, FALSE),I562*VLOOKUP(G562,Sku_Consolidated!A2:U957,21, FALSE)))</f>
      </c>
      <c r="M562" s="8">
        <f>IF(J562="PCS", I562, 0)</f>
      </c>
      <c r="N562" s="8" t="s">
        <v>1286</v>
      </c>
      <c r="O562" s="8">
        <f>N562 * VLOOKUP(E562&amp;VLOOKUP(G562,Sku_Consolidated!A2:Q957,17,FALSE),Sku_CommRate!A2:E1002, 5, FALSE)</f>
      </c>
      <c r="P562" s="8">
        <f>N562 - O562</f>
      </c>
      <c r="Q562">
        <f>VLOOKUP(G562,Sku_Consolidated!A2:G957,7, FALSE)</f>
      </c>
      <c r="R562">
        <f>IF(IFERROR(VLOOKUP(E562,Store_Showcase!B2:H144,7, FALSE), TRUE)=TRUE, IF(IFERROR(VLOOKUP(E562,Store_SRP!B2:H110,7, FALSE), TRUE)=TRUE,VLOOKUP(E562,Store_VAM!B2:H273,7, FALSE),VLOOKUP(E562,Store_SRP!B2:H110,7, FALSE)), VLOOKUP(E562,Store_Showcase!B2:H144,7, FALSE))</f>
      </c>
      <c r="S562">
        <f>IF(IFERROR(VLOOKUP(E562,Store_Showcase!B2:I144,8, FALSE), TRUE)=TRUE, IF(IFERROR(VLOOKUP(E562,Store_SRP!B2:I110,8, FALSE), TRUE)=TRUE,VLOOKUP(E562,Store_VAM!B2:I273,8, FALSE),VLOOKUP(E562,Store_SRP!B2:I110,8, FALSE)), VLOOKUP(E562,Store_Showcase!B2:I144,8, FALSE))</f>
      </c>
      <c r="T562">
        <f>VLOOKUP(G562,Sku_Consolidated!A2:R957,18,FALSE)</f>
      </c>
      <c r="U562">
        <v>6440</v>
      </c>
      <c r="V562">
        <f>IF(VLOOKUP(G562,Sku_Consolidated!A2:S957,19,FALSE)="SHOWCASE", VLOOKUP(E562,Store_Showcase!B2:L144,11, FALSE), IF(VLOOKUP(G562,Sku_Consolidated!A2:S957,19,FALSE)="VAM",VLOOKUP(E562,Store_VAM!B2:L273,11, FALSE),VLOOKUP(E562,Store_SRP!B2:L110,11, FALSE)))</f>
      </c>
      <c r="W562">
        <f>VLOOKUP(G562,Sku_Consolidated!A2:W957,11,FALSE)</f>
      </c>
      <c r="X562">
        <f>VLOOKUP(G562,Sku_Consolidated!A2:H957,8,FALSE)</f>
      </c>
      <c r="Y562">
        <f>VLOOKUP(G562,Sku_Consolidated!A2:I957,9,FALSE)</f>
      </c>
      <c r="Z562" t="s">
        <v>38</v>
      </c>
      <c r="AA562">
        <f>VLOOKUP(G562,Sku_Consolidated!A2:E957,5,FALSE)</f>
      </c>
      <c r="AB562">
        <f>IF(VLOOKUP(G562,Sku_Consolidated!A2:S957,19,FALSE)="SHOWCASE", VLOOKUP(E562,Store_Showcase!B2:N144,13, FALSE), IF(VLOOKUP(G562,Sku_Consolidated!A2:S957,19,FALSE)="VAM",VLOOKUP(E562,Store_VAM!B2:N273,13, FALSE),VLOOKUP(E562,Store_SRP!B2:N110,13, FALSE)))</f>
      </c>
      <c r="AC562">
        <f>IF(IFERROR(AB562,TRUE)=TRUE, "-","OK")</f>
      </c>
      <c r="AD562" s="8" t="s">
        <v>1286</v>
      </c>
      <c r="AE562" s="8" t="s">
        <v>39</v>
      </c>
      <c r="AF562">
        <f>IF(IFERROR(VLOOKUP(E562,Store_Showcase!B2:H144,{5}, FALSE), TRUE)=TRUE, IF(IFERROR(VLOOKUP(E562,Store_SRP!B2:H110,{5}, FALSE), TRUE)=TRUE,VLOOKUP(E562,Store_VAM!B2:H273,{5}, FALSE),VLOOKUP(E562,Store_SRP!B2:H110,{5}, FALSE)), VLOOKUP(E562,Store_Showcase!B2:H144,{5}, FALSE))</f>
      </c>
      <c r="AG562">
        <f>IF(IFERROR(VLOOKUP(E562,Store_Showcase!B2:H144,{6}, FALSE), TRUE)=TRUE, IF(IFERROR(VLOOKUP(E562,Store_SRP!B2:H110,{6}, FALSE), TRUE)=TRUE,VLOOKUP(E562,Store_VAM!B2:H273,{6}, FALSE),VLOOKUP(E562,Store_SRP!B2:H110,{6}, FALSE)), VLOOKUP(E562,Store_Showcase!B2:H144,{6}, FALSE))</f>
      </c>
      <c r="AH562">
        <f>VLOOKUP(G562,Sku_Consolidated!A2:R957,18,FALSE)</f>
      </c>
      <c r="AI562">
        <f>VLOOKUP(G562,Sku_Consolidated!A2:S957,19,FALSE)</f>
      </c>
      <c r="AJ562">
        <f>VLOOKUP(G562,Sku_Consolidated!A2:T957,20,FALSE)</f>
      </c>
    </row>
    <row r="563" spans="1:36" x14ac:dyDescent="0.25">
      <c r="A563">
        <v>2024</v>
      </c>
      <c r="B563" t="s">
        <v>31</v>
      </c>
      <c r="C563" t="s">
        <v>32</v>
      </c>
      <c r="D563" t="s">
        <v>33</v>
      </c>
      <c r="E563">
        <v>813</v>
      </c>
      <c r="F563">
        <f>IF(IFERROR(VLOOKUP(E563,Store_Showcase!B2:H144,{2}, FALSE), TRUE)=TRUE, IF(IFERROR(VLOOKUP(E563,Store_SRP!B2:H110,{2}, FALSE), TRUE)=TRUE,VLOOKUP(E563,Store_VAM!B2:H273,{2}, FALSE),VLOOKUP(E563,Store_SRP!B2:H110,{2}, FALSE)), VLOOKUP(E563,Store_Showcase!B2:H144,{2}, FALSE))</f>
      </c>
      <c r="G563">
        <v>655311</v>
      </c>
      <c r="H563" t="s">
        <v>119</v>
      </c>
      <c r="I563" s="8" t="s">
        <v>1287</v>
      </c>
      <c r="J563" t="s">
        <v>36</v>
      </c>
      <c r="K563" s="8">
        <f>IF(J563="PCK", I563, 0)</f>
      </c>
      <c r="L563" s="8">
        <f>IF(J563="KLS", I563, IF(J563="PCK", I563*VLOOKUP(G563,Sku_Consolidated!A2:U957,21, FALSE),I563*VLOOKUP(G563,Sku_Consolidated!A2:U957,21, FALSE)))</f>
      </c>
      <c r="M563" s="8">
        <f>IF(J563="PCS", I563, 0)</f>
      </c>
      <c r="N563" s="8" t="s">
        <v>1288</v>
      </c>
      <c r="O563" s="8">
        <f>N563 * VLOOKUP(E563&amp;VLOOKUP(G563,Sku_Consolidated!A2:Q957,17,FALSE),Sku_CommRate!A2:E1002, 5, FALSE)</f>
      </c>
      <c r="P563" s="8">
        <f>N563 - O563</f>
      </c>
      <c r="Q563">
        <f>VLOOKUP(G563,Sku_Consolidated!A2:G957,7, FALSE)</f>
      </c>
      <c r="R563">
        <f>IF(IFERROR(VLOOKUP(E563,Store_Showcase!B2:H144,7, FALSE), TRUE)=TRUE, IF(IFERROR(VLOOKUP(E563,Store_SRP!B2:H110,7, FALSE), TRUE)=TRUE,VLOOKUP(E563,Store_VAM!B2:H273,7, FALSE),VLOOKUP(E563,Store_SRP!B2:H110,7, FALSE)), VLOOKUP(E563,Store_Showcase!B2:H144,7, FALSE))</f>
      </c>
      <c r="S563">
        <f>IF(IFERROR(VLOOKUP(E563,Store_Showcase!B2:I144,8, FALSE), TRUE)=TRUE, IF(IFERROR(VLOOKUP(E563,Store_SRP!B2:I110,8, FALSE), TRUE)=TRUE,VLOOKUP(E563,Store_VAM!B2:I273,8, FALSE),VLOOKUP(E563,Store_SRP!B2:I110,8, FALSE)), VLOOKUP(E563,Store_Showcase!B2:I144,8, FALSE))</f>
      </c>
      <c r="T563">
        <f>VLOOKUP(G563,Sku_Consolidated!A2:R957,18,FALSE)</f>
      </c>
      <c r="U563">
        <v>6237</v>
      </c>
      <c r="V563">
        <f>IF(VLOOKUP(G563,Sku_Consolidated!A2:S957,19,FALSE)="SHOWCASE", VLOOKUP(E563,Store_Showcase!B2:L144,11, FALSE), IF(VLOOKUP(G563,Sku_Consolidated!A2:S957,19,FALSE)="VAM",VLOOKUP(E563,Store_VAM!B2:L273,11, FALSE),VLOOKUP(E563,Store_SRP!B2:L110,11, FALSE)))</f>
      </c>
      <c r="W563">
        <f>VLOOKUP(G563,Sku_Consolidated!A2:W957,11,FALSE)</f>
      </c>
      <c r="X563">
        <f>VLOOKUP(G563,Sku_Consolidated!A2:H957,8,FALSE)</f>
      </c>
      <c r="Y563">
        <f>VLOOKUP(G563,Sku_Consolidated!A2:I957,9,FALSE)</f>
      </c>
      <c r="Z563" t="s">
        <v>38</v>
      </c>
      <c r="AA563">
        <f>VLOOKUP(G563,Sku_Consolidated!A2:E957,5,FALSE)</f>
      </c>
      <c r="AB563">
        <f>IF(VLOOKUP(G563,Sku_Consolidated!A2:S957,19,FALSE)="SHOWCASE", VLOOKUP(E563,Store_Showcase!B2:N144,13, FALSE), IF(VLOOKUP(G563,Sku_Consolidated!A2:S957,19,FALSE)="VAM",VLOOKUP(E563,Store_VAM!B2:N273,13, FALSE),VLOOKUP(E563,Store_SRP!B2:N110,13, FALSE)))</f>
      </c>
      <c r="AC563">
        <f>IF(IFERROR(AB563,TRUE)=TRUE, "-","OK")</f>
      </c>
      <c r="AD563" s="8" t="s">
        <v>1288</v>
      </c>
      <c r="AE563" s="8" t="s">
        <v>39</v>
      </c>
      <c r="AF563">
        <f>IF(IFERROR(VLOOKUP(E563,Store_Showcase!B2:H144,{5}, FALSE), TRUE)=TRUE, IF(IFERROR(VLOOKUP(E563,Store_SRP!B2:H110,{5}, FALSE), TRUE)=TRUE,VLOOKUP(E563,Store_VAM!B2:H273,{5}, FALSE),VLOOKUP(E563,Store_SRP!B2:H110,{5}, FALSE)), VLOOKUP(E563,Store_Showcase!B2:H144,{5}, FALSE))</f>
      </c>
      <c r="AG563">
        <f>IF(IFERROR(VLOOKUP(E563,Store_Showcase!B2:H144,{6}, FALSE), TRUE)=TRUE, IF(IFERROR(VLOOKUP(E563,Store_SRP!B2:H110,{6}, FALSE), TRUE)=TRUE,VLOOKUP(E563,Store_VAM!B2:H273,{6}, FALSE),VLOOKUP(E563,Store_SRP!B2:H110,{6}, FALSE)), VLOOKUP(E563,Store_Showcase!B2:H144,{6}, FALSE))</f>
      </c>
      <c r="AH563">
        <f>VLOOKUP(G563,Sku_Consolidated!A2:R957,18,FALSE)</f>
      </c>
      <c r="AI563">
        <f>VLOOKUP(G563,Sku_Consolidated!A2:S957,19,FALSE)</f>
      </c>
      <c r="AJ563">
        <f>VLOOKUP(G563,Sku_Consolidated!A2:T957,20,FALSE)</f>
      </c>
    </row>
    <row r="564" spans="1:36" x14ac:dyDescent="0.25">
      <c r="A564">
        <v>2024</v>
      </c>
      <c r="B564" t="s">
        <v>31</v>
      </c>
      <c r="C564" t="s">
        <v>32</v>
      </c>
      <c r="D564" t="s">
        <v>33</v>
      </c>
      <c r="E564">
        <v>231</v>
      </c>
      <c r="F564">
        <f>IF(IFERROR(VLOOKUP(E564,Store_Showcase!B2:H144,{2}, FALSE), TRUE)=TRUE, IF(IFERROR(VLOOKUP(E564,Store_SRP!B2:H110,{2}, FALSE), TRUE)=TRUE,VLOOKUP(E564,Store_VAM!B2:H273,{2}, FALSE),VLOOKUP(E564,Store_SRP!B2:H110,{2}, FALSE)), VLOOKUP(E564,Store_Showcase!B2:H144,{2}, FALSE))</f>
      </c>
      <c r="G564">
        <v>655311</v>
      </c>
      <c r="H564" t="s">
        <v>119</v>
      </c>
      <c r="I564" s="8" t="s">
        <v>1287</v>
      </c>
      <c r="J564" t="s">
        <v>36</v>
      </c>
      <c r="K564" s="8">
        <f>IF(J564="PCK", I564, 0)</f>
      </c>
      <c r="L564" s="8">
        <f>IF(J564="KLS", I564, IF(J564="PCK", I564*VLOOKUP(G564,Sku_Consolidated!A2:U957,21, FALSE),I564*VLOOKUP(G564,Sku_Consolidated!A2:U957,21, FALSE)))</f>
      </c>
      <c r="M564" s="8">
        <f>IF(J564="PCS", I564, 0)</f>
      </c>
      <c r="N564" s="8" t="s">
        <v>1288</v>
      </c>
      <c r="O564" s="8">
        <f>N564 * VLOOKUP(E564&amp;VLOOKUP(G564,Sku_Consolidated!A2:Q957,17,FALSE),Sku_CommRate!A2:E1002, 5, FALSE)</f>
      </c>
      <c r="P564" s="8">
        <f>N564 - O564</f>
      </c>
      <c r="Q564">
        <f>VLOOKUP(G564,Sku_Consolidated!A2:G957,7, FALSE)</f>
      </c>
      <c r="R564">
        <f>IF(IFERROR(VLOOKUP(E564,Store_Showcase!B2:H144,7, FALSE), TRUE)=TRUE, IF(IFERROR(VLOOKUP(E564,Store_SRP!B2:H110,7, FALSE), TRUE)=TRUE,VLOOKUP(E564,Store_VAM!B2:H273,7, FALSE),VLOOKUP(E564,Store_SRP!B2:H110,7, FALSE)), VLOOKUP(E564,Store_Showcase!B2:H144,7, FALSE))</f>
      </c>
      <c r="S564">
        <f>IF(IFERROR(VLOOKUP(E564,Store_Showcase!B2:I144,8, FALSE), TRUE)=TRUE, IF(IFERROR(VLOOKUP(E564,Store_SRP!B2:I110,8, FALSE), TRUE)=TRUE,VLOOKUP(E564,Store_VAM!B2:I273,8, FALSE),VLOOKUP(E564,Store_SRP!B2:I110,8, FALSE)), VLOOKUP(E564,Store_Showcase!B2:I144,8, FALSE))</f>
      </c>
      <c r="T564">
        <f>VLOOKUP(G564,Sku_Consolidated!A2:R957,18,FALSE)</f>
      </c>
      <c r="U564">
        <v>6237</v>
      </c>
      <c r="V564">
        <f>IF(VLOOKUP(G564,Sku_Consolidated!A2:S957,19,FALSE)="SHOWCASE", VLOOKUP(E564,Store_Showcase!B2:L144,11, FALSE), IF(VLOOKUP(G564,Sku_Consolidated!A2:S957,19,FALSE)="VAM",VLOOKUP(E564,Store_VAM!B2:L273,11, FALSE),VLOOKUP(E564,Store_SRP!B2:L110,11, FALSE)))</f>
      </c>
      <c r="W564">
        <f>VLOOKUP(G564,Sku_Consolidated!A2:W957,11,FALSE)</f>
      </c>
      <c r="X564">
        <f>VLOOKUP(G564,Sku_Consolidated!A2:H957,8,FALSE)</f>
      </c>
      <c r="Y564">
        <f>VLOOKUP(G564,Sku_Consolidated!A2:I957,9,FALSE)</f>
      </c>
      <c r="Z564" t="s">
        <v>38</v>
      </c>
      <c r="AA564">
        <f>VLOOKUP(G564,Sku_Consolidated!A2:E957,5,FALSE)</f>
      </c>
      <c r="AB564">
        <f>IF(VLOOKUP(G564,Sku_Consolidated!A2:S957,19,FALSE)="SHOWCASE", VLOOKUP(E564,Store_Showcase!B2:N144,13, FALSE), IF(VLOOKUP(G564,Sku_Consolidated!A2:S957,19,FALSE)="VAM",VLOOKUP(E564,Store_VAM!B2:N273,13, FALSE),VLOOKUP(E564,Store_SRP!B2:N110,13, FALSE)))</f>
      </c>
      <c r="AC564">
        <f>IF(IFERROR(AB564,TRUE)=TRUE, "-","OK")</f>
      </c>
      <c r="AD564" s="8" t="s">
        <v>1288</v>
      </c>
      <c r="AE564" s="8" t="s">
        <v>39</v>
      </c>
      <c r="AF564">
        <f>IF(IFERROR(VLOOKUP(E564,Store_Showcase!B2:H144,{5}, FALSE), TRUE)=TRUE, IF(IFERROR(VLOOKUP(E564,Store_SRP!B2:H110,{5}, FALSE), TRUE)=TRUE,VLOOKUP(E564,Store_VAM!B2:H273,{5}, FALSE),VLOOKUP(E564,Store_SRP!B2:H110,{5}, FALSE)), VLOOKUP(E564,Store_Showcase!B2:H144,{5}, FALSE))</f>
      </c>
      <c r="AG564">
        <f>IF(IFERROR(VLOOKUP(E564,Store_Showcase!B2:H144,{6}, FALSE), TRUE)=TRUE, IF(IFERROR(VLOOKUP(E564,Store_SRP!B2:H110,{6}, FALSE), TRUE)=TRUE,VLOOKUP(E564,Store_VAM!B2:H273,{6}, FALSE),VLOOKUP(E564,Store_SRP!B2:H110,{6}, FALSE)), VLOOKUP(E564,Store_Showcase!B2:H144,{6}, FALSE))</f>
      </c>
      <c r="AH564">
        <f>VLOOKUP(G564,Sku_Consolidated!A2:R957,18,FALSE)</f>
      </c>
      <c r="AI564">
        <f>VLOOKUP(G564,Sku_Consolidated!A2:S957,19,FALSE)</f>
      </c>
      <c r="AJ564">
        <f>VLOOKUP(G564,Sku_Consolidated!A2:T957,20,FALSE)</f>
      </c>
    </row>
    <row r="565" spans="1:36" x14ac:dyDescent="0.25">
      <c r="A565">
        <v>2024</v>
      </c>
      <c r="B565" t="s">
        <v>31</v>
      </c>
      <c r="C565" t="s">
        <v>32</v>
      </c>
      <c r="D565" t="s">
        <v>33</v>
      </c>
      <c r="E565">
        <v>480</v>
      </c>
      <c r="F565">
        <f>IF(IFERROR(VLOOKUP(E565,Store_Showcase!B2:H144,{2}, FALSE), TRUE)=TRUE, IF(IFERROR(VLOOKUP(E565,Store_SRP!B2:H110,{2}, FALSE), TRUE)=TRUE,VLOOKUP(E565,Store_VAM!B2:H273,{2}, FALSE),VLOOKUP(E565,Store_SRP!B2:H110,{2}, FALSE)), VLOOKUP(E565,Store_Showcase!B2:H144,{2}, FALSE))</f>
      </c>
      <c r="G565">
        <v>655734</v>
      </c>
      <c r="H565" t="s">
        <v>232</v>
      </c>
      <c r="I565" s="8" t="s">
        <v>1289</v>
      </c>
      <c r="J565" t="s">
        <v>36</v>
      </c>
      <c r="K565" s="8">
        <f>IF(J565="PCK", I565, 0)</f>
      </c>
      <c r="L565" s="8">
        <f>IF(J565="KLS", I565, IF(J565="PCK", I565*VLOOKUP(G565,Sku_Consolidated!A2:U957,21, FALSE),I565*VLOOKUP(G565,Sku_Consolidated!A2:U957,21, FALSE)))</f>
      </c>
      <c r="M565" s="8">
        <f>IF(J565="PCS", I565, 0)</f>
      </c>
      <c r="N565" s="8" t="s">
        <v>1290</v>
      </c>
      <c r="O565" s="8">
        <f>N565 * VLOOKUP(E565&amp;VLOOKUP(G565,Sku_Consolidated!A2:Q957,17,FALSE),Sku_CommRate!A2:E1002, 5, FALSE)</f>
      </c>
      <c r="P565" s="8">
        <f>N565 - O565</f>
      </c>
      <c r="Q565">
        <f>VLOOKUP(G565,Sku_Consolidated!A2:G957,7, FALSE)</f>
      </c>
      <c r="R565">
        <f>IF(IFERROR(VLOOKUP(E565,Store_Showcase!B2:H144,7, FALSE), TRUE)=TRUE, IF(IFERROR(VLOOKUP(E565,Store_SRP!B2:H110,7, FALSE), TRUE)=TRUE,VLOOKUP(E565,Store_VAM!B2:H273,7, FALSE),VLOOKUP(E565,Store_SRP!B2:H110,7, FALSE)), VLOOKUP(E565,Store_Showcase!B2:H144,7, FALSE))</f>
      </c>
      <c r="S565">
        <f>IF(IFERROR(VLOOKUP(E565,Store_Showcase!B2:I144,8, FALSE), TRUE)=TRUE, IF(IFERROR(VLOOKUP(E565,Store_SRP!B2:I110,8, FALSE), TRUE)=TRUE,VLOOKUP(E565,Store_VAM!B2:I273,8, FALSE),VLOOKUP(E565,Store_SRP!B2:I110,8, FALSE)), VLOOKUP(E565,Store_Showcase!B2:I144,8, FALSE))</f>
      </c>
      <c r="T565">
        <f>VLOOKUP(G565,Sku_Consolidated!A2:R957,18,FALSE)</f>
      </c>
      <c r="U565">
        <v>6455</v>
      </c>
      <c r="V565">
        <f>IF(VLOOKUP(G565,Sku_Consolidated!A2:S957,19,FALSE)="SHOWCASE", VLOOKUP(E565,Store_Showcase!B2:L144,11, FALSE), IF(VLOOKUP(G565,Sku_Consolidated!A2:S957,19,FALSE)="VAM",VLOOKUP(E565,Store_VAM!B2:L273,11, FALSE),VLOOKUP(E565,Store_SRP!B2:L110,11, FALSE)))</f>
      </c>
      <c r="W565">
        <f>VLOOKUP(G565,Sku_Consolidated!A2:W957,11,FALSE)</f>
      </c>
      <c r="X565">
        <f>VLOOKUP(G565,Sku_Consolidated!A2:H957,8,FALSE)</f>
      </c>
      <c r="Y565">
        <f>VLOOKUP(G565,Sku_Consolidated!A2:I957,9,FALSE)</f>
      </c>
      <c r="Z565" t="s">
        <v>38</v>
      </c>
      <c r="AA565">
        <f>VLOOKUP(G565,Sku_Consolidated!A2:E957,5,FALSE)</f>
      </c>
      <c r="AB565">
        <f>IF(VLOOKUP(G565,Sku_Consolidated!A2:S957,19,FALSE)="SHOWCASE", VLOOKUP(E565,Store_Showcase!B2:N144,13, FALSE), IF(VLOOKUP(G565,Sku_Consolidated!A2:S957,19,FALSE)="VAM",VLOOKUP(E565,Store_VAM!B2:N273,13, FALSE),VLOOKUP(E565,Store_SRP!B2:N110,13, FALSE)))</f>
      </c>
      <c r="AC565">
        <f>IF(IFERROR(AB565,TRUE)=TRUE, "-","OK")</f>
      </c>
      <c r="AD565" s="8" t="s">
        <v>1290</v>
      </c>
      <c r="AE565" s="8" t="s">
        <v>39</v>
      </c>
      <c r="AF565">
        <f>IF(IFERROR(VLOOKUP(E565,Store_Showcase!B2:H144,{5}, FALSE), TRUE)=TRUE, IF(IFERROR(VLOOKUP(E565,Store_SRP!B2:H110,{5}, FALSE), TRUE)=TRUE,VLOOKUP(E565,Store_VAM!B2:H273,{5}, FALSE),VLOOKUP(E565,Store_SRP!B2:H110,{5}, FALSE)), VLOOKUP(E565,Store_Showcase!B2:H144,{5}, FALSE))</f>
      </c>
      <c r="AG565">
        <f>IF(IFERROR(VLOOKUP(E565,Store_Showcase!B2:H144,{6}, FALSE), TRUE)=TRUE, IF(IFERROR(VLOOKUP(E565,Store_SRP!B2:H110,{6}, FALSE), TRUE)=TRUE,VLOOKUP(E565,Store_VAM!B2:H273,{6}, FALSE),VLOOKUP(E565,Store_SRP!B2:H110,{6}, FALSE)), VLOOKUP(E565,Store_Showcase!B2:H144,{6}, FALSE))</f>
      </c>
      <c r="AH565">
        <f>VLOOKUP(G565,Sku_Consolidated!A2:R957,18,FALSE)</f>
      </c>
      <c r="AI565">
        <f>VLOOKUP(G565,Sku_Consolidated!A2:S957,19,FALSE)</f>
      </c>
      <c r="AJ565">
        <f>VLOOKUP(G565,Sku_Consolidated!A2:T957,20,FALSE)</f>
      </c>
    </row>
    <row r="566" spans="1:36" x14ac:dyDescent="0.25">
      <c r="A566">
        <v>2024</v>
      </c>
      <c r="B566" t="s">
        <v>31</v>
      </c>
      <c r="C566" t="s">
        <v>32</v>
      </c>
      <c r="D566" t="s">
        <v>33</v>
      </c>
      <c r="E566">
        <v>262</v>
      </c>
      <c r="F566">
        <f>IF(IFERROR(VLOOKUP(E566,Store_Showcase!B2:H144,{2}, FALSE), TRUE)=TRUE, IF(IFERROR(VLOOKUP(E566,Store_SRP!B2:H110,{2}, FALSE), TRUE)=TRUE,VLOOKUP(E566,Store_VAM!B2:H273,{2}, FALSE),VLOOKUP(E566,Store_SRP!B2:H110,{2}, FALSE)), VLOOKUP(E566,Store_Showcase!B2:H144,{2}, FALSE))</f>
      </c>
      <c r="G566">
        <v>655539</v>
      </c>
      <c r="H566" t="s">
        <v>1221</v>
      </c>
      <c r="I566" s="8" t="s">
        <v>1291</v>
      </c>
      <c r="J566" t="s">
        <v>36</v>
      </c>
      <c r="K566" s="8">
        <f>IF(J566="PCK", I566, 0)</f>
      </c>
      <c r="L566" s="8">
        <f>IF(J566="KLS", I566, IF(J566="PCK", I566*VLOOKUP(G566,Sku_Consolidated!A2:U957,21, FALSE),I566*VLOOKUP(G566,Sku_Consolidated!A2:U957,21, FALSE)))</f>
      </c>
      <c r="M566" s="8">
        <f>IF(J566="PCS", I566, 0)</f>
      </c>
      <c r="N566" s="8" t="s">
        <v>1292</v>
      </c>
      <c r="O566" s="8">
        <f>N566 * VLOOKUP(E566&amp;VLOOKUP(G566,Sku_Consolidated!A2:Q957,17,FALSE),Sku_CommRate!A2:E1002, 5, FALSE)</f>
      </c>
      <c r="P566" s="8">
        <f>N566 - O566</f>
      </c>
      <c r="Q566">
        <f>VLOOKUP(G566,Sku_Consolidated!A2:G957,7, FALSE)</f>
      </c>
      <c r="R566">
        <f>IF(IFERROR(VLOOKUP(E566,Store_Showcase!B2:H144,7, FALSE), TRUE)=TRUE, IF(IFERROR(VLOOKUP(E566,Store_SRP!B2:H110,7, FALSE), TRUE)=TRUE,VLOOKUP(E566,Store_VAM!B2:H273,7, FALSE),VLOOKUP(E566,Store_SRP!B2:H110,7, FALSE)), VLOOKUP(E566,Store_Showcase!B2:H144,7, FALSE))</f>
      </c>
      <c r="S566">
        <f>IF(IFERROR(VLOOKUP(E566,Store_Showcase!B2:I144,8, FALSE), TRUE)=TRUE, IF(IFERROR(VLOOKUP(E566,Store_SRP!B2:I110,8, FALSE), TRUE)=TRUE,VLOOKUP(E566,Store_VAM!B2:I273,8, FALSE),VLOOKUP(E566,Store_SRP!B2:I110,8, FALSE)), VLOOKUP(E566,Store_Showcase!B2:I144,8, FALSE))</f>
      </c>
      <c r="T566">
        <f>VLOOKUP(G566,Sku_Consolidated!A2:R957,18,FALSE)</f>
      </c>
      <c r="U566">
        <v>6360</v>
      </c>
      <c r="V566">
        <f>IF(VLOOKUP(G566,Sku_Consolidated!A2:S957,19,FALSE)="SHOWCASE", VLOOKUP(E566,Store_Showcase!B2:L144,11, FALSE), IF(VLOOKUP(G566,Sku_Consolidated!A2:S957,19,FALSE)="VAM",VLOOKUP(E566,Store_VAM!B2:L273,11, FALSE),VLOOKUP(E566,Store_SRP!B2:L110,11, FALSE)))</f>
      </c>
      <c r="W566">
        <f>VLOOKUP(G566,Sku_Consolidated!A2:W957,11,FALSE)</f>
      </c>
      <c r="X566">
        <f>VLOOKUP(G566,Sku_Consolidated!A2:H957,8,FALSE)</f>
      </c>
      <c r="Y566">
        <f>VLOOKUP(G566,Sku_Consolidated!A2:I957,9,FALSE)</f>
      </c>
      <c r="Z566" t="s">
        <v>38</v>
      </c>
      <c r="AA566">
        <f>VLOOKUP(G566,Sku_Consolidated!A2:E957,5,FALSE)</f>
      </c>
      <c r="AB566">
        <f>IF(VLOOKUP(G566,Sku_Consolidated!A2:S957,19,FALSE)="SHOWCASE", VLOOKUP(E566,Store_Showcase!B2:N144,13, FALSE), IF(VLOOKUP(G566,Sku_Consolidated!A2:S957,19,FALSE)="VAM",VLOOKUP(E566,Store_VAM!B2:N273,13, FALSE),VLOOKUP(E566,Store_SRP!B2:N110,13, FALSE)))</f>
      </c>
      <c r="AC566">
        <f>IF(IFERROR(AB566,TRUE)=TRUE, "-","OK")</f>
      </c>
      <c r="AD566" s="8" t="s">
        <v>1292</v>
      </c>
      <c r="AE566" s="8" t="s">
        <v>39</v>
      </c>
      <c r="AF566">
        <f>IF(IFERROR(VLOOKUP(E566,Store_Showcase!B2:H144,{5}, FALSE), TRUE)=TRUE, IF(IFERROR(VLOOKUP(E566,Store_SRP!B2:H110,{5}, FALSE), TRUE)=TRUE,VLOOKUP(E566,Store_VAM!B2:H273,{5}, FALSE),VLOOKUP(E566,Store_SRP!B2:H110,{5}, FALSE)), VLOOKUP(E566,Store_Showcase!B2:H144,{5}, FALSE))</f>
      </c>
      <c r="AG566">
        <f>IF(IFERROR(VLOOKUP(E566,Store_Showcase!B2:H144,{6}, FALSE), TRUE)=TRUE, IF(IFERROR(VLOOKUP(E566,Store_SRP!B2:H110,{6}, FALSE), TRUE)=TRUE,VLOOKUP(E566,Store_VAM!B2:H273,{6}, FALSE),VLOOKUP(E566,Store_SRP!B2:H110,{6}, FALSE)), VLOOKUP(E566,Store_Showcase!B2:H144,{6}, FALSE))</f>
      </c>
      <c r="AH566">
        <f>VLOOKUP(G566,Sku_Consolidated!A2:R957,18,FALSE)</f>
      </c>
      <c r="AI566">
        <f>VLOOKUP(G566,Sku_Consolidated!A2:S957,19,FALSE)</f>
      </c>
      <c r="AJ566">
        <f>VLOOKUP(G566,Sku_Consolidated!A2:T957,20,FALSE)</f>
      </c>
    </row>
    <row r="567" spans="1:36" x14ac:dyDescent="0.25">
      <c r="A567">
        <v>2024</v>
      </c>
      <c r="B567" t="s">
        <v>31</v>
      </c>
      <c r="C567" t="s">
        <v>32</v>
      </c>
      <c r="D567" t="s">
        <v>33</v>
      </c>
      <c r="E567">
        <v>207</v>
      </c>
      <c r="F567">
        <f>IF(IFERROR(VLOOKUP(E567,Store_Showcase!B2:H144,{2}, FALSE), TRUE)=TRUE, IF(IFERROR(VLOOKUP(E567,Store_SRP!B2:H110,{2}, FALSE), TRUE)=TRUE,VLOOKUP(E567,Store_VAM!B2:H273,{2}, FALSE),VLOOKUP(E567,Store_SRP!B2:H110,{2}, FALSE)), VLOOKUP(E567,Store_Showcase!B2:H144,{2}, FALSE))</f>
      </c>
      <c r="G567">
        <v>655832</v>
      </c>
      <c r="H567" t="s">
        <v>1293</v>
      </c>
      <c r="I567" s="8" t="s">
        <v>1294</v>
      </c>
      <c r="J567" t="s">
        <v>36</v>
      </c>
      <c r="K567" s="8">
        <f>IF(J567="PCK", I567, 0)</f>
      </c>
      <c r="L567" s="8">
        <f>IF(J567="KLS", I567, IF(J567="PCK", I567*VLOOKUP(G567,Sku_Consolidated!A2:U957,21, FALSE),I567*VLOOKUP(G567,Sku_Consolidated!A2:U957,21, FALSE)))</f>
      </c>
      <c r="M567" s="8">
        <f>IF(J567="PCS", I567, 0)</f>
      </c>
      <c r="N567" s="8" t="s">
        <v>1295</v>
      </c>
      <c r="O567" s="8">
        <f>N567 * VLOOKUP(E567&amp;VLOOKUP(G567,Sku_Consolidated!A2:Q957,17,FALSE),Sku_CommRate!A2:E1002, 5, FALSE)</f>
      </c>
      <c r="P567" s="8">
        <f>N567 - O567</f>
      </c>
      <c r="Q567">
        <f>VLOOKUP(G567,Sku_Consolidated!A2:G957,7, FALSE)</f>
      </c>
      <c r="R567">
        <f>IF(IFERROR(VLOOKUP(E567,Store_Showcase!B2:H144,7, FALSE), TRUE)=TRUE, IF(IFERROR(VLOOKUP(E567,Store_SRP!B2:H110,7, FALSE), TRUE)=TRUE,VLOOKUP(E567,Store_VAM!B2:H273,7, FALSE),VLOOKUP(E567,Store_SRP!B2:H110,7, FALSE)), VLOOKUP(E567,Store_Showcase!B2:H144,7, FALSE))</f>
      </c>
      <c r="S567">
        <f>IF(IFERROR(VLOOKUP(E567,Store_Showcase!B2:I144,8, FALSE), TRUE)=TRUE, IF(IFERROR(VLOOKUP(E567,Store_SRP!B2:I110,8, FALSE), TRUE)=TRUE,VLOOKUP(E567,Store_VAM!B2:I273,8, FALSE),VLOOKUP(E567,Store_SRP!B2:I110,8, FALSE)), VLOOKUP(E567,Store_Showcase!B2:I144,8, FALSE))</f>
      </c>
      <c r="T567">
        <f>VLOOKUP(G567,Sku_Consolidated!A2:R957,18,FALSE)</f>
      </c>
      <c r="U567">
        <v>6489</v>
      </c>
      <c r="V567">
        <f>IF(VLOOKUP(G567,Sku_Consolidated!A2:S957,19,FALSE)="SHOWCASE", VLOOKUP(E567,Store_Showcase!B2:L144,11, FALSE), IF(VLOOKUP(G567,Sku_Consolidated!A2:S957,19,FALSE)="VAM",VLOOKUP(E567,Store_VAM!B2:L273,11, FALSE),VLOOKUP(E567,Store_SRP!B2:L110,11, FALSE)))</f>
      </c>
      <c r="W567">
        <f>VLOOKUP(G567,Sku_Consolidated!A2:W957,11,FALSE)</f>
      </c>
      <c r="X567">
        <f>VLOOKUP(G567,Sku_Consolidated!A2:H957,8,FALSE)</f>
      </c>
      <c r="Y567">
        <f>VLOOKUP(G567,Sku_Consolidated!A2:I957,9,FALSE)</f>
      </c>
      <c r="Z567" t="s">
        <v>38</v>
      </c>
      <c r="AA567">
        <f>VLOOKUP(G567,Sku_Consolidated!A2:E957,5,FALSE)</f>
      </c>
      <c r="AB567">
        <f>IF(VLOOKUP(G567,Sku_Consolidated!A2:S957,19,FALSE)="SHOWCASE", VLOOKUP(E567,Store_Showcase!B2:N144,13, FALSE), IF(VLOOKUP(G567,Sku_Consolidated!A2:S957,19,FALSE)="VAM",VLOOKUP(E567,Store_VAM!B2:N273,13, FALSE),VLOOKUP(E567,Store_SRP!B2:N110,13, FALSE)))</f>
      </c>
      <c r="AC567">
        <f>IF(IFERROR(AB567,TRUE)=TRUE, "-","OK")</f>
      </c>
      <c r="AD567" s="8" t="s">
        <v>1295</v>
      </c>
      <c r="AE567" s="8" t="s">
        <v>39</v>
      </c>
      <c r="AF567">
        <f>IF(IFERROR(VLOOKUP(E567,Store_Showcase!B2:H144,{5}, FALSE), TRUE)=TRUE, IF(IFERROR(VLOOKUP(E567,Store_SRP!B2:H110,{5}, FALSE), TRUE)=TRUE,VLOOKUP(E567,Store_VAM!B2:H273,{5}, FALSE),VLOOKUP(E567,Store_SRP!B2:H110,{5}, FALSE)), VLOOKUP(E567,Store_Showcase!B2:H144,{5}, FALSE))</f>
      </c>
      <c r="AG567">
        <f>IF(IFERROR(VLOOKUP(E567,Store_Showcase!B2:H144,{6}, FALSE), TRUE)=TRUE, IF(IFERROR(VLOOKUP(E567,Store_SRP!B2:H110,{6}, FALSE), TRUE)=TRUE,VLOOKUP(E567,Store_VAM!B2:H273,{6}, FALSE),VLOOKUP(E567,Store_SRP!B2:H110,{6}, FALSE)), VLOOKUP(E567,Store_Showcase!B2:H144,{6}, FALSE))</f>
      </c>
      <c r="AH567">
        <f>VLOOKUP(G567,Sku_Consolidated!A2:R957,18,FALSE)</f>
      </c>
      <c r="AI567">
        <f>VLOOKUP(G567,Sku_Consolidated!A2:S957,19,FALSE)</f>
      </c>
      <c r="AJ567">
        <f>VLOOKUP(G567,Sku_Consolidated!A2:T957,20,FALSE)</f>
      </c>
    </row>
    <row r="568" spans="1:36" x14ac:dyDescent="0.25">
      <c r="A568">
        <v>2024</v>
      </c>
      <c r="B568" t="s">
        <v>31</v>
      </c>
      <c r="C568" t="s">
        <v>32</v>
      </c>
      <c r="D568" t="s">
        <v>33</v>
      </c>
      <c r="E568">
        <v>4005</v>
      </c>
      <c r="F568">
        <f>IF(IFERROR(VLOOKUP(E568,Store_Showcase!B2:H144,{2}, FALSE), TRUE)=TRUE, IF(IFERROR(VLOOKUP(E568,Store_SRP!B2:H110,{2}, FALSE), TRUE)=TRUE,VLOOKUP(E568,Store_VAM!B2:H273,{2}, FALSE),VLOOKUP(E568,Store_SRP!B2:H110,{2}, FALSE)), VLOOKUP(E568,Store_Showcase!B2:H144,{2}, FALSE))</f>
      </c>
      <c r="G568">
        <v>655715</v>
      </c>
      <c r="H568" t="s">
        <v>591</v>
      </c>
      <c r="I568" s="8" t="s">
        <v>1296</v>
      </c>
      <c r="J568" t="s">
        <v>36</v>
      </c>
      <c r="K568" s="8">
        <f>IF(J568="PCK", I568, 0)</f>
      </c>
      <c r="L568" s="8">
        <f>IF(J568="KLS", I568, IF(J568="PCK", I568*VLOOKUP(G568,Sku_Consolidated!A2:U957,21, FALSE),I568*VLOOKUP(G568,Sku_Consolidated!A2:U957,21, FALSE)))</f>
      </c>
      <c r="M568" s="8">
        <f>IF(J568="PCS", I568, 0)</f>
      </c>
      <c r="N568" s="8" t="s">
        <v>1297</v>
      </c>
      <c r="O568" s="8">
        <f>N568 * VLOOKUP(E568&amp;VLOOKUP(G568,Sku_Consolidated!A2:Q957,17,FALSE),Sku_CommRate!A2:E1002, 5, FALSE)</f>
      </c>
      <c r="P568" s="8">
        <f>N568 - O568</f>
      </c>
      <c r="Q568">
        <f>VLOOKUP(G568,Sku_Consolidated!A2:G957,7, FALSE)</f>
      </c>
      <c r="R568">
        <f>IF(IFERROR(VLOOKUP(E568,Store_Showcase!B2:H144,7, FALSE), TRUE)=TRUE, IF(IFERROR(VLOOKUP(E568,Store_SRP!B2:H110,7, FALSE), TRUE)=TRUE,VLOOKUP(E568,Store_VAM!B2:H273,7, FALSE),VLOOKUP(E568,Store_SRP!B2:H110,7, FALSE)), VLOOKUP(E568,Store_Showcase!B2:H144,7, FALSE))</f>
      </c>
      <c r="S568">
        <f>IF(IFERROR(VLOOKUP(E568,Store_Showcase!B2:I144,8, FALSE), TRUE)=TRUE, IF(IFERROR(VLOOKUP(E568,Store_SRP!B2:I110,8, FALSE), TRUE)=TRUE,VLOOKUP(E568,Store_VAM!B2:I273,8, FALSE),VLOOKUP(E568,Store_SRP!B2:I110,8, FALSE)), VLOOKUP(E568,Store_Showcase!B2:I144,8, FALSE))</f>
      </c>
      <c r="T568">
        <f>VLOOKUP(G568,Sku_Consolidated!A2:R957,18,FALSE)</f>
      </c>
      <c r="U568">
        <v>6443</v>
      </c>
      <c r="V568">
        <f>IF(VLOOKUP(G568,Sku_Consolidated!A2:S957,19,FALSE)="SHOWCASE", VLOOKUP(E568,Store_Showcase!B2:L144,11, FALSE), IF(VLOOKUP(G568,Sku_Consolidated!A2:S957,19,FALSE)="VAM",VLOOKUP(E568,Store_VAM!B2:L273,11, FALSE),VLOOKUP(E568,Store_SRP!B2:L110,11, FALSE)))</f>
      </c>
      <c r="W568">
        <f>VLOOKUP(G568,Sku_Consolidated!A2:W957,11,FALSE)</f>
      </c>
      <c r="X568">
        <f>VLOOKUP(G568,Sku_Consolidated!A2:H957,8,FALSE)</f>
      </c>
      <c r="Y568">
        <f>VLOOKUP(G568,Sku_Consolidated!A2:I957,9,FALSE)</f>
      </c>
      <c r="Z568" t="s">
        <v>38</v>
      </c>
      <c r="AA568">
        <f>VLOOKUP(G568,Sku_Consolidated!A2:E957,5,FALSE)</f>
      </c>
      <c r="AB568">
        <f>IF(VLOOKUP(G568,Sku_Consolidated!A2:S957,19,FALSE)="SHOWCASE", VLOOKUP(E568,Store_Showcase!B2:N144,13, FALSE), IF(VLOOKUP(G568,Sku_Consolidated!A2:S957,19,FALSE)="VAM",VLOOKUP(E568,Store_VAM!B2:N273,13, FALSE),VLOOKUP(E568,Store_SRP!B2:N110,13, FALSE)))</f>
      </c>
      <c r="AC568">
        <f>IF(IFERROR(AB568,TRUE)=TRUE, "-","OK")</f>
      </c>
      <c r="AD568" s="8" t="s">
        <v>1297</v>
      </c>
      <c r="AE568" s="8" t="s">
        <v>39</v>
      </c>
      <c r="AF568">
        <f>IF(IFERROR(VLOOKUP(E568,Store_Showcase!B2:H144,{5}, FALSE), TRUE)=TRUE, IF(IFERROR(VLOOKUP(E568,Store_SRP!B2:H110,{5}, FALSE), TRUE)=TRUE,VLOOKUP(E568,Store_VAM!B2:H273,{5}, FALSE),VLOOKUP(E568,Store_SRP!B2:H110,{5}, FALSE)), VLOOKUP(E568,Store_Showcase!B2:H144,{5}, FALSE))</f>
      </c>
      <c r="AG568">
        <f>IF(IFERROR(VLOOKUP(E568,Store_Showcase!B2:H144,{6}, FALSE), TRUE)=TRUE, IF(IFERROR(VLOOKUP(E568,Store_SRP!B2:H110,{6}, FALSE), TRUE)=TRUE,VLOOKUP(E568,Store_VAM!B2:H273,{6}, FALSE),VLOOKUP(E568,Store_SRP!B2:H110,{6}, FALSE)), VLOOKUP(E568,Store_Showcase!B2:H144,{6}, FALSE))</f>
      </c>
      <c r="AH568">
        <f>VLOOKUP(G568,Sku_Consolidated!A2:R957,18,FALSE)</f>
      </c>
      <c r="AI568">
        <f>VLOOKUP(G568,Sku_Consolidated!A2:S957,19,FALSE)</f>
      </c>
      <c r="AJ568">
        <f>VLOOKUP(G568,Sku_Consolidated!A2:T957,20,FALSE)</f>
      </c>
    </row>
    <row r="569" spans="1:36" x14ac:dyDescent="0.25">
      <c r="A569">
        <v>2024</v>
      </c>
      <c r="B569" t="s">
        <v>31</v>
      </c>
      <c r="C569" t="s">
        <v>32</v>
      </c>
      <c r="D569" t="s">
        <v>33</v>
      </c>
      <c r="E569">
        <v>252</v>
      </c>
      <c r="F569">
        <f>IF(IFERROR(VLOOKUP(E569,Store_Showcase!B2:H144,{2}, FALSE), TRUE)=TRUE, IF(IFERROR(VLOOKUP(E569,Store_SRP!B2:H110,{2}, FALSE), TRUE)=TRUE,VLOOKUP(E569,Store_VAM!B2:H273,{2}, FALSE),VLOOKUP(E569,Store_SRP!B2:H110,{2}, FALSE)), VLOOKUP(E569,Store_Showcase!B2:H144,{2}, FALSE))</f>
      </c>
      <c r="G569">
        <v>687763</v>
      </c>
      <c r="H569" t="s">
        <v>1298</v>
      </c>
      <c r="I569" s="8" t="s">
        <v>1299</v>
      </c>
      <c r="J569" t="s">
        <v>493</v>
      </c>
      <c r="K569" s="8">
        <f>IF(J569="PCK", I569, 0)</f>
      </c>
      <c r="L569" s="8">
        <f>IF(J569="KLS", I569, IF(J569="PCK", I569*VLOOKUP(G569,Sku_Consolidated!A2:U957,21, FALSE),I569*VLOOKUP(G569,Sku_Consolidated!A2:U957,21, FALSE)))</f>
      </c>
      <c r="M569" s="8">
        <f>IF(J569="PCS", I569, 0)</f>
      </c>
      <c r="N569" s="8" t="s">
        <v>1300</v>
      </c>
      <c r="O569" s="8">
        <f>N569 * VLOOKUP(E569&amp;VLOOKUP(G569,Sku_Consolidated!A2:Q957,17,FALSE),Sku_CommRate!A2:E1002, 5, FALSE)</f>
      </c>
      <c r="P569" s="8">
        <f>N569 - O569</f>
      </c>
      <c r="Q569">
        <f>VLOOKUP(G569,Sku_Consolidated!A2:G957,7, FALSE)</f>
      </c>
      <c r="R569">
        <f>IF(IFERROR(VLOOKUP(E569,Store_Showcase!B2:H144,7, FALSE), TRUE)=TRUE, IF(IFERROR(VLOOKUP(E569,Store_SRP!B2:H110,7, FALSE), TRUE)=TRUE,VLOOKUP(E569,Store_VAM!B2:H273,7, FALSE),VLOOKUP(E569,Store_SRP!B2:H110,7, FALSE)), VLOOKUP(E569,Store_Showcase!B2:H144,7, FALSE))</f>
      </c>
      <c r="S569">
        <f>IF(IFERROR(VLOOKUP(E569,Store_Showcase!B2:I144,8, FALSE), TRUE)=TRUE, IF(IFERROR(VLOOKUP(E569,Store_SRP!B2:I110,8, FALSE), TRUE)=TRUE,VLOOKUP(E569,Store_VAM!B2:I273,8, FALSE),VLOOKUP(E569,Store_SRP!B2:I110,8, FALSE)), VLOOKUP(E569,Store_Showcase!B2:I144,8, FALSE))</f>
      </c>
      <c r="T569">
        <f>VLOOKUP(G569,Sku_Consolidated!A2:R957,18,FALSE)</f>
      </c>
      <c r="U569">
        <v>4806532531540</v>
      </c>
      <c r="V569">
        <f>IF(VLOOKUP(G569,Sku_Consolidated!A2:S957,19,FALSE)="SHOWCASE", VLOOKUP(E569,Store_Showcase!B2:L144,11, FALSE), IF(VLOOKUP(G569,Sku_Consolidated!A2:S957,19,FALSE)="VAM",VLOOKUP(E569,Store_VAM!B2:L273,11, FALSE),VLOOKUP(E569,Store_SRP!B2:L110,11, FALSE)))</f>
      </c>
      <c r="W569">
        <f>VLOOKUP(G569,Sku_Consolidated!A2:W957,11,FALSE)</f>
      </c>
      <c r="X569">
        <f>VLOOKUP(G569,Sku_Consolidated!A2:H957,8,FALSE)</f>
      </c>
      <c r="Y569">
        <f>VLOOKUP(G569,Sku_Consolidated!A2:I957,9,FALSE)</f>
      </c>
      <c r="Z569" t="s">
        <v>38</v>
      </c>
      <c r="AA569">
        <f>VLOOKUP(G569,Sku_Consolidated!A2:E957,5,FALSE)</f>
      </c>
      <c r="AB569">
        <f>IF(VLOOKUP(G569,Sku_Consolidated!A2:S957,19,FALSE)="SHOWCASE", VLOOKUP(E569,Store_Showcase!B2:N144,13, FALSE), IF(VLOOKUP(G569,Sku_Consolidated!A2:S957,19,FALSE)="VAM",VLOOKUP(E569,Store_VAM!B2:N273,13, FALSE),VLOOKUP(E569,Store_SRP!B2:N110,13, FALSE)))</f>
      </c>
      <c r="AC569">
        <f>IF(IFERROR(AB569,TRUE)=TRUE, "-","OK")</f>
      </c>
      <c r="AD569" s="8" t="s">
        <v>1301</v>
      </c>
      <c r="AE569" s="8" t="s">
        <v>1302</v>
      </c>
      <c r="AF569">
        <f>IF(IFERROR(VLOOKUP(E569,Store_Showcase!B2:H144,{5}, FALSE), TRUE)=TRUE, IF(IFERROR(VLOOKUP(E569,Store_SRP!B2:H110,{5}, FALSE), TRUE)=TRUE,VLOOKUP(E569,Store_VAM!B2:H273,{5}, FALSE),VLOOKUP(E569,Store_SRP!B2:H110,{5}, FALSE)), VLOOKUP(E569,Store_Showcase!B2:H144,{5}, FALSE))</f>
      </c>
      <c r="AG569">
        <f>IF(IFERROR(VLOOKUP(E569,Store_Showcase!B2:H144,{6}, FALSE), TRUE)=TRUE, IF(IFERROR(VLOOKUP(E569,Store_SRP!B2:H110,{6}, FALSE), TRUE)=TRUE,VLOOKUP(E569,Store_VAM!B2:H273,{6}, FALSE),VLOOKUP(E569,Store_SRP!B2:H110,{6}, FALSE)), VLOOKUP(E569,Store_Showcase!B2:H144,{6}, FALSE))</f>
      </c>
      <c r="AH569">
        <f>VLOOKUP(G569,Sku_Consolidated!A2:R957,18,FALSE)</f>
      </c>
      <c r="AI569">
        <f>VLOOKUP(G569,Sku_Consolidated!A2:S957,19,FALSE)</f>
      </c>
      <c r="AJ569">
        <f>VLOOKUP(G569,Sku_Consolidated!A2:T957,20,FALSE)</f>
      </c>
    </row>
    <row r="570" spans="1:36" x14ac:dyDescent="0.25">
      <c r="A570">
        <v>2024</v>
      </c>
      <c r="B570" t="s">
        <v>31</v>
      </c>
      <c r="C570" t="s">
        <v>32</v>
      </c>
      <c r="D570" t="s">
        <v>33</v>
      </c>
      <c r="E570">
        <v>736</v>
      </c>
      <c r="F570">
        <f>IF(IFERROR(VLOOKUP(E570,Store_Showcase!B2:H144,{2}, FALSE), TRUE)=TRUE, IF(IFERROR(VLOOKUP(E570,Store_SRP!B2:H110,{2}, FALSE), TRUE)=TRUE,VLOOKUP(E570,Store_VAM!B2:H273,{2}, FALSE),VLOOKUP(E570,Store_SRP!B2:H110,{2}, FALSE)), VLOOKUP(E570,Store_Showcase!B2:H144,{2}, FALSE))</f>
      </c>
      <c r="G570">
        <v>659590</v>
      </c>
      <c r="H570" t="s">
        <v>1303</v>
      </c>
      <c r="I570" s="8" t="s">
        <v>1304</v>
      </c>
      <c r="J570" t="s">
        <v>36</v>
      </c>
      <c r="K570" s="8">
        <f>IF(J570="PCK", I570, 0)</f>
      </c>
      <c r="L570" s="8">
        <f>IF(J570="KLS", I570, IF(J570="PCK", I570*VLOOKUP(G570,Sku_Consolidated!A2:U957,21, FALSE),I570*VLOOKUP(G570,Sku_Consolidated!A2:U957,21, FALSE)))</f>
      </c>
      <c r="M570" s="8">
        <f>IF(J570="PCS", I570, 0)</f>
      </c>
      <c r="N570" s="8" t="s">
        <v>1305</v>
      </c>
      <c r="O570" s="8">
        <f>N570 * VLOOKUP(E570&amp;VLOOKUP(G570,Sku_Consolidated!A2:Q957,17,FALSE),Sku_CommRate!A2:E1002, 5, FALSE)</f>
      </c>
      <c r="P570" s="8">
        <f>N570 - O570</f>
      </c>
      <c r="Q570">
        <f>VLOOKUP(G570,Sku_Consolidated!A2:G957,7, FALSE)</f>
      </c>
      <c r="R570">
        <f>IF(IFERROR(VLOOKUP(E570,Store_Showcase!B2:H144,7, FALSE), TRUE)=TRUE, IF(IFERROR(VLOOKUP(E570,Store_SRP!B2:H110,7, FALSE), TRUE)=TRUE,VLOOKUP(E570,Store_VAM!B2:H273,7, FALSE),VLOOKUP(E570,Store_SRP!B2:H110,7, FALSE)), VLOOKUP(E570,Store_Showcase!B2:H144,7, FALSE))</f>
      </c>
      <c r="S570">
        <f>IF(IFERROR(VLOOKUP(E570,Store_Showcase!B2:I144,8, FALSE), TRUE)=TRUE, IF(IFERROR(VLOOKUP(E570,Store_SRP!B2:I110,8, FALSE), TRUE)=TRUE,VLOOKUP(E570,Store_VAM!B2:I273,8, FALSE),VLOOKUP(E570,Store_SRP!B2:I110,8, FALSE)), VLOOKUP(E570,Store_Showcase!B2:I144,8, FALSE))</f>
      </c>
      <c r="T570">
        <f>VLOOKUP(G570,Sku_Consolidated!A2:R957,18,FALSE)</f>
      </c>
      <c r="U570">
        <v>7363</v>
      </c>
      <c r="V570">
        <f>IF(VLOOKUP(G570,Sku_Consolidated!A2:S957,19,FALSE)="SHOWCASE", VLOOKUP(E570,Store_Showcase!B2:L144,11, FALSE), IF(VLOOKUP(G570,Sku_Consolidated!A2:S957,19,FALSE)="VAM",VLOOKUP(E570,Store_VAM!B2:L273,11, FALSE),VLOOKUP(E570,Store_SRP!B2:L110,11, FALSE)))</f>
      </c>
      <c r="W570">
        <f>VLOOKUP(G570,Sku_Consolidated!A2:W957,11,FALSE)</f>
      </c>
      <c r="X570">
        <f>VLOOKUP(G570,Sku_Consolidated!A2:H957,8,FALSE)</f>
      </c>
      <c r="Y570">
        <f>VLOOKUP(G570,Sku_Consolidated!A2:I957,9,FALSE)</f>
      </c>
      <c r="Z570" t="s">
        <v>38</v>
      </c>
      <c r="AA570">
        <f>VLOOKUP(G570,Sku_Consolidated!A2:E957,5,FALSE)</f>
      </c>
      <c r="AB570">
        <f>IF(VLOOKUP(G570,Sku_Consolidated!A2:S957,19,FALSE)="SHOWCASE", VLOOKUP(E570,Store_Showcase!B2:N144,13, FALSE), IF(VLOOKUP(G570,Sku_Consolidated!A2:S957,19,FALSE)="VAM",VLOOKUP(E570,Store_VAM!B2:N273,13, FALSE),VLOOKUP(E570,Store_SRP!B2:N110,13, FALSE)))</f>
      </c>
      <c r="AC570">
        <f>IF(IFERROR(AB570,TRUE)=TRUE, "-","OK")</f>
      </c>
      <c r="AD570" s="8" t="s">
        <v>1305</v>
      </c>
      <c r="AE570" s="8" t="s">
        <v>39</v>
      </c>
      <c r="AF570">
        <f>IF(IFERROR(VLOOKUP(E570,Store_Showcase!B2:H144,{5}, FALSE), TRUE)=TRUE, IF(IFERROR(VLOOKUP(E570,Store_SRP!B2:H110,{5}, FALSE), TRUE)=TRUE,VLOOKUP(E570,Store_VAM!B2:H273,{5}, FALSE),VLOOKUP(E570,Store_SRP!B2:H110,{5}, FALSE)), VLOOKUP(E570,Store_Showcase!B2:H144,{5}, FALSE))</f>
      </c>
      <c r="AG570">
        <f>IF(IFERROR(VLOOKUP(E570,Store_Showcase!B2:H144,{6}, FALSE), TRUE)=TRUE, IF(IFERROR(VLOOKUP(E570,Store_SRP!B2:H110,{6}, FALSE), TRUE)=TRUE,VLOOKUP(E570,Store_VAM!B2:H273,{6}, FALSE),VLOOKUP(E570,Store_SRP!B2:H110,{6}, FALSE)), VLOOKUP(E570,Store_Showcase!B2:H144,{6}, FALSE))</f>
      </c>
      <c r="AH570">
        <f>VLOOKUP(G570,Sku_Consolidated!A2:R957,18,FALSE)</f>
      </c>
      <c r="AI570">
        <f>VLOOKUP(G570,Sku_Consolidated!A2:S957,19,FALSE)</f>
      </c>
      <c r="AJ570">
        <f>VLOOKUP(G570,Sku_Consolidated!A2:T957,20,FALSE)</f>
      </c>
    </row>
    <row r="571" spans="1:36" x14ac:dyDescent="0.25">
      <c r="A571">
        <v>2024</v>
      </c>
      <c r="B571" t="s">
        <v>31</v>
      </c>
      <c r="C571" t="s">
        <v>32</v>
      </c>
      <c r="D571" t="s">
        <v>33</v>
      </c>
      <c r="E571">
        <v>497</v>
      </c>
      <c r="F571">
        <f>IF(IFERROR(VLOOKUP(E571,Store_Showcase!B2:H144,{2}, FALSE), TRUE)=TRUE, IF(IFERROR(VLOOKUP(E571,Store_SRP!B2:H110,{2}, FALSE), TRUE)=TRUE,VLOOKUP(E571,Store_VAM!B2:H273,{2}, FALSE),VLOOKUP(E571,Store_SRP!B2:H110,{2}, FALSE)), VLOOKUP(E571,Store_Showcase!B2:H144,{2}, FALSE))</f>
      </c>
      <c r="G571">
        <v>671786</v>
      </c>
      <c r="H571" t="s">
        <v>1306</v>
      </c>
      <c r="I571" s="8" t="s">
        <v>1307</v>
      </c>
      <c r="J571" t="s">
        <v>493</v>
      </c>
      <c r="K571" s="8">
        <f>IF(J571="PCK", I571, 0)</f>
      </c>
      <c r="L571" s="8">
        <f>IF(J571="KLS", I571, IF(J571="PCK", I571*VLOOKUP(G571,Sku_Consolidated!A2:U957,21, FALSE),I571*VLOOKUP(G571,Sku_Consolidated!A2:U957,21, FALSE)))</f>
      </c>
      <c r="M571" s="8">
        <f>IF(J571="PCS", I571, 0)</f>
      </c>
      <c r="N571" s="8" t="s">
        <v>1308</v>
      </c>
      <c r="O571" s="8">
        <f>N571 * VLOOKUP(E571&amp;VLOOKUP(G571,Sku_Consolidated!A2:Q957,17,FALSE),Sku_CommRate!A2:E1002, 5, FALSE)</f>
      </c>
      <c r="P571" s="8">
        <f>N571 - O571</f>
      </c>
      <c r="Q571">
        <f>VLOOKUP(G571,Sku_Consolidated!A2:G957,7, FALSE)</f>
      </c>
      <c r="R571">
        <f>IF(IFERROR(VLOOKUP(E571,Store_Showcase!B2:H144,7, FALSE), TRUE)=TRUE, IF(IFERROR(VLOOKUP(E571,Store_SRP!B2:H110,7, FALSE), TRUE)=TRUE,VLOOKUP(E571,Store_VAM!B2:H273,7, FALSE),VLOOKUP(E571,Store_SRP!B2:H110,7, FALSE)), VLOOKUP(E571,Store_Showcase!B2:H144,7, FALSE))</f>
      </c>
      <c r="S571">
        <f>IF(IFERROR(VLOOKUP(E571,Store_Showcase!B2:I144,8, FALSE), TRUE)=TRUE, IF(IFERROR(VLOOKUP(E571,Store_SRP!B2:I110,8, FALSE), TRUE)=TRUE,VLOOKUP(E571,Store_VAM!B2:I273,8, FALSE),VLOOKUP(E571,Store_SRP!B2:I110,8, FALSE)), VLOOKUP(E571,Store_Showcase!B2:I144,8, FALSE))</f>
      </c>
      <c r="T571">
        <f>VLOOKUP(G571,Sku_Consolidated!A2:R957,18,FALSE)</f>
      </c>
      <c r="U571">
        <v>2100006717860</v>
      </c>
      <c r="V571">
        <f>IF(VLOOKUP(G571,Sku_Consolidated!A2:S957,19,FALSE)="SHOWCASE", VLOOKUP(E571,Store_Showcase!B2:L144,11, FALSE), IF(VLOOKUP(G571,Sku_Consolidated!A2:S957,19,FALSE)="VAM",VLOOKUP(E571,Store_VAM!B2:L273,11, FALSE),VLOOKUP(E571,Store_SRP!B2:L110,11, FALSE)))</f>
      </c>
      <c r="W571">
        <f>VLOOKUP(G571,Sku_Consolidated!A2:W957,11,FALSE)</f>
      </c>
      <c r="X571">
        <f>VLOOKUP(G571,Sku_Consolidated!A2:H957,8,FALSE)</f>
      </c>
      <c r="Y571">
        <f>VLOOKUP(G571,Sku_Consolidated!A2:I957,9,FALSE)</f>
      </c>
      <c r="Z571" t="s">
        <v>38</v>
      </c>
      <c r="AA571">
        <f>VLOOKUP(G571,Sku_Consolidated!A2:E957,5,FALSE)</f>
      </c>
      <c r="AB571">
        <f>IF(VLOOKUP(G571,Sku_Consolidated!A2:S957,19,FALSE)="SHOWCASE", VLOOKUP(E571,Store_Showcase!B2:N144,13, FALSE), IF(VLOOKUP(G571,Sku_Consolidated!A2:S957,19,FALSE)="VAM",VLOOKUP(E571,Store_VAM!B2:N273,13, FALSE),VLOOKUP(E571,Store_SRP!B2:N110,13, FALSE)))</f>
      </c>
      <c r="AC571">
        <f>IF(IFERROR(AB571,TRUE)=TRUE, "-","OK")</f>
      </c>
      <c r="AD571" s="8" t="s">
        <v>1308</v>
      </c>
      <c r="AE571" s="8" t="s">
        <v>39</v>
      </c>
      <c r="AF571">
        <f>IF(IFERROR(VLOOKUP(E571,Store_Showcase!B2:H144,{5}, FALSE), TRUE)=TRUE, IF(IFERROR(VLOOKUP(E571,Store_SRP!B2:H110,{5}, FALSE), TRUE)=TRUE,VLOOKUP(E571,Store_VAM!B2:H273,{5}, FALSE),VLOOKUP(E571,Store_SRP!B2:H110,{5}, FALSE)), VLOOKUP(E571,Store_Showcase!B2:H144,{5}, FALSE))</f>
      </c>
      <c r="AG571">
        <f>IF(IFERROR(VLOOKUP(E571,Store_Showcase!B2:H144,{6}, FALSE), TRUE)=TRUE, IF(IFERROR(VLOOKUP(E571,Store_SRP!B2:H110,{6}, FALSE), TRUE)=TRUE,VLOOKUP(E571,Store_VAM!B2:H273,{6}, FALSE),VLOOKUP(E571,Store_SRP!B2:H110,{6}, FALSE)), VLOOKUP(E571,Store_Showcase!B2:H144,{6}, FALSE))</f>
      </c>
      <c r="AH571">
        <f>VLOOKUP(G571,Sku_Consolidated!A2:R957,18,FALSE)</f>
      </c>
      <c r="AI571">
        <f>VLOOKUP(G571,Sku_Consolidated!A2:S957,19,FALSE)</f>
      </c>
      <c r="AJ571">
        <f>VLOOKUP(G571,Sku_Consolidated!A2:T957,20,FALSE)</f>
      </c>
    </row>
    <row r="572" spans="1:36" x14ac:dyDescent="0.25">
      <c r="A572">
        <v>2024</v>
      </c>
      <c r="B572" t="s">
        <v>31</v>
      </c>
      <c r="C572" t="s">
        <v>32</v>
      </c>
      <c r="D572" t="s">
        <v>33</v>
      </c>
      <c r="E572">
        <v>468</v>
      </c>
      <c r="F572">
        <f>IF(IFERROR(VLOOKUP(E572,Store_Showcase!B2:H144,{2}, FALSE), TRUE)=TRUE, IF(IFERROR(VLOOKUP(E572,Store_SRP!B2:H110,{2}, FALSE), TRUE)=TRUE,VLOOKUP(E572,Store_VAM!B2:H273,{2}, FALSE),VLOOKUP(E572,Store_SRP!B2:H110,{2}, FALSE)), VLOOKUP(E572,Store_Showcase!B2:H144,{2}, FALSE))</f>
      </c>
      <c r="G572">
        <v>655814</v>
      </c>
      <c r="H572" t="s">
        <v>192</v>
      </c>
      <c r="I572" s="8" t="s">
        <v>1309</v>
      </c>
      <c r="J572" t="s">
        <v>36</v>
      </c>
      <c r="K572" s="8">
        <f>IF(J572="PCK", I572, 0)</f>
      </c>
      <c r="L572" s="8">
        <f>IF(J572="KLS", I572, IF(J572="PCK", I572*VLOOKUP(G572,Sku_Consolidated!A2:U957,21, FALSE),I572*VLOOKUP(G572,Sku_Consolidated!A2:U957,21, FALSE)))</f>
      </c>
      <c r="M572" s="8">
        <f>IF(J572="PCS", I572, 0)</f>
      </c>
      <c r="N572" s="8" t="s">
        <v>1310</v>
      </c>
      <c r="O572" s="8">
        <f>N572 * VLOOKUP(E572&amp;VLOOKUP(G572,Sku_Consolidated!A2:Q957,17,FALSE),Sku_CommRate!A2:E1002, 5, FALSE)</f>
      </c>
      <c r="P572" s="8">
        <f>N572 - O572</f>
      </c>
      <c r="Q572">
        <f>VLOOKUP(G572,Sku_Consolidated!A2:G957,7, FALSE)</f>
      </c>
      <c r="R572">
        <f>IF(IFERROR(VLOOKUP(E572,Store_Showcase!B2:H144,7, FALSE), TRUE)=TRUE, IF(IFERROR(VLOOKUP(E572,Store_SRP!B2:H110,7, FALSE), TRUE)=TRUE,VLOOKUP(E572,Store_VAM!B2:H273,7, FALSE),VLOOKUP(E572,Store_SRP!B2:H110,7, FALSE)), VLOOKUP(E572,Store_Showcase!B2:H144,7, FALSE))</f>
      </c>
      <c r="S572">
        <f>IF(IFERROR(VLOOKUP(E572,Store_Showcase!B2:I144,8, FALSE), TRUE)=TRUE, IF(IFERROR(VLOOKUP(E572,Store_SRP!B2:I110,8, FALSE), TRUE)=TRUE,VLOOKUP(E572,Store_VAM!B2:I273,8, FALSE),VLOOKUP(E572,Store_SRP!B2:I110,8, FALSE)), VLOOKUP(E572,Store_Showcase!B2:I144,8, FALSE))</f>
      </c>
      <c r="T572">
        <f>VLOOKUP(G572,Sku_Consolidated!A2:R957,18,FALSE)</f>
      </c>
      <c r="U572">
        <v>6471</v>
      </c>
      <c r="V572">
        <f>IF(VLOOKUP(G572,Sku_Consolidated!A2:S957,19,FALSE)="SHOWCASE", VLOOKUP(E572,Store_Showcase!B2:L144,11, FALSE), IF(VLOOKUP(G572,Sku_Consolidated!A2:S957,19,FALSE)="VAM",VLOOKUP(E572,Store_VAM!B2:L273,11, FALSE),VLOOKUP(E572,Store_SRP!B2:L110,11, FALSE)))</f>
      </c>
      <c r="W572">
        <f>VLOOKUP(G572,Sku_Consolidated!A2:W957,11,FALSE)</f>
      </c>
      <c r="X572">
        <f>VLOOKUP(G572,Sku_Consolidated!A2:H957,8,FALSE)</f>
      </c>
      <c r="Y572">
        <f>VLOOKUP(G572,Sku_Consolidated!A2:I957,9,FALSE)</f>
      </c>
      <c r="Z572" t="s">
        <v>38</v>
      </c>
      <c r="AA572">
        <f>VLOOKUP(G572,Sku_Consolidated!A2:E957,5,FALSE)</f>
      </c>
      <c r="AB572">
        <f>IF(VLOOKUP(G572,Sku_Consolidated!A2:S957,19,FALSE)="SHOWCASE", VLOOKUP(E572,Store_Showcase!B2:N144,13, FALSE), IF(VLOOKUP(G572,Sku_Consolidated!A2:S957,19,FALSE)="VAM",VLOOKUP(E572,Store_VAM!B2:N273,13, FALSE),VLOOKUP(E572,Store_SRP!B2:N110,13, FALSE)))</f>
      </c>
      <c r="AC572">
        <f>IF(IFERROR(AB572,TRUE)=TRUE, "-","OK")</f>
      </c>
      <c r="AD572" s="8" t="s">
        <v>1310</v>
      </c>
      <c r="AE572" s="8" t="s">
        <v>39</v>
      </c>
      <c r="AF572">
        <f>IF(IFERROR(VLOOKUP(E572,Store_Showcase!B2:H144,{5}, FALSE), TRUE)=TRUE, IF(IFERROR(VLOOKUP(E572,Store_SRP!B2:H110,{5}, FALSE), TRUE)=TRUE,VLOOKUP(E572,Store_VAM!B2:H273,{5}, FALSE),VLOOKUP(E572,Store_SRP!B2:H110,{5}, FALSE)), VLOOKUP(E572,Store_Showcase!B2:H144,{5}, FALSE))</f>
      </c>
      <c r="AG572">
        <f>IF(IFERROR(VLOOKUP(E572,Store_Showcase!B2:H144,{6}, FALSE), TRUE)=TRUE, IF(IFERROR(VLOOKUP(E572,Store_SRP!B2:H110,{6}, FALSE), TRUE)=TRUE,VLOOKUP(E572,Store_VAM!B2:H273,{6}, FALSE),VLOOKUP(E572,Store_SRP!B2:H110,{6}, FALSE)), VLOOKUP(E572,Store_Showcase!B2:H144,{6}, FALSE))</f>
      </c>
      <c r="AH572">
        <f>VLOOKUP(G572,Sku_Consolidated!A2:R957,18,FALSE)</f>
      </c>
      <c r="AI572">
        <f>VLOOKUP(G572,Sku_Consolidated!A2:S957,19,FALSE)</f>
      </c>
      <c r="AJ572">
        <f>VLOOKUP(G572,Sku_Consolidated!A2:T957,20,FALSE)</f>
      </c>
    </row>
    <row r="573" spans="1:36" x14ac:dyDescent="0.25">
      <c r="A573">
        <v>2024</v>
      </c>
      <c r="B573" t="s">
        <v>31</v>
      </c>
      <c r="C573" t="s">
        <v>32</v>
      </c>
      <c r="D573" t="s">
        <v>33</v>
      </c>
      <c r="E573">
        <v>745</v>
      </c>
      <c r="F573">
        <f>IF(IFERROR(VLOOKUP(E573,Store_Showcase!B2:H144,{2}, FALSE), TRUE)=TRUE, IF(IFERROR(VLOOKUP(E573,Store_SRP!B2:H110,{2}, FALSE), TRUE)=TRUE,VLOOKUP(E573,Store_VAM!B2:H273,{2}, FALSE),VLOOKUP(E573,Store_SRP!B2:H110,{2}, FALSE)), VLOOKUP(E573,Store_Showcase!B2:H144,{2}, FALSE))</f>
      </c>
      <c r="G573">
        <v>695093</v>
      </c>
      <c r="H573" t="s">
        <v>1311</v>
      </c>
      <c r="I573" s="8" t="s">
        <v>1312</v>
      </c>
      <c r="J573" t="s">
        <v>36</v>
      </c>
      <c r="K573" s="8">
        <f>IF(J573="PCK", I573, 0)</f>
      </c>
      <c r="L573" s="8">
        <f>IF(J573="KLS", I573, IF(J573="PCK", I573*VLOOKUP(G573,Sku_Consolidated!A2:U957,21, FALSE),I573*VLOOKUP(G573,Sku_Consolidated!A2:U957,21, FALSE)))</f>
      </c>
      <c r="M573" s="8">
        <f>IF(J573="PCS", I573, 0)</f>
      </c>
      <c r="N573" s="8" t="s">
        <v>1313</v>
      </c>
      <c r="O573" s="8">
        <f>N573 * VLOOKUP(E573&amp;VLOOKUP(G573,Sku_Consolidated!A2:Q957,17,FALSE),Sku_CommRate!A2:E1002, 5, FALSE)</f>
      </c>
      <c r="P573" s="8">
        <f>N573 - O573</f>
      </c>
      <c r="Q573">
        <f>VLOOKUP(G573,Sku_Consolidated!A2:G957,7, FALSE)</f>
      </c>
      <c r="R573">
        <f>IF(IFERROR(VLOOKUP(E573,Store_Showcase!B2:H144,7, FALSE), TRUE)=TRUE, IF(IFERROR(VLOOKUP(E573,Store_SRP!B2:H110,7, FALSE), TRUE)=TRUE,VLOOKUP(E573,Store_VAM!B2:H273,7, FALSE),VLOOKUP(E573,Store_SRP!B2:H110,7, FALSE)), VLOOKUP(E573,Store_Showcase!B2:H144,7, FALSE))</f>
      </c>
      <c r="S573">
        <f>IF(IFERROR(VLOOKUP(E573,Store_Showcase!B2:I144,8, FALSE), TRUE)=TRUE, IF(IFERROR(VLOOKUP(E573,Store_SRP!B2:I110,8, FALSE), TRUE)=TRUE,VLOOKUP(E573,Store_VAM!B2:I273,8, FALSE),VLOOKUP(E573,Store_SRP!B2:I110,8, FALSE)), VLOOKUP(E573,Store_Showcase!B2:I144,8, FALSE))</f>
      </c>
      <c r="T573">
        <f>VLOOKUP(G573,Sku_Consolidated!A2:R957,18,FALSE)</f>
      </c>
      <c r="U573">
        <v>17779</v>
      </c>
      <c r="V573">
        <f>IF(VLOOKUP(G573,Sku_Consolidated!A2:S957,19,FALSE)="SHOWCASE", VLOOKUP(E573,Store_Showcase!B2:L144,11, FALSE), IF(VLOOKUP(G573,Sku_Consolidated!A2:S957,19,FALSE)="VAM",VLOOKUP(E573,Store_VAM!B2:L273,11, FALSE),VLOOKUP(E573,Store_SRP!B2:L110,11, FALSE)))</f>
      </c>
      <c r="W573">
        <f>VLOOKUP(G573,Sku_Consolidated!A2:W957,11,FALSE)</f>
      </c>
      <c r="X573">
        <f>VLOOKUP(G573,Sku_Consolidated!A2:H957,8,FALSE)</f>
      </c>
      <c r="Y573">
        <f>VLOOKUP(G573,Sku_Consolidated!A2:I957,9,FALSE)</f>
      </c>
      <c r="Z573" t="s">
        <v>38</v>
      </c>
      <c r="AA573">
        <f>VLOOKUP(G573,Sku_Consolidated!A2:E957,5,FALSE)</f>
      </c>
      <c r="AB573">
        <f>IF(VLOOKUP(G573,Sku_Consolidated!A2:S957,19,FALSE)="SHOWCASE", VLOOKUP(E573,Store_Showcase!B2:N144,13, FALSE), IF(VLOOKUP(G573,Sku_Consolidated!A2:S957,19,FALSE)="VAM",VLOOKUP(E573,Store_VAM!B2:N273,13, FALSE),VLOOKUP(E573,Store_SRP!B2:N110,13, FALSE)))</f>
      </c>
      <c r="AC573">
        <f>IF(IFERROR(AB573,TRUE)=TRUE, "-","OK")</f>
      </c>
      <c r="AD573" s="8" t="s">
        <v>1313</v>
      </c>
      <c r="AE573" s="8" t="s">
        <v>39</v>
      </c>
      <c r="AF573">
        <f>IF(IFERROR(VLOOKUP(E573,Store_Showcase!B2:H144,{5}, FALSE), TRUE)=TRUE, IF(IFERROR(VLOOKUP(E573,Store_SRP!B2:H110,{5}, FALSE), TRUE)=TRUE,VLOOKUP(E573,Store_VAM!B2:H273,{5}, FALSE),VLOOKUP(E573,Store_SRP!B2:H110,{5}, FALSE)), VLOOKUP(E573,Store_Showcase!B2:H144,{5}, FALSE))</f>
      </c>
      <c r="AG573">
        <f>IF(IFERROR(VLOOKUP(E573,Store_Showcase!B2:H144,{6}, FALSE), TRUE)=TRUE, IF(IFERROR(VLOOKUP(E573,Store_SRP!B2:H110,{6}, FALSE), TRUE)=TRUE,VLOOKUP(E573,Store_VAM!B2:H273,{6}, FALSE),VLOOKUP(E573,Store_SRP!B2:H110,{6}, FALSE)), VLOOKUP(E573,Store_Showcase!B2:H144,{6}, FALSE))</f>
      </c>
      <c r="AH573">
        <f>VLOOKUP(G573,Sku_Consolidated!A2:R957,18,FALSE)</f>
      </c>
      <c r="AI573">
        <f>VLOOKUP(G573,Sku_Consolidated!A2:S957,19,FALSE)</f>
      </c>
      <c r="AJ573">
        <f>VLOOKUP(G573,Sku_Consolidated!A2:T957,20,FALSE)</f>
      </c>
    </row>
    <row r="574" spans="1:36" x14ac:dyDescent="0.25">
      <c r="A574">
        <v>2024</v>
      </c>
      <c r="B574" t="s">
        <v>31</v>
      </c>
      <c r="C574" t="s">
        <v>32</v>
      </c>
      <c r="D574" t="s">
        <v>33</v>
      </c>
      <c r="E574">
        <v>804</v>
      </c>
      <c r="F574">
        <f>IF(IFERROR(VLOOKUP(E574,Store_Showcase!B2:H144,{2}, FALSE), TRUE)=TRUE, IF(IFERROR(VLOOKUP(E574,Store_SRP!B2:H110,{2}, FALSE), TRUE)=TRUE,VLOOKUP(E574,Store_VAM!B2:H273,{2}, FALSE),VLOOKUP(E574,Store_SRP!B2:H110,{2}, FALSE)), VLOOKUP(E574,Store_Showcase!B2:H144,{2}, FALSE))</f>
      </c>
      <c r="G574">
        <v>655318</v>
      </c>
      <c r="H574" t="s">
        <v>696</v>
      </c>
      <c r="I574" s="8" t="s">
        <v>1314</v>
      </c>
      <c r="J574" t="s">
        <v>36</v>
      </c>
      <c r="K574" s="8">
        <f>IF(J574="PCK", I574, 0)</f>
      </c>
      <c r="L574" s="8">
        <f>IF(J574="KLS", I574, IF(J574="PCK", I574*VLOOKUP(G574,Sku_Consolidated!A2:U957,21, FALSE),I574*VLOOKUP(G574,Sku_Consolidated!A2:U957,21, FALSE)))</f>
      </c>
      <c r="M574" s="8">
        <f>IF(J574="PCS", I574, 0)</f>
      </c>
      <c r="N574" s="8" t="s">
        <v>1315</v>
      </c>
      <c r="O574" s="8">
        <f>N574 * VLOOKUP(E574&amp;VLOOKUP(G574,Sku_Consolidated!A2:Q957,17,FALSE),Sku_CommRate!A2:E1002, 5, FALSE)</f>
      </c>
      <c r="P574" s="8">
        <f>N574 - O574</f>
      </c>
      <c r="Q574">
        <f>VLOOKUP(G574,Sku_Consolidated!A2:G957,7, FALSE)</f>
      </c>
      <c r="R574">
        <f>IF(IFERROR(VLOOKUP(E574,Store_Showcase!B2:H144,7, FALSE), TRUE)=TRUE, IF(IFERROR(VLOOKUP(E574,Store_SRP!B2:H110,7, FALSE), TRUE)=TRUE,VLOOKUP(E574,Store_VAM!B2:H273,7, FALSE),VLOOKUP(E574,Store_SRP!B2:H110,7, FALSE)), VLOOKUP(E574,Store_Showcase!B2:H144,7, FALSE))</f>
      </c>
      <c r="S574">
        <f>IF(IFERROR(VLOOKUP(E574,Store_Showcase!B2:I144,8, FALSE), TRUE)=TRUE, IF(IFERROR(VLOOKUP(E574,Store_SRP!B2:I110,8, FALSE), TRUE)=TRUE,VLOOKUP(E574,Store_VAM!B2:I273,8, FALSE),VLOOKUP(E574,Store_SRP!B2:I110,8, FALSE)), VLOOKUP(E574,Store_Showcase!B2:I144,8, FALSE))</f>
      </c>
      <c r="T574">
        <f>VLOOKUP(G574,Sku_Consolidated!A2:R957,18,FALSE)</f>
      </c>
      <c r="U574">
        <v>6243</v>
      </c>
      <c r="V574">
        <f>IF(VLOOKUP(G574,Sku_Consolidated!A2:S957,19,FALSE)="SHOWCASE", VLOOKUP(E574,Store_Showcase!B2:L144,11, FALSE), IF(VLOOKUP(G574,Sku_Consolidated!A2:S957,19,FALSE)="VAM",VLOOKUP(E574,Store_VAM!B2:L273,11, FALSE),VLOOKUP(E574,Store_SRP!B2:L110,11, FALSE)))</f>
      </c>
      <c r="W574">
        <f>VLOOKUP(G574,Sku_Consolidated!A2:W957,11,FALSE)</f>
      </c>
      <c r="X574">
        <f>VLOOKUP(G574,Sku_Consolidated!A2:H957,8,FALSE)</f>
      </c>
      <c r="Y574">
        <f>VLOOKUP(G574,Sku_Consolidated!A2:I957,9,FALSE)</f>
      </c>
      <c r="Z574" t="s">
        <v>38</v>
      </c>
      <c r="AA574">
        <f>VLOOKUP(G574,Sku_Consolidated!A2:E957,5,FALSE)</f>
      </c>
      <c r="AB574">
        <f>IF(VLOOKUP(G574,Sku_Consolidated!A2:S957,19,FALSE)="SHOWCASE", VLOOKUP(E574,Store_Showcase!B2:N144,13, FALSE), IF(VLOOKUP(G574,Sku_Consolidated!A2:S957,19,FALSE)="VAM",VLOOKUP(E574,Store_VAM!B2:N273,13, FALSE),VLOOKUP(E574,Store_SRP!B2:N110,13, FALSE)))</f>
      </c>
      <c r="AC574">
        <f>IF(IFERROR(AB574,TRUE)=TRUE, "-","OK")</f>
      </c>
      <c r="AD574" s="8" t="s">
        <v>1315</v>
      </c>
      <c r="AE574" s="8" t="s">
        <v>39</v>
      </c>
      <c r="AF574">
        <f>IF(IFERROR(VLOOKUP(E574,Store_Showcase!B2:H144,{5}, FALSE), TRUE)=TRUE, IF(IFERROR(VLOOKUP(E574,Store_SRP!B2:H110,{5}, FALSE), TRUE)=TRUE,VLOOKUP(E574,Store_VAM!B2:H273,{5}, FALSE),VLOOKUP(E574,Store_SRP!B2:H110,{5}, FALSE)), VLOOKUP(E574,Store_Showcase!B2:H144,{5}, FALSE))</f>
      </c>
      <c r="AG574">
        <f>IF(IFERROR(VLOOKUP(E574,Store_Showcase!B2:H144,{6}, FALSE), TRUE)=TRUE, IF(IFERROR(VLOOKUP(E574,Store_SRP!B2:H110,{6}, FALSE), TRUE)=TRUE,VLOOKUP(E574,Store_VAM!B2:H273,{6}, FALSE),VLOOKUP(E574,Store_SRP!B2:H110,{6}, FALSE)), VLOOKUP(E574,Store_Showcase!B2:H144,{6}, FALSE))</f>
      </c>
      <c r="AH574">
        <f>VLOOKUP(G574,Sku_Consolidated!A2:R957,18,FALSE)</f>
      </c>
      <c r="AI574">
        <f>VLOOKUP(G574,Sku_Consolidated!A2:S957,19,FALSE)</f>
      </c>
      <c r="AJ574">
        <f>VLOOKUP(G574,Sku_Consolidated!A2:T957,20,FALSE)</f>
      </c>
    </row>
    <row r="575" spans="1:36" x14ac:dyDescent="0.25">
      <c r="A575">
        <v>2024</v>
      </c>
      <c r="B575" t="s">
        <v>31</v>
      </c>
      <c r="C575" t="s">
        <v>32</v>
      </c>
      <c r="D575" t="s">
        <v>33</v>
      </c>
      <c r="E575">
        <v>221</v>
      </c>
      <c r="F575">
        <f>IF(IFERROR(VLOOKUP(E575,Store_Showcase!B2:H144,{2}, FALSE), TRUE)=TRUE, IF(IFERROR(VLOOKUP(E575,Store_SRP!B2:H110,{2}, FALSE), TRUE)=TRUE,VLOOKUP(E575,Store_VAM!B2:H273,{2}, FALSE),VLOOKUP(E575,Store_SRP!B2:H110,{2}, FALSE)), VLOOKUP(E575,Store_Showcase!B2:H144,{2}, FALSE))</f>
      </c>
      <c r="G575">
        <v>687763</v>
      </c>
      <c r="H575" t="s">
        <v>1298</v>
      </c>
      <c r="I575" s="8" t="s">
        <v>1299</v>
      </c>
      <c r="J575" t="s">
        <v>493</v>
      </c>
      <c r="K575" s="8">
        <f>IF(J575="PCK", I575, 0)</f>
      </c>
      <c r="L575" s="8">
        <f>IF(J575="KLS", I575, IF(J575="PCK", I575*VLOOKUP(G575,Sku_Consolidated!A2:U957,21, FALSE),I575*VLOOKUP(G575,Sku_Consolidated!A2:U957,21, FALSE)))</f>
      </c>
      <c r="M575" s="8">
        <f>IF(J575="PCS", I575, 0)</f>
      </c>
      <c r="N575" s="8" t="s">
        <v>1316</v>
      </c>
      <c r="O575" s="8">
        <f>N575 * VLOOKUP(E575&amp;VLOOKUP(G575,Sku_Consolidated!A2:Q957,17,FALSE),Sku_CommRate!A2:E1002, 5, FALSE)</f>
      </c>
      <c r="P575" s="8">
        <f>N575 - O575</f>
      </c>
      <c r="Q575">
        <f>VLOOKUP(G575,Sku_Consolidated!A2:G957,7, FALSE)</f>
      </c>
      <c r="R575">
        <f>IF(IFERROR(VLOOKUP(E575,Store_Showcase!B2:H144,7, FALSE), TRUE)=TRUE, IF(IFERROR(VLOOKUP(E575,Store_SRP!B2:H110,7, FALSE), TRUE)=TRUE,VLOOKUP(E575,Store_VAM!B2:H273,7, FALSE),VLOOKUP(E575,Store_SRP!B2:H110,7, FALSE)), VLOOKUP(E575,Store_Showcase!B2:H144,7, FALSE))</f>
      </c>
      <c r="S575">
        <f>IF(IFERROR(VLOOKUP(E575,Store_Showcase!B2:I144,8, FALSE), TRUE)=TRUE, IF(IFERROR(VLOOKUP(E575,Store_SRP!B2:I110,8, FALSE), TRUE)=TRUE,VLOOKUP(E575,Store_VAM!B2:I273,8, FALSE),VLOOKUP(E575,Store_SRP!B2:I110,8, FALSE)), VLOOKUP(E575,Store_Showcase!B2:I144,8, FALSE))</f>
      </c>
      <c r="T575">
        <f>VLOOKUP(G575,Sku_Consolidated!A2:R957,18,FALSE)</f>
      </c>
      <c r="U575">
        <v>4806532531540</v>
      </c>
      <c r="V575">
        <f>IF(VLOOKUP(G575,Sku_Consolidated!A2:S957,19,FALSE)="SHOWCASE", VLOOKUP(E575,Store_Showcase!B2:L144,11, FALSE), IF(VLOOKUP(G575,Sku_Consolidated!A2:S957,19,FALSE)="VAM",VLOOKUP(E575,Store_VAM!B2:L273,11, FALSE),VLOOKUP(E575,Store_SRP!B2:L110,11, FALSE)))</f>
      </c>
      <c r="W575">
        <f>VLOOKUP(G575,Sku_Consolidated!A2:W957,11,FALSE)</f>
      </c>
      <c r="X575">
        <f>VLOOKUP(G575,Sku_Consolidated!A2:H957,8,FALSE)</f>
      </c>
      <c r="Y575">
        <f>VLOOKUP(G575,Sku_Consolidated!A2:I957,9,FALSE)</f>
      </c>
      <c r="Z575" t="s">
        <v>38</v>
      </c>
      <c r="AA575">
        <f>VLOOKUP(G575,Sku_Consolidated!A2:E957,5,FALSE)</f>
      </c>
      <c r="AB575">
        <f>IF(VLOOKUP(G575,Sku_Consolidated!A2:S957,19,FALSE)="SHOWCASE", VLOOKUP(E575,Store_Showcase!B2:N144,13, FALSE), IF(VLOOKUP(G575,Sku_Consolidated!A2:S957,19,FALSE)="VAM",VLOOKUP(E575,Store_VAM!B2:N273,13, FALSE),VLOOKUP(E575,Store_SRP!B2:N110,13, FALSE)))</f>
      </c>
      <c r="AC575">
        <f>IF(IFERROR(AB575,TRUE)=TRUE, "-","OK")</f>
      </c>
      <c r="AD575" s="8" t="s">
        <v>1317</v>
      </c>
      <c r="AE575" s="8" t="s">
        <v>1318</v>
      </c>
      <c r="AF575">
        <f>IF(IFERROR(VLOOKUP(E575,Store_Showcase!B2:H144,{5}, FALSE), TRUE)=TRUE, IF(IFERROR(VLOOKUP(E575,Store_SRP!B2:H110,{5}, FALSE), TRUE)=TRUE,VLOOKUP(E575,Store_VAM!B2:H273,{5}, FALSE),VLOOKUP(E575,Store_SRP!B2:H110,{5}, FALSE)), VLOOKUP(E575,Store_Showcase!B2:H144,{5}, FALSE))</f>
      </c>
      <c r="AG575">
        <f>IF(IFERROR(VLOOKUP(E575,Store_Showcase!B2:H144,{6}, FALSE), TRUE)=TRUE, IF(IFERROR(VLOOKUP(E575,Store_SRP!B2:H110,{6}, FALSE), TRUE)=TRUE,VLOOKUP(E575,Store_VAM!B2:H273,{6}, FALSE),VLOOKUP(E575,Store_SRP!B2:H110,{6}, FALSE)), VLOOKUP(E575,Store_Showcase!B2:H144,{6}, FALSE))</f>
      </c>
      <c r="AH575">
        <f>VLOOKUP(G575,Sku_Consolidated!A2:R957,18,FALSE)</f>
      </c>
      <c r="AI575">
        <f>VLOOKUP(G575,Sku_Consolidated!A2:S957,19,FALSE)</f>
      </c>
      <c r="AJ575">
        <f>VLOOKUP(G575,Sku_Consolidated!A2:T957,20,FALSE)</f>
      </c>
    </row>
    <row r="576" spans="1:36" x14ac:dyDescent="0.25">
      <c r="A576">
        <v>2024</v>
      </c>
      <c r="B576" t="s">
        <v>31</v>
      </c>
      <c r="C576" t="s">
        <v>32</v>
      </c>
      <c r="D576" t="s">
        <v>33</v>
      </c>
      <c r="E576">
        <v>465</v>
      </c>
      <c r="F576">
        <f>IF(IFERROR(VLOOKUP(E576,Store_Showcase!B2:H144,{2}, FALSE), TRUE)=TRUE, IF(IFERROR(VLOOKUP(E576,Store_SRP!B2:H110,{2}, FALSE), TRUE)=TRUE,VLOOKUP(E576,Store_VAM!B2:H273,{2}, FALSE),VLOOKUP(E576,Store_SRP!B2:H110,{2}, FALSE)), VLOOKUP(E576,Store_Showcase!B2:H144,{2}, FALSE))</f>
      </c>
      <c r="G576">
        <v>655712</v>
      </c>
      <c r="H576" t="s">
        <v>360</v>
      </c>
      <c r="I576" s="8" t="s">
        <v>1319</v>
      </c>
      <c r="J576" t="s">
        <v>36</v>
      </c>
      <c r="K576" s="8">
        <f>IF(J576="PCK", I576, 0)</f>
      </c>
      <c r="L576" s="8">
        <f>IF(J576="KLS", I576, IF(J576="PCK", I576*VLOOKUP(G576,Sku_Consolidated!A2:U957,21, FALSE),I576*VLOOKUP(G576,Sku_Consolidated!A2:U957,21, FALSE)))</f>
      </c>
      <c r="M576" s="8">
        <f>IF(J576="PCS", I576, 0)</f>
      </c>
      <c r="N576" s="8" t="s">
        <v>1320</v>
      </c>
      <c r="O576" s="8">
        <f>N576 * VLOOKUP(E576&amp;VLOOKUP(G576,Sku_Consolidated!A2:Q957,17,FALSE),Sku_CommRate!A2:E1002, 5, FALSE)</f>
      </c>
      <c r="P576" s="8">
        <f>N576 - O576</f>
      </c>
      <c r="Q576">
        <f>VLOOKUP(G576,Sku_Consolidated!A2:G957,7, FALSE)</f>
      </c>
      <c r="R576">
        <f>IF(IFERROR(VLOOKUP(E576,Store_Showcase!B2:H144,7, FALSE), TRUE)=TRUE, IF(IFERROR(VLOOKUP(E576,Store_SRP!B2:H110,7, FALSE), TRUE)=TRUE,VLOOKUP(E576,Store_VAM!B2:H273,7, FALSE),VLOOKUP(E576,Store_SRP!B2:H110,7, FALSE)), VLOOKUP(E576,Store_Showcase!B2:H144,7, FALSE))</f>
      </c>
      <c r="S576">
        <f>IF(IFERROR(VLOOKUP(E576,Store_Showcase!B2:I144,8, FALSE), TRUE)=TRUE, IF(IFERROR(VLOOKUP(E576,Store_SRP!B2:I110,8, FALSE), TRUE)=TRUE,VLOOKUP(E576,Store_VAM!B2:I273,8, FALSE),VLOOKUP(E576,Store_SRP!B2:I110,8, FALSE)), VLOOKUP(E576,Store_Showcase!B2:I144,8, FALSE))</f>
      </c>
      <c r="T576">
        <f>VLOOKUP(G576,Sku_Consolidated!A2:R957,18,FALSE)</f>
      </c>
      <c r="U576">
        <v>6440</v>
      </c>
      <c r="V576">
        <f>IF(VLOOKUP(G576,Sku_Consolidated!A2:S957,19,FALSE)="SHOWCASE", VLOOKUP(E576,Store_Showcase!B2:L144,11, FALSE), IF(VLOOKUP(G576,Sku_Consolidated!A2:S957,19,FALSE)="VAM",VLOOKUP(E576,Store_VAM!B2:L273,11, FALSE),VLOOKUP(E576,Store_SRP!B2:L110,11, FALSE)))</f>
      </c>
      <c r="W576">
        <f>VLOOKUP(G576,Sku_Consolidated!A2:W957,11,FALSE)</f>
      </c>
      <c r="X576">
        <f>VLOOKUP(G576,Sku_Consolidated!A2:H957,8,FALSE)</f>
      </c>
      <c r="Y576">
        <f>VLOOKUP(G576,Sku_Consolidated!A2:I957,9,FALSE)</f>
      </c>
      <c r="Z576" t="s">
        <v>38</v>
      </c>
      <c r="AA576">
        <f>VLOOKUP(G576,Sku_Consolidated!A2:E957,5,FALSE)</f>
      </c>
      <c r="AB576">
        <f>IF(VLOOKUP(G576,Sku_Consolidated!A2:S957,19,FALSE)="SHOWCASE", VLOOKUP(E576,Store_Showcase!B2:N144,13, FALSE), IF(VLOOKUP(G576,Sku_Consolidated!A2:S957,19,FALSE)="VAM",VLOOKUP(E576,Store_VAM!B2:N273,13, FALSE),VLOOKUP(E576,Store_SRP!B2:N110,13, FALSE)))</f>
      </c>
      <c r="AC576">
        <f>IF(IFERROR(AB576,TRUE)=TRUE, "-","OK")</f>
      </c>
      <c r="AD576" s="8" t="s">
        <v>1320</v>
      </c>
      <c r="AE576" s="8" t="s">
        <v>39</v>
      </c>
      <c r="AF576">
        <f>IF(IFERROR(VLOOKUP(E576,Store_Showcase!B2:H144,{5}, FALSE), TRUE)=TRUE, IF(IFERROR(VLOOKUP(E576,Store_SRP!B2:H110,{5}, FALSE), TRUE)=TRUE,VLOOKUP(E576,Store_VAM!B2:H273,{5}, FALSE),VLOOKUP(E576,Store_SRP!B2:H110,{5}, FALSE)), VLOOKUP(E576,Store_Showcase!B2:H144,{5}, FALSE))</f>
      </c>
      <c r="AG576">
        <f>IF(IFERROR(VLOOKUP(E576,Store_Showcase!B2:H144,{6}, FALSE), TRUE)=TRUE, IF(IFERROR(VLOOKUP(E576,Store_SRP!B2:H110,{6}, FALSE), TRUE)=TRUE,VLOOKUP(E576,Store_VAM!B2:H273,{6}, FALSE),VLOOKUP(E576,Store_SRP!B2:H110,{6}, FALSE)), VLOOKUP(E576,Store_Showcase!B2:H144,{6}, FALSE))</f>
      </c>
      <c r="AH576">
        <f>VLOOKUP(G576,Sku_Consolidated!A2:R957,18,FALSE)</f>
      </c>
      <c r="AI576">
        <f>VLOOKUP(G576,Sku_Consolidated!A2:S957,19,FALSE)</f>
      </c>
      <c r="AJ576">
        <f>VLOOKUP(G576,Sku_Consolidated!A2:T957,20,FALSE)</f>
      </c>
    </row>
    <row r="577" spans="1:36" x14ac:dyDescent="0.25">
      <c r="A577">
        <v>2024</v>
      </c>
      <c r="B577" t="s">
        <v>31</v>
      </c>
      <c r="C577" t="s">
        <v>32</v>
      </c>
      <c r="D577" t="s">
        <v>33</v>
      </c>
      <c r="E577">
        <v>210</v>
      </c>
      <c r="F577">
        <f>IF(IFERROR(VLOOKUP(E577,Store_Showcase!B2:H144,{2}, FALSE), TRUE)=TRUE, IF(IFERROR(VLOOKUP(E577,Store_SRP!B2:H110,{2}, FALSE), TRUE)=TRUE,VLOOKUP(E577,Store_VAM!B2:H273,{2}, FALSE),VLOOKUP(E577,Store_SRP!B2:H110,{2}, FALSE)), VLOOKUP(E577,Store_Showcase!B2:H144,{2}, FALSE))</f>
      </c>
      <c r="G577">
        <v>655291</v>
      </c>
      <c r="H577" t="s">
        <v>116</v>
      </c>
      <c r="I577" s="8" t="s">
        <v>1321</v>
      </c>
      <c r="J577" t="s">
        <v>36</v>
      </c>
      <c r="K577" s="8">
        <f>IF(J577="PCK", I577, 0)</f>
      </c>
      <c r="L577" s="8">
        <f>IF(J577="KLS", I577, IF(J577="PCK", I577*VLOOKUP(G577,Sku_Consolidated!A2:U957,21, FALSE),I577*VLOOKUP(G577,Sku_Consolidated!A2:U957,21, FALSE)))</f>
      </c>
      <c r="M577" s="8">
        <f>IF(J577="PCS", I577, 0)</f>
      </c>
      <c r="N577" s="8" t="s">
        <v>1322</v>
      </c>
      <c r="O577" s="8">
        <f>N577 * VLOOKUP(E577&amp;VLOOKUP(G577,Sku_Consolidated!A2:Q957,17,FALSE),Sku_CommRate!A2:E1002, 5, FALSE)</f>
      </c>
      <c r="P577" s="8">
        <f>N577 - O577</f>
      </c>
      <c r="Q577">
        <f>VLOOKUP(G577,Sku_Consolidated!A2:G957,7, FALSE)</f>
      </c>
      <c r="R577">
        <f>IF(IFERROR(VLOOKUP(E577,Store_Showcase!B2:H144,7, FALSE), TRUE)=TRUE, IF(IFERROR(VLOOKUP(E577,Store_SRP!B2:H110,7, FALSE), TRUE)=TRUE,VLOOKUP(E577,Store_VAM!B2:H273,7, FALSE),VLOOKUP(E577,Store_SRP!B2:H110,7, FALSE)), VLOOKUP(E577,Store_Showcase!B2:H144,7, FALSE))</f>
      </c>
      <c r="S577">
        <f>IF(IFERROR(VLOOKUP(E577,Store_Showcase!B2:I144,8, FALSE), TRUE)=TRUE, IF(IFERROR(VLOOKUP(E577,Store_SRP!B2:I110,8, FALSE), TRUE)=TRUE,VLOOKUP(E577,Store_VAM!B2:I273,8, FALSE),VLOOKUP(E577,Store_SRP!B2:I110,8, FALSE)), VLOOKUP(E577,Store_Showcase!B2:I144,8, FALSE))</f>
      </c>
      <c r="T577">
        <f>VLOOKUP(G577,Sku_Consolidated!A2:R957,18,FALSE)</f>
      </c>
      <c r="U577">
        <v>6217</v>
      </c>
      <c r="V577">
        <f>IF(VLOOKUP(G577,Sku_Consolidated!A2:S957,19,FALSE)="SHOWCASE", VLOOKUP(E577,Store_Showcase!B2:L144,11, FALSE), IF(VLOOKUP(G577,Sku_Consolidated!A2:S957,19,FALSE)="VAM",VLOOKUP(E577,Store_VAM!B2:L273,11, FALSE),VLOOKUP(E577,Store_SRP!B2:L110,11, FALSE)))</f>
      </c>
      <c r="W577">
        <f>VLOOKUP(G577,Sku_Consolidated!A2:W957,11,FALSE)</f>
      </c>
      <c r="X577">
        <f>VLOOKUP(G577,Sku_Consolidated!A2:H957,8,FALSE)</f>
      </c>
      <c r="Y577">
        <f>VLOOKUP(G577,Sku_Consolidated!A2:I957,9,FALSE)</f>
      </c>
      <c r="Z577" t="s">
        <v>38</v>
      </c>
      <c r="AA577">
        <f>VLOOKUP(G577,Sku_Consolidated!A2:E957,5,FALSE)</f>
      </c>
      <c r="AB577">
        <f>IF(VLOOKUP(G577,Sku_Consolidated!A2:S957,19,FALSE)="SHOWCASE", VLOOKUP(E577,Store_Showcase!B2:N144,13, FALSE), IF(VLOOKUP(G577,Sku_Consolidated!A2:S957,19,FALSE)="VAM",VLOOKUP(E577,Store_VAM!B2:N273,13, FALSE),VLOOKUP(E577,Store_SRP!B2:N110,13, FALSE)))</f>
      </c>
      <c r="AC577">
        <f>IF(IFERROR(AB577,TRUE)=TRUE, "-","OK")</f>
      </c>
      <c r="AD577" s="8" t="s">
        <v>1322</v>
      </c>
      <c r="AE577" s="8" t="s">
        <v>39</v>
      </c>
      <c r="AF577">
        <f>IF(IFERROR(VLOOKUP(E577,Store_Showcase!B2:H144,{5}, FALSE), TRUE)=TRUE, IF(IFERROR(VLOOKUP(E577,Store_SRP!B2:H110,{5}, FALSE), TRUE)=TRUE,VLOOKUP(E577,Store_VAM!B2:H273,{5}, FALSE),VLOOKUP(E577,Store_SRP!B2:H110,{5}, FALSE)), VLOOKUP(E577,Store_Showcase!B2:H144,{5}, FALSE))</f>
      </c>
      <c r="AG577">
        <f>IF(IFERROR(VLOOKUP(E577,Store_Showcase!B2:H144,{6}, FALSE), TRUE)=TRUE, IF(IFERROR(VLOOKUP(E577,Store_SRP!B2:H110,{6}, FALSE), TRUE)=TRUE,VLOOKUP(E577,Store_VAM!B2:H273,{6}, FALSE),VLOOKUP(E577,Store_SRP!B2:H110,{6}, FALSE)), VLOOKUP(E577,Store_Showcase!B2:H144,{6}, FALSE))</f>
      </c>
      <c r="AH577">
        <f>VLOOKUP(G577,Sku_Consolidated!A2:R957,18,FALSE)</f>
      </c>
      <c r="AI577">
        <f>VLOOKUP(G577,Sku_Consolidated!A2:S957,19,FALSE)</f>
      </c>
      <c r="AJ577">
        <f>VLOOKUP(G577,Sku_Consolidated!A2:T957,20,FALSE)</f>
      </c>
    </row>
    <row r="578" spans="1:36" x14ac:dyDescent="0.25">
      <c r="A578">
        <v>2024</v>
      </c>
      <c r="B578" t="s">
        <v>31</v>
      </c>
      <c r="C578" t="s">
        <v>32</v>
      </c>
      <c r="D578" t="s">
        <v>33</v>
      </c>
      <c r="E578">
        <v>216</v>
      </c>
      <c r="F578">
        <f>IF(IFERROR(VLOOKUP(E578,Store_Showcase!B2:H144,{2}, FALSE), TRUE)=TRUE, IF(IFERROR(VLOOKUP(E578,Store_SRP!B2:H110,{2}, FALSE), TRUE)=TRUE,VLOOKUP(E578,Store_VAM!B2:H273,{2}, FALSE),VLOOKUP(E578,Store_SRP!B2:H110,{2}, FALSE)), VLOOKUP(E578,Store_Showcase!B2:H144,{2}, FALSE))</f>
      </c>
      <c r="G578">
        <v>655320</v>
      </c>
      <c r="H578" t="s">
        <v>380</v>
      </c>
      <c r="I578" s="8" t="s">
        <v>1323</v>
      </c>
      <c r="J578" t="s">
        <v>36</v>
      </c>
      <c r="K578" s="8">
        <f>IF(J578="PCK", I578, 0)</f>
      </c>
      <c r="L578" s="8">
        <f>IF(J578="KLS", I578, IF(J578="PCK", I578*VLOOKUP(G578,Sku_Consolidated!A2:U957,21, FALSE),I578*VLOOKUP(G578,Sku_Consolidated!A2:U957,21, FALSE)))</f>
      </c>
      <c r="M578" s="8">
        <f>IF(J578="PCS", I578, 0)</f>
      </c>
      <c r="N578" s="8" t="s">
        <v>1324</v>
      </c>
      <c r="O578" s="8">
        <f>N578 * VLOOKUP(E578&amp;VLOOKUP(G578,Sku_Consolidated!A2:Q957,17,FALSE),Sku_CommRate!A2:E1002, 5, FALSE)</f>
      </c>
      <c r="P578" s="8">
        <f>N578 - O578</f>
      </c>
      <c r="Q578">
        <f>VLOOKUP(G578,Sku_Consolidated!A2:G957,7, FALSE)</f>
      </c>
      <c r="R578">
        <f>IF(IFERROR(VLOOKUP(E578,Store_Showcase!B2:H144,7, FALSE), TRUE)=TRUE, IF(IFERROR(VLOOKUP(E578,Store_SRP!B2:H110,7, FALSE), TRUE)=TRUE,VLOOKUP(E578,Store_VAM!B2:H273,7, FALSE),VLOOKUP(E578,Store_SRP!B2:H110,7, FALSE)), VLOOKUP(E578,Store_Showcase!B2:H144,7, FALSE))</f>
      </c>
      <c r="S578">
        <f>IF(IFERROR(VLOOKUP(E578,Store_Showcase!B2:I144,8, FALSE), TRUE)=TRUE, IF(IFERROR(VLOOKUP(E578,Store_SRP!B2:I110,8, FALSE), TRUE)=TRUE,VLOOKUP(E578,Store_VAM!B2:I273,8, FALSE),VLOOKUP(E578,Store_SRP!B2:I110,8, FALSE)), VLOOKUP(E578,Store_Showcase!B2:I144,8, FALSE))</f>
      </c>
      <c r="T578">
        <f>VLOOKUP(G578,Sku_Consolidated!A2:R957,18,FALSE)</f>
      </c>
      <c r="U578">
        <v>6245</v>
      </c>
      <c r="V578">
        <f>IF(VLOOKUP(G578,Sku_Consolidated!A2:S957,19,FALSE)="SHOWCASE", VLOOKUP(E578,Store_Showcase!B2:L144,11, FALSE), IF(VLOOKUP(G578,Sku_Consolidated!A2:S957,19,FALSE)="VAM",VLOOKUP(E578,Store_VAM!B2:L273,11, FALSE),VLOOKUP(E578,Store_SRP!B2:L110,11, FALSE)))</f>
      </c>
      <c r="W578">
        <f>VLOOKUP(G578,Sku_Consolidated!A2:W957,11,FALSE)</f>
      </c>
      <c r="X578">
        <f>VLOOKUP(G578,Sku_Consolidated!A2:H957,8,FALSE)</f>
      </c>
      <c r="Y578">
        <f>VLOOKUP(G578,Sku_Consolidated!A2:I957,9,FALSE)</f>
      </c>
      <c r="Z578" t="s">
        <v>38</v>
      </c>
      <c r="AA578">
        <f>VLOOKUP(G578,Sku_Consolidated!A2:E957,5,FALSE)</f>
      </c>
      <c r="AB578">
        <f>IF(VLOOKUP(G578,Sku_Consolidated!A2:S957,19,FALSE)="SHOWCASE", VLOOKUP(E578,Store_Showcase!B2:N144,13, FALSE), IF(VLOOKUP(G578,Sku_Consolidated!A2:S957,19,FALSE)="VAM",VLOOKUP(E578,Store_VAM!B2:N273,13, FALSE),VLOOKUP(E578,Store_SRP!B2:N110,13, FALSE)))</f>
      </c>
      <c r="AC578">
        <f>IF(IFERROR(AB578,TRUE)=TRUE, "-","OK")</f>
      </c>
      <c r="AD578" s="8" t="s">
        <v>1324</v>
      </c>
      <c r="AE578" s="8" t="s">
        <v>39</v>
      </c>
      <c r="AF578">
        <f>IF(IFERROR(VLOOKUP(E578,Store_Showcase!B2:H144,{5}, FALSE), TRUE)=TRUE, IF(IFERROR(VLOOKUP(E578,Store_SRP!B2:H110,{5}, FALSE), TRUE)=TRUE,VLOOKUP(E578,Store_VAM!B2:H273,{5}, FALSE),VLOOKUP(E578,Store_SRP!B2:H110,{5}, FALSE)), VLOOKUP(E578,Store_Showcase!B2:H144,{5}, FALSE))</f>
      </c>
      <c r="AG578">
        <f>IF(IFERROR(VLOOKUP(E578,Store_Showcase!B2:H144,{6}, FALSE), TRUE)=TRUE, IF(IFERROR(VLOOKUP(E578,Store_SRP!B2:H110,{6}, FALSE), TRUE)=TRUE,VLOOKUP(E578,Store_VAM!B2:H273,{6}, FALSE),VLOOKUP(E578,Store_SRP!B2:H110,{6}, FALSE)), VLOOKUP(E578,Store_Showcase!B2:H144,{6}, FALSE))</f>
      </c>
      <c r="AH578">
        <f>VLOOKUP(G578,Sku_Consolidated!A2:R957,18,FALSE)</f>
      </c>
      <c r="AI578">
        <f>VLOOKUP(G578,Sku_Consolidated!A2:S957,19,FALSE)</f>
      </c>
      <c r="AJ578">
        <f>VLOOKUP(G578,Sku_Consolidated!A2:T957,20,FALSE)</f>
      </c>
    </row>
    <row r="579" spans="1:36" x14ac:dyDescent="0.25">
      <c r="A579">
        <v>2024</v>
      </c>
      <c r="B579" t="s">
        <v>31</v>
      </c>
      <c r="C579" t="s">
        <v>32</v>
      </c>
      <c r="D579" t="s">
        <v>33</v>
      </c>
      <c r="E579">
        <v>207</v>
      </c>
      <c r="F579">
        <f>IF(IFERROR(VLOOKUP(E579,Store_Showcase!B2:H144,{2}, FALSE), TRUE)=TRUE, IF(IFERROR(VLOOKUP(E579,Store_SRP!B2:H110,{2}, FALSE), TRUE)=TRUE,VLOOKUP(E579,Store_VAM!B2:H273,{2}, FALSE),VLOOKUP(E579,Store_SRP!B2:H110,{2}, FALSE)), VLOOKUP(E579,Store_Showcase!B2:H144,{2}, FALSE))</f>
      </c>
      <c r="G579">
        <v>655732</v>
      </c>
      <c r="H579" t="s">
        <v>1172</v>
      </c>
      <c r="I579" s="8" t="s">
        <v>1323</v>
      </c>
      <c r="J579" t="s">
        <v>36</v>
      </c>
      <c r="K579" s="8">
        <f>IF(J579="PCK", I579, 0)</f>
      </c>
      <c r="L579" s="8">
        <f>IF(J579="KLS", I579, IF(J579="PCK", I579*VLOOKUP(G579,Sku_Consolidated!A2:U957,21, FALSE),I579*VLOOKUP(G579,Sku_Consolidated!A2:U957,21, FALSE)))</f>
      </c>
      <c r="M579" s="8">
        <f>IF(J579="PCS", I579, 0)</f>
      </c>
      <c r="N579" s="8" t="s">
        <v>1325</v>
      </c>
      <c r="O579" s="8">
        <f>N579 * VLOOKUP(E579&amp;VLOOKUP(G579,Sku_Consolidated!A2:Q957,17,FALSE),Sku_CommRate!A2:E1002, 5, FALSE)</f>
      </c>
      <c r="P579" s="8">
        <f>N579 - O579</f>
      </c>
      <c r="Q579">
        <f>VLOOKUP(G579,Sku_Consolidated!A2:G957,7, FALSE)</f>
      </c>
      <c r="R579">
        <f>IF(IFERROR(VLOOKUP(E579,Store_Showcase!B2:H144,7, FALSE), TRUE)=TRUE, IF(IFERROR(VLOOKUP(E579,Store_SRP!B2:H110,7, FALSE), TRUE)=TRUE,VLOOKUP(E579,Store_VAM!B2:H273,7, FALSE),VLOOKUP(E579,Store_SRP!B2:H110,7, FALSE)), VLOOKUP(E579,Store_Showcase!B2:H144,7, FALSE))</f>
      </c>
      <c r="S579">
        <f>IF(IFERROR(VLOOKUP(E579,Store_Showcase!B2:I144,8, FALSE), TRUE)=TRUE, IF(IFERROR(VLOOKUP(E579,Store_SRP!B2:I110,8, FALSE), TRUE)=TRUE,VLOOKUP(E579,Store_VAM!B2:I273,8, FALSE),VLOOKUP(E579,Store_SRP!B2:I110,8, FALSE)), VLOOKUP(E579,Store_Showcase!B2:I144,8, FALSE))</f>
      </c>
      <c r="T579">
        <f>VLOOKUP(G579,Sku_Consolidated!A2:R957,18,FALSE)</f>
      </c>
      <c r="U579">
        <v>6453</v>
      </c>
      <c r="V579">
        <f>IF(VLOOKUP(G579,Sku_Consolidated!A2:S957,19,FALSE)="SHOWCASE", VLOOKUP(E579,Store_Showcase!B2:L144,11, FALSE), IF(VLOOKUP(G579,Sku_Consolidated!A2:S957,19,FALSE)="VAM",VLOOKUP(E579,Store_VAM!B2:L273,11, FALSE),VLOOKUP(E579,Store_SRP!B2:L110,11, FALSE)))</f>
      </c>
      <c r="W579">
        <f>VLOOKUP(G579,Sku_Consolidated!A2:W957,11,FALSE)</f>
      </c>
      <c r="X579">
        <f>VLOOKUP(G579,Sku_Consolidated!A2:H957,8,FALSE)</f>
      </c>
      <c r="Y579">
        <f>VLOOKUP(G579,Sku_Consolidated!A2:I957,9,FALSE)</f>
      </c>
      <c r="Z579" t="s">
        <v>38</v>
      </c>
      <c r="AA579">
        <f>VLOOKUP(G579,Sku_Consolidated!A2:E957,5,FALSE)</f>
      </c>
      <c r="AB579">
        <f>IF(VLOOKUP(G579,Sku_Consolidated!A2:S957,19,FALSE)="SHOWCASE", VLOOKUP(E579,Store_Showcase!B2:N144,13, FALSE), IF(VLOOKUP(G579,Sku_Consolidated!A2:S957,19,FALSE)="VAM",VLOOKUP(E579,Store_VAM!B2:N273,13, FALSE),VLOOKUP(E579,Store_SRP!B2:N110,13, FALSE)))</f>
      </c>
      <c r="AC579">
        <f>IF(IFERROR(AB579,TRUE)=TRUE, "-","OK")</f>
      </c>
      <c r="AD579" s="8" t="s">
        <v>1325</v>
      </c>
      <c r="AE579" s="8" t="s">
        <v>39</v>
      </c>
      <c r="AF579">
        <f>IF(IFERROR(VLOOKUP(E579,Store_Showcase!B2:H144,{5}, FALSE), TRUE)=TRUE, IF(IFERROR(VLOOKUP(E579,Store_SRP!B2:H110,{5}, FALSE), TRUE)=TRUE,VLOOKUP(E579,Store_VAM!B2:H273,{5}, FALSE),VLOOKUP(E579,Store_SRP!B2:H110,{5}, FALSE)), VLOOKUP(E579,Store_Showcase!B2:H144,{5}, FALSE))</f>
      </c>
      <c r="AG579">
        <f>IF(IFERROR(VLOOKUP(E579,Store_Showcase!B2:H144,{6}, FALSE), TRUE)=TRUE, IF(IFERROR(VLOOKUP(E579,Store_SRP!B2:H110,{6}, FALSE), TRUE)=TRUE,VLOOKUP(E579,Store_VAM!B2:H273,{6}, FALSE),VLOOKUP(E579,Store_SRP!B2:H110,{6}, FALSE)), VLOOKUP(E579,Store_Showcase!B2:H144,{6}, FALSE))</f>
      </c>
      <c r="AH579">
        <f>VLOOKUP(G579,Sku_Consolidated!A2:R957,18,FALSE)</f>
      </c>
      <c r="AI579">
        <f>VLOOKUP(G579,Sku_Consolidated!A2:S957,19,FALSE)</f>
      </c>
      <c r="AJ579">
        <f>VLOOKUP(G579,Sku_Consolidated!A2:T957,20,FALSE)</f>
      </c>
    </row>
    <row r="580" spans="1:36" x14ac:dyDescent="0.25">
      <c r="A580">
        <v>2024</v>
      </c>
      <c r="B580" t="s">
        <v>31</v>
      </c>
      <c r="C580" t="s">
        <v>32</v>
      </c>
      <c r="D580" t="s">
        <v>33</v>
      </c>
      <c r="E580">
        <v>745</v>
      </c>
      <c r="F580">
        <f>IF(IFERROR(VLOOKUP(E580,Store_Showcase!B2:H144,{2}, FALSE), TRUE)=TRUE, IF(IFERROR(VLOOKUP(E580,Store_SRP!B2:H110,{2}, FALSE), TRUE)=TRUE,VLOOKUP(E580,Store_VAM!B2:H273,{2}, FALSE),VLOOKUP(E580,Store_SRP!B2:H110,{2}, FALSE)), VLOOKUP(E580,Store_Showcase!B2:H144,{2}, FALSE))</f>
      </c>
      <c r="G580">
        <v>692561</v>
      </c>
      <c r="H580" t="s">
        <v>1326</v>
      </c>
      <c r="I580" s="8" t="s">
        <v>1327</v>
      </c>
      <c r="J580" t="s">
        <v>36</v>
      </c>
      <c r="K580" s="8">
        <f>IF(J580="PCK", I580, 0)</f>
      </c>
      <c r="L580" s="8">
        <f>IF(J580="KLS", I580, IF(J580="PCK", I580*VLOOKUP(G580,Sku_Consolidated!A2:U957,21, FALSE),I580*VLOOKUP(G580,Sku_Consolidated!A2:U957,21, FALSE)))</f>
      </c>
      <c r="M580" s="8">
        <f>IF(J580="PCS", I580, 0)</f>
      </c>
      <c r="N580" s="8" t="s">
        <v>1328</v>
      </c>
      <c r="O580" s="8">
        <f>N580 * VLOOKUP(E580&amp;VLOOKUP(G580,Sku_Consolidated!A2:Q957,17,FALSE),Sku_CommRate!A2:E1002, 5, FALSE)</f>
      </c>
      <c r="P580" s="8">
        <f>N580 - O580</f>
      </c>
      <c r="Q580">
        <f>VLOOKUP(G580,Sku_Consolidated!A2:G957,7, FALSE)</f>
      </c>
      <c r="R580">
        <f>IF(IFERROR(VLOOKUP(E580,Store_Showcase!B2:H144,7, FALSE), TRUE)=TRUE, IF(IFERROR(VLOOKUP(E580,Store_SRP!B2:H110,7, FALSE), TRUE)=TRUE,VLOOKUP(E580,Store_VAM!B2:H273,7, FALSE),VLOOKUP(E580,Store_SRP!B2:H110,7, FALSE)), VLOOKUP(E580,Store_Showcase!B2:H144,7, FALSE))</f>
      </c>
      <c r="S580">
        <f>IF(IFERROR(VLOOKUP(E580,Store_Showcase!B2:I144,8, FALSE), TRUE)=TRUE, IF(IFERROR(VLOOKUP(E580,Store_SRP!B2:I110,8, FALSE), TRUE)=TRUE,VLOOKUP(E580,Store_VAM!B2:I273,8, FALSE),VLOOKUP(E580,Store_SRP!B2:I110,8, FALSE)), VLOOKUP(E580,Store_Showcase!B2:I144,8, FALSE))</f>
      </c>
      <c r="T580">
        <f>VLOOKUP(G580,Sku_Consolidated!A2:R957,18,FALSE)</f>
      </c>
      <c r="U580">
        <v>17662</v>
      </c>
      <c r="V580">
        <f>IF(VLOOKUP(G580,Sku_Consolidated!A2:S957,19,FALSE)="SHOWCASE", VLOOKUP(E580,Store_Showcase!B2:L144,11, FALSE), IF(VLOOKUP(G580,Sku_Consolidated!A2:S957,19,FALSE)="VAM",VLOOKUP(E580,Store_VAM!B2:L273,11, FALSE),VLOOKUP(E580,Store_SRP!B2:L110,11, FALSE)))</f>
      </c>
      <c r="W580">
        <f>VLOOKUP(G580,Sku_Consolidated!A2:W957,11,FALSE)</f>
      </c>
      <c r="X580">
        <f>VLOOKUP(G580,Sku_Consolidated!A2:H957,8,FALSE)</f>
      </c>
      <c r="Y580">
        <f>VLOOKUP(G580,Sku_Consolidated!A2:I957,9,FALSE)</f>
      </c>
      <c r="Z580" t="s">
        <v>38</v>
      </c>
      <c r="AA580">
        <f>VLOOKUP(G580,Sku_Consolidated!A2:E957,5,FALSE)</f>
      </c>
      <c r="AB580">
        <f>IF(VLOOKUP(G580,Sku_Consolidated!A2:S957,19,FALSE)="SHOWCASE", VLOOKUP(E580,Store_Showcase!B2:N144,13, FALSE), IF(VLOOKUP(G580,Sku_Consolidated!A2:S957,19,FALSE)="VAM",VLOOKUP(E580,Store_VAM!B2:N273,13, FALSE),VLOOKUP(E580,Store_SRP!B2:N110,13, FALSE)))</f>
      </c>
      <c r="AC580">
        <f>IF(IFERROR(AB580,TRUE)=TRUE, "-","OK")</f>
      </c>
      <c r="AD580" s="8" t="s">
        <v>1328</v>
      </c>
      <c r="AE580" s="8" t="s">
        <v>39</v>
      </c>
      <c r="AF580">
        <f>IF(IFERROR(VLOOKUP(E580,Store_Showcase!B2:H144,{5}, FALSE), TRUE)=TRUE, IF(IFERROR(VLOOKUP(E580,Store_SRP!B2:H110,{5}, FALSE), TRUE)=TRUE,VLOOKUP(E580,Store_VAM!B2:H273,{5}, FALSE),VLOOKUP(E580,Store_SRP!B2:H110,{5}, FALSE)), VLOOKUP(E580,Store_Showcase!B2:H144,{5}, FALSE))</f>
      </c>
      <c r="AG580">
        <f>IF(IFERROR(VLOOKUP(E580,Store_Showcase!B2:H144,{6}, FALSE), TRUE)=TRUE, IF(IFERROR(VLOOKUP(E580,Store_SRP!B2:H110,{6}, FALSE), TRUE)=TRUE,VLOOKUP(E580,Store_VAM!B2:H273,{6}, FALSE),VLOOKUP(E580,Store_SRP!B2:H110,{6}, FALSE)), VLOOKUP(E580,Store_Showcase!B2:H144,{6}, FALSE))</f>
      </c>
      <c r="AH580">
        <f>VLOOKUP(G580,Sku_Consolidated!A2:R957,18,FALSE)</f>
      </c>
      <c r="AI580">
        <f>VLOOKUP(G580,Sku_Consolidated!A2:S957,19,FALSE)</f>
      </c>
      <c r="AJ580">
        <f>VLOOKUP(G580,Sku_Consolidated!A2:T957,20,FALSE)</f>
      </c>
    </row>
    <row r="581" spans="1:36" x14ac:dyDescent="0.25">
      <c r="A581">
        <v>2024</v>
      </c>
      <c r="B581" t="s">
        <v>31</v>
      </c>
      <c r="C581" t="s">
        <v>32</v>
      </c>
      <c r="D581" t="s">
        <v>33</v>
      </c>
      <c r="E581">
        <v>231</v>
      </c>
      <c r="F581">
        <f>IF(IFERROR(VLOOKUP(E581,Store_Showcase!B2:H144,{2}, FALSE), TRUE)=TRUE, IF(IFERROR(VLOOKUP(E581,Store_SRP!B2:H110,{2}, FALSE), TRUE)=TRUE,VLOOKUP(E581,Store_VAM!B2:H273,{2}, FALSE),VLOOKUP(E581,Store_SRP!B2:H110,{2}, FALSE)), VLOOKUP(E581,Store_Showcase!B2:H144,{2}, FALSE))</f>
      </c>
      <c r="G581">
        <v>655319</v>
      </c>
      <c r="H581" t="s">
        <v>246</v>
      </c>
      <c r="I581" s="8" t="s">
        <v>1329</v>
      </c>
      <c r="J581" t="s">
        <v>36</v>
      </c>
      <c r="K581" s="8">
        <f>IF(J581="PCK", I581, 0)</f>
      </c>
      <c r="L581" s="8">
        <f>IF(J581="KLS", I581, IF(J581="PCK", I581*VLOOKUP(G581,Sku_Consolidated!A2:U957,21, FALSE),I581*VLOOKUP(G581,Sku_Consolidated!A2:U957,21, FALSE)))</f>
      </c>
      <c r="M581" s="8">
        <f>IF(J581="PCS", I581, 0)</f>
      </c>
      <c r="N581" s="8" t="s">
        <v>1330</v>
      </c>
      <c r="O581" s="8">
        <f>N581 * VLOOKUP(E581&amp;VLOOKUP(G581,Sku_Consolidated!A2:Q957,17,FALSE),Sku_CommRate!A2:E1002, 5, FALSE)</f>
      </c>
      <c r="P581" s="8">
        <f>N581 - O581</f>
      </c>
      <c r="Q581">
        <f>VLOOKUP(G581,Sku_Consolidated!A2:G957,7, FALSE)</f>
      </c>
      <c r="R581">
        <f>IF(IFERROR(VLOOKUP(E581,Store_Showcase!B2:H144,7, FALSE), TRUE)=TRUE, IF(IFERROR(VLOOKUP(E581,Store_SRP!B2:H110,7, FALSE), TRUE)=TRUE,VLOOKUP(E581,Store_VAM!B2:H273,7, FALSE),VLOOKUP(E581,Store_SRP!B2:H110,7, FALSE)), VLOOKUP(E581,Store_Showcase!B2:H144,7, FALSE))</f>
      </c>
      <c r="S581">
        <f>IF(IFERROR(VLOOKUP(E581,Store_Showcase!B2:I144,8, FALSE), TRUE)=TRUE, IF(IFERROR(VLOOKUP(E581,Store_SRP!B2:I110,8, FALSE), TRUE)=TRUE,VLOOKUP(E581,Store_VAM!B2:I273,8, FALSE),VLOOKUP(E581,Store_SRP!B2:I110,8, FALSE)), VLOOKUP(E581,Store_Showcase!B2:I144,8, FALSE))</f>
      </c>
      <c r="T581">
        <f>VLOOKUP(G581,Sku_Consolidated!A2:R957,18,FALSE)</f>
      </c>
      <c r="U581">
        <v>6244</v>
      </c>
      <c r="V581">
        <f>IF(VLOOKUP(G581,Sku_Consolidated!A2:S957,19,FALSE)="SHOWCASE", VLOOKUP(E581,Store_Showcase!B2:L144,11, FALSE), IF(VLOOKUP(G581,Sku_Consolidated!A2:S957,19,FALSE)="VAM",VLOOKUP(E581,Store_VAM!B2:L273,11, FALSE),VLOOKUP(E581,Store_SRP!B2:L110,11, FALSE)))</f>
      </c>
      <c r="W581">
        <f>VLOOKUP(G581,Sku_Consolidated!A2:W957,11,FALSE)</f>
      </c>
      <c r="X581">
        <f>VLOOKUP(G581,Sku_Consolidated!A2:H957,8,FALSE)</f>
      </c>
      <c r="Y581">
        <f>VLOOKUP(G581,Sku_Consolidated!A2:I957,9,FALSE)</f>
      </c>
      <c r="Z581" t="s">
        <v>38</v>
      </c>
      <c r="AA581">
        <f>VLOOKUP(G581,Sku_Consolidated!A2:E957,5,FALSE)</f>
      </c>
      <c r="AB581">
        <f>IF(VLOOKUP(G581,Sku_Consolidated!A2:S957,19,FALSE)="SHOWCASE", VLOOKUP(E581,Store_Showcase!B2:N144,13, FALSE), IF(VLOOKUP(G581,Sku_Consolidated!A2:S957,19,FALSE)="VAM",VLOOKUP(E581,Store_VAM!B2:N273,13, FALSE),VLOOKUP(E581,Store_SRP!B2:N110,13, FALSE)))</f>
      </c>
      <c r="AC581">
        <f>IF(IFERROR(AB581,TRUE)=TRUE, "-","OK")</f>
      </c>
      <c r="AD581" s="8" t="s">
        <v>1330</v>
      </c>
      <c r="AE581" s="8" t="s">
        <v>39</v>
      </c>
      <c r="AF581">
        <f>IF(IFERROR(VLOOKUP(E581,Store_Showcase!B2:H144,{5}, FALSE), TRUE)=TRUE, IF(IFERROR(VLOOKUP(E581,Store_SRP!B2:H110,{5}, FALSE), TRUE)=TRUE,VLOOKUP(E581,Store_VAM!B2:H273,{5}, FALSE),VLOOKUP(E581,Store_SRP!B2:H110,{5}, FALSE)), VLOOKUP(E581,Store_Showcase!B2:H144,{5}, FALSE))</f>
      </c>
      <c r="AG581">
        <f>IF(IFERROR(VLOOKUP(E581,Store_Showcase!B2:H144,{6}, FALSE), TRUE)=TRUE, IF(IFERROR(VLOOKUP(E581,Store_SRP!B2:H110,{6}, FALSE), TRUE)=TRUE,VLOOKUP(E581,Store_VAM!B2:H273,{6}, FALSE),VLOOKUP(E581,Store_SRP!B2:H110,{6}, FALSE)), VLOOKUP(E581,Store_Showcase!B2:H144,{6}, FALSE))</f>
      </c>
      <c r="AH581">
        <f>VLOOKUP(G581,Sku_Consolidated!A2:R957,18,FALSE)</f>
      </c>
      <c r="AI581">
        <f>VLOOKUP(G581,Sku_Consolidated!A2:S957,19,FALSE)</f>
      </c>
      <c r="AJ581">
        <f>VLOOKUP(G581,Sku_Consolidated!A2:T957,20,FALSE)</f>
      </c>
    </row>
    <row r="582" spans="1:36" x14ac:dyDescent="0.25">
      <c r="A582">
        <v>2024</v>
      </c>
      <c r="B582" t="s">
        <v>31</v>
      </c>
      <c r="C582" t="s">
        <v>32</v>
      </c>
      <c r="D582" t="s">
        <v>33</v>
      </c>
      <c r="E582">
        <v>231</v>
      </c>
      <c r="F582">
        <f>IF(IFERROR(VLOOKUP(E582,Store_Showcase!B2:H144,{2}, FALSE), TRUE)=TRUE, IF(IFERROR(VLOOKUP(E582,Store_SRP!B2:H110,{2}, FALSE), TRUE)=TRUE,VLOOKUP(E582,Store_VAM!B2:H273,{2}, FALSE),VLOOKUP(E582,Store_SRP!B2:H110,{2}, FALSE)), VLOOKUP(E582,Store_Showcase!B2:H144,{2}, FALSE))</f>
      </c>
      <c r="G582">
        <v>657353</v>
      </c>
      <c r="H582" t="s">
        <v>779</v>
      </c>
      <c r="I582" s="8" t="s">
        <v>1331</v>
      </c>
      <c r="J582" t="s">
        <v>12</v>
      </c>
      <c r="K582" s="8">
        <f>IF(J582="PCK", I582, 0)</f>
      </c>
      <c r="L582" s="8">
        <f>IF(J582="KLS", I582, IF(J582="PCK", I582*VLOOKUP(G582,Sku_Consolidated!A2:U957,21, FALSE),I582*VLOOKUP(G582,Sku_Consolidated!A2:U957,21, FALSE)))</f>
      </c>
      <c r="M582" s="8">
        <f>IF(J582="PCS", I582, 0)</f>
      </c>
      <c r="N582" s="8" t="s">
        <v>1332</v>
      </c>
      <c r="O582" s="8">
        <f>N582 * VLOOKUP(E582&amp;VLOOKUP(G582,Sku_Consolidated!A2:Q957,17,FALSE),Sku_CommRate!A2:E1002, 5, FALSE)</f>
      </c>
      <c r="P582" s="8">
        <f>N582 - O582</f>
      </c>
      <c r="Q582">
        <f>VLOOKUP(G582,Sku_Consolidated!A2:G957,7, FALSE)</f>
      </c>
      <c r="R582">
        <f>IF(IFERROR(VLOOKUP(E582,Store_Showcase!B2:H144,7, FALSE), TRUE)=TRUE, IF(IFERROR(VLOOKUP(E582,Store_SRP!B2:H110,7, FALSE), TRUE)=TRUE,VLOOKUP(E582,Store_VAM!B2:H273,7, FALSE),VLOOKUP(E582,Store_SRP!B2:H110,7, FALSE)), VLOOKUP(E582,Store_Showcase!B2:H144,7, FALSE))</f>
      </c>
      <c r="S582">
        <f>IF(IFERROR(VLOOKUP(E582,Store_Showcase!B2:I144,8, FALSE), TRUE)=TRUE, IF(IFERROR(VLOOKUP(E582,Store_SRP!B2:I110,8, FALSE), TRUE)=TRUE,VLOOKUP(E582,Store_VAM!B2:I273,8, FALSE),VLOOKUP(E582,Store_SRP!B2:I110,8, FALSE)), VLOOKUP(E582,Store_Showcase!B2:I144,8, FALSE))</f>
      </c>
      <c r="T582">
        <f>VLOOKUP(G582,Sku_Consolidated!A2:R957,18,FALSE)</f>
      </c>
      <c r="U582">
        <v>4806532531588</v>
      </c>
      <c r="V582">
        <f>IF(VLOOKUP(G582,Sku_Consolidated!A2:S957,19,FALSE)="SHOWCASE", VLOOKUP(E582,Store_Showcase!B2:L144,11, FALSE), IF(VLOOKUP(G582,Sku_Consolidated!A2:S957,19,FALSE)="VAM",VLOOKUP(E582,Store_VAM!B2:L273,11, FALSE),VLOOKUP(E582,Store_SRP!B2:L110,11, FALSE)))</f>
      </c>
      <c r="W582">
        <f>VLOOKUP(G582,Sku_Consolidated!A2:W957,11,FALSE)</f>
      </c>
      <c r="X582">
        <f>VLOOKUP(G582,Sku_Consolidated!A2:H957,8,FALSE)</f>
      </c>
      <c r="Y582">
        <f>VLOOKUP(G582,Sku_Consolidated!A2:I957,9,FALSE)</f>
      </c>
      <c r="Z582" t="s">
        <v>38</v>
      </c>
      <c r="AA582">
        <f>VLOOKUP(G582,Sku_Consolidated!A2:E957,5,FALSE)</f>
      </c>
      <c r="AB582">
        <f>IF(VLOOKUP(G582,Sku_Consolidated!A2:S957,19,FALSE)="SHOWCASE", VLOOKUP(E582,Store_Showcase!B2:N144,13, FALSE), IF(VLOOKUP(G582,Sku_Consolidated!A2:S957,19,FALSE)="VAM",VLOOKUP(E582,Store_VAM!B2:N273,13, FALSE),VLOOKUP(E582,Store_SRP!B2:N110,13, FALSE)))</f>
      </c>
      <c r="AC582">
        <f>IF(IFERROR(AB582,TRUE)=TRUE, "-","OK")</f>
      </c>
      <c r="AD582" s="8" t="s">
        <v>1333</v>
      </c>
      <c r="AE582" s="8" t="s">
        <v>1334</v>
      </c>
      <c r="AF582">
        <f>IF(IFERROR(VLOOKUP(E582,Store_Showcase!B2:H144,{5}, FALSE), TRUE)=TRUE, IF(IFERROR(VLOOKUP(E582,Store_SRP!B2:H110,{5}, FALSE), TRUE)=TRUE,VLOOKUP(E582,Store_VAM!B2:H273,{5}, FALSE),VLOOKUP(E582,Store_SRP!B2:H110,{5}, FALSE)), VLOOKUP(E582,Store_Showcase!B2:H144,{5}, FALSE))</f>
      </c>
      <c r="AG582">
        <f>IF(IFERROR(VLOOKUP(E582,Store_Showcase!B2:H144,{6}, FALSE), TRUE)=TRUE, IF(IFERROR(VLOOKUP(E582,Store_SRP!B2:H110,{6}, FALSE), TRUE)=TRUE,VLOOKUP(E582,Store_VAM!B2:H273,{6}, FALSE),VLOOKUP(E582,Store_SRP!B2:H110,{6}, FALSE)), VLOOKUP(E582,Store_Showcase!B2:H144,{6}, FALSE))</f>
      </c>
      <c r="AH582">
        <f>VLOOKUP(G582,Sku_Consolidated!A2:R957,18,FALSE)</f>
      </c>
      <c r="AI582">
        <f>VLOOKUP(G582,Sku_Consolidated!A2:S957,19,FALSE)</f>
      </c>
      <c r="AJ582">
        <f>VLOOKUP(G582,Sku_Consolidated!A2:T957,20,FALSE)</f>
      </c>
    </row>
    <row r="583" spans="1:36" x14ac:dyDescent="0.25">
      <c r="A583">
        <v>2024</v>
      </c>
      <c r="B583" t="s">
        <v>31</v>
      </c>
      <c r="C583" t="s">
        <v>32</v>
      </c>
      <c r="D583" t="s">
        <v>33</v>
      </c>
      <c r="E583">
        <v>202</v>
      </c>
      <c r="F583">
        <f>IF(IFERROR(VLOOKUP(E583,Store_Showcase!B2:H144,{2}, FALSE), TRUE)=TRUE, IF(IFERROR(VLOOKUP(E583,Store_SRP!B2:H110,{2}, FALSE), TRUE)=TRUE,VLOOKUP(E583,Store_VAM!B2:H273,{2}, FALSE),VLOOKUP(E583,Store_SRP!B2:H110,{2}, FALSE)), VLOOKUP(E583,Store_Showcase!B2:H144,{2}, FALSE))</f>
      </c>
      <c r="G583">
        <v>655312</v>
      </c>
      <c r="H583" t="s">
        <v>98</v>
      </c>
      <c r="I583" s="8" t="s">
        <v>1335</v>
      </c>
      <c r="J583" t="s">
        <v>36</v>
      </c>
      <c r="K583" s="8">
        <f>IF(J583="PCK", I583, 0)</f>
      </c>
      <c r="L583" s="8">
        <f>IF(J583="KLS", I583, IF(J583="PCK", I583*VLOOKUP(G583,Sku_Consolidated!A2:U957,21, FALSE),I583*VLOOKUP(G583,Sku_Consolidated!A2:U957,21, FALSE)))</f>
      </c>
      <c r="M583" s="8">
        <f>IF(J583="PCS", I583, 0)</f>
      </c>
      <c r="N583" s="8" t="s">
        <v>1336</v>
      </c>
      <c r="O583" s="8">
        <f>N583 * VLOOKUP(E583&amp;VLOOKUP(G583,Sku_Consolidated!A2:Q957,17,FALSE),Sku_CommRate!A2:E1002, 5, FALSE)</f>
      </c>
      <c r="P583" s="8">
        <f>N583 - O583</f>
      </c>
      <c r="Q583">
        <f>VLOOKUP(G583,Sku_Consolidated!A2:G957,7, FALSE)</f>
      </c>
      <c r="R583">
        <f>IF(IFERROR(VLOOKUP(E583,Store_Showcase!B2:H144,7, FALSE), TRUE)=TRUE, IF(IFERROR(VLOOKUP(E583,Store_SRP!B2:H110,7, FALSE), TRUE)=TRUE,VLOOKUP(E583,Store_VAM!B2:H273,7, FALSE),VLOOKUP(E583,Store_SRP!B2:H110,7, FALSE)), VLOOKUP(E583,Store_Showcase!B2:H144,7, FALSE))</f>
      </c>
      <c r="S583">
        <f>IF(IFERROR(VLOOKUP(E583,Store_Showcase!B2:I144,8, FALSE), TRUE)=TRUE, IF(IFERROR(VLOOKUP(E583,Store_SRP!B2:I110,8, FALSE), TRUE)=TRUE,VLOOKUP(E583,Store_VAM!B2:I273,8, FALSE),VLOOKUP(E583,Store_SRP!B2:I110,8, FALSE)), VLOOKUP(E583,Store_Showcase!B2:I144,8, FALSE))</f>
      </c>
      <c r="T583">
        <f>VLOOKUP(G583,Sku_Consolidated!A2:R957,18,FALSE)</f>
      </c>
      <c r="U583">
        <v>6238</v>
      </c>
      <c r="V583">
        <f>IF(VLOOKUP(G583,Sku_Consolidated!A2:S957,19,FALSE)="SHOWCASE", VLOOKUP(E583,Store_Showcase!B2:L144,11, FALSE), IF(VLOOKUP(G583,Sku_Consolidated!A2:S957,19,FALSE)="VAM",VLOOKUP(E583,Store_VAM!B2:L273,11, FALSE),VLOOKUP(E583,Store_SRP!B2:L110,11, FALSE)))</f>
      </c>
      <c r="W583">
        <f>VLOOKUP(G583,Sku_Consolidated!A2:W957,11,FALSE)</f>
      </c>
      <c r="X583">
        <f>VLOOKUP(G583,Sku_Consolidated!A2:H957,8,FALSE)</f>
      </c>
      <c r="Y583">
        <f>VLOOKUP(G583,Sku_Consolidated!A2:I957,9,FALSE)</f>
      </c>
      <c r="Z583" t="s">
        <v>38</v>
      </c>
      <c r="AA583">
        <f>VLOOKUP(G583,Sku_Consolidated!A2:E957,5,FALSE)</f>
      </c>
      <c r="AB583">
        <f>IF(VLOOKUP(G583,Sku_Consolidated!A2:S957,19,FALSE)="SHOWCASE", VLOOKUP(E583,Store_Showcase!B2:N144,13, FALSE), IF(VLOOKUP(G583,Sku_Consolidated!A2:S957,19,FALSE)="VAM",VLOOKUP(E583,Store_VAM!B2:N273,13, FALSE),VLOOKUP(E583,Store_SRP!B2:N110,13, FALSE)))</f>
      </c>
      <c r="AC583">
        <f>IF(IFERROR(AB583,TRUE)=TRUE, "-","OK")</f>
      </c>
      <c r="AD583" s="8" t="s">
        <v>1336</v>
      </c>
      <c r="AE583" s="8" t="s">
        <v>39</v>
      </c>
      <c r="AF583">
        <f>IF(IFERROR(VLOOKUP(E583,Store_Showcase!B2:H144,{5}, FALSE), TRUE)=TRUE, IF(IFERROR(VLOOKUP(E583,Store_SRP!B2:H110,{5}, FALSE), TRUE)=TRUE,VLOOKUP(E583,Store_VAM!B2:H273,{5}, FALSE),VLOOKUP(E583,Store_SRP!B2:H110,{5}, FALSE)), VLOOKUP(E583,Store_Showcase!B2:H144,{5}, FALSE))</f>
      </c>
      <c r="AG583">
        <f>IF(IFERROR(VLOOKUP(E583,Store_Showcase!B2:H144,{6}, FALSE), TRUE)=TRUE, IF(IFERROR(VLOOKUP(E583,Store_SRP!B2:H110,{6}, FALSE), TRUE)=TRUE,VLOOKUP(E583,Store_VAM!B2:H273,{6}, FALSE),VLOOKUP(E583,Store_SRP!B2:H110,{6}, FALSE)), VLOOKUP(E583,Store_Showcase!B2:H144,{6}, FALSE))</f>
      </c>
      <c r="AH583">
        <f>VLOOKUP(G583,Sku_Consolidated!A2:R957,18,FALSE)</f>
      </c>
      <c r="AI583">
        <f>VLOOKUP(G583,Sku_Consolidated!A2:S957,19,FALSE)</f>
      </c>
      <c r="AJ583">
        <f>VLOOKUP(G583,Sku_Consolidated!A2:T957,20,FALSE)</f>
      </c>
    </row>
    <row r="584" spans="1:36" x14ac:dyDescent="0.25">
      <c r="A584">
        <v>2024</v>
      </c>
      <c r="B584" t="s">
        <v>31</v>
      </c>
      <c r="C584" t="s">
        <v>32</v>
      </c>
      <c r="D584" t="s">
        <v>33</v>
      </c>
      <c r="E584">
        <v>111</v>
      </c>
      <c r="F584">
        <f>IF(IFERROR(VLOOKUP(E584,Store_Showcase!B2:H144,{2}, FALSE), TRUE)=TRUE, IF(IFERROR(VLOOKUP(E584,Store_SRP!B2:H110,{2}, FALSE), TRUE)=TRUE,VLOOKUP(E584,Store_VAM!B2:H273,{2}, FALSE),VLOOKUP(E584,Store_SRP!B2:H110,{2}, FALSE)), VLOOKUP(E584,Store_Showcase!B2:H144,{2}, FALSE))</f>
      </c>
      <c r="G584">
        <v>673349</v>
      </c>
      <c r="H584" t="s">
        <v>628</v>
      </c>
      <c r="I584" s="8" t="s">
        <v>1208</v>
      </c>
      <c r="J584" t="s">
        <v>36</v>
      </c>
      <c r="K584" s="8">
        <f>IF(J584="PCK", I584, 0)</f>
      </c>
      <c r="L584" s="8">
        <f>IF(J584="KLS", I584, IF(J584="PCK", I584*VLOOKUP(G584,Sku_Consolidated!A2:U957,21, FALSE),I584*VLOOKUP(G584,Sku_Consolidated!A2:U957,21, FALSE)))</f>
      </c>
      <c r="M584" s="8">
        <f>IF(J584="PCS", I584, 0)</f>
      </c>
      <c r="N584" s="8" t="s">
        <v>1337</v>
      </c>
      <c r="O584" s="8">
        <f>N584 * VLOOKUP(E584&amp;VLOOKUP(G584,Sku_Consolidated!A2:Q957,17,FALSE),Sku_CommRate!A2:E1002, 5, FALSE)</f>
      </c>
      <c r="P584" s="8">
        <f>N584 - O584</f>
      </c>
      <c r="Q584">
        <f>VLOOKUP(G584,Sku_Consolidated!A2:G957,7, FALSE)</f>
      </c>
      <c r="R584">
        <f>IF(IFERROR(VLOOKUP(E584,Store_Showcase!B2:H144,7, FALSE), TRUE)=TRUE, IF(IFERROR(VLOOKUP(E584,Store_SRP!B2:H110,7, FALSE), TRUE)=TRUE,VLOOKUP(E584,Store_VAM!B2:H273,7, FALSE),VLOOKUP(E584,Store_SRP!B2:H110,7, FALSE)), VLOOKUP(E584,Store_Showcase!B2:H144,7, FALSE))</f>
      </c>
      <c r="S584">
        <f>IF(IFERROR(VLOOKUP(E584,Store_Showcase!B2:I144,8, FALSE), TRUE)=TRUE, IF(IFERROR(VLOOKUP(E584,Store_SRP!B2:I110,8, FALSE), TRUE)=TRUE,VLOOKUP(E584,Store_VAM!B2:I273,8, FALSE),VLOOKUP(E584,Store_SRP!B2:I110,8, FALSE)), VLOOKUP(E584,Store_Showcase!B2:I144,8, FALSE))</f>
      </c>
      <c r="T584">
        <f>VLOOKUP(G584,Sku_Consolidated!A2:R957,18,FALSE)</f>
      </c>
      <c r="U584">
        <v>8939</v>
      </c>
      <c r="V584">
        <f>IF(VLOOKUP(G584,Sku_Consolidated!A2:S957,19,FALSE)="SHOWCASE", VLOOKUP(E584,Store_Showcase!B2:L144,11, FALSE), IF(VLOOKUP(G584,Sku_Consolidated!A2:S957,19,FALSE)="VAM",VLOOKUP(E584,Store_VAM!B2:L273,11, FALSE),VLOOKUP(E584,Store_SRP!B2:L110,11, FALSE)))</f>
      </c>
      <c r="W584">
        <f>VLOOKUP(G584,Sku_Consolidated!A2:W957,11,FALSE)</f>
      </c>
      <c r="X584">
        <f>VLOOKUP(G584,Sku_Consolidated!A2:H957,8,FALSE)</f>
      </c>
      <c r="Y584">
        <f>VLOOKUP(G584,Sku_Consolidated!A2:I957,9,FALSE)</f>
      </c>
      <c r="Z584" t="s">
        <v>38</v>
      </c>
      <c r="AA584">
        <f>VLOOKUP(G584,Sku_Consolidated!A2:E957,5,FALSE)</f>
      </c>
      <c r="AB584">
        <f>IF(VLOOKUP(G584,Sku_Consolidated!A2:S957,19,FALSE)="SHOWCASE", VLOOKUP(E584,Store_Showcase!B2:N144,13, FALSE), IF(VLOOKUP(G584,Sku_Consolidated!A2:S957,19,FALSE)="VAM",VLOOKUP(E584,Store_VAM!B2:N273,13, FALSE),VLOOKUP(E584,Store_SRP!B2:N110,13, FALSE)))</f>
      </c>
      <c r="AC584">
        <f>IF(IFERROR(AB584,TRUE)=TRUE, "-","OK")</f>
      </c>
      <c r="AD584" s="8" t="s">
        <v>1337</v>
      </c>
      <c r="AE584" s="8" t="s">
        <v>39</v>
      </c>
      <c r="AF584">
        <f>IF(IFERROR(VLOOKUP(E584,Store_Showcase!B2:H144,{5}, FALSE), TRUE)=TRUE, IF(IFERROR(VLOOKUP(E584,Store_SRP!B2:H110,{5}, FALSE), TRUE)=TRUE,VLOOKUP(E584,Store_VAM!B2:H273,{5}, FALSE),VLOOKUP(E584,Store_SRP!B2:H110,{5}, FALSE)), VLOOKUP(E584,Store_Showcase!B2:H144,{5}, FALSE))</f>
      </c>
      <c r="AG584">
        <f>IF(IFERROR(VLOOKUP(E584,Store_Showcase!B2:H144,{6}, FALSE), TRUE)=TRUE, IF(IFERROR(VLOOKUP(E584,Store_SRP!B2:H110,{6}, FALSE), TRUE)=TRUE,VLOOKUP(E584,Store_VAM!B2:H273,{6}, FALSE),VLOOKUP(E584,Store_SRP!B2:H110,{6}, FALSE)), VLOOKUP(E584,Store_Showcase!B2:H144,{6}, FALSE))</f>
      </c>
      <c r="AH584">
        <f>VLOOKUP(G584,Sku_Consolidated!A2:R957,18,FALSE)</f>
      </c>
      <c r="AI584">
        <f>VLOOKUP(G584,Sku_Consolidated!A2:S957,19,FALSE)</f>
      </c>
      <c r="AJ584">
        <f>VLOOKUP(G584,Sku_Consolidated!A2:T957,20,FALSE)</f>
      </c>
    </row>
    <row r="585" spans="1:36" x14ac:dyDescent="0.25">
      <c r="A585">
        <v>2024</v>
      </c>
      <c r="B585" t="s">
        <v>31</v>
      </c>
      <c r="C585" t="s">
        <v>32</v>
      </c>
      <c r="D585" t="s">
        <v>33</v>
      </c>
      <c r="E585">
        <v>808</v>
      </c>
      <c r="F585">
        <f>IF(IFERROR(VLOOKUP(E585,Store_Showcase!B2:H144,{2}, FALSE), TRUE)=TRUE, IF(IFERROR(VLOOKUP(E585,Store_SRP!B2:H110,{2}, FALSE), TRUE)=TRUE,VLOOKUP(E585,Store_VAM!B2:H273,{2}, FALSE),VLOOKUP(E585,Store_SRP!B2:H110,{2}, FALSE)), VLOOKUP(E585,Store_Showcase!B2:H144,{2}, FALSE))</f>
      </c>
      <c r="G585">
        <v>657353</v>
      </c>
      <c r="H585" t="s">
        <v>779</v>
      </c>
      <c r="I585" s="8" t="s">
        <v>1331</v>
      </c>
      <c r="J585" t="s">
        <v>12</v>
      </c>
      <c r="K585" s="8">
        <f>IF(J585="PCK", I585, 0)</f>
      </c>
      <c r="L585" s="8">
        <f>IF(J585="KLS", I585, IF(J585="PCK", I585*VLOOKUP(G585,Sku_Consolidated!A2:U957,21, FALSE),I585*VLOOKUP(G585,Sku_Consolidated!A2:U957,21, FALSE)))</f>
      </c>
      <c r="M585" s="8">
        <f>IF(J585="PCS", I585, 0)</f>
      </c>
      <c r="N585" s="8" t="s">
        <v>1338</v>
      </c>
      <c r="O585" s="8">
        <f>N585 * VLOOKUP(E585&amp;VLOOKUP(G585,Sku_Consolidated!A2:Q957,17,FALSE),Sku_CommRate!A2:E1002, 5, FALSE)</f>
      </c>
      <c r="P585" s="8">
        <f>N585 - O585</f>
      </c>
      <c r="Q585">
        <f>VLOOKUP(G585,Sku_Consolidated!A2:G957,7, FALSE)</f>
      </c>
      <c r="R585">
        <f>IF(IFERROR(VLOOKUP(E585,Store_Showcase!B2:H144,7, FALSE), TRUE)=TRUE, IF(IFERROR(VLOOKUP(E585,Store_SRP!B2:H110,7, FALSE), TRUE)=TRUE,VLOOKUP(E585,Store_VAM!B2:H273,7, FALSE),VLOOKUP(E585,Store_SRP!B2:H110,7, FALSE)), VLOOKUP(E585,Store_Showcase!B2:H144,7, FALSE))</f>
      </c>
      <c r="S585">
        <f>IF(IFERROR(VLOOKUP(E585,Store_Showcase!B2:I144,8, FALSE), TRUE)=TRUE, IF(IFERROR(VLOOKUP(E585,Store_SRP!B2:I110,8, FALSE), TRUE)=TRUE,VLOOKUP(E585,Store_VAM!B2:I273,8, FALSE),VLOOKUP(E585,Store_SRP!B2:I110,8, FALSE)), VLOOKUP(E585,Store_Showcase!B2:I144,8, FALSE))</f>
      </c>
      <c r="T585">
        <f>VLOOKUP(G585,Sku_Consolidated!A2:R957,18,FALSE)</f>
      </c>
      <c r="U585">
        <v>4806532531588</v>
      </c>
      <c r="V585">
        <f>IF(VLOOKUP(G585,Sku_Consolidated!A2:S957,19,FALSE)="SHOWCASE", VLOOKUP(E585,Store_Showcase!B2:L144,11, FALSE), IF(VLOOKUP(G585,Sku_Consolidated!A2:S957,19,FALSE)="VAM",VLOOKUP(E585,Store_VAM!B2:L273,11, FALSE),VLOOKUP(E585,Store_SRP!B2:L110,11, FALSE)))</f>
      </c>
      <c r="W585">
        <f>VLOOKUP(G585,Sku_Consolidated!A2:W957,11,FALSE)</f>
      </c>
      <c r="X585">
        <f>VLOOKUP(G585,Sku_Consolidated!A2:H957,8,FALSE)</f>
      </c>
      <c r="Y585">
        <f>VLOOKUP(G585,Sku_Consolidated!A2:I957,9,FALSE)</f>
      </c>
      <c r="Z585" t="s">
        <v>38</v>
      </c>
      <c r="AA585">
        <f>VLOOKUP(G585,Sku_Consolidated!A2:E957,5,FALSE)</f>
      </c>
      <c r="AB585">
        <f>IF(VLOOKUP(G585,Sku_Consolidated!A2:S957,19,FALSE)="SHOWCASE", VLOOKUP(E585,Store_Showcase!B2:N144,13, FALSE), IF(VLOOKUP(G585,Sku_Consolidated!A2:S957,19,FALSE)="VAM",VLOOKUP(E585,Store_VAM!B2:N273,13, FALSE),VLOOKUP(E585,Store_SRP!B2:N110,13, FALSE)))</f>
      </c>
      <c r="AC585">
        <f>IF(IFERROR(AB585,TRUE)=TRUE, "-","OK")</f>
      </c>
      <c r="AD585" s="8" t="s">
        <v>1339</v>
      </c>
      <c r="AE585" s="8" t="s">
        <v>1340</v>
      </c>
      <c r="AF585">
        <f>IF(IFERROR(VLOOKUP(E585,Store_Showcase!B2:H144,{5}, FALSE), TRUE)=TRUE, IF(IFERROR(VLOOKUP(E585,Store_SRP!B2:H110,{5}, FALSE), TRUE)=TRUE,VLOOKUP(E585,Store_VAM!B2:H273,{5}, FALSE),VLOOKUP(E585,Store_SRP!B2:H110,{5}, FALSE)), VLOOKUP(E585,Store_Showcase!B2:H144,{5}, FALSE))</f>
      </c>
      <c r="AG585">
        <f>IF(IFERROR(VLOOKUP(E585,Store_Showcase!B2:H144,{6}, FALSE), TRUE)=TRUE, IF(IFERROR(VLOOKUP(E585,Store_SRP!B2:H110,{6}, FALSE), TRUE)=TRUE,VLOOKUP(E585,Store_VAM!B2:H273,{6}, FALSE),VLOOKUP(E585,Store_SRP!B2:H110,{6}, FALSE)), VLOOKUP(E585,Store_Showcase!B2:H144,{6}, FALSE))</f>
      </c>
      <c r="AH585">
        <f>VLOOKUP(G585,Sku_Consolidated!A2:R957,18,FALSE)</f>
      </c>
      <c r="AI585">
        <f>VLOOKUP(G585,Sku_Consolidated!A2:S957,19,FALSE)</f>
      </c>
      <c r="AJ585">
        <f>VLOOKUP(G585,Sku_Consolidated!A2:T957,20,FALSE)</f>
      </c>
    </row>
    <row r="586" spans="1:36" x14ac:dyDescent="0.25">
      <c r="A586">
        <v>2024</v>
      </c>
      <c r="B586" t="s">
        <v>31</v>
      </c>
      <c r="C586" t="s">
        <v>32</v>
      </c>
      <c r="D586" t="s">
        <v>33</v>
      </c>
      <c r="E586">
        <v>722</v>
      </c>
      <c r="F586">
        <f>IF(IFERROR(VLOOKUP(E586,Store_Showcase!B2:H144,{2}, FALSE), TRUE)=TRUE, IF(IFERROR(VLOOKUP(E586,Store_SRP!B2:H110,{2}, FALSE), TRUE)=TRUE,VLOOKUP(E586,Store_VAM!B2:H273,{2}, FALSE),VLOOKUP(E586,Store_SRP!B2:H110,{2}, FALSE)), VLOOKUP(E586,Store_Showcase!B2:H144,{2}, FALSE))</f>
      </c>
      <c r="G586">
        <v>655308</v>
      </c>
      <c r="H586" t="s">
        <v>287</v>
      </c>
      <c r="I586" s="8" t="s">
        <v>1341</v>
      </c>
      <c r="J586" t="s">
        <v>36</v>
      </c>
      <c r="K586" s="8">
        <f>IF(J586="PCK", I586, 0)</f>
      </c>
      <c r="L586" s="8">
        <f>IF(J586="KLS", I586, IF(J586="PCK", I586*VLOOKUP(G586,Sku_Consolidated!A2:U957,21, FALSE),I586*VLOOKUP(G586,Sku_Consolidated!A2:U957,21, FALSE)))</f>
      </c>
      <c r="M586" s="8">
        <f>IF(J586="PCS", I586, 0)</f>
      </c>
      <c r="N586" s="8" t="s">
        <v>1342</v>
      </c>
      <c r="O586" s="8">
        <f>N586 * VLOOKUP(E586&amp;VLOOKUP(G586,Sku_Consolidated!A2:Q957,17,FALSE),Sku_CommRate!A2:E1002, 5, FALSE)</f>
      </c>
      <c r="P586" s="8">
        <f>N586 - O586</f>
      </c>
      <c r="Q586">
        <f>VLOOKUP(G586,Sku_Consolidated!A2:G957,7, FALSE)</f>
      </c>
      <c r="R586">
        <f>IF(IFERROR(VLOOKUP(E586,Store_Showcase!B2:H144,7, FALSE), TRUE)=TRUE, IF(IFERROR(VLOOKUP(E586,Store_SRP!B2:H110,7, FALSE), TRUE)=TRUE,VLOOKUP(E586,Store_VAM!B2:H273,7, FALSE),VLOOKUP(E586,Store_SRP!B2:H110,7, FALSE)), VLOOKUP(E586,Store_Showcase!B2:H144,7, FALSE))</f>
      </c>
      <c r="S586">
        <f>IF(IFERROR(VLOOKUP(E586,Store_Showcase!B2:I144,8, FALSE), TRUE)=TRUE, IF(IFERROR(VLOOKUP(E586,Store_SRP!B2:I110,8, FALSE), TRUE)=TRUE,VLOOKUP(E586,Store_VAM!B2:I273,8, FALSE),VLOOKUP(E586,Store_SRP!B2:I110,8, FALSE)), VLOOKUP(E586,Store_Showcase!B2:I144,8, FALSE))</f>
      </c>
      <c r="T586">
        <f>VLOOKUP(G586,Sku_Consolidated!A2:R957,18,FALSE)</f>
      </c>
      <c r="U586">
        <v>6235</v>
      </c>
      <c r="V586">
        <f>IF(VLOOKUP(G586,Sku_Consolidated!A2:S957,19,FALSE)="SHOWCASE", VLOOKUP(E586,Store_Showcase!B2:L144,11, FALSE), IF(VLOOKUP(G586,Sku_Consolidated!A2:S957,19,FALSE)="VAM",VLOOKUP(E586,Store_VAM!B2:L273,11, FALSE),VLOOKUP(E586,Store_SRP!B2:L110,11, FALSE)))</f>
      </c>
      <c r="W586">
        <f>VLOOKUP(G586,Sku_Consolidated!A2:W957,11,FALSE)</f>
      </c>
      <c r="X586">
        <f>VLOOKUP(G586,Sku_Consolidated!A2:H957,8,FALSE)</f>
      </c>
      <c r="Y586">
        <f>VLOOKUP(G586,Sku_Consolidated!A2:I957,9,FALSE)</f>
      </c>
      <c r="Z586" t="s">
        <v>38</v>
      </c>
      <c r="AA586">
        <f>VLOOKUP(G586,Sku_Consolidated!A2:E957,5,FALSE)</f>
      </c>
      <c r="AB586">
        <f>IF(VLOOKUP(G586,Sku_Consolidated!A2:S957,19,FALSE)="SHOWCASE", VLOOKUP(E586,Store_Showcase!B2:N144,13, FALSE), IF(VLOOKUP(G586,Sku_Consolidated!A2:S957,19,FALSE)="VAM",VLOOKUP(E586,Store_VAM!B2:N273,13, FALSE),VLOOKUP(E586,Store_SRP!B2:N110,13, FALSE)))</f>
      </c>
      <c r="AC586">
        <f>IF(IFERROR(AB586,TRUE)=TRUE, "-","OK")</f>
      </c>
      <c r="AD586" s="8" t="s">
        <v>1342</v>
      </c>
      <c r="AE586" s="8" t="s">
        <v>39</v>
      </c>
      <c r="AF586">
        <f>IF(IFERROR(VLOOKUP(E586,Store_Showcase!B2:H144,{5}, FALSE), TRUE)=TRUE, IF(IFERROR(VLOOKUP(E586,Store_SRP!B2:H110,{5}, FALSE), TRUE)=TRUE,VLOOKUP(E586,Store_VAM!B2:H273,{5}, FALSE),VLOOKUP(E586,Store_SRP!B2:H110,{5}, FALSE)), VLOOKUP(E586,Store_Showcase!B2:H144,{5}, FALSE))</f>
      </c>
      <c r="AG586">
        <f>IF(IFERROR(VLOOKUP(E586,Store_Showcase!B2:H144,{6}, FALSE), TRUE)=TRUE, IF(IFERROR(VLOOKUP(E586,Store_SRP!B2:H110,{6}, FALSE), TRUE)=TRUE,VLOOKUP(E586,Store_VAM!B2:H273,{6}, FALSE),VLOOKUP(E586,Store_SRP!B2:H110,{6}, FALSE)), VLOOKUP(E586,Store_Showcase!B2:H144,{6}, FALSE))</f>
      </c>
      <c r="AH586">
        <f>VLOOKUP(G586,Sku_Consolidated!A2:R957,18,FALSE)</f>
      </c>
      <c r="AI586">
        <f>VLOOKUP(G586,Sku_Consolidated!A2:S957,19,FALSE)</f>
      </c>
      <c r="AJ586">
        <f>VLOOKUP(G586,Sku_Consolidated!A2:T957,20,FALSE)</f>
      </c>
    </row>
    <row r="587" spans="1:36" x14ac:dyDescent="0.25">
      <c r="A587">
        <v>2024</v>
      </c>
      <c r="B587" t="s">
        <v>31</v>
      </c>
      <c r="C587" t="s">
        <v>32</v>
      </c>
      <c r="D587" t="s">
        <v>33</v>
      </c>
      <c r="E587">
        <v>4019</v>
      </c>
      <c r="F587">
        <f>IF(IFERROR(VLOOKUP(E587,Store_Showcase!B2:H144,{2}, FALSE), TRUE)=TRUE, IF(IFERROR(VLOOKUP(E587,Store_SRP!B2:H110,{2}, FALSE), TRUE)=TRUE,VLOOKUP(E587,Store_VAM!B2:H273,{2}, FALSE),VLOOKUP(E587,Store_SRP!B2:H110,{2}, FALSE)), VLOOKUP(E587,Store_Showcase!B2:H144,{2}, FALSE))</f>
      </c>
      <c r="G587">
        <v>655718</v>
      </c>
      <c r="H587" t="s">
        <v>306</v>
      </c>
      <c r="I587" s="8" t="s">
        <v>1343</v>
      </c>
      <c r="J587" t="s">
        <v>36</v>
      </c>
      <c r="K587" s="8">
        <f>IF(J587="PCK", I587, 0)</f>
      </c>
      <c r="L587" s="8">
        <f>IF(J587="KLS", I587, IF(J587="PCK", I587*VLOOKUP(G587,Sku_Consolidated!A2:U957,21, FALSE),I587*VLOOKUP(G587,Sku_Consolidated!A2:U957,21, FALSE)))</f>
      </c>
      <c r="M587" s="8">
        <f>IF(J587="PCS", I587, 0)</f>
      </c>
      <c r="N587" s="8" t="s">
        <v>1344</v>
      </c>
      <c r="O587" s="8">
        <f>N587 * VLOOKUP(E587&amp;VLOOKUP(G587,Sku_Consolidated!A2:Q957,17,FALSE),Sku_CommRate!A2:E1002, 5, FALSE)</f>
      </c>
      <c r="P587" s="8">
        <f>N587 - O587</f>
      </c>
      <c r="Q587">
        <f>VLOOKUP(G587,Sku_Consolidated!A2:G957,7, FALSE)</f>
      </c>
      <c r="R587">
        <f>IF(IFERROR(VLOOKUP(E587,Store_Showcase!B2:H144,7, FALSE), TRUE)=TRUE, IF(IFERROR(VLOOKUP(E587,Store_SRP!B2:H110,7, FALSE), TRUE)=TRUE,VLOOKUP(E587,Store_VAM!B2:H273,7, FALSE),VLOOKUP(E587,Store_SRP!B2:H110,7, FALSE)), VLOOKUP(E587,Store_Showcase!B2:H144,7, FALSE))</f>
      </c>
      <c r="S587">
        <f>IF(IFERROR(VLOOKUP(E587,Store_Showcase!B2:I144,8, FALSE), TRUE)=TRUE, IF(IFERROR(VLOOKUP(E587,Store_SRP!B2:I110,8, FALSE), TRUE)=TRUE,VLOOKUP(E587,Store_VAM!B2:I273,8, FALSE),VLOOKUP(E587,Store_SRP!B2:I110,8, FALSE)), VLOOKUP(E587,Store_Showcase!B2:I144,8, FALSE))</f>
      </c>
      <c r="T587">
        <f>VLOOKUP(G587,Sku_Consolidated!A2:R957,18,FALSE)</f>
      </c>
      <c r="U587">
        <v>6446</v>
      </c>
      <c r="V587">
        <f>IF(VLOOKUP(G587,Sku_Consolidated!A2:S957,19,FALSE)="SHOWCASE", VLOOKUP(E587,Store_Showcase!B2:L144,11, FALSE), IF(VLOOKUP(G587,Sku_Consolidated!A2:S957,19,FALSE)="VAM",VLOOKUP(E587,Store_VAM!B2:L273,11, FALSE),VLOOKUP(E587,Store_SRP!B2:L110,11, FALSE)))</f>
      </c>
      <c r="W587">
        <f>VLOOKUP(G587,Sku_Consolidated!A2:W957,11,FALSE)</f>
      </c>
      <c r="X587">
        <f>VLOOKUP(G587,Sku_Consolidated!A2:H957,8,FALSE)</f>
      </c>
      <c r="Y587">
        <f>VLOOKUP(G587,Sku_Consolidated!A2:I957,9,FALSE)</f>
      </c>
      <c r="Z587" t="s">
        <v>38</v>
      </c>
      <c r="AA587">
        <f>VLOOKUP(G587,Sku_Consolidated!A2:E957,5,FALSE)</f>
      </c>
      <c r="AB587">
        <f>IF(VLOOKUP(G587,Sku_Consolidated!A2:S957,19,FALSE)="SHOWCASE", VLOOKUP(E587,Store_Showcase!B2:N144,13, FALSE), IF(VLOOKUP(G587,Sku_Consolidated!A2:S957,19,FALSE)="VAM",VLOOKUP(E587,Store_VAM!B2:N273,13, FALSE),VLOOKUP(E587,Store_SRP!B2:N110,13, FALSE)))</f>
      </c>
      <c r="AC587">
        <f>IF(IFERROR(AB587,TRUE)=TRUE, "-","OK")</f>
      </c>
      <c r="AD587" s="8" t="s">
        <v>1344</v>
      </c>
      <c r="AE587" s="8" t="s">
        <v>39</v>
      </c>
      <c r="AF587">
        <f>IF(IFERROR(VLOOKUP(E587,Store_Showcase!B2:H144,{5}, FALSE), TRUE)=TRUE, IF(IFERROR(VLOOKUP(E587,Store_SRP!B2:H110,{5}, FALSE), TRUE)=TRUE,VLOOKUP(E587,Store_VAM!B2:H273,{5}, FALSE),VLOOKUP(E587,Store_SRP!B2:H110,{5}, FALSE)), VLOOKUP(E587,Store_Showcase!B2:H144,{5}, FALSE))</f>
      </c>
      <c r="AG587">
        <f>IF(IFERROR(VLOOKUP(E587,Store_Showcase!B2:H144,{6}, FALSE), TRUE)=TRUE, IF(IFERROR(VLOOKUP(E587,Store_SRP!B2:H110,{6}, FALSE), TRUE)=TRUE,VLOOKUP(E587,Store_VAM!B2:H273,{6}, FALSE),VLOOKUP(E587,Store_SRP!B2:H110,{6}, FALSE)), VLOOKUP(E587,Store_Showcase!B2:H144,{6}, FALSE))</f>
      </c>
      <c r="AH587">
        <f>VLOOKUP(G587,Sku_Consolidated!A2:R957,18,FALSE)</f>
      </c>
      <c r="AI587">
        <f>VLOOKUP(G587,Sku_Consolidated!A2:S957,19,FALSE)</f>
      </c>
      <c r="AJ587">
        <f>VLOOKUP(G587,Sku_Consolidated!A2:T957,20,FALSE)</f>
      </c>
    </row>
    <row r="588" spans="1:36" x14ac:dyDescent="0.25">
      <c r="A588">
        <v>2024</v>
      </c>
      <c r="B588" t="s">
        <v>31</v>
      </c>
      <c r="C588" t="s">
        <v>32</v>
      </c>
      <c r="D588" t="s">
        <v>33</v>
      </c>
      <c r="E588">
        <v>102</v>
      </c>
      <c r="F588">
        <f>IF(IFERROR(VLOOKUP(E588,Store_Showcase!B2:H144,{2}, FALSE), TRUE)=TRUE, IF(IFERROR(VLOOKUP(E588,Store_SRP!B2:H110,{2}, FALSE), TRUE)=TRUE,VLOOKUP(E588,Store_VAM!B2:H273,{2}, FALSE),VLOOKUP(E588,Store_SRP!B2:H110,{2}, FALSE)), VLOOKUP(E588,Store_Showcase!B2:H144,{2}, FALSE))</f>
      </c>
      <c r="G588">
        <v>687771</v>
      </c>
      <c r="H588" t="s">
        <v>1194</v>
      </c>
      <c r="I588" s="8" t="s">
        <v>1345</v>
      </c>
      <c r="J588" t="s">
        <v>493</v>
      </c>
      <c r="K588" s="8">
        <f>IF(J588="PCK", I588, 0)</f>
      </c>
      <c r="L588" s="8">
        <f>IF(J588="KLS", I588, IF(J588="PCK", I588*VLOOKUP(G588,Sku_Consolidated!A2:U957,21, FALSE),I588*VLOOKUP(G588,Sku_Consolidated!A2:U957,21, FALSE)))</f>
      </c>
      <c r="M588" s="8">
        <f>IF(J588="PCS", I588, 0)</f>
      </c>
      <c r="N588" s="8" t="s">
        <v>1346</v>
      </c>
      <c r="O588" s="8">
        <f>N588 * VLOOKUP(E588&amp;VLOOKUP(G588,Sku_Consolidated!A2:Q957,17,FALSE),Sku_CommRate!A2:E1002, 5, FALSE)</f>
      </c>
      <c r="P588" s="8">
        <f>N588 - O588</f>
      </c>
      <c r="Q588">
        <f>VLOOKUP(G588,Sku_Consolidated!A2:G957,7, FALSE)</f>
      </c>
      <c r="R588">
        <f>IF(IFERROR(VLOOKUP(E588,Store_Showcase!B2:H144,7, FALSE), TRUE)=TRUE, IF(IFERROR(VLOOKUP(E588,Store_SRP!B2:H110,7, FALSE), TRUE)=TRUE,VLOOKUP(E588,Store_VAM!B2:H273,7, FALSE),VLOOKUP(E588,Store_SRP!B2:H110,7, FALSE)), VLOOKUP(E588,Store_Showcase!B2:H144,7, FALSE))</f>
      </c>
      <c r="S588">
        <f>IF(IFERROR(VLOOKUP(E588,Store_Showcase!B2:I144,8, FALSE), TRUE)=TRUE, IF(IFERROR(VLOOKUP(E588,Store_SRP!B2:I110,8, FALSE), TRUE)=TRUE,VLOOKUP(E588,Store_VAM!B2:I273,8, FALSE),VLOOKUP(E588,Store_SRP!B2:I110,8, FALSE)), VLOOKUP(E588,Store_Showcase!B2:I144,8, FALSE))</f>
      </c>
      <c r="T588">
        <f>VLOOKUP(G588,Sku_Consolidated!A2:R957,18,FALSE)</f>
      </c>
      <c r="U588">
        <v>4806532531533</v>
      </c>
      <c r="V588">
        <f>IF(VLOOKUP(G588,Sku_Consolidated!A2:S957,19,FALSE)="SHOWCASE", VLOOKUP(E588,Store_Showcase!B2:L144,11, FALSE), IF(VLOOKUP(G588,Sku_Consolidated!A2:S957,19,FALSE)="VAM",VLOOKUP(E588,Store_VAM!B2:L273,11, FALSE),VLOOKUP(E588,Store_SRP!B2:L110,11, FALSE)))</f>
      </c>
      <c r="W588">
        <f>VLOOKUP(G588,Sku_Consolidated!A2:W957,11,FALSE)</f>
      </c>
      <c r="X588">
        <f>VLOOKUP(G588,Sku_Consolidated!A2:H957,8,FALSE)</f>
      </c>
      <c r="Y588">
        <f>VLOOKUP(G588,Sku_Consolidated!A2:I957,9,FALSE)</f>
      </c>
      <c r="Z588" t="s">
        <v>38</v>
      </c>
      <c r="AA588">
        <f>VLOOKUP(G588,Sku_Consolidated!A2:E957,5,FALSE)</f>
      </c>
      <c r="AB588">
        <f>IF(VLOOKUP(G588,Sku_Consolidated!A2:S957,19,FALSE)="SHOWCASE", VLOOKUP(E588,Store_Showcase!B2:N144,13, FALSE), IF(VLOOKUP(G588,Sku_Consolidated!A2:S957,19,FALSE)="VAM",VLOOKUP(E588,Store_VAM!B2:N273,13, FALSE),VLOOKUP(E588,Store_SRP!B2:N110,13, FALSE)))</f>
      </c>
      <c r="AC588">
        <f>IF(IFERROR(AB588,TRUE)=TRUE, "-","OK")</f>
      </c>
      <c r="AD588" s="8" t="s">
        <v>1347</v>
      </c>
      <c r="AE588" s="8" t="s">
        <v>1348</v>
      </c>
      <c r="AF588">
        <f>IF(IFERROR(VLOOKUP(E588,Store_Showcase!B2:H144,{5}, FALSE), TRUE)=TRUE, IF(IFERROR(VLOOKUP(E588,Store_SRP!B2:H110,{5}, FALSE), TRUE)=TRUE,VLOOKUP(E588,Store_VAM!B2:H273,{5}, FALSE),VLOOKUP(E588,Store_SRP!B2:H110,{5}, FALSE)), VLOOKUP(E588,Store_Showcase!B2:H144,{5}, FALSE))</f>
      </c>
      <c r="AG588">
        <f>IF(IFERROR(VLOOKUP(E588,Store_Showcase!B2:H144,{6}, FALSE), TRUE)=TRUE, IF(IFERROR(VLOOKUP(E588,Store_SRP!B2:H110,{6}, FALSE), TRUE)=TRUE,VLOOKUP(E588,Store_VAM!B2:H273,{6}, FALSE),VLOOKUP(E588,Store_SRP!B2:H110,{6}, FALSE)), VLOOKUP(E588,Store_Showcase!B2:H144,{6}, FALSE))</f>
      </c>
      <c r="AH588">
        <f>VLOOKUP(G588,Sku_Consolidated!A2:R957,18,FALSE)</f>
      </c>
      <c r="AI588">
        <f>VLOOKUP(G588,Sku_Consolidated!A2:S957,19,FALSE)</f>
      </c>
      <c r="AJ588">
        <f>VLOOKUP(G588,Sku_Consolidated!A2:T957,20,FALSE)</f>
      </c>
    </row>
    <row r="589" spans="1:36" x14ac:dyDescent="0.25">
      <c r="A589">
        <v>2024</v>
      </c>
      <c r="B589" t="s">
        <v>31</v>
      </c>
      <c r="C589" t="s">
        <v>32</v>
      </c>
      <c r="D589" t="s">
        <v>33</v>
      </c>
      <c r="E589">
        <v>4049</v>
      </c>
      <c r="F589">
        <f>IF(IFERROR(VLOOKUP(E589,Store_Showcase!B2:H144,{2}, FALSE), TRUE)=TRUE, IF(IFERROR(VLOOKUP(E589,Store_SRP!B2:H110,{2}, FALSE), TRUE)=TRUE,VLOOKUP(E589,Store_VAM!B2:H273,{2}, FALSE),VLOOKUP(E589,Store_SRP!B2:H110,{2}, FALSE)), VLOOKUP(E589,Store_Showcase!B2:H144,{2}, FALSE))</f>
      </c>
      <c r="G589">
        <v>655720</v>
      </c>
      <c r="H589" t="s">
        <v>122</v>
      </c>
      <c r="I589" s="8" t="s">
        <v>1349</v>
      </c>
      <c r="J589" t="s">
        <v>36</v>
      </c>
      <c r="K589" s="8">
        <f>IF(J589="PCK", I589, 0)</f>
      </c>
      <c r="L589" s="8">
        <f>IF(J589="KLS", I589, IF(J589="PCK", I589*VLOOKUP(G589,Sku_Consolidated!A2:U957,21, FALSE),I589*VLOOKUP(G589,Sku_Consolidated!A2:U957,21, FALSE)))</f>
      </c>
      <c r="M589" s="8">
        <f>IF(J589="PCS", I589, 0)</f>
      </c>
      <c r="N589" s="8" t="s">
        <v>1350</v>
      </c>
      <c r="O589" s="8">
        <f>N589 * VLOOKUP(E589&amp;VLOOKUP(G589,Sku_Consolidated!A2:Q957,17,FALSE),Sku_CommRate!A2:E1002, 5, FALSE)</f>
      </c>
      <c r="P589" s="8">
        <f>N589 - O589</f>
      </c>
      <c r="Q589">
        <f>VLOOKUP(G589,Sku_Consolidated!A2:G957,7, FALSE)</f>
      </c>
      <c r="R589">
        <f>IF(IFERROR(VLOOKUP(E589,Store_Showcase!B2:H144,7, FALSE), TRUE)=TRUE, IF(IFERROR(VLOOKUP(E589,Store_SRP!B2:H110,7, FALSE), TRUE)=TRUE,VLOOKUP(E589,Store_VAM!B2:H273,7, FALSE),VLOOKUP(E589,Store_SRP!B2:H110,7, FALSE)), VLOOKUP(E589,Store_Showcase!B2:H144,7, FALSE))</f>
      </c>
      <c r="S589">
        <f>IF(IFERROR(VLOOKUP(E589,Store_Showcase!B2:I144,8, FALSE), TRUE)=TRUE, IF(IFERROR(VLOOKUP(E589,Store_SRP!B2:I110,8, FALSE), TRUE)=TRUE,VLOOKUP(E589,Store_VAM!B2:I273,8, FALSE),VLOOKUP(E589,Store_SRP!B2:I110,8, FALSE)), VLOOKUP(E589,Store_Showcase!B2:I144,8, FALSE))</f>
      </c>
      <c r="T589">
        <f>VLOOKUP(G589,Sku_Consolidated!A2:R957,18,FALSE)</f>
      </c>
      <c r="U589">
        <v>6448</v>
      </c>
      <c r="V589">
        <f>IF(VLOOKUP(G589,Sku_Consolidated!A2:S957,19,FALSE)="SHOWCASE", VLOOKUP(E589,Store_Showcase!B2:L144,11, FALSE), IF(VLOOKUP(G589,Sku_Consolidated!A2:S957,19,FALSE)="VAM",VLOOKUP(E589,Store_VAM!B2:L273,11, FALSE),VLOOKUP(E589,Store_SRP!B2:L110,11, FALSE)))</f>
      </c>
      <c r="W589">
        <f>VLOOKUP(G589,Sku_Consolidated!A2:W957,11,FALSE)</f>
      </c>
      <c r="X589">
        <f>VLOOKUP(G589,Sku_Consolidated!A2:H957,8,FALSE)</f>
      </c>
      <c r="Y589">
        <f>VLOOKUP(G589,Sku_Consolidated!A2:I957,9,FALSE)</f>
      </c>
      <c r="Z589" t="s">
        <v>38</v>
      </c>
      <c r="AA589">
        <f>VLOOKUP(G589,Sku_Consolidated!A2:E957,5,FALSE)</f>
      </c>
      <c r="AB589">
        <f>IF(VLOOKUP(G589,Sku_Consolidated!A2:S957,19,FALSE)="SHOWCASE", VLOOKUP(E589,Store_Showcase!B2:N144,13, FALSE), IF(VLOOKUP(G589,Sku_Consolidated!A2:S957,19,FALSE)="VAM",VLOOKUP(E589,Store_VAM!B2:N273,13, FALSE),VLOOKUP(E589,Store_SRP!B2:N110,13, FALSE)))</f>
      </c>
      <c r="AC589">
        <f>IF(IFERROR(AB589,TRUE)=TRUE, "-","OK")</f>
      </c>
      <c r="AD589" s="8" t="s">
        <v>1350</v>
      </c>
      <c r="AE589" s="8" t="s">
        <v>39</v>
      </c>
      <c r="AF589">
        <f>IF(IFERROR(VLOOKUP(E589,Store_Showcase!B2:H144,{5}, FALSE), TRUE)=TRUE, IF(IFERROR(VLOOKUP(E589,Store_SRP!B2:H110,{5}, FALSE), TRUE)=TRUE,VLOOKUP(E589,Store_VAM!B2:H273,{5}, FALSE),VLOOKUP(E589,Store_SRP!B2:H110,{5}, FALSE)), VLOOKUP(E589,Store_Showcase!B2:H144,{5}, FALSE))</f>
      </c>
      <c r="AG589">
        <f>IF(IFERROR(VLOOKUP(E589,Store_Showcase!B2:H144,{6}, FALSE), TRUE)=TRUE, IF(IFERROR(VLOOKUP(E589,Store_SRP!B2:H110,{6}, FALSE), TRUE)=TRUE,VLOOKUP(E589,Store_VAM!B2:H273,{6}, FALSE),VLOOKUP(E589,Store_SRP!B2:H110,{6}, FALSE)), VLOOKUP(E589,Store_Showcase!B2:H144,{6}, FALSE))</f>
      </c>
      <c r="AH589">
        <f>VLOOKUP(G589,Sku_Consolidated!A2:R957,18,FALSE)</f>
      </c>
      <c r="AI589">
        <f>VLOOKUP(G589,Sku_Consolidated!A2:S957,19,FALSE)</f>
      </c>
      <c r="AJ589">
        <f>VLOOKUP(G589,Sku_Consolidated!A2:T957,20,FALSE)</f>
      </c>
    </row>
    <row r="590" spans="1:36" x14ac:dyDescent="0.25">
      <c r="A590">
        <v>2024</v>
      </c>
      <c r="B590" t="s">
        <v>31</v>
      </c>
      <c r="C590" t="s">
        <v>32</v>
      </c>
      <c r="D590" t="s">
        <v>33</v>
      </c>
      <c r="E590">
        <v>813</v>
      </c>
      <c r="F590">
        <f>IF(IFERROR(VLOOKUP(E590,Store_Showcase!B2:H144,{2}, FALSE), TRUE)=TRUE, IF(IFERROR(VLOOKUP(E590,Store_SRP!B2:H110,{2}, FALSE), TRUE)=TRUE,VLOOKUP(E590,Store_VAM!B2:H273,{2}, FALSE),VLOOKUP(E590,Store_SRP!B2:H110,{2}, FALSE)), VLOOKUP(E590,Store_Showcase!B2:H144,{2}, FALSE))</f>
      </c>
      <c r="G590">
        <v>655281</v>
      </c>
      <c r="H590" t="s">
        <v>40</v>
      </c>
      <c r="I590" s="8" t="s">
        <v>1351</v>
      </c>
      <c r="J590" t="s">
        <v>36</v>
      </c>
      <c r="K590" s="8">
        <f>IF(J590="PCK", I590, 0)</f>
      </c>
      <c r="L590" s="8">
        <f>IF(J590="KLS", I590, IF(J590="PCK", I590*VLOOKUP(G590,Sku_Consolidated!A2:U957,21, FALSE),I590*VLOOKUP(G590,Sku_Consolidated!A2:U957,21, FALSE)))</f>
      </c>
      <c r="M590" s="8">
        <f>IF(J590="PCS", I590, 0)</f>
      </c>
      <c r="N590" s="8" t="s">
        <v>1352</v>
      </c>
      <c r="O590" s="8">
        <f>N590 * VLOOKUP(E590&amp;VLOOKUP(G590,Sku_Consolidated!A2:Q957,17,FALSE),Sku_CommRate!A2:E1002, 5, FALSE)</f>
      </c>
      <c r="P590" s="8">
        <f>N590 - O590</f>
      </c>
      <c r="Q590">
        <f>VLOOKUP(G590,Sku_Consolidated!A2:G957,7, FALSE)</f>
      </c>
      <c r="R590">
        <f>IF(IFERROR(VLOOKUP(E590,Store_Showcase!B2:H144,7, FALSE), TRUE)=TRUE, IF(IFERROR(VLOOKUP(E590,Store_SRP!B2:H110,7, FALSE), TRUE)=TRUE,VLOOKUP(E590,Store_VAM!B2:H273,7, FALSE),VLOOKUP(E590,Store_SRP!B2:H110,7, FALSE)), VLOOKUP(E590,Store_Showcase!B2:H144,7, FALSE))</f>
      </c>
      <c r="S590">
        <f>IF(IFERROR(VLOOKUP(E590,Store_Showcase!B2:I144,8, FALSE), TRUE)=TRUE, IF(IFERROR(VLOOKUP(E590,Store_SRP!B2:I110,8, FALSE), TRUE)=TRUE,VLOOKUP(E590,Store_VAM!B2:I273,8, FALSE),VLOOKUP(E590,Store_SRP!B2:I110,8, FALSE)), VLOOKUP(E590,Store_Showcase!B2:I144,8, FALSE))</f>
      </c>
      <c r="T590">
        <f>VLOOKUP(G590,Sku_Consolidated!A2:R957,18,FALSE)</f>
      </c>
      <c r="U590">
        <v>6216</v>
      </c>
      <c r="V590">
        <f>IF(VLOOKUP(G590,Sku_Consolidated!A2:S957,19,FALSE)="SHOWCASE", VLOOKUP(E590,Store_Showcase!B2:L144,11, FALSE), IF(VLOOKUP(G590,Sku_Consolidated!A2:S957,19,FALSE)="VAM",VLOOKUP(E590,Store_VAM!B2:L273,11, FALSE),VLOOKUP(E590,Store_SRP!B2:L110,11, FALSE)))</f>
      </c>
      <c r="W590">
        <f>VLOOKUP(G590,Sku_Consolidated!A2:W957,11,FALSE)</f>
      </c>
      <c r="X590">
        <f>VLOOKUP(G590,Sku_Consolidated!A2:H957,8,FALSE)</f>
      </c>
      <c r="Y590">
        <f>VLOOKUP(G590,Sku_Consolidated!A2:I957,9,FALSE)</f>
      </c>
      <c r="Z590" t="s">
        <v>38</v>
      </c>
      <c r="AA590">
        <f>VLOOKUP(G590,Sku_Consolidated!A2:E957,5,FALSE)</f>
      </c>
      <c r="AB590">
        <f>IF(VLOOKUP(G590,Sku_Consolidated!A2:S957,19,FALSE)="SHOWCASE", VLOOKUP(E590,Store_Showcase!B2:N144,13, FALSE), IF(VLOOKUP(G590,Sku_Consolidated!A2:S957,19,FALSE)="VAM",VLOOKUP(E590,Store_VAM!B2:N273,13, FALSE),VLOOKUP(E590,Store_SRP!B2:N110,13, FALSE)))</f>
      </c>
      <c r="AC590">
        <f>IF(IFERROR(AB590,TRUE)=TRUE, "-","OK")</f>
      </c>
      <c r="AD590" s="8" t="s">
        <v>1352</v>
      </c>
      <c r="AE590" s="8" t="s">
        <v>39</v>
      </c>
      <c r="AF590">
        <f>IF(IFERROR(VLOOKUP(E590,Store_Showcase!B2:H144,{5}, FALSE), TRUE)=TRUE, IF(IFERROR(VLOOKUP(E590,Store_SRP!B2:H110,{5}, FALSE), TRUE)=TRUE,VLOOKUP(E590,Store_VAM!B2:H273,{5}, FALSE),VLOOKUP(E590,Store_SRP!B2:H110,{5}, FALSE)), VLOOKUP(E590,Store_Showcase!B2:H144,{5}, FALSE))</f>
      </c>
      <c r="AG590">
        <f>IF(IFERROR(VLOOKUP(E590,Store_Showcase!B2:H144,{6}, FALSE), TRUE)=TRUE, IF(IFERROR(VLOOKUP(E590,Store_SRP!B2:H110,{6}, FALSE), TRUE)=TRUE,VLOOKUP(E590,Store_VAM!B2:H273,{6}, FALSE),VLOOKUP(E590,Store_SRP!B2:H110,{6}, FALSE)), VLOOKUP(E590,Store_Showcase!B2:H144,{6}, FALSE))</f>
      </c>
      <c r="AH590">
        <f>VLOOKUP(G590,Sku_Consolidated!A2:R957,18,FALSE)</f>
      </c>
      <c r="AI590">
        <f>VLOOKUP(G590,Sku_Consolidated!A2:S957,19,FALSE)</f>
      </c>
      <c r="AJ590">
        <f>VLOOKUP(G590,Sku_Consolidated!A2:T957,20,FALSE)</f>
      </c>
    </row>
    <row r="591" spans="1:36" x14ac:dyDescent="0.25">
      <c r="A591">
        <v>2024</v>
      </c>
      <c r="B591" t="s">
        <v>31</v>
      </c>
      <c r="C591" t="s">
        <v>32</v>
      </c>
      <c r="D591" t="s">
        <v>33</v>
      </c>
      <c r="E591">
        <v>150</v>
      </c>
      <c r="F591">
        <f>IF(IFERROR(VLOOKUP(E591,Store_Showcase!B2:H144,{2}, FALSE), TRUE)=TRUE, IF(IFERROR(VLOOKUP(E591,Store_SRP!B2:H110,{2}, FALSE), TRUE)=TRUE,VLOOKUP(E591,Store_VAM!B2:H273,{2}, FALSE),VLOOKUP(E591,Store_SRP!B2:H110,{2}, FALSE)), VLOOKUP(E591,Store_Showcase!B2:H144,{2}, FALSE))</f>
      </c>
      <c r="G591">
        <v>655323</v>
      </c>
      <c r="H591" t="s">
        <v>211</v>
      </c>
      <c r="I591" s="8" t="s">
        <v>1353</v>
      </c>
      <c r="J591" t="s">
        <v>36</v>
      </c>
      <c r="K591" s="8">
        <f>IF(J591="PCK", I591, 0)</f>
      </c>
      <c r="L591" s="8">
        <f>IF(J591="KLS", I591, IF(J591="PCK", I591*VLOOKUP(G591,Sku_Consolidated!A2:U957,21, FALSE),I591*VLOOKUP(G591,Sku_Consolidated!A2:U957,21, FALSE)))</f>
      </c>
      <c r="M591" s="8">
        <f>IF(J591="PCS", I591, 0)</f>
      </c>
      <c r="N591" s="8" t="s">
        <v>1354</v>
      </c>
      <c r="O591" s="8">
        <f>N591 * VLOOKUP(E591&amp;VLOOKUP(G591,Sku_Consolidated!A2:Q957,17,FALSE),Sku_CommRate!A2:E1002, 5, FALSE)</f>
      </c>
      <c r="P591" s="8">
        <f>N591 - O591</f>
      </c>
      <c r="Q591">
        <f>VLOOKUP(G591,Sku_Consolidated!A2:G957,7, FALSE)</f>
      </c>
      <c r="R591">
        <f>IF(IFERROR(VLOOKUP(E591,Store_Showcase!B2:H144,7, FALSE), TRUE)=TRUE, IF(IFERROR(VLOOKUP(E591,Store_SRP!B2:H110,7, FALSE), TRUE)=TRUE,VLOOKUP(E591,Store_VAM!B2:H273,7, FALSE),VLOOKUP(E591,Store_SRP!B2:H110,7, FALSE)), VLOOKUP(E591,Store_Showcase!B2:H144,7, FALSE))</f>
      </c>
      <c r="S591">
        <f>IF(IFERROR(VLOOKUP(E591,Store_Showcase!B2:I144,8, FALSE), TRUE)=TRUE, IF(IFERROR(VLOOKUP(E591,Store_SRP!B2:I110,8, FALSE), TRUE)=TRUE,VLOOKUP(E591,Store_VAM!B2:I273,8, FALSE),VLOOKUP(E591,Store_SRP!B2:I110,8, FALSE)), VLOOKUP(E591,Store_Showcase!B2:I144,8, FALSE))</f>
      </c>
      <c r="T591">
        <f>VLOOKUP(G591,Sku_Consolidated!A2:R957,18,FALSE)</f>
      </c>
      <c r="U591">
        <v>6248</v>
      </c>
      <c r="V591">
        <f>IF(VLOOKUP(G591,Sku_Consolidated!A2:S957,19,FALSE)="SHOWCASE", VLOOKUP(E591,Store_Showcase!B2:L144,11, FALSE), IF(VLOOKUP(G591,Sku_Consolidated!A2:S957,19,FALSE)="VAM",VLOOKUP(E591,Store_VAM!B2:L273,11, FALSE),VLOOKUP(E591,Store_SRP!B2:L110,11, FALSE)))</f>
      </c>
      <c r="W591">
        <f>VLOOKUP(G591,Sku_Consolidated!A2:W957,11,FALSE)</f>
      </c>
      <c r="X591">
        <f>VLOOKUP(G591,Sku_Consolidated!A2:H957,8,FALSE)</f>
      </c>
      <c r="Y591">
        <f>VLOOKUP(G591,Sku_Consolidated!A2:I957,9,FALSE)</f>
      </c>
      <c r="Z591" t="s">
        <v>38</v>
      </c>
      <c r="AA591">
        <f>VLOOKUP(G591,Sku_Consolidated!A2:E957,5,FALSE)</f>
      </c>
      <c r="AB591">
        <f>IF(VLOOKUP(G591,Sku_Consolidated!A2:S957,19,FALSE)="SHOWCASE", VLOOKUP(E591,Store_Showcase!B2:N144,13, FALSE), IF(VLOOKUP(G591,Sku_Consolidated!A2:S957,19,FALSE)="VAM",VLOOKUP(E591,Store_VAM!B2:N273,13, FALSE),VLOOKUP(E591,Store_SRP!B2:N110,13, FALSE)))</f>
      </c>
      <c r="AC591">
        <f>IF(IFERROR(AB591,TRUE)=TRUE, "-","OK")</f>
      </c>
      <c r="AD591" s="8" t="s">
        <v>1354</v>
      </c>
      <c r="AE591" s="8" t="s">
        <v>39</v>
      </c>
      <c r="AF591">
        <f>IF(IFERROR(VLOOKUP(E591,Store_Showcase!B2:H144,{5}, FALSE), TRUE)=TRUE, IF(IFERROR(VLOOKUP(E591,Store_SRP!B2:H110,{5}, FALSE), TRUE)=TRUE,VLOOKUP(E591,Store_VAM!B2:H273,{5}, FALSE),VLOOKUP(E591,Store_SRP!B2:H110,{5}, FALSE)), VLOOKUP(E591,Store_Showcase!B2:H144,{5}, FALSE))</f>
      </c>
      <c r="AG591">
        <f>IF(IFERROR(VLOOKUP(E591,Store_Showcase!B2:H144,{6}, FALSE), TRUE)=TRUE, IF(IFERROR(VLOOKUP(E591,Store_SRP!B2:H110,{6}, FALSE), TRUE)=TRUE,VLOOKUP(E591,Store_VAM!B2:H273,{6}, FALSE),VLOOKUP(E591,Store_SRP!B2:H110,{6}, FALSE)), VLOOKUP(E591,Store_Showcase!B2:H144,{6}, FALSE))</f>
      </c>
      <c r="AH591">
        <f>VLOOKUP(G591,Sku_Consolidated!A2:R957,18,FALSE)</f>
      </c>
      <c r="AI591">
        <f>VLOOKUP(G591,Sku_Consolidated!A2:S957,19,FALSE)</f>
      </c>
      <c r="AJ591">
        <f>VLOOKUP(G591,Sku_Consolidated!A2:T957,20,FALSE)</f>
      </c>
    </row>
    <row r="592" spans="1:36" x14ac:dyDescent="0.25">
      <c r="A592">
        <v>2024</v>
      </c>
      <c r="B592" t="s">
        <v>31</v>
      </c>
      <c r="C592" t="s">
        <v>32</v>
      </c>
      <c r="D592" t="s">
        <v>33</v>
      </c>
      <c r="E592">
        <v>745</v>
      </c>
      <c r="F592">
        <f>IF(IFERROR(VLOOKUP(E592,Store_Showcase!B2:H144,{2}, FALSE), TRUE)=TRUE, IF(IFERROR(VLOOKUP(E592,Store_SRP!B2:H110,{2}, FALSE), TRUE)=TRUE,VLOOKUP(E592,Store_VAM!B2:H273,{2}, FALSE),VLOOKUP(E592,Store_SRP!B2:H110,{2}, FALSE)), VLOOKUP(E592,Store_Showcase!B2:H144,{2}, FALSE))</f>
      </c>
      <c r="G592">
        <v>692417</v>
      </c>
      <c r="H592" t="s">
        <v>1355</v>
      </c>
      <c r="I592" s="8" t="s">
        <v>1356</v>
      </c>
      <c r="J592" t="s">
        <v>36</v>
      </c>
      <c r="K592" s="8">
        <f>IF(J592="PCK", I592, 0)</f>
      </c>
      <c r="L592" s="8">
        <f>IF(J592="KLS", I592, IF(J592="PCK", I592*VLOOKUP(G592,Sku_Consolidated!A2:U957,21, FALSE),I592*VLOOKUP(G592,Sku_Consolidated!A2:U957,21, FALSE)))</f>
      </c>
      <c r="M592" s="8">
        <f>IF(J592="PCS", I592, 0)</f>
      </c>
      <c r="N592" s="8" t="s">
        <v>1357</v>
      </c>
      <c r="O592" s="8">
        <f>N592 * VLOOKUP(E592&amp;VLOOKUP(G592,Sku_Consolidated!A2:Q957,17,FALSE),Sku_CommRate!A2:E1002, 5, FALSE)</f>
      </c>
      <c r="P592" s="8">
        <f>N592 - O592</f>
      </c>
      <c r="Q592">
        <f>VLOOKUP(G592,Sku_Consolidated!A2:G957,7, FALSE)</f>
      </c>
      <c r="R592">
        <f>IF(IFERROR(VLOOKUP(E592,Store_Showcase!B2:H144,7, FALSE), TRUE)=TRUE, IF(IFERROR(VLOOKUP(E592,Store_SRP!B2:H110,7, FALSE), TRUE)=TRUE,VLOOKUP(E592,Store_VAM!B2:H273,7, FALSE),VLOOKUP(E592,Store_SRP!B2:H110,7, FALSE)), VLOOKUP(E592,Store_Showcase!B2:H144,7, FALSE))</f>
      </c>
      <c r="S592">
        <f>IF(IFERROR(VLOOKUP(E592,Store_Showcase!B2:I144,8, FALSE), TRUE)=TRUE, IF(IFERROR(VLOOKUP(E592,Store_SRP!B2:I110,8, FALSE), TRUE)=TRUE,VLOOKUP(E592,Store_VAM!B2:I273,8, FALSE),VLOOKUP(E592,Store_SRP!B2:I110,8, FALSE)), VLOOKUP(E592,Store_Showcase!B2:I144,8, FALSE))</f>
      </c>
      <c r="T592">
        <f>VLOOKUP(G592,Sku_Consolidated!A2:R957,18,FALSE)</f>
      </c>
      <c r="U592">
        <v>17621</v>
      </c>
      <c r="V592">
        <f>IF(VLOOKUP(G592,Sku_Consolidated!A2:S957,19,FALSE)="SHOWCASE", VLOOKUP(E592,Store_Showcase!B2:L144,11, FALSE), IF(VLOOKUP(G592,Sku_Consolidated!A2:S957,19,FALSE)="VAM",VLOOKUP(E592,Store_VAM!B2:L273,11, FALSE),VLOOKUP(E592,Store_SRP!B2:L110,11, FALSE)))</f>
      </c>
      <c r="W592">
        <f>VLOOKUP(G592,Sku_Consolidated!A2:W957,11,FALSE)</f>
      </c>
      <c r="X592">
        <f>VLOOKUP(G592,Sku_Consolidated!A2:H957,8,FALSE)</f>
      </c>
      <c r="Y592">
        <f>VLOOKUP(G592,Sku_Consolidated!A2:I957,9,FALSE)</f>
      </c>
      <c r="Z592" t="s">
        <v>38</v>
      </c>
      <c r="AA592">
        <f>VLOOKUP(G592,Sku_Consolidated!A2:E957,5,FALSE)</f>
      </c>
      <c r="AB592">
        <f>IF(VLOOKUP(G592,Sku_Consolidated!A2:S957,19,FALSE)="SHOWCASE", VLOOKUP(E592,Store_Showcase!B2:N144,13, FALSE), IF(VLOOKUP(G592,Sku_Consolidated!A2:S957,19,FALSE)="VAM",VLOOKUP(E592,Store_VAM!B2:N273,13, FALSE),VLOOKUP(E592,Store_SRP!B2:N110,13, FALSE)))</f>
      </c>
      <c r="AC592">
        <f>IF(IFERROR(AB592,TRUE)=TRUE, "-","OK")</f>
      </c>
      <c r="AD592" s="8" t="s">
        <v>1357</v>
      </c>
      <c r="AE592" s="8" t="s">
        <v>39</v>
      </c>
      <c r="AF592">
        <f>IF(IFERROR(VLOOKUP(E592,Store_Showcase!B2:H144,{5}, FALSE), TRUE)=TRUE, IF(IFERROR(VLOOKUP(E592,Store_SRP!B2:H110,{5}, FALSE), TRUE)=TRUE,VLOOKUP(E592,Store_VAM!B2:H273,{5}, FALSE),VLOOKUP(E592,Store_SRP!B2:H110,{5}, FALSE)), VLOOKUP(E592,Store_Showcase!B2:H144,{5}, FALSE))</f>
      </c>
      <c r="AG592">
        <f>IF(IFERROR(VLOOKUP(E592,Store_Showcase!B2:H144,{6}, FALSE), TRUE)=TRUE, IF(IFERROR(VLOOKUP(E592,Store_SRP!B2:H110,{6}, FALSE), TRUE)=TRUE,VLOOKUP(E592,Store_VAM!B2:H273,{6}, FALSE),VLOOKUP(E592,Store_SRP!B2:H110,{6}, FALSE)), VLOOKUP(E592,Store_Showcase!B2:H144,{6}, FALSE))</f>
      </c>
      <c r="AH592">
        <f>VLOOKUP(G592,Sku_Consolidated!A2:R957,18,FALSE)</f>
      </c>
      <c r="AI592">
        <f>VLOOKUP(G592,Sku_Consolidated!A2:S957,19,FALSE)</f>
      </c>
      <c r="AJ592">
        <f>VLOOKUP(G592,Sku_Consolidated!A2:T957,20,FALSE)</f>
      </c>
    </row>
    <row r="593" spans="1:36" x14ac:dyDescent="0.25">
      <c r="A593">
        <v>2024</v>
      </c>
      <c r="B593" t="s">
        <v>31</v>
      </c>
      <c r="C593" t="s">
        <v>32</v>
      </c>
      <c r="D593" t="s">
        <v>33</v>
      </c>
      <c r="E593">
        <v>402</v>
      </c>
      <c r="F593">
        <f>IF(IFERROR(VLOOKUP(E593,Store_Showcase!B2:H144,{2}, FALSE), TRUE)=TRUE, IF(IFERROR(VLOOKUP(E593,Store_SRP!B2:H110,{2}, FALSE), TRUE)=TRUE,VLOOKUP(E593,Store_VAM!B2:H273,{2}, FALSE),VLOOKUP(E593,Store_SRP!B2:H110,{2}, FALSE)), VLOOKUP(E593,Store_Showcase!B2:H144,{2}, FALSE))</f>
      </c>
      <c r="G593">
        <v>655335</v>
      </c>
      <c r="H593" t="s">
        <v>1089</v>
      </c>
      <c r="I593" s="8" t="s">
        <v>761</v>
      </c>
      <c r="J593" t="s">
        <v>36</v>
      </c>
      <c r="K593" s="8">
        <f>IF(J593="PCK", I593, 0)</f>
      </c>
      <c r="L593" s="8">
        <f>IF(J593="KLS", I593, IF(J593="PCK", I593*VLOOKUP(G593,Sku_Consolidated!A2:U957,21, FALSE),I593*VLOOKUP(G593,Sku_Consolidated!A2:U957,21, FALSE)))</f>
      </c>
      <c r="M593" s="8">
        <f>IF(J593="PCS", I593, 0)</f>
      </c>
      <c r="N593" s="8" t="s">
        <v>1358</v>
      </c>
      <c r="O593" s="8">
        <f>N593 * VLOOKUP(E593&amp;VLOOKUP(G593,Sku_Consolidated!A2:Q957,17,FALSE),Sku_CommRate!A2:E1002, 5, FALSE)</f>
      </c>
      <c r="P593" s="8">
        <f>N593 - O593</f>
      </c>
      <c r="Q593">
        <f>VLOOKUP(G593,Sku_Consolidated!A2:G957,7, FALSE)</f>
      </c>
      <c r="R593">
        <f>IF(IFERROR(VLOOKUP(E593,Store_Showcase!B2:H144,7, FALSE), TRUE)=TRUE, IF(IFERROR(VLOOKUP(E593,Store_SRP!B2:H110,7, FALSE), TRUE)=TRUE,VLOOKUP(E593,Store_VAM!B2:H273,7, FALSE),VLOOKUP(E593,Store_SRP!B2:H110,7, FALSE)), VLOOKUP(E593,Store_Showcase!B2:H144,7, FALSE))</f>
      </c>
      <c r="S593">
        <f>IF(IFERROR(VLOOKUP(E593,Store_Showcase!B2:I144,8, FALSE), TRUE)=TRUE, IF(IFERROR(VLOOKUP(E593,Store_SRP!B2:I110,8, FALSE), TRUE)=TRUE,VLOOKUP(E593,Store_VAM!B2:I273,8, FALSE),VLOOKUP(E593,Store_SRP!B2:I110,8, FALSE)), VLOOKUP(E593,Store_Showcase!B2:I144,8, FALSE))</f>
      </c>
      <c r="T593">
        <f>VLOOKUP(G593,Sku_Consolidated!A2:R957,18,FALSE)</f>
      </c>
      <c r="U593">
        <v>6259</v>
      </c>
      <c r="V593">
        <f>IF(VLOOKUP(G593,Sku_Consolidated!A2:S957,19,FALSE)="SHOWCASE", VLOOKUP(E593,Store_Showcase!B2:L144,11, FALSE), IF(VLOOKUP(G593,Sku_Consolidated!A2:S957,19,FALSE)="VAM",VLOOKUP(E593,Store_VAM!B2:L273,11, FALSE),VLOOKUP(E593,Store_SRP!B2:L110,11, FALSE)))</f>
      </c>
      <c r="W593">
        <f>VLOOKUP(G593,Sku_Consolidated!A2:W957,11,FALSE)</f>
      </c>
      <c r="X593">
        <f>VLOOKUP(G593,Sku_Consolidated!A2:H957,8,FALSE)</f>
      </c>
      <c r="Y593">
        <f>VLOOKUP(G593,Sku_Consolidated!A2:I957,9,FALSE)</f>
      </c>
      <c r="Z593" t="s">
        <v>38</v>
      </c>
      <c r="AA593">
        <f>VLOOKUP(G593,Sku_Consolidated!A2:E957,5,FALSE)</f>
      </c>
      <c r="AB593">
        <f>IF(VLOOKUP(G593,Sku_Consolidated!A2:S957,19,FALSE)="SHOWCASE", VLOOKUP(E593,Store_Showcase!B2:N144,13, FALSE), IF(VLOOKUP(G593,Sku_Consolidated!A2:S957,19,FALSE)="VAM",VLOOKUP(E593,Store_VAM!B2:N273,13, FALSE),VLOOKUP(E593,Store_SRP!B2:N110,13, FALSE)))</f>
      </c>
      <c r="AC593">
        <f>IF(IFERROR(AB593,TRUE)=TRUE, "-","OK")</f>
      </c>
      <c r="AD593" s="8" t="s">
        <v>1358</v>
      </c>
      <c r="AE593" s="8" t="s">
        <v>39</v>
      </c>
      <c r="AF593">
        <f>IF(IFERROR(VLOOKUP(E593,Store_Showcase!B2:H144,{5}, FALSE), TRUE)=TRUE, IF(IFERROR(VLOOKUP(E593,Store_SRP!B2:H110,{5}, FALSE), TRUE)=TRUE,VLOOKUP(E593,Store_VAM!B2:H273,{5}, FALSE),VLOOKUP(E593,Store_SRP!B2:H110,{5}, FALSE)), VLOOKUP(E593,Store_Showcase!B2:H144,{5}, FALSE))</f>
      </c>
      <c r="AG593">
        <f>IF(IFERROR(VLOOKUP(E593,Store_Showcase!B2:H144,{6}, FALSE), TRUE)=TRUE, IF(IFERROR(VLOOKUP(E593,Store_SRP!B2:H110,{6}, FALSE), TRUE)=TRUE,VLOOKUP(E593,Store_VAM!B2:H273,{6}, FALSE),VLOOKUP(E593,Store_SRP!B2:H110,{6}, FALSE)), VLOOKUP(E593,Store_Showcase!B2:H144,{6}, FALSE))</f>
      </c>
      <c r="AH593">
        <f>VLOOKUP(G593,Sku_Consolidated!A2:R957,18,FALSE)</f>
      </c>
      <c r="AI593">
        <f>VLOOKUP(G593,Sku_Consolidated!A2:S957,19,FALSE)</f>
      </c>
      <c r="AJ593">
        <f>VLOOKUP(G593,Sku_Consolidated!A2:T957,20,FALSE)</f>
      </c>
    </row>
    <row r="594" spans="1:36" x14ac:dyDescent="0.25">
      <c r="A594">
        <v>2024</v>
      </c>
      <c r="B594" t="s">
        <v>31</v>
      </c>
      <c r="C594" t="s">
        <v>32</v>
      </c>
      <c r="D594" t="s">
        <v>33</v>
      </c>
      <c r="E594">
        <v>814</v>
      </c>
      <c r="F594">
        <f>IF(IFERROR(VLOOKUP(E594,Store_Showcase!B2:H144,{2}, FALSE), TRUE)=TRUE, IF(IFERROR(VLOOKUP(E594,Store_SRP!B2:H110,{2}, FALSE), TRUE)=TRUE,VLOOKUP(E594,Store_VAM!B2:H273,{2}, FALSE),VLOOKUP(E594,Store_SRP!B2:H110,{2}, FALSE)), VLOOKUP(E594,Store_Showcase!B2:H144,{2}, FALSE))</f>
      </c>
      <c r="G594">
        <v>655306</v>
      </c>
      <c r="H594" t="s">
        <v>43</v>
      </c>
      <c r="I594" s="8" t="s">
        <v>1359</v>
      </c>
      <c r="J594" t="s">
        <v>36</v>
      </c>
      <c r="K594" s="8">
        <f>IF(J594="PCK", I594, 0)</f>
      </c>
      <c r="L594" s="8">
        <f>IF(J594="KLS", I594, IF(J594="PCK", I594*VLOOKUP(G594,Sku_Consolidated!A2:U957,21, FALSE),I594*VLOOKUP(G594,Sku_Consolidated!A2:U957,21, FALSE)))</f>
      </c>
      <c r="M594" s="8">
        <f>IF(J594="PCS", I594, 0)</f>
      </c>
      <c r="N594" s="8" t="s">
        <v>1360</v>
      </c>
      <c r="O594" s="8">
        <f>N594 * VLOOKUP(E594&amp;VLOOKUP(G594,Sku_Consolidated!A2:Q957,17,FALSE),Sku_CommRate!A2:E1002, 5, FALSE)</f>
      </c>
      <c r="P594" s="8">
        <f>N594 - O594</f>
      </c>
      <c r="Q594">
        <f>VLOOKUP(G594,Sku_Consolidated!A2:G957,7, FALSE)</f>
      </c>
      <c r="R594">
        <f>IF(IFERROR(VLOOKUP(E594,Store_Showcase!B2:H144,7, FALSE), TRUE)=TRUE, IF(IFERROR(VLOOKUP(E594,Store_SRP!B2:H110,7, FALSE), TRUE)=TRUE,VLOOKUP(E594,Store_VAM!B2:H273,7, FALSE),VLOOKUP(E594,Store_SRP!B2:H110,7, FALSE)), VLOOKUP(E594,Store_Showcase!B2:H144,7, FALSE))</f>
      </c>
      <c r="S594">
        <f>IF(IFERROR(VLOOKUP(E594,Store_Showcase!B2:I144,8, FALSE), TRUE)=TRUE, IF(IFERROR(VLOOKUP(E594,Store_SRP!B2:I110,8, FALSE), TRUE)=TRUE,VLOOKUP(E594,Store_VAM!B2:I273,8, FALSE),VLOOKUP(E594,Store_SRP!B2:I110,8, FALSE)), VLOOKUP(E594,Store_Showcase!B2:I144,8, FALSE))</f>
      </c>
      <c r="T594">
        <f>VLOOKUP(G594,Sku_Consolidated!A2:R957,18,FALSE)</f>
      </c>
      <c r="U594">
        <v>6233</v>
      </c>
      <c r="V594">
        <f>IF(VLOOKUP(G594,Sku_Consolidated!A2:S957,19,FALSE)="SHOWCASE", VLOOKUP(E594,Store_Showcase!B2:L144,11, FALSE), IF(VLOOKUP(G594,Sku_Consolidated!A2:S957,19,FALSE)="VAM",VLOOKUP(E594,Store_VAM!B2:L273,11, FALSE),VLOOKUP(E594,Store_SRP!B2:L110,11, FALSE)))</f>
      </c>
      <c r="W594">
        <f>VLOOKUP(G594,Sku_Consolidated!A2:W957,11,FALSE)</f>
      </c>
      <c r="X594">
        <f>VLOOKUP(G594,Sku_Consolidated!A2:H957,8,FALSE)</f>
      </c>
      <c r="Y594">
        <f>VLOOKUP(G594,Sku_Consolidated!A2:I957,9,FALSE)</f>
      </c>
      <c r="Z594" t="s">
        <v>38</v>
      </c>
      <c r="AA594">
        <f>VLOOKUP(G594,Sku_Consolidated!A2:E957,5,FALSE)</f>
      </c>
      <c r="AB594">
        <f>IF(VLOOKUP(G594,Sku_Consolidated!A2:S957,19,FALSE)="SHOWCASE", VLOOKUP(E594,Store_Showcase!B2:N144,13, FALSE), IF(VLOOKUP(G594,Sku_Consolidated!A2:S957,19,FALSE)="VAM",VLOOKUP(E594,Store_VAM!B2:N273,13, FALSE),VLOOKUP(E594,Store_SRP!B2:N110,13, FALSE)))</f>
      </c>
      <c r="AC594">
        <f>IF(IFERROR(AB594,TRUE)=TRUE, "-","OK")</f>
      </c>
      <c r="AD594" s="8" t="s">
        <v>1360</v>
      </c>
      <c r="AE594" s="8" t="s">
        <v>39</v>
      </c>
      <c r="AF594">
        <f>IF(IFERROR(VLOOKUP(E594,Store_Showcase!B2:H144,{5}, FALSE), TRUE)=TRUE, IF(IFERROR(VLOOKUP(E594,Store_SRP!B2:H110,{5}, FALSE), TRUE)=TRUE,VLOOKUP(E594,Store_VAM!B2:H273,{5}, FALSE),VLOOKUP(E594,Store_SRP!B2:H110,{5}, FALSE)), VLOOKUP(E594,Store_Showcase!B2:H144,{5}, FALSE))</f>
      </c>
      <c r="AG594">
        <f>IF(IFERROR(VLOOKUP(E594,Store_Showcase!B2:H144,{6}, FALSE), TRUE)=TRUE, IF(IFERROR(VLOOKUP(E594,Store_SRP!B2:H110,{6}, FALSE), TRUE)=TRUE,VLOOKUP(E594,Store_VAM!B2:H273,{6}, FALSE),VLOOKUP(E594,Store_SRP!B2:H110,{6}, FALSE)), VLOOKUP(E594,Store_Showcase!B2:H144,{6}, FALSE))</f>
      </c>
      <c r="AH594">
        <f>VLOOKUP(G594,Sku_Consolidated!A2:R957,18,FALSE)</f>
      </c>
      <c r="AI594">
        <f>VLOOKUP(G594,Sku_Consolidated!A2:S957,19,FALSE)</f>
      </c>
      <c r="AJ594">
        <f>VLOOKUP(G594,Sku_Consolidated!A2:T957,20,FALSE)</f>
      </c>
    </row>
    <row r="595" spans="1:36" x14ac:dyDescent="0.25">
      <c r="A595">
        <v>2024</v>
      </c>
      <c r="B595" t="s">
        <v>31</v>
      </c>
      <c r="C595" t="s">
        <v>32</v>
      </c>
      <c r="D595" t="s">
        <v>33</v>
      </c>
      <c r="E595">
        <v>216</v>
      </c>
      <c r="F595">
        <f>IF(IFERROR(VLOOKUP(E595,Store_Showcase!B2:H144,{2}, FALSE), TRUE)=TRUE, IF(IFERROR(VLOOKUP(E595,Store_SRP!B2:H110,{2}, FALSE), TRUE)=TRUE,VLOOKUP(E595,Store_VAM!B2:H273,{2}, FALSE),VLOOKUP(E595,Store_SRP!B2:H110,{2}, FALSE)), VLOOKUP(E595,Store_Showcase!B2:H144,{2}, FALSE))</f>
      </c>
      <c r="G595">
        <v>655304</v>
      </c>
      <c r="H595" t="s">
        <v>142</v>
      </c>
      <c r="I595" s="8" t="s">
        <v>1361</v>
      </c>
      <c r="J595" t="s">
        <v>36</v>
      </c>
      <c r="K595" s="8">
        <f>IF(J595="PCK", I595, 0)</f>
      </c>
      <c r="L595" s="8">
        <f>IF(J595="KLS", I595, IF(J595="PCK", I595*VLOOKUP(G595,Sku_Consolidated!A2:U957,21, FALSE),I595*VLOOKUP(G595,Sku_Consolidated!A2:U957,21, FALSE)))</f>
      </c>
      <c r="M595" s="8">
        <f>IF(J595="PCS", I595, 0)</f>
      </c>
      <c r="N595" s="8" t="s">
        <v>1362</v>
      </c>
      <c r="O595" s="8">
        <f>N595 * VLOOKUP(E595&amp;VLOOKUP(G595,Sku_Consolidated!A2:Q957,17,FALSE),Sku_CommRate!A2:E1002, 5, FALSE)</f>
      </c>
      <c r="P595" s="8">
        <f>N595 - O595</f>
      </c>
      <c r="Q595">
        <f>VLOOKUP(G595,Sku_Consolidated!A2:G957,7, FALSE)</f>
      </c>
      <c r="R595">
        <f>IF(IFERROR(VLOOKUP(E595,Store_Showcase!B2:H144,7, FALSE), TRUE)=TRUE, IF(IFERROR(VLOOKUP(E595,Store_SRP!B2:H110,7, FALSE), TRUE)=TRUE,VLOOKUP(E595,Store_VAM!B2:H273,7, FALSE),VLOOKUP(E595,Store_SRP!B2:H110,7, FALSE)), VLOOKUP(E595,Store_Showcase!B2:H144,7, FALSE))</f>
      </c>
      <c r="S595">
        <f>IF(IFERROR(VLOOKUP(E595,Store_Showcase!B2:I144,8, FALSE), TRUE)=TRUE, IF(IFERROR(VLOOKUP(E595,Store_SRP!B2:I110,8, FALSE), TRUE)=TRUE,VLOOKUP(E595,Store_VAM!B2:I273,8, FALSE),VLOOKUP(E595,Store_SRP!B2:I110,8, FALSE)), VLOOKUP(E595,Store_Showcase!B2:I144,8, FALSE))</f>
      </c>
      <c r="T595">
        <f>VLOOKUP(G595,Sku_Consolidated!A2:R957,18,FALSE)</f>
      </c>
      <c r="U595">
        <v>6231</v>
      </c>
      <c r="V595">
        <f>IF(VLOOKUP(G595,Sku_Consolidated!A2:S957,19,FALSE)="SHOWCASE", VLOOKUP(E595,Store_Showcase!B2:L144,11, FALSE), IF(VLOOKUP(G595,Sku_Consolidated!A2:S957,19,FALSE)="VAM",VLOOKUP(E595,Store_VAM!B2:L273,11, FALSE),VLOOKUP(E595,Store_SRP!B2:L110,11, FALSE)))</f>
      </c>
      <c r="W595">
        <f>VLOOKUP(G595,Sku_Consolidated!A2:W957,11,FALSE)</f>
      </c>
      <c r="X595">
        <f>VLOOKUP(G595,Sku_Consolidated!A2:H957,8,FALSE)</f>
      </c>
      <c r="Y595">
        <f>VLOOKUP(G595,Sku_Consolidated!A2:I957,9,FALSE)</f>
      </c>
      <c r="Z595" t="s">
        <v>38</v>
      </c>
      <c r="AA595">
        <f>VLOOKUP(G595,Sku_Consolidated!A2:E957,5,FALSE)</f>
      </c>
      <c r="AB595">
        <f>IF(VLOOKUP(G595,Sku_Consolidated!A2:S957,19,FALSE)="SHOWCASE", VLOOKUP(E595,Store_Showcase!B2:N144,13, FALSE), IF(VLOOKUP(G595,Sku_Consolidated!A2:S957,19,FALSE)="VAM",VLOOKUP(E595,Store_VAM!B2:N273,13, FALSE),VLOOKUP(E595,Store_SRP!B2:N110,13, FALSE)))</f>
      </c>
      <c r="AC595">
        <f>IF(IFERROR(AB595,TRUE)=TRUE, "-","OK")</f>
      </c>
      <c r="AD595" s="8" t="s">
        <v>1362</v>
      </c>
      <c r="AE595" s="8" t="s">
        <v>39</v>
      </c>
      <c r="AF595">
        <f>IF(IFERROR(VLOOKUP(E595,Store_Showcase!B2:H144,{5}, FALSE), TRUE)=TRUE, IF(IFERROR(VLOOKUP(E595,Store_SRP!B2:H110,{5}, FALSE), TRUE)=TRUE,VLOOKUP(E595,Store_VAM!B2:H273,{5}, FALSE),VLOOKUP(E595,Store_SRP!B2:H110,{5}, FALSE)), VLOOKUP(E595,Store_Showcase!B2:H144,{5}, FALSE))</f>
      </c>
      <c r="AG595">
        <f>IF(IFERROR(VLOOKUP(E595,Store_Showcase!B2:H144,{6}, FALSE), TRUE)=TRUE, IF(IFERROR(VLOOKUP(E595,Store_SRP!B2:H110,{6}, FALSE), TRUE)=TRUE,VLOOKUP(E595,Store_VAM!B2:H273,{6}, FALSE),VLOOKUP(E595,Store_SRP!B2:H110,{6}, FALSE)), VLOOKUP(E595,Store_Showcase!B2:H144,{6}, FALSE))</f>
      </c>
      <c r="AH595">
        <f>VLOOKUP(G595,Sku_Consolidated!A2:R957,18,FALSE)</f>
      </c>
      <c r="AI595">
        <f>VLOOKUP(G595,Sku_Consolidated!A2:S957,19,FALSE)</f>
      </c>
      <c r="AJ595">
        <f>VLOOKUP(G595,Sku_Consolidated!A2:T957,20,FALSE)</f>
      </c>
    </row>
    <row r="596" spans="1:36" x14ac:dyDescent="0.25">
      <c r="A596">
        <v>2024</v>
      </c>
      <c r="B596" t="s">
        <v>31</v>
      </c>
      <c r="C596" t="s">
        <v>32</v>
      </c>
      <c r="D596" t="s">
        <v>33</v>
      </c>
      <c r="E596">
        <v>245</v>
      </c>
      <c r="F596">
        <f>IF(IFERROR(VLOOKUP(E596,Store_Showcase!B2:H144,{2}, FALSE), TRUE)=TRUE, IF(IFERROR(VLOOKUP(E596,Store_SRP!B2:H110,{2}, FALSE), TRUE)=TRUE,VLOOKUP(E596,Store_VAM!B2:H273,{2}, FALSE),VLOOKUP(E596,Store_SRP!B2:H110,{2}, FALSE)), VLOOKUP(E596,Store_Showcase!B2:H144,{2}, FALSE))</f>
      </c>
      <c r="G596">
        <v>666982</v>
      </c>
      <c r="H596" t="s">
        <v>1363</v>
      </c>
      <c r="I596" s="8" t="s">
        <v>1364</v>
      </c>
      <c r="J596" t="s">
        <v>493</v>
      </c>
      <c r="K596" s="8">
        <f>IF(J596="PCK", I596, 0)</f>
      </c>
      <c r="L596" s="8">
        <f>IF(J596="KLS", I596, IF(J596="PCK", I596*VLOOKUP(G596,Sku_Consolidated!A2:U957,21, FALSE),I596*VLOOKUP(G596,Sku_Consolidated!A2:U957,21, FALSE)))</f>
      </c>
      <c r="M596" s="8">
        <f>IF(J596="PCS", I596, 0)</f>
      </c>
      <c r="N596" s="8" t="s">
        <v>1365</v>
      </c>
      <c r="O596" s="8">
        <f>N596 * VLOOKUP(E596&amp;VLOOKUP(G596,Sku_Consolidated!A2:Q957,17,FALSE),Sku_CommRate!A2:E1002, 5, FALSE)</f>
      </c>
      <c r="P596" s="8">
        <f>N596 - O596</f>
      </c>
      <c r="Q596">
        <f>VLOOKUP(G596,Sku_Consolidated!A2:G957,7, FALSE)</f>
      </c>
      <c r="R596">
        <f>IF(IFERROR(VLOOKUP(E596,Store_Showcase!B2:H144,7, FALSE), TRUE)=TRUE, IF(IFERROR(VLOOKUP(E596,Store_SRP!B2:H110,7, FALSE), TRUE)=TRUE,VLOOKUP(E596,Store_VAM!B2:H273,7, FALSE),VLOOKUP(E596,Store_SRP!B2:H110,7, FALSE)), VLOOKUP(E596,Store_Showcase!B2:H144,7, FALSE))</f>
      </c>
      <c r="S596">
        <f>IF(IFERROR(VLOOKUP(E596,Store_Showcase!B2:I144,8, FALSE), TRUE)=TRUE, IF(IFERROR(VLOOKUP(E596,Store_SRP!B2:I110,8, FALSE), TRUE)=TRUE,VLOOKUP(E596,Store_VAM!B2:I273,8, FALSE),VLOOKUP(E596,Store_SRP!B2:I110,8, FALSE)), VLOOKUP(E596,Store_Showcase!B2:I144,8, FALSE))</f>
      </c>
      <c r="T596">
        <f>VLOOKUP(G596,Sku_Consolidated!A2:R957,18,FALSE)</f>
      </c>
      <c r="U596">
        <v>4806532531663</v>
      </c>
      <c r="V596">
        <f>IF(VLOOKUP(G596,Sku_Consolidated!A2:S957,19,FALSE)="SHOWCASE", VLOOKUP(E596,Store_Showcase!B2:L144,11, FALSE), IF(VLOOKUP(G596,Sku_Consolidated!A2:S957,19,FALSE)="VAM",VLOOKUP(E596,Store_VAM!B2:L273,11, FALSE),VLOOKUP(E596,Store_SRP!B2:L110,11, FALSE)))</f>
      </c>
      <c r="W596">
        <f>VLOOKUP(G596,Sku_Consolidated!A2:W957,11,FALSE)</f>
      </c>
      <c r="X596">
        <f>VLOOKUP(G596,Sku_Consolidated!A2:H957,8,FALSE)</f>
      </c>
      <c r="Y596">
        <f>VLOOKUP(G596,Sku_Consolidated!A2:I957,9,FALSE)</f>
      </c>
      <c r="Z596" t="s">
        <v>38</v>
      </c>
      <c r="AA596">
        <f>VLOOKUP(G596,Sku_Consolidated!A2:E957,5,FALSE)</f>
      </c>
      <c r="AB596">
        <f>IF(VLOOKUP(G596,Sku_Consolidated!A2:S957,19,FALSE)="SHOWCASE", VLOOKUP(E596,Store_Showcase!B2:N144,13, FALSE), IF(VLOOKUP(G596,Sku_Consolidated!A2:S957,19,FALSE)="VAM",VLOOKUP(E596,Store_VAM!B2:N273,13, FALSE),VLOOKUP(E596,Store_SRP!B2:N110,13, FALSE)))</f>
      </c>
      <c r="AC596">
        <f>IF(IFERROR(AB596,TRUE)=TRUE, "-","OK")</f>
      </c>
      <c r="AD596" s="8" t="s">
        <v>1366</v>
      </c>
      <c r="AE596" s="8" t="s">
        <v>1367</v>
      </c>
      <c r="AF596">
        <f>IF(IFERROR(VLOOKUP(E596,Store_Showcase!B2:H144,{5}, FALSE), TRUE)=TRUE, IF(IFERROR(VLOOKUP(E596,Store_SRP!B2:H110,{5}, FALSE), TRUE)=TRUE,VLOOKUP(E596,Store_VAM!B2:H273,{5}, FALSE),VLOOKUP(E596,Store_SRP!B2:H110,{5}, FALSE)), VLOOKUP(E596,Store_Showcase!B2:H144,{5}, FALSE))</f>
      </c>
      <c r="AG596">
        <f>IF(IFERROR(VLOOKUP(E596,Store_Showcase!B2:H144,{6}, FALSE), TRUE)=TRUE, IF(IFERROR(VLOOKUP(E596,Store_SRP!B2:H110,{6}, FALSE), TRUE)=TRUE,VLOOKUP(E596,Store_VAM!B2:H273,{6}, FALSE),VLOOKUP(E596,Store_SRP!B2:H110,{6}, FALSE)), VLOOKUP(E596,Store_Showcase!B2:H144,{6}, FALSE))</f>
      </c>
      <c r="AH596">
        <f>VLOOKUP(G596,Sku_Consolidated!A2:R957,18,FALSE)</f>
      </c>
      <c r="AI596">
        <f>VLOOKUP(G596,Sku_Consolidated!A2:S957,19,FALSE)</f>
      </c>
      <c r="AJ596">
        <f>VLOOKUP(G596,Sku_Consolidated!A2:T957,20,FALSE)</f>
      </c>
    </row>
    <row r="597" spans="1:36" x14ac:dyDescent="0.25">
      <c r="A597">
        <v>2024</v>
      </c>
      <c r="B597" t="s">
        <v>31</v>
      </c>
      <c r="C597" t="s">
        <v>32</v>
      </c>
      <c r="D597" t="s">
        <v>33</v>
      </c>
      <c r="E597">
        <v>221</v>
      </c>
      <c r="F597">
        <f>IF(IFERROR(VLOOKUP(E597,Store_Showcase!B2:H144,{2}, FALSE), TRUE)=TRUE, IF(IFERROR(VLOOKUP(E597,Store_SRP!B2:H110,{2}, FALSE), TRUE)=TRUE,VLOOKUP(E597,Store_VAM!B2:H273,{2}, FALSE),VLOOKUP(E597,Store_SRP!B2:H110,{2}, FALSE)), VLOOKUP(E597,Store_Showcase!B2:H144,{2}, FALSE))</f>
      </c>
      <c r="G597">
        <v>655321</v>
      </c>
      <c r="H597" t="s">
        <v>471</v>
      </c>
      <c r="I597" s="8" t="s">
        <v>1122</v>
      </c>
      <c r="J597" t="s">
        <v>36</v>
      </c>
      <c r="K597" s="8">
        <f>IF(J597="PCK", I597, 0)</f>
      </c>
      <c r="L597" s="8">
        <f>IF(J597="KLS", I597, IF(J597="PCK", I597*VLOOKUP(G597,Sku_Consolidated!A2:U957,21, FALSE),I597*VLOOKUP(G597,Sku_Consolidated!A2:U957,21, FALSE)))</f>
      </c>
      <c r="M597" s="8">
        <f>IF(J597="PCS", I597, 0)</f>
      </c>
      <c r="N597" s="8" t="s">
        <v>1368</v>
      </c>
      <c r="O597" s="8">
        <f>N597 * VLOOKUP(E597&amp;VLOOKUP(G597,Sku_Consolidated!A2:Q957,17,FALSE),Sku_CommRate!A2:E1002, 5, FALSE)</f>
      </c>
      <c r="P597" s="8">
        <f>N597 - O597</f>
      </c>
      <c r="Q597">
        <f>VLOOKUP(G597,Sku_Consolidated!A2:G957,7, FALSE)</f>
      </c>
      <c r="R597">
        <f>IF(IFERROR(VLOOKUP(E597,Store_Showcase!B2:H144,7, FALSE), TRUE)=TRUE, IF(IFERROR(VLOOKUP(E597,Store_SRP!B2:H110,7, FALSE), TRUE)=TRUE,VLOOKUP(E597,Store_VAM!B2:H273,7, FALSE),VLOOKUP(E597,Store_SRP!B2:H110,7, FALSE)), VLOOKUP(E597,Store_Showcase!B2:H144,7, FALSE))</f>
      </c>
      <c r="S597">
        <f>IF(IFERROR(VLOOKUP(E597,Store_Showcase!B2:I144,8, FALSE), TRUE)=TRUE, IF(IFERROR(VLOOKUP(E597,Store_SRP!B2:I110,8, FALSE), TRUE)=TRUE,VLOOKUP(E597,Store_VAM!B2:I273,8, FALSE),VLOOKUP(E597,Store_SRP!B2:I110,8, FALSE)), VLOOKUP(E597,Store_Showcase!B2:I144,8, FALSE))</f>
      </c>
      <c r="T597">
        <f>VLOOKUP(G597,Sku_Consolidated!A2:R957,18,FALSE)</f>
      </c>
      <c r="U597">
        <v>6246</v>
      </c>
      <c r="V597">
        <f>IF(VLOOKUP(G597,Sku_Consolidated!A2:S957,19,FALSE)="SHOWCASE", VLOOKUP(E597,Store_Showcase!B2:L144,11, FALSE), IF(VLOOKUP(G597,Sku_Consolidated!A2:S957,19,FALSE)="VAM",VLOOKUP(E597,Store_VAM!B2:L273,11, FALSE),VLOOKUP(E597,Store_SRP!B2:L110,11, FALSE)))</f>
      </c>
      <c r="W597">
        <f>VLOOKUP(G597,Sku_Consolidated!A2:W957,11,FALSE)</f>
      </c>
      <c r="X597">
        <f>VLOOKUP(G597,Sku_Consolidated!A2:H957,8,FALSE)</f>
      </c>
      <c r="Y597">
        <f>VLOOKUP(G597,Sku_Consolidated!A2:I957,9,FALSE)</f>
      </c>
      <c r="Z597" t="s">
        <v>38</v>
      </c>
      <c r="AA597">
        <f>VLOOKUP(G597,Sku_Consolidated!A2:E957,5,FALSE)</f>
      </c>
      <c r="AB597">
        <f>IF(VLOOKUP(G597,Sku_Consolidated!A2:S957,19,FALSE)="SHOWCASE", VLOOKUP(E597,Store_Showcase!B2:N144,13, FALSE), IF(VLOOKUP(G597,Sku_Consolidated!A2:S957,19,FALSE)="VAM",VLOOKUP(E597,Store_VAM!B2:N273,13, FALSE),VLOOKUP(E597,Store_SRP!B2:N110,13, FALSE)))</f>
      </c>
      <c r="AC597">
        <f>IF(IFERROR(AB597,TRUE)=TRUE, "-","OK")</f>
      </c>
      <c r="AD597" s="8" t="s">
        <v>1368</v>
      </c>
      <c r="AE597" s="8" t="s">
        <v>39</v>
      </c>
      <c r="AF597">
        <f>IF(IFERROR(VLOOKUP(E597,Store_Showcase!B2:H144,{5}, FALSE), TRUE)=TRUE, IF(IFERROR(VLOOKUP(E597,Store_SRP!B2:H110,{5}, FALSE), TRUE)=TRUE,VLOOKUP(E597,Store_VAM!B2:H273,{5}, FALSE),VLOOKUP(E597,Store_SRP!B2:H110,{5}, FALSE)), VLOOKUP(E597,Store_Showcase!B2:H144,{5}, FALSE))</f>
      </c>
      <c r="AG597">
        <f>IF(IFERROR(VLOOKUP(E597,Store_Showcase!B2:H144,{6}, FALSE), TRUE)=TRUE, IF(IFERROR(VLOOKUP(E597,Store_SRP!B2:H110,{6}, FALSE), TRUE)=TRUE,VLOOKUP(E597,Store_VAM!B2:H273,{6}, FALSE),VLOOKUP(E597,Store_SRP!B2:H110,{6}, FALSE)), VLOOKUP(E597,Store_Showcase!B2:H144,{6}, FALSE))</f>
      </c>
      <c r="AH597">
        <f>VLOOKUP(G597,Sku_Consolidated!A2:R957,18,FALSE)</f>
      </c>
      <c r="AI597">
        <f>VLOOKUP(G597,Sku_Consolidated!A2:S957,19,FALSE)</f>
      </c>
      <c r="AJ597">
        <f>VLOOKUP(G597,Sku_Consolidated!A2:T957,20,FALSE)</f>
      </c>
    </row>
    <row r="598" spans="1:36" x14ac:dyDescent="0.25">
      <c r="A598">
        <v>2024</v>
      </c>
      <c r="B598" t="s">
        <v>31</v>
      </c>
      <c r="C598" t="s">
        <v>32</v>
      </c>
      <c r="D598" t="s">
        <v>33</v>
      </c>
      <c r="E598">
        <v>229</v>
      </c>
      <c r="F598">
        <f>IF(IFERROR(VLOOKUP(E598,Store_Showcase!B2:H144,{2}, FALSE), TRUE)=TRUE, IF(IFERROR(VLOOKUP(E598,Store_SRP!B2:H110,{2}, FALSE), TRUE)=TRUE,VLOOKUP(E598,Store_VAM!B2:H273,{2}, FALSE),VLOOKUP(E598,Store_SRP!B2:H110,{2}, FALSE)), VLOOKUP(E598,Store_Showcase!B2:H144,{2}, FALSE))</f>
      </c>
      <c r="G598">
        <v>655307</v>
      </c>
      <c r="H598" t="s">
        <v>389</v>
      </c>
      <c r="I598" s="8" t="s">
        <v>1369</v>
      </c>
      <c r="J598" t="s">
        <v>36</v>
      </c>
      <c r="K598" s="8">
        <f>IF(J598="PCK", I598, 0)</f>
      </c>
      <c r="L598" s="8">
        <f>IF(J598="KLS", I598, IF(J598="PCK", I598*VLOOKUP(G598,Sku_Consolidated!A2:U957,21, FALSE),I598*VLOOKUP(G598,Sku_Consolidated!A2:U957,21, FALSE)))</f>
      </c>
      <c r="M598" s="8">
        <f>IF(J598="PCS", I598, 0)</f>
      </c>
      <c r="N598" s="8" t="s">
        <v>1370</v>
      </c>
      <c r="O598" s="8">
        <f>N598 * VLOOKUP(E598&amp;VLOOKUP(G598,Sku_Consolidated!A2:Q957,17,FALSE),Sku_CommRate!A2:E1002, 5, FALSE)</f>
      </c>
      <c r="P598" s="8">
        <f>N598 - O598</f>
      </c>
      <c r="Q598">
        <f>VLOOKUP(G598,Sku_Consolidated!A2:G957,7, FALSE)</f>
      </c>
      <c r="R598">
        <f>IF(IFERROR(VLOOKUP(E598,Store_Showcase!B2:H144,7, FALSE), TRUE)=TRUE, IF(IFERROR(VLOOKUP(E598,Store_SRP!B2:H110,7, FALSE), TRUE)=TRUE,VLOOKUP(E598,Store_VAM!B2:H273,7, FALSE),VLOOKUP(E598,Store_SRP!B2:H110,7, FALSE)), VLOOKUP(E598,Store_Showcase!B2:H144,7, FALSE))</f>
      </c>
      <c r="S598">
        <f>IF(IFERROR(VLOOKUP(E598,Store_Showcase!B2:I144,8, FALSE), TRUE)=TRUE, IF(IFERROR(VLOOKUP(E598,Store_SRP!B2:I110,8, FALSE), TRUE)=TRUE,VLOOKUP(E598,Store_VAM!B2:I273,8, FALSE),VLOOKUP(E598,Store_SRP!B2:I110,8, FALSE)), VLOOKUP(E598,Store_Showcase!B2:I144,8, FALSE))</f>
      </c>
      <c r="T598">
        <f>VLOOKUP(G598,Sku_Consolidated!A2:R957,18,FALSE)</f>
      </c>
      <c r="U598">
        <v>6234</v>
      </c>
      <c r="V598">
        <f>IF(VLOOKUP(G598,Sku_Consolidated!A2:S957,19,FALSE)="SHOWCASE", VLOOKUP(E598,Store_Showcase!B2:L144,11, FALSE), IF(VLOOKUP(G598,Sku_Consolidated!A2:S957,19,FALSE)="VAM",VLOOKUP(E598,Store_VAM!B2:L273,11, FALSE),VLOOKUP(E598,Store_SRP!B2:L110,11, FALSE)))</f>
      </c>
      <c r="W598">
        <f>VLOOKUP(G598,Sku_Consolidated!A2:W957,11,FALSE)</f>
      </c>
      <c r="X598">
        <f>VLOOKUP(G598,Sku_Consolidated!A2:H957,8,FALSE)</f>
      </c>
      <c r="Y598">
        <f>VLOOKUP(G598,Sku_Consolidated!A2:I957,9,FALSE)</f>
      </c>
      <c r="Z598" t="s">
        <v>38</v>
      </c>
      <c r="AA598">
        <f>VLOOKUP(G598,Sku_Consolidated!A2:E957,5,FALSE)</f>
      </c>
      <c r="AB598">
        <f>IF(VLOOKUP(G598,Sku_Consolidated!A2:S957,19,FALSE)="SHOWCASE", VLOOKUP(E598,Store_Showcase!B2:N144,13, FALSE), IF(VLOOKUP(G598,Sku_Consolidated!A2:S957,19,FALSE)="VAM",VLOOKUP(E598,Store_VAM!B2:N273,13, FALSE),VLOOKUP(E598,Store_SRP!B2:N110,13, FALSE)))</f>
      </c>
      <c r="AC598">
        <f>IF(IFERROR(AB598,TRUE)=TRUE, "-","OK")</f>
      </c>
      <c r="AD598" s="8" t="s">
        <v>1370</v>
      </c>
      <c r="AE598" s="8" t="s">
        <v>39</v>
      </c>
      <c r="AF598">
        <f>IF(IFERROR(VLOOKUP(E598,Store_Showcase!B2:H144,{5}, FALSE), TRUE)=TRUE, IF(IFERROR(VLOOKUP(E598,Store_SRP!B2:H110,{5}, FALSE), TRUE)=TRUE,VLOOKUP(E598,Store_VAM!B2:H273,{5}, FALSE),VLOOKUP(E598,Store_SRP!B2:H110,{5}, FALSE)), VLOOKUP(E598,Store_Showcase!B2:H144,{5}, FALSE))</f>
      </c>
      <c r="AG598">
        <f>IF(IFERROR(VLOOKUP(E598,Store_Showcase!B2:H144,{6}, FALSE), TRUE)=TRUE, IF(IFERROR(VLOOKUP(E598,Store_SRP!B2:H110,{6}, FALSE), TRUE)=TRUE,VLOOKUP(E598,Store_VAM!B2:H273,{6}, FALSE),VLOOKUP(E598,Store_SRP!B2:H110,{6}, FALSE)), VLOOKUP(E598,Store_Showcase!B2:H144,{6}, FALSE))</f>
      </c>
      <c r="AH598">
        <f>VLOOKUP(G598,Sku_Consolidated!A2:R957,18,FALSE)</f>
      </c>
      <c r="AI598">
        <f>VLOOKUP(G598,Sku_Consolidated!A2:S957,19,FALSE)</f>
      </c>
      <c r="AJ598">
        <f>VLOOKUP(G598,Sku_Consolidated!A2:T957,20,FALSE)</f>
      </c>
    </row>
    <row r="599" spans="1:36" x14ac:dyDescent="0.25">
      <c r="A599">
        <v>2024</v>
      </c>
      <c r="B599" t="s">
        <v>31</v>
      </c>
      <c r="C599" t="s">
        <v>32</v>
      </c>
      <c r="D599" t="s">
        <v>33</v>
      </c>
      <c r="E599">
        <v>801</v>
      </c>
      <c r="F599">
        <f>IF(IFERROR(VLOOKUP(E599,Store_Showcase!B2:H144,{2}, FALSE), TRUE)=TRUE, IF(IFERROR(VLOOKUP(E599,Store_SRP!B2:H110,{2}, FALSE), TRUE)=TRUE,VLOOKUP(E599,Store_VAM!B2:H273,{2}, FALSE),VLOOKUP(E599,Store_SRP!B2:H110,{2}, FALSE)), VLOOKUP(E599,Store_Showcase!B2:H144,{2}, FALSE))</f>
      </c>
      <c r="G599">
        <v>657353</v>
      </c>
      <c r="H599" t="s">
        <v>779</v>
      </c>
      <c r="I599" s="8" t="s">
        <v>1345</v>
      </c>
      <c r="J599" t="s">
        <v>12</v>
      </c>
      <c r="K599" s="8">
        <f>IF(J599="PCK", I599, 0)</f>
      </c>
      <c r="L599" s="8">
        <f>IF(J599="KLS", I599, IF(J599="PCK", I599*VLOOKUP(G599,Sku_Consolidated!A2:U957,21, FALSE),I599*VLOOKUP(G599,Sku_Consolidated!A2:U957,21, FALSE)))</f>
      </c>
      <c r="M599" s="8">
        <f>IF(J599="PCS", I599, 0)</f>
      </c>
      <c r="N599" s="8" t="s">
        <v>1371</v>
      </c>
      <c r="O599" s="8">
        <f>N599 * VLOOKUP(E599&amp;VLOOKUP(G599,Sku_Consolidated!A2:Q957,17,FALSE),Sku_CommRate!A2:E1002, 5, FALSE)</f>
      </c>
      <c r="P599" s="8">
        <f>N599 - O599</f>
      </c>
      <c r="Q599">
        <f>VLOOKUP(G599,Sku_Consolidated!A2:G957,7, FALSE)</f>
      </c>
      <c r="R599">
        <f>IF(IFERROR(VLOOKUP(E599,Store_Showcase!B2:H144,7, FALSE), TRUE)=TRUE, IF(IFERROR(VLOOKUP(E599,Store_SRP!B2:H110,7, FALSE), TRUE)=TRUE,VLOOKUP(E599,Store_VAM!B2:H273,7, FALSE),VLOOKUP(E599,Store_SRP!B2:H110,7, FALSE)), VLOOKUP(E599,Store_Showcase!B2:H144,7, FALSE))</f>
      </c>
      <c r="S599">
        <f>IF(IFERROR(VLOOKUP(E599,Store_Showcase!B2:I144,8, FALSE), TRUE)=TRUE, IF(IFERROR(VLOOKUP(E599,Store_SRP!B2:I110,8, FALSE), TRUE)=TRUE,VLOOKUP(E599,Store_VAM!B2:I273,8, FALSE),VLOOKUP(E599,Store_SRP!B2:I110,8, FALSE)), VLOOKUP(E599,Store_Showcase!B2:I144,8, FALSE))</f>
      </c>
      <c r="T599">
        <f>VLOOKUP(G599,Sku_Consolidated!A2:R957,18,FALSE)</f>
      </c>
      <c r="U599">
        <v>4806532531588</v>
      </c>
      <c r="V599">
        <f>IF(VLOOKUP(G599,Sku_Consolidated!A2:S957,19,FALSE)="SHOWCASE", VLOOKUP(E599,Store_Showcase!B2:L144,11, FALSE), IF(VLOOKUP(G599,Sku_Consolidated!A2:S957,19,FALSE)="VAM",VLOOKUP(E599,Store_VAM!B2:L273,11, FALSE),VLOOKUP(E599,Store_SRP!B2:L110,11, FALSE)))</f>
      </c>
      <c r="W599">
        <f>VLOOKUP(G599,Sku_Consolidated!A2:W957,11,FALSE)</f>
      </c>
      <c r="X599">
        <f>VLOOKUP(G599,Sku_Consolidated!A2:H957,8,FALSE)</f>
      </c>
      <c r="Y599">
        <f>VLOOKUP(G599,Sku_Consolidated!A2:I957,9,FALSE)</f>
      </c>
      <c r="Z599" t="s">
        <v>38</v>
      </c>
      <c r="AA599">
        <f>VLOOKUP(G599,Sku_Consolidated!A2:E957,5,FALSE)</f>
      </c>
      <c r="AB599">
        <f>IF(VLOOKUP(G599,Sku_Consolidated!A2:S957,19,FALSE)="SHOWCASE", VLOOKUP(E599,Store_Showcase!B2:N144,13, FALSE), IF(VLOOKUP(G599,Sku_Consolidated!A2:S957,19,FALSE)="VAM",VLOOKUP(E599,Store_VAM!B2:N273,13, FALSE),VLOOKUP(E599,Store_SRP!B2:N110,13, FALSE)))</f>
      </c>
      <c r="AC599">
        <f>IF(IFERROR(AB599,TRUE)=TRUE, "-","OK")</f>
      </c>
      <c r="AD599" s="8" t="s">
        <v>1372</v>
      </c>
      <c r="AE599" s="8" t="s">
        <v>1373</v>
      </c>
      <c r="AF599">
        <f>IF(IFERROR(VLOOKUP(E599,Store_Showcase!B2:H144,{5}, FALSE), TRUE)=TRUE, IF(IFERROR(VLOOKUP(E599,Store_SRP!B2:H110,{5}, FALSE), TRUE)=TRUE,VLOOKUP(E599,Store_VAM!B2:H273,{5}, FALSE),VLOOKUP(E599,Store_SRP!B2:H110,{5}, FALSE)), VLOOKUP(E599,Store_Showcase!B2:H144,{5}, FALSE))</f>
      </c>
      <c r="AG599">
        <f>IF(IFERROR(VLOOKUP(E599,Store_Showcase!B2:H144,{6}, FALSE), TRUE)=TRUE, IF(IFERROR(VLOOKUP(E599,Store_SRP!B2:H110,{6}, FALSE), TRUE)=TRUE,VLOOKUP(E599,Store_VAM!B2:H273,{6}, FALSE),VLOOKUP(E599,Store_SRP!B2:H110,{6}, FALSE)), VLOOKUP(E599,Store_Showcase!B2:H144,{6}, FALSE))</f>
      </c>
      <c r="AH599">
        <f>VLOOKUP(G599,Sku_Consolidated!A2:R957,18,FALSE)</f>
      </c>
      <c r="AI599">
        <f>VLOOKUP(G599,Sku_Consolidated!A2:S957,19,FALSE)</f>
      </c>
      <c r="AJ599">
        <f>VLOOKUP(G599,Sku_Consolidated!A2:T957,20,FALSE)</f>
      </c>
    </row>
    <row r="600" spans="1:36" x14ac:dyDescent="0.25">
      <c r="A600">
        <v>2024</v>
      </c>
      <c r="B600" t="s">
        <v>31</v>
      </c>
      <c r="C600" t="s">
        <v>32</v>
      </c>
      <c r="D600" t="s">
        <v>33</v>
      </c>
      <c r="E600">
        <v>813</v>
      </c>
      <c r="F600">
        <f>IF(IFERROR(VLOOKUP(E600,Store_Showcase!B2:H144,{2}, FALSE), TRUE)=TRUE, IF(IFERROR(VLOOKUP(E600,Store_SRP!B2:H110,{2}, FALSE), TRUE)=TRUE,VLOOKUP(E600,Store_VAM!B2:H273,{2}, FALSE),VLOOKUP(E600,Store_SRP!B2:H110,{2}, FALSE)), VLOOKUP(E600,Store_Showcase!B2:H144,{2}, FALSE))</f>
      </c>
      <c r="G600">
        <v>655309</v>
      </c>
      <c r="H600" t="s">
        <v>219</v>
      </c>
      <c r="I600" s="8" t="s">
        <v>1374</v>
      </c>
      <c r="J600" t="s">
        <v>36</v>
      </c>
      <c r="K600" s="8">
        <f>IF(J600="PCK", I600, 0)</f>
      </c>
      <c r="L600" s="8">
        <f>IF(J600="KLS", I600, IF(J600="PCK", I600*VLOOKUP(G600,Sku_Consolidated!A2:U957,21, FALSE),I600*VLOOKUP(G600,Sku_Consolidated!A2:U957,21, FALSE)))</f>
      </c>
      <c r="M600" s="8">
        <f>IF(J600="PCS", I600, 0)</f>
      </c>
      <c r="N600" s="8" t="s">
        <v>1375</v>
      </c>
      <c r="O600" s="8">
        <f>N600 * VLOOKUP(E600&amp;VLOOKUP(G600,Sku_Consolidated!A2:Q957,17,FALSE),Sku_CommRate!A2:E1002, 5, FALSE)</f>
      </c>
      <c r="P600" s="8">
        <f>N600 - O600</f>
      </c>
      <c r="Q600">
        <f>VLOOKUP(G600,Sku_Consolidated!A2:G957,7, FALSE)</f>
      </c>
      <c r="R600">
        <f>IF(IFERROR(VLOOKUP(E600,Store_Showcase!B2:H144,7, FALSE), TRUE)=TRUE, IF(IFERROR(VLOOKUP(E600,Store_SRP!B2:H110,7, FALSE), TRUE)=TRUE,VLOOKUP(E600,Store_VAM!B2:H273,7, FALSE),VLOOKUP(E600,Store_SRP!B2:H110,7, FALSE)), VLOOKUP(E600,Store_Showcase!B2:H144,7, FALSE))</f>
      </c>
      <c r="S600">
        <f>IF(IFERROR(VLOOKUP(E600,Store_Showcase!B2:I144,8, FALSE), TRUE)=TRUE, IF(IFERROR(VLOOKUP(E600,Store_SRP!B2:I110,8, FALSE), TRUE)=TRUE,VLOOKUP(E600,Store_VAM!B2:I273,8, FALSE),VLOOKUP(E600,Store_SRP!B2:I110,8, FALSE)), VLOOKUP(E600,Store_Showcase!B2:I144,8, FALSE))</f>
      </c>
      <c r="T600">
        <f>VLOOKUP(G600,Sku_Consolidated!A2:R957,18,FALSE)</f>
      </c>
      <c r="U600">
        <v>6236</v>
      </c>
      <c r="V600">
        <f>IF(VLOOKUP(G600,Sku_Consolidated!A2:S957,19,FALSE)="SHOWCASE", VLOOKUP(E600,Store_Showcase!B2:L144,11, FALSE), IF(VLOOKUP(G600,Sku_Consolidated!A2:S957,19,FALSE)="VAM",VLOOKUP(E600,Store_VAM!B2:L273,11, FALSE),VLOOKUP(E600,Store_SRP!B2:L110,11, FALSE)))</f>
      </c>
      <c r="W600">
        <f>VLOOKUP(G600,Sku_Consolidated!A2:W957,11,FALSE)</f>
      </c>
      <c r="X600">
        <f>VLOOKUP(G600,Sku_Consolidated!A2:H957,8,FALSE)</f>
      </c>
      <c r="Y600">
        <f>VLOOKUP(G600,Sku_Consolidated!A2:I957,9,FALSE)</f>
      </c>
      <c r="Z600" t="s">
        <v>38</v>
      </c>
      <c r="AA600">
        <f>VLOOKUP(G600,Sku_Consolidated!A2:E957,5,FALSE)</f>
      </c>
      <c r="AB600">
        <f>IF(VLOOKUP(G600,Sku_Consolidated!A2:S957,19,FALSE)="SHOWCASE", VLOOKUP(E600,Store_Showcase!B2:N144,13, FALSE), IF(VLOOKUP(G600,Sku_Consolidated!A2:S957,19,FALSE)="VAM",VLOOKUP(E600,Store_VAM!B2:N273,13, FALSE),VLOOKUP(E600,Store_SRP!B2:N110,13, FALSE)))</f>
      </c>
      <c r="AC600">
        <f>IF(IFERROR(AB600,TRUE)=TRUE, "-","OK")</f>
      </c>
      <c r="AD600" s="8" t="s">
        <v>1375</v>
      </c>
      <c r="AE600" s="8" t="s">
        <v>39</v>
      </c>
      <c r="AF600">
        <f>IF(IFERROR(VLOOKUP(E600,Store_Showcase!B2:H144,{5}, FALSE), TRUE)=TRUE, IF(IFERROR(VLOOKUP(E600,Store_SRP!B2:H110,{5}, FALSE), TRUE)=TRUE,VLOOKUP(E600,Store_VAM!B2:H273,{5}, FALSE),VLOOKUP(E600,Store_SRP!B2:H110,{5}, FALSE)), VLOOKUP(E600,Store_Showcase!B2:H144,{5}, FALSE))</f>
      </c>
      <c r="AG600">
        <f>IF(IFERROR(VLOOKUP(E600,Store_Showcase!B2:H144,{6}, FALSE), TRUE)=TRUE, IF(IFERROR(VLOOKUP(E600,Store_SRP!B2:H110,{6}, FALSE), TRUE)=TRUE,VLOOKUP(E600,Store_VAM!B2:H273,{6}, FALSE),VLOOKUP(E600,Store_SRP!B2:H110,{6}, FALSE)), VLOOKUP(E600,Store_Showcase!B2:H144,{6}, FALSE))</f>
      </c>
      <c r="AH600">
        <f>VLOOKUP(G600,Sku_Consolidated!A2:R957,18,FALSE)</f>
      </c>
      <c r="AI600">
        <f>VLOOKUP(G600,Sku_Consolidated!A2:S957,19,FALSE)</f>
      </c>
      <c r="AJ600">
        <f>VLOOKUP(G600,Sku_Consolidated!A2:T957,20,FALSE)</f>
      </c>
    </row>
    <row r="601" spans="1:36" x14ac:dyDescent="0.25">
      <c r="A601">
        <v>2024</v>
      </c>
      <c r="B601" t="s">
        <v>31</v>
      </c>
      <c r="C601" t="s">
        <v>32</v>
      </c>
      <c r="D601" t="s">
        <v>33</v>
      </c>
      <c r="E601">
        <v>739</v>
      </c>
      <c r="F601">
        <f>IF(IFERROR(VLOOKUP(E601,Store_Showcase!B2:H144,{2}, FALSE), TRUE)=TRUE, IF(IFERROR(VLOOKUP(E601,Store_SRP!B2:H110,{2}, FALSE), TRUE)=TRUE,VLOOKUP(E601,Store_VAM!B2:H273,{2}, FALSE),VLOOKUP(E601,Store_SRP!B2:H110,{2}, FALSE)), VLOOKUP(E601,Store_Showcase!B2:H144,{2}, FALSE))</f>
      </c>
      <c r="G601">
        <v>662375</v>
      </c>
      <c r="H601" t="s">
        <v>1376</v>
      </c>
      <c r="I601" s="8" t="s">
        <v>1345</v>
      </c>
      <c r="J601" t="s">
        <v>493</v>
      </c>
      <c r="K601" s="8">
        <f>IF(J601="PCK", I601, 0)</f>
      </c>
      <c r="L601" s="8">
        <f>IF(J601="KLS", I601, IF(J601="PCK", I601*VLOOKUP(G601,Sku_Consolidated!A2:U957,21, FALSE),I601*VLOOKUP(G601,Sku_Consolidated!A2:U957,21, FALSE)))</f>
      </c>
      <c r="M601" s="8">
        <f>IF(J601="PCS", I601, 0)</f>
      </c>
      <c r="N601" s="8" t="s">
        <v>1377</v>
      </c>
      <c r="O601" s="8">
        <f>N601 * VLOOKUP(E601&amp;VLOOKUP(G601,Sku_Consolidated!A2:Q957,17,FALSE),Sku_CommRate!A2:E1002, 5, FALSE)</f>
      </c>
      <c r="P601" s="8">
        <f>N601 - O601</f>
      </c>
      <c r="Q601">
        <f>VLOOKUP(G601,Sku_Consolidated!A2:G957,7, FALSE)</f>
      </c>
      <c r="R601">
        <f>IF(IFERROR(VLOOKUP(E601,Store_Showcase!B2:H144,7, FALSE), TRUE)=TRUE, IF(IFERROR(VLOOKUP(E601,Store_SRP!B2:H110,7, FALSE), TRUE)=TRUE,VLOOKUP(E601,Store_VAM!B2:H273,7, FALSE),VLOOKUP(E601,Store_SRP!B2:H110,7, FALSE)), VLOOKUP(E601,Store_Showcase!B2:H144,7, FALSE))</f>
      </c>
      <c r="S601">
        <f>IF(IFERROR(VLOOKUP(E601,Store_Showcase!B2:I144,8, FALSE), TRUE)=TRUE, IF(IFERROR(VLOOKUP(E601,Store_SRP!B2:I110,8, FALSE), TRUE)=TRUE,VLOOKUP(E601,Store_VAM!B2:I273,8, FALSE),VLOOKUP(E601,Store_SRP!B2:I110,8, FALSE)), VLOOKUP(E601,Store_Showcase!B2:I144,8, FALSE))</f>
      </c>
      <c r="T601">
        <f>VLOOKUP(G601,Sku_Consolidated!A2:R957,18,FALSE)</f>
      </c>
      <c r="U601">
        <v>4806532531601</v>
      </c>
      <c r="V601">
        <f>IF(VLOOKUP(G601,Sku_Consolidated!A2:S957,19,FALSE)="SHOWCASE", VLOOKUP(E601,Store_Showcase!B2:L144,11, FALSE), IF(VLOOKUP(G601,Sku_Consolidated!A2:S957,19,FALSE)="VAM",VLOOKUP(E601,Store_VAM!B2:L273,11, FALSE),VLOOKUP(E601,Store_SRP!B2:L110,11, FALSE)))</f>
      </c>
      <c r="W601">
        <f>VLOOKUP(G601,Sku_Consolidated!A2:W957,11,FALSE)</f>
      </c>
      <c r="X601">
        <f>VLOOKUP(G601,Sku_Consolidated!A2:H957,8,FALSE)</f>
      </c>
      <c r="Y601">
        <f>VLOOKUP(G601,Sku_Consolidated!A2:I957,9,FALSE)</f>
      </c>
      <c r="Z601" t="s">
        <v>38</v>
      </c>
      <c r="AA601">
        <f>VLOOKUP(G601,Sku_Consolidated!A2:E957,5,FALSE)</f>
      </c>
      <c r="AB601">
        <f>IF(VLOOKUP(G601,Sku_Consolidated!A2:S957,19,FALSE)="SHOWCASE", VLOOKUP(E601,Store_Showcase!B2:N144,13, FALSE), IF(VLOOKUP(G601,Sku_Consolidated!A2:S957,19,FALSE)="VAM",VLOOKUP(E601,Store_VAM!B2:N273,13, FALSE),VLOOKUP(E601,Store_SRP!B2:N110,13, FALSE)))</f>
      </c>
      <c r="AC601">
        <f>IF(IFERROR(AB601,TRUE)=TRUE, "-","OK")</f>
      </c>
      <c r="AD601" s="8" t="s">
        <v>1378</v>
      </c>
      <c r="AE601" s="8" t="s">
        <v>1379</v>
      </c>
      <c r="AF601">
        <f>IF(IFERROR(VLOOKUP(E601,Store_Showcase!B2:H144,{5}, FALSE), TRUE)=TRUE, IF(IFERROR(VLOOKUP(E601,Store_SRP!B2:H110,{5}, FALSE), TRUE)=TRUE,VLOOKUP(E601,Store_VAM!B2:H273,{5}, FALSE),VLOOKUP(E601,Store_SRP!B2:H110,{5}, FALSE)), VLOOKUP(E601,Store_Showcase!B2:H144,{5}, FALSE))</f>
      </c>
      <c r="AG601">
        <f>IF(IFERROR(VLOOKUP(E601,Store_Showcase!B2:H144,{6}, FALSE), TRUE)=TRUE, IF(IFERROR(VLOOKUP(E601,Store_SRP!B2:H110,{6}, FALSE), TRUE)=TRUE,VLOOKUP(E601,Store_VAM!B2:H273,{6}, FALSE),VLOOKUP(E601,Store_SRP!B2:H110,{6}, FALSE)), VLOOKUP(E601,Store_Showcase!B2:H144,{6}, FALSE))</f>
      </c>
      <c r="AH601">
        <f>VLOOKUP(G601,Sku_Consolidated!A2:R957,18,FALSE)</f>
      </c>
      <c r="AI601">
        <f>VLOOKUP(G601,Sku_Consolidated!A2:S957,19,FALSE)</f>
      </c>
      <c r="AJ601">
        <f>VLOOKUP(G601,Sku_Consolidated!A2:T957,20,FALSE)</f>
      </c>
    </row>
    <row r="602" spans="1:36" x14ac:dyDescent="0.25">
      <c r="A602">
        <v>2024</v>
      </c>
      <c r="B602" t="s">
        <v>31</v>
      </c>
      <c r="C602" t="s">
        <v>32</v>
      </c>
      <c r="D602" t="s">
        <v>33</v>
      </c>
      <c r="E602">
        <v>402</v>
      </c>
      <c r="F602">
        <f>IF(IFERROR(VLOOKUP(E602,Store_Showcase!B2:H144,{2}, FALSE), TRUE)=TRUE, IF(IFERROR(VLOOKUP(E602,Store_SRP!B2:H110,{2}, FALSE), TRUE)=TRUE,VLOOKUP(E602,Store_VAM!B2:H273,{2}, FALSE),VLOOKUP(E602,Store_SRP!B2:H110,{2}, FALSE)), VLOOKUP(E602,Store_Showcase!B2:H144,{2}, FALSE))</f>
      </c>
      <c r="G602">
        <v>655515</v>
      </c>
      <c r="H602" t="s">
        <v>428</v>
      </c>
      <c r="I602" s="8" t="s">
        <v>1380</v>
      </c>
      <c r="J602" t="s">
        <v>36</v>
      </c>
      <c r="K602" s="8">
        <f>IF(J602="PCK", I602, 0)</f>
      </c>
      <c r="L602" s="8">
        <f>IF(J602="KLS", I602, IF(J602="PCK", I602*VLOOKUP(G602,Sku_Consolidated!A2:U957,21, FALSE),I602*VLOOKUP(G602,Sku_Consolidated!A2:U957,21, FALSE)))</f>
      </c>
      <c r="M602" s="8">
        <f>IF(J602="PCS", I602, 0)</f>
      </c>
      <c r="N602" s="8" t="s">
        <v>1381</v>
      </c>
      <c r="O602" s="8">
        <f>N602 * VLOOKUP(E602&amp;VLOOKUP(G602,Sku_Consolidated!A2:Q957,17,FALSE),Sku_CommRate!A2:E1002, 5, FALSE)</f>
      </c>
      <c r="P602" s="8">
        <f>N602 - O602</f>
      </c>
      <c r="Q602">
        <f>VLOOKUP(G602,Sku_Consolidated!A2:G957,7, FALSE)</f>
      </c>
      <c r="R602">
        <f>IF(IFERROR(VLOOKUP(E602,Store_Showcase!B2:H144,7, FALSE), TRUE)=TRUE, IF(IFERROR(VLOOKUP(E602,Store_SRP!B2:H110,7, FALSE), TRUE)=TRUE,VLOOKUP(E602,Store_VAM!B2:H273,7, FALSE),VLOOKUP(E602,Store_SRP!B2:H110,7, FALSE)), VLOOKUP(E602,Store_Showcase!B2:H144,7, FALSE))</f>
      </c>
      <c r="S602">
        <f>IF(IFERROR(VLOOKUP(E602,Store_Showcase!B2:I144,8, FALSE), TRUE)=TRUE, IF(IFERROR(VLOOKUP(E602,Store_SRP!B2:I110,8, FALSE), TRUE)=TRUE,VLOOKUP(E602,Store_VAM!B2:I273,8, FALSE),VLOOKUP(E602,Store_SRP!B2:I110,8, FALSE)), VLOOKUP(E602,Store_Showcase!B2:I144,8, FALSE))</f>
      </c>
      <c r="T602">
        <f>VLOOKUP(G602,Sku_Consolidated!A2:R957,18,FALSE)</f>
      </c>
      <c r="U602">
        <v>6338</v>
      </c>
      <c r="V602">
        <f>IF(VLOOKUP(G602,Sku_Consolidated!A2:S957,19,FALSE)="SHOWCASE", VLOOKUP(E602,Store_Showcase!B2:L144,11, FALSE), IF(VLOOKUP(G602,Sku_Consolidated!A2:S957,19,FALSE)="VAM",VLOOKUP(E602,Store_VAM!B2:L273,11, FALSE),VLOOKUP(E602,Store_SRP!B2:L110,11, FALSE)))</f>
      </c>
      <c r="W602">
        <f>VLOOKUP(G602,Sku_Consolidated!A2:W957,11,FALSE)</f>
      </c>
      <c r="X602">
        <f>VLOOKUP(G602,Sku_Consolidated!A2:H957,8,FALSE)</f>
      </c>
      <c r="Y602">
        <f>VLOOKUP(G602,Sku_Consolidated!A2:I957,9,FALSE)</f>
      </c>
      <c r="Z602" t="s">
        <v>38</v>
      </c>
      <c r="AA602">
        <f>VLOOKUP(G602,Sku_Consolidated!A2:E957,5,FALSE)</f>
      </c>
      <c r="AB602">
        <f>IF(VLOOKUP(G602,Sku_Consolidated!A2:S957,19,FALSE)="SHOWCASE", VLOOKUP(E602,Store_Showcase!B2:N144,13, FALSE), IF(VLOOKUP(G602,Sku_Consolidated!A2:S957,19,FALSE)="VAM",VLOOKUP(E602,Store_VAM!B2:N273,13, FALSE),VLOOKUP(E602,Store_SRP!B2:N110,13, FALSE)))</f>
      </c>
      <c r="AC602">
        <f>IF(IFERROR(AB602,TRUE)=TRUE, "-","OK")</f>
      </c>
      <c r="AD602" s="8" t="s">
        <v>1381</v>
      </c>
      <c r="AE602" s="8" t="s">
        <v>39</v>
      </c>
      <c r="AF602">
        <f>IF(IFERROR(VLOOKUP(E602,Store_Showcase!B2:H144,{5}, FALSE), TRUE)=TRUE, IF(IFERROR(VLOOKUP(E602,Store_SRP!B2:H110,{5}, FALSE), TRUE)=TRUE,VLOOKUP(E602,Store_VAM!B2:H273,{5}, FALSE),VLOOKUP(E602,Store_SRP!B2:H110,{5}, FALSE)), VLOOKUP(E602,Store_Showcase!B2:H144,{5}, FALSE))</f>
      </c>
      <c r="AG602">
        <f>IF(IFERROR(VLOOKUP(E602,Store_Showcase!B2:H144,{6}, FALSE), TRUE)=TRUE, IF(IFERROR(VLOOKUP(E602,Store_SRP!B2:H110,{6}, FALSE), TRUE)=TRUE,VLOOKUP(E602,Store_VAM!B2:H273,{6}, FALSE),VLOOKUP(E602,Store_SRP!B2:H110,{6}, FALSE)), VLOOKUP(E602,Store_Showcase!B2:H144,{6}, FALSE))</f>
      </c>
      <c r="AH602">
        <f>VLOOKUP(G602,Sku_Consolidated!A2:R957,18,FALSE)</f>
      </c>
      <c r="AI602">
        <f>VLOOKUP(G602,Sku_Consolidated!A2:S957,19,FALSE)</f>
      </c>
      <c r="AJ602">
        <f>VLOOKUP(G602,Sku_Consolidated!A2:T957,20,FALSE)</f>
      </c>
    </row>
    <row r="603" spans="1:36" x14ac:dyDescent="0.25">
      <c r="A603">
        <v>2024</v>
      </c>
      <c r="B603" t="s">
        <v>31</v>
      </c>
      <c r="C603" t="s">
        <v>32</v>
      </c>
      <c r="D603" t="s">
        <v>33</v>
      </c>
      <c r="E603">
        <v>136</v>
      </c>
      <c r="F603">
        <f>IF(IFERROR(VLOOKUP(E603,Store_Showcase!B2:H144,{2}, FALSE), TRUE)=TRUE, IF(IFERROR(VLOOKUP(E603,Store_SRP!B2:H110,{2}, FALSE), TRUE)=TRUE,VLOOKUP(E603,Store_VAM!B2:H273,{2}, FALSE),VLOOKUP(E603,Store_SRP!B2:H110,{2}, FALSE)), VLOOKUP(E603,Store_Showcase!B2:H144,{2}, FALSE))</f>
      </c>
      <c r="G603">
        <v>655535</v>
      </c>
      <c r="H603" t="s">
        <v>524</v>
      </c>
      <c r="I603" s="8" t="s">
        <v>1382</v>
      </c>
      <c r="J603" t="s">
        <v>36</v>
      </c>
      <c r="K603" s="8">
        <f>IF(J603="PCK", I603, 0)</f>
      </c>
      <c r="L603" s="8">
        <f>IF(J603="KLS", I603, IF(J603="PCK", I603*VLOOKUP(G603,Sku_Consolidated!A2:U957,21, FALSE),I603*VLOOKUP(G603,Sku_Consolidated!A2:U957,21, FALSE)))</f>
      </c>
      <c r="M603" s="8">
        <f>IF(J603="PCS", I603, 0)</f>
      </c>
      <c r="N603" s="8" t="s">
        <v>1383</v>
      </c>
      <c r="O603" s="8">
        <f>N603 * VLOOKUP(E603&amp;VLOOKUP(G603,Sku_Consolidated!A2:Q957,17,FALSE),Sku_CommRate!A2:E1002, 5, FALSE)</f>
      </c>
      <c r="P603" s="8">
        <f>N603 - O603</f>
      </c>
      <c r="Q603">
        <f>VLOOKUP(G603,Sku_Consolidated!A2:G957,7, FALSE)</f>
      </c>
      <c r="R603">
        <f>IF(IFERROR(VLOOKUP(E603,Store_Showcase!B2:H144,7, FALSE), TRUE)=TRUE, IF(IFERROR(VLOOKUP(E603,Store_SRP!B2:H110,7, FALSE), TRUE)=TRUE,VLOOKUP(E603,Store_VAM!B2:H273,7, FALSE),VLOOKUP(E603,Store_SRP!B2:H110,7, FALSE)), VLOOKUP(E603,Store_Showcase!B2:H144,7, FALSE))</f>
      </c>
      <c r="S603">
        <f>IF(IFERROR(VLOOKUP(E603,Store_Showcase!B2:I144,8, FALSE), TRUE)=TRUE, IF(IFERROR(VLOOKUP(E603,Store_SRP!B2:I110,8, FALSE), TRUE)=TRUE,VLOOKUP(E603,Store_VAM!B2:I273,8, FALSE),VLOOKUP(E603,Store_SRP!B2:I110,8, FALSE)), VLOOKUP(E603,Store_Showcase!B2:I144,8, FALSE))</f>
      </c>
      <c r="T603">
        <f>VLOOKUP(G603,Sku_Consolidated!A2:R957,18,FALSE)</f>
      </c>
      <c r="U603">
        <v>6356</v>
      </c>
      <c r="V603">
        <f>IF(VLOOKUP(G603,Sku_Consolidated!A2:S957,19,FALSE)="SHOWCASE", VLOOKUP(E603,Store_Showcase!B2:L144,11, FALSE), IF(VLOOKUP(G603,Sku_Consolidated!A2:S957,19,FALSE)="VAM",VLOOKUP(E603,Store_VAM!B2:L273,11, FALSE),VLOOKUP(E603,Store_SRP!B2:L110,11, FALSE)))</f>
      </c>
      <c r="W603">
        <f>VLOOKUP(G603,Sku_Consolidated!A2:W957,11,FALSE)</f>
      </c>
      <c r="X603">
        <f>VLOOKUP(G603,Sku_Consolidated!A2:H957,8,FALSE)</f>
      </c>
      <c r="Y603">
        <f>VLOOKUP(G603,Sku_Consolidated!A2:I957,9,FALSE)</f>
      </c>
      <c r="Z603" t="s">
        <v>38</v>
      </c>
      <c r="AA603">
        <f>VLOOKUP(G603,Sku_Consolidated!A2:E957,5,FALSE)</f>
      </c>
      <c r="AB603">
        <f>IF(VLOOKUP(G603,Sku_Consolidated!A2:S957,19,FALSE)="SHOWCASE", VLOOKUP(E603,Store_Showcase!B2:N144,13, FALSE), IF(VLOOKUP(G603,Sku_Consolidated!A2:S957,19,FALSE)="VAM",VLOOKUP(E603,Store_VAM!B2:N273,13, FALSE),VLOOKUP(E603,Store_SRP!B2:N110,13, FALSE)))</f>
      </c>
      <c r="AC603">
        <f>IF(IFERROR(AB603,TRUE)=TRUE, "-","OK")</f>
      </c>
      <c r="AD603" s="8" t="s">
        <v>1383</v>
      </c>
      <c r="AE603" s="8" t="s">
        <v>39</v>
      </c>
      <c r="AF603">
        <f>IF(IFERROR(VLOOKUP(E603,Store_Showcase!B2:H144,{5}, FALSE), TRUE)=TRUE, IF(IFERROR(VLOOKUP(E603,Store_SRP!B2:H110,{5}, FALSE), TRUE)=TRUE,VLOOKUP(E603,Store_VAM!B2:H273,{5}, FALSE),VLOOKUP(E603,Store_SRP!B2:H110,{5}, FALSE)), VLOOKUP(E603,Store_Showcase!B2:H144,{5}, FALSE))</f>
      </c>
      <c r="AG603">
        <f>IF(IFERROR(VLOOKUP(E603,Store_Showcase!B2:H144,{6}, FALSE), TRUE)=TRUE, IF(IFERROR(VLOOKUP(E603,Store_SRP!B2:H110,{6}, FALSE), TRUE)=TRUE,VLOOKUP(E603,Store_VAM!B2:H273,{6}, FALSE),VLOOKUP(E603,Store_SRP!B2:H110,{6}, FALSE)), VLOOKUP(E603,Store_Showcase!B2:H144,{6}, FALSE))</f>
      </c>
      <c r="AH603">
        <f>VLOOKUP(G603,Sku_Consolidated!A2:R957,18,FALSE)</f>
      </c>
      <c r="AI603">
        <f>VLOOKUP(G603,Sku_Consolidated!A2:S957,19,FALSE)</f>
      </c>
      <c r="AJ603">
        <f>VLOOKUP(G603,Sku_Consolidated!A2:T957,20,FALSE)</f>
      </c>
    </row>
    <row r="604" spans="1:36" x14ac:dyDescent="0.25">
      <c r="A604">
        <v>2024</v>
      </c>
      <c r="B604" t="s">
        <v>31</v>
      </c>
      <c r="C604" t="s">
        <v>32</v>
      </c>
      <c r="D604" t="s">
        <v>33</v>
      </c>
      <c r="E604">
        <v>207</v>
      </c>
      <c r="F604">
        <f>IF(IFERROR(VLOOKUP(E604,Store_Showcase!B2:H144,{2}, FALSE), TRUE)=TRUE, IF(IFERROR(VLOOKUP(E604,Store_SRP!B2:H110,{2}, FALSE), TRUE)=TRUE,VLOOKUP(E604,Store_VAM!B2:H273,{2}, FALSE),VLOOKUP(E604,Store_SRP!B2:H110,{2}, FALSE)), VLOOKUP(E604,Store_Showcase!B2:H144,{2}, FALSE))</f>
      </c>
      <c r="G604">
        <v>655816</v>
      </c>
      <c r="H604" t="s">
        <v>866</v>
      </c>
      <c r="I604" s="8" t="s">
        <v>1384</v>
      </c>
      <c r="J604" t="s">
        <v>36</v>
      </c>
      <c r="K604" s="8">
        <f>IF(J604="PCK", I604, 0)</f>
      </c>
      <c r="L604" s="8">
        <f>IF(J604="KLS", I604, IF(J604="PCK", I604*VLOOKUP(G604,Sku_Consolidated!A2:U957,21, FALSE),I604*VLOOKUP(G604,Sku_Consolidated!A2:U957,21, FALSE)))</f>
      </c>
      <c r="M604" s="8">
        <f>IF(J604="PCS", I604, 0)</f>
      </c>
      <c r="N604" s="8" t="s">
        <v>1385</v>
      </c>
      <c r="O604" s="8">
        <f>N604 * VLOOKUP(E604&amp;VLOOKUP(G604,Sku_Consolidated!A2:Q957,17,FALSE),Sku_CommRate!A2:E1002, 5, FALSE)</f>
      </c>
      <c r="P604" s="8">
        <f>N604 - O604</f>
      </c>
      <c r="Q604">
        <f>VLOOKUP(G604,Sku_Consolidated!A2:G957,7, FALSE)</f>
      </c>
      <c r="R604">
        <f>IF(IFERROR(VLOOKUP(E604,Store_Showcase!B2:H144,7, FALSE), TRUE)=TRUE, IF(IFERROR(VLOOKUP(E604,Store_SRP!B2:H110,7, FALSE), TRUE)=TRUE,VLOOKUP(E604,Store_VAM!B2:H273,7, FALSE),VLOOKUP(E604,Store_SRP!B2:H110,7, FALSE)), VLOOKUP(E604,Store_Showcase!B2:H144,7, FALSE))</f>
      </c>
      <c r="S604">
        <f>IF(IFERROR(VLOOKUP(E604,Store_Showcase!B2:I144,8, FALSE), TRUE)=TRUE, IF(IFERROR(VLOOKUP(E604,Store_SRP!B2:I110,8, FALSE), TRUE)=TRUE,VLOOKUP(E604,Store_VAM!B2:I273,8, FALSE),VLOOKUP(E604,Store_SRP!B2:I110,8, FALSE)), VLOOKUP(E604,Store_Showcase!B2:I144,8, FALSE))</f>
      </c>
      <c r="T604">
        <f>VLOOKUP(G604,Sku_Consolidated!A2:R957,18,FALSE)</f>
      </c>
      <c r="U604">
        <v>6473</v>
      </c>
      <c r="V604">
        <f>IF(VLOOKUP(G604,Sku_Consolidated!A2:S957,19,FALSE)="SHOWCASE", VLOOKUP(E604,Store_Showcase!B2:L144,11, FALSE), IF(VLOOKUP(G604,Sku_Consolidated!A2:S957,19,FALSE)="VAM",VLOOKUP(E604,Store_VAM!B2:L273,11, FALSE),VLOOKUP(E604,Store_SRP!B2:L110,11, FALSE)))</f>
      </c>
      <c r="W604">
        <f>VLOOKUP(G604,Sku_Consolidated!A2:W957,11,FALSE)</f>
      </c>
      <c r="X604">
        <f>VLOOKUP(G604,Sku_Consolidated!A2:H957,8,FALSE)</f>
      </c>
      <c r="Y604">
        <f>VLOOKUP(G604,Sku_Consolidated!A2:I957,9,FALSE)</f>
      </c>
      <c r="Z604" t="s">
        <v>38</v>
      </c>
      <c r="AA604">
        <f>VLOOKUP(G604,Sku_Consolidated!A2:E957,5,FALSE)</f>
      </c>
      <c r="AB604">
        <f>IF(VLOOKUP(G604,Sku_Consolidated!A2:S957,19,FALSE)="SHOWCASE", VLOOKUP(E604,Store_Showcase!B2:N144,13, FALSE), IF(VLOOKUP(G604,Sku_Consolidated!A2:S957,19,FALSE)="VAM",VLOOKUP(E604,Store_VAM!B2:N273,13, FALSE),VLOOKUP(E604,Store_SRP!B2:N110,13, FALSE)))</f>
      </c>
      <c r="AC604">
        <f>IF(IFERROR(AB604,TRUE)=TRUE, "-","OK")</f>
      </c>
      <c r="AD604" s="8" t="s">
        <v>1385</v>
      </c>
      <c r="AE604" s="8" t="s">
        <v>39</v>
      </c>
      <c r="AF604">
        <f>IF(IFERROR(VLOOKUP(E604,Store_Showcase!B2:H144,{5}, FALSE), TRUE)=TRUE, IF(IFERROR(VLOOKUP(E604,Store_SRP!B2:H110,{5}, FALSE), TRUE)=TRUE,VLOOKUP(E604,Store_VAM!B2:H273,{5}, FALSE),VLOOKUP(E604,Store_SRP!B2:H110,{5}, FALSE)), VLOOKUP(E604,Store_Showcase!B2:H144,{5}, FALSE))</f>
      </c>
      <c r="AG604">
        <f>IF(IFERROR(VLOOKUP(E604,Store_Showcase!B2:H144,{6}, FALSE), TRUE)=TRUE, IF(IFERROR(VLOOKUP(E604,Store_SRP!B2:H110,{6}, FALSE), TRUE)=TRUE,VLOOKUP(E604,Store_VAM!B2:H273,{6}, FALSE),VLOOKUP(E604,Store_SRP!B2:H110,{6}, FALSE)), VLOOKUP(E604,Store_Showcase!B2:H144,{6}, FALSE))</f>
      </c>
      <c r="AH604">
        <f>VLOOKUP(G604,Sku_Consolidated!A2:R957,18,FALSE)</f>
      </c>
      <c r="AI604">
        <f>VLOOKUP(G604,Sku_Consolidated!A2:S957,19,FALSE)</f>
      </c>
      <c r="AJ604">
        <f>VLOOKUP(G604,Sku_Consolidated!A2:T957,20,FALSE)</f>
      </c>
    </row>
    <row r="605" spans="1:36" x14ac:dyDescent="0.25">
      <c r="A605">
        <v>2024</v>
      </c>
      <c r="B605" t="s">
        <v>31</v>
      </c>
      <c r="C605" t="s">
        <v>32</v>
      </c>
      <c r="D605" t="s">
        <v>33</v>
      </c>
      <c r="E605">
        <v>4005</v>
      </c>
      <c r="F605">
        <f>IF(IFERROR(VLOOKUP(E605,Store_Showcase!B2:H144,{2}, FALSE), TRUE)=TRUE, IF(IFERROR(VLOOKUP(E605,Store_SRP!B2:H110,{2}, FALSE), TRUE)=TRUE,VLOOKUP(E605,Store_VAM!B2:H273,{2}, FALSE),VLOOKUP(E605,Store_SRP!B2:H110,{2}, FALSE)), VLOOKUP(E605,Store_Showcase!B2:H144,{2}, FALSE))</f>
      </c>
      <c r="G605">
        <v>655753</v>
      </c>
      <c r="H605" t="s">
        <v>449</v>
      </c>
      <c r="I605" s="8" t="s">
        <v>1386</v>
      </c>
      <c r="J605" t="s">
        <v>36</v>
      </c>
      <c r="K605" s="8">
        <f>IF(J605="PCK", I605, 0)</f>
      </c>
      <c r="L605" s="8">
        <f>IF(J605="KLS", I605, IF(J605="PCK", I605*VLOOKUP(G605,Sku_Consolidated!A2:U957,21, FALSE),I605*VLOOKUP(G605,Sku_Consolidated!A2:U957,21, FALSE)))</f>
      </c>
      <c r="M605" s="8">
        <f>IF(J605="PCS", I605, 0)</f>
      </c>
      <c r="N605" s="8" t="s">
        <v>1387</v>
      </c>
      <c r="O605" s="8">
        <f>N605 * VLOOKUP(E605&amp;VLOOKUP(G605,Sku_Consolidated!A2:Q957,17,FALSE),Sku_CommRate!A2:E1002, 5, FALSE)</f>
      </c>
      <c r="P605" s="8">
        <f>N605 - O605</f>
      </c>
      <c r="Q605">
        <f>VLOOKUP(G605,Sku_Consolidated!A2:G957,7, FALSE)</f>
      </c>
      <c r="R605">
        <f>IF(IFERROR(VLOOKUP(E605,Store_Showcase!B2:H144,7, FALSE), TRUE)=TRUE, IF(IFERROR(VLOOKUP(E605,Store_SRP!B2:H110,7, FALSE), TRUE)=TRUE,VLOOKUP(E605,Store_VAM!B2:H273,7, FALSE),VLOOKUP(E605,Store_SRP!B2:H110,7, FALSE)), VLOOKUP(E605,Store_Showcase!B2:H144,7, FALSE))</f>
      </c>
      <c r="S605">
        <f>IF(IFERROR(VLOOKUP(E605,Store_Showcase!B2:I144,8, FALSE), TRUE)=TRUE, IF(IFERROR(VLOOKUP(E605,Store_SRP!B2:I110,8, FALSE), TRUE)=TRUE,VLOOKUP(E605,Store_VAM!B2:I273,8, FALSE),VLOOKUP(E605,Store_SRP!B2:I110,8, FALSE)), VLOOKUP(E605,Store_Showcase!B2:I144,8, FALSE))</f>
      </c>
      <c r="T605">
        <f>VLOOKUP(G605,Sku_Consolidated!A2:R957,18,FALSE)</f>
      </c>
      <c r="U605">
        <v>6469</v>
      </c>
      <c r="V605">
        <f>IF(VLOOKUP(G605,Sku_Consolidated!A2:S957,19,FALSE)="SHOWCASE", VLOOKUP(E605,Store_Showcase!B2:L144,11, FALSE), IF(VLOOKUP(G605,Sku_Consolidated!A2:S957,19,FALSE)="VAM",VLOOKUP(E605,Store_VAM!B2:L273,11, FALSE),VLOOKUP(E605,Store_SRP!B2:L110,11, FALSE)))</f>
      </c>
      <c r="W605">
        <f>VLOOKUP(G605,Sku_Consolidated!A2:W957,11,FALSE)</f>
      </c>
      <c r="X605">
        <f>VLOOKUP(G605,Sku_Consolidated!A2:H957,8,FALSE)</f>
      </c>
      <c r="Y605">
        <f>VLOOKUP(G605,Sku_Consolidated!A2:I957,9,FALSE)</f>
      </c>
      <c r="Z605" t="s">
        <v>38</v>
      </c>
      <c r="AA605">
        <f>VLOOKUP(G605,Sku_Consolidated!A2:E957,5,FALSE)</f>
      </c>
      <c r="AB605">
        <f>IF(VLOOKUP(G605,Sku_Consolidated!A2:S957,19,FALSE)="SHOWCASE", VLOOKUP(E605,Store_Showcase!B2:N144,13, FALSE), IF(VLOOKUP(G605,Sku_Consolidated!A2:S957,19,FALSE)="VAM",VLOOKUP(E605,Store_VAM!B2:N273,13, FALSE),VLOOKUP(E605,Store_SRP!B2:N110,13, FALSE)))</f>
      </c>
      <c r="AC605">
        <f>IF(IFERROR(AB605,TRUE)=TRUE, "-","OK")</f>
      </c>
      <c r="AD605" s="8" t="s">
        <v>1387</v>
      </c>
      <c r="AE605" s="8" t="s">
        <v>39</v>
      </c>
      <c r="AF605">
        <f>IF(IFERROR(VLOOKUP(E605,Store_Showcase!B2:H144,{5}, FALSE), TRUE)=TRUE, IF(IFERROR(VLOOKUP(E605,Store_SRP!B2:H110,{5}, FALSE), TRUE)=TRUE,VLOOKUP(E605,Store_VAM!B2:H273,{5}, FALSE),VLOOKUP(E605,Store_SRP!B2:H110,{5}, FALSE)), VLOOKUP(E605,Store_Showcase!B2:H144,{5}, FALSE))</f>
      </c>
      <c r="AG605">
        <f>IF(IFERROR(VLOOKUP(E605,Store_Showcase!B2:H144,{6}, FALSE), TRUE)=TRUE, IF(IFERROR(VLOOKUP(E605,Store_SRP!B2:H110,{6}, FALSE), TRUE)=TRUE,VLOOKUP(E605,Store_VAM!B2:H273,{6}, FALSE),VLOOKUP(E605,Store_SRP!B2:H110,{6}, FALSE)), VLOOKUP(E605,Store_Showcase!B2:H144,{6}, FALSE))</f>
      </c>
      <c r="AH605">
        <f>VLOOKUP(G605,Sku_Consolidated!A2:R957,18,FALSE)</f>
      </c>
      <c r="AI605">
        <f>VLOOKUP(G605,Sku_Consolidated!A2:S957,19,FALSE)</f>
      </c>
      <c r="AJ605">
        <f>VLOOKUP(G605,Sku_Consolidated!A2:T957,20,FALSE)</f>
      </c>
    </row>
    <row r="606" spans="1:36" x14ac:dyDescent="0.25">
      <c r="A606">
        <v>2024</v>
      </c>
      <c r="B606" t="s">
        <v>31</v>
      </c>
      <c r="C606" t="s">
        <v>32</v>
      </c>
      <c r="D606" t="s">
        <v>33</v>
      </c>
      <c r="E606">
        <v>102</v>
      </c>
      <c r="F606">
        <f>IF(IFERROR(VLOOKUP(E606,Store_Showcase!B2:H144,{2}, FALSE), TRUE)=TRUE, IF(IFERROR(VLOOKUP(E606,Store_SRP!B2:H110,{2}, FALSE), TRUE)=TRUE,VLOOKUP(E606,Store_VAM!B2:H273,{2}, FALSE),VLOOKUP(E606,Store_SRP!B2:H110,{2}, FALSE)), VLOOKUP(E606,Store_Showcase!B2:H144,{2}, FALSE))</f>
      </c>
      <c r="G606">
        <v>662372</v>
      </c>
      <c r="H606" t="s">
        <v>654</v>
      </c>
      <c r="I606" s="8" t="s">
        <v>1388</v>
      </c>
      <c r="J606" t="s">
        <v>493</v>
      </c>
      <c r="K606" s="8">
        <f>IF(J606="PCK", I606, 0)</f>
      </c>
      <c r="L606" s="8">
        <f>IF(J606="KLS", I606, IF(J606="PCK", I606*VLOOKUP(G606,Sku_Consolidated!A2:U957,21, FALSE),I606*VLOOKUP(G606,Sku_Consolidated!A2:U957,21, FALSE)))</f>
      </c>
      <c r="M606" s="8">
        <f>IF(J606="PCS", I606, 0)</f>
      </c>
      <c r="N606" s="8" t="s">
        <v>1389</v>
      </c>
      <c r="O606" s="8">
        <f>N606 * VLOOKUP(E606&amp;VLOOKUP(G606,Sku_Consolidated!A2:Q957,17,FALSE),Sku_CommRate!A2:E1002, 5, FALSE)</f>
      </c>
      <c r="P606" s="8">
        <f>N606 - O606</f>
      </c>
      <c r="Q606">
        <f>VLOOKUP(G606,Sku_Consolidated!A2:G957,7, FALSE)</f>
      </c>
      <c r="R606">
        <f>IF(IFERROR(VLOOKUP(E606,Store_Showcase!B2:H144,7, FALSE), TRUE)=TRUE, IF(IFERROR(VLOOKUP(E606,Store_SRP!B2:H110,7, FALSE), TRUE)=TRUE,VLOOKUP(E606,Store_VAM!B2:H273,7, FALSE),VLOOKUP(E606,Store_SRP!B2:H110,7, FALSE)), VLOOKUP(E606,Store_Showcase!B2:H144,7, FALSE))</f>
      </c>
      <c r="S606">
        <f>IF(IFERROR(VLOOKUP(E606,Store_Showcase!B2:I144,8, FALSE), TRUE)=TRUE, IF(IFERROR(VLOOKUP(E606,Store_SRP!B2:I110,8, FALSE), TRUE)=TRUE,VLOOKUP(E606,Store_VAM!B2:I273,8, FALSE),VLOOKUP(E606,Store_SRP!B2:I110,8, FALSE)), VLOOKUP(E606,Store_Showcase!B2:I144,8, FALSE))</f>
      </c>
      <c r="T606">
        <f>VLOOKUP(G606,Sku_Consolidated!A2:R957,18,FALSE)</f>
      </c>
      <c r="U606">
        <v>4806532531625</v>
      </c>
      <c r="V606">
        <f>IF(VLOOKUP(G606,Sku_Consolidated!A2:S957,19,FALSE)="SHOWCASE", VLOOKUP(E606,Store_Showcase!B2:L144,11, FALSE), IF(VLOOKUP(G606,Sku_Consolidated!A2:S957,19,FALSE)="VAM",VLOOKUP(E606,Store_VAM!B2:L273,11, FALSE),VLOOKUP(E606,Store_SRP!B2:L110,11, FALSE)))</f>
      </c>
      <c r="W606">
        <f>VLOOKUP(G606,Sku_Consolidated!A2:W957,11,FALSE)</f>
      </c>
      <c r="X606">
        <f>VLOOKUP(G606,Sku_Consolidated!A2:H957,8,FALSE)</f>
      </c>
      <c r="Y606">
        <f>VLOOKUP(G606,Sku_Consolidated!A2:I957,9,FALSE)</f>
      </c>
      <c r="Z606" t="s">
        <v>38</v>
      </c>
      <c r="AA606">
        <f>VLOOKUP(G606,Sku_Consolidated!A2:E957,5,FALSE)</f>
      </c>
      <c r="AB606">
        <f>IF(VLOOKUP(G606,Sku_Consolidated!A2:S957,19,FALSE)="SHOWCASE", VLOOKUP(E606,Store_Showcase!B2:N144,13, FALSE), IF(VLOOKUP(G606,Sku_Consolidated!A2:S957,19,FALSE)="VAM",VLOOKUP(E606,Store_VAM!B2:N273,13, FALSE),VLOOKUP(E606,Store_SRP!B2:N110,13, FALSE)))</f>
      </c>
      <c r="AC606">
        <f>IF(IFERROR(AB606,TRUE)=TRUE, "-","OK")</f>
      </c>
      <c r="AD606" s="8" t="s">
        <v>1390</v>
      </c>
      <c r="AE606" s="8" t="s">
        <v>1391</v>
      </c>
      <c r="AF606">
        <f>IF(IFERROR(VLOOKUP(E606,Store_Showcase!B2:H144,{5}, FALSE), TRUE)=TRUE, IF(IFERROR(VLOOKUP(E606,Store_SRP!B2:H110,{5}, FALSE), TRUE)=TRUE,VLOOKUP(E606,Store_VAM!B2:H273,{5}, FALSE),VLOOKUP(E606,Store_SRP!B2:H110,{5}, FALSE)), VLOOKUP(E606,Store_Showcase!B2:H144,{5}, FALSE))</f>
      </c>
      <c r="AG606">
        <f>IF(IFERROR(VLOOKUP(E606,Store_Showcase!B2:H144,{6}, FALSE), TRUE)=TRUE, IF(IFERROR(VLOOKUP(E606,Store_SRP!B2:H110,{6}, FALSE), TRUE)=TRUE,VLOOKUP(E606,Store_VAM!B2:H273,{6}, FALSE),VLOOKUP(E606,Store_SRP!B2:H110,{6}, FALSE)), VLOOKUP(E606,Store_Showcase!B2:H144,{6}, FALSE))</f>
      </c>
      <c r="AH606">
        <f>VLOOKUP(G606,Sku_Consolidated!A2:R957,18,FALSE)</f>
      </c>
      <c r="AI606">
        <f>VLOOKUP(G606,Sku_Consolidated!A2:S957,19,FALSE)</f>
      </c>
      <c r="AJ606">
        <f>VLOOKUP(G606,Sku_Consolidated!A2:T957,20,FALSE)</f>
      </c>
    </row>
    <row r="607" spans="1:36" x14ac:dyDescent="0.25">
      <c r="A607">
        <v>2024</v>
      </c>
      <c r="B607" t="s">
        <v>31</v>
      </c>
      <c r="C607" t="s">
        <v>32</v>
      </c>
      <c r="D607" t="s">
        <v>33</v>
      </c>
      <c r="E607">
        <v>809</v>
      </c>
      <c r="F607">
        <f>IF(IFERROR(VLOOKUP(E607,Store_Showcase!B2:H144,{2}, FALSE), TRUE)=TRUE, IF(IFERROR(VLOOKUP(E607,Store_SRP!B2:H110,{2}, FALSE), TRUE)=TRUE,VLOOKUP(E607,Store_VAM!B2:H273,{2}, FALSE),VLOOKUP(E607,Store_SRP!B2:H110,{2}, FALSE)), VLOOKUP(E607,Store_Showcase!B2:H144,{2}, FALSE))</f>
      </c>
      <c r="G607">
        <v>655535</v>
      </c>
      <c r="H607" t="s">
        <v>524</v>
      </c>
      <c r="I607" s="8" t="s">
        <v>1392</v>
      </c>
      <c r="J607" t="s">
        <v>36</v>
      </c>
      <c r="K607" s="8">
        <f>IF(J607="PCK", I607, 0)</f>
      </c>
      <c r="L607" s="8">
        <f>IF(J607="KLS", I607, IF(J607="PCK", I607*VLOOKUP(G607,Sku_Consolidated!A2:U957,21, FALSE),I607*VLOOKUP(G607,Sku_Consolidated!A2:U957,21, FALSE)))</f>
      </c>
      <c r="M607" s="8">
        <f>IF(J607="PCS", I607, 0)</f>
      </c>
      <c r="N607" s="8" t="s">
        <v>1393</v>
      </c>
      <c r="O607" s="8">
        <f>N607 * VLOOKUP(E607&amp;VLOOKUP(G607,Sku_Consolidated!A2:Q957,17,FALSE),Sku_CommRate!A2:E1002, 5, FALSE)</f>
      </c>
      <c r="P607" s="8">
        <f>N607 - O607</f>
      </c>
      <c r="Q607">
        <f>VLOOKUP(G607,Sku_Consolidated!A2:G957,7, FALSE)</f>
      </c>
      <c r="R607">
        <f>IF(IFERROR(VLOOKUP(E607,Store_Showcase!B2:H144,7, FALSE), TRUE)=TRUE, IF(IFERROR(VLOOKUP(E607,Store_SRP!B2:H110,7, FALSE), TRUE)=TRUE,VLOOKUP(E607,Store_VAM!B2:H273,7, FALSE),VLOOKUP(E607,Store_SRP!B2:H110,7, FALSE)), VLOOKUP(E607,Store_Showcase!B2:H144,7, FALSE))</f>
      </c>
      <c r="S607">
        <f>IF(IFERROR(VLOOKUP(E607,Store_Showcase!B2:I144,8, FALSE), TRUE)=TRUE, IF(IFERROR(VLOOKUP(E607,Store_SRP!B2:I110,8, FALSE), TRUE)=TRUE,VLOOKUP(E607,Store_VAM!B2:I273,8, FALSE),VLOOKUP(E607,Store_SRP!B2:I110,8, FALSE)), VLOOKUP(E607,Store_Showcase!B2:I144,8, FALSE))</f>
      </c>
      <c r="T607">
        <f>VLOOKUP(G607,Sku_Consolidated!A2:R957,18,FALSE)</f>
      </c>
      <c r="U607">
        <v>6356</v>
      </c>
      <c r="V607">
        <f>IF(VLOOKUP(G607,Sku_Consolidated!A2:S957,19,FALSE)="SHOWCASE", VLOOKUP(E607,Store_Showcase!B2:L144,11, FALSE), IF(VLOOKUP(G607,Sku_Consolidated!A2:S957,19,FALSE)="VAM",VLOOKUP(E607,Store_VAM!B2:L273,11, FALSE),VLOOKUP(E607,Store_SRP!B2:L110,11, FALSE)))</f>
      </c>
      <c r="W607">
        <f>VLOOKUP(G607,Sku_Consolidated!A2:W957,11,FALSE)</f>
      </c>
      <c r="X607">
        <f>VLOOKUP(G607,Sku_Consolidated!A2:H957,8,FALSE)</f>
      </c>
      <c r="Y607">
        <f>VLOOKUP(G607,Sku_Consolidated!A2:I957,9,FALSE)</f>
      </c>
      <c r="Z607" t="s">
        <v>38</v>
      </c>
      <c r="AA607">
        <f>VLOOKUP(G607,Sku_Consolidated!A2:E957,5,FALSE)</f>
      </c>
      <c r="AB607">
        <f>IF(VLOOKUP(G607,Sku_Consolidated!A2:S957,19,FALSE)="SHOWCASE", VLOOKUP(E607,Store_Showcase!B2:N144,13, FALSE), IF(VLOOKUP(G607,Sku_Consolidated!A2:S957,19,FALSE)="VAM",VLOOKUP(E607,Store_VAM!B2:N273,13, FALSE),VLOOKUP(E607,Store_SRP!B2:N110,13, FALSE)))</f>
      </c>
      <c r="AC607">
        <f>IF(IFERROR(AB607,TRUE)=TRUE, "-","OK")</f>
      </c>
      <c r="AD607" s="8" t="s">
        <v>1393</v>
      </c>
      <c r="AE607" s="8" t="s">
        <v>39</v>
      </c>
      <c r="AF607">
        <f>IF(IFERROR(VLOOKUP(E607,Store_Showcase!B2:H144,{5}, FALSE), TRUE)=TRUE, IF(IFERROR(VLOOKUP(E607,Store_SRP!B2:H110,{5}, FALSE), TRUE)=TRUE,VLOOKUP(E607,Store_VAM!B2:H273,{5}, FALSE),VLOOKUP(E607,Store_SRP!B2:H110,{5}, FALSE)), VLOOKUP(E607,Store_Showcase!B2:H144,{5}, FALSE))</f>
      </c>
      <c r="AG607">
        <f>IF(IFERROR(VLOOKUP(E607,Store_Showcase!B2:H144,{6}, FALSE), TRUE)=TRUE, IF(IFERROR(VLOOKUP(E607,Store_SRP!B2:H110,{6}, FALSE), TRUE)=TRUE,VLOOKUP(E607,Store_VAM!B2:H273,{6}, FALSE),VLOOKUP(E607,Store_SRP!B2:H110,{6}, FALSE)), VLOOKUP(E607,Store_Showcase!B2:H144,{6}, FALSE))</f>
      </c>
      <c r="AH607">
        <f>VLOOKUP(G607,Sku_Consolidated!A2:R957,18,FALSE)</f>
      </c>
      <c r="AI607">
        <f>VLOOKUP(G607,Sku_Consolidated!A2:S957,19,FALSE)</f>
      </c>
      <c r="AJ607">
        <f>VLOOKUP(G607,Sku_Consolidated!A2:T957,20,FALSE)</f>
      </c>
    </row>
    <row r="608" spans="1:36" x14ac:dyDescent="0.25">
      <c r="A608">
        <v>2024</v>
      </c>
      <c r="B608" t="s">
        <v>31</v>
      </c>
      <c r="C608" t="s">
        <v>32</v>
      </c>
      <c r="D608" t="s">
        <v>33</v>
      </c>
      <c r="E608">
        <v>497</v>
      </c>
      <c r="F608">
        <f>IF(IFERROR(VLOOKUP(E608,Store_Showcase!B2:H144,{2}, FALSE), TRUE)=TRUE, IF(IFERROR(VLOOKUP(E608,Store_SRP!B2:H110,{2}, FALSE), TRUE)=TRUE,VLOOKUP(E608,Store_VAM!B2:H273,{2}, FALSE),VLOOKUP(E608,Store_SRP!B2:H110,{2}, FALSE)), VLOOKUP(E608,Store_Showcase!B2:H144,{2}, FALSE))</f>
      </c>
      <c r="G608">
        <v>671785</v>
      </c>
      <c r="H608" t="s">
        <v>1394</v>
      </c>
      <c r="I608" s="8" t="s">
        <v>1052</v>
      </c>
      <c r="J608" t="s">
        <v>493</v>
      </c>
      <c r="K608" s="8">
        <f>IF(J608="PCK", I608, 0)</f>
      </c>
      <c r="L608" s="8">
        <f>IF(J608="KLS", I608, IF(J608="PCK", I608*VLOOKUP(G608,Sku_Consolidated!A2:U957,21, FALSE),I608*VLOOKUP(G608,Sku_Consolidated!A2:U957,21, FALSE)))</f>
      </c>
      <c r="M608" s="8">
        <f>IF(J608="PCS", I608, 0)</f>
      </c>
      <c r="N608" s="8" t="s">
        <v>1395</v>
      </c>
      <c r="O608" s="8">
        <f>N608 * VLOOKUP(E608&amp;VLOOKUP(G608,Sku_Consolidated!A2:Q957,17,FALSE),Sku_CommRate!A2:E1002, 5, FALSE)</f>
      </c>
      <c r="P608" s="8">
        <f>N608 - O608</f>
      </c>
      <c r="Q608">
        <f>VLOOKUP(G608,Sku_Consolidated!A2:G957,7, FALSE)</f>
      </c>
      <c r="R608">
        <f>IF(IFERROR(VLOOKUP(E608,Store_Showcase!B2:H144,7, FALSE), TRUE)=TRUE, IF(IFERROR(VLOOKUP(E608,Store_SRP!B2:H110,7, FALSE), TRUE)=TRUE,VLOOKUP(E608,Store_VAM!B2:H273,7, FALSE),VLOOKUP(E608,Store_SRP!B2:H110,7, FALSE)), VLOOKUP(E608,Store_Showcase!B2:H144,7, FALSE))</f>
      </c>
      <c r="S608">
        <f>IF(IFERROR(VLOOKUP(E608,Store_Showcase!B2:I144,8, FALSE), TRUE)=TRUE, IF(IFERROR(VLOOKUP(E608,Store_SRP!B2:I110,8, FALSE), TRUE)=TRUE,VLOOKUP(E608,Store_VAM!B2:I273,8, FALSE),VLOOKUP(E608,Store_SRP!B2:I110,8, FALSE)), VLOOKUP(E608,Store_Showcase!B2:I144,8, FALSE))</f>
      </c>
      <c r="T608">
        <f>VLOOKUP(G608,Sku_Consolidated!A2:R957,18,FALSE)</f>
      </c>
      <c r="U608">
        <v>2100006717853</v>
      </c>
      <c r="V608">
        <f>IF(VLOOKUP(G608,Sku_Consolidated!A2:S957,19,FALSE)="SHOWCASE", VLOOKUP(E608,Store_Showcase!B2:L144,11, FALSE), IF(VLOOKUP(G608,Sku_Consolidated!A2:S957,19,FALSE)="VAM",VLOOKUP(E608,Store_VAM!B2:L273,11, FALSE),VLOOKUP(E608,Store_SRP!B2:L110,11, FALSE)))</f>
      </c>
      <c r="W608">
        <f>VLOOKUP(G608,Sku_Consolidated!A2:W957,11,FALSE)</f>
      </c>
      <c r="X608">
        <f>VLOOKUP(G608,Sku_Consolidated!A2:H957,8,FALSE)</f>
      </c>
      <c r="Y608">
        <f>VLOOKUP(G608,Sku_Consolidated!A2:I957,9,FALSE)</f>
      </c>
      <c r="Z608" t="s">
        <v>38</v>
      </c>
      <c r="AA608">
        <f>VLOOKUP(G608,Sku_Consolidated!A2:E957,5,FALSE)</f>
      </c>
      <c r="AB608">
        <f>IF(VLOOKUP(G608,Sku_Consolidated!A2:S957,19,FALSE)="SHOWCASE", VLOOKUP(E608,Store_Showcase!B2:N144,13, FALSE), IF(VLOOKUP(G608,Sku_Consolidated!A2:S957,19,FALSE)="VAM",VLOOKUP(E608,Store_VAM!B2:N273,13, FALSE),VLOOKUP(E608,Store_SRP!B2:N110,13, FALSE)))</f>
      </c>
      <c r="AC608">
        <f>IF(IFERROR(AB608,TRUE)=TRUE, "-","OK")</f>
      </c>
      <c r="AD608" s="8" t="s">
        <v>1395</v>
      </c>
      <c r="AE608" s="8" t="s">
        <v>39</v>
      </c>
      <c r="AF608">
        <f>IF(IFERROR(VLOOKUP(E608,Store_Showcase!B2:H144,{5}, FALSE), TRUE)=TRUE, IF(IFERROR(VLOOKUP(E608,Store_SRP!B2:H110,{5}, FALSE), TRUE)=TRUE,VLOOKUP(E608,Store_VAM!B2:H273,{5}, FALSE),VLOOKUP(E608,Store_SRP!B2:H110,{5}, FALSE)), VLOOKUP(E608,Store_Showcase!B2:H144,{5}, FALSE))</f>
      </c>
      <c r="AG608">
        <f>IF(IFERROR(VLOOKUP(E608,Store_Showcase!B2:H144,{6}, FALSE), TRUE)=TRUE, IF(IFERROR(VLOOKUP(E608,Store_SRP!B2:H110,{6}, FALSE), TRUE)=TRUE,VLOOKUP(E608,Store_VAM!B2:H273,{6}, FALSE),VLOOKUP(E608,Store_SRP!B2:H110,{6}, FALSE)), VLOOKUP(E608,Store_Showcase!B2:H144,{6}, FALSE))</f>
      </c>
      <c r="AH608">
        <f>VLOOKUP(G608,Sku_Consolidated!A2:R957,18,FALSE)</f>
      </c>
      <c r="AI608">
        <f>VLOOKUP(G608,Sku_Consolidated!A2:S957,19,FALSE)</f>
      </c>
      <c r="AJ608">
        <f>VLOOKUP(G608,Sku_Consolidated!A2:T957,20,FALSE)</f>
      </c>
    </row>
    <row r="609" spans="1:36" x14ac:dyDescent="0.25">
      <c r="A609">
        <v>2024</v>
      </c>
      <c r="B609" t="s">
        <v>31</v>
      </c>
      <c r="C609" t="s">
        <v>32</v>
      </c>
      <c r="D609" t="s">
        <v>33</v>
      </c>
      <c r="E609">
        <v>111</v>
      </c>
      <c r="F609">
        <f>IF(IFERROR(VLOOKUP(E609,Store_Showcase!B2:H144,{2}, FALSE), TRUE)=TRUE, IF(IFERROR(VLOOKUP(E609,Store_SRP!B2:H110,{2}, FALSE), TRUE)=TRUE,VLOOKUP(E609,Store_VAM!B2:H273,{2}, FALSE),VLOOKUP(E609,Store_SRP!B2:H110,{2}, FALSE)), VLOOKUP(E609,Store_Showcase!B2:H144,{2}, FALSE))</f>
      </c>
      <c r="G609">
        <v>655727</v>
      </c>
      <c r="H609" t="s">
        <v>1396</v>
      </c>
      <c r="I609" s="8" t="s">
        <v>1397</v>
      </c>
      <c r="J609" t="s">
        <v>36</v>
      </c>
      <c r="K609" s="8">
        <f>IF(J609="PCK", I609, 0)</f>
      </c>
      <c r="L609" s="8">
        <f>IF(J609="KLS", I609, IF(J609="PCK", I609*VLOOKUP(G609,Sku_Consolidated!A2:U957,21, FALSE),I609*VLOOKUP(G609,Sku_Consolidated!A2:U957,21, FALSE)))</f>
      </c>
      <c r="M609" s="8">
        <f>IF(J609="PCS", I609, 0)</f>
      </c>
      <c r="N609" s="8" t="s">
        <v>1398</v>
      </c>
      <c r="O609" s="8">
        <f>N609 * VLOOKUP(E609&amp;VLOOKUP(G609,Sku_Consolidated!A2:Q957,17,FALSE),Sku_CommRate!A2:E1002, 5, FALSE)</f>
      </c>
      <c r="P609" s="8">
        <f>N609 - O609</f>
      </c>
      <c r="Q609">
        <f>VLOOKUP(G609,Sku_Consolidated!A2:G957,7, FALSE)</f>
      </c>
      <c r="R609">
        <f>IF(IFERROR(VLOOKUP(E609,Store_Showcase!B2:H144,7, FALSE), TRUE)=TRUE, IF(IFERROR(VLOOKUP(E609,Store_SRP!B2:H110,7, FALSE), TRUE)=TRUE,VLOOKUP(E609,Store_VAM!B2:H273,7, FALSE),VLOOKUP(E609,Store_SRP!B2:H110,7, FALSE)), VLOOKUP(E609,Store_Showcase!B2:H144,7, FALSE))</f>
      </c>
      <c r="S609">
        <f>IF(IFERROR(VLOOKUP(E609,Store_Showcase!B2:I144,8, FALSE), TRUE)=TRUE, IF(IFERROR(VLOOKUP(E609,Store_SRP!B2:I110,8, FALSE), TRUE)=TRUE,VLOOKUP(E609,Store_VAM!B2:I273,8, FALSE),VLOOKUP(E609,Store_SRP!B2:I110,8, FALSE)), VLOOKUP(E609,Store_Showcase!B2:I144,8, FALSE))</f>
      </c>
      <c r="T609">
        <f>VLOOKUP(G609,Sku_Consolidated!A2:R957,18,FALSE)</f>
      </c>
      <c r="U609">
        <v>6450</v>
      </c>
      <c r="V609">
        <f>IF(VLOOKUP(G609,Sku_Consolidated!A2:S957,19,FALSE)="SHOWCASE", VLOOKUP(E609,Store_Showcase!B2:L144,11, FALSE), IF(VLOOKUP(G609,Sku_Consolidated!A2:S957,19,FALSE)="VAM",VLOOKUP(E609,Store_VAM!B2:L273,11, FALSE),VLOOKUP(E609,Store_SRP!B2:L110,11, FALSE)))</f>
      </c>
      <c r="W609">
        <f>VLOOKUP(G609,Sku_Consolidated!A2:W957,11,FALSE)</f>
      </c>
      <c r="X609">
        <f>VLOOKUP(G609,Sku_Consolidated!A2:H957,8,FALSE)</f>
      </c>
      <c r="Y609">
        <f>VLOOKUP(G609,Sku_Consolidated!A2:I957,9,FALSE)</f>
      </c>
      <c r="Z609" t="s">
        <v>38</v>
      </c>
      <c r="AA609">
        <f>VLOOKUP(G609,Sku_Consolidated!A2:E957,5,FALSE)</f>
      </c>
      <c r="AB609">
        <f>IF(VLOOKUP(G609,Sku_Consolidated!A2:S957,19,FALSE)="SHOWCASE", VLOOKUP(E609,Store_Showcase!B2:N144,13, FALSE), IF(VLOOKUP(G609,Sku_Consolidated!A2:S957,19,FALSE)="VAM",VLOOKUP(E609,Store_VAM!B2:N273,13, FALSE),VLOOKUP(E609,Store_SRP!B2:N110,13, FALSE)))</f>
      </c>
      <c r="AC609">
        <f>IF(IFERROR(AB609,TRUE)=TRUE, "-","OK")</f>
      </c>
      <c r="AD609" s="8" t="s">
        <v>1398</v>
      </c>
      <c r="AE609" s="8" t="s">
        <v>39</v>
      </c>
      <c r="AF609">
        <f>IF(IFERROR(VLOOKUP(E609,Store_Showcase!B2:H144,{5}, FALSE), TRUE)=TRUE, IF(IFERROR(VLOOKUP(E609,Store_SRP!B2:H110,{5}, FALSE), TRUE)=TRUE,VLOOKUP(E609,Store_VAM!B2:H273,{5}, FALSE),VLOOKUP(E609,Store_SRP!B2:H110,{5}, FALSE)), VLOOKUP(E609,Store_Showcase!B2:H144,{5}, FALSE))</f>
      </c>
      <c r="AG609">
        <f>IF(IFERROR(VLOOKUP(E609,Store_Showcase!B2:H144,{6}, FALSE), TRUE)=TRUE, IF(IFERROR(VLOOKUP(E609,Store_SRP!B2:H110,{6}, FALSE), TRUE)=TRUE,VLOOKUP(E609,Store_VAM!B2:H273,{6}, FALSE),VLOOKUP(E609,Store_SRP!B2:H110,{6}, FALSE)), VLOOKUP(E609,Store_Showcase!B2:H144,{6}, FALSE))</f>
      </c>
      <c r="AH609">
        <f>VLOOKUP(G609,Sku_Consolidated!A2:R957,18,FALSE)</f>
      </c>
      <c r="AI609">
        <f>VLOOKUP(G609,Sku_Consolidated!A2:S957,19,FALSE)</f>
      </c>
      <c r="AJ609">
        <f>VLOOKUP(G609,Sku_Consolidated!A2:T957,20,FALSE)</f>
      </c>
    </row>
    <row r="610" spans="1:36" x14ac:dyDescent="0.25">
      <c r="A610">
        <v>2024</v>
      </c>
      <c r="B610" t="s">
        <v>31</v>
      </c>
      <c r="C610" t="s">
        <v>32</v>
      </c>
      <c r="D610" t="s">
        <v>33</v>
      </c>
      <c r="E610">
        <v>207</v>
      </c>
      <c r="F610">
        <f>IF(IFERROR(VLOOKUP(E610,Store_Showcase!B2:H144,{2}, FALSE), TRUE)=TRUE, IF(IFERROR(VLOOKUP(E610,Store_SRP!B2:H110,{2}, FALSE), TRUE)=TRUE,VLOOKUP(E610,Store_VAM!B2:H273,{2}, FALSE),VLOOKUP(E610,Store_SRP!B2:H110,{2}, FALSE)), VLOOKUP(E610,Store_Showcase!B2:H144,{2}, FALSE))</f>
      </c>
      <c r="G610">
        <v>673351</v>
      </c>
      <c r="H610" t="s">
        <v>1399</v>
      </c>
      <c r="I610" s="8" t="s">
        <v>1400</v>
      </c>
      <c r="J610" t="s">
        <v>36</v>
      </c>
      <c r="K610" s="8">
        <f>IF(J610="PCK", I610, 0)</f>
      </c>
      <c r="L610" s="8">
        <f>IF(J610="KLS", I610, IF(J610="PCK", I610*VLOOKUP(G610,Sku_Consolidated!A2:U957,21, FALSE),I610*VLOOKUP(G610,Sku_Consolidated!A2:U957,21, FALSE)))</f>
      </c>
      <c r="M610" s="8">
        <f>IF(J610="PCS", I610, 0)</f>
      </c>
      <c r="N610" s="8" t="s">
        <v>1401</v>
      </c>
      <c r="O610" s="8">
        <f>N610 * VLOOKUP(E610&amp;VLOOKUP(G610,Sku_Consolidated!A2:Q957,17,FALSE),Sku_CommRate!A2:E1002, 5, FALSE)</f>
      </c>
      <c r="P610" s="8">
        <f>N610 - O610</f>
      </c>
      <c r="Q610">
        <f>VLOOKUP(G610,Sku_Consolidated!A2:G957,7, FALSE)</f>
      </c>
      <c r="R610">
        <f>IF(IFERROR(VLOOKUP(E610,Store_Showcase!B2:H144,7, FALSE), TRUE)=TRUE, IF(IFERROR(VLOOKUP(E610,Store_SRP!B2:H110,7, FALSE), TRUE)=TRUE,VLOOKUP(E610,Store_VAM!B2:H273,7, FALSE),VLOOKUP(E610,Store_SRP!B2:H110,7, FALSE)), VLOOKUP(E610,Store_Showcase!B2:H144,7, FALSE))</f>
      </c>
      <c r="S610">
        <f>IF(IFERROR(VLOOKUP(E610,Store_Showcase!B2:I144,8, FALSE), TRUE)=TRUE, IF(IFERROR(VLOOKUP(E610,Store_SRP!B2:I110,8, FALSE), TRUE)=TRUE,VLOOKUP(E610,Store_VAM!B2:I273,8, FALSE),VLOOKUP(E610,Store_SRP!B2:I110,8, FALSE)), VLOOKUP(E610,Store_Showcase!B2:I144,8, FALSE))</f>
      </c>
      <c r="T610">
        <f>VLOOKUP(G610,Sku_Consolidated!A2:R957,18,FALSE)</f>
      </c>
      <c r="U610">
        <v>8941</v>
      </c>
      <c r="V610">
        <f>IF(VLOOKUP(G610,Sku_Consolidated!A2:S957,19,FALSE)="SHOWCASE", VLOOKUP(E610,Store_Showcase!B2:L144,11, FALSE), IF(VLOOKUP(G610,Sku_Consolidated!A2:S957,19,FALSE)="VAM",VLOOKUP(E610,Store_VAM!B2:L273,11, FALSE),VLOOKUP(E610,Store_SRP!B2:L110,11, FALSE)))</f>
      </c>
      <c r="W610">
        <f>VLOOKUP(G610,Sku_Consolidated!A2:W957,11,FALSE)</f>
      </c>
      <c r="X610">
        <f>VLOOKUP(G610,Sku_Consolidated!A2:H957,8,FALSE)</f>
      </c>
      <c r="Y610">
        <f>VLOOKUP(G610,Sku_Consolidated!A2:I957,9,FALSE)</f>
      </c>
      <c r="Z610" t="s">
        <v>38</v>
      </c>
      <c r="AA610">
        <f>VLOOKUP(G610,Sku_Consolidated!A2:E957,5,FALSE)</f>
      </c>
      <c r="AB610">
        <f>IF(VLOOKUP(G610,Sku_Consolidated!A2:S957,19,FALSE)="SHOWCASE", VLOOKUP(E610,Store_Showcase!B2:N144,13, FALSE), IF(VLOOKUP(G610,Sku_Consolidated!A2:S957,19,FALSE)="VAM",VLOOKUP(E610,Store_VAM!B2:N273,13, FALSE),VLOOKUP(E610,Store_SRP!B2:N110,13, FALSE)))</f>
      </c>
      <c r="AC610">
        <f>IF(IFERROR(AB610,TRUE)=TRUE, "-","OK")</f>
      </c>
      <c r="AD610" s="8" t="s">
        <v>1401</v>
      </c>
      <c r="AE610" s="8" t="s">
        <v>39</v>
      </c>
      <c r="AF610">
        <f>IF(IFERROR(VLOOKUP(E610,Store_Showcase!B2:H144,{5}, FALSE), TRUE)=TRUE, IF(IFERROR(VLOOKUP(E610,Store_SRP!B2:H110,{5}, FALSE), TRUE)=TRUE,VLOOKUP(E610,Store_VAM!B2:H273,{5}, FALSE),VLOOKUP(E610,Store_SRP!B2:H110,{5}, FALSE)), VLOOKUP(E610,Store_Showcase!B2:H144,{5}, FALSE))</f>
      </c>
      <c r="AG610">
        <f>IF(IFERROR(VLOOKUP(E610,Store_Showcase!B2:H144,{6}, FALSE), TRUE)=TRUE, IF(IFERROR(VLOOKUP(E610,Store_SRP!B2:H110,{6}, FALSE), TRUE)=TRUE,VLOOKUP(E610,Store_VAM!B2:H273,{6}, FALSE),VLOOKUP(E610,Store_SRP!B2:H110,{6}, FALSE)), VLOOKUP(E610,Store_Showcase!B2:H144,{6}, FALSE))</f>
      </c>
      <c r="AH610">
        <f>VLOOKUP(G610,Sku_Consolidated!A2:R957,18,FALSE)</f>
      </c>
      <c r="AI610">
        <f>VLOOKUP(G610,Sku_Consolidated!A2:S957,19,FALSE)</f>
      </c>
      <c r="AJ610">
        <f>VLOOKUP(G610,Sku_Consolidated!A2:T957,20,FALSE)</f>
      </c>
    </row>
    <row r="611" spans="1:36" x14ac:dyDescent="0.25">
      <c r="A611">
        <v>2024</v>
      </c>
      <c r="B611" t="s">
        <v>31</v>
      </c>
      <c r="C611" t="s">
        <v>32</v>
      </c>
      <c r="D611" t="s">
        <v>33</v>
      </c>
      <c r="E611">
        <v>265</v>
      </c>
      <c r="F611">
        <f>IF(IFERROR(VLOOKUP(E611,Store_Showcase!B2:H144,{2}, FALSE), TRUE)=TRUE, IF(IFERROR(VLOOKUP(E611,Store_SRP!B2:H110,{2}, FALSE), TRUE)=TRUE,VLOOKUP(E611,Store_VAM!B2:H273,{2}, FALSE),VLOOKUP(E611,Store_SRP!B2:H110,{2}, FALSE)), VLOOKUP(E611,Store_Showcase!B2:H144,{2}, FALSE))</f>
      </c>
      <c r="G611">
        <v>655717</v>
      </c>
      <c r="H611" t="s">
        <v>134</v>
      </c>
      <c r="I611" s="8" t="s">
        <v>1402</v>
      </c>
      <c r="J611" t="s">
        <v>36</v>
      </c>
      <c r="K611" s="8">
        <f>IF(J611="PCK", I611, 0)</f>
      </c>
      <c r="L611" s="8">
        <f>IF(J611="KLS", I611, IF(J611="PCK", I611*VLOOKUP(G611,Sku_Consolidated!A2:U957,21, FALSE),I611*VLOOKUP(G611,Sku_Consolidated!A2:U957,21, FALSE)))</f>
      </c>
      <c r="M611" s="8">
        <f>IF(J611="PCS", I611, 0)</f>
      </c>
      <c r="N611" s="8" t="s">
        <v>1403</v>
      </c>
      <c r="O611" s="8">
        <f>N611 * VLOOKUP(E611&amp;VLOOKUP(G611,Sku_Consolidated!A2:Q957,17,FALSE),Sku_CommRate!A2:E1002, 5, FALSE)</f>
      </c>
      <c r="P611" s="8">
        <f>N611 - O611</f>
      </c>
      <c r="Q611">
        <f>VLOOKUP(G611,Sku_Consolidated!A2:G957,7, FALSE)</f>
      </c>
      <c r="R611">
        <f>IF(IFERROR(VLOOKUP(E611,Store_Showcase!B2:H144,7, FALSE), TRUE)=TRUE, IF(IFERROR(VLOOKUP(E611,Store_SRP!B2:H110,7, FALSE), TRUE)=TRUE,VLOOKUP(E611,Store_VAM!B2:H273,7, FALSE),VLOOKUP(E611,Store_SRP!B2:H110,7, FALSE)), VLOOKUP(E611,Store_Showcase!B2:H144,7, FALSE))</f>
      </c>
      <c r="S611">
        <f>IF(IFERROR(VLOOKUP(E611,Store_Showcase!B2:I144,8, FALSE), TRUE)=TRUE, IF(IFERROR(VLOOKUP(E611,Store_SRP!B2:I110,8, FALSE), TRUE)=TRUE,VLOOKUP(E611,Store_VAM!B2:I273,8, FALSE),VLOOKUP(E611,Store_SRP!B2:I110,8, FALSE)), VLOOKUP(E611,Store_Showcase!B2:I144,8, FALSE))</f>
      </c>
      <c r="T611">
        <f>VLOOKUP(G611,Sku_Consolidated!A2:R957,18,FALSE)</f>
      </c>
      <c r="U611">
        <v>6445</v>
      </c>
      <c r="V611">
        <f>IF(VLOOKUP(G611,Sku_Consolidated!A2:S957,19,FALSE)="SHOWCASE", VLOOKUP(E611,Store_Showcase!B2:L144,11, FALSE), IF(VLOOKUP(G611,Sku_Consolidated!A2:S957,19,FALSE)="VAM",VLOOKUP(E611,Store_VAM!B2:L273,11, FALSE),VLOOKUP(E611,Store_SRP!B2:L110,11, FALSE)))</f>
      </c>
      <c r="W611">
        <f>VLOOKUP(G611,Sku_Consolidated!A2:W957,11,FALSE)</f>
      </c>
      <c r="X611">
        <f>VLOOKUP(G611,Sku_Consolidated!A2:H957,8,FALSE)</f>
      </c>
      <c r="Y611">
        <f>VLOOKUP(G611,Sku_Consolidated!A2:I957,9,FALSE)</f>
      </c>
      <c r="Z611" t="s">
        <v>38</v>
      </c>
      <c r="AA611">
        <f>VLOOKUP(G611,Sku_Consolidated!A2:E957,5,FALSE)</f>
      </c>
      <c r="AB611">
        <f>IF(VLOOKUP(G611,Sku_Consolidated!A2:S957,19,FALSE)="SHOWCASE", VLOOKUP(E611,Store_Showcase!B2:N144,13, FALSE), IF(VLOOKUP(G611,Sku_Consolidated!A2:S957,19,FALSE)="VAM",VLOOKUP(E611,Store_VAM!B2:N273,13, FALSE),VLOOKUP(E611,Store_SRP!B2:N110,13, FALSE)))</f>
      </c>
      <c r="AC611">
        <f>IF(IFERROR(AB611,TRUE)=TRUE, "-","OK")</f>
      </c>
      <c r="AD611" s="8" t="s">
        <v>1403</v>
      </c>
      <c r="AE611" s="8" t="s">
        <v>39</v>
      </c>
      <c r="AF611">
        <f>IF(IFERROR(VLOOKUP(E611,Store_Showcase!B2:H144,{5}, FALSE), TRUE)=TRUE, IF(IFERROR(VLOOKUP(E611,Store_SRP!B2:H110,{5}, FALSE), TRUE)=TRUE,VLOOKUP(E611,Store_VAM!B2:H273,{5}, FALSE),VLOOKUP(E611,Store_SRP!B2:H110,{5}, FALSE)), VLOOKUP(E611,Store_Showcase!B2:H144,{5}, FALSE))</f>
      </c>
      <c r="AG611">
        <f>IF(IFERROR(VLOOKUP(E611,Store_Showcase!B2:H144,{6}, FALSE), TRUE)=TRUE, IF(IFERROR(VLOOKUP(E611,Store_SRP!B2:H110,{6}, FALSE), TRUE)=TRUE,VLOOKUP(E611,Store_VAM!B2:H273,{6}, FALSE),VLOOKUP(E611,Store_SRP!B2:H110,{6}, FALSE)), VLOOKUP(E611,Store_Showcase!B2:H144,{6}, FALSE))</f>
      </c>
      <c r="AH611">
        <f>VLOOKUP(G611,Sku_Consolidated!A2:R957,18,FALSE)</f>
      </c>
      <c r="AI611">
        <f>VLOOKUP(G611,Sku_Consolidated!A2:S957,19,FALSE)</f>
      </c>
      <c r="AJ611">
        <f>VLOOKUP(G611,Sku_Consolidated!A2:T957,20,FALSE)</f>
      </c>
    </row>
    <row r="612" spans="1:36" x14ac:dyDescent="0.25">
      <c r="A612">
        <v>2024</v>
      </c>
      <c r="B612" t="s">
        <v>31</v>
      </c>
      <c r="C612" t="s">
        <v>32</v>
      </c>
      <c r="D612" t="s">
        <v>33</v>
      </c>
      <c r="E612">
        <v>4019</v>
      </c>
      <c r="F612">
        <f>IF(IFERROR(VLOOKUP(E612,Store_Showcase!B2:H144,{2}, FALSE), TRUE)=TRUE, IF(IFERROR(VLOOKUP(E612,Store_SRP!B2:H110,{2}, FALSE), TRUE)=TRUE,VLOOKUP(E612,Store_VAM!B2:H273,{2}, FALSE),VLOOKUP(E612,Store_SRP!B2:H110,{2}, FALSE)), VLOOKUP(E612,Store_Showcase!B2:H144,{2}, FALSE))</f>
      </c>
      <c r="G612">
        <v>655708</v>
      </c>
      <c r="H612" t="s">
        <v>481</v>
      </c>
      <c r="I612" s="8" t="s">
        <v>1114</v>
      </c>
      <c r="J612" t="s">
        <v>36</v>
      </c>
      <c r="K612" s="8">
        <f>IF(J612="PCK", I612, 0)</f>
      </c>
      <c r="L612" s="8">
        <f>IF(J612="KLS", I612, IF(J612="PCK", I612*VLOOKUP(G612,Sku_Consolidated!A2:U957,21, FALSE),I612*VLOOKUP(G612,Sku_Consolidated!A2:U957,21, FALSE)))</f>
      </c>
      <c r="M612" s="8">
        <f>IF(J612="PCS", I612, 0)</f>
      </c>
      <c r="N612" s="8" t="s">
        <v>1404</v>
      </c>
      <c r="O612" s="8">
        <f>N612 * VLOOKUP(E612&amp;VLOOKUP(G612,Sku_Consolidated!A2:Q957,17,FALSE),Sku_CommRate!A2:E1002, 5, FALSE)</f>
      </c>
      <c r="P612" s="8">
        <f>N612 - O612</f>
      </c>
      <c r="Q612">
        <f>VLOOKUP(G612,Sku_Consolidated!A2:G957,7, FALSE)</f>
      </c>
      <c r="R612">
        <f>IF(IFERROR(VLOOKUP(E612,Store_Showcase!B2:H144,7, FALSE), TRUE)=TRUE, IF(IFERROR(VLOOKUP(E612,Store_SRP!B2:H110,7, FALSE), TRUE)=TRUE,VLOOKUP(E612,Store_VAM!B2:H273,7, FALSE),VLOOKUP(E612,Store_SRP!B2:H110,7, FALSE)), VLOOKUP(E612,Store_Showcase!B2:H144,7, FALSE))</f>
      </c>
      <c r="S612">
        <f>IF(IFERROR(VLOOKUP(E612,Store_Showcase!B2:I144,8, FALSE), TRUE)=TRUE, IF(IFERROR(VLOOKUP(E612,Store_SRP!B2:I110,8, FALSE), TRUE)=TRUE,VLOOKUP(E612,Store_VAM!B2:I273,8, FALSE),VLOOKUP(E612,Store_SRP!B2:I110,8, FALSE)), VLOOKUP(E612,Store_Showcase!B2:I144,8, FALSE))</f>
      </c>
      <c r="T612">
        <f>VLOOKUP(G612,Sku_Consolidated!A2:R957,18,FALSE)</f>
      </c>
      <c r="U612">
        <v>6436</v>
      </c>
      <c r="V612">
        <f>IF(VLOOKUP(G612,Sku_Consolidated!A2:S957,19,FALSE)="SHOWCASE", VLOOKUP(E612,Store_Showcase!B2:L144,11, FALSE), IF(VLOOKUP(G612,Sku_Consolidated!A2:S957,19,FALSE)="VAM",VLOOKUP(E612,Store_VAM!B2:L273,11, FALSE),VLOOKUP(E612,Store_SRP!B2:L110,11, FALSE)))</f>
      </c>
      <c r="W612">
        <f>VLOOKUP(G612,Sku_Consolidated!A2:W957,11,FALSE)</f>
      </c>
      <c r="X612">
        <f>VLOOKUP(G612,Sku_Consolidated!A2:H957,8,FALSE)</f>
      </c>
      <c r="Y612">
        <f>VLOOKUP(G612,Sku_Consolidated!A2:I957,9,FALSE)</f>
      </c>
      <c r="Z612" t="s">
        <v>38</v>
      </c>
      <c r="AA612">
        <f>VLOOKUP(G612,Sku_Consolidated!A2:E957,5,FALSE)</f>
      </c>
      <c r="AB612">
        <f>IF(VLOOKUP(G612,Sku_Consolidated!A2:S957,19,FALSE)="SHOWCASE", VLOOKUP(E612,Store_Showcase!B2:N144,13, FALSE), IF(VLOOKUP(G612,Sku_Consolidated!A2:S957,19,FALSE)="VAM",VLOOKUP(E612,Store_VAM!B2:N273,13, FALSE),VLOOKUP(E612,Store_SRP!B2:N110,13, FALSE)))</f>
      </c>
      <c r="AC612">
        <f>IF(IFERROR(AB612,TRUE)=TRUE, "-","OK")</f>
      </c>
      <c r="AD612" s="8" t="s">
        <v>1404</v>
      </c>
      <c r="AE612" s="8" t="s">
        <v>39</v>
      </c>
      <c r="AF612">
        <f>IF(IFERROR(VLOOKUP(E612,Store_Showcase!B2:H144,{5}, FALSE), TRUE)=TRUE, IF(IFERROR(VLOOKUP(E612,Store_SRP!B2:H110,{5}, FALSE), TRUE)=TRUE,VLOOKUP(E612,Store_VAM!B2:H273,{5}, FALSE),VLOOKUP(E612,Store_SRP!B2:H110,{5}, FALSE)), VLOOKUP(E612,Store_Showcase!B2:H144,{5}, FALSE))</f>
      </c>
      <c r="AG612">
        <f>IF(IFERROR(VLOOKUP(E612,Store_Showcase!B2:H144,{6}, FALSE), TRUE)=TRUE, IF(IFERROR(VLOOKUP(E612,Store_SRP!B2:H110,{6}, FALSE), TRUE)=TRUE,VLOOKUP(E612,Store_VAM!B2:H273,{6}, FALSE),VLOOKUP(E612,Store_SRP!B2:H110,{6}, FALSE)), VLOOKUP(E612,Store_Showcase!B2:H144,{6}, FALSE))</f>
      </c>
      <c r="AH612">
        <f>VLOOKUP(G612,Sku_Consolidated!A2:R957,18,FALSE)</f>
      </c>
      <c r="AI612">
        <f>VLOOKUP(G612,Sku_Consolidated!A2:S957,19,FALSE)</f>
      </c>
      <c r="AJ612">
        <f>VLOOKUP(G612,Sku_Consolidated!A2:T957,20,FALSE)</f>
      </c>
    </row>
    <row r="613" spans="1:36" x14ac:dyDescent="0.25">
      <c r="A613">
        <v>2024</v>
      </c>
      <c r="B613" t="s">
        <v>31</v>
      </c>
      <c r="C613" t="s">
        <v>32</v>
      </c>
      <c r="D613" t="s">
        <v>33</v>
      </c>
      <c r="E613">
        <v>253</v>
      </c>
      <c r="F613">
        <f>IF(IFERROR(VLOOKUP(E613,Store_Showcase!B2:H144,{2}, FALSE), TRUE)=TRUE, IF(IFERROR(VLOOKUP(E613,Store_SRP!B2:H110,{2}, FALSE), TRUE)=TRUE,VLOOKUP(E613,Store_VAM!B2:H273,{2}, FALSE),VLOOKUP(E613,Store_SRP!B2:H110,{2}, FALSE)), VLOOKUP(E613,Store_Showcase!B2:H144,{2}, FALSE))</f>
      </c>
      <c r="G613">
        <v>655519</v>
      </c>
      <c r="H613" t="s">
        <v>392</v>
      </c>
      <c r="I613" s="8" t="s">
        <v>1405</v>
      </c>
      <c r="J613" t="s">
        <v>36</v>
      </c>
      <c r="K613" s="8">
        <f>IF(J613="PCK", I613, 0)</f>
      </c>
      <c r="L613" s="8">
        <f>IF(J613="KLS", I613, IF(J613="PCK", I613*VLOOKUP(G613,Sku_Consolidated!A2:U957,21, FALSE),I613*VLOOKUP(G613,Sku_Consolidated!A2:U957,21, FALSE)))</f>
      </c>
      <c r="M613" s="8">
        <f>IF(J613="PCS", I613, 0)</f>
      </c>
      <c r="N613" s="8" t="s">
        <v>1406</v>
      </c>
      <c r="O613" s="8">
        <f>N613 * VLOOKUP(E613&amp;VLOOKUP(G613,Sku_Consolidated!A2:Q957,17,FALSE),Sku_CommRate!A2:E1002, 5, FALSE)</f>
      </c>
      <c r="P613" s="8">
        <f>N613 - O613</f>
      </c>
      <c r="Q613">
        <f>VLOOKUP(G613,Sku_Consolidated!A2:G957,7, FALSE)</f>
      </c>
      <c r="R613">
        <f>IF(IFERROR(VLOOKUP(E613,Store_Showcase!B2:H144,7, FALSE), TRUE)=TRUE, IF(IFERROR(VLOOKUP(E613,Store_SRP!B2:H110,7, FALSE), TRUE)=TRUE,VLOOKUP(E613,Store_VAM!B2:H273,7, FALSE),VLOOKUP(E613,Store_SRP!B2:H110,7, FALSE)), VLOOKUP(E613,Store_Showcase!B2:H144,7, FALSE))</f>
      </c>
      <c r="S613">
        <f>IF(IFERROR(VLOOKUP(E613,Store_Showcase!B2:I144,8, FALSE), TRUE)=TRUE, IF(IFERROR(VLOOKUP(E613,Store_SRP!B2:I110,8, FALSE), TRUE)=TRUE,VLOOKUP(E613,Store_VAM!B2:I273,8, FALSE),VLOOKUP(E613,Store_SRP!B2:I110,8, FALSE)), VLOOKUP(E613,Store_Showcase!B2:I144,8, FALSE))</f>
      </c>
      <c r="T613">
        <f>VLOOKUP(G613,Sku_Consolidated!A2:R957,18,FALSE)</f>
      </c>
      <c r="U613">
        <v>6341</v>
      </c>
      <c r="V613">
        <f>IF(VLOOKUP(G613,Sku_Consolidated!A2:S957,19,FALSE)="SHOWCASE", VLOOKUP(E613,Store_Showcase!B2:L144,11, FALSE), IF(VLOOKUP(G613,Sku_Consolidated!A2:S957,19,FALSE)="VAM",VLOOKUP(E613,Store_VAM!B2:L273,11, FALSE),VLOOKUP(E613,Store_SRP!B2:L110,11, FALSE)))</f>
      </c>
      <c r="W613">
        <f>VLOOKUP(G613,Sku_Consolidated!A2:W957,11,FALSE)</f>
      </c>
      <c r="X613">
        <f>VLOOKUP(G613,Sku_Consolidated!A2:H957,8,FALSE)</f>
      </c>
      <c r="Y613">
        <f>VLOOKUP(G613,Sku_Consolidated!A2:I957,9,FALSE)</f>
      </c>
      <c r="Z613" t="s">
        <v>38</v>
      </c>
      <c r="AA613">
        <f>VLOOKUP(G613,Sku_Consolidated!A2:E957,5,FALSE)</f>
      </c>
      <c r="AB613">
        <f>IF(VLOOKUP(G613,Sku_Consolidated!A2:S957,19,FALSE)="SHOWCASE", VLOOKUP(E613,Store_Showcase!B2:N144,13, FALSE), IF(VLOOKUP(G613,Sku_Consolidated!A2:S957,19,FALSE)="VAM",VLOOKUP(E613,Store_VAM!B2:N273,13, FALSE),VLOOKUP(E613,Store_SRP!B2:N110,13, FALSE)))</f>
      </c>
      <c r="AC613">
        <f>IF(IFERROR(AB613,TRUE)=TRUE, "-","OK")</f>
      </c>
      <c r="AD613" s="8" t="s">
        <v>1406</v>
      </c>
      <c r="AE613" s="8" t="s">
        <v>39</v>
      </c>
      <c r="AF613">
        <f>IF(IFERROR(VLOOKUP(E613,Store_Showcase!B2:H144,{5}, FALSE), TRUE)=TRUE, IF(IFERROR(VLOOKUP(E613,Store_SRP!B2:H110,{5}, FALSE), TRUE)=TRUE,VLOOKUP(E613,Store_VAM!B2:H273,{5}, FALSE),VLOOKUP(E613,Store_SRP!B2:H110,{5}, FALSE)), VLOOKUP(E613,Store_Showcase!B2:H144,{5}, FALSE))</f>
      </c>
      <c r="AG613">
        <f>IF(IFERROR(VLOOKUP(E613,Store_Showcase!B2:H144,{6}, FALSE), TRUE)=TRUE, IF(IFERROR(VLOOKUP(E613,Store_SRP!B2:H110,{6}, FALSE), TRUE)=TRUE,VLOOKUP(E613,Store_VAM!B2:H273,{6}, FALSE),VLOOKUP(E613,Store_SRP!B2:H110,{6}, FALSE)), VLOOKUP(E613,Store_Showcase!B2:H144,{6}, FALSE))</f>
      </c>
      <c r="AH613">
        <f>VLOOKUP(G613,Sku_Consolidated!A2:R957,18,FALSE)</f>
      </c>
      <c r="AI613">
        <f>VLOOKUP(G613,Sku_Consolidated!A2:S957,19,FALSE)</f>
      </c>
      <c r="AJ613">
        <f>VLOOKUP(G613,Sku_Consolidated!A2:T957,20,FALSE)</f>
      </c>
    </row>
    <row r="614" spans="1:36" x14ac:dyDescent="0.25">
      <c r="A614">
        <v>2024</v>
      </c>
      <c r="B614" t="s">
        <v>31</v>
      </c>
      <c r="C614" t="s">
        <v>32</v>
      </c>
      <c r="D614" t="s">
        <v>33</v>
      </c>
      <c r="E614">
        <v>205</v>
      </c>
      <c r="F614">
        <f>IF(IFERROR(VLOOKUP(E614,Store_Showcase!B2:H144,{2}, FALSE), TRUE)=TRUE, IF(IFERROR(VLOOKUP(E614,Store_SRP!B2:H110,{2}, FALSE), TRUE)=TRUE,VLOOKUP(E614,Store_VAM!B2:H273,{2}, FALSE),VLOOKUP(E614,Store_SRP!B2:H110,{2}, FALSE)), VLOOKUP(E614,Store_Showcase!B2:H144,{2}, FALSE))</f>
      </c>
      <c r="G614">
        <v>655301</v>
      </c>
      <c r="H614" t="s">
        <v>57</v>
      </c>
      <c r="I614" s="8" t="s">
        <v>1267</v>
      </c>
      <c r="J614" t="s">
        <v>36</v>
      </c>
      <c r="K614" s="8">
        <f>IF(J614="PCK", I614, 0)</f>
      </c>
      <c r="L614" s="8">
        <f>IF(J614="KLS", I614, IF(J614="PCK", I614*VLOOKUP(G614,Sku_Consolidated!A2:U957,21, FALSE),I614*VLOOKUP(G614,Sku_Consolidated!A2:U957,21, FALSE)))</f>
      </c>
      <c r="M614" s="8">
        <f>IF(J614="PCS", I614, 0)</f>
      </c>
      <c r="N614" s="8" t="s">
        <v>1407</v>
      </c>
      <c r="O614" s="8">
        <f>N614 * VLOOKUP(E614&amp;VLOOKUP(G614,Sku_Consolidated!A2:Q957,17,FALSE),Sku_CommRate!A2:E1002, 5, FALSE)</f>
      </c>
      <c r="P614" s="8">
        <f>N614 - O614</f>
      </c>
      <c r="Q614">
        <f>VLOOKUP(G614,Sku_Consolidated!A2:G957,7, FALSE)</f>
      </c>
      <c r="R614">
        <f>IF(IFERROR(VLOOKUP(E614,Store_Showcase!B2:H144,7, FALSE), TRUE)=TRUE, IF(IFERROR(VLOOKUP(E614,Store_SRP!B2:H110,7, FALSE), TRUE)=TRUE,VLOOKUP(E614,Store_VAM!B2:H273,7, FALSE),VLOOKUP(E614,Store_SRP!B2:H110,7, FALSE)), VLOOKUP(E614,Store_Showcase!B2:H144,7, FALSE))</f>
      </c>
      <c r="S614">
        <f>IF(IFERROR(VLOOKUP(E614,Store_Showcase!B2:I144,8, FALSE), TRUE)=TRUE, IF(IFERROR(VLOOKUP(E614,Store_SRP!B2:I110,8, FALSE), TRUE)=TRUE,VLOOKUP(E614,Store_VAM!B2:I273,8, FALSE),VLOOKUP(E614,Store_SRP!B2:I110,8, FALSE)), VLOOKUP(E614,Store_Showcase!B2:I144,8, FALSE))</f>
      </c>
      <c r="T614">
        <f>VLOOKUP(G614,Sku_Consolidated!A2:R957,18,FALSE)</f>
      </c>
      <c r="U614">
        <v>6228</v>
      </c>
      <c r="V614">
        <f>IF(VLOOKUP(G614,Sku_Consolidated!A2:S957,19,FALSE)="SHOWCASE", VLOOKUP(E614,Store_Showcase!B2:L144,11, FALSE), IF(VLOOKUP(G614,Sku_Consolidated!A2:S957,19,FALSE)="VAM",VLOOKUP(E614,Store_VAM!B2:L273,11, FALSE),VLOOKUP(E614,Store_SRP!B2:L110,11, FALSE)))</f>
      </c>
      <c r="W614">
        <f>VLOOKUP(G614,Sku_Consolidated!A2:W957,11,FALSE)</f>
      </c>
      <c r="X614">
        <f>VLOOKUP(G614,Sku_Consolidated!A2:H957,8,FALSE)</f>
      </c>
      <c r="Y614">
        <f>VLOOKUP(G614,Sku_Consolidated!A2:I957,9,FALSE)</f>
      </c>
      <c r="Z614" t="s">
        <v>38</v>
      </c>
      <c r="AA614">
        <f>VLOOKUP(G614,Sku_Consolidated!A2:E957,5,FALSE)</f>
      </c>
      <c r="AB614">
        <f>IF(VLOOKUP(G614,Sku_Consolidated!A2:S957,19,FALSE)="SHOWCASE", VLOOKUP(E614,Store_Showcase!B2:N144,13, FALSE), IF(VLOOKUP(G614,Sku_Consolidated!A2:S957,19,FALSE)="VAM",VLOOKUP(E614,Store_VAM!B2:N273,13, FALSE),VLOOKUP(E614,Store_SRP!B2:N110,13, FALSE)))</f>
      </c>
      <c r="AC614">
        <f>IF(IFERROR(AB614,TRUE)=TRUE, "-","OK")</f>
      </c>
      <c r="AD614" s="8" t="s">
        <v>1407</v>
      </c>
      <c r="AE614" s="8" t="s">
        <v>39</v>
      </c>
      <c r="AF614">
        <f>IF(IFERROR(VLOOKUP(E614,Store_Showcase!B2:H144,{5}, FALSE), TRUE)=TRUE, IF(IFERROR(VLOOKUP(E614,Store_SRP!B2:H110,{5}, FALSE), TRUE)=TRUE,VLOOKUP(E614,Store_VAM!B2:H273,{5}, FALSE),VLOOKUP(E614,Store_SRP!B2:H110,{5}, FALSE)), VLOOKUP(E614,Store_Showcase!B2:H144,{5}, FALSE))</f>
      </c>
      <c r="AG614">
        <f>IF(IFERROR(VLOOKUP(E614,Store_Showcase!B2:H144,{6}, FALSE), TRUE)=TRUE, IF(IFERROR(VLOOKUP(E614,Store_SRP!B2:H110,{6}, FALSE), TRUE)=TRUE,VLOOKUP(E614,Store_VAM!B2:H273,{6}, FALSE),VLOOKUP(E614,Store_SRP!B2:H110,{6}, FALSE)), VLOOKUP(E614,Store_Showcase!B2:H144,{6}, FALSE))</f>
      </c>
      <c r="AH614">
        <f>VLOOKUP(G614,Sku_Consolidated!A2:R957,18,FALSE)</f>
      </c>
      <c r="AI614">
        <f>VLOOKUP(G614,Sku_Consolidated!A2:S957,19,FALSE)</f>
      </c>
      <c r="AJ614">
        <f>VLOOKUP(G614,Sku_Consolidated!A2:T957,20,FALSE)</f>
      </c>
    </row>
    <row r="615" spans="1:36" x14ac:dyDescent="0.25">
      <c r="A615">
        <v>2024</v>
      </c>
      <c r="B615" t="s">
        <v>31</v>
      </c>
      <c r="C615" t="s">
        <v>32</v>
      </c>
      <c r="D615" t="s">
        <v>33</v>
      </c>
      <c r="E615">
        <v>468</v>
      </c>
      <c r="F615">
        <f>IF(IFERROR(VLOOKUP(E615,Store_Showcase!B2:H144,{2}, FALSE), TRUE)=TRUE, IF(IFERROR(VLOOKUP(E615,Store_SRP!B2:H110,{2}, FALSE), TRUE)=TRUE,VLOOKUP(E615,Store_VAM!B2:H273,{2}, FALSE),VLOOKUP(E615,Store_SRP!B2:H110,{2}, FALSE)), VLOOKUP(E615,Store_Showcase!B2:H144,{2}, FALSE))</f>
      </c>
      <c r="G615">
        <v>677203</v>
      </c>
      <c r="H615" t="s">
        <v>1408</v>
      </c>
      <c r="I615" s="8" t="s">
        <v>395</v>
      </c>
      <c r="J615" t="s">
        <v>493</v>
      </c>
      <c r="K615" s="8">
        <f>IF(J615="PCK", I615, 0)</f>
      </c>
      <c r="L615" s="8">
        <f>IF(J615="KLS", I615, IF(J615="PCK", I615*VLOOKUP(G615,Sku_Consolidated!A2:U957,21, FALSE),I615*VLOOKUP(G615,Sku_Consolidated!A2:U957,21, FALSE)))</f>
      </c>
      <c r="M615" s="8">
        <f>IF(J615="PCS", I615, 0)</f>
      </c>
      <c r="N615" s="8" t="s">
        <v>1409</v>
      </c>
      <c r="O615" s="8">
        <f>N615 * VLOOKUP(E615&amp;VLOOKUP(G615,Sku_Consolidated!A2:Q957,17,FALSE),Sku_CommRate!A2:E1002, 5, FALSE)</f>
      </c>
      <c r="P615" s="8">
        <f>N615 - O615</f>
      </c>
      <c r="Q615">
        <f>VLOOKUP(G615,Sku_Consolidated!A2:G957,7, FALSE)</f>
      </c>
      <c r="R615">
        <f>IF(IFERROR(VLOOKUP(E615,Store_Showcase!B2:H144,7, FALSE), TRUE)=TRUE, IF(IFERROR(VLOOKUP(E615,Store_SRP!B2:H110,7, FALSE), TRUE)=TRUE,VLOOKUP(E615,Store_VAM!B2:H273,7, FALSE),VLOOKUP(E615,Store_SRP!B2:H110,7, FALSE)), VLOOKUP(E615,Store_Showcase!B2:H144,7, FALSE))</f>
      </c>
      <c r="S615">
        <f>IF(IFERROR(VLOOKUP(E615,Store_Showcase!B2:I144,8, FALSE), TRUE)=TRUE, IF(IFERROR(VLOOKUP(E615,Store_SRP!B2:I110,8, FALSE), TRUE)=TRUE,VLOOKUP(E615,Store_VAM!B2:I273,8, FALSE),VLOOKUP(E615,Store_SRP!B2:I110,8, FALSE)), VLOOKUP(E615,Store_Showcase!B2:I144,8, FALSE))</f>
      </c>
      <c r="T615">
        <f>VLOOKUP(G615,Sku_Consolidated!A2:R957,18,FALSE)</f>
      </c>
      <c r="U615">
        <v>9759</v>
      </c>
      <c r="V615">
        <f>IF(VLOOKUP(G615,Sku_Consolidated!A2:S957,19,FALSE)="SHOWCASE", VLOOKUP(E615,Store_Showcase!B2:L144,11, FALSE), IF(VLOOKUP(G615,Sku_Consolidated!A2:S957,19,FALSE)="VAM",VLOOKUP(E615,Store_VAM!B2:L273,11, FALSE),VLOOKUP(E615,Store_SRP!B2:L110,11, FALSE)))</f>
      </c>
      <c r="W615">
        <f>VLOOKUP(G615,Sku_Consolidated!A2:W957,11,FALSE)</f>
      </c>
      <c r="X615">
        <f>VLOOKUP(G615,Sku_Consolidated!A2:H957,8,FALSE)</f>
      </c>
      <c r="Y615">
        <f>VLOOKUP(G615,Sku_Consolidated!A2:I957,9,FALSE)</f>
      </c>
      <c r="Z615" t="s">
        <v>38</v>
      </c>
      <c r="AA615">
        <f>VLOOKUP(G615,Sku_Consolidated!A2:E957,5,FALSE)</f>
      </c>
      <c r="AB615">
        <f>IF(VLOOKUP(G615,Sku_Consolidated!A2:S957,19,FALSE)="SHOWCASE", VLOOKUP(E615,Store_Showcase!B2:N144,13, FALSE), IF(VLOOKUP(G615,Sku_Consolidated!A2:S957,19,FALSE)="VAM",VLOOKUP(E615,Store_VAM!B2:N273,13, FALSE),VLOOKUP(E615,Store_SRP!B2:N110,13, FALSE)))</f>
      </c>
      <c r="AC615">
        <f>IF(IFERROR(AB615,TRUE)=TRUE, "-","OK")</f>
      </c>
      <c r="AD615" s="8" t="s">
        <v>1409</v>
      </c>
      <c r="AE615" s="8" t="s">
        <v>39</v>
      </c>
      <c r="AF615">
        <f>IF(IFERROR(VLOOKUP(E615,Store_Showcase!B2:H144,{5}, FALSE), TRUE)=TRUE, IF(IFERROR(VLOOKUP(E615,Store_SRP!B2:H110,{5}, FALSE), TRUE)=TRUE,VLOOKUP(E615,Store_VAM!B2:H273,{5}, FALSE),VLOOKUP(E615,Store_SRP!B2:H110,{5}, FALSE)), VLOOKUP(E615,Store_Showcase!B2:H144,{5}, FALSE))</f>
      </c>
      <c r="AG615">
        <f>IF(IFERROR(VLOOKUP(E615,Store_Showcase!B2:H144,{6}, FALSE), TRUE)=TRUE, IF(IFERROR(VLOOKUP(E615,Store_SRP!B2:H110,{6}, FALSE), TRUE)=TRUE,VLOOKUP(E615,Store_VAM!B2:H273,{6}, FALSE),VLOOKUP(E615,Store_SRP!B2:H110,{6}, FALSE)), VLOOKUP(E615,Store_Showcase!B2:H144,{6}, FALSE))</f>
      </c>
      <c r="AH615">
        <f>VLOOKUP(G615,Sku_Consolidated!A2:R957,18,FALSE)</f>
      </c>
      <c r="AI615">
        <f>VLOOKUP(G615,Sku_Consolidated!A2:S957,19,FALSE)</f>
      </c>
      <c r="AJ615">
        <f>VLOOKUP(G615,Sku_Consolidated!A2:T957,20,FALSE)</f>
      </c>
    </row>
    <row r="616" spans="1:36" x14ac:dyDescent="0.25">
      <c r="A616">
        <v>2024</v>
      </c>
      <c r="B616" t="s">
        <v>31</v>
      </c>
      <c r="C616" t="s">
        <v>32</v>
      </c>
      <c r="D616" t="s">
        <v>33</v>
      </c>
      <c r="E616">
        <v>265</v>
      </c>
      <c r="F616">
        <f>IF(IFERROR(VLOOKUP(E616,Store_Showcase!B2:H144,{2}, FALSE), TRUE)=TRUE, IF(IFERROR(VLOOKUP(E616,Store_SRP!B2:H110,{2}, FALSE), TRUE)=TRUE,VLOOKUP(E616,Store_VAM!B2:H273,{2}, FALSE),VLOOKUP(E616,Store_SRP!B2:H110,{2}, FALSE)), VLOOKUP(E616,Store_Showcase!B2:H144,{2}, FALSE))</f>
      </c>
      <c r="G616">
        <v>655716</v>
      </c>
      <c r="H616" t="s">
        <v>171</v>
      </c>
      <c r="I616" s="8" t="s">
        <v>1410</v>
      </c>
      <c r="J616" t="s">
        <v>36</v>
      </c>
      <c r="K616" s="8">
        <f>IF(J616="PCK", I616, 0)</f>
      </c>
      <c r="L616" s="8">
        <f>IF(J616="KLS", I616, IF(J616="PCK", I616*VLOOKUP(G616,Sku_Consolidated!A2:U957,21, FALSE),I616*VLOOKUP(G616,Sku_Consolidated!A2:U957,21, FALSE)))</f>
      </c>
      <c r="M616" s="8">
        <f>IF(J616="PCS", I616, 0)</f>
      </c>
      <c r="N616" s="8" t="s">
        <v>1411</v>
      </c>
      <c r="O616" s="8">
        <f>N616 * VLOOKUP(E616&amp;VLOOKUP(G616,Sku_Consolidated!A2:Q957,17,FALSE),Sku_CommRate!A2:E1002, 5, FALSE)</f>
      </c>
      <c r="P616" s="8">
        <f>N616 - O616</f>
      </c>
      <c r="Q616">
        <f>VLOOKUP(G616,Sku_Consolidated!A2:G957,7, FALSE)</f>
      </c>
      <c r="R616">
        <f>IF(IFERROR(VLOOKUP(E616,Store_Showcase!B2:H144,7, FALSE), TRUE)=TRUE, IF(IFERROR(VLOOKUP(E616,Store_SRP!B2:H110,7, FALSE), TRUE)=TRUE,VLOOKUP(E616,Store_VAM!B2:H273,7, FALSE),VLOOKUP(E616,Store_SRP!B2:H110,7, FALSE)), VLOOKUP(E616,Store_Showcase!B2:H144,7, FALSE))</f>
      </c>
      <c r="S616">
        <f>IF(IFERROR(VLOOKUP(E616,Store_Showcase!B2:I144,8, FALSE), TRUE)=TRUE, IF(IFERROR(VLOOKUP(E616,Store_SRP!B2:I110,8, FALSE), TRUE)=TRUE,VLOOKUP(E616,Store_VAM!B2:I273,8, FALSE),VLOOKUP(E616,Store_SRP!B2:I110,8, FALSE)), VLOOKUP(E616,Store_Showcase!B2:I144,8, FALSE))</f>
      </c>
      <c r="T616">
        <f>VLOOKUP(G616,Sku_Consolidated!A2:R957,18,FALSE)</f>
      </c>
      <c r="U616">
        <v>6444</v>
      </c>
      <c r="V616">
        <f>IF(VLOOKUP(G616,Sku_Consolidated!A2:S957,19,FALSE)="SHOWCASE", VLOOKUP(E616,Store_Showcase!B2:L144,11, FALSE), IF(VLOOKUP(G616,Sku_Consolidated!A2:S957,19,FALSE)="VAM",VLOOKUP(E616,Store_VAM!B2:L273,11, FALSE),VLOOKUP(E616,Store_SRP!B2:L110,11, FALSE)))</f>
      </c>
      <c r="W616">
        <f>VLOOKUP(G616,Sku_Consolidated!A2:W957,11,FALSE)</f>
      </c>
      <c r="X616">
        <f>VLOOKUP(G616,Sku_Consolidated!A2:H957,8,FALSE)</f>
      </c>
      <c r="Y616">
        <f>VLOOKUP(G616,Sku_Consolidated!A2:I957,9,FALSE)</f>
      </c>
      <c r="Z616" t="s">
        <v>38</v>
      </c>
      <c r="AA616">
        <f>VLOOKUP(G616,Sku_Consolidated!A2:E957,5,FALSE)</f>
      </c>
      <c r="AB616">
        <f>IF(VLOOKUP(G616,Sku_Consolidated!A2:S957,19,FALSE)="SHOWCASE", VLOOKUP(E616,Store_Showcase!B2:N144,13, FALSE), IF(VLOOKUP(G616,Sku_Consolidated!A2:S957,19,FALSE)="VAM",VLOOKUP(E616,Store_VAM!B2:N273,13, FALSE),VLOOKUP(E616,Store_SRP!B2:N110,13, FALSE)))</f>
      </c>
      <c r="AC616">
        <f>IF(IFERROR(AB616,TRUE)=TRUE, "-","OK")</f>
      </c>
      <c r="AD616" s="8" t="s">
        <v>1411</v>
      </c>
      <c r="AE616" s="8" t="s">
        <v>39</v>
      </c>
      <c r="AF616">
        <f>IF(IFERROR(VLOOKUP(E616,Store_Showcase!B2:H144,{5}, FALSE), TRUE)=TRUE, IF(IFERROR(VLOOKUP(E616,Store_SRP!B2:H110,{5}, FALSE), TRUE)=TRUE,VLOOKUP(E616,Store_VAM!B2:H273,{5}, FALSE),VLOOKUP(E616,Store_SRP!B2:H110,{5}, FALSE)), VLOOKUP(E616,Store_Showcase!B2:H144,{5}, FALSE))</f>
      </c>
      <c r="AG616">
        <f>IF(IFERROR(VLOOKUP(E616,Store_Showcase!B2:H144,{6}, FALSE), TRUE)=TRUE, IF(IFERROR(VLOOKUP(E616,Store_SRP!B2:H110,{6}, FALSE), TRUE)=TRUE,VLOOKUP(E616,Store_VAM!B2:H273,{6}, FALSE),VLOOKUP(E616,Store_SRP!B2:H110,{6}, FALSE)), VLOOKUP(E616,Store_Showcase!B2:H144,{6}, FALSE))</f>
      </c>
      <c r="AH616">
        <f>VLOOKUP(G616,Sku_Consolidated!A2:R957,18,FALSE)</f>
      </c>
      <c r="AI616">
        <f>VLOOKUP(G616,Sku_Consolidated!A2:S957,19,FALSE)</f>
      </c>
      <c r="AJ616">
        <f>VLOOKUP(G616,Sku_Consolidated!A2:T957,20,FALSE)</f>
      </c>
    </row>
    <row r="617" spans="1:36" x14ac:dyDescent="0.25">
      <c r="A617">
        <v>2024</v>
      </c>
      <c r="B617" t="s">
        <v>31</v>
      </c>
      <c r="C617" t="s">
        <v>32</v>
      </c>
      <c r="D617" t="s">
        <v>33</v>
      </c>
      <c r="E617">
        <v>207</v>
      </c>
      <c r="F617">
        <f>IF(IFERROR(VLOOKUP(E617,Store_Showcase!B2:H144,{2}, FALSE), TRUE)=TRUE, IF(IFERROR(VLOOKUP(E617,Store_SRP!B2:H110,{2}, FALSE), TRUE)=TRUE,VLOOKUP(E617,Store_VAM!B2:H273,{2}, FALSE),VLOOKUP(E617,Store_SRP!B2:H110,{2}, FALSE)), VLOOKUP(E617,Store_Showcase!B2:H144,{2}, FALSE))</f>
      </c>
      <c r="G617">
        <v>670211</v>
      </c>
      <c r="H617" t="s">
        <v>1412</v>
      </c>
      <c r="I617" s="8" t="s">
        <v>1413</v>
      </c>
      <c r="J617" t="s">
        <v>36</v>
      </c>
      <c r="K617" s="8">
        <f>IF(J617="PCK", I617, 0)</f>
      </c>
      <c r="L617" s="8">
        <f>IF(J617="KLS", I617, IF(J617="PCK", I617*VLOOKUP(G617,Sku_Consolidated!A2:U957,21, FALSE),I617*VLOOKUP(G617,Sku_Consolidated!A2:U957,21, FALSE)))</f>
      </c>
      <c r="M617" s="8">
        <f>IF(J617="PCS", I617, 0)</f>
      </c>
      <c r="N617" s="8" t="s">
        <v>1414</v>
      </c>
      <c r="O617" s="8">
        <f>N617 * VLOOKUP(E617&amp;VLOOKUP(G617,Sku_Consolidated!A2:Q957,17,FALSE),Sku_CommRate!A2:E1002, 5, FALSE)</f>
      </c>
      <c r="P617" s="8">
        <f>N617 - O617</f>
      </c>
      <c r="Q617">
        <f>VLOOKUP(G617,Sku_Consolidated!A2:G957,7, FALSE)</f>
      </c>
      <c r="R617">
        <f>IF(IFERROR(VLOOKUP(E617,Store_Showcase!B2:H144,7, FALSE), TRUE)=TRUE, IF(IFERROR(VLOOKUP(E617,Store_SRP!B2:H110,7, FALSE), TRUE)=TRUE,VLOOKUP(E617,Store_VAM!B2:H273,7, FALSE),VLOOKUP(E617,Store_SRP!B2:H110,7, FALSE)), VLOOKUP(E617,Store_Showcase!B2:H144,7, FALSE))</f>
      </c>
      <c r="S617">
        <f>IF(IFERROR(VLOOKUP(E617,Store_Showcase!B2:I144,8, FALSE), TRUE)=TRUE, IF(IFERROR(VLOOKUP(E617,Store_SRP!B2:I110,8, FALSE), TRUE)=TRUE,VLOOKUP(E617,Store_VAM!B2:I273,8, FALSE),VLOOKUP(E617,Store_SRP!B2:I110,8, FALSE)), VLOOKUP(E617,Store_Showcase!B2:I144,8, FALSE))</f>
      </c>
      <c r="T617">
        <f>VLOOKUP(G617,Sku_Consolidated!A2:R957,18,FALSE)</f>
      </c>
      <c r="U617">
        <v>8439</v>
      </c>
      <c r="V617">
        <f>IF(VLOOKUP(G617,Sku_Consolidated!A2:S957,19,FALSE)="SHOWCASE", VLOOKUP(E617,Store_Showcase!B2:L144,11, FALSE), IF(VLOOKUP(G617,Sku_Consolidated!A2:S957,19,FALSE)="VAM",VLOOKUP(E617,Store_VAM!B2:L273,11, FALSE),VLOOKUP(E617,Store_SRP!B2:L110,11, FALSE)))</f>
      </c>
      <c r="W617">
        <f>VLOOKUP(G617,Sku_Consolidated!A2:W957,11,FALSE)</f>
      </c>
      <c r="X617">
        <f>VLOOKUP(G617,Sku_Consolidated!A2:H957,8,FALSE)</f>
      </c>
      <c r="Y617">
        <f>VLOOKUP(G617,Sku_Consolidated!A2:I957,9,FALSE)</f>
      </c>
      <c r="Z617" t="s">
        <v>38</v>
      </c>
      <c r="AA617">
        <f>VLOOKUP(G617,Sku_Consolidated!A2:E957,5,FALSE)</f>
      </c>
      <c r="AB617">
        <f>IF(VLOOKUP(G617,Sku_Consolidated!A2:S957,19,FALSE)="SHOWCASE", VLOOKUP(E617,Store_Showcase!B2:N144,13, FALSE), IF(VLOOKUP(G617,Sku_Consolidated!A2:S957,19,FALSE)="VAM",VLOOKUP(E617,Store_VAM!B2:N273,13, FALSE),VLOOKUP(E617,Store_SRP!B2:N110,13, FALSE)))</f>
      </c>
      <c r="AC617">
        <f>IF(IFERROR(AB617,TRUE)=TRUE, "-","OK")</f>
      </c>
      <c r="AD617" s="8" t="s">
        <v>1415</v>
      </c>
      <c r="AE617" s="8" t="s">
        <v>1416</v>
      </c>
      <c r="AF617">
        <f>IF(IFERROR(VLOOKUP(E617,Store_Showcase!B2:H144,{5}, FALSE), TRUE)=TRUE, IF(IFERROR(VLOOKUP(E617,Store_SRP!B2:H110,{5}, FALSE), TRUE)=TRUE,VLOOKUP(E617,Store_VAM!B2:H273,{5}, FALSE),VLOOKUP(E617,Store_SRP!B2:H110,{5}, FALSE)), VLOOKUP(E617,Store_Showcase!B2:H144,{5}, FALSE))</f>
      </c>
      <c r="AG617">
        <f>IF(IFERROR(VLOOKUP(E617,Store_Showcase!B2:H144,{6}, FALSE), TRUE)=TRUE, IF(IFERROR(VLOOKUP(E617,Store_SRP!B2:H110,{6}, FALSE), TRUE)=TRUE,VLOOKUP(E617,Store_VAM!B2:H273,{6}, FALSE),VLOOKUP(E617,Store_SRP!B2:H110,{6}, FALSE)), VLOOKUP(E617,Store_Showcase!B2:H144,{6}, FALSE))</f>
      </c>
      <c r="AH617">
        <f>VLOOKUP(G617,Sku_Consolidated!A2:R957,18,FALSE)</f>
      </c>
      <c r="AI617">
        <f>VLOOKUP(G617,Sku_Consolidated!A2:S957,19,FALSE)</f>
      </c>
      <c r="AJ617">
        <f>VLOOKUP(G617,Sku_Consolidated!A2:T957,20,FALSE)</f>
      </c>
    </row>
    <row r="618" spans="1:36" x14ac:dyDescent="0.25">
      <c r="A618">
        <v>2024</v>
      </c>
      <c r="B618" t="s">
        <v>31</v>
      </c>
      <c r="C618" t="s">
        <v>32</v>
      </c>
      <c r="D618" t="s">
        <v>33</v>
      </c>
      <c r="E618">
        <v>207</v>
      </c>
      <c r="F618">
        <f>IF(IFERROR(VLOOKUP(E618,Store_Showcase!B2:H144,{2}, FALSE), TRUE)=TRUE, IF(IFERROR(VLOOKUP(E618,Store_SRP!B2:H110,{2}, FALSE), TRUE)=TRUE,VLOOKUP(E618,Store_VAM!B2:H273,{2}, FALSE),VLOOKUP(E618,Store_SRP!B2:H110,{2}, FALSE)), VLOOKUP(E618,Store_Showcase!B2:H144,{2}, FALSE))</f>
      </c>
      <c r="G618">
        <v>673349</v>
      </c>
      <c r="H618" t="s">
        <v>628</v>
      </c>
      <c r="I618" s="8" t="s">
        <v>1417</v>
      </c>
      <c r="J618" t="s">
        <v>36</v>
      </c>
      <c r="K618" s="8">
        <f>IF(J618="PCK", I618, 0)</f>
      </c>
      <c r="L618" s="8">
        <f>IF(J618="KLS", I618, IF(J618="PCK", I618*VLOOKUP(G618,Sku_Consolidated!A2:U957,21, FALSE),I618*VLOOKUP(G618,Sku_Consolidated!A2:U957,21, FALSE)))</f>
      </c>
      <c r="M618" s="8">
        <f>IF(J618="PCS", I618, 0)</f>
      </c>
      <c r="N618" s="8" t="s">
        <v>1418</v>
      </c>
      <c r="O618" s="8">
        <f>N618 * VLOOKUP(E618&amp;VLOOKUP(G618,Sku_Consolidated!A2:Q957,17,FALSE),Sku_CommRate!A2:E1002, 5, FALSE)</f>
      </c>
      <c r="P618" s="8">
        <f>N618 - O618</f>
      </c>
      <c r="Q618">
        <f>VLOOKUP(G618,Sku_Consolidated!A2:G957,7, FALSE)</f>
      </c>
      <c r="R618">
        <f>IF(IFERROR(VLOOKUP(E618,Store_Showcase!B2:H144,7, FALSE), TRUE)=TRUE, IF(IFERROR(VLOOKUP(E618,Store_SRP!B2:H110,7, FALSE), TRUE)=TRUE,VLOOKUP(E618,Store_VAM!B2:H273,7, FALSE),VLOOKUP(E618,Store_SRP!B2:H110,7, FALSE)), VLOOKUP(E618,Store_Showcase!B2:H144,7, FALSE))</f>
      </c>
      <c r="S618">
        <f>IF(IFERROR(VLOOKUP(E618,Store_Showcase!B2:I144,8, FALSE), TRUE)=TRUE, IF(IFERROR(VLOOKUP(E618,Store_SRP!B2:I110,8, FALSE), TRUE)=TRUE,VLOOKUP(E618,Store_VAM!B2:I273,8, FALSE),VLOOKUP(E618,Store_SRP!B2:I110,8, FALSE)), VLOOKUP(E618,Store_Showcase!B2:I144,8, FALSE))</f>
      </c>
      <c r="T618">
        <f>VLOOKUP(G618,Sku_Consolidated!A2:R957,18,FALSE)</f>
      </c>
      <c r="U618">
        <v>8939</v>
      </c>
      <c r="V618">
        <f>IF(VLOOKUP(G618,Sku_Consolidated!A2:S957,19,FALSE)="SHOWCASE", VLOOKUP(E618,Store_Showcase!B2:L144,11, FALSE), IF(VLOOKUP(G618,Sku_Consolidated!A2:S957,19,FALSE)="VAM",VLOOKUP(E618,Store_VAM!B2:L273,11, FALSE),VLOOKUP(E618,Store_SRP!B2:L110,11, FALSE)))</f>
      </c>
      <c r="W618">
        <f>VLOOKUP(G618,Sku_Consolidated!A2:W957,11,FALSE)</f>
      </c>
      <c r="X618">
        <f>VLOOKUP(G618,Sku_Consolidated!A2:H957,8,FALSE)</f>
      </c>
      <c r="Y618">
        <f>VLOOKUP(G618,Sku_Consolidated!A2:I957,9,FALSE)</f>
      </c>
      <c r="Z618" t="s">
        <v>38</v>
      </c>
      <c r="AA618">
        <f>VLOOKUP(G618,Sku_Consolidated!A2:E957,5,FALSE)</f>
      </c>
      <c r="AB618">
        <f>IF(VLOOKUP(G618,Sku_Consolidated!A2:S957,19,FALSE)="SHOWCASE", VLOOKUP(E618,Store_Showcase!B2:N144,13, FALSE), IF(VLOOKUP(G618,Sku_Consolidated!A2:S957,19,FALSE)="VAM",VLOOKUP(E618,Store_VAM!B2:N273,13, FALSE),VLOOKUP(E618,Store_SRP!B2:N110,13, FALSE)))</f>
      </c>
      <c r="AC618">
        <f>IF(IFERROR(AB618,TRUE)=TRUE, "-","OK")</f>
      </c>
      <c r="AD618" s="8" t="s">
        <v>1418</v>
      </c>
      <c r="AE618" s="8" t="s">
        <v>39</v>
      </c>
      <c r="AF618">
        <f>IF(IFERROR(VLOOKUP(E618,Store_Showcase!B2:H144,{5}, FALSE), TRUE)=TRUE, IF(IFERROR(VLOOKUP(E618,Store_SRP!B2:H110,{5}, FALSE), TRUE)=TRUE,VLOOKUP(E618,Store_VAM!B2:H273,{5}, FALSE),VLOOKUP(E618,Store_SRP!B2:H110,{5}, FALSE)), VLOOKUP(E618,Store_Showcase!B2:H144,{5}, FALSE))</f>
      </c>
      <c r="AG618">
        <f>IF(IFERROR(VLOOKUP(E618,Store_Showcase!B2:H144,{6}, FALSE), TRUE)=TRUE, IF(IFERROR(VLOOKUP(E618,Store_SRP!B2:H110,{6}, FALSE), TRUE)=TRUE,VLOOKUP(E618,Store_VAM!B2:H273,{6}, FALSE),VLOOKUP(E618,Store_SRP!B2:H110,{6}, FALSE)), VLOOKUP(E618,Store_Showcase!B2:H144,{6}, FALSE))</f>
      </c>
      <c r="AH618">
        <f>VLOOKUP(G618,Sku_Consolidated!A2:R957,18,FALSE)</f>
      </c>
      <c r="AI618">
        <f>VLOOKUP(G618,Sku_Consolidated!A2:S957,19,FALSE)</f>
      </c>
      <c r="AJ618">
        <f>VLOOKUP(G618,Sku_Consolidated!A2:T957,20,FALSE)</f>
      </c>
    </row>
    <row r="619" spans="1:36" x14ac:dyDescent="0.25">
      <c r="A619">
        <v>2024</v>
      </c>
      <c r="B619" t="s">
        <v>31</v>
      </c>
      <c r="C619" t="s">
        <v>32</v>
      </c>
      <c r="D619" t="s">
        <v>33</v>
      </c>
      <c r="E619">
        <v>229</v>
      </c>
      <c r="F619">
        <f>IF(IFERROR(VLOOKUP(E619,Store_Showcase!B2:H144,{2}, FALSE), TRUE)=TRUE, IF(IFERROR(VLOOKUP(E619,Store_SRP!B2:H110,{2}, FALSE), TRUE)=TRUE,VLOOKUP(E619,Store_VAM!B2:H273,{2}, FALSE),VLOOKUP(E619,Store_SRP!B2:H110,{2}, FALSE)), VLOOKUP(E619,Store_Showcase!B2:H144,{2}, FALSE))</f>
      </c>
      <c r="G619">
        <v>655309</v>
      </c>
      <c r="H619" t="s">
        <v>219</v>
      </c>
      <c r="I619" s="8" t="s">
        <v>1419</v>
      </c>
      <c r="J619" t="s">
        <v>36</v>
      </c>
      <c r="K619" s="8">
        <f>IF(J619="PCK", I619, 0)</f>
      </c>
      <c r="L619" s="8">
        <f>IF(J619="KLS", I619, IF(J619="PCK", I619*VLOOKUP(G619,Sku_Consolidated!A2:U957,21, FALSE),I619*VLOOKUP(G619,Sku_Consolidated!A2:U957,21, FALSE)))</f>
      </c>
      <c r="M619" s="8">
        <f>IF(J619="PCS", I619, 0)</f>
      </c>
      <c r="N619" s="8" t="s">
        <v>1420</v>
      </c>
      <c r="O619" s="8">
        <f>N619 * VLOOKUP(E619&amp;VLOOKUP(G619,Sku_Consolidated!A2:Q957,17,FALSE),Sku_CommRate!A2:E1002, 5, FALSE)</f>
      </c>
      <c r="P619" s="8">
        <f>N619 - O619</f>
      </c>
      <c r="Q619">
        <f>VLOOKUP(G619,Sku_Consolidated!A2:G957,7, FALSE)</f>
      </c>
      <c r="R619">
        <f>IF(IFERROR(VLOOKUP(E619,Store_Showcase!B2:H144,7, FALSE), TRUE)=TRUE, IF(IFERROR(VLOOKUP(E619,Store_SRP!B2:H110,7, FALSE), TRUE)=TRUE,VLOOKUP(E619,Store_VAM!B2:H273,7, FALSE),VLOOKUP(E619,Store_SRP!B2:H110,7, FALSE)), VLOOKUP(E619,Store_Showcase!B2:H144,7, FALSE))</f>
      </c>
      <c r="S619">
        <f>IF(IFERROR(VLOOKUP(E619,Store_Showcase!B2:I144,8, FALSE), TRUE)=TRUE, IF(IFERROR(VLOOKUP(E619,Store_SRP!B2:I110,8, FALSE), TRUE)=TRUE,VLOOKUP(E619,Store_VAM!B2:I273,8, FALSE),VLOOKUP(E619,Store_SRP!B2:I110,8, FALSE)), VLOOKUP(E619,Store_Showcase!B2:I144,8, FALSE))</f>
      </c>
      <c r="T619">
        <f>VLOOKUP(G619,Sku_Consolidated!A2:R957,18,FALSE)</f>
      </c>
      <c r="U619">
        <v>6236</v>
      </c>
      <c r="V619">
        <f>IF(VLOOKUP(G619,Sku_Consolidated!A2:S957,19,FALSE)="SHOWCASE", VLOOKUP(E619,Store_Showcase!B2:L144,11, FALSE), IF(VLOOKUP(G619,Sku_Consolidated!A2:S957,19,FALSE)="VAM",VLOOKUP(E619,Store_VAM!B2:L273,11, FALSE),VLOOKUP(E619,Store_SRP!B2:L110,11, FALSE)))</f>
      </c>
      <c r="W619">
        <f>VLOOKUP(G619,Sku_Consolidated!A2:W957,11,FALSE)</f>
      </c>
      <c r="X619">
        <f>VLOOKUP(G619,Sku_Consolidated!A2:H957,8,FALSE)</f>
      </c>
      <c r="Y619">
        <f>VLOOKUP(G619,Sku_Consolidated!A2:I957,9,FALSE)</f>
      </c>
      <c r="Z619" t="s">
        <v>38</v>
      </c>
      <c r="AA619">
        <f>VLOOKUP(G619,Sku_Consolidated!A2:E957,5,FALSE)</f>
      </c>
      <c r="AB619">
        <f>IF(VLOOKUP(G619,Sku_Consolidated!A2:S957,19,FALSE)="SHOWCASE", VLOOKUP(E619,Store_Showcase!B2:N144,13, FALSE), IF(VLOOKUP(G619,Sku_Consolidated!A2:S957,19,FALSE)="VAM",VLOOKUP(E619,Store_VAM!B2:N273,13, FALSE),VLOOKUP(E619,Store_SRP!B2:N110,13, FALSE)))</f>
      </c>
      <c r="AC619">
        <f>IF(IFERROR(AB619,TRUE)=TRUE, "-","OK")</f>
      </c>
      <c r="AD619" s="8" t="s">
        <v>1420</v>
      </c>
      <c r="AE619" s="8" t="s">
        <v>39</v>
      </c>
      <c r="AF619">
        <f>IF(IFERROR(VLOOKUP(E619,Store_Showcase!B2:H144,{5}, FALSE), TRUE)=TRUE, IF(IFERROR(VLOOKUP(E619,Store_SRP!B2:H110,{5}, FALSE), TRUE)=TRUE,VLOOKUP(E619,Store_VAM!B2:H273,{5}, FALSE),VLOOKUP(E619,Store_SRP!B2:H110,{5}, FALSE)), VLOOKUP(E619,Store_Showcase!B2:H144,{5}, FALSE))</f>
      </c>
      <c r="AG619">
        <f>IF(IFERROR(VLOOKUP(E619,Store_Showcase!B2:H144,{6}, FALSE), TRUE)=TRUE, IF(IFERROR(VLOOKUP(E619,Store_SRP!B2:H110,{6}, FALSE), TRUE)=TRUE,VLOOKUP(E619,Store_VAM!B2:H273,{6}, FALSE),VLOOKUP(E619,Store_SRP!B2:H110,{6}, FALSE)), VLOOKUP(E619,Store_Showcase!B2:H144,{6}, FALSE))</f>
      </c>
      <c r="AH619">
        <f>VLOOKUP(G619,Sku_Consolidated!A2:R957,18,FALSE)</f>
      </c>
      <c r="AI619">
        <f>VLOOKUP(G619,Sku_Consolidated!A2:S957,19,FALSE)</f>
      </c>
      <c r="AJ619">
        <f>VLOOKUP(G619,Sku_Consolidated!A2:T957,20,FALSE)</f>
      </c>
    </row>
    <row r="620" spans="1:36" x14ac:dyDescent="0.25">
      <c r="A620">
        <v>2024</v>
      </c>
      <c r="B620" t="s">
        <v>31</v>
      </c>
      <c r="C620" t="s">
        <v>32</v>
      </c>
      <c r="D620" t="s">
        <v>33</v>
      </c>
      <c r="E620">
        <v>207</v>
      </c>
      <c r="F620">
        <f>IF(IFERROR(VLOOKUP(E620,Store_Showcase!B2:H144,{2}, FALSE), TRUE)=TRUE, IF(IFERROR(VLOOKUP(E620,Store_SRP!B2:H110,{2}, FALSE), TRUE)=TRUE,VLOOKUP(E620,Store_VAM!B2:H273,{2}, FALSE),VLOOKUP(E620,Store_SRP!B2:H110,{2}, FALSE)), VLOOKUP(E620,Store_Showcase!B2:H144,{2}, FALSE))</f>
      </c>
      <c r="G620">
        <v>655814</v>
      </c>
      <c r="H620" t="s">
        <v>192</v>
      </c>
      <c r="I620" s="8" t="s">
        <v>1421</v>
      </c>
      <c r="J620" t="s">
        <v>36</v>
      </c>
      <c r="K620" s="8">
        <f>IF(J620="PCK", I620, 0)</f>
      </c>
      <c r="L620" s="8">
        <f>IF(J620="KLS", I620, IF(J620="PCK", I620*VLOOKUP(G620,Sku_Consolidated!A2:U957,21, FALSE),I620*VLOOKUP(G620,Sku_Consolidated!A2:U957,21, FALSE)))</f>
      </c>
      <c r="M620" s="8">
        <f>IF(J620="PCS", I620, 0)</f>
      </c>
      <c r="N620" s="8" t="s">
        <v>1422</v>
      </c>
      <c r="O620" s="8">
        <f>N620 * VLOOKUP(E620&amp;VLOOKUP(G620,Sku_Consolidated!A2:Q957,17,FALSE),Sku_CommRate!A2:E1002, 5, FALSE)</f>
      </c>
      <c r="P620" s="8">
        <f>N620 - O620</f>
      </c>
      <c r="Q620">
        <f>VLOOKUP(G620,Sku_Consolidated!A2:G957,7, FALSE)</f>
      </c>
      <c r="R620">
        <f>IF(IFERROR(VLOOKUP(E620,Store_Showcase!B2:H144,7, FALSE), TRUE)=TRUE, IF(IFERROR(VLOOKUP(E620,Store_SRP!B2:H110,7, FALSE), TRUE)=TRUE,VLOOKUP(E620,Store_VAM!B2:H273,7, FALSE),VLOOKUP(E620,Store_SRP!B2:H110,7, FALSE)), VLOOKUP(E620,Store_Showcase!B2:H144,7, FALSE))</f>
      </c>
      <c r="S620">
        <f>IF(IFERROR(VLOOKUP(E620,Store_Showcase!B2:I144,8, FALSE), TRUE)=TRUE, IF(IFERROR(VLOOKUP(E620,Store_SRP!B2:I110,8, FALSE), TRUE)=TRUE,VLOOKUP(E620,Store_VAM!B2:I273,8, FALSE),VLOOKUP(E620,Store_SRP!B2:I110,8, FALSE)), VLOOKUP(E620,Store_Showcase!B2:I144,8, FALSE))</f>
      </c>
      <c r="T620">
        <f>VLOOKUP(G620,Sku_Consolidated!A2:R957,18,FALSE)</f>
      </c>
      <c r="U620">
        <v>6471</v>
      </c>
      <c r="V620">
        <f>IF(VLOOKUP(G620,Sku_Consolidated!A2:S957,19,FALSE)="SHOWCASE", VLOOKUP(E620,Store_Showcase!B2:L144,11, FALSE), IF(VLOOKUP(G620,Sku_Consolidated!A2:S957,19,FALSE)="VAM",VLOOKUP(E620,Store_VAM!B2:L273,11, FALSE),VLOOKUP(E620,Store_SRP!B2:L110,11, FALSE)))</f>
      </c>
      <c r="W620">
        <f>VLOOKUP(G620,Sku_Consolidated!A2:W957,11,FALSE)</f>
      </c>
      <c r="X620">
        <f>VLOOKUP(G620,Sku_Consolidated!A2:H957,8,FALSE)</f>
      </c>
      <c r="Y620">
        <f>VLOOKUP(G620,Sku_Consolidated!A2:I957,9,FALSE)</f>
      </c>
      <c r="Z620" t="s">
        <v>38</v>
      </c>
      <c r="AA620">
        <f>VLOOKUP(G620,Sku_Consolidated!A2:E957,5,FALSE)</f>
      </c>
      <c r="AB620">
        <f>IF(VLOOKUP(G620,Sku_Consolidated!A2:S957,19,FALSE)="SHOWCASE", VLOOKUP(E620,Store_Showcase!B2:N144,13, FALSE), IF(VLOOKUP(G620,Sku_Consolidated!A2:S957,19,FALSE)="VAM",VLOOKUP(E620,Store_VAM!B2:N273,13, FALSE),VLOOKUP(E620,Store_SRP!B2:N110,13, FALSE)))</f>
      </c>
      <c r="AC620">
        <f>IF(IFERROR(AB620,TRUE)=TRUE, "-","OK")</f>
      </c>
      <c r="AD620" s="8" t="s">
        <v>1422</v>
      </c>
      <c r="AE620" s="8" t="s">
        <v>39</v>
      </c>
      <c r="AF620">
        <f>IF(IFERROR(VLOOKUP(E620,Store_Showcase!B2:H144,{5}, FALSE), TRUE)=TRUE, IF(IFERROR(VLOOKUP(E620,Store_SRP!B2:H110,{5}, FALSE), TRUE)=TRUE,VLOOKUP(E620,Store_VAM!B2:H273,{5}, FALSE),VLOOKUP(E620,Store_SRP!B2:H110,{5}, FALSE)), VLOOKUP(E620,Store_Showcase!B2:H144,{5}, FALSE))</f>
      </c>
      <c r="AG620">
        <f>IF(IFERROR(VLOOKUP(E620,Store_Showcase!B2:H144,{6}, FALSE), TRUE)=TRUE, IF(IFERROR(VLOOKUP(E620,Store_SRP!B2:H110,{6}, FALSE), TRUE)=TRUE,VLOOKUP(E620,Store_VAM!B2:H273,{6}, FALSE),VLOOKUP(E620,Store_SRP!B2:H110,{6}, FALSE)), VLOOKUP(E620,Store_Showcase!B2:H144,{6}, FALSE))</f>
      </c>
      <c r="AH620">
        <f>VLOOKUP(G620,Sku_Consolidated!A2:R957,18,FALSE)</f>
      </c>
      <c r="AI620">
        <f>VLOOKUP(G620,Sku_Consolidated!A2:S957,19,FALSE)</f>
      </c>
      <c r="AJ620">
        <f>VLOOKUP(G620,Sku_Consolidated!A2:T957,20,FALSE)</f>
      </c>
    </row>
    <row r="621" spans="1:36" x14ac:dyDescent="0.25">
      <c r="A621">
        <v>2024</v>
      </c>
      <c r="B621" t="s">
        <v>31</v>
      </c>
      <c r="C621" t="s">
        <v>32</v>
      </c>
      <c r="D621" t="s">
        <v>33</v>
      </c>
      <c r="E621">
        <v>722</v>
      </c>
      <c r="F621">
        <f>IF(IFERROR(VLOOKUP(E621,Store_Showcase!B2:H144,{2}, FALSE), TRUE)=TRUE, IF(IFERROR(VLOOKUP(E621,Store_SRP!B2:H110,{2}, FALSE), TRUE)=TRUE,VLOOKUP(E621,Store_VAM!B2:H273,{2}, FALSE),VLOOKUP(E621,Store_SRP!B2:H110,{2}, FALSE)), VLOOKUP(E621,Store_Showcase!B2:H144,{2}, FALSE))</f>
      </c>
      <c r="G621">
        <v>655316</v>
      </c>
      <c r="H621" t="s">
        <v>875</v>
      </c>
      <c r="I621" s="8" t="s">
        <v>1423</v>
      </c>
      <c r="J621" t="s">
        <v>36</v>
      </c>
      <c r="K621" s="8">
        <f>IF(J621="PCK", I621, 0)</f>
      </c>
      <c r="L621" s="8">
        <f>IF(J621="KLS", I621, IF(J621="PCK", I621*VLOOKUP(G621,Sku_Consolidated!A2:U957,21, FALSE),I621*VLOOKUP(G621,Sku_Consolidated!A2:U957,21, FALSE)))</f>
      </c>
      <c r="M621" s="8">
        <f>IF(J621="PCS", I621, 0)</f>
      </c>
      <c r="N621" s="8" t="s">
        <v>1424</v>
      </c>
      <c r="O621" s="8">
        <f>N621 * VLOOKUP(E621&amp;VLOOKUP(G621,Sku_Consolidated!A2:Q957,17,FALSE),Sku_CommRate!A2:E1002, 5, FALSE)</f>
      </c>
      <c r="P621" s="8">
        <f>N621 - O621</f>
      </c>
      <c r="Q621">
        <f>VLOOKUP(G621,Sku_Consolidated!A2:G957,7, FALSE)</f>
      </c>
      <c r="R621">
        <f>IF(IFERROR(VLOOKUP(E621,Store_Showcase!B2:H144,7, FALSE), TRUE)=TRUE, IF(IFERROR(VLOOKUP(E621,Store_SRP!B2:H110,7, FALSE), TRUE)=TRUE,VLOOKUP(E621,Store_VAM!B2:H273,7, FALSE),VLOOKUP(E621,Store_SRP!B2:H110,7, FALSE)), VLOOKUP(E621,Store_Showcase!B2:H144,7, FALSE))</f>
      </c>
      <c r="S621">
        <f>IF(IFERROR(VLOOKUP(E621,Store_Showcase!B2:I144,8, FALSE), TRUE)=TRUE, IF(IFERROR(VLOOKUP(E621,Store_SRP!B2:I110,8, FALSE), TRUE)=TRUE,VLOOKUP(E621,Store_VAM!B2:I273,8, FALSE),VLOOKUP(E621,Store_SRP!B2:I110,8, FALSE)), VLOOKUP(E621,Store_Showcase!B2:I144,8, FALSE))</f>
      </c>
      <c r="T621">
        <f>VLOOKUP(G621,Sku_Consolidated!A2:R957,18,FALSE)</f>
      </c>
      <c r="U621">
        <v>6241</v>
      </c>
      <c r="V621">
        <f>IF(VLOOKUP(G621,Sku_Consolidated!A2:S957,19,FALSE)="SHOWCASE", VLOOKUP(E621,Store_Showcase!B2:L144,11, FALSE), IF(VLOOKUP(G621,Sku_Consolidated!A2:S957,19,FALSE)="VAM",VLOOKUP(E621,Store_VAM!B2:L273,11, FALSE),VLOOKUP(E621,Store_SRP!B2:L110,11, FALSE)))</f>
      </c>
      <c r="W621">
        <f>VLOOKUP(G621,Sku_Consolidated!A2:W957,11,FALSE)</f>
      </c>
      <c r="X621">
        <f>VLOOKUP(G621,Sku_Consolidated!A2:H957,8,FALSE)</f>
      </c>
      <c r="Y621">
        <f>VLOOKUP(G621,Sku_Consolidated!A2:I957,9,FALSE)</f>
      </c>
      <c r="Z621" t="s">
        <v>38</v>
      </c>
      <c r="AA621">
        <f>VLOOKUP(G621,Sku_Consolidated!A2:E957,5,FALSE)</f>
      </c>
      <c r="AB621">
        <f>IF(VLOOKUP(G621,Sku_Consolidated!A2:S957,19,FALSE)="SHOWCASE", VLOOKUP(E621,Store_Showcase!B2:N144,13, FALSE), IF(VLOOKUP(G621,Sku_Consolidated!A2:S957,19,FALSE)="VAM",VLOOKUP(E621,Store_VAM!B2:N273,13, FALSE),VLOOKUP(E621,Store_SRP!B2:N110,13, FALSE)))</f>
      </c>
      <c r="AC621">
        <f>IF(IFERROR(AB621,TRUE)=TRUE, "-","OK")</f>
      </c>
      <c r="AD621" s="8" t="s">
        <v>1424</v>
      </c>
      <c r="AE621" s="8" t="s">
        <v>39</v>
      </c>
      <c r="AF621">
        <f>IF(IFERROR(VLOOKUP(E621,Store_Showcase!B2:H144,{5}, FALSE), TRUE)=TRUE, IF(IFERROR(VLOOKUP(E621,Store_SRP!B2:H110,{5}, FALSE), TRUE)=TRUE,VLOOKUP(E621,Store_VAM!B2:H273,{5}, FALSE),VLOOKUP(E621,Store_SRP!B2:H110,{5}, FALSE)), VLOOKUP(E621,Store_Showcase!B2:H144,{5}, FALSE))</f>
      </c>
      <c r="AG621">
        <f>IF(IFERROR(VLOOKUP(E621,Store_Showcase!B2:H144,{6}, FALSE), TRUE)=TRUE, IF(IFERROR(VLOOKUP(E621,Store_SRP!B2:H110,{6}, FALSE), TRUE)=TRUE,VLOOKUP(E621,Store_VAM!B2:H273,{6}, FALSE),VLOOKUP(E621,Store_SRP!B2:H110,{6}, FALSE)), VLOOKUP(E621,Store_Showcase!B2:H144,{6}, FALSE))</f>
      </c>
      <c r="AH621">
        <f>VLOOKUP(G621,Sku_Consolidated!A2:R957,18,FALSE)</f>
      </c>
      <c r="AI621">
        <f>VLOOKUP(G621,Sku_Consolidated!A2:S957,19,FALSE)</f>
      </c>
      <c r="AJ621">
        <f>VLOOKUP(G621,Sku_Consolidated!A2:T957,20,FALSE)</f>
      </c>
    </row>
    <row r="622" spans="1:36" x14ac:dyDescent="0.25">
      <c r="A622">
        <v>2024</v>
      </c>
      <c r="B622" t="s">
        <v>31</v>
      </c>
      <c r="C622" t="s">
        <v>32</v>
      </c>
      <c r="D622" t="s">
        <v>33</v>
      </c>
      <c r="E622">
        <v>207</v>
      </c>
      <c r="F622">
        <f>IF(IFERROR(VLOOKUP(E622,Store_Showcase!B2:H144,{2}, FALSE), TRUE)=TRUE, IF(IFERROR(VLOOKUP(E622,Store_SRP!B2:H110,{2}, FALSE), TRUE)=TRUE,VLOOKUP(E622,Store_VAM!B2:H273,{2}, FALSE),VLOOKUP(E622,Store_SRP!B2:H110,{2}, FALSE)), VLOOKUP(E622,Store_Showcase!B2:H144,{2}, FALSE))</f>
      </c>
      <c r="G622">
        <v>655706</v>
      </c>
      <c r="H622" t="s">
        <v>1159</v>
      </c>
      <c r="I622" s="8" t="s">
        <v>1425</v>
      </c>
      <c r="J622" t="s">
        <v>36</v>
      </c>
      <c r="K622" s="8">
        <f>IF(J622="PCK", I622, 0)</f>
      </c>
      <c r="L622" s="8">
        <f>IF(J622="KLS", I622, IF(J622="PCK", I622*VLOOKUP(G622,Sku_Consolidated!A2:U957,21, FALSE),I622*VLOOKUP(G622,Sku_Consolidated!A2:U957,21, FALSE)))</f>
      </c>
      <c r="M622" s="8">
        <f>IF(J622="PCS", I622, 0)</f>
      </c>
      <c r="N622" s="8" t="s">
        <v>1426</v>
      </c>
      <c r="O622" s="8">
        <f>N622 * VLOOKUP(E622&amp;VLOOKUP(G622,Sku_Consolidated!A2:Q957,17,FALSE),Sku_CommRate!A2:E1002, 5, FALSE)</f>
      </c>
      <c r="P622" s="8">
        <f>N622 - O622</f>
      </c>
      <c r="Q622">
        <f>VLOOKUP(G622,Sku_Consolidated!A2:G957,7, FALSE)</f>
      </c>
      <c r="R622">
        <f>IF(IFERROR(VLOOKUP(E622,Store_Showcase!B2:H144,7, FALSE), TRUE)=TRUE, IF(IFERROR(VLOOKUP(E622,Store_SRP!B2:H110,7, FALSE), TRUE)=TRUE,VLOOKUP(E622,Store_VAM!B2:H273,7, FALSE),VLOOKUP(E622,Store_SRP!B2:H110,7, FALSE)), VLOOKUP(E622,Store_Showcase!B2:H144,7, FALSE))</f>
      </c>
      <c r="S622">
        <f>IF(IFERROR(VLOOKUP(E622,Store_Showcase!B2:I144,8, FALSE), TRUE)=TRUE, IF(IFERROR(VLOOKUP(E622,Store_SRP!B2:I110,8, FALSE), TRUE)=TRUE,VLOOKUP(E622,Store_VAM!B2:I273,8, FALSE),VLOOKUP(E622,Store_SRP!B2:I110,8, FALSE)), VLOOKUP(E622,Store_Showcase!B2:I144,8, FALSE))</f>
      </c>
      <c r="T622">
        <f>VLOOKUP(G622,Sku_Consolidated!A2:R957,18,FALSE)</f>
      </c>
      <c r="U622">
        <v>6434</v>
      </c>
      <c r="V622">
        <f>IF(VLOOKUP(G622,Sku_Consolidated!A2:S957,19,FALSE)="SHOWCASE", VLOOKUP(E622,Store_Showcase!B2:L144,11, FALSE), IF(VLOOKUP(G622,Sku_Consolidated!A2:S957,19,FALSE)="VAM",VLOOKUP(E622,Store_VAM!B2:L273,11, FALSE),VLOOKUP(E622,Store_SRP!B2:L110,11, FALSE)))</f>
      </c>
      <c r="W622">
        <f>VLOOKUP(G622,Sku_Consolidated!A2:W957,11,FALSE)</f>
      </c>
      <c r="X622">
        <f>VLOOKUP(G622,Sku_Consolidated!A2:H957,8,FALSE)</f>
      </c>
      <c r="Y622">
        <f>VLOOKUP(G622,Sku_Consolidated!A2:I957,9,FALSE)</f>
      </c>
      <c r="Z622" t="s">
        <v>38</v>
      </c>
      <c r="AA622">
        <f>VLOOKUP(G622,Sku_Consolidated!A2:E957,5,FALSE)</f>
      </c>
      <c r="AB622">
        <f>IF(VLOOKUP(G622,Sku_Consolidated!A2:S957,19,FALSE)="SHOWCASE", VLOOKUP(E622,Store_Showcase!B2:N144,13, FALSE), IF(VLOOKUP(G622,Sku_Consolidated!A2:S957,19,FALSE)="VAM",VLOOKUP(E622,Store_VAM!B2:N273,13, FALSE),VLOOKUP(E622,Store_SRP!B2:N110,13, FALSE)))</f>
      </c>
      <c r="AC622">
        <f>IF(IFERROR(AB622,TRUE)=TRUE, "-","OK")</f>
      </c>
      <c r="AD622" s="8" t="s">
        <v>1426</v>
      </c>
      <c r="AE622" s="8" t="s">
        <v>39</v>
      </c>
      <c r="AF622">
        <f>IF(IFERROR(VLOOKUP(E622,Store_Showcase!B2:H144,{5}, FALSE), TRUE)=TRUE, IF(IFERROR(VLOOKUP(E622,Store_SRP!B2:H110,{5}, FALSE), TRUE)=TRUE,VLOOKUP(E622,Store_VAM!B2:H273,{5}, FALSE),VLOOKUP(E622,Store_SRP!B2:H110,{5}, FALSE)), VLOOKUP(E622,Store_Showcase!B2:H144,{5}, FALSE))</f>
      </c>
      <c r="AG622">
        <f>IF(IFERROR(VLOOKUP(E622,Store_Showcase!B2:H144,{6}, FALSE), TRUE)=TRUE, IF(IFERROR(VLOOKUP(E622,Store_SRP!B2:H110,{6}, FALSE), TRUE)=TRUE,VLOOKUP(E622,Store_VAM!B2:H273,{6}, FALSE),VLOOKUP(E622,Store_SRP!B2:H110,{6}, FALSE)), VLOOKUP(E622,Store_Showcase!B2:H144,{6}, FALSE))</f>
      </c>
      <c r="AH622">
        <f>VLOOKUP(G622,Sku_Consolidated!A2:R957,18,FALSE)</f>
      </c>
      <c r="AI622">
        <f>VLOOKUP(G622,Sku_Consolidated!A2:S957,19,FALSE)</f>
      </c>
      <c r="AJ622">
        <f>VLOOKUP(G622,Sku_Consolidated!A2:T957,20,FALSE)</f>
      </c>
    </row>
    <row r="623" spans="1:36" x14ac:dyDescent="0.25">
      <c r="A623">
        <v>2024</v>
      </c>
      <c r="B623" t="s">
        <v>31</v>
      </c>
      <c r="C623" t="s">
        <v>32</v>
      </c>
      <c r="D623" t="s">
        <v>33</v>
      </c>
      <c r="E623">
        <v>717</v>
      </c>
      <c r="F623">
        <f>IF(IFERROR(VLOOKUP(E623,Store_Showcase!B2:H144,{2}, FALSE), TRUE)=TRUE, IF(IFERROR(VLOOKUP(E623,Store_SRP!B2:H110,{2}, FALSE), TRUE)=TRUE,VLOOKUP(E623,Store_VAM!B2:H273,{2}, FALSE),VLOOKUP(E623,Store_SRP!B2:H110,{2}, FALSE)), VLOOKUP(E623,Store_Showcase!B2:H144,{2}, FALSE))</f>
      </c>
      <c r="G623">
        <v>655324</v>
      </c>
      <c r="H623" t="s">
        <v>608</v>
      </c>
      <c r="I623" s="8" t="s">
        <v>1427</v>
      </c>
      <c r="J623" t="s">
        <v>36</v>
      </c>
      <c r="K623" s="8">
        <f>IF(J623="PCK", I623, 0)</f>
      </c>
      <c r="L623" s="8">
        <f>IF(J623="KLS", I623, IF(J623="PCK", I623*VLOOKUP(G623,Sku_Consolidated!A2:U957,21, FALSE),I623*VLOOKUP(G623,Sku_Consolidated!A2:U957,21, FALSE)))</f>
      </c>
      <c r="M623" s="8">
        <f>IF(J623="PCS", I623, 0)</f>
      </c>
      <c r="N623" s="8" t="s">
        <v>1428</v>
      </c>
      <c r="O623" s="8">
        <f>N623 * VLOOKUP(E623&amp;VLOOKUP(G623,Sku_Consolidated!A2:Q957,17,FALSE),Sku_CommRate!A2:E1002, 5, FALSE)</f>
      </c>
      <c r="P623" s="8">
        <f>N623 - O623</f>
      </c>
      <c r="Q623">
        <f>VLOOKUP(G623,Sku_Consolidated!A2:G957,7, FALSE)</f>
      </c>
      <c r="R623">
        <f>IF(IFERROR(VLOOKUP(E623,Store_Showcase!B2:H144,7, FALSE), TRUE)=TRUE, IF(IFERROR(VLOOKUP(E623,Store_SRP!B2:H110,7, FALSE), TRUE)=TRUE,VLOOKUP(E623,Store_VAM!B2:H273,7, FALSE),VLOOKUP(E623,Store_SRP!B2:H110,7, FALSE)), VLOOKUP(E623,Store_Showcase!B2:H144,7, FALSE))</f>
      </c>
      <c r="S623">
        <f>IF(IFERROR(VLOOKUP(E623,Store_Showcase!B2:I144,8, FALSE), TRUE)=TRUE, IF(IFERROR(VLOOKUP(E623,Store_SRP!B2:I110,8, FALSE), TRUE)=TRUE,VLOOKUP(E623,Store_VAM!B2:I273,8, FALSE),VLOOKUP(E623,Store_SRP!B2:I110,8, FALSE)), VLOOKUP(E623,Store_Showcase!B2:I144,8, FALSE))</f>
      </c>
      <c r="T623">
        <f>VLOOKUP(G623,Sku_Consolidated!A2:R957,18,FALSE)</f>
      </c>
      <c r="U623">
        <v>6249</v>
      </c>
      <c r="V623">
        <f>IF(VLOOKUP(G623,Sku_Consolidated!A2:S957,19,FALSE)="SHOWCASE", VLOOKUP(E623,Store_Showcase!B2:L144,11, FALSE), IF(VLOOKUP(G623,Sku_Consolidated!A2:S957,19,FALSE)="VAM",VLOOKUP(E623,Store_VAM!B2:L273,11, FALSE),VLOOKUP(E623,Store_SRP!B2:L110,11, FALSE)))</f>
      </c>
      <c r="W623">
        <f>VLOOKUP(G623,Sku_Consolidated!A2:W957,11,FALSE)</f>
      </c>
      <c r="X623">
        <f>VLOOKUP(G623,Sku_Consolidated!A2:H957,8,FALSE)</f>
      </c>
      <c r="Y623">
        <f>VLOOKUP(G623,Sku_Consolidated!A2:I957,9,FALSE)</f>
      </c>
      <c r="Z623" t="s">
        <v>38</v>
      </c>
      <c r="AA623">
        <f>VLOOKUP(G623,Sku_Consolidated!A2:E957,5,FALSE)</f>
      </c>
      <c r="AB623">
        <f>IF(VLOOKUP(G623,Sku_Consolidated!A2:S957,19,FALSE)="SHOWCASE", VLOOKUP(E623,Store_Showcase!B2:N144,13, FALSE), IF(VLOOKUP(G623,Sku_Consolidated!A2:S957,19,FALSE)="VAM",VLOOKUP(E623,Store_VAM!B2:N273,13, FALSE),VLOOKUP(E623,Store_SRP!B2:N110,13, FALSE)))</f>
      </c>
      <c r="AC623">
        <f>IF(IFERROR(AB623,TRUE)=TRUE, "-","OK")</f>
      </c>
      <c r="AD623" s="8" t="s">
        <v>1428</v>
      </c>
      <c r="AE623" s="8" t="s">
        <v>39</v>
      </c>
      <c r="AF623">
        <f>IF(IFERROR(VLOOKUP(E623,Store_Showcase!B2:H144,{5}, FALSE), TRUE)=TRUE, IF(IFERROR(VLOOKUP(E623,Store_SRP!B2:H110,{5}, FALSE), TRUE)=TRUE,VLOOKUP(E623,Store_VAM!B2:H273,{5}, FALSE),VLOOKUP(E623,Store_SRP!B2:H110,{5}, FALSE)), VLOOKUP(E623,Store_Showcase!B2:H144,{5}, FALSE))</f>
      </c>
      <c r="AG623">
        <f>IF(IFERROR(VLOOKUP(E623,Store_Showcase!B2:H144,{6}, FALSE), TRUE)=TRUE, IF(IFERROR(VLOOKUP(E623,Store_SRP!B2:H110,{6}, FALSE), TRUE)=TRUE,VLOOKUP(E623,Store_VAM!B2:H273,{6}, FALSE),VLOOKUP(E623,Store_SRP!B2:H110,{6}, FALSE)), VLOOKUP(E623,Store_Showcase!B2:H144,{6}, FALSE))</f>
      </c>
      <c r="AH623">
        <f>VLOOKUP(G623,Sku_Consolidated!A2:R957,18,FALSE)</f>
      </c>
      <c r="AI623">
        <f>VLOOKUP(G623,Sku_Consolidated!A2:S957,19,FALSE)</f>
      </c>
      <c r="AJ623">
        <f>VLOOKUP(G623,Sku_Consolidated!A2:T957,20,FALSE)</f>
      </c>
    </row>
    <row r="624" spans="1:36" x14ac:dyDescent="0.25">
      <c r="A624">
        <v>2024</v>
      </c>
      <c r="B624" t="s">
        <v>31</v>
      </c>
      <c r="C624" t="s">
        <v>32</v>
      </c>
      <c r="D624" t="s">
        <v>33</v>
      </c>
      <c r="E624">
        <v>705</v>
      </c>
      <c r="F624">
        <f>IF(IFERROR(VLOOKUP(E624,Store_Showcase!B2:H144,{2}, FALSE), TRUE)=TRUE, IF(IFERROR(VLOOKUP(E624,Store_SRP!B2:H110,{2}, FALSE), TRUE)=TRUE,VLOOKUP(E624,Store_VAM!B2:H273,{2}, FALSE),VLOOKUP(E624,Store_SRP!B2:H110,{2}, FALSE)), VLOOKUP(E624,Store_Showcase!B2:H144,{2}, FALSE))</f>
      </c>
      <c r="G624">
        <v>655515</v>
      </c>
      <c r="H624" t="s">
        <v>428</v>
      </c>
      <c r="I624" s="8" t="s">
        <v>1421</v>
      </c>
      <c r="J624" t="s">
        <v>36</v>
      </c>
      <c r="K624" s="8">
        <f>IF(J624="PCK", I624, 0)</f>
      </c>
      <c r="L624" s="8">
        <f>IF(J624="KLS", I624, IF(J624="PCK", I624*VLOOKUP(G624,Sku_Consolidated!A2:U957,21, FALSE),I624*VLOOKUP(G624,Sku_Consolidated!A2:U957,21, FALSE)))</f>
      </c>
      <c r="M624" s="8">
        <f>IF(J624="PCS", I624, 0)</f>
      </c>
      <c r="N624" s="8" t="s">
        <v>1429</v>
      </c>
      <c r="O624" s="8">
        <f>N624 * VLOOKUP(E624&amp;VLOOKUP(G624,Sku_Consolidated!A2:Q957,17,FALSE),Sku_CommRate!A2:E1002, 5, FALSE)</f>
      </c>
      <c r="P624" s="8">
        <f>N624 - O624</f>
      </c>
      <c r="Q624">
        <f>VLOOKUP(G624,Sku_Consolidated!A2:G957,7, FALSE)</f>
      </c>
      <c r="R624">
        <f>IF(IFERROR(VLOOKUP(E624,Store_Showcase!B2:H144,7, FALSE), TRUE)=TRUE, IF(IFERROR(VLOOKUP(E624,Store_SRP!B2:H110,7, FALSE), TRUE)=TRUE,VLOOKUP(E624,Store_VAM!B2:H273,7, FALSE),VLOOKUP(E624,Store_SRP!B2:H110,7, FALSE)), VLOOKUP(E624,Store_Showcase!B2:H144,7, FALSE))</f>
      </c>
      <c r="S624">
        <f>IF(IFERROR(VLOOKUP(E624,Store_Showcase!B2:I144,8, FALSE), TRUE)=TRUE, IF(IFERROR(VLOOKUP(E624,Store_SRP!B2:I110,8, FALSE), TRUE)=TRUE,VLOOKUP(E624,Store_VAM!B2:I273,8, FALSE),VLOOKUP(E624,Store_SRP!B2:I110,8, FALSE)), VLOOKUP(E624,Store_Showcase!B2:I144,8, FALSE))</f>
      </c>
      <c r="T624">
        <f>VLOOKUP(G624,Sku_Consolidated!A2:R957,18,FALSE)</f>
      </c>
      <c r="U624">
        <v>6338</v>
      </c>
      <c r="V624">
        <f>IF(VLOOKUP(G624,Sku_Consolidated!A2:S957,19,FALSE)="SHOWCASE", VLOOKUP(E624,Store_Showcase!B2:L144,11, FALSE), IF(VLOOKUP(G624,Sku_Consolidated!A2:S957,19,FALSE)="VAM",VLOOKUP(E624,Store_VAM!B2:L273,11, FALSE),VLOOKUP(E624,Store_SRP!B2:L110,11, FALSE)))</f>
      </c>
      <c r="W624">
        <f>VLOOKUP(G624,Sku_Consolidated!A2:W957,11,FALSE)</f>
      </c>
      <c r="X624">
        <f>VLOOKUP(G624,Sku_Consolidated!A2:H957,8,FALSE)</f>
      </c>
      <c r="Y624">
        <f>VLOOKUP(G624,Sku_Consolidated!A2:I957,9,FALSE)</f>
      </c>
      <c r="Z624" t="s">
        <v>38</v>
      </c>
      <c r="AA624">
        <f>VLOOKUP(G624,Sku_Consolidated!A2:E957,5,FALSE)</f>
      </c>
      <c r="AB624">
        <f>IF(VLOOKUP(G624,Sku_Consolidated!A2:S957,19,FALSE)="SHOWCASE", VLOOKUP(E624,Store_Showcase!B2:N144,13, FALSE), IF(VLOOKUP(G624,Sku_Consolidated!A2:S957,19,FALSE)="VAM",VLOOKUP(E624,Store_VAM!B2:N273,13, FALSE),VLOOKUP(E624,Store_SRP!B2:N110,13, FALSE)))</f>
      </c>
      <c r="AC624">
        <f>IF(IFERROR(AB624,TRUE)=TRUE, "-","OK")</f>
      </c>
      <c r="AD624" s="8" t="s">
        <v>1429</v>
      </c>
      <c r="AE624" s="8" t="s">
        <v>39</v>
      </c>
      <c r="AF624">
        <f>IF(IFERROR(VLOOKUP(E624,Store_Showcase!B2:H144,{5}, FALSE), TRUE)=TRUE, IF(IFERROR(VLOOKUP(E624,Store_SRP!B2:H110,{5}, FALSE), TRUE)=TRUE,VLOOKUP(E624,Store_VAM!B2:H273,{5}, FALSE),VLOOKUP(E624,Store_SRP!B2:H110,{5}, FALSE)), VLOOKUP(E624,Store_Showcase!B2:H144,{5}, FALSE))</f>
      </c>
      <c r="AG624">
        <f>IF(IFERROR(VLOOKUP(E624,Store_Showcase!B2:H144,{6}, FALSE), TRUE)=TRUE, IF(IFERROR(VLOOKUP(E624,Store_SRP!B2:H110,{6}, FALSE), TRUE)=TRUE,VLOOKUP(E624,Store_VAM!B2:H273,{6}, FALSE),VLOOKUP(E624,Store_SRP!B2:H110,{6}, FALSE)), VLOOKUP(E624,Store_Showcase!B2:H144,{6}, FALSE))</f>
      </c>
      <c r="AH624">
        <f>VLOOKUP(G624,Sku_Consolidated!A2:R957,18,FALSE)</f>
      </c>
      <c r="AI624">
        <f>VLOOKUP(G624,Sku_Consolidated!A2:S957,19,FALSE)</f>
      </c>
      <c r="AJ624">
        <f>VLOOKUP(G624,Sku_Consolidated!A2:T957,20,FALSE)</f>
      </c>
    </row>
    <row r="625" spans="1:36" x14ac:dyDescent="0.25">
      <c r="A625">
        <v>2024</v>
      </c>
      <c r="B625" t="s">
        <v>31</v>
      </c>
      <c r="C625" t="s">
        <v>32</v>
      </c>
      <c r="D625" t="s">
        <v>33</v>
      </c>
      <c r="E625">
        <v>136</v>
      </c>
      <c r="F625">
        <f>IF(IFERROR(VLOOKUP(E625,Store_Showcase!B2:H144,{2}, FALSE), TRUE)=TRUE, IF(IFERROR(VLOOKUP(E625,Store_SRP!B2:H110,{2}, FALSE), TRUE)=TRUE,VLOOKUP(E625,Store_VAM!B2:H273,{2}, FALSE),VLOOKUP(E625,Store_SRP!B2:H110,{2}, FALSE)), VLOOKUP(E625,Store_Showcase!B2:H144,{2}, FALSE))</f>
      </c>
      <c r="G625">
        <v>655322</v>
      </c>
      <c r="H625" t="s">
        <v>66</v>
      </c>
      <c r="I625" s="8" t="s">
        <v>1430</v>
      </c>
      <c r="J625" t="s">
        <v>36</v>
      </c>
      <c r="K625" s="8">
        <f>IF(J625="PCK", I625, 0)</f>
      </c>
      <c r="L625" s="8">
        <f>IF(J625="KLS", I625, IF(J625="PCK", I625*VLOOKUP(G625,Sku_Consolidated!A2:U957,21, FALSE),I625*VLOOKUP(G625,Sku_Consolidated!A2:U957,21, FALSE)))</f>
      </c>
      <c r="M625" s="8">
        <f>IF(J625="PCS", I625, 0)</f>
      </c>
      <c r="N625" s="8" t="s">
        <v>1431</v>
      </c>
      <c r="O625" s="8">
        <f>N625 * VLOOKUP(E625&amp;VLOOKUP(G625,Sku_Consolidated!A2:Q957,17,FALSE),Sku_CommRate!A2:E1002, 5, FALSE)</f>
      </c>
      <c r="P625" s="8">
        <f>N625 - O625</f>
      </c>
      <c r="Q625">
        <f>VLOOKUP(G625,Sku_Consolidated!A2:G957,7, FALSE)</f>
      </c>
      <c r="R625">
        <f>IF(IFERROR(VLOOKUP(E625,Store_Showcase!B2:H144,7, FALSE), TRUE)=TRUE, IF(IFERROR(VLOOKUP(E625,Store_SRP!B2:H110,7, FALSE), TRUE)=TRUE,VLOOKUP(E625,Store_VAM!B2:H273,7, FALSE),VLOOKUP(E625,Store_SRP!B2:H110,7, FALSE)), VLOOKUP(E625,Store_Showcase!B2:H144,7, FALSE))</f>
      </c>
      <c r="S625">
        <f>IF(IFERROR(VLOOKUP(E625,Store_Showcase!B2:I144,8, FALSE), TRUE)=TRUE, IF(IFERROR(VLOOKUP(E625,Store_SRP!B2:I110,8, FALSE), TRUE)=TRUE,VLOOKUP(E625,Store_VAM!B2:I273,8, FALSE),VLOOKUP(E625,Store_SRP!B2:I110,8, FALSE)), VLOOKUP(E625,Store_Showcase!B2:I144,8, FALSE))</f>
      </c>
      <c r="T625">
        <f>VLOOKUP(G625,Sku_Consolidated!A2:R957,18,FALSE)</f>
      </c>
      <c r="U625">
        <v>6247</v>
      </c>
      <c r="V625">
        <f>IF(VLOOKUP(G625,Sku_Consolidated!A2:S957,19,FALSE)="SHOWCASE", VLOOKUP(E625,Store_Showcase!B2:L144,11, FALSE), IF(VLOOKUP(G625,Sku_Consolidated!A2:S957,19,FALSE)="VAM",VLOOKUP(E625,Store_VAM!B2:L273,11, FALSE),VLOOKUP(E625,Store_SRP!B2:L110,11, FALSE)))</f>
      </c>
      <c r="W625">
        <f>VLOOKUP(G625,Sku_Consolidated!A2:W957,11,FALSE)</f>
      </c>
      <c r="X625">
        <f>VLOOKUP(G625,Sku_Consolidated!A2:H957,8,FALSE)</f>
      </c>
      <c r="Y625">
        <f>VLOOKUP(G625,Sku_Consolidated!A2:I957,9,FALSE)</f>
      </c>
      <c r="Z625" t="s">
        <v>38</v>
      </c>
      <c r="AA625">
        <f>VLOOKUP(G625,Sku_Consolidated!A2:E957,5,FALSE)</f>
      </c>
      <c r="AB625">
        <f>IF(VLOOKUP(G625,Sku_Consolidated!A2:S957,19,FALSE)="SHOWCASE", VLOOKUP(E625,Store_Showcase!B2:N144,13, FALSE), IF(VLOOKUP(G625,Sku_Consolidated!A2:S957,19,FALSE)="VAM",VLOOKUP(E625,Store_VAM!B2:N273,13, FALSE),VLOOKUP(E625,Store_SRP!B2:N110,13, FALSE)))</f>
      </c>
      <c r="AC625">
        <f>IF(IFERROR(AB625,TRUE)=TRUE, "-","OK")</f>
      </c>
      <c r="AD625" s="8" t="s">
        <v>1431</v>
      </c>
      <c r="AE625" s="8" t="s">
        <v>39</v>
      </c>
      <c r="AF625">
        <f>IF(IFERROR(VLOOKUP(E625,Store_Showcase!B2:H144,{5}, FALSE), TRUE)=TRUE, IF(IFERROR(VLOOKUP(E625,Store_SRP!B2:H110,{5}, FALSE), TRUE)=TRUE,VLOOKUP(E625,Store_VAM!B2:H273,{5}, FALSE),VLOOKUP(E625,Store_SRP!B2:H110,{5}, FALSE)), VLOOKUP(E625,Store_Showcase!B2:H144,{5}, FALSE))</f>
      </c>
      <c r="AG625">
        <f>IF(IFERROR(VLOOKUP(E625,Store_Showcase!B2:H144,{6}, FALSE), TRUE)=TRUE, IF(IFERROR(VLOOKUP(E625,Store_SRP!B2:H110,{6}, FALSE), TRUE)=TRUE,VLOOKUP(E625,Store_VAM!B2:H273,{6}, FALSE),VLOOKUP(E625,Store_SRP!B2:H110,{6}, FALSE)), VLOOKUP(E625,Store_Showcase!B2:H144,{6}, FALSE))</f>
      </c>
      <c r="AH625">
        <f>VLOOKUP(G625,Sku_Consolidated!A2:R957,18,FALSE)</f>
      </c>
      <c r="AI625">
        <f>VLOOKUP(G625,Sku_Consolidated!A2:S957,19,FALSE)</f>
      </c>
      <c r="AJ625">
        <f>VLOOKUP(G625,Sku_Consolidated!A2:T957,20,FALSE)</f>
      </c>
    </row>
    <row r="626" spans="1:36" x14ac:dyDescent="0.25">
      <c r="A626">
        <v>2024</v>
      </c>
      <c r="B626" t="s">
        <v>31</v>
      </c>
      <c r="C626" t="s">
        <v>32</v>
      </c>
      <c r="D626" t="s">
        <v>33</v>
      </c>
      <c r="E626">
        <v>813</v>
      </c>
      <c r="F626">
        <f>IF(IFERROR(VLOOKUP(E626,Store_Showcase!B2:H144,{2}, FALSE), TRUE)=TRUE, IF(IFERROR(VLOOKUP(E626,Store_SRP!B2:H110,{2}, FALSE), TRUE)=TRUE,VLOOKUP(E626,Store_VAM!B2:H273,{2}, FALSE),VLOOKUP(E626,Store_SRP!B2:H110,{2}, FALSE)), VLOOKUP(E626,Store_Showcase!B2:H144,{2}, FALSE))</f>
      </c>
      <c r="G626">
        <v>655515</v>
      </c>
      <c r="H626" t="s">
        <v>428</v>
      </c>
      <c r="I626" s="8" t="s">
        <v>1432</v>
      </c>
      <c r="J626" t="s">
        <v>36</v>
      </c>
      <c r="K626" s="8">
        <f>IF(J626="PCK", I626, 0)</f>
      </c>
      <c r="L626" s="8">
        <f>IF(J626="KLS", I626, IF(J626="PCK", I626*VLOOKUP(G626,Sku_Consolidated!A2:U957,21, FALSE),I626*VLOOKUP(G626,Sku_Consolidated!A2:U957,21, FALSE)))</f>
      </c>
      <c r="M626" s="8">
        <f>IF(J626="PCS", I626, 0)</f>
      </c>
      <c r="N626" s="8" t="s">
        <v>1433</v>
      </c>
      <c r="O626" s="8">
        <f>N626 * VLOOKUP(E626&amp;VLOOKUP(G626,Sku_Consolidated!A2:Q957,17,FALSE),Sku_CommRate!A2:E1002, 5, FALSE)</f>
      </c>
      <c r="P626" s="8">
        <f>N626 - O626</f>
      </c>
      <c r="Q626">
        <f>VLOOKUP(G626,Sku_Consolidated!A2:G957,7, FALSE)</f>
      </c>
      <c r="R626">
        <f>IF(IFERROR(VLOOKUP(E626,Store_Showcase!B2:H144,7, FALSE), TRUE)=TRUE, IF(IFERROR(VLOOKUP(E626,Store_SRP!B2:H110,7, FALSE), TRUE)=TRUE,VLOOKUP(E626,Store_VAM!B2:H273,7, FALSE),VLOOKUP(E626,Store_SRP!B2:H110,7, FALSE)), VLOOKUP(E626,Store_Showcase!B2:H144,7, FALSE))</f>
      </c>
      <c r="S626">
        <f>IF(IFERROR(VLOOKUP(E626,Store_Showcase!B2:I144,8, FALSE), TRUE)=TRUE, IF(IFERROR(VLOOKUP(E626,Store_SRP!B2:I110,8, FALSE), TRUE)=TRUE,VLOOKUP(E626,Store_VAM!B2:I273,8, FALSE),VLOOKUP(E626,Store_SRP!B2:I110,8, FALSE)), VLOOKUP(E626,Store_Showcase!B2:I144,8, FALSE))</f>
      </c>
      <c r="T626">
        <f>VLOOKUP(G626,Sku_Consolidated!A2:R957,18,FALSE)</f>
      </c>
      <c r="U626">
        <v>6338</v>
      </c>
      <c r="V626">
        <f>IF(VLOOKUP(G626,Sku_Consolidated!A2:S957,19,FALSE)="SHOWCASE", VLOOKUP(E626,Store_Showcase!B2:L144,11, FALSE), IF(VLOOKUP(G626,Sku_Consolidated!A2:S957,19,FALSE)="VAM",VLOOKUP(E626,Store_VAM!B2:L273,11, FALSE),VLOOKUP(E626,Store_SRP!B2:L110,11, FALSE)))</f>
      </c>
      <c r="W626">
        <f>VLOOKUP(G626,Sku_Consolidated!A2:W957,11,FALSE)</f>
      </c>
      <c r="X626">
        <f>VLOOKUP(G626,Sku_Consolidated!A2:H957,8,FALSE)</f>
      </c>
      <c r="Y626">
        <f>VLOOKUP(G626,Sku_Consolidated!A2:I957,9,FALSE)</f>
      </c>
      <c r="Z626" t="s">
        <v>38</v>
      </c>
      <c r="AA626">
        <f>VLOOKUP(G626,Sku_Consolidated!A2:E957,5,FALSE)</f>
      </c>
      <c r="AB626">
        <f>IF(VLOOKUP(G626,Sku_Consolidated!A2:S957,19,FALSE)="SHOWCASE", VLOOKUP(E626,Store_Showcase!B2:N144,13, FALSE), IF(VLOOKUP(G626,Sku_Consolidated!A2:S957,19,FALSE)="VAM",VLOOKUP(E626,Store_VAM!B2:N273,13, FALSE),VLOOKUP(E626,Store_SRP!B2:N110,13, FALSE)))</f>
      </c>
      <c r="AC626">
        <f>IF(IFERROR(AB626,TRUE)=TRUE, "-","OK")</f>
      </c>
      <c r="AD626" s="8" t="s">
        <v>1433</v>
      </c>
      <c r="AE626" s="8" t="s">
        <v>39</v>
      </c>
      <c r="AF626">
        <f>IF(IFERROR(VLOOKUP(E626,Store_Showcase!B2:H144,{5}, FALSE), TRUE)=TRUE, IF(IFERROR(VLOOKUP(E626,Store_SRP!B2:H110,{5}, FALSE), TRUE)=TRUE,VLOOKUP(E626,Store_VAM!B2:H273,{5}, FALSE),VLOOKUP(E626,Store_SRP!B2:H110,{5}, FALSE)), VLOOKUP(E626,Store_Showcase!B2:H144,{5}, FALSE))</f>
      </c>
      <c r="AG626">
        <f>IF(IFERROR(VLOOKUP(E626,Store_Showcase!B2:H144,{6}, FALSE), TRUE)=TRUE, IF(IFERROR(VLOOKUP(E626,Store_SRP!B2:H110,{6}, FALSE), TRUE)=TRUE,VLOOKUP(E626,Store_VAM!B2:H273,{6}, FALSE),VLOOKUP(E626,Store_SRP!B2:H110,{6}, FALSE)), VLOOKUP(E626,Store_Showcase!B2:H144,{6}, FALSE))</f>
      </c>
      <c r="AH626">
        <f>VLOOKUP(G626,Sku_Consolidated!A2:R957,18,FALSE)</f>
      </c>
      <c r="AI626">
        <f>VLOOKUP(G626,Sku_Consolidated!A2:S957,19,FALSE)</f>
      </c>
      <c r="AJ626">
        <f>VLOOKUP(G626,Sku_Consolidated!A2:T957,20,FALSE)</f>
      </c>
    </row>
    <row r="627" spans="1:36" x14ac:dyDescent="0.25">
      <c r="A627">
        <v>2024</v>
      </c>
      <c r="B627" t="s">
        <v>31</v>
      </c>
      <c r="C627" t="s">
        <v>32</v>
      </c>
      <c r="D627" t="s">
        <v>33</v>
      </c>
      <c r="E627">
        <v>265</v>
      </c>
      <c r="F627">
        <f>IF(IFERROR(VLOOKUP(E627,Store_Showcase!B2:H144,{2}, FALSE), TRUE)=TRUE, IF(IFERROR(VLOOKUP(E627,Store_SRP!B2:H110,{2}, FALSE), TRUE)=TRUE,VLOOKUP(E627,Store_VAM!B2:H273,{2}, FALSE),VLOOKUP(E627,Store_SRP!B2:H110,{2}, FALSE)), VLOOKUP(E627,Store_Showcase!B2:H144,{2}, FALSE))</f>
      </c>
      <c r="G627">
        <v>655714</v>
      </c>
      <c r="H627" t="s">
        <v>834</v>
      </c>
      <c r="I627" s="8" t="s">
        <v>1434</v>
      </c>
      <c r="J627" t="s">
        <v>36</v>
      </c>
      <c r="K627" s="8">
        <f>IF(J627="PCK", I627, 0)</f>
      </c>
      <c r="L627" s="8">
        <f>IF(J627="KLS", I627, IF(J627="PCK", I627*VLOOKUP(G627,Sku_Consolidated!A2:U957,21, FALSE),I627*VLOOKUP(G627,Sku_Consolidated!A2:U957,21, FALSE)))</f>
      </c>
      <c r="M627" s="8">
        <f>IF(J627="PCS", I627, 0)</f>
      </c>
      <c r="N627" s="8" t="s">
        <v>1435</v>
      </c>
      <c r="O627" s="8">
        <f>N627 * VLOOKUP(E627&amp;VLOOKUP(G627,Sku_Consolidated!A2:Q957,17,FALSE),Sku_CommRate!A2:E1002, 5, FALSE)</f>
      </c>
      <c r="P627" s="8">
        <f>N627 - O627</f>
      </c>
      <c r="Q627">
        <f>VLOOKUP(G627,Sku_Consolidated!A2:G957,7, FALSE)</f>
      </c>
      <c r="R627">
        <f>IF(IFERROR(VLOOKUP(E627,Store_Showcase!B2:H144,7, FALSE), TRUE)=TRUE, IF(IFERROR(VLOOKUP(E627,Store_SRP!B2:H110,7, FALSE), TRUE)=TRUE,VLOOKUP(E627,Store_VAM!B2:H273,7, FALSE),VLOOKUP(E627,Store_SRP!B2:H110,7, FALSE)), VLOOKUP(E627,Store_Showcase!B2:H144,7, FALSE))</f>
      </c>
      <c r="S627">
        <f>IF(IFERROR(VLOOKUP(E627,Store_Showcase!B2:I144,8, FALSE), TRUE)=TRUE, IF(IFERROR(VLOOKUP(E627,Store_SRP!B2:I110,8, FALSE), TRUE)=TRUE,VLOOKUP(E627,Store_VAM!B2:I273,8, FALSE),VLOOKUP(E627,Store_SRP!B2:I110,8, FALSE)), VLOOKUP(E627,Store_Showcase!B2:I144,8, FALSE))</f>
      </c>
      <c r="T627">
        <f>VLOOKUP(G627,Sku_Consolidated!A2:R957,18,FALSE)</f>
      </c>
      <c r="U627">
        <v>6442</v>
      </c>
      <c r="V627">
        <f>IF(VLOOKUP(G627,Sku_Consolidated!A2:S957,19,FALSE)="SHOWCASE", VLOOKUP(E627,Store_Showcase!B2:L144,11, FALSE), IF(VLOOKUP(G627,Sku_Consolidated!A2:S957,19,FALSE)="VAM",VLOOKUP(E627,Store_VAM!B2:L273,11, FALSE),VLOOKUP(E627,Store_SRP!B2:L110,11, FALSE)))</f>
      </c>
      <c r="W627">
        <f>VLOOKUP(G627,Sku_Consolidated!A2:W957,11,FALSE)</f>
      </c>
      <c r="X627">
        <f>VLOOKUP(G627,Sku_Consolidated!A2:H957,8,FALSE)</f>
      </c>
      <c r="Y627">
        <f>VLOOKUP(G627,Sku_Consolidated!A2:I957,9,FALSE)</f>
      </c>
      <c r="Z627" t="s">
        <v>38</v>
      </c>
      <c r="AA627">
        <f>VLOOKUP(G627,Sku_Consolidated!A2:E957,5,FALSE)</f>
      </c>
      <c r="AB627">
        <f>IF(VLOOKUP(G627,Sku_Consolidated!A2:S957,19,FALSE)="SHOWCASE", VLOOKUP(E627,Store_Showcase!B2:N144,13, FALSE), IF(VLOOKUP(G627,Sku_Consolidated!A2:S957,19,FALSE)="VAM",VLOOKUP(E627,Store_VAM!B2:N273,13, FALSE),VLOOKUP(E627,Store_SRP!B2:N110,13, FALSE)))</f>
      </c>
      <c r="AC627">
        <f>IF(IFERROR(AB627,TRUE)=TRUE, "-","OK")</f>
      </c>
      <c r="AD627" s="8" t="s">
        <v>1435</v>
      </c>
      <c r="AE627" s="8" t="s">
        <v>39</v>
      </c>
      <c r="AF627">
        <f>IF(IFERROR(VLOOKUP(E627,Store_Showcase!B2:H144,{5}, FALSE), TRUE)=TRUE, IF(IFERROR(VLOOKUP(E627,Store_SRP!B2:H110,{5}, FALSE), TRUE)=TRUE,VLOOKUP(E627,Store_VAM!B2:H273,{5}, FALSE),VLOOKUP(E627,Store_SRP!B2:H110,{5}, FALSE)), VLOOKUP(E627,Store_Showcase!B2:H144,{5}, FALSE))</f>
      </c>
      <c r="AG627">
        <f>IF(IFERROR(VLOOKUP(E627,Store_Showcase!B2:H144,{6}, FALSE), TRUE)=TRUE, IF(IFERROR(VLOOKUP(E627,Store_SRP!B2:H110,{6}, FALSE), TRUE)=TRUE,VLOOKUP(E627,Store_VAM!B2:H273,{6}, FALSE),VLOOKUP(E627,Store_SRP!B2:H110,{6}, FALSE)), VLOOKUP(E627,Store_Showcase!B2:H144,{6}, FALSE))</f>
      </c>
      <c r="AH627">
        <f>VLOOKUP(G627,Sku_Consolidated!A2:R957,18,FALSE)</f>
      </c>
      <c r="AI627">
        <f>VLOOKUP(G627,Sku_Consolidated!A2:S957,19,FALSE)</f>
      </c>
      <c r="AJ627">
        <f>VLOOKUP(G627,Sku_Consolidated!A2:T957,20,FALSE)</f>
      </c>
    </row>
    <row r="628" spans="1:36" x14ac:dyDescent="0.25">
      <c r="A628">
        <v>2024</v>
      </c>
      <c r="B628" t="s">
        <v>31</v>
      </c>
      <c r="C628" t="s">
        <v>32</v>
      </c>
      <c r="D628" t="s">
        <v>33</v>
      </c>
      <c r="E628">
        <v>745</v>
      </c>
      <c r="F628">
        <f>IF(IFERROR(VLOOKUP(E628,Store_Showcase!B2:H144,{2}, FALSE), TRUE)=TRUE, IF(IFERROR(VLOOKUP(E628,Store_SRP!B2:H110,{2}, FALSE), TRUE)=TRUE,VLOOKUP(E628,Store_VAM!B2:H273,{2}, FALSE),VLOOKUP(E628,Store_SRP!B2:H110,{2}, FALSE)), VLOOKUP(E628,Store_Showcase!B2:H144,{2}, FALSE))</f>
      </c>
      <c r="G628">
        <v>692484</v>
      </c>
      <c r="H628" t="s">
        <v>1436</v>
      </c>
      <c r="I628" s="8" t="s">
        <v>1437</v>
      </c>
      <c r="J628" t="s">
        <v>36</v>
      </c>
      <c r="K628" s="8">
        <f>IF(J628="PCK", I628, 0)</f>
      </c>
      <c r="L628" s="8">
        <f>IF(J628="KLS", I628, IF(J628="PCK", I628*VLOOKUP(G628,Sku_Consolidated!A2:U957,21, FALSE),I628*VLOOKUP(G628,Sku_Consolidated!A2:U957,21, FALSE)))</f>
      </c>
      <c r="M628" s="8">
        <f>IF(J628="PCS", I628, 0)</f>
      </c>
      <c r="N628" s="8" t="s">
        <v>1438</v>
      </c>
      <c r="O628" s="8">
        <f>N628 * VLOOKUP(E628&amp;VLOOKUP(G628,Sku_Consolidated!A2:Q957,17,FALSE),Sku_CommRate!A2:E1002, 5, FALSE)</f>
      </c>
      <c r="P628" s="8">
        <f>N628 - O628</f>
      </c>
      <c r="Q628">
        <f>VLOOKUP(G628,Sku_Consolidated!A2:G957,7, FALSE)</f>
      </c>
      <c r="R628">
        <f>IF(IFERROR(VLOOKUP(E628,Store_Showcase!B2:H144,7, FALSE), TRUE)=TRUE, IF(IFERROR(VLOOKUP(E628,Store_SRP!B2:H110,7, FALSE), TRUE)=TRUE,VLOOKUP(E628,Store_VAM!B2:H273,7, FALSE),VLOOKUP(E628,Store_SRP!B2:H110,7, FALSE)), VLOOKUP(E628,Store_Showcase!B2:H144,7, FALSE))</f>
      </c>
      <c r="S628">
        <f>IF(IFERROR(VLOOKUP(E628,Store_Showcase!B2:I144,8, FALSE), TRUE)=TRUE, IF(IFERROR(VLOOKUP(E628,Store_SRP!B2:I110,8, FALSE), TRUE)=TRUE,VLOOKUP(E628,Store_VAM!B2:I273,8, FALSE),VLOOKUP(E628,Store_SRP!B2:I110,8, FALSE)), VLOOKUP(E628,Store_Showcase!B2:I144,8, FALSE))</f>
      </c>
      <c r="T628">
        <f>VLOOKUP(G628,Sku_Consolidated!A2:R957,18,FALSE)</f>
      </c>
      <c r="U628">
        <v>17631</v>
      </c>
      <c r="V628">
        <f>IF(VLOOKUP(G628,Sku_Consolidated!A2:S957,19,FALSE)="SHOWCASE", VLOOKUP(E628,Store_Showcase!B2:L144,11, FALSE), IF(VLOOKUP(G628,Sku_Consolidated!A2:S957,19,FALSE)="VAM",VLOOKUP(E628,Store_VAM!B2:L273,11, FALSE),VLOOKUP(E628,Store_SRP!B2:L110,11, FALSE)))</f>
      </c>
      <c r="W628">
        <f>VLOOKUP(G628,Sku_Consolidated!A2:W957,11,FALSE)</f>
      </c>
      <c r="X628">
        <f>VLOOKUP(G628,Sku_Consolidated!A2:H957,8,FALSE)</f>
      </c>
      <c r="Y628">
        <f>VLOOKUP(G628,Sku_Consolidated!A2:I957,9,FALSE)</f>
      </c>
      <c r="Z628" t="s">
        <v>38</v>
      </c>
      <c r="AA628">
        <f>VLOOKUP(G628,Sku_Consolidated!A2:E957,5,FALSE)</f>
      </c>
      <c r="AB628">
        <f>IF(VLOOKUP(G628,Sku_Consolidated!A2:S957,19,FALSE)="SHOWCASE", VLOOKUP(E628,Store_Showcase!B2:N144,13, FALSE), IF(VLOOKUP(G628,Sku_Consolidated!A2:S957,19,FALSE)="VAM",VLOOKUP(E628,Store_VAM!B2:N273,13, FALSE),VLOOKUP(E628,Store_SRP!B2:N110,13, FALSE)))</f>
      </c>
      <c r="AC628">
        <f>IF(IFERROR(AB628,TRUE)=TRUE, "-","OK")</f>
      </c>
      <c r="AD628" s="8" t="s">
        <v>1438</v>
      </c>
      <c r="AE628" s="8" t="s">
        <v>39</v>
      </c>
      <c r="AF628">
        <f>IF(IFERROR(VLOOKUP(E628,Store_Showcase!B2:H144,{5}, FALSE), TRUE)=TRUE, IF(IFERROR(VLOOKUP(E628,Store_SRP!B2:H110,{5}, FALSE), TRUE)=TRUE,VLOOKUP(E628,Store_VAM!B2:H273,{5}, FALSE),VLOOKUP(E628,Store_SRP!B2:H110,{5}, FALSE)), VLOOKUP(E628,Store_Showcase!B2:H144,{5}, FALSE))</f>
      </c>
      <c r="AG628">
        <f>IF(IFERROR(VLOOKUP(E628,Store_Showcase!B2:H144,{6}, FALSE), TRUE)=TRUE, IF(IFERROR(VLOOKUP(E628,Store_SRP!B2:H110,{6}, FALSE), TRUE)=TRUE,VLOOKUP(E628,Store_VAM!B2:H273,{6}, FALSE),VLOOKUP(E628,Store_SRP!B2:H110,{6}, FALSE)), VLOOKUP(E628,Store_Showcase!B2:H144,{6}, FALSE))</f>
      </c>
      <c r="AH628">
        <f>VLOOKUP(G628,Sku_Consolidated!A2:R957,18,FALSE)</f>
      </c>
      <c r="AI628">
        <f>VLOOKUP(G628,Sku_Consolidated!A2:S957,19,FALSE)</f>
      </c>
      <c r="AJ628">
        <f>VLOOKUP(G628,Sku_Consolidated!A2:T957,20,FALSE)</f>
      </c>
    </row>
    <row r="629" spans="1:36" x14ac:dyDescent="0.25">
      <c r="A629">
        <v>2024</v>
      </c>
      <c r="B629" t="s">
        <v>31</v>
      </c>
      <c r="C629" t="s">
        <v>32</v>
      </c>
      <c r="D629" t="s">
        <v>33</v>
      </c>
      <c r="E629">
        <v>4019</v>
      </c>
      <c r="F629">
        <f>IF(IFERROR(VLOOKUP(E629,Store_Showcase!B2:H144,{2}, FALSE), TRUE)=TRUE, IF(IFERROR(VLOOKUP(E629,Store_SRP!B2:H110,{2}, FALSE), TRUE)=TRUE,VLOOKUP(E629,Store_VAM!B2:H273,{2}, FALSE),VLOOKUP(E629,Store_SRP!B2:H110,{2}, FALSE)), VLOOKUP(E629,Store_Showcase!B2:H144,{2}, FALSE))</f>
      </c>
      <c r="G629">
        <v>655815</v>
      </c>
      <c r="H629" t="s">
        <v>446</v>
      </c>
      <c r="I629" s="8" t="s">
        <v>1364</v>
      </c>
      <c r="J629" t="s">
        <v>36</v>
      </c>
      <c r="K629" s="8">
        <f>IF(J629="PCK", I629, 0)</f>
      </c>
      <c r="L629" s="8">
        <f>IF(J629="KLS", I629, IF(J629="PCK", I629*VLOOKUP(G629,Sku_Consolidated!A2:U957,21, FALSE),I629*VLOOKUP(G629,Sku_Consolidated!A2:U957,21, FALSE)))</f>
      </c>
      <c r="M629" s="8">
        <f>IF(J629="PCS", I629, 0)</f>
      </c>
      <c r="N629" s="8" t="s">
        <v>1439</v>
      </c>
      <c r="O629" s="8">
        <f>N629 * VLOOKUP(E629&amp;VLOOKUP(G629,Sku_Consolidated!A2:Q957,17,FALSE),Sku_CommRate!A2:E1002, 5, FALSE)</f>
      </c>
      <c r="P629" s="8">
        <f>N629 - O629</f>
      </c>
      <c r="Q629">
        <f>VLOOKUP(G629,Sku_Consolidated!A2:G957,7, FALSE)</f>
      </c>
      <c r="R629">
        <f>IF(IFERROR(VLOOKUP(E629,Store_Showcase!B2:H144,7, FALSE), TRUE)=TRUE, IF(IFERROR(VLOOKUP(E629,Store_SRP!B2:H110,7, FALSE), TRUE)=TRUE,VLOOKUP(E629,Store_VAM!B2:H273,7, FALSE),VLOOKUP(E629,Store_SRP!B2:H110,7, FALSE)), VLOOKUP(E629,Store_Showcase!B2:H144,7, FALSE))</f>
      </c>
      <c r="S629">
        <f>IF(IFERROR(VLOOKUP(E629,Store_Showcase!B2:I144,8, FALSE), TRUE)=TRUE, IF(IFERROR(VLOOKUP(E629,Store_SRP!B2:I110,8, FALSE), TRUE)=TRUE,VLOOKUP(E629,Store_VAM!B2:I273,8, FALSE),VLOOKUP(E629,Store_SRP!B2:I110,8, FALSE)), VLOOKUP(E629,Store_Showcase!B2:I144,8, FALSE))</f>
      </c>
      <c r="T629">
        <f>VLOOKUP(G629,Sku_Consolidated!A2:R957,18,FALSE)</f>
      </c>
      <c r="U629">
        <v>6472</v>
      </c>
      <c r="V629">
        <f>IF(VLOOKUP(G629,Sku_Consolidated!A2:S957,19,FALSE)="SHOWCASE", VLOOKUP(E629,Store_Showcase!B2:L144,11, FALSE), IF(VLOOKUP(G629,Sku_Consolidated!A2:S957,19,FALSE)="VAM",VLOOKUP(E629,Store_VAM!B2:L273,11, FALSE),VLOOKUP(E629,Store_SRP!B2:L110,11, FALSE)))</f>
      </c>
      <c r="W629">
        <f>VLOOKUP(G629,Sku_Consolidated!A2:W957,11,FALSE)</f>
      </c>
      <c r="X629">
        <f>VLOOKUP(G629,Sku_Consolidated!A2:H957,8,FALSE)</f>
      </c>
      <c r="Y629">
        <f>VLOOKUP(G629,Sku_Consolidated!A2:I957,9,FALSE)</f>
      </c>
      <c r="Z629" t="s">
        <v>38</v>
      </c>
      <c r="AA629">
        <f>VLOOKUP(G629,Sku_Consolidated!A2:E957,5,FALSE)</f>
      </c>
      <c r="AB629">
        <f>IF(VLOOKUP(G629,Sku_Consolidated!A2:S957,19,FALSE)="SHOWCASE", VLOOKUP(E629,Store_Showcase!B2:N144,13, FALSE), IF(VLOOKUP(G629,Sku_Consolidated!A2:S957,19,FALSE)="VAM",VLOOKUP(E629,Store_VAM!B2:N273,13, FALSE),VLOOKUP(E629,Store_SRP!B2:N110,13, FALSE)))</f>
      </c>
      <c r="AC629">
        <f>IF(IFERROR(AB629,TRUE)=TRUE, "-","OK")</f>
      </c>
      <c r="AD629" s="8" t="s">
        <v>1439</v>
      </c>
      <c r="AE629" s="8" t="s">
        <v>39</v>
      </c>
      <c r="AF629">
        <f>IF(IFERROR(VLOOKUP(E629,Store_Showcase!B2:H144,{5}, FALSE), TRUE)=TRUE, IF(IFERROR(VLOOKUP(E629,Store_SRP!B2:H110,{5}, FALSE), TRUE)=TRUE,VLOOKUP(E629,Store_VAM!B2:H273,{5}, FALSE),VLOOKUP(E629,Store_SRP!B2:H110,{5}, FALSE)), VLOOKUP(E629,Store_Showcase!B2:H144,{5}, FALSE))</f>
      </c>
      <c r="AG629">
        <f>IF(IFERROR(VLOOKUP(E629,Store_Showcase!B2:H144,{6}, FALSE), TRUE)=TRUE, IF(IFERROR(VLOOKUP(E629,Store_SRP!B2:H110,{6}, FALSE), TRUE)=TRUE,VLOOKUP(E629,Store_VAM!B2:H273,{6}, FALSE),VLOOKUP(E629,Store_SRP!B2:H110,{6}, FALSE)), VLOOKUP(E629,Store_Showcase!B2:H144,{6}, FALSE))</f>
      </c>
      <c r="AH629">
        <f>VLOOKUP(G629,Sku_Consolidated!A2:R957,18,FALSE)</f>
      </c>
      <c r="AI629">
        <f>VLOOKUP(G629,Sku_Consolidated!A2:S957,19,FALSE)</f>
      </c>
      <c r="AJ629">
        <f>VLOOKUP(G629,Sku_Consolidated!A2:T957,20,FALSE)</f>
      </c>
    </row>
    <row r="630" spans="1:36" x14ac:dyDescent="0.25">
      <c r="A630">
        <v>2024</v>
      </c>
      <c r="B630" t="s">
        <v>31</v>
      </c>
      <c r="C630" t="s">
        <v>32</v>
      </c>
      <c r="D630" t="s">
        <v>33</v>
      </c>
      <c r="E630">
        <v>809</v>
      </c>
      <c r="F630">
        <f>IF(IFERROR(VLOOKUP(E630,Store_Showcase!B2:H144,{2}, FALSE), TRUE)=TRUE, IF(IFERROR(VLOOKUP(E630,Store_SRP!B2:H110,{2}, FALSE), TRUE)=TRUE,VLOOKUP(E630,Store_VAM!B2:H273,{2}, FALSE),VLOOKUP(E630,Store_SRP!B2:H110,{2}, FALSE)), VLOOKUP(E630,Store_Showcase!B2:H144,{2}, FALSE))</f>
      </c>
      <c r="G630">
        <v>655304</v>
      </c>
      <c r="H630" t="s">
        <v>142</v>
      </c>
      <c r="I630" s="8" t="s">
        <v>1440</v>
      </c>
      <c r="J630" t="s">
        <v>36</v>
      </c>
      <c r="K630" s="8">
        <f>IF(J630="PCK", I630, 0)</f>
      </c>
      <c r="L630" s="8">
        <f>IF(J630="KLS", I630, IF(J630="PCK", I630*VLOOKUP(G630,Sku_Consolidated!A2:U957,21, FALSE),I630*VLOOKUP(G630,Sku_Consolidated!A2:U957,21, FALSE)))</f>
      </c>
      <c r="M630" s="8">
        <f>IF(J630="PCS", I630, 0)</f>
      </c>
      <c r="N630" s="8" t="s">
        <v>1441</v>
      </c>
      <c r="O630" s="8">
        <f>N630 * VLOOKUP(E630&amp;VLOOKUP(G630,Sku_Consolidated!A2:Q957,17,FALSE),Sku_CommRate!A2:E1002, 5, FALSE)</f>
      </c>
      <c r="P630" s="8">
        <f>N630 - O630</f>
      </c>
      <c r="Q630">
        <f>VLOOKUP(G630,Sku_Consolidated!A2:G957,7, FALSE)</f>
      </c>
      <c r="R630">
        <f>IF(IFERROR(VLOOKUP(E630,Store_Showcase!B2:H144,7, FALSE), TRUE)=TRUE, IF(IFERROR(VLOOKUP(E630,Store_SRP!B2:H110,7, FALSE), TRUE)=TRUE,VLOOKUP(E630,Store_VAM!B2:H273,7, FALSE),VLOOKUP(E630,Store_SRP!B2:H110,7, FALSE)), VLOOKUP(E630,Store_Showcase!B2:H144,7, FALSE))</f>
      </c>
      <c r="S630">
        <f>IF(IFERROR(VLOOKUP(E630,Store_Showcase!B2:I144,8, FALSE), TRUE)=TRUE, IF(IFERROR(VLOOKUP(E630,Store_SRP!B2:I110,8, FALSE), TRUE)=TRUE,VLOOKUP(E630,Store_VAM!B2:I273,8, FALSE),VLOOKUP(E630,Store_SRP!B2:I110,8, FALSE)), VLOOKUP(E630,Store_Showcase!B2:I144,8, FALSE))</f>
      </c>
      <c r="T630">
        <f>VLOOKUP(G630,Sku_Consolidated!A2:R957,18,FALSE)</f>
      </c>
      <c r="U630">
        <v>6231</v>
      </c>
      <c r="V630">
        <f>IF(VLOOKUP(G630,Sku_Consolidated!A2:S957,19,FALSE)="SHOWCASE", VLOOKUP(E630,Store_Showcase!B2:L144,11, FALSE), IF(VLOOKUP(G630,Sku_Consolidated!A2:S957,19,FALSE)="VAM",VLOOKUP(E630,Store_VAM!B2:L273,11, FALSE),VLOOKUP(E630,Store_SRP!B2:L110,11, FALSE)))</f>
      </c>
      <c r="W630">
        <f>VLOOKUP(G630,Sku_Consolidated!A2:W957,11,FALSE)</f>
      </c>
      <c r="X630">
        <f>VLOOKUP(G630,Sku_Consolidated!A2:H957,8,FALSE)</f>
      </c>
      <c r="Y630">
        <f>VLOOKUP(G630,Sku_Consolidated!A2:I957,9,FALSE)</f>
      </c>
      <c r="Z630" t="s">
        <v>38</v>
      </c>
      <c r="AA630">
        <f>VLOOKUP(G630,Sku_Consolidated!A2:E957,5,FALSE)</f>
      </c>
      <c r="AB630">
        <f>IF(VLOOKUP(G630,Sku_Consolidated!A2:S957,19,FALSE)="SHOWCASE", VLOOKUP(E630,Store_Showcase!B2:N144,13, FALSE), IF(VLOOKUP(G630,Sku_Consolidated!A2:S957,19,FALSE)="VAM",VLOOKUP(E630,Store_VAM!B2:N273,13, FALSE),VLOOKUP(E630,Store_SRP!B2:N110,13, FALSE)))</f>
      </c>
      <c r="AC630">
        <f>IF(IFERROR(AB630,TRUE)=TRUE, "-","OK")</f>
      </c>
      <c r="AD630" s="8" t="s">
        <v>1441</v>
      </c>
      <c r="AE630" s="8" t="s">
        <v>39</v>
      </c>
      <c r="AF630">
        <f>IF(IFERROR(VLOOKUP(E630,Store_Showcase!B2:H144,{5}, FALSE), TRUE)=TRUE, IF(IFERROR(VLOOKUP(E630,Store_SRP!B2:H110,{5}, FALSE), TRUE)=TRUE,VLOOKUP(E630,Store_VAM!B2:H273,{5}, FALSE),VLOOKUP(E630,Store_SRP!B2:H110,{5}, FALSE)), VLOOKUP(E630,Store_Showcase!B2:H144,{5}, FALSE))</f>
      </c>
      <c r="AG630">
        <f>IF(IFERROR(VLOOKUP(E630,Store_Showcase!B2:H144,{6}, FALSE), TRUE)=TRUE, IF(IFERROR(VLOOKUP(E630,Store_SRP!B2:H110,{6}, FALSE), TRUE)=TRUE,VLOOKUP(E630,Store_VAM!B2:H273,{6}, FALSE),VLOOKUP(E630,Store_SRP!B2:H110,{6}, FALSE)), VLOOKUP(E630,Store_Showcase!B2:H144,{6}, FALSE))</f>
      </c>
      <c r="AH630">
        <f>VLOOKUP(G630,Sku_Consolidated!A2:R957,18,FALSE)</f>
      </c>
      <c r="AI630">
        <f>VLOOKUP(G630,Sku_Consolidated!A2:S957,19,FALSE)</f>
      </c>
      <c r="AJ630">
        <f>VLOOKUP(G630,Sku_Consolidated!A2:T957,20,FALSE)</f>
      </c>
    </row>
    <row r="631" spans="1:36" x14ac:dyDescent="0.25">
      <c r="A631">
        <v>2024</v>
      </c>
      <c r="B631" t="s">
        <v>31</v>
      </c>
      <c r="C631" t="s">
        <v>32</v>
      </c>
      <c r="D631" t="s">
        <v>33</v>
      </c>
      <c r="E631">
        <v>231</v>
      </c>
      <c r="F631">
        <f>IF(IFERROR(VLOOKUP(E631,Store_Showcase!B2:H144,{2}, FALSE), TRUE)=TRUE, IF(IFERROR(VLOOKUP(E631,Store_SRP!B2:H110,{2}, FALSE), TRUE)=TRUE,VLOOKUP(E631,Store_VAM!B2:H273,{2}, FALSE),VLOOKUP(E631,Store_SRP!B2:H110,{2}, FALSE)), VLOOKUP(E631,Store_Showcase!B2:H144,{2}, FALSE))</f>
      </c>
      <c r="G631">
        <v>655534</v>
      </c>
      <c r="H631" t="s">
        <v>257</v>
      </c>
      <c r="I631" s="8" t="s">
        <v>1442</v>
      </c>
      <c r="J631" t="s">
        <v>36</v>
      </c>
      <c r="K631" s="8">
        <f>IF(J631="PCK", I631, 0)</f>
      </c>
      <c r="L631" s="8">
        <f>IF(J631="KLS", I631, IF(J631="PCK", I631*VLOOKUP(G631,Sku_Consolidated!A2:U957,21, FALSE),I631*VLOOKUP(G631,Sku_Consolidated!A2:U957,21, FALSE)))</f>
      </c>
      <c r="M631" s="8">
        <f>IF(J631="PCS", I631, 0)</f>
      </c>
      <c r="N631" s="8" t="s">
        <v>1443</v>
      </c>
      <c r="O631" s="8">
        <f>N631 * VLOOKUP(E631&amp;VLOOKUP(G631,Sku_Consolidated!A2:Q957,17,FALSE),Sku_CommRate!A2:E1002, 5, FALSE)</f>
      </c>
      <c r="P631" s="8">
        <f>N631 - O631</f>
      </c>
      <c r="Q631">
        <f>VLOOKUP(G631,Sku_Consolidated!A2:G957,7, FALSE)</f>
      </c>
      <c r="R631">
        <f>IF(IFERROR(VLOOKUP(E631,Store_Showcase!B2:H144,7, FALSE), TRUE)=TRUE, IF(IFERROR(VLOOKUP(E631,Store_SRP!B2:H110,7, FALSE), TRUE)=TRUE,VLOOKUP(E631,Store_VAM!B2:H273,7, FALSE),VLOOKUP(E631,Store_SRP!B2:H110,7, FALSE)), VLOOKUP(E631,Store_Showcase!B2:H144,7, FALSE))</f>
      </c>
      <c r="S631">
        <f>IF(IFERROR(VLOOKUP(E631,Store_Showcase!B2:I144,8, FALSE), TRUE)=TRUE, IF(IFERROR(VLOOKUP(E631,Store_SRP!B2:I110,8, FALSE), TRUE)=TRUE,VLOOKUP(E631,Store_VAM!B2:I273,8, FALSE),VLOOKUP(E631,Store_SRP!B2:I110,8, FALSE)), VLOOKUP(E631,Store_Showcase!B2:I144,8, FALSE))</f>
      </c>
      <c r="T631">
        <f>VLOOKUP(G631,Sku_Consolidated!A2:R957,18,FALSE)</f>
      </c>
      <c r="U631">
        <v>6355</v>
      </c>
      <c r="V631">
        <f>IF(VLOOKUP(G631,Sku_Consolidated!A2:S957,19,FALSE)="SHOWCASE", VLOOKUP(E631,Store_Showcase!B2:L144,11, FALSE), IF(VLOOKUP(G631,Sku_Consolidated!A2:S957,19,FALSE)="VAM",VLOOKUP(E631,Store_VAM!B2:L273,11, FALSE),VLOOKUP(E631,Store_SRP!B2:L110,11, FALSE)))</f>
      </c>
      <c r="W631">
        <f>VLOOKUP(G631,Sku_Consolidated!A2:W957,11,FALSE)</f>
      </c>
      <c r="X631">
        <f>VLOOKUP(G631,Sku_Consolidated!A2:H957,8,FALSE)</f>
      </c>
      <c r="Y631">
        <f>VLOOKUP(G631,Sku_Consolidated!A2:I957,9,FALSE)</f>
      </c>
      <c r="Z631" t="s">
        <v>38</v>
      </c>
      <c r="AA631">
        <f>VLOOKUP(G631,Sku_Consolidated!A2:E957,5,FALSE)</f>
      </c>
      <c r="AB631">
        <f>IF(VLOOKUP(G631,Sku_Consolidated!A2:S957,19,FALSE)="SHOWCASE", VLOOKUP(E631,Store_Showcase!B2:N144,13, FALSE), IF(VLOOKUP(G631,Sku_Consolidated!A2:S957,19,FALSE)="VAM",VLOOKUP(E631,Store_VAM!B2:N273,13, FALSE),VLOOKUP(E631,Store_SRP!B2:N110,13, FALSE)))</f>
      </c>
      <c r="AC631">
        <f>IF(IFERROR(AB631,TRUE)=TRUE, "-","OK")</f>
      </c>
      <c r="AD631" s="8" t="s">
        <v>1443</v>
      </c>
      <c r="AE631" s="8" t="s">
        <v>39</v>
      </c>
      <c r="AF631">
        <f>IF(IFERROR(VLOOKUP(E631,Store_Showcase!B2:H144,{5}, FALSE), TRUE)=TRUE, IF(IFERROR(VLOOKUP(E631,Store_SRP!B2:H110,{5}, FALSE), TRUE)=TRUE,VLOOKUP(E631,Store_VAM!B2:H273,{5}, FALSE),VLOOKUP(E631,Store_SRP!B2:H110,{5}, FALSE)), VLOOKUP(E631,Store_Showcase!B2:H144,{5}, FALSE))</f>
      </c>
      <c r="AG631">
        <f>IF(IFERROR(VLOOKUP(E631,Store_Showcase!B2:H144,{6}, FALSE), TRUE)=TRUE, IF(IFERROR(VLOOKUP(E631,Store_SRP!B2:H110,{6}, FALSE), TRUE)=TRUE,VLOOKUP(E631,Store_VAM!B2:H273,{6}, FALSE),VLOOKUP(E631,Store_SRP!B2:H110,{6}, FALSE)), VLOOKUP(E631,Store_Showcase!B2:H144,{6}, FALSE))</f>
      </c>
      <c r="AH631">
        <f>VLOOKUP(G631,Sku_Consolidated!A2:R957,18,FALSE)</f>
      </c>
      <c r="AI631">
        <f>VLOOKUP(G631,Sku_Consolidated!A2:S957,19,FALSE)</f>
      </c>
      <c r="AJ631">
        <f>VLOOKUP(G631,Sku_Consolidated!A2:T957,20,FALSE)</f>
      </c>
    </row>
    <row r="632" spans="1:36" x14ac:dyDescent="0.25">
      <c r="A632">
        <v>2024</v>
      </c>
      <c r="B632" t="s">
        <v>31</v>
      </c>
      <c r="C632" t="s">
        <v>32</v>
      </c>
      <c r="D632" t="s">
        <v>33</v>
      </c>
      <c r="E632">
        <v>705</v>
      </c>
      <c r="F632">
        <f>IF(IFERROR(VLOOKUP(E632,Store_Showcase!B2:H144,{2}, FALSE), TRUE)=TRUE, IF(IFERROR(VLOOKUP(E632,Store_SRP!B2:H110,{2}, FALSE), TRUE)=TRUE,VLOOKUP(E632,Store_VAM!B2:H273,{2}, FALSE),VLOOKUP(E632,Store_SRP!B2:H110,{2}, FALSE)), VLOOKUP(E632,Store_Showcase!B2:H144,{2}, FALSE))</f>
      </c>
      <c r="G632">
        <v>655534</v>
      </c>
      <c r="H632" t="s">
        <v>257</v>
      </c>
      <c r="I632" s="8" t="s">
        <v>1444</v>
      </c>
      <c r="J632" t="s">
        <v>36</v>
      </c>
      <c r="K632" s="8">
        <f>IF(J632="PCK", I632, 0)</f>
      </c>
      <c r="L632" s="8">
        <f>IF(J632="KLS", I632, IF(J632="PCK", I632*VLOOKUP(G632,Sku_Consolidated!A2:U957,21, FALSE),I632*VLOOKUP(G632,Sku_Consolidated!A2:U957,21, FALSE)))</f>
      </c>
      <c r="M632" s="8">
        <f>IF(J632="PCS", I632, 0)</f>
      </c>
      <c r="N632" s="8" t="s">
        <v>1445</v>
      </c>
      <c r="O632" s="8">
        <f>N632 * VLOOKUP(E632&amp;VLOOKUP(G632,Sku_Consolidated!A2:Q957,17,FALSE),Sku_CommRate!A2:E1002, 5, FALSE)</f>
      </c>
      <c r="P632" s="8">
        <f>N632 - O632</f>
      </c>
      <c r="Q632">
        <f>VLOOKUP(G632,Sku_Consolidated!A2:G957,7, FALSE)</f>
      </c>
      <c r="R632">
        <f>IF(IFERROR(VLOOKUP(E632,Store_Showcase!B2:H144,7, FALSE), TRUE)=TRUE, IF(IFERROR(VLOOKUP(E632,Store_SRP!B2:H110,7, FALSE), TRUE)=TRUE,VLOOKUP(E632,Store_VAM!B2:H273,7, FALSE),VLOOKUP(E632,Store_SRP!B2:H110,7, FALSE)), VLOOKUP(E632,Store_Showcase!B2:H144,7, FALSE))</f>
      </c>
      <c r="S632">
        <f>IF(IFERROR(VLOOKUP(E632,Store_Showcase!B2:I144,8, FALSE), TRUE)=TRUE, IF(IFERROR(VLOOKUP(E632,Store_SRP!B2:I110,8, FALSE), TRUE)=TRUE,VLOOKUP(E632,Store_VAM!B2:I273,8, FALSE),VLOOKUP(E632,Store_SRP!B2:I110,8, FALSE)), VLOOKUP(E632,Store_Showcase!B2:I144,8, FALSE))</f>
      </c>
      <c r="T632">
        <f>VLOOKUP(G632,Sku_Consolidated!A2:R957,18,FALSE)</f>
      </c>
      <c r="U632">
        <v>6355</v>
      </c>
      <c r="V632">
        <f>IF(VLOOKUP(G632,Sku_Consolidated!A2:S957,19,FALSE)="SHOWCASE", VLOOKUP(E632,Store_Showcase!B2:L144,11, FALSE), IF(VLOOKUP(G632,Sku_Consolidated!A2:S957,19,FALSE)="VAM",VLOOKUP(E632,Store_VAM!B2:L273,11, FALSE),VLOOKUP(E632,Store_SRP!B2:L110,11, FALSE)))</f>
      </c>
      <c r="W632">
        <f>VLOOKUP(G632,Sku_Consolidated!A2:W957,11,FALSE)</f>
      </c>
      <c r="X632">
        <f>VLOOKUP(G632,Sku_Consolidated!A2:H957,8,FALSE)</f>
      </c>
      <c r="Y632">
        <f>VLOOKUP(G632,Sku_Consolidated!A2:I957,9,FALSE)</f>
      </c>
      <c r="Z632" t="s">
        <v>38</v>
      </c>
      <c r="AA632">
        <f>VLOOKUP(G632,Sku_Consolidated!A2:E957,5,FALSE)</f>
      </c>
      <c r="AB632">
        <f>IF(VLOOKUP(G632,Sku_Consolidated!A2:S957,19,FALSE)="SHOWCASE", VLOOKUP(E632,Store_Showcase!B2:N144,13, FALSE), IF(VLOOKUP(G632,Sku_Consolidated!A2:S957,19,FALSE)="VAM",VLOOKUP(E632,Store_VAM!B2:N273,13, FALSE),VLOOKUP(E632,Store_SRP!B2:N110,13, FALSE)))</f>
      </c>
      <c r="AC632">
        <f>IF(IFERROR(AB632,TRUE)=TRUE, "-","OK")</f>
      </c>
      <c r="AD632" s="8" t="s">
        <v>1445</v>
      </c>
      <c r="AE632" s="8" t="s">
        <v>39</v>
      </c>
      <c r="AF632">
        <f>IF(IFERROR(VLOOKUP(E632,Store_Showcase!B2:H144,{5}, FALSE), TRUE)=TRUE, IF(IFERROR(VLOOKUP(E632,Store_SRP!B2:H110,{5}, FALSE), TRUE)=TRUE,VLOOKUP(E632,Store_VAM!B2:H273,{5}, FALSE),VLOOKUP(E632,Store_SRP!B2:H110,{5}, FALSE)), VLOOKUP(E632,Store_Showcase!B2:H144,{5}, FALSE))</f>
      </c>
      <c r="AG632">
        <f>IF(IFERROR(VLOOKUP(E632,Store_Showcase!B2:H144,{6}, FALSE), TRUE)=TRUE, IF(IFERROR(VLOOKUP(E632,Store_SRP!B2:H110,{6}, FALSE), TRUE)=TRUE,VLOOKUP(E632,Store_VAM!B2:H273,{6}, FALSE),VLOOKUP(E632,Store_SRP!B2:H110,{6}, FALSE)), VLOOKUP(E632,Store_Showcase!B2:H144,{6}, FALSE))</f>
      </c>
      <c r="AH632">
        <f>VLOOKUP(G632,Sku_Consolidated!A2:R957,18,FALSE)</f>
      </c>
      <c r="AI632">
        <f>VLOOKUP(G632,Sku_Consolidated!A2:S957,19,FALSE)</f>
      </c>
      <c r="AJ632">
        <f>VLOOKUP(G632,Sku_Consolidated!A2:T957,20,FALSE)</f>
      </c>
    </row>
    <row r="633" spans="1:36" x14ac:dyDescent="0.25">
      <c r="A633">
        <v>2024</v>
      </c>
      <c r="B633" t="s">
        <v>31</v>
      </c>
      <c r="C633" t="s">
        <v>32</v>
      </c>
      <c r="D633" t="s">
        <v>33</v>
      </c>
      <c r="E633">
        <v>229</v>
      </c>
      <c r="F633">
        <f>IF(IFERROR(VLOOKUP(E633,Store_Showcase!B2:H144,{2}, FALSE), TRUE)=TRUE, IF(IFERROR(VLOOKUP(E633,Store_SRP!B2:H110,{2}, FALSE), TRUE)=TRUE,VLOOKUP(E633,Store_VAM!B2:H273,{2}, FALSE),VLOOKUP(E633,Store_SRP!B2:H110,{2}, FALSE)), VLOOKUP(E633,Store_Showcase!B2:H144,{2}, FALSE))</f>
      </c>
      <c r="G633">
        <v>687771</v>
      </c>
      <c r="H633" t="s">
        <v>1194</v>
      </c>
      <c r="I633" s="8" t="s">
        <v>694</v>
      </c>
      <c r="J633" t="s">
        <v>493</v>
      </c>
      <c r="K633" s="8">
        <f>IF(J633="PCK", I633, 0)</f>
      </c>
      <c r="L633" s="8">
        <f>IF(J633="KLS", I633, IF(J633="PCK", I633*VLOOKUP(G633,Sku_Consolidated!A2:U957,21, FALSE),I633*VLOOKUP(G633,Sku_Consolidated!A2:U957,21, FALSE)))</f>
      </c>
      <c r="M633" s="8">
        <f>IF(J633="PCS", I633, 0)</f>
      </c>
      <c r="N633" s="8" t="s">
        <v>1446</v>
      </c>
      <c r="O633" s="8">
        <f>N633 * VLOOKUP(E633&amp;VLOOKUP(G633,Sku_Consolidated!A2:Q957,17,FALSE),Sku_CommRate!A2:E1002, 5, FALSE)</f>
      </c>
      <c r="P633" s="8">
        <f>N633 - O633</f>
      </c>
      <c r="Q633">
        <f>VLOOKUP(G633,Sku_Consolidated!A2:G957,7, FALSE)</f>
      </c>
      <c r="R633">
        <f>IF(IFERROR(VLOOKUP(E633,Store_Showcase!B2:H144,7, FALSE), TRUE)=TRUE, IF(IFERROR(VLOOKUP(E633,Store_SRP!B2:H110,7, FALSE), TRUE)=TRUE,VLOOKUP(E633,Store_VAM!B2:H273,7, FALSE),VLOOKUP(E633,Store_SRP!B2:H110,7, FALSE)), VLOOKUP(E633,Store_Showcase!B2:H144,7, FALSE))</f>
      </c>
      <c r="S633">
        <f>IF(IFERROR(VLOOKUP(E633,Store_Showcase!B2:I144,8, FALSE), TRUE)=TRUE, IF(IFERROR(VLOOKUP(E633,Store_SRP!B2:I110,8, FALSE), TRUE)=TRUE,VLOOKUP(E633,Store_VAM!B2:I273,8, FALSE),VLOOKUP(E633,Store_SRP!B2:I110,8, FALSE)), VLOOKUP(E633,Store_Showcase!B2:I144,8, FALSE))</f>
      </c>
      <c r="T633">
        <f>VLOOKUP(G633,Sku_Consolidated!A2:R957,18,FALSE)</f>
      </c>
      <c r="U633">
        <v>4806532531533</v>
      </c>
      <c r="V633">
        <f>IF(VLOOKUP(G633,Sku_Consolidated!A2:S957,19,FALSE)="SHOWCASE", VLOOKUP(E633,Store_Showcase!B2:L144,11, FALSE), IF(VLOOKUP(G633,Sku_Consolidated!A2:S957,19,FALSE)="VAM",VLOOKUP(E633,Store_VAM!B2:L273,11, FALSE),VLOOKUP(E633,Store_SRP!B2:L110,11, FALSE)))</f>
      </c>
      <c r="W633">
        <f>VLOOKUP(G633,Sku_Consolidated!A2:W957,11,FALSE)</f>
      </c>
      <c r="X633">
        <f>VLOOKUP(G633,Sku_Consolidated!A2:H957,8,FALSE)</f>
      </c>
      <c r="Y633">
        <f>VLOOKUP(G633,Sku_Consolidated!A2:I957,9,FALSE)</f>
      </c>
      <c r="Z633" t="s">
        <v>38</v>
      </c>
      <c r="AA633">
        <f>VLOOKUP(G633,Sku_Consolidated!A2:E957,5,FALSE)</f>
      </c>
      <c r="AB633">
        <f>IF(VLOOKUP(G633,Sku_Consolidated!A2:S957,19,FALSE)="SHOWCASE", VLOOKUP(E633,Store_Showcase!B2:N144,13, FALSE), IF(VLOOKUP(G633,Sku_Consolidated!A2:S957,19,FALSE)="VAM",VLOOKUP(E633,Store_VAM!B2:N273,13, FALSE),VLOOKUP(E633,Store_SRP!B2:N110,13, FALSE)))</f>
      </c>
      <c r="AC633">
        <f>IF(IFERROR(AB633,TRUE)=TRUE, "-","OK")</f>
      </c>
      <c r="AD633" s="8" t="s">
        <v>1447</v>
      </c>
      <c r="AE633" s="8" t="s">
        <v>1448</v>
      </c>
      <c r="AF633">
        <f>IF(IFERROR(VLOOKUP(E633,Store_Showcase!B2:H144,{5}, FALSE), TRUE)=TRUE, IF(IFERROR(VLOOKUP(E633,Store_SRP!B2:H110,{5}, FALSE), TRUE)=TRUE,VLOOKUP(E633,Store_VAM!B2:H273,{5}, FALSE),VLOOKUP(E633,Store_SRP!B2:H110,{5}, FALSE)), VLOOKUP(E633,Store_Showcase!B2:H144,{5}, FALSE))</f>
      </c>
      <c r="AG633">
        <f>IF(IFERROR(VLOOKUP(E633,Store_Showcase!B2:H144,{6}, FALSE), TRUE)=TRUE, IF(IFERROR(VLOOKUP(E633,Store_SRP!B2:H110,{6}, FALSE), TRUE)=TRUE,VLOOKUP(E633,Store_VAM!B2:H273,{6}, FALSE),VLOOKUP(E633,Store_SRP!B2:H110,{6}, FALSE)), VLOOKUP(E633,Store_Showcase!B2:H144,{6}, FALSE))</f>
      </c>
      <c r="AH633">
        <f>VLOOKUP(G633,Sku_Consolidated!A2:R957,18,FALSE)</f>
      </c>
      <c r="AI633">
        <f>VLOOKUP(G633,Sku_Consolidated!A2:S957,19,FALSE)</f>
      </c>
      <c r="AJ633">
        <f>VLOOKUP(G633,Sku_Consolidated!A2:T957,20,FALSE)</f>
      </c>
    </row>
    <row r="634" spans="1:36" x14ac:dyDescent="0.25">
      <c r="A634">
        <v>2024</v>
      </c>
      <c r="B634" t="s">
        <v>31</v>
      </c>
      <c r="C634" t="s">
        <v>32</v>
      </c>
      <c r="D634" t="s">
        <v>33</v>
      </c>
      <c r="E634">
        <v>809</v>
      </c>
      <c r="F634">
        <f>IF(IFERROR(VLOOKUP(E634,Store_Showcase!B2:H144,{2}, FALSE), TRUE)=TRUE, IF(IFERROR(VLOOKUP(E634,Store_SRP!B2:H110,{2}, FALSE), TRUE)=TRUE,VLOOKUP(E634,Store_VAM!B2:H273,{2}, FALSE),VLOOKUP(E634,Store_SRP!B2:H110,{2}, FALSE)), VLOOKUP(E634,Store_Showcase!B2:H144,{2}, FALSE))</f>
      </c>
      <c r="G634">
        <v>655319</v>
      </c>
      <c r="H634" t="s">
        <v>246</v>
      </c>
      <c r="I634" s="8" t="s">
        <v>1449</v>
      </c>
      <c r="J634" t="s">
        <v>36</v>
      </c>
      <c r="K634" s="8">
        <f>IF(J634="PCK", I634, 0)</f>
      </c>
      <c r="L634" s="8">
        <f>IF(J634="KLS", I634, IF(J634="PCK", I634*VLOOKUP(G634,Sku_Consolidated!A2:U957,21, FALSE),I634*VLOOKUP(G634,Sku_Consolidated!A2:U957,21, FALSE)))</f>
      </c>
      <c r="M634" s="8">
        <f>IF(J634="PCS", I634, 0)</f>
      </c>
      <c r="N634" s="8" t="s">
        <v>1450</v>
      </c>
      <c r="O634" s="8">
        <f>N634 * VLOOKUP(E634&amp;VLOOKUP(G634,Sku_Consolidated!A2:Q957,17,FALSE),Sku_CommRate!A2:E1002, 5, FALSE)</f>
      </c>
      <c r="P634" s="8">
        <f>N634 - O634</f>
      </c>
      <c r="Q634">
        <f>VLOOKUP(G634,Sku_Consolidated!A2:G957,7, FALSE)</f>
      </c>
      <c r="R634">
        <f>IF(IFERROR(VLOOKUP(E634,Store_Showcase!B2:H144,7, FALSE), TRUE)=TRUE, IF(IFERROR(VLOOKUP(E634,Store_SRP!B2:H110,7, FALSE), TRUE)=TRUE,VLOOKUP(E634,Store_VAM!B2:H273,7, FALSE),VLOOKUP(E634,Store_SRP!B2:H110,7, FALSE)), VLOOKUP(E634,Store_Showcase!B2:H144,7, FALSE))</f>
      </c>
      <c r="S634">
        <f>IF(IFERROR(VLOOKUP(E634,Store_Showcase!B2:I144,8, FALSE), TRUE)=TRUE, IF(IFERROR(VLOOKUP(E634,Store_SRP!B2:I110,8, FALSE), TRUE)=TRUE,VLOOKUP(E634,Store_VAM!B2:I273,8, FALSE),VLOOKUP(E634,Store_SRP!B2:I110,8, FALSE)), VLOOKUP(E634,Store_Showcase!B2:I144,8, FALSE))</f>
      </c>
      <c r="T634">
        <f>VLOOKUP(G634,Sku_Consolidated!A2:R957,18,FALSE)</f>
      </c>
      <c r="U634">
        <v>6244</v>
      </c>
      <c r="V634">
        <f>IF(VLOOKUP(G634,Sku_Consolidated!A2:S957,19,FALSE)="SHOWCASE", VLOOKUP(E634,Store_Showcase!B2:L144,11, FALSE), IF(VLOOKUP(G634,Sku_Consolidated!A2:S957,19,FALSE)="VAM",VLOOKUP(E634,Store_VAM!B2:L273,11, FALSE),VLOOKUP(E634,Store_SRP!B2:L110,11, FALSE)))</f>
      </c>
      <c r="W634">
        <f>VLOOKUP(G634,Sku_Consolidated!A2:W957,11,FALSE)</f>
      </c>
      <c r="X634">
        <f>VLOOKUP(G634,Sku_Consolidated!A2:H957,8,FALSE)</f>
      </c>
      <c r="Y634">
        <f>VLOOKUP(G634,Sku_Consolidated!A2:I957,9,FALSE)</f>
      </c>
      <c r="Z634" t="s">
        <v>38</v>
      </c>
      <c r="AA634">
        <f>VLOOKUP(G634,Sku_Consolidated!A2:E957,5,FALSE)</f>
      </c>
      <c r="AB634">
        <f>IF(VLOOKUP(G634,Sku_Consolidated!A2:S957,19,FALSE)="SHOWCASE", VLOOKUP(E634,Store_Showcase!B2:N144,13, FALSE), IF(VLOOKUP(G634,Sku_Consolidated!A2:S957,19,FALSE)="VAM",VLOOKUP(E634,Store_VAM!B2:N273,13, FALSE),VLOOKUP(E634,Store_SRP!B2:N110,13, FALSE)))</f>
      </c>
      <c r="AC634">
        <f>IF(IFERROR(AB634,TRUE)=TRUE, "-","OK")</f>
      </c>
      <c r="AD634" s="8" t="s">
        <v>1450</v>
      </c>
      <c r="AE634" s="8" t="s">
        <v>39</v>
      </c>
      <c r="AF634">
        <f>IF(IFERROR(VLOOKUP(E634,Store_Showcase!B2:H144,{5}, FALSE), TRUE)=TRUE, IF(IFERROR(VLOOKUP(E634,Store_SRP!B2:H110,{5}, FALSE), TRUE)=TRUE,VLOOKUP(E634,Store_VAM!B2:H273,{5}, FALSE),VLOOKUP(E634,Store_SRP!B2:H110,{5}, FALSE)), VLOOKUP(E634,Store_Showcase!B2:H144,{5}, FALSE))</f>
      </c>
      <c r="AG634">
        <f>IF(IFERROR(VLOOKUP(E634,Store_Showcase!B2:H144,{6}, FALSE), TRUE)=TRUE, IF(IFERROR(VLOOKUP(E634,Store_SRP!B2:H110,{6}, FALSE), TRUE)=TRUE,VLOOKUP(E634,Store_VAM!B2:H273,{6}, FALSE),VLOOKUP(E634,Store_SRP!B2:H110,{6}, FALSE)), VLOOKUP(E634,Store_Showcase!B2:H144,{6}, FALSE))</f>
      </c>
      <c r="AH634">
        <f>VLOOKUP(G634,Sku_Consolidated!A2:R957,18,FALSE)</f>
      </c>
      <c r="AI634">
        <f>VLOOKUP(G634,Sku_Consolidated!A2:S957,19,FALSE)</f>
      </c>
      <c r="AJ634">
        <f>VLOOKUP(G634,Sku_Consolidated!A2:T957,20,FALSE)</f>
      </c>
    </row>
    <row r="635" spans="1:36" x14ac:dyDescent="0.25">
      <c r="A635">
        <v>2024</v>
      </c>
      <c r="B635" t="s">
        <v>31</v>
      </c>
      <c r="C635" t="s">
        <v>32</v>
      </c>
      <c r="D635" t="s">
        <v>33</v>
      </c>
      <c r="E635">
        <v>804</v>
      </c>
      <c r="F635">
        <f>IF(IFERROR(VLOOKUP(E635,Store_Showcase!B2:H144,{2}, FALSE), TRUE)=TRUE, IF(IFERROR(VLOOKUP(E635,Store_SRP!B2:H110,{2}, FALSE), TRUE)=TRUE,VLOOKUP(E635,Store_VAM!B2:H273,{2}, FALSE),VLOOKUP(E635,Store_SRP!B2:H110,{2}, FALSE)), VLOOKUP(E635,Store_Showcase!B2:H144,{2}, FALSE))</f>
      </c>
      <c r="G635">
        <v>670214</v>
      </c>
      <c r="H635" t="s">
        <v>1451</v>
      </c>
      <c r="I635" s="8" t="s">
        <v>1452</v>
      </c>
      <c r="J635" t="s">
        <v>36</v>
      </c>
      <c r="K635" s="8">
        <f>IF(J635="PCK", I635, 0)</f>
      </c>
      <c r="L635" s="8">
        <f>IF(J635="KLS", I635, IF(J635="PCK", I635*VLOOKUP(G635,Sku_Consolidated!A2:U957,21, FALSE),I635*VLOOKUP(G635,Sku_Consolidated!A2:U957,21, FALSE)))</f>
      </c>
      <c r="M635" s="8">
        <f>IF(J635="PCS", I635, 0)</f>
      </c>
      <c r="N635" s="8" t="s">
        <v>1453</v>
      </c>
      <c r="O635" s="8">
        <f>N635 * VLOOKUP(E635&amp;VLOOKUP(G635,Sku_Consolidated!A2:Q957,17,FALSE),Sku_CommRate!A2:E1002, 5, FALSE)</f>
      </c>
      <c r="P635" s="8">
        <f>N635 - O635</f>
      </c>
      <c r="Q635">
        <f>VLOOKUP(G635,Sku_Consolidated!A2:G957,7, FALSE)</f>
      </c>
      <c r="R635">
        <f>IF(IFERROR(VLOOKUP(E635,Store_Showcase!B2:H144,7, FALSE), TRUE)=TRUE, IF(IFERROR(VLOOKUP(E635,Store_SRP!B2:H110,7, FALSE), TRUE)=TRUE,VLOOKUP(E635,Store_VAM!B2:H273,7, FALSE),VLOOKUP(E635,Store_SRP!B2:H110,7, FALSE)), VLOOKUP(E635,Store_Showcase!B2:H144,7, FALSE))</f>
      </c>
      <c r="S635">
        <f>IF(IFERROR(VLOOKUP(E635,Store_Showcase!B2:I144,8, FALSE), TRUE)=TRUE, IF(IFERROR(VLOOKUP(E635,Store_SRP!B2:I110,8, FALSE), TRUE)=TRUE,VLOOKUP(E635,Store_VAM!B2:I273,8, FALSE),VLOOKUP(E635,Store_SRP!B2:I110,8, FALSE)), VLOOKUP(E635,Store_Showcase!B2:I144,8, FALSE))</f>
      </c>
      <c r="T635">
        <f>VLOOKUP(G635,Sku_Consolidated!A2:R957,18,FALSE)</f>
      </c>
      <c r="U635">
        <v>8441</v>
      </c>
      <c r="V635">
        <f>IF(VLOOKUP(G635,Sku_Consolidated!A2:S957,19,FALSE)="SHOWCASE", VLOOKUP(E635,Store_Showcase!B2:L144,11, FALSE), IF(VLOOKUP(G635,Sku_Consolidated!A2:S957,19,FALSE)="VAM",VLOOKUP(E635,Store_VAM!B2:L273,11, FALSE),VLOOKUP(E635,Store_SRP!B2:L110,11, FALSE)))</f>
      </c>
      <c r="W635">
        <f>VLOOKUP(G635,Sku_Consolidated!A2:W957,11,FALSE)</f>
      </c>
      <c r="X635">
        <f>VLOOKUP(G635,Sku_Consolidated!A2:H957,8,FALSE)</f>
      </c>
      <c r="Y635">
        <f>VLOOKUP(G635,Sku_Consolidated!A2:I957,9,FALSE)</f>
      </c>
      <c r="Z635" t="s">
        <v>38</v>
      </c>
      <c r="AA635">
        <f>VLOOKUP(G635,Sku_Consolidated!A2:E957,5,FALSE)</f>
      </c>
      <c r="AB635">
        <f>IF(VLOOKUP(G635,Sku_Consolidated!A2:S957,19,FALSE)="SHOWCASE", VLOOKUP(E635,Store_Showcase!B2:N144,13, FALSE), IF(VLOOKUP(G635,Sku_Consolidated!A2:S957,19,FALSE)="VAM",VLOOKUP(E635,Store_VAM!B2:N273,13, FALSE),VLOOKUP(E635,Store_SRP!B2:N110,13, FALSE)))</f>
      </c>
      <c r="AC635">
        <f>IF(IFERROR(AB635,TRUE)=TRUE, "-","OK")</f>
      </c>
      <c r="AD635" s="8" t="s">
        <v>1454</v>
      </c>
      <c r="AE635" s="8" t="s">
        <v>1455</v>
      </c>
      <c r="AF635">
        <f>IF(IFERROR(VLOOKUP(E635,Store_Showcase!B2:H144,{5}, FALSE), TRUE)=TRUE, IF(IFERROR(VLOOKUP(E635,Store_SRP!B2:H110,{5}, FALSE), TRUE)=TRUE,VLOOKUP(E635,Store_VAM!B2:H273,{5}, FALSE),VLOOKUP(E635,Store_SRP!B2:H110,{5}, FALSE)), VLOOKUP(E635,Store_Showcase!B2:H144,{5}, FALSE))</f>
      </c>
      <c r="AG635">
        <f>IF(IFERROR(VLOOKUP(E635,Store_Showcase!B2:H144,{6}, FALSE), TRUE)=TRUE, IF(IFERROR(VLOOKUP(E635,Store_SRP!B2:H110,{6}, FALSE), TRUE)=TRUE,VLOOKUP(E635,Store_VAM!B2:H273,{6}, FALSE),VLOOKUP(E635,Store_SRP!B2:H110,{6}, FALSE)), VLOOKUP(E635,Store_Showcase!B2:H144,{6}, FALSE))</f>
      </c>
      <c r="AH635">
        <f>VLOOKUP(G635,Sku_Consolidated!A2:R957,18,FALSE)</f>
      </c>
      <c r="AI635">
        <f>VLOOKUP(G635,Sku_Consolidated!A2:S957,19,FALSE)</f>
      </c>
      <c r="AJ635">
        <f>VLOOKUP(G635,Sku_Consolidated!A2:T957,20,FALSE)</f>
      </c>
    </row>
    <row r="636" spans="1:36" x14ac:dyDescent="0.25">
      <c r="A636">
        <v>2024</v>
      </c>
      <c r="B636" t="s">
        <v>31</v>
      </c>
      <c r="C636" t="s">
        <v>32</v>
      </c>
      <c r="D636" t="s">
        <v>33</v>
      </c>
      <c r="E636">
        <v>252</v>
      </c>
      <c r="F636">
        <f>IF(IFERROR(VLOOKUP(E636,Store_Showcase!B2:H144,{2}, FALSE), TRUE)=TRUE, IF(IFERROR(VLOOKUP(E636,Store_SRP!B2:H110,{2}, FALSE), TRUE)=TRUE,VLOOKUP(E636,Store_VAM!B2:H273,{2}, FALSE),VLOOKUP(E636,Store_SRP!B2:H110,{2}, FALSE)), VLOOKUP(E636,Store_Showcase!B2:H144,{2}, FALSE))</f>
      </c>
      <c r="G636">
        <v>655536</v>
      </c>
      <c r="H636" t="s">
        <v>853</v>
      </c>
      <c r="I636" s="8" t="s">
        <v>1456</v>
      </c>
      <c r="J636" t="s">
        <v>36</v>
      </c>
      <c r="K636" s="8">
        <f>IF(J636="PCK", I636, 0)</f>
      </c>
      <c r="L636" s="8">
        <f>IF(J636="KLS", I636, IF(J636="PCK", I636*VLOOKUP(G636,Sku_Consolidated!A2:U957,21, FALSE),I636*VLOOKUP(G636,Sku_Consolidated!A2:U957,21, FALSE)))</f>
      </c>
      <c r="M636" s="8">
        <f>IF(J636="PCS", I636, 0)</f>
      </c>
      <c r="N636" s="8" t="s">
        <v>1457</v>
      </c>
      <c r="O636" s="8">
        <f>N636 * VLOOKUP(E636&amp;VLOOKUP(G636,Sku_Consolidated!A2:Q957,17,FALSE),Sku_CommRate!A2:E1002, 5, FALSE)</f>
      </c>
      <c r="P636" s="8">
        <f>N636 - O636</f>
      </c>
      <c r="Q636">
        <f>VLOOKUP(G636,Sku_Consolidated!A2:G957,7, FALSE)</f>
      </c>
      <c r="R636">
        <f>IF(IFERROR(VLOOKUP(E636,Store_Showcase!B2:H144,7, FALSE), TRUE)=TRUE, IF(IFERROR(VLOOKUP(E636,Store_SRP!B2:H110,7, FALSE), TRUE)=TRUE,VLOOKUP(E636,Store_VAM!B2:H273,7, FALSE),VLOOKUP(E636,Store_SRP!B2:H110,7, FALSE)), VLOOKUP(E636,Store_Showcase!B2:H144,7, FALSE))</f>
      </c>
      <c r="S636">
        <f>IF(IFERROR(VLOOKUP(E636,Store_Showcase!B2:I144,8, FALSE), TRUE)=TRUE, IF(IFERROR(VLOOKUP(E636,Store_SRP!B2:I110,8, FALSE), TRUE)=TRUE,VLOOKUP(E636,Store_VAM!B2:I273,8, FALSE),VLOOKUP(E636,Store_SRP!B2:I110,8, FALSE)), VLOOKUP(E636,Store_Showcase!B2:I144,8, FALSE))</f>
      </c>
      <c r="T636">
        <f>VLOOKUP(G636,Sku_Consolidated!A2:R957,18,FALSE)</f>
      </c>
      <c r="U636">
        <v>6357</v>
      </c>
      <c r="V636">
        <f>IF(VLOOKUP(G636,Sku_Consolidated!A2:S957,19,FALSE)="SHOWCASE", VLOOKUP(E636,Store_Showcase!B2:L144,11, FALSE), IF(VLOOKUP(G636,Sku_Consolidated!A2:S957,19,FALSE)="VAM",VLOOKUP(E636,Store_VAM!B2:L273,11, FALSE),VLOOKUP(E636,Store_SRP!B2:L110,11, FALSE)))</f>
      </c>
      <c r="W636">
        <f>VLOOKUP(G636,Sku_Consolidated!A2:W957,11,FALSE)</f>
      </c>
      <c r="X636">
        <f>VLOOKUP(G636,Sku_Consolidated!A2:H957,8,FALSE)</f>
      </c>
      <c r="Y636">
        <f>VLOOKUP(G636,Sku_Consolidated!A2:I957,9,FALSE)</f>
      </c>
      <c r="Z636" t="s">
        <v>38</v>
      </c>
      <c r="AA636">
        <f>VLOOKUP(G636,Sku_Consolidated!A2:E957,5,FALSE)</f>
      </c>
      <c r="AB636">
        <f>IF(VLOOKUP(G636,Sku_Consolidated!A2:S957,19,FALSE)="SHOWCASE", VLOOKUP(E636,Store_Showcase!B2:N144,13, FALSE), IF(VLOOKUP(G636,Sku_Consolidated!A2:S957,19,FALSE)="VAM",VLOOKUP(E636,Store_VAM!B2:N273,13, FALSE),VLOOKUP(E636,Store_SRP!B2:N110,13, FALSE)))</f>
      </c>
      <c r="AC636">
        <f>IF(IFERROR(AB636,TRUE)=TRUE, "-","OK")</f>
      </c>
      <c r="AD636" s="8" t="s">
        <v>1457</v>
      </c>
      <c r="AE636" s="8" t="s">
        <v>39</v>
      </c>
      <c r="AF636">
        <f>IF(IFERROR(VLOOKUP(E636,Store_Showcase!B2:H144,{5}, FALSE), TRUE)=TRUE, IF(IFERROR(VLOOKUP(E636,Store_SRP!B2:H110,{5}, FALSE), TRUE)=TRUE,VLOOKUP(E636,Store_VAM!B2:H273,{5}, FALSE),VLOOKUP(E636,Store_SRP!B2:H110,{5}, FALSE)), VLOOKUP(E636,Store_Showcase!B2:H144,{5}, FALSE))</f>
      </c>
      <c r="AG636">
        <f>IF(IFERROR(VLOOKUP(E636,Store_Showcase!B2:H144,{6}, FALSE), TRUE)=TRUE, IF(IFERROR(VLOOKUP(E636,Store_SRP!B2:H110,{6}, FALSE), TRUE)=TRUE,VLOOKUP(E636,Store_VAM!B2:H273,{6}, FALSE),VLOOKUP(E636,Store_SRP!B2:H110,{6}, FALSE)), VLOOKUP(E636,Store_Showcase!B2:H144,{6}, FALSE))</f>
      </c>
      <c r="AH636">
        <f>VLOOKUP(G636,Sku_Consolidated!A2:R957,18,FALSE)</f>
      </c>
      <c r="AI636">
        <f>VLOOKUP(G636,Sku_Consolidated!A2:S957,19,FALSE)</f>
      </c>
      <c r="AJ636">
        <f>VLOOKUP(G636,Sku_Consolidated!A2:T957,20,FALSE)</f>
      </c>
    </row>
    <row r="637" spans="1:36" x14ac:dyDescent="0.25">
      <c r="A637">
        <v>2024</v>
      </c>
      <c r="B637" t="s">
        <v>31</v>
      </c>
      <c r="C637" t="s">
        <v>32</v>
      </c>
      <c r="D637" t="s">
        <v>33</v>
      </c>
      <c r="E637">
        <v>4004</v>
      </c>
      <c r="F637">
        <f>IF(IFERROR(VLOOKUP(E637,Store_Showcase!B2:H144,{2}, FALSE), TRUE)=TRUE, IF(IFERROR(VLOOKUP(E637,Store_SRP!B2:H110,{2}, FALSE), TRUE)=TRUE,VLOOKUP(E637,Store_VAM!B2:H273,{2}, FALSE),VLOOKUP(E637,Store_SRP!B2:H110,{2}, FALSE)), VLOOKUP(E637,Store_Showcase!B2:H144,{2}, FALSE))</f>
      </c>
      <c r="G637">
        <v>671860</v>
      </c>
      <c r="H637" t="s">
        <v>1458</v>
      </c>
      <c r="I637" s="8" t="s">
        <v>1198</v>
      </c>
      <c r="J637" t="s">
        <v>493</v>
      </c>
      <c r="K637" s="8">
        <f>IF(J637="PCK", I637, 0)</f>
      </c>
      <c r="L637" s="8">
        <f>IF(J637="KLS", I637, IF(J637="PCK", I637*VLOOKUP(G637,Sku_Consolidated!A2:U957,21, FALSE),I637*VLOOKUP(G637,Sku_Consolidated!A2:U957,21, FALSE)))</f>
      </c>
      <c r="M637" s="8">
        <f>IF(J637="PCS", I637, 0)</f>
      </c>
      <c r="N637" s="8" t="s">
        <v>1459</v>
      </c>
      <c r="O637" s="8">
        <f>N637 * VLOOKUP(E637&amp;VLOOKUP(G637,Sku_Consolidated!A2:Q957,17,FALSE),Sku_CommRate!A2:E1002, 5, FALSE)</f>
      </c>
      <c r="P637" s="8">
        <f>N637 - O637</f>
      </c>
      <c r="Q637">
        <f>VLOOKUP(G637,Sku_Consolidated!A2:G957,7, FALSE)</f>
      </c>
      <c r="R637">
        <f>IF(IFERROR(VLOOKUP(E637,Store_Showcase!B2:H144,7, FALSE), TRUE)=TRUE, IF(IFERROR(VLOOKUP(E637,Store_SRP!B2:H110,7, FALSE), TRUE)=TRUE,VLOOKUP(E637,Store_VAM!B2:H273,7, FALSE),VLOOKUP(E637,Store_SRP!B2:H110,7, FALSE)), VLOOKUP(E637,Store_Showcase!B2:H144,7, FALSE))</f>
      </c>
      <c r="S637">
        <f>IF(IFERROR(VLOOKUP(E637,Store_Showcase!B2:I144,8, FALSE), TRUE)=TRUE, IF(IFERROR(VLOOKUP(E637,Store_SRP!B2:I110,8, FALSE), TRUE)=TRUE,VLOOKUP(E637,Store_VAM!B2:I273,8, FALSE),VLOOKUP(E637,Store_SRP!B2:I110,8, FALSE)), VLOOKUP(E637,Store_Showcase!B2:I144,8, FALSE))</f>
      </c>
      <c r="T637">
        <f>VLOOKUP(G637,Sku_Consolidated!A2:R957,18,FALSE)</f>
      </c>
      <c r="U637">
        <v>2100006718607</v>
      </c>
      <c r="V637">
        <f>IF(VLOOKUP(G637,Sku_Consolidated!A2:S957,19,FALSE)="SHOWCASE", VLOOKUP(E637,Store_Showcase!B2:L144,11, FALSE), IF(VLOOKUP(G637,Sku_Consolidated!A2:S957,19,FALSE)="VAM",VLOOKUP(E637,Store_VAM!B2:L273,11, FALSE),VLOOKUP(E637,Store_SRP!B2:L110,11, FALSE)))</f>
      </c>
      <c r="W637">
        <f>VLOOKUP(G637,Sku_Consolidated!A2:W957,11,FALSE)</f>
      </c>
      <c r="X637">
        <f>VLOOKUP(G637,Sku_Consolidated!A2:H957,8,FALSE)</f>
      </c>
      <c r="Y637">
        <f>VLOOKUP(G637,Sku_Consolidated!A2:I957,9,FALSE)</f>
      </c>
      <c r="Z637" t="s">
        <v>38</v>
      </c>
      <c r="AA637">
        <f>VLOOKUP(G637,Sku_Consolidated!A2:E957,5,FALSE)</f>
      </c>
      <c r="AB637">
        <f>IF(VLOOKUP(G637,Sku_Consolidated!A2:S957,19,FALSE)="SHOWCASE", VLOOKUP(E637,Store_Showcase!B2:N144,13, FALSE), IF(VLOOKUP(G637,Sku_Consolidated!A2:S957,19,FALSE)="VAM",VLOOKUP(E637,Store_VAM!B2:N273,13, FALSE),VLOOKUP(E637,Store_SRP!B2:N110,13, FALSE)))</f>
      </c>
      <c r="AC637">
        <f>IF(IFERROR(AB637,TRUE)=TRUE, "-","OK")</f>
      </c>
      <c r="AD637" s="8" t="s">
        <v>1459</v>
      </c>
      <c r="AE637" s="8" t="s">
        <v>39</v>
      </c>
      <c r="AF637">
        <f>IF(IFERROR(VLOOKUP(E637,Store_Showcase!B2:H144,{5}, FALSE), TRUE)=TRUE, IF(IFERROR(VLOOKUP(E637,Store_SRP!B2:H110,{5}, FALSE), TRUE)=TRUE,VLOOKUP(E637,Store_VAM!B2:H273,{5}, FALSE),VLOOKUP(E637,Store_SRP!B2:H110,{5}, FALSE)), VLOOKUP(E637,Store_Showcase!B2:H144,{5}, FALSE))</f>
      </c>
      <c r="AG637">
        <f>IF(IFERROR(VLOOKUP(E637,Store_Showcase!B2:H144,{6}, FALSE), TRUE)=TRUE, IF(IFERROR(VLOOKUP(E637,Store_SRP!B2:H110,{6}, FALSE), TRUE)=TRUE,VLOOKUP(E637,Store_VAM!B2:H273,{6}, FALSE),VLOOKUP(E637,Store_SRP!B2:H110,{6}, FALSE)), VLOOKUP(E637,Store_Showcase!B2:H144,{6}, FALSE))</f>
      </c>
      <c r="AH637">
        <f>VLOOKUP(G637,Sku_Consolidated!A2:R957,18,FALSE)</f>
      </c>
      <c r="AI637">
        <f>VLOOKUP(G637,Sku_Consolidated!A2:S957,19,FALSE)</f>
      </c>
      <c r="AJ637">
        <f>VLOOKUP(G637,Sku_Consolidated!A2:T957,20,FALSE)</f>
      </c>
    </row>
    <row r="638" spans="1:36" x14ac:dyDescent="0.25">
      <c r="A638">
        <v>2024</v>
      </c>
      <c r="B638" t="s">
        <v>31</v>
      </c>
      <c r="C638" t="s">
        <v>32</v>
      </c>
      <c r="D638" t="s">
        <v>33</v>
      </c>
      <c r="E638">
        <v>221</v>
      </c>
      <c r="F638">
        <f>IF(IFERROR(VLOOKUP(E638,Store_Showcase!B2:H144,{2}, FALSE), TRUE)=TRUE, IF(IFERROR(VLOOKUP(E638,Store_SRP!B2:H110,{2}, FALSE), TRUE)=TRUE,VLOOKUP(E638,Store_VAM!B2:H273,{2}, FALSE),VLOOKUP(E638,Store_SRP!B2:H110,{2}, FALSE)), VLOOKUP(E638,Store_Showcase!B2:H144,{2}, FALSE))</f>
      </c>
      <c r="G638">
        <v>703520</v>
      </c>
      <c r="H638" t="s">
        <v>1460</v>
      </c>
      <c r="I638" s="8" t="s">
        <v>1345</v>
      </c>
      <c r="J638" t="s">
        <v>493</v>
      </c>
      <c r="K638" s="8">
        <f>IF(J638="PCK", I638, 0)</f>
      </c>
      <c r="L638" s="8">
        <f>IF(J638="KLS", I638, IF(J638="PCK", I638*VLOOKUP(G638,Sku_Consolidated!A2:U957,21, FALSE),I638*VLOOKUP(G638,Sku_Consolidated!A2:U957,21, FALSE)))</f>
      </c>
      <c r="M638" s="8">
        <f>IF(J638="PCS", I638, 0)</f>
      </c>
      <c r="N638" s="8" t="s">
        <v>1461</v>
      </c>
      <c r="O638" s="8">
        <f>N638 * VLOOKUP(E638&amp;VLOOKUP(G638,Sku_Consolidated!A2:Q957,17,FALSE),Sku_CommRate!A2:E1002, 5, FALSE)</f>
      </c>
      <c r="P638" s="8">
        <f>N638 - O638</f>
      </c>
      <c r="Q638">
        <f>VLOOKUP(G638,Sku_Consolidated!A2:G957,7, FALSE)</f>
      </c>
      <c r="R638">
        <f>IF(IFERROR(VLOOKUP(E638,Store_Showcase!B2:H144,7, FALSE), TRUE)=TRUE, IF(IFERROR(VLOOKUP(E638,Store_SRP!B2:H110,7, FALSE), TRUE)=TRUE,VLOOKUP(E638,Store_VAM!B2:H273,7, FALSE),VLOOKUP(E638,Store_SRP!B2:H110,7, FALSE)), VLOOKUP(E638,Store_Showcase!B2:H144,7, FALSE))</f>
      </c>
      <c r="S638">
        <f>IF(IFERROR(VLOOKUP(E638,Store_Showcase!B2:I144,8, FALSE), TRUE)=TRUE, IF(IFERROR(VLOOKUP(E638,Store_SRP!B2:I110,8, FALSE), TRUE)=TRUE,VLOOKUP(E638,Store_VAM!B2:I273,8, FALSE),VLOOKUP(E638,Store_SRP!B2:I110,8, FALSE)), VLOOKUP(E638,Store_Showcase!B2:I144,8, FALSE))</f>
      </c>
      <c r="T638">
        <f>VLOOKUP(G638,Sku_Consolidated!A2:R957,18,FALSE)</f>
      </c>
      <c r="U638">
        <v>4806532531649</v>
      </c>
      <c r="V638">
        <f>IF(VLOOKUP(G638,Sku_Consolidated!A2:S957,19,FALSE)="SHOWCASE", VLOOKUP(E638,Store_Showcase!B2:L144,11, FALSE), IF(VLOOKUP(G638,Sku_Consolidated!A2:S957,19,FALSE)="VAM",VLOOKUP(E638,Store_VAM!B2:L273,11, FALSE),VLOOKUP(E638,Store_SRP!B2:L110,11, FALSE)))</f>
      </c>
      <c r="W638">
        <f>VLOOKUP(G638,Sku_Consolidated!A2:W957,11,FALSE)</f>
      </c>
      <c r="X638">
        <f>VLOOKUP(G638,Sku_Consolidated!A2:H957,8,FALSE)</f>
      </c>
      <c r="Y638">
        <f>VLOOKUP(G638,Sku_Consolidated!A2:I957,9,FALSE)</f>
      </c>
      <c r="Z638" t="s">
        <v>38</v>
      </c>
      <c r="AA638">
        <f>VLOOKUP(G638,Sku_Consolidated!A2:E957,5,FALSE)</f>
      </c>
      <c r="AB638">
        <f>IF(VLOOKUP(G638,Sku_Consolidated!A2:S957,19,FALSE)="SHOWCASE", VLOOKUP(E638,Store_Showcase!B2:N144,13, FALSE), IF(VLOOKUP(G638,Sku_Consolidated!A2:S957,19,FALSE)="VAM",VLOOKUP(E638,Store_VAM!B2:N273,13, FALSE),VLOOKUP(E638,Store_SRP!B2:N110,13, FALSE)))</f>
      </c>
      <c r="AC638">
        <f>IF(IFERROR(AB638,TRUE)=TRUE, "-","OK")</f>
      </c>
      <c r="AD638" s="8" t="s">
        <v>1459</v>
      </c>
      <c r="AE638" s="8" t="s">
        <v>1462</v>
      </c>
      <c r="AF638">
        <f>IF(IFERROR(VLOOKUP(E638,Store_Showcase!B2:H144,{5}, FALSE), TRUE)=TRUE, IF(IFERROR(VLOOKUP(E638,Store_SRP!B2:H110,{5}, FALSE), TRUE)=TRUE,VLOOKUP(E638,Store_VAM!B2:H273,{5}, FALSE),VLOOKUP(E638,Store_SRP!B2:H110,{5}, FALSE)), VLOOKUP(E638,Store_Showcase!B2:H144,{5}, FALSE))</f>
      </c>
      <c r="AG638">
        <f>IF(IFERROR(VLOOKUP(E638,Store_Showcase!B2:H144,{6}, FALSE), TRUE)=TRUE, IF(IFERROR(VLOOKUP(E638,Store_SRP!B2:H110,{6}, FALSE), TRUE)=TRUE,VLOOKUP(E638,Store_VAM!B2:H273,{6}, FALSE),VLOOKUP(E638,Store_SRP!B2:H110,{6}, FALSE)), VLOOKUP(E638,Store_Showcase!B2:H144,{6}, FALSE))</f>
      </c>
      <c r="AH638">
        <f>VLOOKUP(G638,Sku_Consolidated!A2:R957,18,FALSE)</f>
      </c>
      <c r="AI638">
        <f>VLOOKUP(G638,Sku_Consolidated!A2:S957,19,FALSE)</f>
      </c>
      <c r="AJ638">
        <f>VLOOKUP(G638,Sku_Consolidated!A2:T957,20,FALSE)</f>
      </c>
    </row>
    <row r="639" spans="1:36" x14ac:dyDescent="0.25">
      <c r="A639">
        <v>2024</v>
      </c>
      <c r="B639" t="s">
        <v>31</v>
      </c>
      <c r="C639" t="s">
        <v>32</v>
      </c>
      <c r="D639" t="s">
        <v>33</v>
      </c>
      <c r="E639">
        <v>722</v>
      </c>
      <c r="F639">
        <f>IF(IFERROR(VLOOKUP(E639,Store_Showcase!B2:H144,{2}, FALSE), TRUE)=TRUE, IF(IFERROR(VLOOKUP(E639,Store_SRP!B2:H110,{2}, FALSE), TRUE)=TRUE,VLOOKUP(E639,Store_VAM!B2:H273,{2}, FALSE),VLOOKUP(E639,Store_SRP!B2:H110,{2}, FALSE)), VLOOKUP(E639,Store_Showcase!B2:H144,{2}, FALSE))</f>
      </c>
      <c r="G639">
        <v>659591</v>
      </c>
      <c r="H639" t="s">
        <v>1463</v>
      </c>
      <c r="I639" s="8" t="s">
        <v>1464</v>
      </c>
      <c r="J639" t="s">
        <v>36</v>
      </c>
      <c r="K639" s="8">
        <f>IF(J639="PCK", I639, 0)</f>
      </c>
      <c r="L639" s="8">
        <f>IF(J639="KLS", I639, IF(J639="PCK", I639*VLOOKUP(G639,Sku_Consolidated!A2:U957,21, FALSE),I639*VLOOKUP(G639,Sku_Consolidated!A2:U957,21, FALSE)))</f>
      </c>
      <c r="M639" s="8">
        <f>IF(J639="PCS", I639, 0)</f>
      </c>
      <c r="N639" s="8" t="s">
        <v>1465</v>
      </c>
      <c r="O639" s="8">
        <f>N639 * VLOOKUP(E639&amp;VLOOKUP(G639,Sku_Consolidated!A2:Q957,17,FALSE),Sku_CommRate!A2:E1002, 5, FALSE)</f>
      </c>
      <c r="P639" s="8">
        <f>N639 - O639</f>
      </c>
      <c r="Q639">
        <f>VLOOKUP(G639,Sku_Consolidated!A2:G957,7, FALSE)</f>
      </c>
      <c r="R639">
        <f>IF(IFERROR(VLOOKUP(E639,Store_Showcase!B2:H144,7, FALSE), TRUE)=TRUE, IF(IFERROR(VLOOKUP(E639,Store_SRP!B2:H110,7, FALSE), TRUE)=TRUE,VLOOKUP(E639,Store_VAM!B2:H273,7, FALSE),VLOOKUP(E639,Store_SRP!B2:H110,7, FALSE)), VLOOKUP(E639,Store_Showcase!B2:H144,7, FALSE))</f>
      </c>
      <c r="S639">
        <f>IF(IFERROR(VLOOKUP(E639,Store_Showcase!B2:I144,8, FALSE), TRUE)=TRUE, IF(IFERROR(VLOOKUP(E639,Store_SRP!B2:I110,8, FALSE), TRUE)=TRUE,VLOOKUP(E639,Store_VAM!B2:I273,8, FALSE),VLOOKUP(E639,Store_SRP!B2:I110,8, FALSE)), VLOOKUP(E639,Store_Showcase!B2:I144,8, FALSE))</f>
      </c>
      <c r="T639">
        <f>VLOOKUP(G639,Sku_Consolidated!A2:R957,18,FALSE)</f>
      </c>
      <c r="U639">
        <v>7364</v>
      </c>
      <c r="V639">
        <f>IF(VLOOKUP(G639,Sku_Consolidated!A2:S957,19,FALSE)="SHOWCASE", VLOOKUP(E639,Store_Showcase!B2:L144,11, FALSE), IF(VLOOKUP(G639,Sku_Consolidated!A2:S957,19,FALSE)="VAM",VLOOKUP(E639,Store_VAM!B2:L273,11, FALSE),VLOOKUP(E639,Store_SRP!B2:L110,11, FALSE)))</f>
      </c>
      <c r="W639">
        <f>VLOOKUP(G639,Sku_Consolidated!A2:W957,11,FALSE)</f>
      </c>
      <c r="X639">
        <f>VLOOKUP(G639,Sku_Consolidated!A2:H957,8,FALSE)</f>
      </c>
      <c r="Y639">
        <f>VLOOKUP(G639,Sku_Consolidated!A2:I957,9,FALSE)</f>
      </c>
      <c r="Z639" t="s">
        <v>38</v>
      </c>
      <c r="AA639">
        <f>VLOOKUP(G639,Sku_Consolidated!A2:E957,5,FALSE)</f>
      </c>
      <c r="AB639">
        <f>IF(VLOOKUP(G639,Sku_Consolidated!A2:S957,19,FALSE)="SHOWCASE", VLOOKUP(E639,Store_Showcase!B2:N144,13, FALSE), IF(VLOOKUP(G639,Sku_Consolidated!A2:S957,19,FALSE)="VAM",VLOOKUP(E639,Store_VAM!B2:N273,13, FALSE),VLOOKUP(E639,Store_SRP!B2:N110,13, FALSE)))</f>
      </c>
      <c r="AC639">
        <f>IF(IFERROR(AB639,TRUE)=TRUE, "-","OK")</f>
      </c>
      <c r="AD639" s="8" t="s">
        <v>1465</v>
      </c>
      <c r="AE639" s="8" t="s">
        <v>39</v>
      </c>
      <c r="AF639">
        <f>IF(IFERROR(VLOOKUP(E639,Store_Showcase!B2:H144,{5}, FALSE), TRUE)=TRUE, IF(IFERROR(VLOOKUP(E639,Store_SRP!B2:H110,{5}, FALSE), TRUE)=TRUE,VLOOKUP(E639,Store_VAM!B2:H273,{5}, FALSE),VLOOKUP(E639,Store_SRP!B2:H110,{5}, FALSE)), VLOOKUP(E639,Store_Showcase!B2:H144,{5}, FALSE))</f>
      </c>
      <c r="AG639">
        <f>IF(IFERROR(VLOOKUP(E639,Store_Showcase!B2:H144,{6}, FALSE), TRUE)=TRUE, IF(IFERROR(VLOOKUP(E639,Store_SRP!B2:H110,{6}, FALSE), TRUE)=TRUE,VLOOKUP(E639,Store_VAM!B2:H273,{6}, FALSE),VLOOKUP(E639,Store_SRP!B2:H110,{6}, FALSE)), VLOOKUP(E639,Store_Showcase!B2:H144,{6}, FALSE))</f>
      </c>
      <c r="AH639">
        <f>VLOOKUP(G639,Sku_Consolidated!A2:R957,18,FALSE)</f>
      </c>
      <c r="AI639">
        <f>VLOOKUP(G639,Sku_Consolidated!A2:S957,19,FALSE)</f>
      </c>
      <c r="AJ639">
        <f>VLOOKUP(G639,Sku_Consolidated!A2:T957,20,FALSE)</f>
      </c>
    </row>
    <row r="640" spans="1:36" x14ac:dyDescent="0.25">
      <c r="A640">
        <v>2024</v>
      </c>
      <c r="B640" t="s">
        <v>31</v>
      </c>
      <c r="C640" t="s">
        <v>32</v>
      </c>
      <c r="D640" t="s">
        <v>33</v>
      </c>
      <c r="E640">
        <v>731</v>
      </c>
      <c r="F640">
        <f>IF(IFERROR(VLOOKUP(E640,Store_Showcase!B2:H144,{2}, FALSE), TRUE)=TRUE, IF(IFERROR(VLOOKUP(E640,Store_SRP!B2:H110,{2}, FALSE), TRUE)=TRUE,VLOOKUP(E640,Store_VAM!B2:H273,{2}, FALSE),VLOOKUP(E640,Store_SRP!B2:H110,{2}, FALSE)), VLOOKUP(E640,Store_Showcase!B2:H144,{2}, FALSE))</f>
      </c>
      <c r="G640">
        <v>687763</v>
      </c>
      <c r="H640" t="s">
        <v>1298</v>
      </c>
      <c r="I640" s="8" t="s">
        <v>1198</v>
      </c>
      <c r="J640" t="s">
        <v>493</v>
      </c>
      <c r="K640" s="8">
        <f>IF(J640="PCK", I640, 0)</f>
      </c>
      <c r="L640" s="8">
        <f>IF(J640="KLS", I640, IF(J640="PCK", I640*VLOOKUP(G640,Sku_Consolidated!A2:U957,21, FALSE),I640*VLOOKUP(G640,Sku_Consolidated!A2:U957,21, FALSE)))</f>
      </c>
      <c r="M640" s="8">
        <f>IF(J640="PCS", I640, 0)</f>
      </c>
      <c r="N640" s="8" t="s">
        <v>1466</v>
      </c>
      <c r="O640" s="8">
        <f>N640 * VLOOKUP(E640&amp;VLOOKUP(G640,Sku_Consolidated!A2:Q957,17,FALSE),Sku_CommRate!A2:E1002, 5, FALSE)</f>
      </c>
      <c r="P640" s="8">
        <f>N640 - O640</f>
      </c>
      <c r="Q640">
        <f>VLOOKUP(G640,Sku_Consolidated!A2:G957,7, FALSE)</f>
      </c>
      <c r="R640">
        <f>IF(IFERROR(VLOOKUP(E640,Store_Showcase!B2:H144,7, FALSE), TRUE)=TRUE, IF(IFERROR(VLOOKUP(E640,Store_SRP!B2:H110,7, FALSE), TRUE)=TRUE,VLOOKUP(E640,Store_VAM!B2:H273,7, FALSE),VLOOKUP(E640,Store_SRP!B2:H110,7, FALSE)), VLOOKUP(E640,Store_Showcase!B2:H144,7, FALSE))</f>
      </c>
      <c r="S640">
        <f>IF(IFERROR(VLOOKUP(E640,Store_Showcase!B2:I144,8, FALSE), TRUE)=TRUE, IF(IFERROR(VLOOKUP(E640,Store_SRP!B2:I110,8, FALSE), TRUE)=TRUE,VLOOKUP(E640,Store_VAM!B2:I273,8, FALSE),VLOOKUP(E640,Store_SRP!B2:I110,8, FALSE)), VLOOKUP(E640,Store_Showcase!B2:I144,8, FALSE))</f>
      </c>
      <c r="T640">
        <f>VLOOKUP(G640,Sku_Consolidated!A2:R957,18,FALSE)</f>
      </c>
      <c r="U640">
        <v>4806532531540</v>
      </c>
      <c r="V640">
        <f>IF(VLOOKUP(G640,Sku_Consolidated!A2:S957,19,FALSE)="SHOWCASE", VLOOKUP(E640,Store_Showcase!B2:L144,11, FALSE), IF(VLOOKUP(G640,Sku_Consolidated!A2:S957,19,FALSE)="VAM",VLOOKUP(E640,Store_VAM!B2:L273,11, FALSE),VLOOKUP(E640,Store_SRP!B2:L110,11, FALSE)))</f>
      </c>
      <c r="W640">
        <f>VLOOKUP(G640,Sku_Consolidated!A2:W957,11,FALSE)</f>
      </c>
      <c r="X640">
        <f>VLOOKUP(G640,Sku_Consolidated!A2:H957,8,FALSE)</f>
      </c>
      <c r="Y640">
        <f>VLOOKUP(G640,Sku_Consolidated!A2:I957,9,FALSE)</f>
      </c>
      <c r="Z640" t="s">
        <v>38</v>
      </c>
      <c r="AA640">
        <f>VLOOKUP(G640,Sku_Consolidated!A2:E957,5,FALSE)</f>
      </c>
      <c r="AB640">
        <f>IF(VLOOKUP(G640,Sku_Consolidated!A2:S957,19,FALSE)="SHOWCASE", VLOOKUP(E640,Store_Showcase!B2:N144,13, FALSE), IF(VLOOKUP(G640,Sku_Consolidated!A2:S957,19,FALSE)="VAM",VLOOKUP(E640,Store_VAM!B2:N273,13, FALSE),VLOOKUP(E640,Store_SRP!B2:N110,13, FALSE)))</f>
      </c>
      <c r="AC640">
        <f>IF(IFERROR(AB640,TRUE)=TRUE, "-","OK")</f>
      </c>
      <c r="AD640" s="8" t="s">
        <v>1467</v>
      </c>
      <c r="AE640" s="8" t="s">
        <v>1468</v>
      </c>
      <c r="AF640">
        <f>IF(IFERROR(VLOOKUP(E640,Store_Showcase!B2:H144,{5}, FALSE), TRUE)=TRUE, IF(IFERROR(VLOOKUP(E640,Store_SRP!B2:H110,{5}, FALSE), TRUE)=TRUE,VLOOKUP(E640,Store_VAM!B2:H273,{5}, FALSE),VLOOKUP(E640,Store_SRP!B2:H110,{5}, FALSE)), VLOOKUP(E640,Store_Showcase!B2:H144,{5}, FALSE))</f>
      </c>
      <c r="AG640">
        <f>IF(IFERROR(VLOOKUP(E640,Store_Showcase!B2:H144,{6}, FALSE), TRUE)=TRUE, IF(IFERROR(VLOOKUP(E640,Store_SRP!B2:H110,{6}, FALSE), TRUE)=TRUE,VLOOKUP(E640,Store_VAM!B2:H273,{6}, FALSE),VLOOKUP(E640,Store_SRP!B2:H110,{6}, FALSE)), VLOOKUP(E640,Store_Showcase!B2:H144,{6}, FALSE))</f>
      </c>
      <c r="AH640">
        <f>VLOOKUP(G640,Sku_Consolidated!A2:R957,18,FALSE)</f>
      </c>
      <c r="AI640">
        <f>VLOOKUP(G640,Sku_Consolidated!A2:S957,19,FALSE)</f>
      </c>
      <c r="AJ640">
        <f>VLOOKUP(G640,Sku_Consolidated!A2:T957,20,FALSE)</f>
      </c>
    </row>
    <row r="641" spans="1:36" x14ac:dyDescent="0.25">
      <c r="A641">
        <v>2024</v>
      </c>
      <c r="B641" t="s">
        <v>31</v>
      </c>
      <c r="C641" t="s">
        <v>32</v>
      </c>
      <c r="D641" t="s">
        <v>33</v>
      </c>
      <c r="E641">
        <v>221</v>
      </c>
      <c r="F641">
        <f>IF(IFERROR(VLOOKUP(E641,Store_Showcase!B2:H144,{2}, FALSE), TRUE)=TRUE, IF(IFERROR(VLOOKUP(E641,Store_SRP!B2:H110,{2}, FALSE), TRUE)=TRUE,VLOOKUP(E641,Store_VAM!B2:H273,{2}, FALSE),VLOOKUP(E641,Store_SRP!B2:H110,{2}, FALSE)), VLOOKUP(E641,Store_Showcase!B2:H144,{2}, FALSE))</f>
      </c>
      <c r="G641">
        <v>656324</v>
      </c>
      <c r="H641" t="s">
        <v>748</v>
      </c>
      <c r="I641" s="8" t="s">
        <v>1175</v>
      </c>
      <c r="J641" t="s">
        <v>36</v>
      </c>
      <c r="K641" s="8">
        <f>IF(J641="PCK", I641, 0)</f>
      </c>
      <c r="L641" s="8">
        <f>IF(J641="KLS", I641, IF(J641="PCK", I641*VLOOKUP(G641,Sku_Consolidated!A2:U957,21, FALSE),I641*VLOOKUP(G641,Sku_Consolidated!A2:U957,21, FALSE)))</f>
      </c>
      <c r="M641" s="8">
        <f>IF(J641="PCS", I641, 0)</f>
      </c>
      <c r="N641" s="8" t="s">
        <v>1469</v>
      </c>
      <c r="O641" s="8">
        <f>N641 * VLOOKUP(E641&amp;VLOOKUP(G641,Sku_Consolidated!A2:Q957,17,FALSE),Sku_CommRate!A2:E1002, 5, FALSE)</f>
      </c>
      <c r="P641" s="8">
        <f>N641 - O641</f>
      </c>
      <c r="Q641">
        <f>VLOOKUP(G641,Sku_Consolidated!A2:G957,7, FALSE)</f>
      </c>
      <c r="R641">
        <f>IF(IFERROR(VLOOKUP(E641,Store_Showcase!B2:H144,7, FALSE), TRUE)=TRUE, IF(IFERROR(VLOOKUP(E641,Store_SRP!B2:H110,7, FALSE), TRUE)=TRUE,VLOOKUP(E641,Store_VAM!B2:H273,7, FALSE),VLOOKUP(E641,Store_SRP!B2:H110,7, FALSE)), VLOOKUP(E641,Store_Showcase!B2:H144,7, FALSE))</f>
      </c>
      <c r="S641">
        <f>IF(IFERROR(VLOOKUP(E641,Store_Showcase!B2:I144,8, FALSE), TRUE)=TRUE, IF(IFERROR(VLOOKUP(E641,Store_SRP!B2:I110,8, FALSE), TRUE)=TRUE,VLOOKUP(E641,Store_VAM!B2:I273,8, FALSE),VLOOKUP(E641,Store_SRP!B2:I110,8, FALSE)), VLOOKUP(E641,Store_Showcase!B2:I144,8, FALSE))</f>
      </c>
      <c r="T641">
        <f>VLOOKUP(G641,Sku_Consolidated!A2:R957,18,FALSE)</f>
      </c>
      <c r="U641">
        <v>6777</v>
      </c>
      <c r="V641">
        <f>IF(VLOOKUP(G641,Sku_Consolidated!A2:S957,19,FALSE)="SHOWCASE", VLOOKUP(E641,Store_Showcase!B2:L144,11, FALSE), IF(VLOOKUP(G641,Sku_Consolidated!A2:S957,19,FALSE)="VAM",VLOOKUP(E641,Store_VAM!B2:L273,11, FALSE),VLOOKUP(E641,Store_SRP!B2:L110,11, FALSE)))</f>
      </c>
      <c r="W641">
        <f>VLOOKUP(G641,Sku_Consolidated!A2:W957,11,FALSE)</f>
      </c>
      <c r="X641">
        <f>VLOOKUP(G641,Sku_Consolidated!A2:H957,8,FALSE)</f>
      </c>
      <c r="Y641">
        <f>VLOOKUP(G641,Sku_Consolidated!A2:I957,9,FALSE)</f>
      </c>
      <c r="Z641" t="s">
        <v>38</v>
      </c>
      <c r="AA641">
        <f>VLOOKUP(G641,Sku_Consolidated!A2:E957,5,FALSE)</f>
      </c>
      <c r="AB641">
        <f>IF(VLOOKUP(G641,Sku_Consolidated!A2:S957,19,FALSE)="SHOWCASE", VLOOKUP(E641,Store_Showcase!B2:N144,13, FALSE), IF(VLOOKUP(G641,Sku_Consolidated!A2:S957,19,FALSE)="VAM",VLOOKUP(E641,Store_VAM!B2:N273,13, FALSE),VLOOKUP(E641,Store_SRP!B2:N110,13, FALSE)))</f>
      </c>
      <c r="AC641">
        <f>IF(IFERROR(AB641,TRUE)=TRUE, "-","OK")</f>
      </c>
      <c r="AD641" s="8" t="s">
        <v>1470</v>
      </c>
      <c r="AE641" s="8" t="s">
        <v>1471</v>
      </c>
      <c r="AF641">
        <f>IF(IFERROR(VLOOKUP(E641,Store_Showcase!B2:H144,{5}, FALSE), TRUE)=TRUE, IF(IFERROR(VLOOKUP(E641,Store_SRP!B2:H110,{5}, FALSE), TRUE)=TRUE,VLOOKUP(E641,Store_VAM!B2:H273,{5}, FALSE),VLOOKUP(E641,Store_SRP!B2:H110,{5}, FALSE)), VLOOKUP(E641,Store_Showcase!B2:H144,{5}, FALSE))</f>
      </c>
      <c r="AG641">
        <f>IF(IFERROR(VLOOKUP(E641,Store_Showcase!B2:H144,{6}, FALSE), TRUE)=TRUE, IF(IFERROR(VLOOKUP(E641,Store_SRP!B2:H110,{6}, FALSE), TRUE)=TRUE,VLOOKUP(E641,Store_VAM!B2:H273,{6}, FALSE),VLOOKUP(E641,Store_SRP!B2:H110,{6}, FALSE)), VLOOKUP(E641,Store_Showcase!B2:H144,{6}, FALSE))</f>
      </c>
      <c r="AH641">
        <f>VLOOKUP(G641,Sku_Consolidated!A2:R957,18,FALSE)</f>
      </c>
      <c r="AI641">
        <f>VLOOKUP(G641,Sku_Consolidated!A2:S957,19,FALSE)</f>
      </c>
      <c r="AJ641">
        <f>VLOOKUP(G641,Sku_Consolidated!A2:T957,20,FALSE)</f>
      </c>
    </row>
    <row r="642" spans="1:36" x14ac:dyDescent="0.25">
      <c r="A642">
        <v>2024</v>
      </c>
      <c r="B642" t="s">
        <v>31</v>
      </c>
      <c r="C642" t="s">
        <v>32</v>
      </c>
      <c r="D642" t="s">
        <v>33</v>
      </c>
      <c r="E642">
        <v>809</v>
      </c>
      <c r="F642">
        <f>IF(IFERROR(VLOOKUP(E642,Store_Showcase!B2:H144,{2}, FALSE), TRUE)=TRUE, IF(IFERROR(VLOOKUP(E642,Store_SRP!B2:H110,{2}, FALSE), TRUE)=TRUE,VLOOKUP(E642,Store_VAM!B2:H273,{2}, FALSE),VLOOKUP(E642,Store_SRP!B2:H110,{2}, FALSE)), VLOOKUP(E642,Store_Showcase!B2:H144,{2}, FALSE))</f>
      </c>
      <c r="G642">
        <v>655324</v>
      </c>
      <c r="H642" t="s">
        <v>608</v>
      </c>
      <c r="I642" s="8" t="s">
        <v>1472</v>
      </c>
      <c r="J642" t="s">
        <v>36</v>
      </c>
      <c r="K642" s="8">
        <f>IF(J642="PCK", I642, 0)</f>
      </c>
      <c r="L642" s="8">
        <f>IF(J642="KLS", I642, IF(J642="PCK", I642*VLOOKUP(G642,Sku_Consolidated!A2:U957,21, FALSE),I642*VLOOKUP(G642,Sku_Consolidated!A2:U957,21, FALSE)))</f>
      </c>
      <c r="M642" s="8">
        <f>IF(J642="PCS", I642, 0)</f>
      </c>
      <c r="N642" s="8" t="s">
        <v>1473</v>
      </c>
      <c r="O642" s="8">
        <f>N642 * VLOOKUP(E642&amp;VLOOKUP(G642,Sku_Consolidated!A2:Q957,17,FALSE),Sku_CommRate!A2:E1002, 5, FALSE)</f>
      </c>
      <c r="P642" s="8">
        <f>N642 - O642</f>
      </c>
      <c r="Q642">
        <f>VLOOKUP(G642,Sku_Consolidated!A2:G957,7, FALSE)</f>
      </c>
      <c r="R642">
        <f>IF(IFERROR(VLOOKUP(E642,Store_Showcase!B2:H144,7, FALSE), TRUE)=TRUE, IF(IFERROR(VLOOKUP(E642,Store_SRP!B2:H110,7, FALSE), TRUE)=TRUE,VLOOKUP(E642,Store_VAM!B2:H273,7, FALSE),VLOOKUP(E642,Store_SRP!B2:H110,7, FALSE)), VLOOKUP(E642,Store_Showcase!B2:H144,7, FALSE))</f>
      </c>
      <c r="S642">
        <f>IF(IFERROR(VLOOKUP(E642,Store_Showcase!B2:I144,8, FALSE), TRUE)=TRUE, IF(IFERROR(VLOOKUP(E642,Store_SRP!B2:I110,8, FALSE), TRUE)=TRUE,VLOOKUP(E642,Store_VAM!B2:I273,8, FALSE),VLOOKUP(E642,Store_SRP!B2:I110,8, FALSE)), VLOOKUP(E642,Store_Showcase!B2:I144,8, FALSE))</f>
      </c>
      <c r="T642">
        <f>VLOOKUP(G642,Sku_Consolidated!A2:R957,18,FALSE)</f>
      </c>
      <c r="U642">
        <v>6249</v>
      </c>
      <c r="V642">
        <f>IF(VLOOKUP(G642,Sku_Consolidated!A2:S957,19,FALSE)="SHOWCASE", VLOOKUP(E642,Store_Showcase!B2:L144,11, FALSE), IF(VLOOKUP(G642,Sku_Consolidated!A2:S957,19,FALSE)="VAM",VLOOKUP(E642,Store_VAM!B2:L273,11, FALSE),VLOOKUP(E642,Store_SRP!B2:L110,11, FALSE)))</f>
      </c>
      <c r="W642">
        <f>VLOOKUP(G642,Sku_Consolidated!A2:W957,11,FALSE)</f>
      </c>
      <c r="X642">
        <f>VLOOKUP(G642,Sku_Consolidated!A2:H957,8,FALSE)</f>
      </c>
      <c r="Y642">
        <f>VLOOKUP(G642,Sku_Consolidated!A2:I957,9,FALSE)</f>
      </c>
      <c r="Z642" t="s">
        <v>38</v>
      </c>
      <c r="AA642">
        <f>VLOOKUP(G642,Sku_Consolidated!A2:E957,5,FALSE)</f>
      </c>
      <c r="AB642">
        <f>IF(VLOOKUP(G642,Sku_Consolidated!A2:S957,19,FALSE)="SHOWCASE", VLOOKUP(E642,Store_Showcase!B2:N144,13, FALSE), IF(VLOOKUP(G642,Sku_Consolidated!A2:S957,19,FALSE)="VAM",VLOOKUP(E642,Store_VAM!B2:N273,13, FALSE),VLOOKUP(E642,Store_SRP!B2:N110,13, FALSE)))</f>
      </c>
      <c r="AC642">
        <f>IF(IFERROR(AB642,TRUE)=TRUE, "-","OK")</f>
      </c>
      <c r="AD642" s="8" t="s">
        <v>1473</v>
      </c>
      <c r="AE642" s="8" t="s">
        <v>39</v>
      </c>
      <c r="AF642">
        <f>IF(IFERROR(VLOOKUP(E642,Store_Showcase!B2:H144,{5}, FALSE), TRUE)=TRUE, IF(IFERROR(VLOOKUP(E642,Store_SRP!B2:H110,{5}, FALSE), TRUE)=TRUE,VLOOKUP(E642,Store_VAM!B2:H273,{5}, FALSE),VLOOKUP(E642,Store_SRP!B2:H110,{5}, FALSE)), VLOOKUP(E642,Store_Showcase!B2:H144,{5}, FALSE))</f>
      </c>
      <c r="AG642">
        <f>IF(IFERROR(VLOOKUP(E642,Store_Showcase!B2:H144,{6}, FALSE), TRUE)=TRUE, IF(IFERROR(VLOOKUP(E642,Store_SRP!B2:H110,{6}, FALSE), TRUE)=TRUE,VLOOKUP(E642,Store_VAM!B2:H273,{6}, FALSE),VLOOKUP(E642,Store_SRP!B2:H110,{6}, FALSE)), VLOOKUP(E642,Store_Showcase!B2:H144,{6}, FALSE))</f>
      </c>
      <c r="AH642">
        <f>VLOOKUP(G642,Sku_Consolidated!A2:R957,18,FALSE)</f>
      </c>
      <c r="AI642">
        <f>VLOOKUP(G642,Sku_Consolidated!A2:S957,19,FALSE)</f>
      </c>
      <c r="AJ642">
        <f>VLOOKUP(G642,Sku_Consolidated!A2:T957,20,FALSE)</f>
      </c>
    </row>
    <row r="643" spans="1:36" x14ac:dyDescent="0.25">
      <c r="A643">
        <v>2024</v>
      </c>
      <c r="B643" t="s">
        <v>31</v>
      </c>
      <c r="C643" t="s">
        <v>32</v>
      </c>
      <c r="D643" t="s">
        <v>33</v>
      </c>
      <c r="E643">
        <v>253</v>
      </c>
      <c r="F643">
        <f>IF(IFERROR(VLOOKUP(E643,Store_Showcase!B2:H144,{2}, FALSE), TRUE)=TRUE, IF(IFERROR(VLOOKUP(E643,Store_SRP!B2:H110,{2}, FALSE), TRUE)=TRUE,VLOOKUP(E643,Store_VAM!B2:H273,{2}, FALSE),VLOOKUP(E643,Store_SRP!B2:H110,{2}, FALSE)), VLOOKUP(E643,Store_Showcase!B2:H144,{2}, FALSE))</f>
      </c>
      <c r="G643">
        <v>655320</v>
      </c>
      <c r="H643" t="s">
        <v>380</v>
      </c>
      <c r="I643" s="8" t="s">
        <v>1474</v>
      </c>
      <c r="J643" t="s">
        <v>36</v>
      </c>
      <c r="K643" s="8">
        <f>IF(J643="PCK", I643, 0)</f>
      </c>
      <c r="L643" s="8">
        <f>IF(J643="KLS", I643, IF(J643="PCK", I643*VLOOKUP(G643,Sku_Consolidated!A2:U957,21, FALSE),I643*VLOOKUP(G643,Sku_Consolidated!A2:U957,21, FALSE)))</f>
      </c>
      <c r="M643" s="8">
        <f>IF(J643="PCS", I643, 0)</f>
      </c>
      <c r="N643" s="8" t="s">
        <v>1475</v>
      </c>
      <c r="O643" s="8">
        <f>N643 * VLOOKUP(E643&amp;VLOOKUP(G643,Sku_Consolidated!A2:Q957,17,FALSE),Sku_CommRate!A2:E1002, 5, FALSE)</f>
      </c>
      <c r="P643" s="8">
        <f>N643 - O643</f>
      </c>
      <c r="Q643">
        <f>VLOOKUP(G643,Sku_Consolidated!A2:G957,7, FALSE)</f>
      </c>
      <c r="R643">
        <f>IF(IFERROR(VLOOKUP(E643,Store_Showcase!B2:H144,7, FALSE), TRUE)=TRUE, IF(IFERROR(VLOOKUP(E643,Store_SRP!B2:H110,7, FALSE), TRUE)=TRUE,VLOOKUP(E643,Store_VAM!B2:H273,7, FALSE),VLOOKUP(E643,Store_SRP!B2:H110,7, FALSE)), VLOOKUP(E643,Store_Showcase!B2:H144,7, FALSE))</f>
      </c>
      <c r="S643">
        <f>IF(IFERROR(VLOOKUP(E643,Store_Showcase!B2:I144,8, FALSE), TRUE)=TRUE, IF(IFERROR(VLOOKUP(E643,Store_SRP!B2:I110,8, FALSE), TRUE)=TRUE,VLOOKUP(E643,Store_VAM!B2:I273,8, FALSE),VLOOKUP(E643,Store_SRP!B2:I110,8, FALSE)), VLOOKUP(E643,Store_Showcase!B2:I144,8, FALSE))</f>
      </c>
      <c r="T643">
        <f>VLOOKUP(G643,Sku_Consolidated!A2:R957,18,FALSE)</f>
      </c>
      <c r="U643">
        <v>6245</v>
      </c>
      <c r="V643">
        <f>IF(VLOOKUP(G643,Sku_Consolidated!A2:S957,19,FALSE)="SHOWCASE", VLOOKUP(E643,Store_Showcase!B2:L144,11, FALSE), IF(VLOOKUP(G643,Sku_Consolidated!A2:S957,19,FALSE)="VAM",VLOOKUP(E643,Store_VAM!B2:L273,11, FALSE),VLOOKUP(E643,Store_SRP!B2:L110,11, FALSE)))</f>
      </c>
      <c r="W643">
        <f>VLOOKUP(G643,Sku_Consolidated!A2:W957,11,FALSE)</f>
      </c>
      <c r="X643">
        <f>VLOOKUP(G643,Sku_Consolidated!A2:H957,8,FALSE)</f>
      </c>
      <c r="Y643">
        <f>VLOOKUP(G643,Sku_Consolidated!A2:I957,9,FALSE)</f>
      </c>
      <c r="Z643" t="s">
        <v>38</v>
      </c>
      <c r="AA643">
        <f>VLOOKUP(G643,Sku_Consolidated!A2:E957,5,FALSE)</f>
      </c>
      <c r="AB643">
        <f>IF(VLOOKUP(G643,Sku_Consolidated!A2:S957,19,FALSE)="SHOWCASE", VLOOKUP(E643,Store_Showcase!B2:N144,13, FALSE), IF(VLOOKUP(G643,Sku_Consolidated!A2:S957,19,FALSE)="VAM",VLOOKUP(E643,Store_VAM!B2:N273,13, FALSE),VLOOKUP(E643,Store_SRP!B2:N110,13, FALSE)))</f>
      </c>
      <c r="AC643">
        <f>IF(IFERROR(AB643,TRUE)=TRUE, "-","OK")</f>
      </c>
      <c r="AD643" s="8" t="s">
        <v>1475</v>
      </c>
      <c r="AE643" s="8" t="s">
        <v>39</v>
      </c>
      <c r="AF643">
        <f>IF(IFERROR(VLOOKUP(E643,Store_Showcase!B2:H144,{5}, FALSE), TRUE)=TRUE, IF(IFERROR(VLOOKUP(E643,Store_SRP!B2:H110,{5}, FALSE), TRUE)=TRUE,VLOOKUP(E643,Store_VAM!B2:H273,{5}, FALSE),VLOOKUP(E643,Store_SRP!B2:H110,{5}, FALSE)), VLOOKUP(E643,Store_Showcase!B2:H144,{5}, FALSE))</f>
      </c>
      <c r="AG643">
        <f>IF(IFERROR(VLOOKUP(E643,Store_Showcase!B2:H144,{6}, FALSE), TRUE)=TRUE, IF(IFERROR(VLOOKUP(E643,Store_SRP!B2:H110,{6}, FALSE), TRUE)=TRUE,VLOOKUP(E643,Store_VAM!B2:H273,{6}, FALSE),VLOOKUP(E643,Store_SRP!B2:H110,{6}, FALSE)), VLOOKUP(E643,Store_Showcase!B2:H144,{6}, FALSE))</f>
      </c>
      <c r="AH643">
        <f>VLOOKUP(G643,Sku_Consolidated!A2:R957,18,FALSE)</f>
      </c>
      <c r="AI643">
        <f>VLOOKUP(G643,Sku_Consolidated!A2:S957,19,FALSE)</f>
      </c>
      <c r="AJ643">
        <f>VLOOKUP(G643,Sku_Consolidated!A2:T957,20,FALSE)</f>
      </c>
    </row>
    <row r="644" spans="1:36" x14ac:dyDescent="0.25">
      <c r="A644">
        <v>2024</v>
      </c>
      <c r="B644" t="s">
        <v>31</v>
      </c>
      <c r="C644" t="s">
        <v>32</v>
      </c>
      <c r="D644" t="s">
        <v>33</v>
      </c>
      <c r="E644">
        <v>231</v>
      </c>
      <c r="F644">
        <f>IF(IFERROR(VLOOKUP(E644,Store_Showcase!B2:H144,{2}, FALSE), TRUE)=TRUE, IF(IFERROR(VLOOKUP(E644,Store_SRP!B2:H110,{2}, FALSE), TRUE)=TRUE,VLOOKUP(E644,Store_VAM!B2:H273,{2}, FALSE),VLOOKUP(E644,Store_SRP!B2:H110,{2}, FALSE)), VLOOKUP(E644,Store_Showcase!B2:H144,{2}, FALSE))</f>
      </c>
      <c r="G644">
        <v>687763</v>
      </c>
      <c r="H644" t="s">
        <v>1298</v>
      </c>
      <c r="I644" s="8" t="s">
        <v>1198</v>
      </c>
      <c r="J644" t="s">
        <v>493</v>
      </c>
      <c r="K644" s="8">
        <f>IF(J644="PCK", I644, 0)</f>
      </c>
      <c r="L644" s="8">
        <f>IF(J644="KLS", I644, IF(J644="PCK", I644*VLOOKUP(G644,Sku_Consolidated!A2:U957,21, FALSE),I644*VLOOKUP(G644,Sku_Consolidated!A2:U957,21, FALSE)))</f>
      </c>
      <c r="M644" s="8">
        <f>IF(J644="PCS", I644, 0)</f>
      </c>
      <c r="N644" s="8" t="s">
        <v>1476</v>
      </c>
      <c r="O644" s="8">
        <f>N644 * VLOOKUP(E644&amp;VLOOKUP(G644,Sku_Consolidated!A2:Q957,17,FALSE),Sku_CommRate!A2:E1002, 5, FALSE)</f>
      </c>
      <c r="P644" s="8">
        <f>N644 - O644</f>
      </c>
      <c r="Q644">
        <f>VLOOKUP(G644,Sku_Consolidated!A2:G957,7, FALSE)</f>
      </c>
      <c r="R644">
        <f>IF(IFERROR(VLOOKUP(E644,Store_Showcase!B2:H144,7, FALSE), TRUE)=TRUE, IF(IFERROR(VLOOKUP(E644,Store_SRP!B2:H110,7, FALSE), TRUE)=TRUE,VLOOKUP(E644,Store_VAM!B2:H273,7, FALSE),VLOOKUP(E644,Store_SRP!B2:H110,7, FALSE)), VLOOKUP(E644,Store_Showcase!B2:H144,7, FALSE))</f>
      </c>
      <c r="S644">
        <f>IF(IFERROR(VLOOKUP(E644,Store_Showcase!B2:I144,8, FALSE), TRUE)=TRUE, IF(IFERROR(VLOOKUP(E644,Store_SRP!B2:I110,8, FALSE), TRUE)=TRUE,VLOOKUP(E644,Store_VAM!B2:I273,8, FALSE),VLOOKUP(E644,Store_SRP!B2:I110,8, FALSE)), VLOOKUP(E644,Store_Showcase!B2:I144,8, FALSE))</f>
      </c>
      <c r="T644">
        <f>VLOOKUP(G644,Sku_Consolidated!A2:R957,18,FALSE)</f>
      </c>
      <c r="U644">
        <v>4806532531540</v>
      </c>
      <c r="V644">
        <f>IF(VLOOKUP(G644,Sku_Consolidated!A2:S957,19,FALSE)="SHOWCASE", VLOOKUP(E644,Store_Showcase!B2:L144,11, FALSE), IF(VLOOKUP(G644,Sku_Consolidated!A2:S957,19,FALSE)="VAM",VLOOKUP(E644,Store_VAM!B2:L273,11, FALSE),VLOOKUP(E644,Store_SRP!B2:L110,11, FALSE)))</f>
      </c>
      <c r="W644">
        <f>VLOOKUP(G644,Sku_Consolidated!A2:W957,11,FALSE)</f>
      </c>
      <c r="X644">
        <f>VLOOKUP(G644,Sku_Consolidated!A2:H957,8,FALSE)</f>
      </c>
      <c r="Y644">
        <f>VLOOKUP(G644,Sku_Consolidated!A2:I957,9,FALSE)</f>
      </c>
      <c r="Z644" t="s">
        <v>38</v>
      </c>
      <c r="AA644">
        <f>VLOOKUP(G644,Sku_Consolidated!A2:E957,5,FALSE)</f>
      </c>
      <c r="AB644">
        <f>IF(VLOOKUP(G644,Sku_Consolidated!A2:S957,19,FALSE)="SHOWCASE", VLOOKUP(E644,Store_Showcase!B2:N144,13, FALSE), IF(VLOOKUP(G644,Sku_Consolidated!A2:S957,19,FALSE)="VAM",VLOOKUP(E644,Store_VAM!B2:N273,13, FALSE),VLOOKUP(E644,Store_SRP!B2:N110,13, FALSE)))</f>
      </c>
      <c r="AC644">
        <f>IF(IFERROR(AB644,TRUE)=TRUE, "-","OK")</f>
      </c>
      <c r="AD644" s="8" t="s">
        <v>1477</v>
      </c>
      <c r="AE644" s="8" t="s">
        <v>1478</v>
      </c>
      <c r="AF644">
        <f>IF(IFERROR(VLOOKUP(E644,Store_Showcase!B2:H144,{5}, FALSE), TRUE)=TRUE, IF(IFERROR(VLOOKUP(E644,Store_SRP!B2:H110,{5}, FALSE), TRUE)=TRUE,VLOOKUP(E644,Store_VAM!B2:H273,{5}, FALSE),VLOOKUP(E644,Store_SRP!B2:H110,{5}, FALSE)), VLOOKUP(E644,Store_Showcase!B2:H144,{5}, FALSE))</f>
      </c>
      <c r="AG644">
        <f>IF(IFERROR(VLOOKUP(E644,Store_Showcase!B2:H144,{6}, FALSE), TRUE)=TRUE, IF(IFERROR(VLOOKUP(E644,Store_SRP!B2:H110,{6}, FALSE), TRUE)=TRUE,VLOOKUP(E644,Store_VAM!B2:H273,{6}, FALSE),VLOOKUP(E644,Store_SRP!B2:H110,{6}, FALSE)), VLOOKUP(E644,Store_Showcase!B2:H144,{6}, FALSE))</f>
      </c>
      <c r="AH644">
        <f>VLOOKUP(G644,Sku_Consolidated!A2:R957,18,FALSE)</f>
      </c>
      <c r="AI644">
        <f>VLOOKUP(G644,Sku_Consolidated!A2:S957,19,FALSE)</f>
      </c>
      <c r="AJ644">
        <f>VLOOKUP(G644,Sku_Consolidated!A2:T957,20,FALSE)</f>
      </c>
    </row>
    <row r="645" spans="1:36" x14ac:dyDescent="0.25">
      <c r="A645">
        <v>2024</v>
      </c>
      <c r="B645" t="s">
        <v>31</v>
      </c>
      <c r="C645" t="s">
        <v>32</v>
      </c>
      <c r="D645" t="s">
        <v>33</v>
      </c>
      <c r="E645">
        <v>401</v>
      </c>
      <c r="F645">
        <f>IF(IFERROR(VLOOKUP(E645,Store_Showcase!B2:H144,{2}, FALSE), TRUE)=TRUE, IF(IFERROR(VLOOKUP(E645,Store_SRP!B2:H110,{2}, FALSE), TRUE)=TRUE,VLOOKUP(E645,Store_VAM!B2:H273,{2}, FALSE),VLOOKUP(E645,Store_SRP!B2:H110,{2}, FALSE)), VLOOKUP(E645,Store_Showcase!B2:H144,{2}, FALSE))</f>
      </c>
      <c r="G645">
        <v>655515</v>
      </c>
      <c r="H645" t="s">
        <v>428</v>
      </c>
      <c r="I645" s="8" t="s">
        <v>1479</v>
      </c>
      <c r="J645" t="s">
        <v>36</v>
      </c>
      <c r="K645" s="8">
        <f>IF(J645="PCK", I645, 0)</f>
      </c>
      <c r="L645" s="8">
        <f>IF(J645="KLS", I645, IF(J645="PCK", I645*VLOOKUP(G645,Sku_Consolidated!A2:U957,21, FALSE),I645*VLOOKUP(G645,Sku_Consolidated!A2:U957,21, FALSE)))</f>
      </c>
      <c r="M645" s="8">
        <f>IF(J645="PCS", I645, 0)</f>
      </c>
      <c r="N645" s="8" t="s">
        <v>1480</v>
      </c>
      <c r="O645" s="8">
        <f>N645 * VLOOKUP(E645&amp;VLOOKUP(G645,Sku_Consolidated!A2:Q957,17,FALSE),Sku_CommRate!A2:E1002, 5, FALSE)</f>
      </c>
      <c r="P645" s="8">
        <f>N645 - O645</f>
      </c>
      <c r="Q645">
        <f>VLOOKUP(G645,Sku_Consolidated!A2:G957,7, FALSE)</f>
      </c>
      <c r="R645">
        <f>IF(IFERROR(VLOOKUP(E645,Store_Showcase!B2:H144,7, FALSE), TRUE)=TRUE, IF(IFERROR(VLOOKUP(E645,Store_SRP!B2:H110,7, FALSE), TRUE)=TRUE,VLOOKUP(E645,Store_VAM!B2:H273,7, FALSE),VLOOKUP(E645,Store_SRP!B2:H110,7, FALSE)), VLOOKUP(E645,Store_Showcase!B2:H144,7, FALSE))</f>
      </c>
      <c r="S645">
        <f>IF(IFERROR(VLOOKUP(E645,Store_Showcase!B2:I144,8, FALSE), TRUE)=TRUE, IF(IFERROR(VLOOKUP(E645,Store_SRP!B2:I110,8, FALSE), TRUE)=TRUE,VLOOKUP(E645,Store_VAM!B2:I273,8, FALSE),VLOOKUP(E645,Store_SRP!B2:I110,8, FALSE)), VLOOKUP(E645,Store_Showcase!B2:I144,8, FALSE))</f>
      </c>
      <c r="T645">
        <f>VLOOKUP(G645,Sku_Consolidated!A2:R957,18,FALSE)</f>
      </c>
      <c r="U645">
        <v>6338</v>
      </c>
      <c r="V645">
        <f>IF(VLOOKUP(G645,Sku_Consolidated!A2:S957,19,FALSE)="SHOWCASE", VLOOKUP(E645,Store_Showcase!B2:L144,11, FALSE), IF(VLOOKUP(G645,Sku_Consolidated!A2:S957,19,FALSE)="VAM",VLOOKUP(E645,Store_VAM!B2:L273,11, FALSE),VLOOKUP(E645,Store_SRP!B2:L110,11, FALSE)))</f>
      </c>
      <c r="W645">
        <f>VLOOKUP(G645,Sku_Consolidated!A2:W957,11,FALSE)</f>
      </c>
      <c r="X645">
        <f>VLOOKUP(G645,Sku_Consolidated!A2:H957,8,FALSE)</f>
      </c>
      <c r="Y645">
        <f>VLOOKUP(G645,Sku_Consolidated!A2:I957,9,FALSE)</f>
      </c>
      <c r="Z645" t="s">
        <v>38</v>
      </c>
      <c r="AA645">
        <f>VLOOKUP(G645,Sku_Consolidated!A2:E957,5,FALSE)</f>
      </c>
      <c r="AB645">
        <f>IF(VLOOKUP(G645,Sku_Consolidated!A2:S957,19,FALSE)="SHOWCASE", VLOOKUP(E645,Store_Showcase!B2:N144,13, FALSE), IF(VLOOKUP(G645,Sku_Consolidated!A2:S957,19,FALSE)="VAM",VLOOKUP(E645,Store_VAM!B2:N273,13, FALSE),VLOOKUP(E645,Store_SRP!B2:N110,13, FALSE)))</f>
      </c>
      <c r="AC645">
        <f>IF(IFERROR(AB645,TRUE)=TRUE, "-","OK")</f>
      </c>
      <c r="AD645" s="8" t="s">
        <v>1480</v>
      </c>
      <c r="AE645" s="8" t="s">
        <v>39</v>
      </c>
      <c r="AF645">
        <f>IF(IFERROR(VLOOKUP(E645,Store_Showcase!B2:H144,{5}, FALSE), TRUE)=TRUE, IF(IFERROR(VLOOKUP(E645,Store_SRP!B2:H110,{5}, FALSE), TRUE)=TRUE,VLOOKUP(E645,Store_VAM!B2:H273,{5}, FALSE),VLOOKUP(E645,Store_SRP!B2:H110,{5}, FALSE)), VLOOKUP(E645,Store_Showcase!B2:H144,{5}, FALSE))</f>
      </c>
      <c r="AG645">
        <f>IF(IFERROR(VLOOKUP(E645,Store_Showcase!B2:H144,{6}, FALSE), TRUE)=TRUE, IF(IFERROR(VLOOKUP(E645,Store_SRP!B2:H110,{6}, FALSE), TRUE)=TRUE,VLOOKUP(E645,Store_VAM!B2:H273,{6}, FALSE),VLOOKUP(E645,Store_SRP!B2:H110,{6}, FALSE)), VLOOKUP(E645,Store_Showcase!B2:H144,{6}, FALSE))</f>
      </c>
      <c r="AH645">
        <f>VLOOKUP(G645,Sku_Consolidated!A2:R957,18,FALSE)</f>
      </c>
      <c r="AI645">
        <f>VLOOKUP(G645,Sku_Consolidated!A2:S957,19,FALSE)</f>
      </c>
      <c r="AJ645">
        <f>VLOOKUP(G645,Sku_Consolidated!A2:T957,20,FALSE)</f>
      </c>
    </row>
    <row r="646" spans="1:36" x14ac:dyDescent="0.25">
      <c r="A646">
        <v>2024</v>
      </c>
      <c r="B646" t="s">
        <v>31</v>
      </c>
      <c r="C646" t="s">
        <v>32</v>
      </c>
      <c r="D646" t="s">
        <v>33</v>
      </c>
      <c r="E646">
        <v>210</v>
      </c>
      <c r="F646">
        <f>IF(IFERROR(VLOOKUP(E646,Store_Showcase!B2:H144,{2}, FALSE), TRUE)=TRUE, IF(IFERROR(VLOOKUP(E646,Store_SRP!B2:H110,{2}, FALSE), TRUE)=TRUE,VLOOKUP(E646,Store_VAM!B2:H273,{2}, FALSE),VLOOKUP(E646,Store_SRP!B2:H110,{2}, FALSE)), VLOOKUP(E646,Store_Showcase!B2:H144,{2}, FALSE))</f>
      </c>
      <c r="G646">
        <v>699814</v>
      </c>
      <c r="H646" t="s">
        <v>1481</v>
      </c>
      <c r="I646" s="8" t="s">
        <v>1482</v>
      </c>
      <c r="J646" t="s">
        <v>36</v>
      </c>
      <c r="K646" s="8">
        <f>IF(J646="PCK", I646, 0)</f>
      </c>
      <c r="L646" s="8">
        <f>IF(J646="KLS", I646, IF(J646="PCK", I646*VLOOKUP(G646,Sku_Consolidated!A2:U957,21, FALSE),I646*VLOOKUP(G646,Sku_Consolidated!A2:U957,21, FALSE)))</f>
      </c>
      <c r="M646" s="8">
        <f>IF(J646="PCS", I646, 0)</f>
      </c>
      <c r="N646" s="8" t="s">
        <v>1483</v>
      </c>
      <c r="O646" s="8">
        <f>N646 * VLOOKUP(E646&amp;VLOOKUP(G646,Sku_Consolidated!A2:Q957,17,FALSE),Sku_CommRate!A2:E1002, 5, FALSE)</f>
      </c>
      <c r="P646" s="8">
        <f>N646 - O646</f>
      </c>
      <c r="Q646">
        <f>VLOOKUP(G646,Sku_Consolidated!A2:G957,7, FALSE)</f>
      </c>
      <c r="R646">
        <f>IF(IFERROR(VLOOKUP(E646,Store_Showcase!B2:H144,7, FALSE), TRUE)=TRUE, IF(IFERROR(VLOOKUP(E646,Store_SRP!B2:H110,7, FALSE), TRUE)=TRUE,VLOOKUP(E646,Store_VAM!B2:H273,7, FALSE),VLOOKUP(E646,Store_SRP!B2:H110,7, FALSE)), VLOOKUP(E646,Store_Showcase!B2:H144,7, FALSE))</f>
      </c>
      <c r="S646">
        <f>IF(IFERROR(VLOOKUP(E646,Store_Showcase!B2:I144,8, FALSE), TRUE)=TRUE, IF(IFERROR(VLOOKUP(E646,Store_SRP!B2:I110,8, FALSE), TRUE)=TRUE,VLOOKUP(E646,Store_VAM!B2:I273,8, FALSE),VLOOKUP(E646,Store_SRP!B2:I110,8, FALSE)), VLOOKUP(E646,Store_Showcase!B2:I144,8, FALSE))</f>
      </c>
      <c r="T646">
        <f>VLOOKUP(G646,Sku_Consolidated!A2:R957,18,FALSE)</f>
      </c>
      <c r="U646">
        <v>14956</v>
      </c>
      <c r="V646">
        <f>IF(VLOOKUP(G646,Sku_Consolidated!A2:S957,19,FALSE)="SHOWCASE", VLOOKUP(E646,Store_Showcase!B2:L144,11, FALSE), IF(VLOOKUP(G646,Sku_Consolidated!A2:S957,19,FALSE)="VAM",VLOOKUP(E646,Store_VAM!B2:L273,11, FALSE),VLOOKUP(E646,Store_SRP!B2:L110,11, FALSE)))</f>
      </c>
      <c r="W646">
        <f>VLOOKUP(G646,Sku_Consolidated!A2:W957,11,FALSE)</f>
      </c>
      <c r="X646">
        <f>VLOOKUP(G646,Sku_Consolidated!A2:H957,8,FALSE)</f>
      </c>
      <c r="Y646">
        <f>VLOOKUP(G646,Sku_Consolidated!A2:I957,9,FALSE)</f>
      </c>
      <c r="Z646" t="s">
        <v>38</v>
      </c>
      <c r="AA646">
        <f>VLOOKUP(G646,Sku_Consolidated!A2:E957,5,FALSE)</f>
      </c>
      <c r="AB646">
        <f>IF(VLOOKUP(G646,Sku_Consolidated!A2:S957,19,FALSE)="SHOWCASE", VLOOKUP(E646,Store_Showcase!B2:N144,13, FALSE), IF(VLOOKUP(G646,Sku_Consolidated!A2:S957,19,FALSE)="VAM",VLOOKUP(E646,Store_VAM!B2:N273,13, FALSE),VLOOKUP(E646,Store_SRP!B2:N110,13, FALSE)))</f>
      </c>
      <c r="AC646">
        <f>IF(IFERROR(AB646,TRUE)=TRUE, "-","OK")</f>
      </c>
      <c r="AD646" s="8" t="s">
        <v>1483</v>
      </c>
      <c r="AE646" s="8" t="s">
        <v>39</v>
      </c>
      <c r="AF646">
        <f>IF(IFERROR(VLOOKUP(E646,Store_Showcase!B2:H144,{5}, FALSE), TRUE)=TRUE, IF(IFERROR(VLOOKUP(E646,Store_SRP!B2:H110,{5}, FALSE), TRUE)=TRUE,VLOOKUP(E646,Store_VAM!B2:H273,{5}, FALSE),VLOOKUP(E646,Store_SRP!B2:H110,{5}, FALSE)), VLOOKUP(E646,Store_Showcase!B2:H144,{5}, FALSE))</f>
      </c>
      <c r="AG646">
        <f>IF(IFERROR(VLOOKUP(E646,Store_Showcase!B2:H144,{6}, FALSE), TRUE)=TRUE, IF(IFERROR(VLOOKUP(E646,Store_SRP!B2:H110,{6}, FALSE), TRUE)=TRUE,VLOOKUP(E646,Store_VAM!B2:H273,{6}, FALSE),VLOOKUP(E646,Store_SRP!B2:H110,{6}, FALSE)), VLOOKUP(E646,Store_Showcase!B2:H144,{6}, FALSE))</f>
      </c>
      <c r="AH646">
        <f>VLOOKUP(G646,Sku_Consolidated!A2:R957,18,FALSE)</f>
      </c>
      <c r="AI646">
        <f>VLOOKUP(G646,Sku_Consolidated!A2:S957,19,FALSE)</f>
      </c>
      <c r="AJ646">
        <f>VLOOKUP(G646,Sku_Consolidated!A2:T957,20,FALSE)</f>
      </c>
    </row>
    <row r="647" spans="1:36" x14ac:dyDescent="0.25">
      <c r="A647">
        <v>2024</v>
      </c>
      <c r="B647" t="s">
        <v>31</v>
      </c>
      <c r="C647" t="s">
        <v>32</v>
      </c>
      <c r="D647" t="s">
        <v>33</v>
      </c>
      <c r="E647">
        <v>745</v>
      </c>
      <c r="F647">
        <f>IF(IFERROR(VLOOKUP(E647,Store_Showcase!B2:H144,{2}, FALSE), TRUE)=TRUE, IF(IFERROR(VLOOKUP(E647,Store_SRP!B2:H110,{2}, FALSE), TRUE)=TRUE,VLOOKUP(E647,Store_VAM!B2:H273,{2}, FALSE),VLOOKUP(E647,Store_SRP!B2:H110,{2}, FALSE)), VLOOKUP(E647,Store_Showcase!B2:H144,{2}, FALSE))</f>
      </c>
      <c r="G647">
        <v>695118</v>
      </c>
      <c r="H647" t="s">
        <v>1484</v>
      </c>
      <c r="I647" s="8" t="s">
        <v>1485</v>
      </c>
      <c r="J647" t="s">
        <v>36</v>
      </c>
      <c r="K647" s="8">
        <f>IF(J647="PCK", I647, 0)</f>
      </c>
      <c r="L647" s="8">
        <f>IF(J647="KLS", I647, IF(J647="PCK", I647*VLOOKUP(G647,Sku_Consolidated!A2:U957,21, FALSE),I647*VLOOKUP(G647,Sku_Consolidated!A2:U957,21, FALSE)))</f>
      </c>
      <c r="M647" s="8">
        <f>IF(J647="PCS", I647, 0)</f>
      </c>
      <c r="N647" s="8" t="s">
        <v>1486</v>
      </c>
      <c r="O647" s="8">
        <f>N647 * VLOOKUP(E647&amp;VLOOKUP(G647,Sku_Consolidated!A2:Q957,17,FALSE),Sku_CommRate!A2:E1002, 5, FALSE)</f>
      </c>
      <c r="P647" s="8">
        <f>N647 - O647</f>
      </c>
      <c r="Q647">
        <f>VLOOKUP(G647,Sku_Consolidated!A2:G957,7, FALSE)</f>
      </c>
      <c r="R647">
        <f>IF(IFERROR(VLOOKUP(E647,Store_Showcase!B2:H144,7, FALSE), TRUE)=TRUE, IF(IFERROR(VLOOKUP(E647,Store_SRP!B2:H110,7, FALSE), TRUE)=TRUE,VLOOKUP(E647,Store_VAM!B2:H273,7, FALSE),VLOOKUP(E647,Store_SRP!B2:H110,7, FALSE)), VLOOKUP(E647,Store_Showcase!B2:H144,7, FALSE))</f>
      </c>
      <c r="S647">
        <f>IF(IFERROR(VLOOKUP(E647,Store_Showcase!B2:I144,8, FALSE), TRUE)=TRUE, IF(IFERROR(VLOOKUP(E647,Store_SRP!B2:I110,8, FALSE), TRUE)=TRUE,VLOOKUP(E647,Store_VAM!B2:I273,8, FALSE),VLOOKUP(E647,Store_SRP!B2:I110,8, FALSE)), VLOOKUP(E647,Store_Showcase!B2:I144,8, FALSE))</f>
      </c>
      <c r="T647">
        <f>VLOOKUP(G647,Sku_Consolidated!A2:R957,18,FALSE)</f>
      </c>
      <c r="U647">
        <v>17802</v>
      </c>
      <c r="V647">
        <f>IF(VLOOKUP(G647,Sku_Consolidated!A2:S957,19,FALSE)="SHOWCASE", VLOOKUP(E647,Store_Showcase!B2:L144,11, FALSE), IF(VLOOKUP(G647,Sku_Consolidated!A2:S957,19,FALSE)="VAM",VLOOKUP(E647,Store_VAM!B2:L273,11, FALSE),VLOOKUP(E647,Store_SRP!B2:L110,11, FALSE)))</f>
      </c>
      <c r="W647">
        <f>VLOOKUP(G647,Sku_Consolidated!A2:W957,11,FALSE)</f>
      </c>
      <c r="X647">
        <f>VLOOKUP(G647,Sku_Consolidated!A2:H957,8,FALSE)</f>
      </c>
      <c r="Y647">
        <f>VLOOKUP(G647,Sku_Consolidated!A2:I957,9,FALSE)</f>
      </c>
      <c r="Z647" t="s">
        <v>38</v>
      </c>
      <c r="AA647">
        <f>VLOOKUP(G647,Sku_Consolidated!A2:E957,5,FALSE)</f>
      </c>
      <c r="AB647">
        <f>IF(VLOOKUP(G647,Sku_Consolidated!A2:S957,19,FALSE)="SHOWCASE", VLOOKUP(E647,Store_Showcase!B2:N144,13, FALSE), IF(VLOOKUP(G647,Sku_Consolidated!A2:S957,19,FALSE)="VAM",VLOOKUP(E647,Store_VAM!B2:N273,13, FALSE),VLOOKUP(E647,Store_SRP!B2:N110,13, FALSE)))</f>
      </c>
      <c r="AC647">
        <f>IF(IFERROR(AB647,TRUE)=TRUE, "-","OK")</f>
      </c>
      <c r="AD647" s="8" t="s">
        <v>1486</v>
      </c>
      <c r="AE647" s="8" t="s">
        <v>39</v>
      </c>
      <c r="AF647">
        <f>IF(IFERROR(VLOOKUP(E647,Store_Showcase!B2:H144,{5}, FALSE), TRUE)=TRUE, IF(IFERROR(VLOOKUP(E647,Store_SRP!B2:H110,{5}, FALSE), TRUE)=TRUE,VLOOKUP(E647,Store_VAM!B2:H273,{5}, FALSE),VLOOKUP(E647,Store_SRP!B2:H110,{5}, FALSE)), VLOOKUP(E647,Store_Showcase!B2:H144,{5}, FALSE))</f>
      </c>
      <c r="AG647">
        <f>IF(IFERROR(VLOOKUP(E647,Store_Showcase!B2:H144,{6}, FALSE), TRUE)=TRUE, IF(IFERROR(VLOOKUP(E647,Store_SRP!B2:H110,{6}, FALSE), TRUE)=TRUE,VLOOKUP(E647,Store_VAM!B2:H273,{6}, FALSE),VLOOKUP(E647,Store_SRP!B2:H110,{6}, FALSE)), VLOOKUP(E647,Store_Showcase!B2:H144,{6}, FALSE))</f>
      </c>
      <c r="AH647">
        <f>VLOOKUP(G647,Sku_Consolidated!A2:R957,18,FALSE)</f>
      </c>
      <c r="AI647">
        <f>VLOOKUP(G647,Sku_Consolidated!A2:S957,19,FALSE)</f>
      </c>
      <c r="AJ647">
        <f>VLOOKUP(G647,Sku_Consolidated!A2:T957,20,FALSE)</f>
      </c>
    </row>
    <row r="648" spans="1:36" x14ac:dyDescent="0.25">
      <c r="A648">
        <v>2024</v>
      </c>
      <c r="B648" t="s">
        <v>31</v>
      </c>
      <c r="C648" t="s">
        <v>32</v>
      </c>
      <c r="D648" t="s">
        <v>33</v>
      </c>
      <c r="E648">
        <v>221</v>
      </c>
      <c r="F648">
        <f>IF(IFERROR(VLOOKUP(E648,Store_Showcase!B2:H144,{2}, FALSE), TRUE)=TRUE, IF(IFERROR(VLOOKUP(E648,Store_SRP!B2:H110,{2}, FALSE), TRUE)=TRUE,VLOOKUP(E648,Store_VAM!B2:H273,{2}, FALSE),VLOOKUP(E648,Store_SRP!B2:H110,{2}, FALSE)), VLOOKUP(E648,Store_Showcase!B2:H144,{2}, FALSE))</f>
      </c>
      <c r="G648">
        <v>687770</v>
      </c>
      <c r="H648" t="s">
        <v>1487</v>
      </c>
      <c r="I648" s="8" t="s">
        <v>1307</v>
      </c>
      <c r="J648" t="s">
        <v>493</v>
      </c>
      <c r="K648" s="8">
        <f>IF(J648="PCK", I648, 0)</f>
      </c>
      <c r="L648" s="8">
        <f>IF(J648="KLS", I648, IF(J648="PCK", I648*VLOOKUP(G648,Sku_Consolidated!A2:U957,21, FALSE),I648*VLOOKUP(G648,Sku_Consolidated!A2:U957,21, FALSE)))</f>
      </c>
      <c r="M648" s="8">
        <f>IF(J648="PCS", I648, 0)</f>
      </c>
      <c r="N648" s="8" t="s">
        <v>1488</v>
      </c>
      <c r="O648" s="8">
        <f>N648 * VLOOKUP(E648&amp;VLOOKUP(G648,Sku_Consolidated!A2:Q957,17,FALSE),Sku_CommRate!A2:E1002, 5, FALSE)</f>
      </c>
      <c r="P648" s="8">
        <f>N648 - O648</f>
      </c>
      <c r="Q648">
        <f>VLOOKUP(G648,Sku_Consolidated!A2:G957,7, FALSE)</f>
      </c>
      <c r="R648">
        <f>IF(IFERROR(VLOOKUP(E648,Store_Showcase!B2:H144,7, FALSE), TRUE)=TRUE, IF(IFERROR(VLOOKUP(E648,Store_SRP!B2:H110,7, FALSE), TRUE)=TRUE,VLOOKUP(E648,Store_VAM!B2:H273,7, FALSE),VLOOKUP(E648,Store_SRP!B2:H110,7, FALSE)), VLOOKUP(E648,Store_Showcase!B2:H144,7, FALSE))</f>
      </c>
      <c r="S648">
        <f>IF(IFERROR(VLOOKUP(E648,Store_Showcase!B2:I144,8, FALSE), TRUE)=TRUE, IF(IFERROR(VLOOKUP(E648,Store_SRP!B2:I110,8, FALSE), TRUE)=TRUE,VLOOKUP(E648,Store_VAM!B2:I273,8, FALSE),VLOOKUP(E648,Store_SRP!B2:I110,8, FALSE)), VLOOKUP(E648,Store_Showcase!B2:I144,8, FALSE))</f>
      </c>
      <c r="T648">
        <f>VLOOKUP(G648,Sku_Consolidated!A2:R957,18,FALSE)</f>
      </c>
      <c r="U648">
        <v>4806532531526</v>
      </c>
      <c r="V648">
        <f>IF(VLOOKUP(G648,Sku_Consolidated!A2:S957,19,FALSE)="SHOWCASE", VLOOKUP(E648,Store_Showcase!B2:L144,11, FALSE), IF(VLOOKUP(G648,Sku_Consolidated!A2:S957,19,FALSE)="VAM",VLOOKUP(E648,Store_VAM!B2:L273,11, FALSE),VLOOKUP(E648,Store_SRP!B2:L110,11, FALSE)))</f>
      </c>
      <c r="W648">
        <f>VLOOKUP(G648,Sku_Consolidated!A2:W957,11,FALSE)</f>
      </c>
      <c r="X648">
        <f>VLOOKUP(G648,Sku_Consolidated!A2:H957,8,FALSE)</f>
      </c>
      <c r="Y648">
        <f>VLOOKUP(G648,Sku_Consolidated!A2:I957,9,FALSE)</f>
      </c>
      <c r="Z648" t="s">
        <v>38</v>
      </c>
      <c r="AA648">
        <f>VLOOKUP(G648,Sku_Consolidated!A2:E957,5,FALSE)</f>
      </c>
      <c r="AB648">
        <f>IF(VLOOKUP(G648,Sku_Consolidated!A2:S957,19,FALSE)="SHOWCASE", VLOOKUP(E648,Store_Showcase!B2:N144,13, FALSE), IF(VLOOKUP(G648,Sku_Consolidated!A2:S957,19,FALSE)="VAM",VLOOKUP(E648,Store_VAM!B2:N273,13, FALSE),VLOOKUP(E648,Store_SRP!B2:N110,13, FALSE)))</f>
      </c>
      <c r="AC648">
        <f>IF(IFERROR(AB648,TRUE)=TRUE, "-","OK")</f>
      </c>
      <c r="AD648" s="8" t="s">
        <v>1489</v>
      </c>
      <c r="AE648" s="8" t="s">
        <v>1490</v>
      </c>
      <c r="AF648">
        <f>IF(IFERROR(VLOOKUP(E648,Store_Showcase!B2:H144,{5}, FALSE), TRUE)=TRUE, IF(IFERROR(VLOOKUP(E648,Store_SRP!B2:H110,{5}, FALSE), TRUE)=TRUE,VLOOKUP(E648,Store_VAM!B2:H273,{5}, FALSE),VLOOKUP(E648,Store_SRP!B2:H110,{5}, FALSE)), VLOOKUP(E648,Store_Showcase!B2:H144,{5}, FALSE))</f>
      </c>
      <c r="AG648">
        <f>IF(IFERROR(VLOOKUP(E648,Store_Showcase!B2:H144,{6}, FALSE), TRUE)=TRUE, IF(IFERROR(VLOOKUP(E648,Store_SRP!B2:H110,{6}, FALSE), TRUE)=TRUE,VLOOKUP(E648,Store_VAM!B2:H273,{6}, FALSE),VLOOKUP(E648,Store_SRP!B2:H110,{6}, FALSE)), VLOOKUP(E648,Store_Showcase!B2:H144,{6}, FALSE))</f>
      </c>
      <c r="AH648">
        <f>VLOOKUP(G648,Sku_Consolidated!A2:R957,18,FALSE)</f>
      </c>
      <c r="AI648">
        <f>VLOOKUP(G648,Sku_Consolidated!A2:S957,19,FALSE)</f>
      </c>
      <c r="AJ648">
        <f>VLOOKUP(G648,Sku_Consolidated!A2:T957,20,FALSE)</f>
      </c>
    </row>
    <row r="649" spans="1:36" x14ac:dyDescent="0.25">
      <c r="A649">
        <v>2024</v>
      </c>
      <c r="B649" t="s">
        <v>31</v>
      </c>
      <c r="C649" t="s">
        <v>32</v>
      </c>
      <c r="D649" t="s">
        <v>33</v>
      </c>
      <c r="E649">
        <v>497</v>
      </c>
      <c r="F649">
        <f>IF(IFERROR(VLOOKUP(E649,Store_Showcase!B2:H144,{2}, FALSE), TRUE)=TRUE, IF(IFERROR(VLOOKUP(E649,Store_SRP!B2:H110,{2}, FALSE), TRUE)=TRUE,VLOOKUP(E649,Store_VAM!B2:H273,{2}, FALSE),VLOOKUP(E649,Store_SRP!B2:H110,{2}, FALSE)), VLOOKUP(E649,Store_Showcase!B2:H144,{2}, FALSE))</f>
      </c>
      <c r="G649">
        <v>671787</v>
      </c>
      <c r="H649" t="s">
        <v>1491</v>
      </c>
      <c r="I649" s="8" t="s">
        <v>1052</v>
      </c>
      <c r="J649" t="s">
        <v>493</v>
      </c>
      <c r="K649" s="8">
        <f>IF(J649="PCK", I649, 0)</f>
      </c>
      <c r="L649" s="8">
        <f>IF(J649="KLS", I649, IF(J649="PCK", I649*VLOOKUP(G649,Sku_Consolidated!A2:U957,21, FALSE),I649*VLOOKUP(G649,Sku_Consolidated!A2:U957,21, FALSE)))</f>
      </c>
      <c r="M649" s="8">
        <f>IF(J649="PCS", I649, 0)</f>
      </c>
      <c r="N649" s="8" t="s">
        <v>1492</v>
      </c>
      <c r="O649" s="8">
        <f>N649 * VLOOKUP(E649&amp;VLOOKUP(G649,Sku_Consolidated!A2:Q957,17,FALSE),Sku_CommRate!A2:E1002, 5, FALSE)</f>
      </c>
      <c r="P649" s="8">
        <f>N649 - O649</f>
      </c>
      <c r="Q649">
        <f>VLOOKUP(G649,Sku_Consolidated!A2:G957,7, FALSE)</f>
      </c>
      <c r="R649">
        <f>IF(IFERROR(VLOOKUP(E649,Store_Showcase!B2:H144,7, FALSE), TRUE)=TRUE, IF(IFERROR(VLOOKUP(E649,Store_SRP!B2:H110,7, FALSE), TRUE)=TRUE,VLOOKUP(E649,Store_VAM!B2:H273,7, FALSE),VLOOKUP(E649,Store_SRP!B2:H110,7, FALSE)), VLOOKUP(E649,Store_Showcase!B2:H144,7, FALSE))</f>
      </c>
      <c r="S649">
        <f>IF(IFERROR(VLOOKUP(E649,Store_Showcase!B2:I144,8, FALSE), TRUE)=TRUE, IF(IFERROR(VLOOKUP(E649,Store_SRP!B2:I110,8, FALSE), TRUE)=TRUE,VLOOKUP(E649,Store_VAM!B2:I273,8, FALSE),VLOOKUP(E649,Store_SRP!B2:I110,8, FALSE)), VLOOKUP(E649,Store_Showcase!B2:I144,8, FALSE))</f>
      </c>
      <c r="T649">
        <f>VLOOKUP(G649,Sku_Consolidated!A2:R957,18,FALSE)</f>
      </c>
      <c r="U649">
        <v>2100006717877</v>
      </c>
      <c r="V649">
        <f>IF(VLOOKUP(G649,Sku_Consolidated!A2:S957,19,FALSE)="SHOWCASE", VLOOKUP(E649,Store_Showcase!B2:L144,11, FALSE), IF(VLOOKUP(G649,Sku_Consolidated!A2:S957,19,FALSE)="VAM",VLOOKUP(E649,Store_VAM!B2:L273,11, FALSE),VLOOKUP(E649,Store_SRP!B2:L110,11, FALSE)))</f>
      </c>
      <c r="W649">
        <f>VLOOKUP(G649,Sku_Consolidated!A2:W957,11,FALSE)</f>
      </c>
      <c r="X649">
        <f>VLOOKUP(G649,Sku_Consolidated!A2:H957,8,FALSE)</f>
      </c>
      <c r="Y649">
        <f>VLOOKUP(G649,Sku_Consolidated!A2:I957,9,FALSE)</f>
      </c>
      <c r="Z649" t="s">
        <v>38</v>
      </c>
      <c r="AA649">
        <f>VLOOKUP(G649,Sku_Consolidated!A2:E957,5,FALSE)</f>
      </c>
      <c r="AB649">
        <f>IF(VLOOKUP(G649,Sku_Consolidated!A2:S957,19,FALSE)="SHOWCASE", VLOOKUP(E649,Store_Showcase!B2:N144,13, FALSE), IF(VLOOKUP(G649,Sku_Consolidated!A2:S957,19,FALSE)="VAM",VLOOKUP(E649,Store_VAM!B2:N273,13, FALSE),VLOOKUP(E649,Store_SRP!B2:N110,13, FALSE)))</f>
      </c>
      <c r="AC649">
        <f>IF(IFERROR(AB649,TRUE)=TRUE, "-","OK")</f>
      </c>
      <c r="AD649" s="8" t="s">
        <v>1492</v>
      </c>
      <c r="AE649" s="8" t="s">
        <v>39</v>
      </c>
      <c r="AF649">
        <f>IF(IFERROR(VLOOKUP(E649,Store_Showcase!B2:H144,{5}, FALSE), TRUE)=TRUE, IF(IFERROR(VLOOKUP(E649,Store_SRP!B2:H110,{5}, FALSE), TRUE)=TRUE,VLOOKUP(E649,Store_VAM!B2:H273,{5}, FALSE),VLOOKUP(E649,Store_SRP!B2:H110,{5}, FALSE)), VLOOKUP(E649,Store_Showcase!B2:H144,{5}, FALSE))</f>
      </c>
      <c r="AG649">
        <f>IF(IFERROR(VLOOKUP(E649,Store_Showcase!B2:H144,{6}, FALSE), TRUE)=TRUE, IF(IFERROR(VLOOKUP(E649,Store_SRP!B2:H110,{6}, FALSE), TRUE)=TRUE,VLOOKUP(E649,Store_VAM!B2:H273,{6}, FALSE),VLOOKUP(E649,Store_SRP!B2:H110,{6}, FALSE)), VLOOKUP(E649,Store_Showcase!B2:H144,{6}, FALSE))</f>
      </c>
      <c r="AH649">
        <f>VLOOKUP(G649,Sku_Consolidated!A2:R957,18,FALSE)</f>
      </c>
      <c r="AI649">
        <f>VLOOKUP(G649,Sku_Consolidated!A2:S957,19,FALSE)</f>
      </c>
      <c r="AJ649">
        <f>VLOOKUP(G649,Sku_Consolidated!A2:T957,20,FALSE)</f>
      </c>
    </row>
    <row r="650" spans="1:36" x14ac:dyDescent="0.25">
      <c r="A650">
        <v>2024</v>
      </c>
      <c r="B650" t="s">
        <v>31</v>
      </c>
      <c r="C650" t="s">
        <v>32</v>
      </c>
      <c r="D650" t="s">
        <v>33</v>
      </c>
      <c r="E650">
        <v>251</v>
      </c>
      <c r="F650">
        <f>IF(IFERROR(VLOOKUP(E650,Store_Showcase!B2:H144,{2}, FALSE), TRUE)=TRUE, IF(IFERROR(VLOOKUP(E650,Store_SRP!B2:H110,{2}, FALSE), TRUE)=TRUE,VLOOKUP(E650,Store_VAM!B2:H273,{2}, FALSE),VLOOKUP(E650,Store_SRP!B2:H110,{2}, FALSE)), VLOOKUP(E650,Store_Showcase!B2:H144,{2}, FALSE))</f>
      </c>
      <c r="G650">
        <v>655304</v>
      </c>
      <c r="H650" t="s">
        <v>142</v>
      </c>
      <c r="I650" s="8" t="s">
        <v>1493</v>
      </c>
      <c r="J650" t="s">
        <v>36</v>
      </c>
      <c r="K650" s="8">
        <f>IF(J650="PCK", I650, 0)</f>
      </c>
      <c r="L650" s="8">
        <f>IF(J650="KLS", I650, IF(J650="PCK", I650*VLOOKUP(G650,Sku_Consolidated!A2:U957,21, FALSE),I650*VLOOKUP(G650,Sku_Consolidated!A2:U957,21, FALSE)))</f>
      </c>
      <c r="M650" s="8">
        <f>IF(J650="PCS", I650, 0)</f>
      </c>
      <c r="N650" s="8" t="s">
        <v>1494</v>
      </c>
      <c r="O650" s="8">
        <f>N650 * VLOOKUP(E650&amp;VLOOKUP(G650,Sku_Consolidated!A2:Q957,17,FALSE),Sku_CommRate!A2:E1002, 5, FALSE)</f>
      </c>
      <c r="P650" s="8">
        <f>N650 - O650</f>
      </c>
      <c r="Q650">
        <f>VLOOKUP(G650,Sku_Consolidated!A2:G957,7, FALSE)</f>
      </c>
      <c r="R650">
        <f>IF(IFERROR(VLOOKUP(E650,Store_Showcase!B2:H144,7, FALSE), TRUE)=TRUE, IF(IFERROR(VLOOKUP(E650,Store_SRP!B2:H110,7, FALSE), TRUE)=TRUE,VLOOKUP(E650,Store_VAM!B2:H273,7, FALSE),VLOOKUP(E650,Store_SRP!B2:H110,7, FALSE)), VLOOKUP(E650,Store_Showcase!B2:H144,7, FALSE))</f>
      </c>
      <c r="S650">
        <f>IF(IFERROR(VLOOKUP(E650,Store_Showcase!B2:I144,8, FALSE), TRUE)=TRUE, IF(IFERROR(VLOOKUP(E650,Store_SRP!B2:I110,8, FALSE), TRUE)=TRUE,VLOOKUP(E650,Store_VAM!B2:I273,8, FALSE),VLOOKUP(E650,Store_SRP!B2:I110,8, FALSE)), VLOOKUP(E650,Store_Showcase!B2:I144,8, FALSE))</f>
      </c>
      <c r="T650">
        <f>VLOOKUP(G650,Sku_Consolidated!A2:R957,18,FALSE)</f>
      </c>
      <c r="U650">
        <v>6231</v>
      </c>
      <c r="V650">
        <f>IF(VLOOKUP(G650,Sku_Consolidated!A2:S957,19,FALSE)="SHOWCASE", VLOOKUP(E650,Store_Showcase!B2:L144,11, FALSE), IF(VLOOKUP(G650,Sku_Consolidated!A2:S957,19,FALSE)="VAM",VLOOKUP(E650,Store_VAM!B2:L273,11, FALSE),VLOOKUP(E650,Store_SRP!B2:L110,11, FALSE)))</f>
      </c>
      <c r="W650">
        <f>VLOOKUP(G650,Sku_Consolidated!A2:W957,11,FALSE)</f>
      </c>
      <c r="X650">
        <f>VLOOKUP(G650,Sku_Consolidated!A2:H957,8,FALSE)</f>
      </c>
      <c r="Y650">
        <f>VLOOKUP(G650,Sku_Consolidated!A2:I957,9,FALSE)</f>
      </c>
      <c r="Z650" t="s">
        <v>38</v>
      </c>
      <c r="AA650">
        <f>VLOOKUP(G650,Sku_Consolidated!A2:E957,5,FALSE)</f>
      </c>
      <c r="AB650">
        <f>IF(VLOOKUP(G650,Sku_Consolidated!A2:S957,19,FALSE)="SHOWCASE", VLOOKUP(E650,Store_Showcase!B2:N144,13, FALSE), IF(VLOOKUP(G650,Sku_Consolidated!A2:S957,19,FALSE)="VAM",VLOOKUP(E650,Store_VAM!B2:N273,13, FALSE),VLOOKUP(E650,Store_SRP!B2:N110,13, FALSE)))</f>
      </c>
      <c r="AC650">
        <f>IF(IFERROR(AB650,TRUE)=TRUE, "-","OK")</f>
      </c>
      <c r="AD650" s="8" t="s">
        <v>1494</v>
      </c>
      <c r="AE650" s="8" t="s">
        <v>39</v>
      </c>
      <c r="AF650">
        <f>IF(IFERROR(VLOOKUP(E650,Store_Showcase!B2:H144,{5}, FALSE), TRUE)=TRUE, IF(IFERROR(VLOOKUP(E650,Store_SRP!B2:H110,{5}, FALSE), TRUE)=TRUE,VLOOKUP(E650,Store_VAM!B2:H273,{5}, FALSE),VLOOKUP(E650,Store_SRP!B2:H110,{5}, FALSE)), VLOOKUP(E650,Store_Showcase!B2:H144,{5}, FALSE))</f>
      </c>
      <c r="AG650">
        <f>IF(IFERROR(VLOOKUP(E650,Store_Showcase!B2:H144,{6}, FALSE), TRUE)=TRUE, IF(IFERROR(VLOOKUP(E650,Store_SRP!B2:H110,{6}, FALSE), TRUE)=TRUE,VLOOKUP(E650,Store_VAM!B2:H273,{6}, FALSE),VLOOKUP(E650,Store_SRP!B2:H110,{6}, FALSE)), VLOOKUP(E650,Store_Showcase!B2:H144,{6}, FALSE))</f>
      </c>
      <c r="AH650">
        <f>VLOOKUP(G650,Sku_Consolidated!A2:R957,18,FALSE)</f>
      </c>
      <c r="AI650">
        <f>VLOOKUP(G650,Sku_Consolidated!A2:S957,19,FALSE)</f>
      </c>
      <c r="AJ650">
        <f>VLOOKUP(G650,Sku_Consolidated!A2:T957,20,FALSE)</f>
      </c>
    </row>
    <row r="651" spans="1:36" x14ac:dyDescent="0.25">
      <c r="A651">
        <v>2024</v>
      </c>
      <c r="B651" t="s">
        <v>31</v>
      </c>
      <c r="C651" t="s">
        <v>32</v>
      </c>
      <c r="D651" t="s">
        <v>33</v>
      </c>
      <c r="E651">
        <v>736</v>
      </c>
      <c r="F651">
        <f>IF(IFERROR(VLOOKUP(E651,Store_Showcase!B2:H144,{2}, FALSE), TRUE)=TRUE, IF(IFERROR(VLOOKUP(E651,Store_SRP!B2:H110,{2}, FALSE), TRUE)=TRUE,VLOOKUP(E651,Store_VAM!B2:H273,{2}, FALSE),VLOOKUP(E651,Store_SRP!B2:H110,{2}, FALSE)), VLOOKUP(E651,Store_Showcase!B2:H144,{2}, FALSE))</f>
      </c>
      <c r="G651">
        <v>655316</v>
      </c>
      <c r="H651" t="s">
        <v>875</v>
      </c>
      <c r="I651" s="8" t="s">
        <v>1495</v>
      </c>
      <c r="J651" t="s">
        <v>36</v>
      </c>
      <c r="K651" s="8">
        <f>IF(J651="PCK", I651, 0)</f>
      </c>
      <c r="L651" s="8">
        <f>IF(J651="KLS", I651, IF(J651="PCK", I651*VLOOKUP(G651,Sku_Consolidated!A2:U957,21, FALSE),I651*VLOOKUP(G651,Sku_Consolidated!A2:U957,21, FALSE)))</f>
      </c>
      <c r="M651" s="8">
        <f>IF(J651="PCS", I651, 0)</f>
      </c>
      <c r="N651" s="8" t="s">
        <v>1496</v>
      </c>
      <c r="O651" s="8">
        <f>N651 * VLOOKUP(E651&amp;VLOOKUP(G651,Sku_Consolidated!A2:Q957,17,FALSE),Sku_CommRate!A2:E1002, 5, FALSE)</f>
      </c>
      <c r="P651" s="8">
        <f>N651 - O651</f>
      </c>
      <c r="Q651">
        <f>VLOOKUP(G651,Sku_Consolidated!A2:G957,7, FALSE)</f>
      </c>
      <c r="R651">
        <f>IF(IFERROR(VLOOKUP(E651,Store_Showcase!B2:H144,7, FALSE), TRUE)=TRUE, IF(IFERROR(VLOOKUP(E651,Store_SRP!B2:H110,7, FALSE), TRUE)=TRUE,VLOOKUP(E651,Store_VAM!B2:H273,7, FALSE),VLOOKUP(E651,Store_SRP!B2:H110,7, FALSE)), VLOOKUP(E651,Store_Showcase!B2:H144,7, FALSE))</f>
      </c>
      <c r="S651">
        <f>IF(IFERROR(VLOOKUP(E651,Store_Showcase!B2:I144,8, FALSE), TRUE)=TRUE, IF(IFERROR(VLOOKUP(E651,Store_SRP!B2:I110,8, FALSE), TRUE)=TRUE,VLOOKUP(E651,Store_VAM!B2:I273,8, FALSE),VLOOKUP(E651,Store_SRP!B2:I110,8, FALSE)), VLOOKUP(E651,Store_Showcase!B2:I144,8, FALSE))</f>
      </c>
      <c r="T651">
        <f>VLOOKUP(G651,Sku_Consolidated!A2:R957,18,FALSE)</f>
      </c>
      <c r="U651">
        <v>6241</v>
      </c>
      <c r="V651">
        <f>IF(VLOOKUP(G651,Sku_Consolidated!A2:S957,19,FALSE)="SHOWCASE", VLOOKUP(E651,Store_Showcase!B2:L144,11, FALSE), IF(VLOOKUP(G651,Sku_Consolidated!A2:S957,19,FALSE)="VAM",VLOOKUP(E651,Store_VAM!B2:L273,11, FALSE),VLOOKUP(E651,Store_SRP!B2:L110,11, FALSE)))</f>
      </c>
      <c r="W651">
        <f>VLOOKUP(G651,Sku_Consolidated!A2:W957,11,FALSE)</f>
      </c>
      <c r="X651">
        <f>VLOOKUP(G651,Sku_Consolidated!A2:H957,8,FALSE)</f>
      </c>
      <c r="Y651">
        <f>VLOOKUP(G651,Sku_Consolidated!A2:I957,9,FALSE)</f>
      </c>
      <c r="Z651" t="s">
        <v>38</v>
      </c>
      <c r="AA651">
        <f>VLOOKUP(G651,Sku_Consolidated!A2:E957,5,FALSE)</f>
      </c>
      <c r="AB651">
        <f>IF(VLOOKUP(G651,Sku_Consolidated!A2:S957,19,FALSE)="SHOWCASE", VLOOKUP(E651,Store_Showcase!B2:N144,13, FALSE), IF(VLOOKUP(G651,Sku_Consolidated!A2:S957,19,FALSE)="VAM",VLOOKUP(E651,Store_VAM!B2:N273,13, FALSE),VLOOKUP(E651,Store_SRP!B2:N110,13, FALSE)))</f>
      </c>
      <c r="AC651">
        <f>IF(IFERROR(AB651,TRUE)=TRUE, "-","OK")</f>
      </c>
      <c r="AD651" s="8" t="s">
        <v>1496</v>
      </c>
      <c r="AE651" s="8" t="s">
        <v>39</v>
      </c>
      <c r="AF651">
        <f>IF(IFERROR(VLOOKUP(E651,Store_Showcase!B2:H144,{5}, FALSE), TRUE)=TRUE, IF(IFERROR(VLOOKUP(E651,Store_SRP!B2:H110,{5}, FALSE), TRUE)=TRUE,VLOOKUP(E651,Store_VAM!B2:H273,{5}, FALSE),VLOOKUP(E651,Store_SRP!B2:H110,{5}, FALSE)), VLOOKUP(E651,Store_Showcase!B2:H144,{5}, FALSE))</f>
      </c>
      <c r="AG651">
        <f>IF(IFERROR(VLOOKUP(E651,Store_Showcase!B2:H144,{6}, FALSE), TRUE)=TRUE, IF(IFERROR(VLOOKUP(E651,Store_SRP!B2:H110,{6}, FALSE), TRUE)=TRUE,VLOOKUP(E651,Store_VAM!B2:H273,{6}, FALSE),VLOOKUP(E651,Store_SRP!B2:H110,{6}, FALSE)), VLOOKUP(E651,Store_Showcase!B2:H144,{6}, FALSE))</f>
      </c>
      <c r="AH651">
        <f>VLOOKUP(G651,Sku_Consolidated!A2:R957,18,FALSE)</f>
      </c>
      <c r="AI651">
        <f>VLOOKUP(G651,Sku_Consolidated!A2:S957,19,FALSE)</f>
      </c>
      <c r="AJ651">
        <f>VLOOKUP(G651,Sku_Consolidated!A2:T957,20,FALSE)</f>
      </c>
    </row>
    <row r="652" spans="1:36" x14ac:dyDescent="0.25">
      <c r="A652">
        <v>2024</v>
      </c>
      <c r="B652" t="s">
        <v>31</v>
      </c>
      <c r="C652" t="s">
        <v>32</v>
      </c>
      <c r="D652" t="s">
        <v>33</v>
      </c>
      <c r="E652">
        <v>205</v>
      </c>
      <c r="F652">
        <f>IF(IFERROR(VLOOKUP(E652,Store_Showcase!B2:H144,{2}, FALSE), TRUE)=TRUE, IF(IFERROR(VLOOKUP(E652,Store_SRP!B2:H110,{2}, FALSE), TRUE)=TRUE,VLOOKUP(E652,Store_VAM!B2:H273,{2}, FALSE),VLOOKUP(E652,Store_SRP!B2:H110,{2}, FALSE)), VLOOKUP(E652,Store_Showcase!B2:H144,{2}, FALSE))</f>
      </c>
      <c r="G652">
        <v>655514</v>
      </c>
      <c r="H652" t="s">
        <v>46</v>
      </c>
      <c r="I652" s="8" t="s">
        <v>1497</v>
      </c>
      <c r="J652" t="s">
        <v>36</v>
      </c>
      <c r="K652" s="8">
        <f>IF(J652="PCK", I652, 0)</f>
      </c>
      <c r="L652" s="8">
        <f>IF(J652="KLS", I652, IF(J652="PCK", I652*VLOOKUP(G652,Sku_Consolidated!A2:U957,21, FALSE),I652*VLOOKUP(G652,Sku_Consolidated!A2:U957,21, FALSE)))</f>
      </c>
      <c r="M652" s="8">
        <f>IF(J652="PCS", I652, 0)</f>
      </c>
      <c r="N652" s="8" t="s">
        <v>1498</v>
      </c>
      <c r="O652" s="8">
        <f>N652 * VLOOKUP(E652&amp;VLOOKUP(G652,Sku_Consolidated!A2:Q957,17,FALSE),Sku_CommRate!A2:E1002, 5, FALSE)</f>
      </c>
      <c r="P652" s="8">
        <f>N652 - O652</f>
      </c>
      <c r="Q652">
        <f>VLOOKUP(G652,Sku_Consolidated!A2:G957,7, FALSE)</f>
      </c>
      <c r="R652">
        <f>IF(IFERROR(VLOOKUP(E652,Store_Showcase!B2:H144,7, FALSE), TRUE)=TRUE, IF(IFERROR(VLOOKUP(E652,Store_SRP!B2:H110,7, FALSE), TRUE)=TRUE,VLOOKUP(E652,Store_VAM!B2:H273,7, FALSE),VLOOKUP(E652,Store_SRP!B2:H110,7, FALSE)), VLOOKUP(E652,Store_Showcase!B2:H144,7, FALSE))</f>
      </c>
      <c r="S652">
        <f>IF(IFERROR(VLOOKUP(E652,Store_Showcase!B2:I144,8, FALSE), TRUE)=TRUE, IF(IFERROR(VLOOKUP(E652,Store_SRP!B2:I110,8, FALSE), TRUE)=TRUE,VLOOKUP(E652,Store_VAM!B2:I273,8, FALSE),VLOOKUP(E652,Store_SRP!B2:I110,8, FALSE)), VLOOKUP(E652,Store_Showcase!B2:I144,8, FALSE))</f>
      </c>
      <c r="T652">
        <f>VLOOKUP(G652,Sku_Consolidated!A2:R957,18,FALSE)</f>
      </c>
      <c r="U652">
        <v>6337</v>
      </c>
      <c r="V652">
        <f>IF(VLOOKUP(G652,Sku_Consolidated!A2:S957,19,FALSE)="SHOWCASE", VLOOKUP(E652,Store_Showcase!B2:L144,11, FALSE), IF(VLOOKUP(G652,Sku_Consolidated!A2:S957,19,FALSE)="VAM",VLOOKUP(E652,Store_VAM!B2:L273,11, FALSE),VLOOKUP(E652,Store_SRP!B2:L110,11, FALSE)))</f>
      </c>
      <c r="W652">
        <f>VLOOKUP(G652,Sku_Consolidated!A2:W957,11,FALSE)</f>
      </c>
      <c r="X652">
        <f>VLOOKUP(G652,Sku_Consolidated!A2:H957,8,FALSE)</f>
      </c>
      <c r="Y652">
        <f>VLOOKUP(G652,Sku_Consolidated!A2:I957,9,FALSE)</f>
      </c>
      <c r="Z652" t="s">
        <v>38</v>
      </c>
      <c r="AA652">
        <f>VLOOKUP(G652,Sku_Consolidated!A2:E957,5,FALSE)</f>
      </c>
      <c r="AB652">
        <f>IF(VLOOKUP(G652,Sku_Consolidated!A2:S957,19,FALSE)="SHOWCASE", VLOOKUP(E652,Store_Showcase!B2:N144,13, FALSE), IF(VLOOKUP(G652,Sku_Consolidated!A2:S957,19,FALSE)="VAM",VLOOKUP(E652,Store_VAM!B2:N273,13, FALSE),VLOOKUP(E652,Store_SRP!B2:N110,13, FALSE)))</f>
      </c>
      <c r="AC652">
        <f>IF(IFERROR(AB652,TRUE)=TRUE, "-","OK")</f>
      </c>
      <c r="AD652" s="8" t="s">
        <v>1498</v>
      </c>
      <c r="AE652" s="8" t="s">
        <v>39</v>
      </c>
      <c r="AF652">
        <f>IF(IFERROR(VLOOKUP(E652,Store_Showcase!B2:H144,{5}, FALSE), TRUE)=TRUE, IF(IFERROR(VLOOKUP(E652,Store_SRP!B2:H110,{5}, FALSE), TRUE)=TRUE,VLOOKUP(E652,Store_VAM!B2:H273,{5}, FALSE),VLOOKUP(E652,Store_SRP!B2:H110,{5}, FALSE)), VLOOKUP(E652,Store_Showcase!B2:H144,{5}, FALSE))</f>
      </c>
      <c r="AG652">
        <f>IF(IFERROR(VLOOKUP(E652,Store_Showcase!B2:H144,{6}, FALSE), TRUE)=TRUE, IF(IFERROR(VLOOKUP(E652,Store_SRP!B2:H110,{6}, FALSE), TRUE)=TRUE,VLOOKUP(E652,Store_VAM!B2:H273,{6}, FALSE),VLOOKUP(E652,Store_SRP!B2:H110,{6}, FALSE)), VLOOKUP(E652,Store_Showcase!B2:H144,{6}, FALSE))</f>
      </c>
      <c r="AH652">
        <f>VLOOKUP(G652,Sku_Consolidated!A2:R957,18,FALSE)</f>
      </c>
      <c r="AI652">
        <f>VLOOKUP(G652,Sku_Consolidated!A2:S957,19,FALSE)</f>
      </c>
      <c r="AJ652">
        <f>VLOOKUP(G652,Sku_Consolidated!A2:T957,20,FALSE)</f>
      </c>
    </row>
    <row r="653" spans="1:36" x14ac:dyDescent="0.25">
      <c r="A653">
        <v>2024</v>
      </c>
      <c r="B653" t="s">
        <v>31</v>
      </c>
      <c r="C653" t="s">
        <v>32</v>
      </c>
      <c r="D653" t="s">
        <v>33</v>
      </c>
      <c r="E653">
        <v>722</v>
      </c>
      <c r="F653">
        <f>IF(IFERROR(VLOOKUP(E653,Store_Showcase!B2:H144,{2}, FALSE), TRUE)=TRUE, IF(IFERROR(VLOOKUP(E653,Store_SRP!B2:H110,{2}, FALSE), TRUE)=TRUE,VLOOKUP(E653,Store_VAM!B2:H273,{2}, FALSE),VLOOKUP(E653,Store_SRP!B2:H110,{2}, FALSE)), VLOOKUP(E653,Store_Showcase!B2:H144,{2}, FALSE))</f>
      </c>
      <c r="G653">
        <v>693086</v>
      </c>
      <c r="H653" t="s">
        <v>1499</v>
      </c>
      <c r="I653" s="8" t="s">
        <v>1500</v>
      </c>
      <c r="J653" t="s">
        <v>36</v>
      </c>
      <c r="K653" s="8">
        <f>IF(J653="PCK", I653, 0)</f>
      </c>
      <c r="L653" s="8">
        <f>IF(J653="KLS", I653, IF(J653="PCK", I653*VLOOKUP(G653,Sku_Consolidated!A2:U957,21, FALSE),I653*VLOOKUP(G653,Sku_Consolidated!A2:U957,21, FALSE)))</f>
      </c>
      <c r="M653" s="8">
        <f>IF(J653="PCS", I653, 0)</f>
      </c>
      <c r="N653" s="8" t="s">
        <v>1501</v>
      </c>
      <c r="O653" s="8">
        <f>N653 * VLOOKUP(E653&amp;VLOOKUP(G653,Sku_Consolidated!A2:Q957,17,FALSE),Sku_CommRate!A2:E1002, 5, FALSE)</f>
      </c>
      <c r="P653" s="8">
        <f>N653 - O653</f>
      </c>
      <c r="Q653">
        <f>VLOOKUP(G653,Sku_Consolidated!A2:G957,7, FALSE)</f>
      </c>
      <c r="R653">
        <f>IF(IFERROR(VLOOKUP(E653,Store_Showcase!B2:H144,7, FALSE), TRUE)=TRUE, IF(IFERROR(VLOOKUP(E653,Store_SRP!B2:H110,7, FALSE), TRUE)=TRUE,VLOOKUP(E653,Store_VAM!B2:H273,7, FALSE),VLOOKUP(E653,Store_SRP!B2:H110,7, FALSE)), VLOOKUP(E653,Store_Showcase!B2:H144,7, FALSE))</f>
      </c>
      <c r="S653">
        <f>IF(IFERROR(VLOOKUP(E653,Store_Showcase!B2:I144,8, FALSE), TRUE)=TRUE, IF(IFERROR(VLOOKUP(E653,Store_SRP!B2:I110,8, FALSE), TRUE)=TRUE,VLOOKUP(E653,Store_VAM!B2:I273,8, FALSE),VLOOKUP(E653,Store_SRP!B2:I110,8, FALSE)), VLOOKUP(E653,Store_Showcase!B2:I144,8, FALSE))</f>
      </c>
      <c r="T653">
        <f>VLOOKUP(G653,Sku_Consolidated!A2:R957,18,FALSE)</f>
      </c>
      <c r="U653">
        <v>13688</v>
      </c>
      <c r="V653">
        <f>IF(VLOOKUP(G653,Sku_Consolidated!A2:S957,19,FALSE)="SHOWCASE", VLOOKUP(E653,Store_Showcase!B2:L144,11, FALSE), IF(VLOOKUP(G653,Sku_Consolidated!A2:S957,19,FALSE)="VAM",VLOOKUP(E653,Store_VAM!B2:L273,11, FALSE),VLOOKUP(E653,Store_SRP!B2:L110,11, FALSE)))</f>
      </c>
      <c r="W653">
        <f>VLOOKUP(G653,Sku_Consolidated!A2:W957,11,FALSE)</f>
      </c>
      <c r="X653">
        <f>VLOOKUP(G653,Sku_Consolidated!A2:H957,8,FALSE)</f>
      </c>
      <c r="Y653">
        <f>VLOOKUP(G653,Sku_Consolidated!A2:I957,9,FALSE)</f>
      </c>
      <c r="Z653" t="s">
        <v>38</v>
      </c>
      <c r="AA653">
        <f>VLOOKUP(G653,Sku_Consolidated!A2:E957,5,FALSE)</f>
      </c>
      <c r="AB653">
        <f>IF(VLOOKUP(G653,Sku_Consolidated!A2:S957,19,FALSE)="SHOWCASE", VLOOKUP(E653,Store_Showcase!B2:N144,13, FALSE), IF(VLOOKUP(G653,Sku_Consolidated!A2:S957,19,FALSE)="VAM",VLOOKUP(E653,Store_VAM!B2:N273,13, FALSE),VLOOKUP(E653,Store_SRP!B2:N110,13, FALSE)))</f>
      </c>
      <c r="AC653">
        <f>IF(IFERROR(AB653,TRUE)=TRUE, "-","OK")</f>
      </c>
      <c r="AD653" s="8" t="s">
        <v>1501</v>
      </c>
      <c r="AE653" s="8" t="s">
        <v>39</v>
      </c>
      <c r="AF653">
        <f>IF(IFERROR(VLOOKUP(E653,Store_Showcase!B2:H144,{5}, FALSE), TRUE)=TRUE, IF(IFERROR(VLOOKUP(E653,Store_SRP!B2:H110,{5}, FALSE), TRUE)=TRUE,VLOOKUP(E653,Store_VAM!B2:H273,{5}, FALSE),VLOOKUP(E653,Store_SRP!B2:H110,{5}, FALSE)), VLOOKUP(E653,Store_Showcase!B2:H144,{5}, FALSE))</f>
      </c>
      <c r="AG653">
        <f>IF(IFERROR(VLOOKUP(E653,Store_Showcase!B2:H144,{6}, FALSE), TRUE)=TRUE, IF(IFERROR(VLOOKUP(E653,Store_SRP!B2:H110,{6}, FALSE), TRUE)=TRUE,VLOOKUP(E653,Store_VAM!B2:H273,{6}, FALSE),VLOOKUP(E653,Store_SRP!B2:H110,{6}, FALSE)), VLOOKUP(E653,Store_Showcase!B2:H144,{6}, FALSE))</f>
      </c>
      <c r="AH653">
        <f>VLOOKUP(G653,Sku_Consolidated!A2:R957,18,FALSE)</f>
      </c>
      <c r="AI653">
        <f>VLOOKUP(G653,Sku_Consolidated!A2:S957,19,FALSE)</f>
      </c>
      <c r="AJ653">
        <f>VLOOKUP(G653,Sku_Consolidated!A2:T957,20,FALSE)</f>
      </c>
    </row>
    <row r="654" spans="1:36" x14ac:dyDescent="0.25">
      <c r="A654">
        <v>2024</v>
      </c>
      <c r="B654" t="s">
        <v>31</v>
      </c>
      <c r="C654" t="s">
        <v>32</v>
      </c>
      <c r="D654" t="s">
        <v>33</v>
      </c>
      <c r="E654">
        <v>136</v>
      </c>
      <c r="F654">
        <f>IF(IFERROR(VLOOKUP(E654,Store_Showcase!B2:H144,{2}, FALSE), TRUE)=TRUE, IF(IFERROR(VLOOKUP(E654,Store_SRP!B2:H110,{2}, FALSE), TRUE)=TRUE,VLOOKUP(E654,Store_VAM!B2:H273,{2}, FALSE),VLOOKUP(E654,Store_SRP!B2:H110,{2}, FALSE)), VLOOKUP(E654,Store_Showcase!B2:H144,{2}, FALSE))</f>
      </c>
      <c r="G654">
        <v>655321</v>
      </c>
      <c r="H654" t="s">
        <v>471</v>
      </c>
      <c r="I654" s="8" t="s">
        <v>1502</v>
      </c>
      <c r="J654" t="s">
        <v>36</v>
      </c>
      <c r="K654" s="8">
        <f>IF(J654="PCK", I654, 0)</f>
      </c>
      <c r="L654" s="8">
        <f>IF(J654="KLS", I654, IF(J654="PCK", I654*VLOOKUP(G654,Sku_Consolidated!A2:U957,21, FALSE),I654*VLOOKUP(G654,Sku_Consolidated!A2:U957,21, FALSE)))</f>
      </c>
      <c r="M654" s="8">
        <f>IF(J654="PCS", I654, 0)</f>
      </c>
      <c r="N654" s="8" t="s">
        <v>1503</v>
      </c>
      <c r="O654" s="8">
        <f>N654 * VLOOKUP(E654&amp;VLOOKUP(G654,Sku_Consolidated!A2:Q957,17,FALSE),Sku_CommRate!A2:E1002, 5, FALSE)</f>
      </c>
      <c r="P654" s="8">
        <f>N654 - O654</f>
      </c>
      <c r="Q654">
        <f>VLOOKUP(G654,Sku_Consolidated!A2:G957,7, FALSE)</f>
      </c>
      <c r="R654">
        <f>IF(IFERROR(VLOOKUP(E654,Store_Showcase!B2:H144,7, FALSE), TRUE)=TRUE, IF(IFERROR(VLOOKUP(E654,Store_SRP!B2:H110,7, FALSE), TRUE)=TRUE,VLOOKUP(E654,Store_VAM!B2:H273,7, FALSE),VLOOKUP(E654,Store_SRP!B2:H110,7, FALSE)), VLOOKUP(E654,Store_Showcase!B2:H144,7, FALSE))</f>
      </c>
      <c r="S654">
        <f>IF(IFERROR(VLOOKUP(E654,Store_Showcase!B2:I144,8, FALSE), TRUE)=TRUE, IF(IFERROR(VLOOKUP(E654,Store_SRP!B2:I110,8, FALSE), TRUE)=TRUE,VLOOKUP(E654,Store_VAM!B2:I273,8, FALSE),VLOOKUP(E654,Store_SRP!B2:I110,8, FALSE)), VLOOKUP(E654,Store_Showcase!B2:I144,8, FALSE))</f>
      </c>
      <c r="T654">
        <f>VLOOKUP(G654,Sku_Consolidated!A2:R957,18,FALSE)</f>
      </c>
      <c r="U654">
        <v>6246</v>
      </c>
      <c r="V654">
        <f>IF(VLOOKUP(G654,Sku_Consolidated!A2:S957,19,FALSE)="SHOWCASE", VLOOKUP(E654,Store_Showcase!B2:L144,11, FALSE), IF(VLOOKUP(G654,Sku_Consolidated!A2:S957,19,FALSE)="VAM",VLOOKUP(E654,Store_VAM!B2:L273,11, FALSE),VLOOKUP(E654,Store_SRP!B2:L110,11, FALSE)))</f>
      </c>
      <c r="W654">
        <f>VLOOKUP(G654,Sku_Consolidated!A2:W957,11,FALSE)</f>
      </c>
      <c r="X654">
        <f>VLOOKUP(G654,Sku_Consolidated!A2:H957,8,FALSE)</f>
      </c>
      <c r="Y654">
        <f>VLOOKUP(G654,Sku_Consolidated!A2:I957,9,FALSE)</f>
      </c>
      <c r="Z654" t="s">
        <v>38</v>
      </c>
      <c r="AA654">
        <f>VLOOKUP(G654,Sku_Consolidated!A2:E957,5,FALSE)</f>
      </c>
      <c r="AB654">
        <f>IF(VLOOKUP(G654,Sku_Consolidated!A2:S957,19,FALSE)="SHOWCASE", VLOOKUP(E654,Store_Showcase!B2:N144,13, FALSE), IF(VLOOKUP(G654,Sku_Consolidated!A2:S957,19,FALSE)="VAM",VLOOKUP(E654,Store_VAM!B2:N273,13, FALSE),VLOOKUP(E654,Store_SRP!B2:N110,13, FALSE)))</f>
      </c>
      <c r="AC654">
        <f>IF(IFERROR(AB654,TRUE)=TRUE, "-","OK")</f>
      </c>
      <c r="AD654" s="8" t="s">
        <v>1503</v>
      </c>
      <c r="AE654" s="8" t="s">
        <v>39</v>
      </c>
      <c r="AF654">
        <f>IF(IFERROR(VLOOKUP(E654,Store_Showcase!B2:H144,{5}, FALSE), TRUE)=TRUE, IF(IFERROR(VLOOKUP(E654,Store_SRP!B2:H110,{5}, FALSE), TRUE)=TRUE,VLOOKUP(E654,Store_VAM!B2:H273,{5}, FALSE),VLOOKUP(E654,Store_SRP!B2:H110,{5}, FALSE)), VLOOKUP(E654,Store_Showcase!B2:H144,{5}, FALSE))</f>
      </c>
      <c r="AG654">
        <f>IF(IFERROR(VLOOKUP(E654,Store_Showcase!B2:H144,{6}, FALSE), TRUE)=TRUE, IF(IFERROR(VLOOKUP(E654,Store_SRP!B2:H110,{6}, FALSE), TRUE)=TRUE,VLOOKUP(E654,Store_VAM!B2:H273,{6}, FALSE),VLOOKUP(E654,Store_SRP!B2:H110,{6}, FALSE)), VLOOKUP(E654,Store_Showcase!B2:H144,{6}, FALSE))</f>
      </c>
      <c r="AH654">
        <f>VLOOKUP(G654,Sku_Consolidated!A2:R957,18,FALSE)</f>
      </c>
      <c r="AI654">
        <f>VLOOKUP(G654,Sku_Consolidated!A2:S957,19,FALSE)</f>
      </c>
      <c r="AJ654">
        <f>VLOOKUP(G654,Sku_Consolidated!A2:T957,20,FALSE)</f>
      </c>
    </row>
    <row r="655" spans="1:36" x14ac:dyDescent="0.25">
      <c r="A655">
        <v>2024</v>
      </c>
      <c r="B655" t="s">
        <v>31</v>
      </c>
      <c r="C655" t="s">
        <v>32</v>
      </c>
      <c r="D655" t="s">
        <v>33</v>
      </c>
      <c r="E655">
        <v>252</v>
      </c>
      <c r="F655">
        <f>IF(IFERROR(VLOOKUP(E655,Store_Showcase!B2:H144,{2}, FALSE), TRUE)=TRUE, IF(IFERROR(VLOOKUP(E655,Store_SRP!B2:H110,{2}, FALSE), TRUE)=TRUE,VLOOKUP(E655,Store_VAM!B2:H273,{2}, FALSE),VLOOKUP(E655,Store_SRP!B2:H110,{2}, FALSE)), VLOOKUP(E655,Store_Showcase!B2:H144,{2}, FALSE))</f>
      </c>
      <c r="G655">
        <v>657471</v>
      </c>
      <c r="H655" t="s">
        <v>84</v>
      </c>
      <c r="I655" s="8" t="s">
        <v>1504</v>
      </c>
      <c r="J655" t="s">
        <v>36</v>
      </c>
      <c r="K655" s="8">
        <f>IF(J655="PCK", I655, 0)</f>
      </c>
      <c r="L655" s="8">
        <f>IF(J655="KLS", I655, IF(J655="PCK", I655*VLOOKUP(G655,Sku_Consolidated!A2:U957,21, FALSE),I655*VLOOKUP(G655,Sku_Consolidated!A2:U957,21, FALSE)))</f>
      </c>
      <c r="M655" s="8">
        <f>IF(J655="PCS", I655, 0)</f>
      </c>
      <c r="N655" s="8" t="s">
        <v>1505</v>
      </c>
      <c r="O655" s="8">
        <f>N655 * VLOOKUP(E655&amp;VLOOKUP(G655,Sku_Consolidated!A2:Q957,17,FALSE),Sku_CommRate!A2:E1002, 5, FALSE)</f>
      </c>
      <c r="P655" s="8">
        <f>N655 - O655</f>
      </c>
      <c r="Q655">
        <f>VLOOKUP(G655,Sku_Consolidated!A2:G957,7, FALSE)</f>
      </c>
      <c r="R655">
        <f>IF(IFERROR(VLOOKUP(E655,Store_Showcase!B2:H144,7, FALSE), TRUE)=TRUE, IF(IFERROR(VLOOKUP(E655,Store_SRP!B2:H110,7, FALSE), TRUE)=TRUE,VLOOKUP(E655,Store_VAM!B2:H273,7, FALSE),VLOOKUP(E655,Store_SRP!B2:H110,7, FALSE)), VLOOKUP(E655,Store_Showcase!B2:H144,7, FALSE))</f>
      </c>
      <c r="S655">
        <f>IF(IFERROR(VLOOKUP(E655,Store_Showcase!B2:I144,8, FALSE), TRUE)=TRUE, IF(IFERROR(VLOOKUP(E655,Store_SRP!B2:I110,8, FALSE), TRUE)=TRUE,VLOOKUP(E655,Store_VAM!B2:I273,8, FALSE),VLOOKUP(E655,Store_SRP!B2:I110,8, FALSE)), VLOOKUP(E655,Store_Showcase!B2:I144,8, FALSE))</f>
      </c>
      <c r="T655">
        <f>VLOOKUP(G655,Sku_Consolidated!A2:R957,18,FALSE)</f>
      </c>
      <c r="U655">
        <v>7074</v>
      </c>
      <c r="V655">
        <f>IF(VLOOKUP(G655,Sku_Consolidated!A2:S957,19,FALSE)="SHOWCASE", VLOOKUP(E655,Store_Showcase!B2:L144,11, FALSE), IF(VLOOKUP(G655,Sku_Consolidated!A2:S957,19,FALSE)="VAM",VLOOKUP(E655,Store_VAM!B2:L273,11, FALSE),VLOOKUP(E655,Store_SRP!B2:L110,11, FALSE)))</f>
      </c>
      <c r="W655">
        <f>VLOOKUP(G655,Sku_Consolidated!A2:W957,11,FALSE)</f>
      </c>
      <c r="X655">
        <f>VLOOKUP(G655,Sku_Consolidated!A2:H957,8,FALSE)</f>
      </c>
      <c r="Y655">
        <f>VLOOKUP(G655,Sku_Consolidated!A2:I957,9,FALSE)</f>
      </c>
      <c r="Z655" t="s">
        <v>38</v>
      </c>
      <c r="AA655">
        <f>VLOOKUP(G655,Sku_Consolidated!A2:E957,5,FALSE)</f>
      </c>
      <c r="AB655">
        <f>IF(VLOOKUP(G655,Sku_Consolidated!A2:S957,19,FALSE)="SHOWCASE", VLOOKUP(E655,Store_Showcase!B2:N144,13, FALSE), IF(VLOOKUP(G655,Sku_Consolidated!A2:S957,19,FALSE)="VAM",VLOOKUP(E655,Store_VAM!B2:N273,13, FALSE),VLOOKUP(E655,Store_SRP!B2:N110,13, FALSE)))</f>
      </c>
      <c r="AC655">
        <f>IF(IFERROR(AB655,TRUE)=TRUE, "-","OK")</f>
      </c>
      <c r="AD655" s="8" t="s">
        <v>1505</v>
      </c>
      <c r="AE655" s="8" t="s">
        <v>39</v>
      </c>
      <c r="AF655">
        <f>IF(IFERROR(VLOOKUP(E655,Store_Showcase!B2:H144,{5}, FALSE), TRUE)=TRUE, IF(IFERROR(VLOOKUP(E655,Store_SRP!B2:H110,{5}, FALSE), TRUE)=TRUE,VLOOKUP(E655,Store_VAM!B2:H273,{5}, FALSE),VLOOKUP(E655,Store_SRP!B2:H110,{5}, FALSE)), VLOOKUP(E655,Store_Showcase!B2:H144,{5}, FALSE))</f>
      </c>
      <c r="AG655">
        <f>IF(IFERROR(VLOOKUP(E655,Store_Showcase!B2:H144,{6}, FALSE), TRUE)=TRUE, IF(IFERROR(VLOOKUP(E655,Store_SRP!B2:H110,{6}, FALSE), TRUE)=TRUE,VLOOKUP(E655,Store_VAM!B2:H273,{6}, FALSE),VLOOKUP(E655,Store_SRP!B2:H110,{6}, FALSE)), VLOOKUP(E655,Store_Showcase!B2:H144,{6}, FALSE))</f>
      </c>
      <c r="AH655">
        <f>VLOOKUP(G655,Sku_Consolidated!A2:R957,18,FALSE)</f>
      </c>
      <c r="AI655">
        <f>VLOOKUP(G655,Sku_Consolidated!A2:S957,19,FALSE)</f>
      </c>
      <c r="AJ655">
        <f>VLOOKUP(G655,Sku_Consolidated!A2:T957,20,FALSE)</f>
      </c>
    </row>
    <row r="656" spans="1:36" x14ac:dyDescent="0.25">
      <c r="A656">
        <v>2024</v>
      </c>
      <c r="B656" t="s">
        <v>31</v>
      </c>
      <c r="C656" t="s">
        <v>32</v>
      </c>
      <c r="D656" t="s">
        <v>33</v>
      </c>
      <c r="E656">
        <v>705</v>
      </c>
      <c r="F656">
        <f>IF(IFERROR(VLOOKUP(E656,Store_Showcase!B2:H144,{2}, FALSE), TRUE)=TRUE, IF(IFERROR(VLOOKUP(E656,Store_SRP!B2:H110,{2}, FALSE), TRUE)=TRUE,VLOOKUP(E656,Store_VAM!B2:H273,{2}, FALSE),VLOOKUP(E656,Store_SRP!B2:H110,{2}, FALSE)), VLOOKUP(E656,Store_Showcase!B2:H144,{2}, FALSE))</f>
      </c>
      <c r="G656">
        <v>655535</v>
      </c>
      <c r="H656" t="s">
        <v>524</v>
      </c>
      <c r="I656" s="8" t="s">
        <v>1506</v>
      </c>
      <c r="J656" t="s">
        <v>36</v>
      </c>
      <c r="K656" s="8">
        <f>IF(J656="PCK", I656, 0)</f>
      </c>
      <c r="L656" s="8">
        <f>IF(J656="KLS", I656, IF(J656="PCK", I656*VLOOKUP(G656,Sku_Consolidated!A2:U957,21, FALSE),I656*VLOOKUP(G656,Sku_Consolidated!A2:U957,21, FALSE)))</f>
      </c>
      <c r="M656" s="8">
        <f>IF(J656="PCS", I656, 0)</f>
      </c>
      <c r="N656" s="8" t="s">
        <v>1507</v>
      </c>
      <c r="O656" s="8">
        <f>N656 * VLOOKUP(E656&amp;VLOOKUP(G656,Sku_Consolidated!A2:Q957,17,FALSE),Sku_CommRate!A2:E1002, 5, FALSE)</f>
      </c>
      <c r="P656" s="8">
        <f>N656 - O656</f>
      </c>
      <c r="Q656">
        <f>VLOOKUP(G656,Sku_Consolidated!A2:G957,7, FALSE)</f>
      </c>
      <c r="R656">
        <f>IF(IFERROR(VLOOKUP(E656,Store_Showcase!B2:H144,7, FALSE), TRUE)=TRUE, IF(IFERROR(VLOOKUP(E656,Store_SRP!B2:H110,7, FALSE), TRUE)=TRUE,VLOOKUP(E656,Store_VAM!B2:H273,7, FALSE),VLOOKUP(E656,Store_SRP!B2:H110,7, FALSE)), VLOOKUP(E656,Store_Showcase!B2:H144,7, FALSE))</f>
      </c>
      <c r="S656">
        <f>IF(IFERROR(VLOOKUP(E656,Store_Showcase!B2:I144,8, FALSE), TRUE)=TRUE, IF(IFERROR(VLOOKUP(E656,Store_SRP!B2:I110,8, FALSE), TRUE)=TRUE,VLOOKUP(E656,Store_VAM!B2:I273,8, FALSE),VLOOKUP(E656,Store_SRP!B2:I110,8, FALSE)), VLOOKUP(E656,Store_Showcase!B2:I144,8, FALSE))</f>
      </c>
      <c r="T656">
        <f>VLOOKUP(G656,Sku_Consolidated!A2:R957,18,FALSE)</f>
      </c>
      <c r="U656">
        <v>6356</v>
      </c>
      <c r="V656">
        <f>IF(VLOOKUP(G656,Sku_Consolidated!A2:S957,19,FALSE)="SHOWCASE", VLOOKUP(E656,Store_Showcase!B2:L144,11, FALSE), IF(VLOOKUP(G656,Sku_Consolidated!A2:S957,19,FALSE)="VAM",VLOOKUP(E656,Store_VAM!B2:L273,11, FALSE),VLOOKUP(E656,Store_SRP!B2:L110,11, FALSE)))</f>
      </c>
      <c r="W656">
        <f>VLOOKUP(G656,Sku_Consolidated!A2:W957,11,FALSE)</f>
      </c>
      <c r="X656">
        <f>VLOOKUP(G656,Sku_Consolidated!A2:H957,8,FALSE)</f>
      </c>
      <c r="Y656">
        <f>VLOOKUP(G656,Sku_Consolidated!A2:I957,9,FALSE)</f>
      </c>
      <c r="Z656" t="s">
        <v>38</v>
      </c>
      <c r="AA656">
        <f>VLOOKUP(G656,Sku_Consolidated!A2:E957,5,FALSE)</f>
      </c>
      <c r="AB656">
        <f>IF(VLOOKUP(G656,Sku_Consolidated!A2:S957,19,FALSE)="SHOWCASE", VLOOKUP(E656,Store_Showcase!B2:N144,13, FALSE), IF(VLOOKUP(G656,Sku_Consolidated!A2:S957,19,FALSE)="VAM",VLOOKUP(E656,Store_VAM!B2:N273,13, FALSE),VLOOKUP(E656,Store_SRP!B2:N110,13, FALSE)))</f>
      </c>
      <c r="AC656">
        <f>IF(IFERROR(AB656,TRUE)=TRUE, "-","OK")</f>
      </c>
      <c r="AD656" s="8" t="s">
        <v>1507</v>
      </c>
      <c r="AE656" s="8" t="s">
        <v>39</v>
      </c>
      <c r="AF656">
        <f>IF(IFERROR(VLOOKUP(E656,Store_Showcase!B2:H144,{5}, FALSE), TRUE)=TRUE, IF(IFERROR(VLOOKUP(E656,Store_SRP!B2:H110,{5}, FALSE), TRUE)=TRUE,VLOOKUP(E656,Store_VAM!B2:H273,{5}, FALSE),VLOOKUP(E656,Store_SRP!B2:H110,{5}, FALSE)), VLOOKUP(E656,Store_Showcase!B2:H144,{5}, FALSE))</f>
      </c>
      <c r="AG656">
        <f>IF(IFERROR(VLOOKUP(E656,Store_Showcase!B2:H144,{6}, FALSE), TRUE)=TRUE, IF(IFERROR(VLOOKUP(E656,Store_SRP!B2:H110,{6}, FALSE), TRUE)=TRUE,VLOOKUP(E656,Store_VAM!B2:H273,{6}, FALSE),VLOOKUP(E656,Store_SRP!B2:H110,{6}, FALSE)), VLOOKUP(E656,Store_Showcase!B2:H144,{6}, FALSE))</f>
      </c>
      <c r="AH656">
        <f>VLOOKUP(G656,Sku_Consolidated!A2:R957,18,FALSE)</f>
      </c>
      <c r="AI656">
        <f>VLOOKUP(G656,Sku_Consolidated!A2:S957,19,FALSE)</f>
      </c>
      <c r="AJ656">
        <f>VLOOKUP(G656,Sku_Consolidated!A2:T957,20,FALSE)</f>
      </c>
    </row>
    <row r="657" spans="1:36" x14ac:dyDescent="0.25">
      <c r="A657">
        <v>2024</v>
      </c>
      <c r="B657" t="s">
        <v>31</v>
      </c>
      <c r="C657" t="s">
        <v>32</v>
      </c>
      <c r="D657" t="s">
        <v>33</v>
      </c>
      <c r="E657">
        <v>717</v>
      </c>
      <c r="F657">
        <f>IF(IFERROR(VLOOKUP(E657,Store_Showcase!B2:H144,{2}, FALSE), TRUE)=TRUE, IF(IFERROR(VLOOKUP(E657,Store_SRP!B2:H110,{2}, FALSE), TRUE)=TRUE,VLOOKUP(E657,Store_VAM!B2:H273,{2}, FALSE),VLOOKUP(E657,Store_SRP!B2:H110,{2}, FALSE)), VLOOKUP(E657,Store_Showcase!B2:H144,{2}, FALSE))</f>
      </c>
      <c r="G657">
        <v>659615</v>
      </c>
      <c r="H657" t="s">
        <v>1187</v>
      </c>
      <c r="I657" s="8" t="s">
        <v>1508</v>
      </c>
      <c r="J657" t="s">
        <v>36</v>
      </c>
      <c r="K657" s="8">
        <f>IF(J657="PCK", I657, 0)</f>
      </c>
      <c r="L657" s="8">
        <f>IF(J657="KLS", I657, IF(J657="PCK", I657*VLOOKUP(G657,Sku_Consolidated!A2:U957,21, FALSE),I657*VLOOKUP(G657,Sku_Consolidated!A2:U957,21, FALSE)))</f>
      </c>
      <c r="M657" s="8">
        <f>IF(J657="PCS", I657, 0)</f>
      </c>
      <c r="N657" s="8" t="s">
        <v>1509</v>
      </c>
      <c r="O657" s="8">
        <f>N657 * VLOOKUP(E657&amp;VLOOKUP(G657,Sku_Consolidated!A2:Q957,17,FALSE),Sku_CommRate!A2:E1002, 5, FALSE)</f>
      </c>
      <c r="P657" s="8">
        <f>N657 - O657</f>
      </c>
      <c r="Q657">
        <f>VLOOKUP(G657,Sku_Consolidated!A2:G957,7, FALSE)</f>
      </c>
      <c r="R657">
        <f>IF(IFERROR(VLOOKUP(E657,Store_Showcase!B2:H144,7, FALSE), TRUE)=TRUE, IF(IFERROR(VLOOKUP(E657,Store_SRP!B2:H110,7, FALSE), TRUE)=TRUE,VLOOKUP(E657,Store_VAM!B2:H273,7, FALSE),VLOOKUP(E657,Store_SRP!B2:H110,7, FALSE)), VLOOKUP(E657,Store_Showcase!B2:H144,7, FALSE))</f>
      </c>
      <c r="S657">
        <f>IF(IFERROR(VLOOKUP(E657,Store_Showcase!B2:I144,8, FALSE), TRUE)=TRUE, IF(IFERROR(VLOOKUP(E657,Store_SRP!B2:I110,8, FALSE), TRUE)=TRUE,VLOOKUP(E657,Store_VAM!B2:I273,8, FALSE),VLOOKUP(E657,Store_SRP!B2:I110,8, FALSE)), VLOOKUP(E657,Store_Showcase!B2:I144,8, FALSE))</f>
      </c>
      <c r="T657">
        <f>VLOOKUP(G657,Sku_Consolidated!A2:R957,18,FALSE)</f>
      </c>
      <c r="U657">
        <v>7374</v>
      </c>
      <c r="V657">
        <f>IF(VLOOKUP(G657,Sku_Consolidated!A2:S957,19,FALSE)="SHOWCASE", VLOOKUP(E657,Store_Showcase!B2:L144,11, FALSE), IF(VLOOKUP(G657,Sku_Consolidated!A2:S957,19,FALSE)="VAM",VLOOKUP(E657,Store_VAM!B2:L273,11, FALSE),VLOOKUP(E657,Store_SRP!B2:L110,11, FALSE)))</f>
      </c>
      <c r="W657">
        <f>VLOOKUP(G657,Sku_Consolidated!A2:W957,11,FALSE)</f>
      </c>
      <c r="X657">
        <f>VLOOKUP(G657,Sku_Consolidated!A2:H957,8,FALSE)</f>
      </c>
      <c r="Y657">
        <f>VLOOKUP(G657,Sku_Consolidated!A2:I957,9,FALSE)</f>
      </c>
      <c r="Z657" t="s">
        <v>38</v>
      </c>
      <c r="AA657">
        <f>VLOOKUP(G657,Sku_Consolidated!A2:E957,5,FALSE)</f>
      </c>
      <c r="AB657">
        <f>IF(VLOOKUP(G657,Sku_Consolidated!A2:S957,19,FALSE)="SHOWCASE", VLOOKUP(E657,Store_Showcase!B2:N144,13, FALSE), IF(VLOOKUP(G657,Sku_Consolidated!A2:S957,19,FALSE)="VAM",VLOOKUP(E657,Store_VAM!B2:N273,13, FALSE),VLOOKUP(E657,Store_SRP!B2:N110,13, FALSE)))</f>
      </c>
      <c r="AC657">
        <f>IF(IFERROR(AB657,TRUE)=TRUE, "-","OK")</f>
      </c>
      <c r="AD657" s="8" t="s">
        <v>1509</v>
      </c>
      <c r="AE657" s="8" t="s">
        <v>39</v>
      </c>
      <c r="AF657">
        <f>IF(IFERROR(VLOOKUP(E657,Store_Showcase!B2:H144,{5}, FALSE), TRUE)=TRUE, IF(IFERROR(VLOOKUP(E657,Store_SRP!B2:H110,{5}, FALSE), TRUE)=TRUE,VLOOKUP(E657,Store_VAM!B2:H273,{5}, FALSE),VLOOKUP(E657,Store_SRP!B2:H110,{5}, FALSE)), VLOOKUP(E657,Store_Showcase!B2:H144,{5}, FALSE))</f>
      </c>
      <c r="AG657">
        <f>IF(IFERROR(VLOOKUP(E657,Store_Showcase!B2:H144,{6}, FALSE), TRUE)=TRUE, IF(IFERROR(VLOOKUP(E657,Store_SRP!B2:H110,{6}, FALSE), TRUE)=TRUE,VLOOKUP(E657,Store_VAM!B2:H273,{6}, FALSE),VLOOKUP(E657,Store_SRP!B2:H110,{6}, FALSE)), VLOOKUP(E657,Store_Showcase!B2:H144,{6}, FALSE))</f>
      </c>
      <c r="AH657">
        <f>VLOOKUP(G657,Sku_Consolidated!A2:R957,18,FALSE)</f>
      </c>
      <c r="AI657">
        <f>VLOOKUP(G657,Sku_Consolidated!A2:S957,19,FALSE)</f>
      </c>
      <c r="AJ657">
        <f>VLOOKUP(G657,Sku_Consolidated!A2:T957,20,FALSE)</f>
      </c>
    </row>
    <row r="658" spans="1:36" x14ac:dyDescent="0.25">
      <c r="A658">
        <v>2024</v>
      </c>
      <c r="B658" t="s">
        <v>31</v>
      </c>
      <c r="C658" t="s">
        <v>32</v>
      </c>
      <c r="D658" t="s">
        <v>33</v>
      </c>
      <c r="E658">
        <v>205</v>
      </c>
      <c r="F658">
        <f>IF(IFERROR(VLOOKUP(E658,Store_Showcase!B2:H144,{2}, FALSE), TRUE)=TRUE, IF(IFERROR(VLOOKUP(E658,Store_SRP!B2:H110,{2}, FALSE), TRUE)=TRUE,VLOOKUP(E658,Store_VAM!B2:H273,{2}, FALSE),VLOOKUP(E658,Store_SRP!B2:H110,{2}, FALSE)), VLOOKUP(E658,Store_Showcase!B2:H144,{2}, FALSE))</f>
      </c>
      <c r="G658">
        <v>655320</v>
      </c>
      <c r="H658" t="s">
        <v>380</v>
      </c>
      <c r="I658" s="8" t="s">
        <v>1510</v>
      </c>
      <c r="J658" t="s">
        <v>36</v>
      </c>
      <c r="K658" s="8">
        <f>IF(J658="PCK", I658, 0)</f>
      </c>
      <c r="L658" s="8">
        <f>IF(J658="KLS", I658, IF(J658="PCK", I658*VLOOKUP(G658,Sku_Consolidated!A2:U957,21, FALSE),I658*VLOOKUP(G658,Sku_Consolidated!A2:U957,21, FALSE)))</f>
      </c>
      <c r="M658" s="8">
        <f>IF(J658="PCS", I658, 0)</f>
      </c>
      <c r="N658" s="8" t="s">
        <v>1511</v>
      </c>
      <c r="O658" s="8">
        <f>N658 * VLOOKUP(E658&amp;VLOOKUP(G658,Sku_Consolidated!A2:Q957,17,FALSE),Sku_CommRate!A2:E1002, 5, FALSE)</f>
      </c>
      <c r="P658" s="8">
        <f>N658 - O658</f>
      </c>
      <c r="Q658">
        <f>VLOOKUP(G658,Sku_Consolidated!A2:G957,7, FALSE)</f>
      </c>
      <c r="R658">
        <f>IF(IFERROR(VLOOKUP(E658,Store_Showcase!B2:H144,7, FALSE), TRUE)=TRUE, IF(IFERROR(VLOOKUP(E658,Store_SRP!B2:H110,7, FALSE), TRUE)=TRUE,VLOOKUP(E658,Store_VAM!B2:H273,7, FALSE),VLOOKUP(E658,Store_SRP!B2:H110,7, FALSE)), VLOOKUP(E658,Store_Showcase!B2:H144,7, FALSE))</f>
      </c>
      <c r="S658">
        <f>IF(IFERROR(VLOOKUP(E658,Store_Showcase!B2:I144,8, FALSE), TRUE)=TRUE, IF(IFERROR(VLOOKUP(E658,Store_SRP!B2:I110,8, FALSE), TRUE)=TRUE,VLOOKUP(E658,Store_VAM!B2:I273,8, FALSE),VLOOKUP(E658,Store_SRP!B2:I110,8, FALSE)), VLOOKUP(E658,Store_Showcase!B2:I144,8, FALSE))</f>
      </c>
      <c r="T658">
        <f>VLOOKUP(G658,Sku_Consolidated!A2:R957,18,FALSE)</f>
      </c>
      <c r="U658">
        <v>6245</v>
      </c>
      <c r="V658">
        <f>IF(VLOOKUP(G658,Sku_Consolidated!A2:S957,19,FALSE)="SHOWCASE", VLOOKUP(E658,Store_Showcase!B2:L144,11, FALSE), IF(VLOOKUP(G658,Sku_Consolidated!A2:S957,19,FALSE)="VAM",VLOOKUP(E658,Store_VAM!B2:L273,11, FALSE),VLOOKUP(E658,Store_SRP!B2:L110,11, FALSE)))</f>
      </c>
      <c r="W658">
        <f>VLOOKUP(G658,Sku_Consolidated!A2:W957,11,FALSE)</f>
      </c>
      <c r="X658">
        <f>VLOOKUP(G658,Sku_Consolidated!A2:H957,8,FALSE)</f>
      </c>
      <c r="Y658">
        <f>VLOOKUP(G658,Sku_Consolidated!A2:I957,9,FALSE)</f>
      </c>
      <c r="Z658" t="s">
        <v>38</v>
      </c>
      <c r="AA658">
        <f>VLOOKUP(G658,Sku_Consolidated!A2:E957,5,FALSE)</f>
      </c>
      <c r="AB658">
        <f>IF(VLOOKUP(G658,Sku_Consolidated!A2:S957,19,FALSE)="SHOWCASE", VLOOKUP(E658,Store_Showcase!B2:N144,13, FALSE), IF(VLOOKUP(G658,Sku_Consolidated!A2:S957,19,FALSE)="VAM",VLOOKUP(E658,Store_VAM!B2:N273,13, FALSE),VLOOKUP(E658,Store_SRP!B2:N110,13, FALSE)))</f>
      </c>
      <c r="AC658">
        <f>IF(IFERROR(AB658,TRUE)=TRUE, "-","OK")</f>
      </c>
      <c r="AD658" s="8" t="s">
        <v>1511</v>
      </c>
      <c r="AE658" s="8" t="s">
        <v>39</v>
      </c>
      <c r="AF658">
        <f>IF(IFERROR(VLOOKUP(E658,Store_Showcase!B2:H144,{5}, FALSE), TRUE)=TRUE, IF(IFERROR(VLOOKUP(E658,Store_SRP!B2:H110,{5}, FALSE), TRUE)=TRUE,VLOOKUP(E658,Store_VAM!B2:H273,{5}, FALSE),VLOOKUP(E658,Store_SRP!B2:H110,{5}, FALSE)), VLOOKUP(E658,Store_Showcase!B2:H144,{5}, FALSE))</f>
      </c>
      <c r="AG658">
        <f>IF(IFERROR(VLOOKUP(E658,Store_Showcase!B2:H144,{6}, FALSE), TRUE)=TRUE, IF(IFERROR(VLOOKUP(E658,Store_SRP!B2:H110,{6}, FALSE), TRUE)=TRUE,VLOOKUP(E658,Store_VAM!B2:H273,{6}, FALSE),VLOOKUP(E658,Store_SRP!B2:H110,{6}, FALSE)), VLOOKUP(E658,Store_Showcase!B2:H144,{6}, FALSE))</f>
      </c>
      <c r="AH658">
        <f>VLOOKUP(G658,Sku_Consolidated!A2:R957,18,FALSE)</f>
      </c>
      <c r="AI658">
        <f>VLOOKUP(G658,Sku_Consolidated!A2:S957,19,FALSE)</f>
      </c>
      <c r="AJ658">
        <f>VLOOKUP(G658,Sku_Consolidated!A2:T957,20,FALSE)</f>
      </c>
    </row>
    <row r="659" spans="1:36" x14ac:dyDescent="0.25">
      <c r="A659">
        <v>2024</v>
      </c>
      <c r="B659" t="s">
        <v>31</v>
      </c>
      <c r="C659" t="s">
        <v>32</v>
      </c>
      <c r="D659" t="s">
        <v>33</v>
      </c>
      <c r="E659">
        <v>813</v>
      </c>
      <c r="F659">
        <f>IF(IFERROR(VLOOKUP(E659,Store_Showcase!B2:H144,{2}, FALSE), TRUE)=TRUE, IF(IFERROR(VLOOKUP(E659,Store_SRP!B2:H110,{2}, FALSE), TRUE)=TRUE,VLOOKUP(E659,Store_VAM!B2:H273,{2}, FALSE),VLOOKUP(E659,Store_SRP!B2:H110,{2}, FALSE)), VLOOKUP(E659,Store_Showcase!B2:H144,{2}, FALSE))</f>
      </c>
      <c r="G659">
        <v>655331</v>
      </c>
      <c r="H659" t="s">
        <v>659</v>
      </c>
      <c r="I659" s="8" t="s">
        <v>1512</v>
      </c>
      <c r="J659" t="s">
        <v>36</v>
      </c>
      <c r="K659" s="8">
        <f>IF(J659="PCK", I659, 0)</f>
      </c>
      <c r="L659" s="8">
        <f>IF(J659="KLS", I659, IF(J659="PCK", I659*VLOOKUP(G659,Sku_Consolidated!A2:U957,21, FALSE),I659*VLOOKUP(G659,Sku_Consolidated!A2:U957,21, FALSE)))</f>
      </c>
      <c r="M659" s="8">
        <f>IF(J659="PCS", I659, 0)</f>
      </c>
      <c r="N659" s="8" t="s">
        <v>1513</v>
      </c>
      <c r="O659" s="8">
        <f>N659 * VLOOKUP(E659&amp;VLOOKUP(G659,Sku_Consolidated!A2:Q957,17,FALSE),Sku_CommRate!A2:E1002, 5, FALSE)</f>
      </c>
      <c r="P659" s="8">
        <f>N659 - O659</f>
      </c>
      <c r="Q659">
        <f>VLOOKUP(G659,Sku_Consolidated!A2:G957,7, FALSE)</f>
      </c>
      <c r="R659">
        <f>IF(IFERROR(VLOOKUP(E659,Store_Showcase!B2:H144,7, FALSE), TRUE)=TRUE, IF(IFERROR(VLOOKUP(E659,Store_SRP!B2:H110,7, FALSE), TRUE)=TRUE,VLOOKUP(E659,Store_VAM!B2:H273,7, FALSE),VLOOKUP(E659,Store_SRP!B2:H110,7, FALSE)), VLOOKUP(E659,Store_Showcase!B2:H144,7, FALSE))</f>
      </c>
      <c r="S659">
        <f>IF(IFERROR(VLOOKUP(E659,Store_Showcase!B2:I144,8, FALSE), TRUE)=TRUE, IF(IFERROR(VLOOKUP(E659,Store_SRP!B2:I110,8, FALSE), TRUE)=TRUE,VLOOKUP(E659,Store_VAM!B2:I273,8, FALSE),VLOOKUP(E659,Store_SRP!B2:I110,8, FALSE)), VLOOKUP(E659,Store_Showcase!B2:I144,8, FALSE))</f>
      </c>
      <c r="T659">
        <f>VLOOKUP(G659,Sku_Consolidated!A2:R957,18,FALSE)</f>
      </c>
      <c r="U659">
        <v>6256</v>
      </c>
      <c r="V659">
        <f>IF(VLOOKUP(G659,Sku_Consolidated!A2:S957,19,FALSE)="SHOWCASE", VLOOKUP(E659,Store_Showcase!B2:L144,11, FALSE), IF(VLOOKUP(G659,Sku_Consolidated!A2:S957,19,FALSE)="VAM",VLOOKUP(E659,Store_VAM!B2:L273,11, FALSE),VLOOKUP(E659,Store_SRP!B2:L110,11, FALSE)))</f>
      </c>
      <c r="W659">
        <f>VLOOKUP(G659,Sku_Consolidated!A2:W957,11,FALSE)</f>
      </c>
      <c r="X659">
        <f>VLOOKUP(G659,Sku_Consolidated!A2:H957,8,FALSE)</f>
      </c>
      <c r="Y659">
        <f>VLOOKUP(G659,Sku_Consolidated!A2:I957,9,FALSE)</f>
      </c>
      <c r="Z659" t="s">
        <v>38</v>
      </c>
      <c r="AA659">
        <f>VLOOKUP(G659,Sku_Consolidated!A2:E957,5,FALSE)</f>
      </c>
      <c r="AB659">
        <f>IF(VLOOKUP(G659,Sku_Consolidated!A2:S957,19,FALSE)="SHOWCASE", VLOOKUP(E659,Store_Showcase!B2:N144,13, FALSE), IF(VLOOKUP(G659,Sku_Consolidated!A2:S957,19,FALSE)="VAM",VLOOKUP(E659,Store_VAM!B2:N273,13, FALSE),VLOOKUP(E659,Store_SRP!B2:N110,13, FALSE)))</f>
      </c>
      <c r="AC659">
        <f>IF(IFERROR(AB659,TRUE)=TRUE, "-","OK")</f>
      </c>
      <c r="AD659" s="8" t="s">
        <v>1513</v>
      </c>
      <c r="AE659" s="8" t="s">
        <v>39</v>
      </c>
      <c r="AF659">
        <f>IF(IFERROR(VLOOKUP(E659,Store_Showcase!B2:H144,{5}, FALSE), TRUE)=TRUE, IF(IFERROR(VLOOKUP(E659,Store_SRP!B2:H110,{5}, FALSE), TRUE)=TRUE,VLOOKUP(E659,Store_VAM!B2:H273,{5}, FALSE),VLOOKUP(E659,Store_SRP!B2:H110,{5}, FALSE)), VLOOKUP(E659,Store_Showcase!B2:H144,{5}, FALSE))</f>
      </c>
      <c r="AG659">
        <f>IF(IFERROR(VLOOKUP(E659,Store_Showcase!B2:H144,{6}, FALSE), TRUE)=TRUE, IF(IFERROR(VLOOKUP(E659,Store_SRP!B2:H110,{6}, FALSE), TRUE)=TRUE,VLOOKUP(E659,Store_VAM!B2:H273,{6}, FALSE),VLOOKUP(E659,Store_SRP!B2:H110,{6}, FALSE)), VLOOKUP(E659,Store_Showcase!B2:H144,{6}, FALSE))</f>
      </c>
      <c r="AH659">
        <f>VLOOKUP(G659,Sku_Consolidated!A2:R957,18,FALSE)</f>
      </c>
      <c r="AI659">
        <f>VLOOKUP(G659,Sku_Consolidated!A2:S957,19,FALSE)</f>
      </c>
      <c r="AJ659">
        <f>VLOOKUP(G659,Sku_Consolidated!A2:T957,20,FALSE)</f>
      </c>
    </row>
    <row r="660" spans="1:36" x14ac:dyDescent="0.25">
      <c r="A660">
        <v>2024</v>
      </c>
      <c r="B660" t="s">
        <v>31</v>
      </c>
      <c r="C660" t="s">
        <v>32</v>
      </c>
      <c r="D660" t="s">
        <v>33</v>
      </c>
      <c r="E660">
        <v>717</v>
      </c>
      <c r="F660">
        <f>IF(IFERROR(VLOOKUP(E660,Store_Showcase!B2:H144,{2}, FALSE), TRUE)=TRUE, IF(IFERROR(VLOOKUP(E660,Store_SRP!B2:H110,{2}, FALSE), TRUE)=TRUE,VLOOKUP(E660,Store_VAM!B2:H273,{2}, FALSE),VLOOKUP(E660,Store_SRP!B2:H110,{2}, FALSE)), VLOOKUP(E660,Store_Showcase!B2:H144,{2}, FALSE))</f>
      </c>
      <c r="G660">
        <v>662372</v>
      </c>
      <c r="H660" t="s">
        <v>654</v>
      </c>
      <c r="I660" s="8" t="s">
        <v>1299</v>
      </c>
      <c r="J660" t="s">
        <v>493</v>
      </c>
      <c r="K660" s="8">
        <f>IF(J660="PCK", I660, 0)</f>
      </c>
      <c r="L660" s="8">
        <f>IF(J660="KLS", I660, IF(J660="PCK", I660*VLOOKUP(G660,Sku_Consolidated!A2:U957,21, FALSE),I660*VLOOKUP(G660,Sku_Consolidated!A2:U957,21, FALSE)))</f>
      </c>
      <c r="M660" s="8">
        <f>IF(J660="PCS", I660, 0)</f>
      </c>
      <c r="N660" s="8" t="s">
        <v>1514</v>
      </c>
      <c r="O660" s="8">
        <f>N660 * VLOOKUP(E660&amp;VLOOKUP(G660,Sku_Consolidated!A2:Q957,17,FALSE),Sku_CommRate!A2:E1002, 5, FALSE)</f>
      </c>
      <c r="P660" s="8">
        <f>N660 - O660</f>
      </c>
      <c r="Q660">
        <f>VLOOKUP(G660,Sku_Consolidated!A2:G957,7, FALSE)</f>
      </c>
      <c r="R660">
        <f>IF(IFERROR(VLOOKUP(E660,Store_Showcase!B2:H144,7, FALSE), TRUE)=TRUE, IF(IFERROR(VLOOKUP(E660,Store_SRP!B2:H110,7, FALSE), TRUE)=TRUE,VLOOKUP(E660,Store_VAM!B2:H273,7, FALSE),VLOOKUP(E660,Store_SRP!B2:H110,7, FALSE)), VLOOKUP(E660,Store_Showcase!B2:H144,7, FALSE))</f>
      </c>
      <c r="S660">
        <f>IF(IFERROR(VLOOKUP(E660,Store_Showcase!B2:I144,8, FALSE), TRUE)=TRUE, IF(IFERROR(VLOOKUP(E660,Store_SRP!B2:I110,8, FALSE), TRUE)=TRUE,VLOOKUP(E660,Store_VAM!B2:I273,8, FALSE),VLOOKUP(E660,Store_SRP!B2:I110,8, FALSE)), VLOOKUP(E660,Store_Showcase!B2:I144,8, FALSE))</f>
      </c>
      <c r="T660">
        <f>VLOOKUP(G660,Sku_Consolidated!A2:R957,18,FALSE)</f>
      </c>
      <c r="U660">
        <v>4806532531625</v>
      </c>
      <c r="V660">
        <f>IF(VLOOKUP(G660,Sku_Consolidated!A2:S957,19,FALSE)="SHOWCASE", VLOOKUP(E660,Store_Showcase!B2:L144,11, FALSE), IF(VLOOKUP(G660,Sku_Consolidated!A2:S957,19,FALSE)="VAM",VLOOKUP(E660,Store_VAM!B2:L273,11, FALSE),VLOOKUP(E660,Store_SRP!B2:L110,11, FALSE)))</f>
      </c>
      <c r="W660">
        <f>VLOOKUP(G660,Sku_Consolidated!A2:W957,11,FALSE)</f>
      </c>
      <c r="X660">
        <f>VLOOKUP(G660,Sku_Consolidated!A2:H957,8,FALSE)</f>
      </c>
      <c r="Y660">
        <f>VLOOKUP(G660,Sku_Consolidated!A2:I957,9,FALSE)</f>
      </c>
      <c r="Z660" t="s">
        <v>38</v>
      </c>
      <c r="AA660">
        <f>VLOOKUP(G660,Sku_Consolidated!A2:E957,5,FALSE)</f>
      </c>
      <c r="AB660">
        <f>IF(VLOOKUP(G660,Sku_Consolidated!A2:S957,19,FALSE)="SHOWCASE", VLOOKUP(E660,Store_Showcase!B2:N144,13, FALSE), IF(VLOOKUP(G660,Sku_Consolidated!A2:S957,19,FALSE)="VAM",VLOOKUP(E660,Store_VAM!B2:N273,13, FALSE),VLOOKUP(E660,Store_SRP!B2:N110,13, FALSE)))</f>
      </c>
      <c r="AC660">
        <f>IF(IFERROR(AB660,TRUE)=TRUE, "-","OK")</f>
      </c>
      <c r="AD660" s="8" t="s">
        <v>1515</v>
      </c>
      <c r="AE660" s="8" t="s">
        <v>1516</v>
      </c>
      <c r="AF660">
        <f>IF(IFERROR(VLOOKUP(E660,Store_Showcase!B2:H144,{5}, FALSE), TRUE)=TRUE, IF(IFERROR(VLOOKUP(E660,Store_SRP!B2:H110,{5}, FALSE), TRUE)=TRUE,VLOOKUP(E660,Store_VAM!B2:H273,{5}, FALSE),VLOOKUP(E660,Store_SRP!B2:H110,{5}, FALSE)), VLOOKUP(E660,Store_Showcase!B2:H144,{5}, FALSE))</f>
      </c>
      <c r="AG660">
        <f>IF(IFERROR(VLOOKUP(E660,Store_Showcase!B2:H144,{6}, FALSE), TRUE)=TRUE, IF(IFERROR(VLOOKUP(E660,Store_SRP!B2:H110,{6}, FALSE), TRUE)=TRUE,VLOOKUP(E660,Store_VAM!B2:H273,{6}, FALSE),VLOOKUP(E660,Store_SRP!B2:H110,{6}, FALSE)), VLOOKUP(E660,Store_Showcase!B2:H144,{6}, FALSE))</f>
      </c>
      <c r="AH660">
        <f>VLOOKUP(G660,Sku_Consolidated!A2:R957,18,FALSE)</f>
      </c>
      <c r="AI660">
        <f>VLOOKUP(G660,Sku_Consolidated!A2:S957,19,FALSE)</f>
      </c>
      <c r="AJ660">
        <f>VLOOKUP(G660,Sku_Consolidated!A2:T957,20,FALSE)</f>
      </c>
    </row>
    <row r="661" spans="1:36" x14ac:dyDescent="0.25">
      <c r="A661">
        <v>2024</v>
      </c>
      <c r="B661" t="s">
        <v>31</v>
      </c>
      <c r="C661" t="s">
        <v>32</v>
      </c>
      <c r="D661" t="s">
        <v>33</v>
      </c>
      <c r="E661">
        <v>722</v>
      </c>
      <c r="F661">
        <f>IF(IFERROR(VLOOKUP(E661,Store_Showcase!B2:H144,{2}, FALSE), TRUE)=TRUE, IF(IFERROR(VLOOKUP(E661,Store_SRP!B2:H110,{2}, FALSE), TRUE)=TRUE,VLOOKUP(E661,Store_VAM!B2:H273,{2}, FALSE),VLOOKUP(E661,Store_SRP!B2:H110,{2}, FALSE)), VLOOKUP(E661,Store_Showcase!B2:H144,{2}, FALSE))</f>
      </c>
      <c r="G661">
        <v>657472</v>
      </c>
      <c r="H661" t="s">
        <v>162</v>
      </c>
      <c r="I661" s="8" t="s">
        <v>1517</v>
      </c>
      <c r="J661" t="s">
        <v>36</v>
      </c>
      <c r="K661" s="8">
        <f>IF(J661="PCK", I661, 0)</f>
      </c>
      <c r="L661" s="8">
        <f>IF(J661="KLS", I661, IF(J661="PCK", I661*VLOOKUP(G661,Sku_Consolidated!A2:U957,21, FALSE),I661*VLOOKUP(G661,Sku_Consolidated!A2:U957,21, FALSE)))</f>
      </c>
      <c r="M661" s="8">
        <f>IF(J661="PCS", I661, 0)</f>
      </c>
      <c r="N661" s="8" t="s">
        <v>1518</v>
      </c>
      <c r="O661" s="8">
        <f>N661 * VLOOKUP(E661&amp;VLOOKUP(G661,Sku_Consolidated!A2:Q957,17,FALSE),Sku_CommRate!A2:E1002, 5, FALSE)</f>
      </c>
      <c r="P661" s="8">
        <f>N661 - O661</f>
      </c>
      <c r="Q661">
        <f>VLOOKUP(G661,Sku_Consolidated!A2:G957,7, FALSE)</f>
      </c>
      <c r="R661">
        <f>IF(IFERROR(VLOOKUP(E661,Store_Showcase!B2:H144,7, FALSE), TRUE)=TRUE, IF(IFERROR(VLOOKUP(E661,Store_SRP!B2:H110,7, FALSE), TRUE)=TRUE,VLOOKUP(E661,Store_VAM!B2:H273,7, FALSE),VLOOKUP(E661,Store_SRP!B2:H110,7, FALSE)), VLOOKUP(E661,Store_Showcase!B2:H144,7, FALSE))</f>
      </c>
      <c r="S661">
        <f>IF(IFERROR(VLOOKUP(E661,Store_Showcase!B2:I144,8, FALSE), TRUE)=TRUE, IF(IFERROR(VLOOKUP(E661,Store_SRP!B2:I110,8, FALSE), TRUE)=TRUE,VLOOKUP(E661,Store_VAM!B2:I273,8, FALSE),VLOOKUP(E661,Store_SRP!B2:I110,8, FALSE)), VLOOKUP(E661,Store_Showcase!B2:I144,8, FALSE))</f>
      </c>
      <c r="T661">
        <f>VLOOKUP(G661,Sku_Consolidated!A2:R957,18,FALSE)</f>
      </c>
      <c r="U661">
        <v>7075</v>
      </c>
      <c r="V661">
        <f>IF(VLOOKUP(G661,Sku_Consolidated!A2:S957,19,FALSE)="SHOWCASE", VLOOKUP(E661,Store_Showcase!B2:L144,11, FALSE), IF(VLOOKUP(G661,Sku_Consolidated!A2:S957,19,FALSE)="VAM",VLOOKUP(E661,Store_VAM!B2:L273,11, FALSE),VLOOKUP(E661,Store_SRP!B2:L110,11, FALSE)))</f>
      </c>
      <c r="W661">
        <f>VLOOKUP(G661,Sku_Consolidated!A2:W957,11,FALSE)</f>
      </c>
      <c r="X661">
        <f>VLOOKUP(G661,Sku_Consolidated!A2:H957,8,FALSE)</f>
      </c>
      <c r="Y661">
        <f>VLOOKUP(G661,Sku_Consolidated!A2:I957,9,FALSE)</f>
      </c>
      <c r="Z661" t="s">
        <v>38</v>
      </c>
      <c r="AA661">
        <f>VLOOKUP(G661,Sku_Consolidated!A2:E957,5,FALSE)</f>
      </c>
      <c r="AB661">
        <f>IF(VLOOKUP(G661,Sku_Consolidated!A2:S957,19,FALSE)="SHOWCASE", VLOOKUP(E661,Store_Showcase!B2:N144,13, FALSE), IF(VLOOKUP(G661,Sku_Consolidated!A2:S957,19,FALSE)="VAM",VLOOKUP(E661,Store_VAM!B2:N273,13, FALSE),VLOOKUP(E661,Store_SRP!B2:N110,13, FALSE)))</f>
      </c>
      <c r="AC661">
        <f>IF(IFERROR(AB661,TRUE)=TRUE, "-","OK")</f>
      </c>
      <c r="AD661" s="8" t="s">
        <v>1518</v>
      </c>
      <c r="AE661" s="8" t="s">
        <v>39</v>
      </c>
      <c r="AF661">
        <f>IF(IFERROR(VLOOKUP(E661,Store_Showcase!B2:H144,{5}, FALSE), TRUE)=TRUE, IF(IFERROR(VLOOKUP(E661,Store_SRP!B2:H110,{5}, FALSE), TRUE)=TRUE,VLOOKUP(E661,Store_VAM!B2:H273,{5}, FALSE),VLOOKUP(E661,Store_SRP!B2:H110,{5}, FALSE)), VLOOKUP(E661,Store_Showcase!B2:H144,{5}, FALSE))</f>
      </c>
      <c r="AG661">
        <f>IF(IFERROR(VLOOKUP(E661,Store_Showcase!B2:H144,{6}, FALSE), TRUE)=TRUE, IF(IFERROR(VLOOKUP(E661,Store_SRP!B2:H110,{6}, FALSE), TRUE)=TRUE,VLOOKUP(E661,Store_VAM!B2:H273,{6}, FALSE),VLOOKUP(E661,Store_SRP!B2:H110,{6}, FALSE)), VLOOKUP(E661,Store_Showcase!B2:H144,{6}, FALSE))</f>
      </c>
      <c r="AH661">
        <f>VLOOKUP(G661,Sku_Consolidated!A2:R957,18,FALSE)</f>
      </c>
      <c r="AI661">
        <f>VLOOKUP(G661,Sku_Consolidated!A2:S957,19,FALSE)</f>
      </c>
      <c r="AJ661">
        <f>VLOOKUP(G661,Sku_Consolidated!A2:T957,20,FALSE)</f>
      </c>
    </row>
    <row r="662" spans="1:36" x14ac:dyDescent="0.25">
      <c r="A662">
        <v>2024</v>
      </c>
      <c r="B662" t="s">
        <v>31</v>
      </c>
      <c r="C662" t="s">
        <v>32</v>
      </c>
      <c r="D662" t="s">
        <v>33</v>
      </c>
      <c r="E662">
        <v>810</v>
      </c>
      <c r="F662">
        <f>IF(IFERROR(VLOOKUP(E662,Store_Showcase!B2:H144,{2}, FALSE), TRUE)=TRUE, IF(IFERROR(VLOOKUP(E662,Store_SRP!B2:H110,{2}, FALSE), TRUE)=TRUE,VLOOKUP(E662,Store_VAM!B2:H273,{2}, FALSE),VLOOKUP(E662,Store_SRP!B2:H110,{2}, FALSE)), VLOOKUP(E662,Store_Showcase!B2:H144,{2}, FALSE))</f>
      </c>
      <c r="G662">
        <v>657353</v>
      </c>
      <c r="H662" t="s">
        <v>779</v>
      </c>
      <c r="I662" s="8" t="s">
        <v>694</v>
      </c>
      <c r="J662" t="s">
        <v>12</v>
      </c>
      <c r="K662" s="8">
        <f>IF(J662="PCK", I662, 0)</f>
      </c>
      <c r="L662" s="8">
        <f>IF(J662="KLS", I662, IF(J662="PCK", I662*VLOOKUP(G662,Sku_Consolidated!A2:U957,21, FALSE),I662*VLOOKUP(G662,Sku_Consolidated!A2:U957,21, FALSE)))</f>
      </c>
      <c r="M662" s="8">
        <f>IF(J662="PCS", I662, 0)</f>
      </c>
      <c r="N662" s="8" t="s">
        <v>1519</v>
      </c>
      <c r="O662" s="8">
        <f>N662 * VLOOKUP(E662&amp;VLOOKUP(G662,Sku_Consolidated!A2:Q957,17,FALSE),Sku_CommRate!A2:E1002, 5, FALSE)</f>
      </c>
      <c r="P662" s="8">
        <f>N662 - O662</f>
      </c>
      <c r="Q662">
        <f>VLOOKUP(G662,Sku_Consolidated!A2:G957,7, FALSE)</f>
      </c>
      <c r="R662">
        <f>IF(IFERROR(VLOOKUP(E662,Store_Showcase!B2:H144,7, FALSE), TRUE)=TRUE, IF(IFERROR(VLOOKUP(E662,Store_SRP!B2:H110,7, FALSE), TRUE)=TRUE,VLOOKUP(E662,Store_VAM!B2:H273,7, FALSE),VLOOKUP(E662,Store_SRP!B2:H110,7, FALSE)), VLOOKUP(E662,Store_Showcase!B2:H144,7, FALSE))</f>
      </c>
      <c r="S662">
        <f>IF(IFERROR(VLOOKUP(E662,Store_Showcase!B2:I144,8, FALSE), TRUE)=TRUE, IF(IFERROR(VLOOKUP(E662,Store_SRP!B2:I110,8, FALSE), TRUE)=TRUE,VLOOKUP(E662,Store_VAM!B2:I273,8, FALSE),VLOOKUP(E662,Store_SRP!B2:I110,8, FALSE)), VLOOKUP(E662,Store_Showcase!B2:I144,8, FALSE))</f>
      </c>
      <c r="T662">
        <f>VLOOKUP(G662,Sku_Consolidated!A2:R957,18,FALSE)</f>
      </c>
      <c r="U662">
        <v>4806532531588</v>
      </c>
      <c r="V662">
        <f>IF(VLOOKUP(G662,Sku_Consolidated!A2:S957,19,FALSE)="SHOWCASE", VLOOKUP(E662,Store_Showcase!B2:L144,11, FALSE), IF(VLOOKUP(G662,Sku_Consolidated!A2:S957,19,FALSE)="VAM",VLOOKUP(E662,Store_VAM!B2:L273,11, FALSE),VLOOKUP(E662,Store_SRP!B2:L110,11, FALSE)))</f>
      </c>
      <c r="W662">
        <f>VLOOKUP(G662,Sku_Consolidated!A2:W957,11,FALSE)</f>
      </c>
      <c r="X662">
        <f>VLOOKUP(G662,Sku_Consolidated!A2:H957,8,FALSE)</f>
      </c>
      <c r="Y662">
        <f>VLOOKUP(G662,Sku_Consolidated!A2:I957,9,FALSE)</f>
      </c>
      <c r="Z662" t="s">
        <v>38</v>
      </c>
      <c r="AA662">
        <f>VLOOKUP(G662,Sku_Consolidated!A2:E957,5,FALSE)</f>
      </c>
      <c r="AB662">
        <f>IF(VLOOKUP(G662,Sku_Consolidated!A2:S957,19,FALSE)="SHOWCASE", VLOOKUP(E662,Store_Showcase!B2:N144,13, FALSE), IF(VLOOKUP(G662,Sku_Consolidated!A2:S957,19,FALSE)="VAM",VLOOKUP(E662,Store_VAM!B2:N273,13, FALSE),VLOOKUP(E662,Store_SRP!B2:N110,13, FALSE)))</f>
      </c>
      <c r="AC662">
        <f>IF(IFERROR(AB662,TRUE)=TRUE, "-","OK")</f>
      </c>
      <c r="AD662" s="8" t="s">
        <v>1520</v>
      </c>
      <c r="AE662" s="8" t="s">
        <v>1521</v>
      </c>
      <c r="AF662">
        <f>IF(IFERROR(VLOOKUP(E662,Store_Showcase!B2:H144,{5}, FALSE), TRUE)=TRUE, IF(IFERROR(VLOOKUP(E662,Store_SRP!B2:H110,{5}, FALSE), TRUE)=TRUE,VLOOKUP(E662,Store_VAM!B2:H273,{5}, FALSE),VLOOKUP(E662,Store_SRP!B2:H110,{5}, FALSE)), VLOOKUP(E662,Store_Showcase!B2:H144,{5}, FALSE))</f>
      </c>
      <c r="AG662">
        <f>IF(IFERROR(VLOOKUP(E662,Store_Showcase!B2:H144,{6}, FALSE), TRUE)=TRUE, IF(IFERROR(VLOOKUP(E662,Store_SRP!B2:H110,{6}, FALSE), TRUE)=TRUE,VLOOKUP(E662,Store_VAM!B2:H273,{6}, FALSE),VLOOKUP(E662,Store_SRP!B2:H110,{6}, FALSE)), VLOOKUP(E662,Store_Showcase!B2:H144,{6}, FALSE))</f>
      </c>
      <c r="AH662">
        <f>VLOOKUP(G662,Sku_Consolidated!A2:R957,18,FALSE)</f>
      </c>
      <c r="AI662">
        <f>VLOOKUP(G662,Sku_Consolidated!A2:S957,19,FALSE)</f>
      </c>
      <c r="AJ662">
        <f>VLOOKUP(G662,Sku_Consolidated!A2:T957,20,FALSE)</f>
      </c>
    </row>
    <row r="663" spans="1:36" x14ac:dyDescent="0.25">
      <c r="A663">
        <v>2024</v>
      </c>
      <c r="B663" t="s">
        <v>31</v>
      </c>
      <c r="C663" t="s">
        <v>32</v>
      </c>
      <c r="D663" t="s">
        <v>33</v>
      </c>
      <c r="E663">
        <v>423</v>
      </c>
      <c r="F663">
        <f>IF(IFERROR(VLOOKUP(E663,Store_Showcase!B2:H144,{2}, FALSE), TRUE)=TRUE, IF(IFERROR(VLOOKUP(E663,Store_SRP!B2:H110,{2}, FALSE), TRUE)=TRUE,VLOOKUP(E663,Store_VAM!B2:H273,{2}, FALSE),VLOOKUP(E663,Store_SRP!B2:H110,{2}, FALSE)), VLOOKUP(E663,Store_Showcase!B2:H144,{2}, FALSE))</f>
      </c>
      <c r="G663">
        <v>655715</v>
      </c>
      <c r="H663" t="s">
        <v>591</v>
      </c>
      <c r="I663" s="8" t="s">
        <v>1522</v>
      </c>
      <c r="J663" t="s">
        <v>36</v>
      </c>
      <c r="K663" s="8">
        <f>IF(J663="PCK", I663, 0)</f>
      </c>
      <c r="L663" s="8">
        <f>IF(J663="KLS", I663, IF(J663="PCK", I663*VLOOKUP(G663,Sku_Consolidated!A2:U957,21, FALSE),I663*VLOOKUP(G663,Sku_Consolidated!A2:U957,21, FALSE)))</f>
      </c>
      <c r="M663" s="8">
        <f>IF(J663="PCS", I663, 0)</f>
      </c>
      <c r="N663" s="8" t="s">
        <v>1523</v>
      </c>
      <c r="O663" s="8">
        <f>N663 * VLOOKUP(E663&amp;VLOOKUP(G663,Sku_Consolidated!A2:Q957,17,FALSE),Sku_CommRate!A2:E1002, 5, FALSE)</f>
      </c>
      <c r="P663" s="8">
        <f>N663 - O663</f>
      </c>
      <c r="Q663">
        <f>VLOOKUP(G663,Sku_Consolidated!A2:G957,7, FALSE)</f>
      </c>
      <c r="R663">
        <f>IF(IFERROR(VLOOKUP(E663,Store_Showcase!B2:H144,7, FALSE), TRUE)=TRUE, IF(IFERROR(VLOOKUP(E663,Store_SRP!B2:H110,7, FALSE), TRUE)=TRUE,VLOOKUP(E663,Store_VAM!B2:H273,7, FALSE),VLOOKUP(E663,Store_SRP!B2:H110,7, FALSE)), VLOOKUP(E663,Store_Showcase!B2:H144,7, FALSE))</f>
      </c>
      <c r="S663">
        <f>IF(IFERROR(VLOOKUP(E663,Store_Showcase!B2:I144,8, FALSE), TRUE)=TRUE, IF(IFERROR(VLOOKUP(E663,Store_SRP!B2:I110,8, FALSE), TRUE)=TRUE,VLOOKUP(E663,Store_VAM!B2:I273,8, FALSE),VLOOKUP(E663,Store_SRP!B2:I110,8, FALSE)), VLOOKUP(E663,Store_Showcase!B2:I144,8, FALSE))</f>
      </c>
      <c r="T663">
        <f>VLOOKUP(G663,Sku_Consolidated!A2:R957,18,FALSE)</f>
      </c>
      <c r="U663">
        <v>6443</v>
      </c>
      <c r="V663">
        <f>IF(VLOOKUP(G663,Sku_Consolidated!A2:S957,19,FALSE)="SHOWCASE", VLOOKUP(E663,Store_Showcase!B2:L144,11, FALSE), IF(VLOOKUP(G663,Sku_Consolidated!A2:S957,19,FALSE)="VAM",VLOOKUP(E663,Store_VAM!B2:L273,11, FALSE),VLOOKUP(E663,Store_SRP!B2:L110,11, FALSE)))</f>
      </c>
      <c r="W663">
        <f>VLOOKUP(G663,Sku_Consolidated!A2:W957,11,FALSE)</f>
      </c>
      <c r="X663">
        <f>VLOOKUP(G663,Sku_Consolidated!A2:H957,8,FALSE)</f>
      </c>
      <c r="Y663">
        <f>VLOOKUP(G663,Sku_Consolidated!A2:I957,9,FALSE)</f>
      </c>
      <c r="Z663" t="s">
        <v>38</v>
      </c>
      <c r="AA663">
        <f>VLOOKUP(G663,Sku_Consolidated!A2:E957,5,FALSE)</f>
      </c>
      <c r="AB663">
        <f>IF(VLOOKUP(G663,Sku_Consolidated!A2:S957,19,FALSE)="SHOWCASE", VLOOKUP(E663,Store_Showcase!B2:N144,13, FALSE), IF(VLOOKUP(G663,Sku_Consolidated!A2:S957,19,FALSE)="VAM",VLOOKUP(E663,Store_VAM!B2:N273,13, FALSE),VLOOKUP(E663,Store_SRP!B2:N110,13, FALSE)))</f>
      </c>
      <c r="AC663">
        <f>IF(IFERROR(AB663,TRUE)=TRUE, "-","OK")</f>
      </c>
      <c r="AD663" s="8" t="s">
        <v>1523</v>
      </c>
      <c r="AE663" s="8" t="s">
        <v>39</v>
      </c>
      <c r="AF663">
        <f>IF(IFERROR(VLOOKUP(E663,Store_Showcase!B2:H144,{5}, FALSE), TRUE)=TRUE, IF(IFERROR(VLOOKUP(E663,Store_SRP!B2:H110,{5}, FALSE), TRUE)=TRUE,VLOOKUP(E663,Store_VAM!B2:H273,{5}, FALSE),VLOOKUP(E663,Store_SRP!B2:H110,{5}, FALSE)), VLOOKUP(E663,Store_Showcase!B2:H144,{5}, FALSE))</f>
      </c>
      <c r="AG663">
        <f>IF(IFERROR(VLOOKUP(E663,Store_Showcase!B2:H144,{6}, FALSE), TRUE)=TRUE, IF(IFERROR(VLOOKUP(E663,Store_SRP!B2:H110,{6}, FALSE), TRUE)=TRUE,VLOOKUP(E663,Store_VAM!B2:H273,{6}, FALSE),VLOOKUP(E663,Store_SRP!B2:H110,{6}, FALSE)), VLOOKUP(E663,Store_Showcase!B2:H144,{6}, FALSE))</f>
      </c>
      <c r="AH663">
        <f>VLOOKUP(G663,Sku_Consolidated!A2:R957,18,FALSE)</f>
      </c>
      <c r="AI663">
        <f>VLOOKUP(G663,Sku_Consolidated!A2:S957,19,FALSE)</f>
      </c>
      <c r="AJ663">
        <f>VLOOKUP(G663,Sku_Consolidated!A2:T957,20,FALSE)</f>
      </c>
    </row>
    <row r="664" spans="1:36" x14ac:dyDescent="0.25">
      <c r="A664">
        <v>2024</v>
      </c>
      <c r="B664" t="s">
        <v>31</v>
      </c>
      <c r="C664" t="s">
        <v>32</v>
      </c>
      <c r="D664" t="s">
        <v>33</v>
      </c>
      <c r="E664">
        <v>809</v>
      </c>
      <c r="F664">
        <f>IF(IFERROR(VLOOKUP(E664,Store_Showcase!B2:H144,{2}, FALSE), TRUE)=TRUE, IF(IFERROR(VLOOKUP(E664,Store_SRP!B2:H110,{2}, FALSE), TRUE)=TRUE,VLOOKUP(E664,Store_VAM!B2:H273,{2}, FALSE),VLOOKUP(E664,Store_SRP!B2:H110,{2}, FALSE)), VLOOKUP(E664,Store_Showcase!B2:H144,{2}, FALSE))</f>
      </c>
      <c r="G664">
        <v>655318</v>
      </c>
      <c r="H664" t="s">
        <v>696</v>
      </c>
      <c r="I664" s="8" t="s">
        <v>1524</v>
      </c>
      <c r="J664" t="s">
        <v>36</v>
      </c>
      <c r="K664" s="8">
        <f>IF(J664="PCK", I664, 0)</f>
      </c>
      <c r="L664" s="8">
        <f>IF(J664="KLS", I664, IF(J664="PCK", I664*VLOOKUP(G664,Sku_Consolidated!A2:U957,21, FALSE),I664*VLOOKUP(G664,Sku_Consolidated!A2:U957,21, FALSE)))</f>
      </c>
      <c r="M664" s="8">
        <f>IF(J664="PCS", I664, 0)</f>
      </c>
      <c r="N664" s="8" t="s">
        <v>1525</v>
      </c>
      <c r="O664" s="8">
        <f>N664 * VLOOKUP(E664&amp;VLOOKUP(G664,Sku_Consolidated!A2:Q957,17,FALSE),Sku_CommRate!A2:E1002, 5, FALSE)</f>
      </c>
      <c r="P664" s="8">
        <f>N664 - O664</f>
      </c>
      <c r="Q664">
        <f>VLOOKUP(G664,Sku_Consolidated!A2:G957,7, FALSE)</f>
      </c>
      <c r="R664">
        <f>IF(IFERROR(VLOOKUP(E664,Store_Showcase!B2:H144,7, FALSE), TRUE)=TRUE, IF(IFERROR(VLOOKUP(E664,Store_SRP!B2:H110,7, FALSE), TRUE)=TRUE,VLOOKUP(E664,Store_VAM!B2:H273,7, FALSE),VLOOKUP(E664,Store_SRP!B2:H110,7, FALSE)), VLOOKUP(E664,Store_Showcase!B2:H144,7, FALSE))</f>
      </c>
      <c r="S664">
        <f>IF(IFERROR(VLOOKUP(E664,Store_Showcase!B2:I144,8, FALSE), TRUE)=TRUE, IF(IFERROR(VLOOKUP(E664,Store_SRP!B2:I110,8, FALSE), TRUE)=TRUE,VLOOKUP(E664,Store_VAM!B2:I273,8, FALSE),VLOOKUP(E664,Store_SRP!B2:I110,8, FALSE)), VLOOKUP(E664,Store_Showcase!B2:I144,8, FALSE))</f>
      </c>
      <c r="T664">
        <f>VLOOKUP(G664,Sku_Consolidated!A2:R957,18,FALSE)</f>
      </c>
      <c r="U664">
        <v>6243</v>
      </c>
      <c r="V664">
        <f>IF(VLOOKUP(G664,Sku_Consolidated!A2:S957,19,FALSE)="SHOWCASE", VLOOKUP(E664,Store_Showcase!B2:L144,11, FALSE), IF(VLOOKUP(G664,Sku_Consolidated!A2:S957,19,FALSE)="VAM",VLOOKUP(E664,Store_VAM!B2:L273,11, FALSE),VLOOKUP(E664,Store_SRP!B2:L110,11, FALSE)))</f>
      </c>
      <c r="W664">
        <f>VLOOKUP(G664,Sku_Consolidated!A2:W957,11,FALSE)</f>
      </c>
      <c r="X664">
        <f>VLOOKUP(G664,Sku_Consolidated!A2:H957,8,FALSE)</f>
      </c>
      <c r="Y664">
        <f>VLOOKUP(G664,Sku_Consolidated!A2:I957,9,FALSE)</f>
      </c>
      <c r="Z664" t="s">
        <v>38</v>
      </c>
      <c r="AA664">
        <f>VLOOKUP(G664,Sku_Consolidated!A2:E957,5,FALSE)</f>
      </c>
      <c r="AB664">
        <f>IF(VLOOKUP(G664,Sku_Consolidated!A2:S957,19,FALSE)="SHOWCASE", VLOOKUP(E664,Store_Showcase!B2:N144,13, FALSE), IF(VLOOKUP(G664,Sku_Consolidated!A2:S957,19,FALSE)="VAM",VLOOKUP(E664,Store_VAM!B2:N273,13, FALSE),VLOOKUP(E664,Store_SRP!B2:N110,13, FALSE)))</f>
      </c>
      <c r="AC664">
        <f>IF(IFERROR(AB664,TRUE)=TRUE, "-","OK")</f>
      </c>
      <c r="AD664" s="8" t="s">
        <v>1525</v>
      </c>
      <c r="AE664" s="8" t="s">
        <v>39</v>
      </c>
      <c r="AF664">
        <f>IF(IFERROR(VLOOKUP(E664,Store_Showcase!B2:H144,{5}, FALSE), TRUE)=TRUE, IF(IFERROR(VLOOKUP(E664,Store_SRP!B2:H110,{5}, FALSE), TRUE)=TRUE,VLOOKUP(E664,Store_VAM!B2:H273,{5}, FALSE),VLOOKUP(E664,Store_SRP!B2:H110,{5}, FALSE)), VLOOKUP(E664,Store_Showcase!B2:H144,{5}, FALSE))</f>
      </c>
      <c r="AG664">
        <f>IF(IFERROR(VLOOKUP(E664,Store_Showcase!B2:H144,{6}, FALSE), TRUE)=TRUE, IF(IFERROR(VLOOKUP(E664,Store_SRP!B2:H110,{6}, FALSE), TRUE)=TRUE,VLOOKUP(E664,Store_VAM!B2:H273,{6}, FALSE),VLOOKUP(E664,Store_SRP!B2:H110,{6}, FALSE)), VLOOKUP(E664,Store_Showcase!B2:H144,{6}, FALSE))</f>
      </c>
      <c r="AH664">
        <f>VLOOKUP(G664,Sku_Consolidated!A2:R957,18,FALSE)</f>
      </c>
      <c r="AI664">
        <f>VLOOKUP(G664,Sku_Consolidated!A2:S957,19,FALSE)</f>
      </c>
      <c r="AJ664">
        <f>VLOOKUP(G664,Sku_Consolidated!A2:T957,20,FALSE)</f>
      </c>
    </row>
    <row r="665" spans="1:36" x14ac:dyDescent="0.25">
      <c r="A665">
        <v>2024</v>
      </c>
      <c r="B665" t="s">
        <v>31</v>
      </c>
      <c r="C665" t="s">
        <v>32</v>
      </c>
      <c r="D665" t="s">
        <v>33</v>
      </c>
      <c r="E665">
        <v>248</v>
      </c>
      <c r="F665">
        <f>IF(IFERROR(VLOOKUP(E665,Store_Showcase!B2:H144,{2}, FALSE), TRUE)=TRUE, IF(IFERROR(VLOOKUP(E665,Store_SRP!B2:H110,{2}, FALSE), TRUE)=TRUE,VLOOKUP(E665,Store_VAM!B2:H273,{2}, FALSE),VLOOKUP(E665,Store_SRP!B2:H110,{2}, FALSE)), VLOOKUP(E665,Store_Showcase!B2:H144,{2}, FALSE))</f>
      </c>
      <c r="G665">
        <v>655324</v>
      </c>
      <c r="H665" t="s">
        <v>608</v>
      </c>
      <c r="I665" s="8" t="s">
        <v>1526</v>
      </c>
      <c r="J665" t="s">
        <v>36</v>
      </c>
      <c r="K665" s="8">
        <f>IF(J665="PCK", I665, 0)</f>
      </c>
      <c r="L665" s="8">
        <f>IF(J665="KLS", I665, IF(J665="PCK", I665*VLOOKUP(G665,Sku_Consolidated!A2:U957,21, FALSE),I665*VLOOKUP(G665,Sku_Consolidated!A2:U957,21, FALSE)))</f>
      </c>
      <c r="M665" s="8">
        <f>IF(J665="PCS", I665, 0)</f>
      </c>
      <c r="N665" s="8" t="s">
        <v>1527</v>
      </c>
      <c r="O665" s="8">
        <f>N665 * VLOOKUP(E665&amp;VLOOKUP(G665,Sku_Consolidated!A2:Q957,17,FALSE),Sku_CommRate!A2:E1002, 5, FALSE)</f>
      </c>
      <c r="P665" s="8">
        <f>N665 - O665</f>
      </c>
      <c r="Q665">
        <f>VLOOKUP(G665,Sku_Consolidated!A2:G957,7, FALSE)</f>
      </c>
      <c r="R665">
        <f>IF(IFERROR(VLOOKUP(E665,Store_Showcase!B2:H144,7, FALSE), TRUE)=TRUE, IF(IFERROR(VLOOKUP(E665,Store_SRP!B2:H110,7, FALSE), TRUE)=TRUE,VLOOKUP(E665,Store_VAM!B2:H273,7, FALSE),VLOOKUP(E665,Store_SRP!B2:H110,7, FALSE)), VLOOKUP(E665,Store_Showcase!B2:H144,7, FALSE))</f>
      </c>
      <c r="S665">
        <f>IF(IFERROR(VLOOKUP(E665,Store_Showcase!B2:I144,8, FALSE), TRUE)=TRUE, IF(IFERROR(VLOOKUP(E665,Store_SRP!B2:I110,8, FALSE), TRUE)=TRUE,VLOOKUP(E665,Store_VAM!B2:I273,8, FALSE),VLOOKUP(E665,Store_SRP!B2:I110,8, FALSE)), VLOOKUP(E665,Store_Showcase!B2:I144,8, FALSE))</f>
      </c>
      <c r="T665">
        <f>VLOOKUP(G665,Sku_Consolidated!A2:R957,18,FALSE)</f>
      </c>
      <c r="U665">
        <v>6249</v>
      </c>
      <c r="V665">
        <f>IF(VLOOKUP(G665,Sku_Consolidated!A2:S957,19,FALSE)="SHOWCASE", VLOOKUP(E665,Store_Showcase!B2:L144,11, FALSE), IF(VLOOKUP(G665,Sku_Consolidated!A2:S957,19,FALSE)="VAM",VLOOKUP(E665,Store_VAM!B2:L273,11, FALSE),VLOOKUP(E665,Store_SRP!B2:L110,11, FALSE)))</f>
      </c>
      <c r="W665">
        <f>VLOOKUP(G665,Sku_Consolidated!A2:W957,11,FALSE)</f>
      </c>
      <c r="X665">
        <f>VLOOKUP(G665,Sku_Consolidated!A2:H957,8,FALSE)</f>
      </c>
      <c r="Y665">
        <f>VLOOKUP(G665,Sku_Consolidated!A2:I957,9,FALSE)</f>
      </c>
      <c r="Z665" t="s">
        <v>38</v>
      </c>
      <c r="AA665">
        <f>VLOOKUP(G665,Sku_Consolidated!A2:E957,5,FALSE)</f>
      </c>
      <c r="AB665">
        <f>IF(VLOOKUP(G665,Sku_Consolidated!A2:S957,19,FALSE)="SHOWCASE", VLOOKUP(E665,Store_Showcase!B2:N144,13, FALSE), IF(VLOOKUP(G665,Sku_Consolidated!A2:S957,19,FALSE)="VAM",VLOOKUP(E665,Store_VAM!B2:N273,13, FALSE),VLOOKUP(E665,Store_SRP!B2:N110,13, FALSE)))</f>
      </c>
      <c r="AC665">
        <f>IF(IFERROR(AB665,TRUE)=TRUE, "-","OK")</f>
      </c>
      <c r="AD665" s="8" t="s">
        <v>1527</v>
      </c>
      <c r="AE665" s="8" t="s">
        <v>39</v>
      </c>
      <c r="AF665">
        <f>IF(IFERROR(VLOOKUP(E665,Store_Showcase!B2:H144,{5}, FALSE), TRUE)=TRUE, IF(IFERROR(VLOOKUP(E665,Store_SRP!B2:H110,{5}, FALSE), TRUE)=TRUE,VLOOKUP(E665,Store_VAM!B2:H273,{5}, FALSE),VLOOKUP(E665,Store_SRP!B2:H110,{5}, FALSE)), VLOOKUP(E665,Store_Showcase!B2:H144,{5}, FALSE))</f>
      </c>
      <c r="AG665">
        <f>IF(IFERROR(VLOOKUP(E665,Store_Showcase!B2:H144,{6}, FALSE), TRUE)=TRUE, IF(IFERROR(VLOOKUP(E665,Store_SRP!B2:H110,{6}, FALSE), TRUE)=TRUE,VLOOKUP(E665,Store_VAM!B2:H273,{6}, FALSE),VLOOKUP(E665,Store_SRP!B2:H110,{6}, FALSE)), VLOOKUP(E665,Store_Showcase!B2:H144,{6}, FALSE))</f>
      </c>
      <c r="AH665">
        <f>VLOOKUP(G665,Sku_Consolidated!A2:R957,18,FALSE)</f>
      </c>
      <c r="AI665">
        <f>VLOOKUP(G665,Sku_Consolidated!A2:S957,19,FALSE)</f>
      </c>
      <c r="AJ665">
        <f>VLOOKUP(G665,Sku_Consolidated!A2:T957,20,FALSE)</f>
      </c>
    </row>
    <row r="666" spans="1:36" x14ac:dyDescent="0.25">
      <c r="A666">
        <v>2024</v>
      </c>
      <c r="B666" t="s">
        <v>31</v>
      </c>
      <c r="C666" t="s">
        <v>32</v>
      </c>
      <c r="D666" t="s">
        <v>33</v>
      </c>
      <c r="E666">
        <v>402</v>
      </c>
      <c r="F666">
        <f>IF(IFERROR(VLOOKUP(E666,Store_Showcase!B2:H144,{2}, FALSE), TRUE)=TRUE, IF(IFERROR(VLOOKUP(E666,Store_SRP!B2:H110,{2}, FALSE), TRUE)=TRUE,VLOOKUP(E666,Store_VAM!B2:H273,{2}, FALSE),VLOOKUP(E666,Store_SRP!B2:H110,{2}, FALSE)), VLOOKUP(E666,Store_Showcase!B2:H144,{2}, FALSE))</f>
      </c>
      <c r="G666">
        <v>655292</v>
      </c>
      <c r="H666" t="s">
        <v>72</v>
      </c>
      <c r="I666" s="8" t="s">
        <v>1528</v>
      </c>
      <c r="J666" t="s">
        <v>36</v>
      </c>
      <c r="K666" s="8">
        <f>IF(J666="PCK", I666, 0)</f>
      </c>
      <c r="L666" s="8">
        <f>IF(J666="KLS", I666, IF(J666="PCK", I666*VLOOKUP(G666,Sku_Consolidated!A2:U957,21, FALSE),I666*VLOOKUP(G666,Sku_Consolidated!A2:U957,21, FALSE)))</f>
      </c>
      <c r="M666" s="8">
        <f>IF(J666="PCS", I666, 0)</f>
      </c>
      <c r="N666" s="8" t="s">
        <v>1529</v>
      </c>
      <c r="O666" s="8">
        <f>N666 * VLOOKUP(E666&amp;VLOOKUP(G666,Sku_Consolidated!A2:Q957,17,FALSE),Sku_CommRate!A2:E1002, 5, FALSE)</f>
      </c>
      <c r="P666" s="8">
        <f>N666 - O666</f>
      </c>
      <c r="Q666">
        <f>VLOOKUP(G666,Sku_Consolidated!A2:G957,7, FALSE)</f>
      </c>
      <c r="R666">
        <f>IF(IFERROR(VLOOKUP(E666,Store_Showcase!B2:H144,7, FALSE), TRUE)=TRUE, IF(IFERROR(VLOOKUP(E666,Store_SRP!B2:H110,7, FALSE), TRUE)=TRUE,VLOOKUP(E666,Store_VAM!B2:H273,7, FALSE),VLOOKUP(E666,Store_SRP!B2:H110,7, FALSE)), VLOOKUP(E666,Store_Showcase!B2:H144,7, FALSE))</f>
      </c>
      <c r="S666">
        <f>IF(IFERROR(VLOOKUP(E666,Store_Showcase!B2:I144,8, FALSE), TRUE)=TRUE, IF(IFERROR(VLOOKUP(E666,Store_SRP!B2:I110,8, FALSE), TRUE)=TRUE,VLOOKUP(E666,Store_VAM!B2:I273,8, FALSE),VLOOKUP(E666,Store_SRP!B2:I110,8, FALSE)), VLOOKUP(E666,Store_Showcase!B2:I144,8, FALSE))</f>
      </c>
      <c r="T666">
        <f>VLOOKUP(G666,Sku_Consolidated!A2:R957,18,FALSE)</f>
      </c>
      <c r="U666">
        <v>6220</v>
      </c>
      <c r="V666">
        <f>IF(VLOOKUP(G666,Sku_Consolidated!A2:S957,19,FALSE)="SHOWCASE", VLOOKUP(E666,Store_Showcase!B2:L144,11, FALSE), IF(VLOOKUP(G666,Sku_Consolidated!A2:S957,19,FALSE)="VAM",VLOOKUP(E666,Store_VAM!B2:L273,11, FALSE),VLOOKUP(E666,Store_SRP!B2:L110,11, FALSE)))</f>
      </c>
      <c r="W666">
        <f>VLOOKUP(G666,Sku_Consolidated!A2:W957,11,FALSE)</f>
      </c>
      <c r="X666">
        <f>VLOOKUP(G666,Sku_Consolidated!A2:H957,8,FALSE)</f>
      </c>
      <c r="Y666">
        <f>VLOOKUP(G666,Sku_Consolidated!A2:I957,9,FALSE)</f>
      </c>
      <c r="Z666" t="s">
        <v>38</v>
      </c>
      <c r="AA666">
        <f>VLOOKUP(G666,Sku_Consolidated!A2:E957,5,FALSE)</f>
      </c>
      <c r="AB666">
        <f>IF(VLOOKUP(G666,Sku_Consolidated!A2:S957,19,FALSE)="SHOWCASE", VLOOKUP(E666,Store_Showcase!B2:N144,13, FALSE), IF(VLOOKUP(G666,Sku_Consolidated!A2:S957,19,FALSE)="VAM",VLOOKUP(E666,Store_VAM!B2:N273,13, FALSE),VLOOKUP(E666,Store_SRP!B2:N110,13, FALSE)))</f>
      </c>
      <c r="AC666">
        <f>IF(IFERROR(AB666,TRUE)=TRUE, "-","OK")</f>
      </c>
      <c r="AD666" s="8" t="s">
        <v>1529</v>
      </c>
      <c r="AE666" s="8" t="s">
        <v>39</v>
      </c>
      <c r="AF666">
        <f>IF(IFERROR(VLOOKUP(E666,Store_Showcase!B2:H144,{5}, FALSE), TRUE)=TRUE, IF(IFERROR(VLOOKUP(E666,Store_SRP!B2:H110,{5}, FALSE), TRUE)=TRUE,VLOOKUP(E666,Store_VAM!B2:H273,{5}, FALSE),VLOOKUP(E666,Store_SRP!B2:H110,{5}, FALSE)), VLOOKUP(E666,Store_Showcase!B2:H144,{5}, FALSE))</f>
      </c>
      <c r="AG666">
        <f>IF(IFERROR(VLOOKUP(E666,Store_Showcase!B2:H144,{6}, FALSE), TRUE)=TRUE, IF(IFERROR(VLOOKUP(E666,Store_SRP!B2:H110,{6}, FALSE), TRUE)=TRUE,VLOOKUP(E666,Store_VAM!B2:H273,{6}, FALSE),VLOOKUP(E666,Store_SRP!B2:H110,{6}, FALSE)), VLOOKUP(E666,Store_Showcase!B2:H144,{6}, FALSE))</f>
      </c>
      <c r="AH666">
        <f>VLOOKUP(G666,Sku_Consolidated!A2:R957,18,FALSE)</f>
      </c>
      <c r="AI666">
        <f>VLOOKUP(G666,Sku_Consolidated!A2:S957,19,FALSE)</f>
      </c>
      <c r="AJ666">
        <f>VLOOKUP(G666,Sku_Consolidated!A2:T957,20,FALSE)</f>
      </c>
    </row>
    <row r="667" spans="1:36" x14ac:dyDescent="0.25">
      <c r="A667">
        <v>2024</v>
      </c>
      <c r="B667" t="s">
        <v>31</v>
      </c>
      <c r="C667" t="s">
        <v>32</v>
      </c>
      <c r="D667" t="s">
        <v>33</v>
      </c>
      <c r="E667">
        <v>252</v>
      </c>
      <c r="F667">
        <f>IF(IFERROR(VLOOKUP(E667,Store_Showcase!B2:H144,{2}, FALSE), TRUE)=TRUE, IF(IFERROR(VLOOKUP(E667,Store_SRP!B2:H110,{2}, FALSE), TRUE)=TRUE,VLOOKUP(E667,Store_VAM!B2:H273,{2}, FALSE),VLOOKUP(E667,Store_SRP!B2:H110,{2}, FALSE)), VLOOKUP(E667,Store_Showcase!B2:H144,{2}, FALSE))</f>
      </c>
      <c r="G667">
        <v>693086</v>
      </c>
      <c r="H667" t="s">
        <v>1499</v>
      </c>
      <c r="I667" s="8" t="s">
        <v>1530</v>
      </c>
      <c r="J667" t="s">
        <v>36</v>
      </c>
      <c r="K667" s="8">
        <f>IF(J667="PCK", I667, 0)</f>
      </c>
      <c r="L667" s="8">
        <f>IF(J667="KLS", I667, IF(J667="PCK", I667*VLOOKUP(G667,Sku_Consolidated!A2:U957,21, FALSE),I667*VLOOKUP(G667,Sku_Consolidated!A2:U957,21, FALSE)))</f>
      </c>
      <c r="M667" s="8">
        <f>IF(J667="PCS", I667, 0)</f>
      </c>
      <c r="N667" s="8" t="s">
        <v>1531</v>
      </c>
      <c r="O667" s="8">
        <f>N667 * VLOOKUP(E667&amp;VLOOKUP(G667,Sku_Consolidated!A2:Q957,17,FALSE),Sku_CommRate!A2:E1002, 5, FALSE)</f>
      </c>
      <c r="P667" s="8">
        <f>N667 - O667</f>
      </c>
      <c r="Q667">
        <f>VLOOKUP(G667,Sku_Consolidated!A2:G957,7, FALSE)</f>
      </c>
      <c r="R667">
        <f>IF(IFERROR(VLOOKUP(E667,Store_Showcase!B2:H144,7, FALSE), TRUE)=TRUE, IF(IFERROR(VLOOKUP(E667,Store_SRP!B2:H110,7, FALSE), TRUE)=TRUE,VLOOKUP(E667,Store_VAM!B2:H273,7, FALSE),VLOOKUP(E667,Store_SRP!B2:H110,7, FALSE)), VLOOKUP(E667,Store_Showcase!B2:H144,7, FALSE))</f>
      </c>
      <c r="S667">
        <f>IF(IFERROR(VLOOKUP(E667,Store_Showcase!B2:I144,8, FALSE), TRUE)=TRUE, IF(IFERROR(VLOOKUP(E667,Store_SRP!B2:I110,8, FALSE), TRUE)=TRUE,VLOOKUP(E667,Store_VAM!B2:I273,8, FALSE),VLOOKUP(E667,Store_SRP!B2:I110,8, FALSE)), VLOOKUP(E667,Store_Showcase!B2:I144,8, FALSE))</f>
      </c>
      <c r="T667">
        <f>VLOOKUP(G667,Sku_Consolidated!A2:R957,18,FALSE)</f>
      </c>
      <c r="U667">
        <v>13688</v>
      </c>
      <c r="V667">
        <f>IF(VLOOKUP(G667,Sku_Consolidated!A2:S957,19,FALSE)="SHOWCASE", VLOOKUP(E667,Store_Showcase!B2:L144,11, FALSE), IF(VLOOKUP(G667,Sku_Consolidated!A2:S957,19,FALSE)="VAM",VLOOKUP(E667,Store_VAM!B2:L273,11, FALSE),VLOOKUP(E667,Store_SRP!B2:L110,11, FALSE)))</f>
      </c>
      <c r="W667">
        <f>VLOOKUP(G667,Sku_Consolidated!A2:W957,11,FALSE)</f>
      </c>
      <c r="X667">
        <f>VLOOKUP(G667,Sku_Consolidated!A2:H957,8,FALSE)</f>
      </c>
      <c r="Y667">
        <f>VLOOKUP(G667,Sku_Consolidated!A2:I957,9,FALSE)</f>
      </c>
      <c r="Z667" t="s">
        <v>38</v>
      </c>
      <c r="AA667">
        <f>VLOOKUP(G667,Sku_Consolidated!A2:E957,5,FALSE)</f>
      </c>
      <c r="AB667">
        <f>IF(VLOOKUP(G667,Sku_Consolidated!A2:S957,19,FALSE)="SHOWCASE", VLOOKUP(E667,Store_Showcase!B2:N144,13, FALSE), IF(VLOOKUP(G667,Sku_Consolidated!A2:S957,19,FALSE)="VAM",VLOOKUP(E667,Store_VAM!B2:N273,13, FALSE),VLOOKUP(E667,Store_SRP!B2:N110,13, FALSE)))</f>
      </c>
      <c r="AC667">
        <f>IF(IFERROR(AB667,TRUE)=TRUE, "-","OK")</f>
      </c>
      <c r="AD667" s="8" t="s">
        <v>1531</v>
      </c>
      <c r="AE667" s="8" t="s">
        <v>39</v>
      </c>
      <c r="AF667">
        <f>IF(IFERROR(VLOOKUP(E667,Store_Showcase!B2:H144,{5}, FALSE), TRUE)=TRUE, IF(IFERROR(VLOOKUP(E667,Store_SRP!B2:H110,{5}, FALSE), TRUE)=TRUE,VLOOKUP(E667,Store_VAM!B2:H273,{5}, FALSE),VLOOKUP(E667,Store_SRP!B2:H110,{5}, FALSE)), VLOOKUP(E667,Store_Showcase!B2:H144,{5}, FALSE))</f>
      </c>
      <c r="AG667">
        <f>IF(IFERROR(VLOOKUP(E667,Store_Showcase!B2:H144,{6}, FALSE), TRUE)=TRUE, IF(IFERROR(VLOOKUP(E667,Store_SRP!B2:H110,{6}, FALSE), TRUE)=TRUE,VLOOKUP(E667,Store_VAM!B2:H273,{6}, FALSE),VLOOKUP(E667,Store_SRP!B2:H110,{6}, FALSE)), VLOOKUP(E667,Store_Showcase!B2:H144,{6}, FALSE))</f>
      </c>
      <c r="AH667">
        <f>VLOOKUP(G667,Sku_Consolidated!A2:R957,18,FALSE)</f>
      </c>
      <c r="AI667">
        <f>VLOOKUP(G667,Sku_Consolidated!A2:S957,19,FALSE)</f>
      </c>
      <c r="AJ667">
        <f>VLOOKUP(G667,Sku_Consolidated!A2:T957,20,FALSE)</f>
      </c>
    </row>
    <row r="668" spans="1:36" x14ac:dyDescent="0.25">
      <c r="A668">
        <v>2024</v>
      </c>
      <c r="B668" t="s">
        <v>31</v>
      </c>
      <c r="C668" t="s">
        <v>32</v>
      </c>
      <c r="D668" t="s">
        <v>33</v>
      </c>
      <c r="E668">
        <v>253</v>
      </c>
      <c r="F668">
        <f>IF(IFERROR(VLOOKUP(E668,Store_Showcase!B2:H144,{2}, FALSE), TRUE)=TRUE, IF(IFERROR(VLOOKUP(E668,Store_SRP!B2:H110,{2}, FALSE), TRUE)=TRUE,VLOOKUP(E668,Store_VAM!B2:H273,{2}, FALSE),VLOOKUP(E668,Store_SRP!B2:H110,{2}, FALSE)), VLOOKUP(E668,Store_Showcase!B2:H144,{2}, FALSE))</f>
      </c>
      <c r="G668">
        <v>655306</v>
      </c>
      <c r="H668" t="s">
        <v>43</v>
      </c>
      <c r="I668" s="8" t="s">
        <v>1532</v>
      </c>
      <c r="J668" t="s">
        <v>36</v>
      </c>
      <c r="K668" s="8">
        <f>IF(J668="PCK", I668, 0)</f>
      </c>
      <c r="L668" s="8">
        <f>IF(J668="KLS", I668, IF(J668="PCK", I668*VLOOKUP(G668,Sku_Consolidated!A2:U957,21, FALSE),I668*VLOOKUP(G668,Sku_Consolidated!A2:U957,21, FALSE)))</f>
      </c>
      <c r="M668" s="8">
        <f>IF(J668="PCS", I668, 0)</f>
      </c>
      <c r="N668" s="8" t="s">
        <v>1533</v>
      </c>
      <c r="O668" s="8">
        <f>N668 * VLOOKUP(E668&amp;VLOOKUP(G668,Sku_Consolidated!A2:Q957,17,FALSE),Sku_CommRate!A2:E1002, 5, FALSE)</f>
      </c>
      <c r="P668" s="8">
        <f>N668 - O668</f>
      </c>
      <c r="Q668">
        <f>VLOOKUP(G668,Sku_Consolidated!A2:G957,7, FALSE)</f>
      </c>
      <c r="R668">
        <f>IF(IFERROR(VLOOKUP(E668,Store_Showcase!B2:H144,7, FALSE), TRUE)=TRUE, IF(IFERROR(VLOOKUP(E668,Store_SRP!B2:H110,7, FALSE), TRUE)=TRUE,VLOOKUP(E668,Store_VAM!B2:H273,7, FALSE),VLOOKUP(E668,Store_SRP!B2:H110,7, FALSE)), VLOOKUP(E668,Store_Showcase!B2:H144,7, FALSE))</f>
      </c>
      <c r="S668">
        <f>IF(IFERROR(VLOOKUP(E668,Store_Showcase!B2:I144,8, FALSE), TRUE)=TRUE, IF(IFERROR(VLOOKUP(E668,Store_SRP!B2:I110,8, FALSE), TRUE)=TRUE,VLOOKUP(E668,Store_VAM!B2:I273,8, FALSE),VLOOKUP(E668,Store_SRP!B2:I110,8, FALSE)), VLOOKUP(E668,Store_Showcase!B2:I144,8, FALSE))</f>
      </c>
      <c r="T668">
        <f>VLOOKUP(G668,Sku_Consolidated!A2:R957,18,FALSE)</f>
      </c>
      <c r="U668">
        <v>6233</v>
      </c>
      <c r="V668">
        <f>IF(VLOOKUP(G668,Sku_Consolidated!A2:S957,19,FALSE)="SHOWCASE", VLOOKUP(E668,Store_Showcase!B2:L144,11, FALSE), IF(VLOOKUP(G668,Sku_Consolidated!A2:S957,19,FALSE)="VAM",VLOOKUP(E668,Store_VAM!B2:L273,11, FALSE),VLOOKUP(E668,Store_SRP!B2:L110,11, FALSE)))</f>
      </c>
      <c r="W668">
        <f>VLOOKUP(G668,Sku_Consolidated!A2:W957,11,FALSE)</f>
      </c>
      <c r="X668">
        <f>VLOOKUP(G668,Sku_Consolidated!A2:H957,8,FALSE)</f>
      </c>
      <c r="Y668">
        <f>VLOOKUP(G668,Sku_Consolidated!A2:I957,9,FALSE)</f>
      </c>
      <c r="Z668" t="s">
        <v>38</v>
      </c>
      <c r="AA668">
        <f>VLOOKUP(G668,Sku_Consolidated!A2:E957,5,FALSE)</f>
      </c>
      <c r="AB668">
        <f>IF(VLOOKUP(G668,Sku_Consolidated!A2:S957,19,FALSE)="SHOWCASE", VLOOKUP(E668,Store_Showcase!B2:N144,13, FALSE), IF(VLOOKUP(G668,Sku_Consolidated!A2:S957,19,FALSE)="VAM",VLOOKUP(E668,Store_VAM!B2:N273,13, FALSE),VLOOKUP(E668,Store_SRP!B2:N110,13, FALSE)))</f>
      </c>
      <c r="AC668">
        <f>IF(IFERROR(AB668,TRUE)=TRUE, "-","OK")</f>
      </c>
      <c r="AD668" s="8" t="s">
        <v>1533</v>
      </c>
      <c r="AE668" s="8" t="s">
        <v>39</v>
      </c>
      <c r="AF668">
        <f>IF(IFERROR(VLOOKUP(E668,Store_Showcase!B2:H144,{5}, FALSE), TRUE)=TRUE, IF(IFERROR(VLOOKUP(E668,Store_SRP!B2:H110,{5}, FALSE), TRUE)=TRUE,VLOOKUP(E668,Store_VAM!B2:H273,{5}, FALSE),VLOOKUP(E668,Store_SRP!B2:H110,{5}, FALSE)), VLOOKUP(E668,Store_Showcase!B2:H144,{5}, FALSE))</f>
      </c>
      <c r="AG668">
        <f>IF(IFERROR(VLOOKUP(E668,Store_Showcase!B2:H144,{6}, FALSE), TRUE)=TRUE, IF(IFERROR(VLOOKUP(E668,Store_SRP!B2:H110,{6}, FALSE), TRUE)=TRUE,VLOOKUP(E668,Store_VAM!B2:H273,{6}, FALSE),VLOOKUP(E668,Store_SRP!B2:H110,{6}, FALSE)), VLOOKUP(E668,Store_Showcase!B2:H144,{6}, FALSE))</f>
      </c>
      <c r="AH668">
        <f>VLOOKUP(G668,Sku_Consolidated!A2:R957,18,FALSE)</f>
      </c>
      <c r="AI668">
        <f>VLOOKUP(G668,Sku_Consolidated!A2:S957,19,FALSE)</f>
      </c>
      <c r="AJ668">
        <f>VLOOKUP(G668,Sku_Consolidated!A2:T957,20,FALSE)</f>
      </c>
    </row>
    <row r="669" spans="1:36" x14ac:dyDescent="0.25">
      <c r="A669">
        <v>2024</v>
      </c>
      <c r="B669" t="s">
        <v>31</v>
      </c>
      <c r="C669" t="s">
        <v>32</v>
      </c>
      <c r="D669" t="s">
        <v>33</v>
      </c>
      <c r="E669">
        <v>746</v>
      </c>
      <c r="F669">
        <f>IF(IFERROR(VLOOKUP(E669,Store_Showcase!B2:H144,{2}, FALSE), TRUE)=TRUE, IF(IFERROR(VLOOKUP(E669,Store_SRP!B2:H110,{2}, FALSE), TRUE)=TRUE,VLOOKUP(E669,Store_VAM!B2:H273,{2}, FALSE),VLOOKUP(E669,Store_SRP!B2:H110,{2}, FALSE)), VLOOKUP(E669,Store_Showcase!B2:H144,{2}, FALSE))</f>
      </c>
      <c r="G669">
        <v>655314</v>
      </c>
      <c r="H669" t="s">
        <v>69</v>
      </c>
      <c r="I669" s="8" t="s">
        <v>1534</v>
      </c>
      <c r="J669" t="s">
        <v>36</v>
      </c>
      <c r="K669" s="8">
        <f>IF(J669="PCK", I669, 0)</f>
      </c>
      <c r="L669" s="8">
        <f>IF(J669="KLS", I669, IF(J669="PCK", I669*VLOOKUP(G669,Sku_Consolidated!A2:U957,21, FALSE),I669*VLOOKUP(G669,Sku_Consolidated!A2:U957,21, FALSE)))</f>
      </c>
      <c r="M669" s="8">
        <f>IF(J669="PCS", I669, 0)</f>
      </c>
      <c r="N669" s="8" t="s">
        <v>1535</v>
      </c>
      <c r="O669" s="8">
        <f>N669 * VLOOKUP(E669&amp;VLOOKUP(G669,Sku_Consolidated!A2:Q957,17,FALSE),Sku_CommRate!A2:E1002, 5, FALSE)</f>
      </c>
      <c r="P669" s="8">
        <f>N669 - O669</f>
      </c>
      <c r="Q669">
        <f>VLOOKUP(G669,Sku_Consolidated!A2:G957,7, FALSE)</f>
      </c>
      <c r="R669">
        <f>IF(IFERROR(VLOOKUP(E669,Store_Showcase!B2:H144,7, FALSE), TRUE)=TRUE, IF(IFERROR(VLOOKUP(E669,Store_SRP!B2:H110,7, FALSE), TRUE)=TRUE,VLOOKUP(E669,Store_VAM!B2:H273,7, FALSE),VLOOKUP(E669,Store_SRP!B2:H110,7, FALSE)), VLOOKUP(E669,Store_Showcase!B2:H144,7, FALSE))</f>
      </c>
      <c r="S669">
        <f>IF(IFERROR(VLOOKUP(E669,Store_Showcase!B2:I144,8, FALSE), TRUE)=TRUE, IF(IFERROR(VLOOKUP(E669,Store_SRP!B2:I110,8, FALSE), TRUE)=TRUE,VLOOKUP(E669,Store_VAM!B2:I273,8, FALSE),VLOOKUP(E669,Store_SRP!B2:I110,8, FALSE)), VLOOKUP(E669,Store_Showcase!B2:I144,8, FALSE))</f>
      </c>
      <c r="T669">
        <f>VLOOKUP(G669,Sku_Consolidated!A2:R957,18,FALSE)</f>
      </c>
      <c r="U669">
        <v>6239</v>
      </c>
      <c r="V669">
        <f>IF(VLOOKUP(G669,Sku_Consolidated!A2:S957,19,FALSE)="SHOWCASE", VLOOKUP(E669,Store_Showcase!B2:L144,11, FALSE), IF(VLOOKUP(G669,Sku_Consolidated!A2:S957,19,FALSE)="VAM",VLOOKUP(E669,Store_VAM!B2:L273,11, FALSE),VLOOKUP(E669,Store_SRP!B2:L110,11, FALSE)))</f>
      </c>
      <c r="W669">
        <f>VLOOKUP(G669,Sku_Consolidated!A2:W957,11,FALSE)</f>
      </c>
      <c r="X669">
        <f>VLOOKUP(G669,Sku_Consolidated!A2:H957,8,FALSE)</f>
      </c>
      <c r="Y669">
        <f>VLOOKUP(G669,Sku_Consolidated!A2:I957,9,FALSE)</f>
      </c>
      <c r="Z669" t="s">
        <v>38</v>
      </c>
      <c r="AA669">
        <f>VLOOKUP(G669,Sku_Consolidated!A2:E957,5,FALSE)</f>
      </c>
      <c r="AB669">
        <f>IF(VLOOKUP(G669,Sku_Consolidated!A2:S957,19,FALSE)="SHOWCASE", VLOOKUP(E669,Store_Showcase!B2:N144,13, FALSE), IF(VLOOKUP(G669,Sku_Consolidated!A2:S957,19,FALSE)="VAM",VLOOKUP(E669,Store_VAM!B2:N273,13, FALSE),VLOOKUP(E669,Store_SRP!B2:N110,13, FALSE)))</f>
      </c>
      <c r="AC669">
        <f>IF(IFERROR(AB669,TRUE)=TRUE, "-","OK")</f>
      </c>
      <c r="AD669" s="8" t="s">
        <v>1535</v>
      </c>
      <c r="AE669" s="8" t="s">
        <v>39</v>
      </c>
      <c r="AF669">
        <f>IF(IFERROR(VLOOKUP(E669,Store_Showcase!B2:H144,{5}, FALSE), TRUE)=TRUE, IF(IFERROR(VLOOKUP(E669,Store_SRP!B2:H110,{5}, FALSE), TRUE)=TRUE,VLOOKUP(E669,Store_VAM!B2:H273,{5}, FALSE),VLOOKUP(E669,Store_SRP!B2:H110,{5}, FALSE)), VLOOKUP(E669,Store_Showcase!B2:H144,{5}, FALSE))</f>
      </c>
      <c r="AG669">
        <f>IF(IFERROR(VLOOKUP(E669,Store_Showcase!B2:H144,{6}, FALSE), TRUE)=TRUE, IF(IFERROR(VLOOKUP(E669,Store_SRP!B2:H110,{6}, FALSE), TRUE)=TRUE,VLOOKUP(E669,Store_VAM!B2:H273,{6}, FALSE),VLOOKUP(E669,Store_SRP!B2:H110,{6}, FALSE)), VLOOKUP(E669,Store_Showcase!B2:H144,{6}, FALSE))</f>
      </c>
      <c r="AH669">
        <f>VLOOKUP(G669,Sku_Consolidated!A2:R957,18,FALSE)</f>
      </c>
      <c r="AI669">
        <f>VLOOKUP(G669,Sku_Consolidated!A2:S957,19,FALSE)</f>
      </c>
      <c r="AJ669">
        <f>VLOOKUP(G669,Sku_Consolidated!A2:T957,20,FALSE)</f>
      </c>
    </row>
    <row r="670" spans="1:36" x14ac:dyDescent="0.25">
      <c r="A670">
        <v>2024</v>
      </c>
      <c r="B670" t="s">
        <v>31</v>
      </c>
      <c r="C670" t="s">
        <v>32</v>
      </c>
      <c r="D670" t="s">
        <v>33</v>
      </c>
      <c r="E670">
        <v>237</v>
      </c>
      <c r="F670">
        <f>IF(IFERROR(VLOOKUP(E670,Store_Showcase!B2:H144,{2}, FALSE), TRUE)=TRUE, IF(IFERROR(VLOOKUP(E670,Store_SRP!B2:H110,{2}, FALSE), TRUE)=TRUE,VLOOKUP(E670,Store_VAM!B2:H273,{2}, FALSE),VLOOKUP(E670,Store_SRP!B2:H110,{2}, FALSE)), VLOOKUP(E670,Store_Showcase!B2:H144,{2}, FALSE))</f>
      </c>
      <c r="G670">
        <v>657353</v>
      </c>
      <c r="H670" t="s">
        <v>779</v>
      </c>
      <c r="I670" s="8" t="s">
        <v>694</v>
      </c>
      <c r="J670" t="s">
        <v>12</v>
      </c>
      <c r="K670" s="8">
        <f>IF(J670="PCK", I670, 0)</f>
      </c>
      <c r="L670" s="8">
        <f>IF(J670="KLS", I670, IF(J670="PCK", I670*VLOOKUP(G670,Sku_Consolidated!A2:U957,21, FALSE),I670*VLOOKUP(G670,Sku_Consolidated!A2:U957,21, FALSE)))</f>
      </c>
      <c r="M670" s="8">
        <f>IF(J670="PCS", I670, 0)</f>
      </c>
      <c r="N670" s="8" t="s">
        <v>1536</v>
      </c>
      <c r="O670" s="8">
        <f>N670 * VLOOKUP(E670&amp;VLOOKUP(G670,Sku_Consolidated!A2:Q957,17,FALSE),Sku_CommRate!A2:E1002, 5, FALSE)</f>
      </c>
      <c r="P670" s="8">
        <f>N670 - O670</f>
      </c>
      <c r="Q670">
        <f>VLOOKUP(G670,Sku_Consolidated!A2:G957,7, FALSE)</f>
      </c>
      <c r="R670">
        <f>IF(IFERROR(VLOOKUP(E670,Store_Showcase!B2:H144,7, FALSE), TRUE)=TRUE, IF(IFERROR(VLOOKUP(E670,Store_SRP!B2:H110,7, FALSE), TRUE)=TRUE,VLOOKUP(E670,Store_VAM!B2:H273,7, FALSE),VLOOKUP(E670,Store_SRP!B2:H110,7, FALSE)), VLOOKUP(E670,Store_Showcase!B2:H144,7, FALSE))</f>
      </c>
      <c r="S670">
        <f>IF(IFERROR(VLOOKUP(E670,Store_Showcase!B2:I144,8, FALSE), TRUE)=TRUE, IF(IFERROR(VLOOKUP(E670,Store_SRP!B2:I110,8, FALSE), TRUE)=TRUE,VLOOKUP(E670,Store_VAM!B2:I273,8, FALSE),VLOOKUP(E670,Store_SRP!B2:I110,8, FALSE)), VLOOKUP(E670,Store_Showcase!B2:I144,8, FALSE))</f>
      </c>
      <c r="T670">
        <f>VLOOKUP(G670,Sku_Consolidated!A2:R957,18,FALSE)</f>
      </c>
      <c r="U670">
        <v>4806532531588</v>
      </c>
      <c r="V670">
        <f>IF(VLOOKUP(G670,Sku_Consolidated!A2:S957,19,FALSE)="SHOWCASE", VLOOKUP(E670,Store_Showcase!B2:L144,11, FALSE), IF(VLOOKUP(G670,Sku_Consolidated!A2:S957,19,FALSE)="VAM",VLOOKUP(E670,Store_VAM!B2:L273,11, FALSE),VLOOKUP(E670,Store_SRP!B2:L110,11, FALSE)))</f>
      </c>
      <c r="W670">
        <f>VLOOKUP(G670,Sku_Consolidated!A2:W957,11,FALSE)</f>
      </c>
      <c r="X670">
        <f>VLOOKUP(G670,Sku_Consolidated!A2:H957,8,FALSE)</f>
      </c>
      <c r="Y670">
        <f>VLOOKUP(G670,Sku_Consolidated!A2:I957,9,FALSE)</f>
      </c>
      <c r="Z670" t="s">
        <v>38</v>
      </c>
      <c r="AA670">
        <f>VLOOKUP(G670,Sku_Consolidated!A2:E957,5,FALSE)</f>
      </c>
      <c r="AB670">
        <f>IF(VLOOKUP(G670,Sku_Consolidated!A2:S957,19,FALSE)="SHOWCASE", VLOOKUP(E670,Store_Showcase!B2:N144,13, FALSE), IF(VLOOKUP(G670,Sku_Consolidated!A2:S957,19,FALSE)="VAM",VLOOKUP(E670,Store_VAM!B2:N273,13, FALSE),VLOOKUP(E670,Store_SRP!B2:N110,13, FALSE)))</f>
      </c>
      <c r="AC670">
        <f>IF(IFERROR(AB670,TRUE)=TRUE, "-","OK")</f>
      </c>
      <c r="AD670" s="8" t="s">
        <v>1537</v>
      </c>
      <c r="AE670" s="8" t="s">
        <v>1538</v>
      </c>
      <c r="AF670">
        <f>IF(IFERROR(VLOOKUP(E670,Store_Showcase!B2:H144,{5}, FALSE), TRUE)=TRUE, IF(IFERROR(VLOOKUP(E670,Store_SRP!B2:H110,{5}, FALSE), TRUE)=TRUE,VLOOKUP(E670,Store_VAM!B2:H273,{5}, FALSE),VLOOKUP(E670,Store_SRP!B2:H110,{5}, FALSE)), VLOOKUP(E670,Store_Showcase!B2:H144,{5}, FALSE))</f>
      </c>
      <c r="AG670">
        <f>IF(IFERROR(VLOOKUP(E670,Store_Showcase!B2:H144,{6}, FALSE), TRUE)=TRUE, IF(IFERROR(VLOOKUP(E670,Store_SRP!B2:H110,{6}, FALSE), TRUE)=TRUE,VLOOKUP(E670,Store_VAM!B2:H273,{6}, FALSE),VLOOKUP(E670,Store_SRP!B2:H110,{6}, FALSE)), VLOOKUP(E670,Store_Showcase!B2:H144,{6}, FALSE))</f>
      </c>
      <c r="AH670">
        <f>VLOOKUP(G670,Sku_Consolidated!A2:R957,18,FALSE)</f>
      </c>
      <c r="AI670">
        <f>VLOOKUP(G670,Sku_Consolidated!A2:S957,19,FALSE)</f>
      </c>
      <c r="AJ670">
        <f>VLOOKUP(G670,Sku_Consolidated!A2:T957,20,FALSE)</f>
      </c>
    </row>
    <row r="671" spans="1:36" x14ac:dyDescent="0.25">
      <c r="A671">
        <v>2024</v>
      </c>
      <c r="B671" t="s">
        <v>31</v>
      </c>
      <c r="C671" t="s">
        <v>32</v>
      </c>
      <c r="D671" t="s">
        <v>33</v>
      </c>
      <c r="E671">
        <v>4019</v>
      </c>
      <c r="F671">
        <f>IF(IFERROR(VLOOKUP(E671,Store_Showcase!B2:H144,{2}, FALSE), TRUE)=TRUE, IF(IFERROR(VLOOKUP(E671,Store_SRP!B2:H110,{2}, FALSE), TRUE)=TRUE,VLOOKUP(E671,Store_VAM!B2:H273,{2}, FALSE),VLOOKUP(E671,Store_SRP!B2:H110,{2}, FALSE)), VLOOKUP(E671,Store_Showcase!B2:H144,{2}, FALSE))</f>
      </c>
      <c r="G671">
        <v>655716</v>
      </c>
      <c r="H671" t="s">
        <v>171</v>
      </c>
      <c r="I671" s="8" t="s">
        <v>1539</v>
      </c>
      <c r="J671" t="s">
        <v>36</v>
      </c>
      <c r="K671" s="8">
        <f>IF(J671="PCK", I671, 0)</f>
      </c>
      <c r="L671" s="8">
        <f>IF(J671="KLS", I671, IF(J671="PCK", I671*VLOOKUP(G671,Sku_Consolidated!A2:U957,21, FALSE),I671*VLOOKUP(G671,Sku_Consolidated!A2:U957,21, FALSE)))</f>
      </c>
      <c r="M671" s="8">
        <f>IF(J671="PCS", I671, 0)</f>
      </c>
      <c r="N671" s="8" t="s">
        <v>1540</v>
      </c>
      <c r="O671" s="8">
        <f>N671 * VLOOKUP(E671&amp;VLOOKUP(G671,Sku_Consolidated!A2:Q957,17,FALSE),Sku_CommRate!A2:E1002, 5, FALSE)</f>
      </c>
      <c r="P671" s="8">
        <f>N671 - O671</f>
      </c>
      <c r="Q671">
        <f>VLOOKUP(G671,Sku_Consolidated!A2:G957,7, FALSE)</f>
      </c>
      <c r="R671">
        <f>IF(IFERROR(VLOOKUP(E671,Store_Showcase!B2:H144,7, FALSE), TRUE)=TRUE, IF(IFERROR(VLOOKUP(E671,Store_SRP!B2:H110,7, FALSE), TRUE)=TRUE,VLOOKUP(E671,Store_VAM!B2:H273,7, FALSE),VLOOKUP(E671,Store_SRP!B2:H110,7, FALSE)), VLOOKUP(E671,Store_Showcase!B2:H144,7, FALSE))</f>
      </c>
      <c r="S671">
        <f>IF(IFERROR(VLOOKUP(E671,Store_Showcase!B2:I144,8, FALSE), TRUE)=TRUE, IF(IFERROR(VLOOKUP(E671,Store_SRP!B2:I110,8, FALSE), TRUE)=TRUE,VLOOKUP(E671,Store_VAM!B2:I273,8, FALSE),VLOOKUP(E671,Store_SRP!B2:I110,8, FALSE)), VLOOKUP(E671,Store_Showcase!B2:I144,8, FALSE))</f>
      </c>
      <c r="T671">
        <f>VLOOKUP(G671,Sku_Consolidated!A2:R957,18,FALSE)</f>
      </c>
      <c r="U671">
        <v>6444</v>
      </c>
      <c r="V671">
        <f>IF(VLOOKUP(G671,Sku_Consolidated!A2:S957,19,FALSE)="SHOWCASE", VLOOKUP(E671,Store_Showcase!B2:L144,11, FALSE), IF(VLOOKUP(G671,Sku_Consolidated!A2:S957,19,FALSE)="VAM",VLOOKUP(E671,Store_VAM!B2:L273,11, FALSE),VLOOKUP(E671,Store_SRP!B2:L110,11, FALSE)))</f>
      </c>
      <c r="W671">
        <f>VLOOKUP(G671,Sku_Consolidated!A2:W957,11,FALSE)</f>
      </c>
      <c r="X671">
        <f>VLOOKUP(G671,Sku_Consolidated!A2:H957,8,FALSE)</f>
      </c>
      <c r="Y671">
        <f>VLOOKUP(G671,Sku_Consolidated!A2:I957,9,FALSE)</f>
      </c>
      <c r="Z671" t="s">
        <v>38</v>
      </c>
      <c r="AA671">
        <f>VLOOKUP(G671,Sku_Consolidated!A2:E957,5,FALSE)</f>
      </c>
      <c r="AB671">
        <f>IF(VLOOKUP(G671,Sku_Consolidated!A2:S957,19,FALSE)="SHOWCASE", VLOOKUP(E671,Store_Showcase!B2:N144,13, FALSE), IF(VLOOKUP(G671,Sku_Consolidated!A2:S957,19,FALSE)="VAM",VLOOKUP(E671,Store_VAM!B2:N273,13, FALSE),VLOOKUP(E671,Store_SRP!B2:N110,13, FALSE)))</f>
      </c>
      <c r="AC671">
        <f>IF(IFERROR(AB671,TRUE)=TRUE, "-","OK")</f>
      </c>
      <c r="AD671" s="8" t="s">
        <v>1540</v>
      </c>
      <c r="AE671" s="8" t="s">
        <v>39</v>
      </c>
      <c r="AF671">
        <f>IF(IFERROR(VLOOKUP(E671,Store_Showcase!B2:H144,{5}, FALSE), TRUE)=TRUE, IF(IFERROR(VLOOKUP(E671,Store_SRP!B2:H110,{5}, FALSE), TRUE)=TRUE,VLOOKUP(E671,Store_VAM!B2:H273,{5}, FALSE),VLOOKUP(E671,Store_SRP!B2:H110,{5}, FALSE)), VLOOKUP(E671,Store_Showcase!B2:H144,{5}, FALSE))</f>
      </c>
      <c r="AG671">
        <f>IF(IFERROR(VLOOKUP(E671,Store_Showcase!B2:H144,{6}, FALSE), TRUE)=TRUE, IF(IFERROR(VLOOKUP(E671,Store_SRP!B2:H110,{6}, FALSE), TRUE)=TRUE,VLOOKUP(E671,Store_VAM!B2:H273,{6}, FALSE),VLOOKUP(E671,Store_SRP!B2:H110,{6}, FALSE)), VLOOKUP(E671,Store_Showcase!B2:H144,{6}, FALSE))</f>
      </c>
      <c r="AH671">
        <f>VLOOKUP(G671,Sku_Consolidated!A2:R957,18,FALSE)</f>
      </c>
      <c r="AI671">
        <f>VLOOKUP(G671,Sku_Consolidated!A2:S957,19,FALSE)</f>
      </c>
      <c r="AJ671">
        <f>VLOOKUP(G671,Sku_Consolidated!A2:T957,20,FALSE)</f>
      </c>
    </row>
    <row r="672" spans="1:36" x14ac:dyDescent="0.25">
      <c r="A672">
        <v>2024</v>
      </c>
      <c r="B672" t="s">
        <v>31</v>
      </c>
      <c r="C672" t="s">
        <v>32</v>
      </c>
      <c r="D672" t="s">
        <v>33</v>
      </c>
      <c r="E672">
        <v>150</v>
      </c>
      <c r="F672">
        <f>IF(IFERROR(VLOOKUP(E672,Store_Showcase!B2:H144,{2}, FALSE), TRUE)=TRUE, IF(IFERROR(VLOOKUP(E672,Store_SRP!B2:H110,{2}, FALSE), TRUE)=TRUE,VLOOKUP(E672,Store_VAM!B2:H273,{2}, FALSE),VLOOKUP(E672,Store_SRP!B2:H110,{2}, FALSE)), VLOOKUP(E672,Store_Showcase!B2:H144,{2}, FALSE))</f>
      </c>
      <c r="G672">
        <v>655309</v>
      </c>
      <c r="H672" t="s">
        <v>219</v>
      </c>
      <c r="I672" s="8" t="s">
        <v>1541</v>
      </c>
      <c r="J672" t="s">
        <v>36</v>
      </c>
      <c r="K672" s="8">
        <f>IF(J672="PCK", I672, 0)</f>
      </c>
      <c r="L672" s="8">
        <f>IF(J672="KLS", I672, IF(J672="PCK", I672*VLOOKUP(G672,Sku_Consolidated!A2:U957,21, FALSE),I672*VLOOKUP(G672,Sku_Consolidated!A2:U957,21, FALSE)))</f>
      </c>
      <c r="M672" s="8">
        <f>IF(J672="PCS", I672, 0)</f>
      </c>
      <c r="N672" s="8" t="s">
        <v>1542</v>
      </c>
      <c r="O672" s="8">
        <f>N672 * VLOOKUP(E672&amp;VLOOKUP(G672,Sku_Consolidated!A2:Q957,17,FALSE),Sku_CommRate!A2:E1002, 5, FALSE)</f>
      </c>
      <c r="P672" s="8">
        <f>N672 - O672</f>
      </c>
      <c r="Q672">
        <f>VLOOKUP(G672,Sku_Consolidated!A2:G957,7, FALSE)</f>
      </c>
      <c r="R672">
        <f>IF(IFERROR(VLOOKUP(E672,Store_Showcase!B2:H144,7, FALSE), TRUE)=TRUE, IF(IFERROR(VLOOKUP(E672,Store_SRP!B2:H110,7, FALSE), TRUE)=TRUE,VLOOKUP(E672,Store_VAM!B2:H273,7, FALSE),VLOOKUP(E672,Store_SRP!B2:H110,7, FALSE)), VLOOKUP(E672,Store_Showcase!B2:H144,7, FALSE))</f>
      </c>
      <c r="S672">
        <f>IF(IFERROR(VLOOKUP(E672,Store_Showcase!B2:I144,8, FALSE), TRUE)=TRUE, IF(IFERROR(VLOOKUP(E672,Store_SRP!B2:I110,8, FALSE), TRUE)=TRUE,VLOOKUP(E672,Store_VAM!B2:I273,8, FALSE),VLOOKUP(E672,Store_SRP!B2:I110,8, FALSE)), VLOOKUP(E672,Store_Showcase!B2:I144,8, FALSE))</f>
      </c>
      <c r="T672">
        <f>VLOOKUP(G672,Sku_Consolidated!A2:R957,18,FALSE)</f>
      </c>
      <c r="U672">
        <v>6236</v>
      </c>
      <c r="V672">
        <f>IF(VLOOKUP(G672,Sku_Consolidated!A2:S957,19,FALSE)="SHOWCASE", VLOOKUP(E672,Store_Showcase!B2:L144,11, FALSE), IF(VLOOKUP(G672,Sku_Consolidated!A2:S957,19,FALSE)="VAM",VLOOKUP(E672,Store_VAM!B2:L273,11, FALSE),VLOOKUP(E672,Store_SRP!B2:L110,11, FALSE)))</f>
      </c>
      <c r="W672">
        <f>VLOOKUP(G672,Sku_Consolidated!A2:W957,11,FALSE)</f>
      </c>
      <c r="X672">
        <f>VLOOKUP(G672,Sku_Consolidated!A2:H957,8,FALSE)</f>
      </c>
      <c r="Y672">
        <f>VLOOKUP(G672,Sku_Consolidated!A2:I957,9,FALSE)</f>
      </c>
      <c r="Z672" t="s">
        <v>38</v>
      </c>
      <c r="AA672">
        <f>VLOOKUP(G672,Sku_Consolidated!A2:E957,5,FALSE)</f>
      </c>
      <c r="AB672">
        <f>IF(VLOOKUP(G672,Sku_Consolidated!A2:S957,19,FALSE)="SHOWCASE", VLOOKUP(E672,Store_Showcase!B2:N144,13, FALSE), IF(VLOOKUP(G672,Sku_Consolidated!A2:S957,19,FALSE)="VAM",VLOOKUP(E672,Store_VAM!B2:N273,13, FALSE),VLOOKUP(E672,Store_SRP!B2:N110,13, FALSE)))</f>
      </c>
      <c r="AC672">
        <f>IF(IFERROR(AB672,TRUE)=TRUE, "-","OK")</f>
      </c>
      <c r="AD672" s="8" t="s">
        <v>1542</v>
      </c>
      <c r="AE672" s="8" t="s">
        <v>39</v>
      </c>
      <c r="AF672">
        <f>IF(IFERROR(VLOOKUP(E672,Store_Showcase!B2:H144,{5}, FALSE), TRUE)=TRUE, IF(IFERROR(VLOOKUP(E672,Store_SRP!B2:H110,{5}, FALSE), TRUE)=TRUE,VLOOKUP(E672,Store_VAM!B2:H273,{5}, FALSE),VLOOKUP(E672,Store_SRP!B2:H110,{5}, FALSE)), VLOOKUP(E672,Store_Showcase!B2:H144,{5}, FALSE))</f>
      </c>
      <c r="AG672">
        <f>IF(IFERROR(VLOOKUP(E672,Store_Showcase!B2:H144,{6}, FALSE), TRUE)=TRUE, IF(IFERROR(VLOOKUP(E672,Store_SRP!B2:H110,{6}, FALSE), TRUE)=TRUE,VLOOKUP(E672,Store_VAM!B2:H273,{6}, FALSE),VLOOKUP(E672,Store_SRP!B2:H110,{6}, FALSE)), VLOOKUP(E672,Store_Showcase!B2:H144,{6}, FALSE))</f>
      </c>
      <c r="AH672">
        <f>VLOOKUP(G672,Sku_Consolidated!A2:R957,18,FALSE)</f>
      </c>
      <c r="AI672">
        <f>VLOOKUP(G672,Sku_Consolidated!A2:S957,19,FALSE)</f>
      </c>
      <c r="AJ672">
        <f>VLOOKUP(G672,Sku_Consolidated!A2:T957,20,FALSE)</f>
      </c>
    </row>
    <row r="673" spans="1:36" x14ac:dyDescent="0.25">
      <c r="A673">
        <v>2024</v>
      </c>
      <c r="B673" t="s">
        <v>31</v>
      </c>
      <c r="C673" t="s">
        <v>32</v>
      </c>
      <c r="D673" t="s">
        <v>33</v>
      </c>
      <c r="E673">
        <v>721</v>
      </c>
      <c r="F673">
        <f>IF(IFERROR(VLOOKUP(E673,Store_Showcase!B2:H144,{2}, FALSE), TRUE)=TRUE, IF(IFERROR(VLOOKUP(E673,Store_SRP!B2:H110,{2}, FALSE), TRUE)=TRUE,VLOOKUP(E673,Store_VAM!B2:H273,{2}, FALSE),VLOOKUP(E673,Store_SRP!B2:H110,{2}, FALSE)), VLOOKUP(E673,Store_Showcase!B2:H144,{2}, FALSE))</f>
      </c>
      <c r="G673">
        <v>662372</v>
      </c>
      <c r="H673" t="s">
        <v>654</v>
      </c>
      <c r="I673" s="8" t="s">
        <v>1299</v>
      </c>
      <c r="J673" t="s">
        <v>493</v>
      </c>
      <c r="K673" s="8">
        <f>IF(J673="PCK", I673, 0)</f>
      </c>
      <c r="L673" s="8">
        <f>IF(J673="KLS", I673, IF(J673="PCK", I673*VLOOKUP(G673,Sku_Consolidated!A2:U957,21, FALSE),I673*VLOOKUP(G673,Sku_Consolidated!A2:U957,21, FALSE)))</f>
      </c>
      <c r="M673" s="8">
        <f>IF(J673="PCS", I673, 0)</f>
      </c>
      <c r="N673" s="8" t="s">
        <v>1543</v>
      </c>
      <c r="O673" s="8">
        <f>N673 * VLOOKUP(E673&amp;VLOOKUP(G673,Sku_Consolidated!A2:Q957,17,FALSE),Sku_CommRate!A2:E1002, 5, FALSE)</f>
      </c>
      <c r="P673" s="8">
        <f>N673 - O673</f>
      </c>
      <c r="Q673">
        <f>VLOOKUP(G673,Sku_Consolidated!A2:G957,7, FALSE)</f>
      </c>
      <c r="R673">
        <f>IF(IFERROR(VLOOKUP(E673,Store_Showcase!B2:H144,7, FALSE), TRUE)=TRUE, IF(IFERROR(VLOOKUP(E673,Store_SRP!B2:H110,7, FALSE), TRUE)=TRUE,VLOOKUP(E673,Store_VAM!B2:H273,7, FALSE),VLOOKUP(E673,Store_SRP!B2:H110,7, FALSE)), VLOOKUP(E673,Store_Showcase!B2:H144,7, FALSE))</f>
      </c>
      <c r="S673">
        <f>IF(IFERROR(VLOOKUP(E673,Store_Showcase!B2:I144,8, FALSE), TRUE)=TRUE, IF(IFERROR(VLOOKUP(E673,Store_SRP!B2:I110,8, FALSE), TRUE)=TRUE,VLOOKUP(E673,Store_VAM!B2:I273,8, FALSE),VLOOKUP(E673,Store_SRP!B2:I110,8, FALSE)), VLOOKUP(E673,Store_Showcase!B2:I144,8, FALSE))</f>
      </c>
      <c r="T673">
        <f>VLOOKUP(G673,Sku_Consolidated!A2:R957,18,FALSE)</f>
      </c>
      <c r="U673">
        <v>4806532531625</v>
      </c>
      <c r="V673">
        <f>IF(VLOOKUP(G673,Sku_Consolidated!A2:S957,19,FALSE)="SHOWCASE", VLOOKUP(E673,Store_Showcase!B2:L144,11, FALSE), IF(VLOOKUP(G673,Sku_Consolidated!A2:S957,19,FALSE)="VAM",VLOOKUP(E673,Store_VAM!B2:L273,11, FALSE),VLOOKUP(E673,Store_SRP!B2:L110,11, FALSE)))</f>
      </c>
      <c r="W673">
        <f>VLOOKUP(G673,Sku_Consolidated!A2:W957,11,FALSE)</f>
      </c>
      <c r="X673">
        <f>VLOOKUP(G673,Sku_Consolidated!A2:H957,8,FALSE)</f>
      </c>
      <c r="Y673">
        <f>VLOOKUP(G673,Sku_Consolidated!A2:I957,9,FALSE)</f>
      </c>
      <c r="Z673" t="s">
        <v>38</v>
      </c>
      <c r="AA673">
        <f>VLOOKUP(G673,Sku_Consolidated!A2:E957,5,FALSE)</f>
      </c>
      <c r="AB673">
        <f>IF(VLOOKUP(G673,Sku_Consolidated!A2:S957,19,FALSE)="SHOWCASE", VLOOKUP(E673,Store_Showcase!B2:N144,13, FALSE), IF(VLOOKUP(G673,Sku_Consolidated!A2:S957,19,FALSE)="VAM",VLOOKUP(E673,Store_VAM!B2:N273,13, FALSE),VLOOKUP(E673,Store_SRP!B2:N110,13, FALSE)))</f>
      </c>
      <c r="AC673">
        <f>IF(IFERROR(AB673,TRUE)=TRUE, "-","OK")</f>
      </c>
      <c r="AD673" s="8" t="s">
        <v>1544</v>
      </c>
      <c r="AE673" s="8" t="s">
        <v>1545</v>
      </c>
      <c r="AF673">
        <f>IF(IFERROR(VLOOKUP(E673,Store_Showcase!B2:H144,{5}, FALSE), TRUE)=TRUE, IF(IFERROR(VLOOKUP(E673,Store_SRP!B2:H110,{5}, FALSE), TRUE)=TRUE,VLOOKUP(E673,Store_VAM!B2:H273,{5}, FALSE),VLOOKUP(E673,Store_SRP!B2:H110,{5}, FALSE)), VLOOKUP(E673,Store_Showcase!B2:H144,{5}, FALSE))</f>
      </c>
      <c r="AG673">
        <f>IF(IFERROR(VLOOKUP(E673,Store_Showcase!B2:H144,{6}, FALSE), TRUE)=TRUE, IF(IFERROR(VLOOKUP(E673,Store_SRP!B2:H110,{6}, FALSE), TRUE)=TRUE,VLOOKUP(E673,Store_VAM!B2:H273,{6}, FALSE),VLOOKUP(E673,Store_SRP!B2:H110,{6}, FALSE)), VLOOKUP(E673,Store_Showcase!B2:H144,{6}, FALSE))</f>
      </c>
      <c r="AH673">
        <f>VLOOKUP(G673,Sku_Consolidated!A2:R957,18,FALSE)</f>
      </c>
      <c r="AI673">
        <f>VLOOKUP(G673,Sku_Consolidated!A2:S957,19,FALSE)</f>
      </c>
      <c r="AJ673">
        <f>VLOOKUP(G673,Sku_Consolidated!A2:T957,20,FALSE)</f>
      </c>
    </row>
    <row r="674" spans="1:36" x14ac:dyDescent="0.25">
      <c r="A674">
        <v>2024</v>
      </c>
      <c r="B674" t="s">
        <v>31</v>
      </c>
      <c r="C674" t="s">
        <v>32</v>
      </c>
      <c r="D674" t="s">
        <v>33</v>
      </c>
      <c r="E674">
        <v>150</v>
      </c>
      <c r="F674">
        <f>IF(IFERROR(VLOOKUP(E674,Store_Showcase!B2:H144,{2}, FALSE), TRUE)=TRUE, IF(IFERROR(VLOOKUP(E674,Store_SRP!B2:H110,{2}, FALSE), TRUE)=TRUE,VLOOKUP(E674,Store_VAM!B2:H273,{2}, FALSE),VLOOKUP(E674,Store_SRP!B2:H110,{2}, FALSE)), VLOOKUP(E674,Store_Showcase!B2:H144,{2}, FALSE))</f>
      </c>
      <c r="G674">
        <v>655324</v>
      </c>
      <c r="H674" t="s">
        <v>608</v>
      </c>
      <c r="I674" s="8" t="s">
        <v>1219</v>
      </c>
      <c r="J674" t="s">
        <v>36</v>
      </c>
      <c r="K674" s="8">
        <f>IF(J674="PCK", I674, 0)</f>
      </c>
      <c r="L674" s="8">
        <f>IF(J674="KLS", I674, IF(J674="PCK", I674*VLOOKUP(G674,Sku_Consolidated!A2:U957,21, FALSE),I674*VLOOKUP(G674,Sku_Consolidated!A2:U957,21, FALSE)))</f>
      </c>
      <c r="M674" s="8">
        <f>IF(J674="PCS", I674, 0)</f>
      </c>
      <c r="N674" s="8" t="s">
        <v>1546</v>
      </c>
      <c r="O674" s="8">
        <f>N674 * VLOOKUP(E674&amp;VLOOKUP(G674,Sku_Consolidated!A2:Q957,17,FALSE),Sku_CommRate!A2:E1002, 5, FALSE)</f>
      </c>
      <c r="P674" s="8">
        <f>N674 - O674</f>
      </c>
      <c r="Q674">
        <f>VLOOKUP(G674,Sku_Consolidated!A2:G957,7, FALSE)</f>
      </c>
      <c r="R674">
        <f>IF(IFERROR(VLOOKUP(E674,Store_Showcase!B2:H144,7, FALSE), TRUE)=TRUE, IF(IFERROR(VLOOKUP(E674,Store_SRP!B2:H110,7, FALSE), TRUE)=TRUE,VLOOKUP(E674,Store_VAM!B2:H273,7, FALSE),VLOOKUP(E674,Store_SRP!B2:H110,7, FALSE)), VLOOKUP(E674,Store_Showcase!B2:H144,7, FALSE))</f>
      </c>
      <c r="S674">
        <f>IF(IFERROR(VLOOKUP(E674,Store_Showcase!B2:I144,8, FALSE), TRUE)=TRUE, IF(IFERROR(VLOOKUP(E674,Store_SRP!B2:I110,8, FALSE), TRUE)=TRUE,VLOOKUP(E674,Store_VAM!B2:I273,8, FALSE),VLOOKUP(E674,Store_SRP!B2:I110,8, FALSE)), VLOOKUP(E674,Store_Showcase!B2:I144,8, FALSE))</f>
      </c>
      <c r="T674">
        <f>VLOOKUP(G674,Sku_Consolidated!A2:R957,18,FALSE)</f>
      </c>
      <c r="U674">
        <v>6249</v>
      </c>
      <c r="V674">
        <f>IF(VLOOKUP(G674,Sku_Consolidated!A2:S957,19,FALSE)="SHOWCASE", VLOOKUP(E674,Store_Showcase!B2:L144,11, FALSE), IF(VLOOKUP(G674,Sku_Consolidated!A2:S957,19,FALSE)="VAM",VLOOKUP(E674,Store_VAM!B2:L273,11, FALSE),VLOOKUP(E674,Store_SRP!B2:L110,11, FALSE)))</f>
      </c>
      <c r="W674">
        <f>VLOOKUP(G674,Sku_Consolidated!A2:W957,11,FALSE)</f>
      </c>
      <c r="X674">
        <f>VLOOKUP(G674,Sku_Consolidated!A2:H957,8,FALSE)</f>
      </c>
      <c r="Y674">
        <f>VLOOKUP(G674,Sku_Consolidated!A2:I957,9,FALSE)</f>
      </c>
      <c r="Z674" t="s">
        <v>38</v>
      </c>
      <c r="AA674">
        <f>VLOOKUP(G674,Sku_Consolidated!A2:E957,5,FALSE)</f>
      </c>
      <c r="AB674">
        <f>IF(VLOOKUP(G674,Sku_Consolidated!A2:S957,19,FALSE)="SHOWCASE", VLOOKUP(E674,Store_Showcase!B2:N144,13, FALSE), IF(VLOOKUP(G674,Sku_Consolidated!A2:S957,19,FALSE)="VAM",VLOOKUP(E674,Store_VAM!B2:N273,13, FALSE),VLOOKUP(E674,Store_SRP!B2:N110,13, FALSE)))</f>
      </c>
      <c r="AC674">
        <f>IF(IFERROR(AB674,TRUE)=TRUE, "-","OK")</f>
      </c>
      <c r="AD674" s="8" t="s">
        <v>1546</v>
      </c>
      <c r="AE674" s="8" t="s">
        <v>39</v>
      </c>
      <c r="AF674">
        <f>IF(IFERROR(VLOOKUP(E674,Store_Showcase!B2:H144,{5}, FALSE), TRUE)=TRUE, IF(IFERROR(VLOOKUP(E674,Store_SRP!B2:H110,{5}, FALSE), TRUE)=TRUE,VLOOKUP(E674,Store_VAM!B2:H273,{5}, FALSE),VLOOKUP(E674,Store_SRP!B2:H110,{5}, FALSE)), VLOOKUP(E674,Store_Showcase!B2:H144,{5}, FALSE))</f>
      </c>
      <c r="AG674">
        <f>IF(IFERROR(VLOOKUP(E674,Store_Showcase!B2:H144,{6}, FALSE), TRUE)=TRUE, IF(IFERROR(VLOOKUP(E674,Store_SRP!B2:H110,{6}, FALSE), TRUE)=TRUE,VLOOKUP(E674,Store_VAM!B2:H273,{6}, FALSE),VLOOKUP(E674,Store_SRP!B2:H110,{6}, FALSE)), VLOOKUP(E674,Store_Showcase!B2:H144,{6}, FALSE))</f>
      </c>
      <c r="AH674">
        <f>VLOOKUP(G674,Sku_Consolidated!A2:R957,18,FALSE)</f>
      </c>
      <c r="AI674">
        <f>VLOOKUP(G674,Sku_Consolidated!A2:S957,19,FALSE)</f>
      </c>
      <c r="AJ674">
        <f>VLOOKUP(G674,Sku_Consolidated!A2:T957,20,FALSE)</f>
      </c>
    </row>
    <row r="675" spans="1:36" x14ac:dyDescent="0.25">
      <c r="A675">
        <v>2024</v>
      </c>
      <c r="B675" t="s">
        <v>31</v>
      </c>
      <c r="C675" t="s">
        <v>32</v>
      </c>
      <c r="D675" t="s">
        <v>33</v>
      </c>
      <c r="E675">
        <v>221</v>
      </c>
      <c r="F675">
        <f>IF(IFERROR(VLOOKUP(E675,Store_Showcase!B2:H144,{2}, FALSE), TRUE)=TRUE, IF(IFERROR(VLOOKUP(E675,Store_SRP!B2:H110,{2}, FALSE), TRUE)=TRUE,VLOOKUP(E675,Store_VAM!B2:H273,{2}, FALSE),VLOOKUP(E675,Store_SRP!B2:H110,{2}, FALSE)), VLOOKUP(E675,Store_Showcase!B2:H144,{2}, FALSE))</f>
      </c>
      <c r="G675">
        <v>655319</v>
      </c>
      <c r="H675" t="s">
        <v>246</v>
      </c>
      <c r="I675" s="8" t="s">
        <v>1547</v>
      </c>
      <c r="J675" t="s">
        <v>36</v>
      </c>
      <c r="K675" s="8">
        <f>IF(J675="PCK", I675, 0)</f>
      </c>
      <c r="L675" s="8">
        <f>IF(J675="KLS", I675, IF(J675="PCK", I675*VLOOKUP(G675,Sku_Consolidated!A2:U957,21, FALSE),I675*VLOOKUP(G675,Sku_Consolidated!A2:U957,21, FALSE)))</f>
      </c>
      <c r="M675" s="8">
        <f>IF(J675="PCS", I675, 0)</f>
      </c>
      <c r="N675" s="8" t="s">
        <v>1548</v>
      </c>
      <c r="O675" s="8">
        <f>N675 * VLOOKUP(E675&amp;VLOOKUP(G675,Sku_Consolidated!A2:Q957,17,FALSE),Sku_CommRate!A2:E1002, 5, FALSE)</f>
      </c>
      <c r="P675" s="8">
        <f>N675 - O675</f>
      </c>
      <c r="Q675">
        <f>VLOOKUP(G675,Sku_Consolidated!A2:G957,7, FALSE)</f>
      </c>
      <c r="R675">
        <f>IF(IFERROR(VLOOKUP(E675,Store_Showcase!B2:H144,7, FALSE), TRUE)=TRUE, IF(IFERROR(VLOOKUP(E675,Store_SRP!B2:H110,7, FALSE), TRUE)=TRUE,VLOOKUP(E675,Store_VAM!B2:H273,7, FALSE),VLOOKUP(E675,Store_SRP!B2:H110,7, FALSE)), VLOOKUP(E675,Store_Showcase!B2:H144,7, FALSE))</f>
      </c>
      <c r="S675">
        <f>IF(IFERROR(VLOOKUP(E675,Store_Showcase!B2:I144,8, FALSE), TRUE)=TRUE, IF(IFERROR(VLOOKUP(E675,Store_SRP!B2:I110,8, FALSE), TRUE)=TRUE,VLOOKUP(E675,Store_VAM!B2:I273,8, FALSE),VLOOKUP(E675,Store_SRP!B2:I110,8, FALSE)), VLOOKUP(E675,Store_Showcase!B2:I144,8, FALSE))</f>
      </c>
      <c r="T675">
        <f>VLOOKUP(G675,Sku_Consolidated!A2:R957,18,FALSE)</f>
      </c>
      <c r="U675">
        <v>6244</v>
      </c>
      <c r="V675">
        <f>IF(VLOOKUP(G675,Sku_Consolidated!A2:S957,19,FALSE)="SHOWCASE", VLOOKUP(E675,Store_Showcase!B2:L144,11, FALSE), IF(VLOOKUP(G675,Sku_Consolidated!A2:S957,19,FALSE)="VAM",VLOOKUP(E675,Store_VAM!B2:L273,11, FALSE),VLOOKUP(E675,Store_SRP!B2:L110,11, FALSE)))</f>
      </c>
      <c r="W675">
        <f>VLOOKUP(G675,Sku_Consolidated!A2:W957,11,FALSE)</f>
      </c>
      <c r="X675">
        <f>VLOOKUP(G675,Sku_Consolidated!A2:H957,8,FALSE)</f>
      </c>
      <c r="Y675">
        <f>VLOOKUP(G675,Sku_Consolidated!A2:I957,9,FALSE)</f>
      </c>
      <c r="Z675" t="s">
        <v>38</v>
      </c>
      <c r="AA675">
        <f>VLOOKUP(G675,Sku_Consolidated!A2:E957,5,FALSE)</f>
      </c>
      <c r="AB675">
        <f>IF(VLOOKUP(G675,Sku_Consolidated!A2:S957,19,FALSE)="SHOWCASE", VLOOKUP(E675,Store_Showcase!B2:N144,13, FALSE), IF(VLOOKUP(G675,Sku_Consolidated!A2:S957,19,FALSE)="VAM",VLOOKUP(E675,Store_VAM!B2:N273,13, FALSE),VLOOKUP(E675,Store_SRP!B2:N110,13, FALSE)))</f>
      </c>
      <c r="AC675">
        <f>IF(IFERROR(AB675,TRUE)=TRUE, "-","OK")</f>
      </c>
      <c r="AD675" s="8" t="s">
        <v>1548</v>
      </c>
      <c r="AE675" s="8" t="s">
        <v>39</v>
      </c>
      <c r="AF675">
        <f>IF(IFERROR(VLOOKUP(E675,Store_Showcase!B2:H144,{5}, FALSE), TRUE)=TRUE, IF(IFERROR(VLOOKUP(E675,Store_SRP!B2:H110,{5}, FALSE), TRUE)=TRUE,VLOOKUP(E675,Store_VAM!B2:H273,{5}, FALSE),VLOOKUP(E675,Store_SRP!B2:H110,{5}, FALSE)), VLOOKUP(E675,Store_Showcase!B2:H144,{5}, FALSE))</f>
      </c>
      <c r="AG675">
        <f>IF(IFERROR(VLOOKUP(E675,Store_Showcase!B2:H144,{6}, FALSE), TRUE)=TRUE, IF(IFERROR(VLOOKUP(E675,Store_SRP!B2:H110,{6}, FALSE), TRUE)=TRUE,VLOOKUP(E675,Store_VAM!B2:H273,{6}, FALSE),VLOOKUP(E675,Store_SRP!B2:H110,{6}, FALSE)), VLOOKUP(E675,Store_Showcase!B2:H144,{6}, FALSE))</f>
      </c>
      <c r="AH675">
        <f>VLOOKUP(G675,Sku_Consolidated!A2:R957,18,FALSE)</f>
      </c>
      <c r="AI675">
        <f>VLOOKUP(G675,Sku_Consolidated!A2:S957,19,FALSE)</f>
      </c>
      <c r="AJ675">
        <f>VLOOKUP(G675,Sku_Consolidated!A2:T957,20,FALSE)</f>
      </c>
    </row>
    <row r="676" spans="1:36" x14ac:dyDescent="0.25">
      <c r="A676">
        <v>2024</v>
      </c>
      <c r="B676" t="s">
        <v>31</v>
      </c>
      <c r="C676" t="s">
        <v>32</v>
      </c>
      <c r="D676" t="s">
        <v>33</v>
      </c>
      <c r="E676">
        <v>4048</v>
      </c>
      <c r="F676">
        <f>IF(IFERROR(VLOOKUP(E676,Store_Showcase!B2:H144,{2}, FALSE), TRUE)=TRUE, IF(IFERROR(VLOOKUP(E676,Store_SRP!B2:H110,{2}, FALSE), TRUE)=TRUE,VLOOKUP(E676,Store_VAM!B2:H273,{2}, FALSE),VLOOKUP(E676,Store_SRP!B2:H110,{2}, FALSE)), VLOOKUP(E676,Store_Showcase!B2:H144,{2}, FALSE))</f>
      </c>
      <c r="G676">
        <v>671782</v>
      </c>
      <c r="H676" t="s">
        <v>1549</v>
      </c>
      <c r="I676" s="8" t="s">
        <v>1388</v>
      </c>
      <c r="J676" t="s">
        <v>493</v>
      </c>
      <c r="K676" s="8">
        <f>IF(J676="PCK", I676, 0)</f>
      </c>
      <c r="L676" s="8">
        <f>IF(J676="KLS", I676, IF(J676="PCK", I676*VLOOKUP(G676,Sku_Consolidated!A2:U957,21, FALSE),I676*VLOOKUP(G676,Sku_Consolidated!A2:U957,21, FALSE)))</f>
      </c>
      <c r="M676" s="8">
        <f>IF(J676="PCS", I676, 0)</f>
      </c>
      <c r="N676" s="8" t="s">
        <v>1550</v>
      </c>
      <c r="O676" s="8">
        <f>N676 * VLOOKUP(E676&amp;VLOOKUP(G676,Sku_Consolidated!A2:Q957,17,FALSE),Sku_CommRate!A2:E1002, 5, FALSE)</f>
      </c>
      <c r="P676" s="8">
        <f>N676 - O676</f>
      </c>
      <c r="Q676">
        <f>VLOOKUP(G676,Sku_Consolidated!A2:G957,7, FALSE)</f>
      </c>
      <c r="R676">
        <f>IF(IFERROR(VLOOKUP(E676,Store_Showcase!B2:H144,7, FALSE), TRUE)=TRUE, IF(IFERROR(VLOOKUP(E676,Store_SRP!B2:H110,7, FALSE), TRUE)=TRUE,VLOOKUP(E676,Store_VAM!B2:H273,7, FALSE),VLOOKUP(E676,Store_SRP!B2:H110,7, FALSE)), VLOOKUP(E676,Store_Showcase!B2:H144,7, FALSE))</f>
      </c>
      <c r="S676">
        <f>IF(IFERROR(VLOOKUP(E676,Store_Showcase!B2:I144,8, FALSE), TRUE)=TRUE, IF(IFERROR(VLOOKUP(E676,Store_SRP!B2:I110,8, FALSE), TRUE)=TRUE,VLOOKUP(E676,Store_VAM!B2:I273,8, FALSE),VLOOKUP(E676,Store_SRP!B2:I110,8, FALSE)), VLOOKUP(E676,Store_Showcase!B2:I144,8, FALSE))</f>
      </c>
      <c r="T676">
        <f>VLOOKUP(G676,Sku_Consolidated!A2:R957,18,FALSE)</f>
      </c>
      <c r="U676">
        <v>2100006717822</v>
      </c>
      <c r="V676">
        <f>IF(VLOOKUP(G676,Sku_Consolidated!A2:S957,19,FALSE)="SHOWCASE", VLOOKUP(E676,Store_Showcase!B2:L144,11, FALSE), IF(VLOOKUP(G676,Sku_Consolidated!A2:S957,19,FALSE)="VAM",VLOOKUP(E676,Store_VAM!B2:L273,11, FALSE),VLOOKUP(E676,Store_SRP!B2:L110,11, FALSE)))</f>
      </c>
      <c r="W676">
        <f>VLOOKUP(G676,Sku_Consolidated!A2:W957,11,FALSE)</f>
      </c>
      <c r="X676">
        <f>VLOOKUP(G676,Sku_Consolidated!A2:H957,8,FALSE)</f>
      </c>
      <c r="Y676">
        <f>VLOOKUP(G676,Sku_Consolidated!A2:I957,9,FALSE)</f>
      </c>
      <c r="Z676" t="s">
        <v>38</v>
      </c>
      <c r="AA676">
        <f>VLOOKUP(G676,Sku_Consolidated!A2:E957,5,FALSE)</f>
      </c>
      <c r="AB676">
        <f>IF(VLOOKUP(G676,Sku_Consolidated!A2:S957,19,FALSE)="SHOWCASE", VLOOKUP(E676,Store_Showcase!B2:N144,13, FALSE), IF(VLOOKUP(G676,Sku_Consolidated!A2:S957,19,FALSE)="VAM",VLOOKUP(E676,Store_VAM!B2:N273,13, FALSE),VLOOKUP(E676,Store_SRP!B2:N110,13, FALSE)))</f>
      </c>
      <c r="AC676">
        <f>IF(IFERROR(AB676,TRUE)=TRUE, "-","OK")</f>
      </c>
      <c r="AD676" s="8" t="s">
        <v>1550</v>
      </c>
      <c r="AE676" s="8" t="s">
        <v>39</v>
      </c>
      <c r="AF676">
        <f>IF(IFERROR(VLOOKUP(E676,Store_Showcase!B2:H144,{5}, FALSE), TRUE)=TRUE, IF(IFERROR(VLOOKUP(E676,Store_SRP!B2:H110,{5}, FALSE), TRUE)=TRUE,VLOOKUP(E676,Store_VAM!B2:H273,{5}, FALSE),VLOOKUP(E676,Store_SRP!B2:H110,{5}, FALSE)), VLOOKUP(E676,Store_Showcase!B2:H144,{5}, FALSE))</f>
      </c>
      <c r="AG676">
        <f>IF(IFERROR(VLOOKUP(E676,Store_Showcase!B2:H144,{6}, FALSE), TRUE)=TRUE, IF(IFERROR(VLOOKUP(E676,Store_SRP!B2:H110,{6}, FALSE), TRUE)=TRUE,VLOOKUP(E676,Store_VAM!B2:H273,{6}, FALSE),VLOOKUP(E676,Store_SRP!B2:H110,{6}, FALSE)), VLOOKUP(E676,Store_Showcase!B2:H144,{6}, FALSE))</f>
      </c>
      <c r="AH676">
        <f>VLOOKUP(G676,Sku_Consolidated!A2:R957,18,FALSE)</f>
      </c>
      <c r="AI676">
        <f>VLOOKUP(G676,Sku_Consolidated!A2:S957,19,FALSE)</f>
      </c>
      <c r="AJ676">
        <f>VLOOKUP(G676,Sku_Consolidated!A2:T957,20,FALSE)</f>
      </c>
    </row>
    <row r="677" spans="1:36" x14ac:dyDescent="0.25">
      <c r="A677">
        <v>2024</v>
      </c>
      <c r="B677" t="s">
        <v>31</v>
      </c>
      <c r="C677" t="s">
        <v>32</v>
      </c>
      <c r="D677" t="s">
        <v>33</v>
      </c>
      <c r="E677">
        <v>746</v>
      </c>
      <c r="F677">
        <f>IF(IFERROR(VLOOKUP(E677,Store_Showcase!B2:H144,{2}, FALSE), TRUE)=TRUE, IF(IFERROR(VLOOKUP(E677,Store_SRP!B2:H110,{2}, FALSE), TRUE)=TRUE,VLOOKUP(E677,Store_VAM!B2:H273,{2}, FALSE),VLOOKUP(E677,Store_SRP!B2:H110,{2}, FALSE)), VLOOKUP(E677,Store_Showcase!B2:H144,{2}, FALSE))</f>
      </c>
      <c r="G677">
        <v>655315</v>
      </c>
      <c r="H677" t="s">
        <v>34</v>
      </c>
      <c r="I677" s="8" t="s">
        <v>1551</v>
      </c>
      <c r="J677" t="s">
        <v>36</v>
      </c>
      <c r="K677" s="8">
        <f>IF(J677="PCK", I677, 0)</f>
      </c>
      <c r="L677" s="8">
        <f>IF(J677="KLS", I677, IF(J677="PCK", I677*VLOOKUP(G677,Sku_Consolidated!A2:U957,21, FALSE),I677*VLOOKUP(G677,Sku_Consolidated!A2:U957,21, FALSE)))</f>
      </c>
      <c r="M677" s="8">
        <f>IF(J677="PCS", I677, 0)</f>
      </c>
      <c r="N677" s="8" t="s">
        <v>1552</v>
      </c>
      <c r="O677" s="8">
        <f>N677 * VLOOKUP(E677&amp;VLOOKUP(G677,Sku_Consolidated!A2:Q957,17,FALSE),Sku_CommRate!A2:E1002, 5, FALSE)</f>
      </c>
      <c r="P677" s="8">
        <f>N677 - O677</f>
      </c>
      <c r="Q677">
        <f>VLOOKUP(G677,Sku_Consolidated!A2:G957,7, FALSE)</f>
      </c>
      <c r="R677">
        <f>IF(IFERROR(VLOOKUP(E677,Store_Showcase!B2:H144,7, FALSE), TRUE)=TRUE, IF(IFERROR(VLOOKUP(E677,Store_SRP!B2:H110,7, FALSE), TRUE)=TRUE,VLOOKUP(E677,Store_VAM!B2:H273,7, FALSE),VLOOKUP(E677,Store_SRP!B2:H110,7, FALSE)), VLOOKUP(E677,Store_Showcase!B2:H144,7, FALSE))</f>
      </c>
      <c r="S677">
        <f>IF(IFERROR(VLOOKUP(E677,Store_Showcase!B2:I144,8, FALSE), TRUE)=TRUE, IF(IFERROR(VLOOKUP(E677,Store_SRP!B2:I110,8, FALSE), TRUE)=TRUE,VLOOKUP(E677,Store_VAM!B2:I273,8, FALSE),VLOOKUP(E677,Store_SRP!B2:I110,8, FALSE)), VLOOKUP(E677,Store_Showcase!B2:I144,8, FALSE))</f>
      </c>
      <c r="T677">
        <f>VLOOKUP(G677,Sku_Consolidated!A2:R957,18,FALSE)</f>
      </c>
      <c r="U677">
        <v>6240</v>
      </c>
      <c r="V677">
        <f>IF(VLOOKUP(G677,Sku_Consolidated!A2:S957,19,FALSE)="SHOWCASE", VLOOKUP(E677,Store_Showcase!B2:L144,11, FALSE), IF(VLOOKUP(G677,Sku_Consolidated!A2:S957,19,FALSE)="VAM",VLOOKUP(E677,Store_VAM!B2:L273,11, FALSE),VLOOKUP(E677,Store_SRP!B2:L110,11, FALSE)))</f>
      </c>
      <c r="W677">
        <f>VLOOKUP(G677,Sku_Consolidated!A2:W957,11,FALSE)</f>
      </c>
      <c r="X677">
        <f>VLOOKUP(G677,Sku_Consolidated!A2:H957,8,FALSE)</f>
      </c>
      <c r="Y677">
        <f>VLOOKUP(G677,Sku_Consolidated!A2:I957,9,FALSE)</f>
      </c>
      <c r="Z677" t="s">
        <v>38</v>
      </c>
      <c r="AA677">
        <f>VLOOKUP(G677,Sku_Consolidated!A2:E957,5,FALSE)</f>
      </c>
      <c r="AB677">
        <f>IF(VLOOKUP(G677,Sku_Consolidated!A2:S957,19,FALSE)="SHOWCASE", VLOOKUP(E677,Store_Showcase!B2:N144,13, FALSE), IF(VLOOKUP(G677,Sku_Consolidated!A2:S957,19,FALSE)="VAM",VLOOKUP(E677,Store_VAM!B2:N273,13, FALSE),VLOOKUP(E677,Store_SRP!B2:N110,13, FALSE)))</f>
      </c>
      <c r="AC677">
        <f>IF(IFERROR(AB677,TRUE)=TRUE, "-","OK")</f>
      </c>
      <c r="AD677" s="8" t="s">
        <v>1552</v>
      </c>
      <c r="AE677" s="8" t="s">
        <v>39</v>
      </c>
      <c r="AF677">
        <f>IF(IFERROR(VLOOKUP(E677,Store_Showcase!B2:H144,{5}, FALSE), TRUE)=TRUE, IF(IFERROR(VLOOKUP(E677,Store_SRP!B2:H110,{5}, FALSE), TRUE)=TRUE,VLOOKUP(E677,Store_VAM!B2:H273,{5}, FALSE),VLOOKUP(E677,Store_SRP!B2:H110,{5}, FALSE)), VLOOKUP(E677,Store_Showcase!B2:H144,{5}, FALSE))</f>
      </c>
      <c r="AG677">
        <f>IF(IFERROR(VLOOKUP(E677,Store_Showcase!B2:H144,{6}, FALSE), TRUE)=TRUE, IF(IFERROR(VLOOKUP(E677,Store_SRP!B2:H110,{6}, FALSE), TRUE)=TRUE,VLOOKUP(E677,Store_VAM!B2:H273,{6}, FALSE),VLOOKUP(E677,Store_SRP!B2:H110,{6}, FALSE)), VLOOKUP(E677,Store_Showcase!B2:H144,{6}, FALSE))</f>
      </c>
      <c r="AH677">
        <f>VLOOKUP(G677,Sku_Consolidated!A2:R957,18,FALSE)</f>
      </c>
      <c r="AI677">
        <f>VLOOKUP(G677,Sku_Consolidated!A2:S957,19,FALSE)</f>
      </c>
      <c r="AJ677">
        <f>VLOOKUP(G677,Sku_Consolidated!A2:T957,20,FALSE)</f>
      </c>
    </row>
    <row r="678" spans="1:36" x14ac:dyDescent="0.25">
      <c r="A678">
        <v>2024</v>
      </c>
      <c r="B678" t="s">
        <v>31</v>
      </c>
      <c r="C678" t="s">
        <v>32</v>
      </c>
      <c r="D678" t="s">
        <v>33</v>
      </c>
      <c r="E678">
        <v>252</v>
      </c>
      <c r="F678">
        <f>IF(IFERROR(VLOOKUP(E678,Store_Showcase!B2:H144,{2}, FALSE), TRUE)=TRUE, IF(IFERROR(VLOOKUP(E678,Store_SRP!B2:H110,{2}, FALSE), TRUE)=TRUE,VLOOKUP(E678,Store_VAM!B2:H273,{2}, FALSE),VLOOKUP(E678,Store_SRP!B2:H110,{2}, FALSE)), VLOOKUP(E678,Store_Showcase!B2:H144,{2}, FALSE))</f>
      </c>
      <c r="G678">
        <v>662375</v>
      </c>
      <c r="H678" t="s">
        <v>1376</v>
      </c>
      <c r="I678" s="8" t="s">
        <v>694</v>
      </c>
      <c r="J678" t="s">
        <v>493</v>
      </c>
      <c r="K678" s="8">
        <f>IF(J678="PCK", I678, 0)</f>
      </c>
      <c r="L678" s="8">
        <f>IF(J678="KLS", I678, IF(J678="PCK", I678*VLOOKUP(G678,Sku_Consolidated!A2:U957,21, FALSE),I678*VLOOKUP(G678,Sku_Consolidated!A2:U957,21, FALSE)))</f>
      </c>
      <c r="M678" s="8">
        <f>IF(J678="PCS", I678, 0)</f>
      </c>
      <c r="N678" s="8" t="s">
        <v>1553</v>
      </c>
      <c r="O678" s="8">
        <f>N678 * VLOOKUP(E678&amp;VLOOKUP(G678,Sku_Consolidated!A2:Q957,17,FALSE),Sku_CommRate!A2:E1002, 5, FALSE)</f>
      </c>
      <c r="P678" s="8">
        <f>N678 - O678</f>
      </c>
      <c r="Q678">
        <f>VLOOKUP(G678,Sku_Consolidated!A2:G957,7, FALSE)</f>
      </c>
      <c r="R678">
        <f>IF(IFERROR(VLOOKUP(E678,Store_Showcase!B2:H144,7, FALSE), TRUE)=TRUE, IF(IFERROR(VLOOKUP(E678,Store_SRP!B2:H110,7, FALSE), TRUE)=TRUE,VLOOKUP(E678,Store_VAM!B2:H273,7, FALSE),VLOOKUP(E678,Store_SRP!B2:H110,7, FALSE)), VLOOKUP(E678,Store_Showcase!B2:H144,7, FALSE))</f>
      </c>
      <c r="S678">
        <f>IF(IFERROR(VLOOKUP(E678,Store_Showcase!B2:I144,8, FALSE), TRUE)=TRUE, IF(IFERROR(VLOOKUP(E678,Store_SRP!B2:I110,8, FALSE), TRUE)=TRUE,VLOOKUP(E678,Store_VAM!B2:I273,8, FALSE),VLOOKUP(E678,Store_SRP!B2:I110,8, FALSE)), VLOOKUP(E678,Store_Showcase!B2:I144,8, FALSE))</f>
      </c>
      <c r="T678">
        <f>VLOOKUP(G678,Sku_Consolidated!A2:R957,18,FALSE)</f>
      </c>
      <c r="U678">
        <v>4806532531601</v>
      </c>
      <c r="V678">
        <f>IF(VLOOKUP(G678,Sku_Consolidated!A2:S957,19,FALSE)="SHOWCASE", VLOOKUP(E678,Store_Showcase!B2:L144,11, FALSE), IF(VLOOKUP(G678,Sku_Consolidated!A2:S957,19,FALSE)="VAM",VLOOKUP(E678,Store_VAM!B2:L273,11, FALSE),VLOOKUP(E678,Store_SRP!B2:L110,11, FALSE)))</f>
      </c>
      <c r="W678">
        <f>VLOOKUP(G678,Sku_Consolidated!A2:W957,11,FALSE)</f>
      </c>
      <c r="X678">
        <f>VLOOKUP(G678,Sku_Consolidated!A2:H957,8,FALSE)</f>
      </c>
      <c r="Y678">
        <f>VLOOKUP(G678,Sku_Consolidated!A2:I957,9,FALSE)</f>
      </c>
      <c r="Z678" t="s">
        <v>38</v>
      </c>
      <c r="AA678">
        <f>VLOOKUP(G678,Sku_Consolidated!A2:E957,5,FALSE)</f>
      </c>
      <c r="AB678">
        <f>IF(VLOOKUP(G678,Sku_Consolidated!A2:S957,19,FALSE)="SHOWCASE", VLOOKUP(E678,Store_Showcase!B2:N144,13, FALSE), IF(VLOOKUP(G678,Sku_Consolidated!A2:S957,19,FALSE)="VAM",VLOOKUP(E678,Store_VAM!B2:N273,13, FALSE),VLOOKUP(E678,Store_SRP!B2:N110,13, FALSE)))</f>
      </c>
      <c r="AC678">
        <f>IF(IFERROR(AB678,TRUE)=TRUE, "-","OK")</f>
      </c>
      <c r="AD678" s="8" t="s">
        <v>1554</v>
      </c>
      <c r="AE678" s="8" t="s">
        <v>1555</v>
      </c>
      <c r="AF678">
        <f>IF(IFERROR(VLOOKUP(E678,Store_Showcase!B2:H144,{5}, FALSE), TRUE)=TRUE, IF(IFERROR(VLOOKUP(E678,Store_SRP!B2:H110,{5}, FALSE), TRUE)=TRUE,VLOOKUP(E678,Store_VAM!B2:H273,{5}, FALSE),VLOOKUP(E678,Store_SRP!B2:H110,{5}, FALSE)), VLOOKUP(E678,Store_Showcase!B2:H144,{5}, FALSE))</f>
      </c>
      <c r="AG678">
        <f>IF(IFERROR(VLOOKUP(E678,Store_Showcase!B2:H144,{6}, FALSE), TRUE)=TRUE, IF(IFERROR(VLOOKUP(E678,Store_SRP!B2:H110,{6}, FALSE), TRUE)=TRUE,VLOOKUP(E678,Store_VAM!B2:H273,{6}, FALSE),VLOOKUP(E678,Store_SRP!B2:H110,{6}, FALSE)), VLOOKUP(E678,Store_Showcase!B2:H144,{6}, FALSE))</f>
      </c>
      <c r="AH678">
        <f>VLOOKUP(G678,Sku_Consolidated!A2:R957,18,FALSE)</f>
      </c>
      <c r="AI678">
        <f>VLOOKUP(G678,Sku_Consolidated!A2:S957,19,FALSE)</f>
      </c>
      <c r="AJ678">
        <f>VLOOKUP(G678,Sku_Consolidated!A2:T957,20,FALSE)</f>
      </c>
    </row>
    <row r="679" spans="1:36" x14ac:dyDescent="0.25">
      <c r="A679">
        <v>2024</v>
      </c>
      <c r="B679" t="s">
        <v>31</v>
      </c>
      <c r="C679" t="s">
        <v>32</v>
      </c>
      <c r="D679" t="s">
        <v>33</v>
      </c>
      <c r="E679">
        <v>221</v>
      </c>
      <c r="F679">
        <f>IF(IFERROR(VLOOKUP(E679,Store_Showcase!B2:H144,{2}, FALSE), TRUE)=TRUE, IF(IFERROR(VLOOKUP(E679,Store_SRP!B2:H110,{2}, FALSE), TRUE)=TRUE,VLOOKUP(E679,Store_VAM!B2:H273,{2}, FALSE),VLOOKUP(E679,Store_SRP!B2:H110,{2}, FALSE)), VLOOKUP(E679,Store_Showcase!B2:H144,{2}, FALSE))</f>
      </c>
      <c r="G679">
        <v>687771</v>
      </c>
      <c r="H679" t="s">
        <v>1194</v>
      </c>
      <c r="I679" s="8" t="s">
        <v>1556</v>
      </c>
      <c r="J679" t="s">
        <v>493</v>
      </c>
      <c r="K679" s="8">
        <f>IF(J679="PCK", I679, 0)</f>
      </c>
      <c r="L679" s="8">
        <f>IF(J679="KLS", I679, IF(J679="PCK", I679*VLOOKUP(G679,Sku_Consolidated!A2:U957,21, FALSE),I679*VLOOKUP(G679,Sku_Consolidated!A2:U957,21, FALSE)))</f>
      </c>
      <c r="M679" s="8">
        <f>IF(J679="PCS", I679, 0)</f>
      </c>
      <c r="N679" s="8" t="s">
        <v>1557</v>
      </c>
      <c r="O679" s="8">
        <f>N679 * VLOOKUP(E679&amp;VLOOKUP(G679,Sku_Consolidated!A2:Q957,17,FALSE),Sku_CommRate!A2:E1002, 5, FALSE)</f>
      </c>
      <c r="P679" s="8">
        <f>N679 - O679</f>
      </c>
      <c r="Q679">
        <f>VLOOKUP(G679,Sku_Consolidated!A2:G957,7, FALSE)</f>
      </c>
      <c r="R679">
        <f>IF(IFERROR(VLOOKUP(E679,Store_Showcase!B2:H144,7, FALSE), TRUE)=TRUE, IF(IFERROR(VLOOKUP(E679,Store_SRP!B2:H110,7, FALSE), TRUE)=TRUE,VLOOKUP(E679,Store_VAM!B2:H273,7, FALSE),VLOOKUP(E679,Store_SRP!B2:H110,7, FALSE)), VLOOKUP(E679,Store_Showcase!B2:H144,7, FALSE))</f>
      </c>
      <c r="S679">
        <f>IF(IFERROR(VLOOKUP(E679,Store_Showcase!B2:I144,8, FALSE), TRUE)=TRUE, IF(IFERROR(VLOOKUP(E679,Store_SRP!B2:I110,8, FALSE), TRUE)=TRUE,VLOOKUP(E679,Store_VAM!B2:I273,8, FALSE),VLOOKUP(E679,Store_SRP!B2:I110,8, FALSE)), VLOOKUP(E679,Store_Showcase!B2:I144,8, FALSE))</f>
      </c>
      <c r="T679">
        <f>VLOOKUP(G679,Sku_Consolidated!A2:R957,18,FALSE)</f>
      </c>
      <c r="U679">
        <v>4806532531533</v>
      </c>
      <c r="V679">
        <f>IF(VLOOKUP(G679,Sku_Consolidated!A2:S957,19,FALSE)="SHOWCASE", VLOOKUP(E679,Store_Showcase!B2:L144,11, FALSE), IF(VLOOKUP(G679,Sku_Consolidated!A2:S957,19,FALSE)="VAM",VLOOKUP(E679,Store_VAM!B2:L273,11, FALSE),VLOOKUP(E679,Store_SRP!B2:L110,11, FALSE)))</f>
      </c>
      <c r="W679">
        <f>VLOOKUP(G679,Sku_Consolidated!A2:W957,11,FALSE)</f>
      </c>
      <c r="X679">
        <f>VLOOKUP(G679,Sku_Consolidated!A2:H957,8,FALSE)</f>
      </c>
      <c r="Y679">
        <f>VLOOKUP(G679,Sku_Consolidated!A2:I957,9,FALSE)</f>
      </c>
      <c r="Z679" t="s">
        <v>38</v>
      </c>
      <c r="AA679">
        <f>VLOOKUP(G679,Sku_Consolidated!A2:E957,5,FALSE)</f>
      </c>
      <c r="AB679">
        <f>IF(VLOOKUP(G679,Sku_Consolidated!A2:S957,19,FALSE)="SHOWCASE", VLOOKUP(E679,Store_Showcase!B2:N144,13, FALSE), IF(VLOOKUP(G679,Sku_Consolidated!A2:S957,19,FALSE)="VAM",VLOOKUP(E679,Store_VAM!B2:N273,13, FALSE),VLOOKUP(E679,Store_SRP!B2:N110,13, FALSE)))</f>
      </c>
      <c r="AC679">
        <f>IF(IFERROR(AB679,TRUE)=TRUE, "-","OK")</f>
      </c>
      <c r="AD679" s="8" t="s">
        <v>1558</v>
      </c>
      <c r="AE679" s="8" t="s">
        <v>1559</v>
      </c>
      <c r="AF679">
        <f>IF(IFERROR(VLOOKUP(E679,Store_Showcase!B2:H144,{5}, FALSE), TRUE)=TRUE, IF(IFERROR(VLOOKUP(E679,Store_SRP!B2:H110,{5}, FALSE), TRUE)=TRUE,VLOOKUP(E679,Store_VAM!B2:H273,{5}, FALSE),VLOOKUP(E679,Store_SRP!B2:H110,{5}, FALSE)), VLOOKUP(E679,Store_Showcase!B2:H144,{5}, FALSE))</f>
      </c>
      <c r="AG679">
        <f>IF(IFERROR(VLOOKUP(E679,Store_Showcase!B2:H144,{6}, FALSE), TRUE)=TRUE, IF(IFERROR(VLOOKUP(E679,Store_SRP!B2:H110,{6}, FALSE), TRUE)=TRUE,VLOOKUP(E679,Store_VAM!B2:H273,{6}, FALSE),VLOOKUP(E679,Store_SRP!B2:H110,{6}, FALSE)), VLOOKUP(E679,Store_Showcase!B2:H144,{6}, FALSE))</f>
      </c>
      <c r="AH679">
        <f>VLOOKUP(G679,Sku_Consolidated!A2:R957,18,FALSE)</f>
      </c>
      <c r="AI679">
        <f>VLOOKUP(G679,Sku_Consolidated!A2:S957,19,FALSE)</f>
      </c>
      <c r="AJ679">
        <f>VLOOKUP(G679,Sku_Consolidated!A2:T957,20,FALSE)</f>
      </c>
    </row>
    <row r="680" spans="1:36" x14ac:dyDescent="0.25">
      <c r="A680">
        <v>2024</v>
      </c>
      <c r="B680" t="s">
        <v>31</v>
      </c>
      <c r="C680" t="s">
        <v>32</v>
      </c>
      <c r="D680" t="s">
        <v>33</v>
      </c>
      <c r="E680">
        <v>229</v>
      </c>
      <c r="F680">
        <f>IF(IFERROR(VLOOKUP(E680,Store_Showcase!B2:H144,{2}, FALSE), TRUE)=TRUE, IF(IFERROR(VLOOKUP(E680,Store_SRP!B2:H110,{2}, FALSE), TRUE)=TRUE,VLOOKUP(E680,Store_VAM!B2:H273,{2}, FALSE),VLOOKUP(E680,Store_SRP!B2:H110,{2}, FALSE)), VLOOKUP(E680,Store_Showcase!B2:H144,{2}, FALSE))</f>
      </c>
      <c r="G680">
        <v>655910</v>
      </c>
      <c r="H680" t="s">
        <v>1560</v>
      </c>
      <c r="I680" s="8" t="s">
        <v>1561</v>
      </c>
      <c r="J680" t="s">
        <v>36</v>
      </c>
      <c r="K680" s="8">
        <f>IF(J680="PCK", I680, 0)</f>
      </c>
      <c r="L680" s="8">
        <f>IF(J680="KLS", I680, IF(J680="PCK", I680*VLOOKUP(G680,Sku_Consolidated!A2:U957,21, FALSE),I680*VLOOKUP(G680,Sku_Consolidated!A2:U957,21, FALSE)))</f>
      </c>
      <c r="M680" s="8">
        <f>IF(J680="PCS", I680, 0)</f>
      </c>
      <c r="N680" s="8" t="s">
        <v>1562</v>
      </c>
      <c r="O680" s="8">
        <f>N680 * VLOOKUP(E680&amp;VLOOKUP(G680,Sku_Consolidated!A2:Q957,17,FALSE),Sku_CommRate!A2:E1002, 5, FALSE)</f>
      </c>
      <c r="P680" s="8">
        <f>N680 - O680</f>
      </c>
      <c r="Q680">
        <f>VLOOKUP(G680,Sku_Consolidated!A2:G957,7, FALSE)</f>
      </c>
      <c r="R680">
        <f>IF(IFERROR(VLOOKUP(E680,Store_Showcase!B2:H144,7, FALSE), TRUE)=TRUE, IF(IFERROR(VLOOKUP(E680,Store_SRP!B2:H110,7, FALSE), TRUE)=TRUE,VLOOKUP(E680,Store_VAM!B2:H273,7, FALSE),VLOOKUP(E680,Store_SRP!B2:H110,7, FALSE)), VLOOKUP(E680,Store_Showcase!B2:H144,7, FALSE))</f>
      </c>
      <c r="S680">
        <f>IF(IFERROR(VLOOKUP(E680,Store_Showcase!B2:I144,8, FALSE), TRUE)=TRUE, IF(IFERROR(VLOOKUP(E680,Store_SRP!B2:I110,8, FALSE), TRUE)=TRUE,VLOOKUP(E680,Store_VAM!B2:I273,8, FALSE),VLOOKUP(E680,Store_SRP!B2:I110,8, FALSE)), VLOOKUP(E680,Store_Showcase!B2:I144,8, FALSE))</f>
      </c>
      <c r="T680">
        <f>VLOOKUP(G680,Sku_Consolidated!A2:R957,18,FALSE)</f>
      </c>
      <c r="U680">
        <v>6504</v>
      </c>
      <c r="V680">
        <f>IF(VLOOKUP(G680,Sku_Consolidated!A2:S957,19,FALSE)="SHOWCASE", VLOOKUP(E680,Store_Showcase!B2:L144,11, FALSE), IF(VLOOKUP(G680,Sku_Consolidated!A2:S957,19,FALSE)="VAM",VLOOKUP(E680,Store_VAM!B2:L273,11, FALSE),VLOOKUP(E680,Store_SRP!B2:L110,11, FALSE)))</f>
      </c>
      <c r="W680">
        <f>VLOOKUP(G680,Sku_Consolidated!A2:W957,11,FALSE)</f>
      </c>
      <c r="X680">
        <f>VLOOKUP(G680,Sku_Consolidated!A2:H957,8,FALSE)</f>
      </c>
      <c r="Y680">
        <f>VLOOKUP(G680,Sku_Consolidated!A2:I957,9,FALSE)</f>
      </c>
      <c r="Z680" t="s">
        <v>38</v>
      </c>
      <c r="AA680">
        <f>VLOOKUP(G680,Sku_Consolidated!A2:E957,5,FALSE)</f>
      </c>
      <c r="AB680">
        <f>IF(VLOOKUP(G680,Sku_Consolidated!A2:S957,19,FALSE)="SHOWCASE", VLOOKUP(E680,Store_Showcase!B2:N144,13, FALSE), IF(VLOOKUP(G680,Sku_Consolidated!A2:S957,19,FALSE)="VAM",VLOOKUP(E680,Store_VAM!B2:N273,13, FALSE),VLOOKUP(E680,Store_SRP!B2:N110,13, FALSE)))</f>
      </c>
      <c r="AC680">
        <f>IF(IFERROR(AB680,TRUE)=TRUE, "-","OK")</f>
      </c>
      <c r="AD680" s="8" t="s">
        <v>1563</v>
      </c>
      <c r="AE680" s="8" t="s">
        <v>1564</v>
      </c>
      <c r="AF680">
        <f>IF(IFERROR(VLOOKUP(E680,Store_Showcase!B2:H144,{5}, FALSE), TRUE)=TRUE, IF(IFERROR(VLOOKUP(E680,Store_SRP!B2:H110,{5}, FALSE), TRUE)=TRUE,VLOOKUP(E680,Store_VAM!B2:H273,{5}, FALSE),VLOOKUP(E680,Store_SRP!B2:H110,{5}, FALSE)), VLOOKUP(E680,Store_Showcase!B2:H144,{5}, FALSE))</f>
      </c>
      <c r="AG680">
        <f>IF(IFERROR(VLOOKUP(E680,Store_Showcase!B2:H144,{6}, FALSE), TRUE)=TRUE, IF(IFERROR(VLOOKUP(E680,Store_SRP!B2:H110,{6}, FALSE), TRUE)=TRUE,VLOOKUP(E680,Store_VAM!B2:H273,{6}, FALSE),VLOOKUP(E680,Store_SRP!B2:H110,{6}, FALSE)), VLOOKUP(E680,Store_Showcase!B2:H144,{6}, FALSE))</f>
      </c>
      <c r="AH680">
        <f>VLOOKUP(G680,Sku_Consolidated!A2:R957,18,FALSE)</f>
      </c>
      <c r="AI680">
        <f>VLOOKUP(G680,Sku_Consolidated!A2:S957,19,FALSE)</f>
      </c>
      <c r="AJ680">
        <f>VLOOKUP(G680,Sku_Consolidated!A2:T957,20,FALSE)</f>
      </c>
    </row>
    <row r="681" spans="1:36" x14ac:dyDescent="0.25">
      <c r="A681">
        <v>2024</v>
      </c>
      <c r="B681" t="s">
        <v>31</v>
      </c>
      <c r="C681" t="s">
        <v>32</v>
      </c>
      <c r="D681" t="s">
        <v>33</v>
      </c>
      <c r="E681">
        <v>731</v>
      </c>
      <c r="F681">
        <f>IF(IFERROR(VLOOKUP(E681,Store_Showcase!B2:H144,{2}, FALSE), TRUE)=TRUE, IF(IFERROR(VLOOKUP(E681,Store_SRP!B2:H110,{2}, FALSE), TRUE)=TRUE,VLOOKUP(E681,Store_VAM!B2:H273,{2}, FALSE),VLOOKUP(E681,Store_SRP!B2:H110,{2}, FALSE)), VLOOKUP(E681,Store_Showcase!B2:H144,{2}, FALSE))</f>
      </c>
      <c r="G681">
        <v>687770</v>
      </c>
      <c r="H681" t="s">
        <v>1487</v>
      </c>
      <c r="I681" s="8" t="s">
        <v>1556</v>
      </c>
      <c r="J681" t="s">
        <v>493</v>
      </c>
      <c r="K681" s="8">
        <f>IF(J681="PCK", I681, 0)</f>
      </c>
      <c r="L681" s="8">
        <f>IF(J681="KLS", I681, IF(J681="PCK", I681*VLOOKUP(G681,Sku_Consolidated!A2:U957,21, FALSE),I681*VLOOKUP(G681,Sku_Consolidated!A2:U957,21, FALSE)))</f>
      </c>
      <c r="M681" s="8">
        <f>IF(J681="PCS", I681, 0)</f>
      </c>
      <c r="N681" s="8" t="s">
        <v>1565</v>
      </c>
      <c r="O681" s="8">
        <f>N681 * VLOOKUP(E681&amp;VLOOKUP(G681,Sku_Consolidated!A2:Q957,17,FALSE),Sku_CommRate!A2:E1002, 5, FALSE)</f>
      </c>
      <c r="P681" s="8">
        <f>N681 - O681</f>
      </c>
      <c r="Q681">
        <f>VLOOKUP(G681,Sku_Consolidated!A2:G957,7, FALSE)</f>
      </c>
      <c r="R681">
        <f>IF(IFERROR(VLOOKUP(E681,Store_Showcase!B2:H144,7, FALSE), TRUE)=TRUE, IF(IFERROR(VLOOKUP(E681,Store_SRP!B2:H110,7, FALSE), TRUE)=TRUE,VLOOKUP(E681,Store_VAM!B2:H273,7, FALSE),VLOOKUP(E681,Store_SRP!B2:H110,7, FALSE)), VLOOKUP(E681,Store_Showcase!B2:H144,7, FALSE))</f>
      </c>
      <c r="S681">
        <f>IF(IFERROR(VLOOKUP(E681,Store_Showcase!B2:I144,8, FALSE), TRUE)=TRUE, IF(IFERROR(VLOOKUP(E681,Store_SRP!B2:I110,8, FALSE), TRUE)=TRUE,VLOOKUP(E681,Store_VAM!B2:I273,8, FALSE),VLOOKUP(E681,Store_SRP!B2:I110,8, FALSE)), VLOOKUP(E681,Store_Showcase!B2:I144,8, FALSE))</f>
      </c>
      <c r="T681">
        <f>VLOOKUP(G681,Sku_Consolidated!A2:R957,18,FALSE)</f>
      </c>
      <c r="U681">
        <v>4806532531526</v>
      </c>
      <c r="V681">
        <f>IF(VLOOKUP(G681,Sku_Consolidated!A2:S957,19,FALSE)="SHOWCASE", VLOOKUP(E681,Store_Showcase!B2:L144,11, FALSE), IF(VLOOKUP(G681,Sku_Consolidated!A2:S957,19,FALSE)="VAM",VLOOKUP(E681,Store_VAM!B2:L273,11, FALSE),VLOOKUP(E681,Store_SRP!B2:L110,11, FALSE)))</f>
      </c>
      <c r="W681">
        <f>VLOOKUP(G681,Sku_Consolidated!A2:W957,11,FALSE)</f>
      </c>
      <c r="X681">
        <f>VLOOKUP(G681,Sku_Consolidated!A2:H957,8,FALSE)</f>
      </c>
      <c r="Y681">
        <f>VLOOKUP(G681,Sku_Consolidated!A2:I957,9,FALSE)</f>
      </c>
      <c r="Z681" t="s">
        <v>38</v>
      </c>
      <c r="AA681">
        <f>VLOOKUP(G681,Sku_Consolidated!A2:E957,5,FALSE)</f>
      </c>
      <c r="AB681">
        <f>IF(VLOOKUP(G681,Sku_Consolidated!A2:S957,19,FALSE)="SHOWCASE", VLOOKUP(E681,Store_Showcase!B2:N144,13, FALSE), IF(VLOOKUP(G681,Sku_Consolidated!A2:S957,19,FALSE)="VAM",VLOOKUP(E681,Store_VAM!B2:N273,13, FALSE),VLOOKUP(E681,Store_SRP!B2:N110,13, FALSE)))</f>
      </c>
      <c r="AC681">
        <f>IF(IFERROR(AB681,TRUE)=TRUE, "-","OK")</f>
      </c>
      <c r="AD681" s="8" t="s">
        <v>1566</v>
      </c>
      <c r="AE681" s="8" t="s">
        <v>1567</v>
      </c>
      <c r="AF681">
        <f>IF(IFERROR(VLOOKUP(E681,Store_Showcase!B2:H144,{5}, FALSE), TRUE)=TRUE, IF(IFERROR(VLOOKUP(E681,Store_SRP!B2:H110,{5}, FALSE), TRUE)=TRUE,VLOOKUP(E681,Store_VAM!B2:H273,{5}, FALSE),VLOOKUP(E681,Store_SRP!B2:H110,{5}, FALSE)), VLOOKUP(E681,Store_Showcase!B2:H144,{5}, FALSE))</f>
      </c>
      <c r="AG681">
        <f>IF(IFERROR(VLOOKUP(E681,Store_Showcase!B2:H144,{6}, FALSE), TRUE)=TRUE, IF(IFERROR(VLOOKUP(E681,Store_SRP!B2:H110,{6}, FALSE), TRUE)=TRUE,VLOOKUP(E681,Store_VAM!B2:H273,{6}, FALSE),VLOOKUP(E681,Store_SRP!B2:H110,{6}, FALSE)), VLOOKUP(E681,Store_Showcase!B2:H144,{6}, FALSE))</f>
      </c>
      <c r="AH681">
        <f>VLOOKUP(G681,Sku_Consolidated!A2:R957,18,FALSE)</f>
      </c>
      <c r="AI681">
        <f>VLOOKUP(G681,Sku_Consolidated!A2:S957,19,FALSE)</f>
      </c>
      <c r="AJ681">
        <f>VLOOKUP(G681,Sku_Consolidated!A2:T957,20,FALSE)</f>
      </c>
    </row>
    <row r="682" spans="1:36" x14ac:dyDescent="0.25">
      <c r="A682">
        <v>2024</v>
      </c>
      <c r="B682" t="s">
        <v>31</v>
      </c>
      <c r="C682" t="s">
        <v>32</v>
      </c>
      <c r="D682" t="s">
        <v>33</v>
      </c>
      <c r="E682">
        <v>402</v>
      </c>
      <c r="F682">
        <f>IF(IFERROR(VLOOKUP(E682,Store_Showcase!B2:H144,{2}, FALSE), TRUE)=TRUE, IF(IFERROR(VLOOKUP(E682,Store_SRP!B2:H110,{2}, FALSE), TRUE)=TRUE,VLOOKUP(E682,Store_VAM!B2:H273,{2}, FALSE),VLOOKUP(E682,Store_SRP!B2:H110,{2}, FALSE)), VLOOKUP(E682,Store_Showcase!B2:H144,{2}, FALSE))</f>
      </c>
      <c r="G682">
        <v>655304</v>
      </c>
      <c r="H682" t="s">
        <v>142</v>
      </c>
      <c r="I682" s="8" t="s">
        <v>1568</v>
      </c>
      <c r="J682" t="s">
        <v>36</v>
      </c>
      <c r="K682" s="8">
        <f>IF(J682="PCK", I682, 0)</f>
      </c>
      <c r="L682" s="8">
        <f>IF(J682="KLS", I682, IF(J682="PCK", I682*VLOOKUP(G682,Sku_Consolidated!A2:U957,21, FALSE),I682*VLOOKUP(G682,Sku_Consolidated!A2:U957,21, FALSE)))</f>
      </c>
      <c r="M682" s="8">
        <f>IF(J682="PCS", I682, 0)</f>
      </c>
      <c r="N682" s="8" t="s">
        <v>1569</v>
      </c>
      <c r="O682" s="8">
        <f>N682 * VLOOKUP(E682&amp;VLOOKUP(G682,Sku_Consolidated!A2:Q957,17,FALSE),Sku_CommRate!A2:E1002, 5, FALSE)</f>
      </c>
      <c r="P682" s="8">
        <f>N682 - O682</f>
      </c>
      <c r="Q682">
        <f>VLOOKUP(G682,Sku_Consolidated!A2:G957,7, FALSE)</f>
      </c>
      <c r="R682">
        <f>IF(IFERROR(VLOOKUP(E682,Store_Showcase!B2:H144,7, FALSE), TRUE)=TRUE, IF(IFERROR(VLOOKUP(E682,Store_SRP!B2:H110,7, FALSE), TRUE)=TRUE,VLOOKUP(E682,Store_VAM!B2:H273,7, FALSE),VLOOKUP(E682,Store_SRP!B2:H110,7, FALSE)), VLOOKUP(E682,Store_Showcase!B2:H144,7, FALSE))</f>
      </c>
      <c r="S682">
        <f>IF(IFERROR(VLOOKUP(E682,Store_Showcase!B2:I144,8, FALSE), TRUE)=TRUE, IF(IFERROR(VLOOKUP(E682,Store_SRP!B2:I110,8, FALSE), TRUE)=TRUE,VLOOKUP(E682,Store_VAM!B2:I273,8, FALSE),VLOOKUP(E682,Store_SRP!B2:I110,8, FALSE)), VLOOKUP(E682,Store_Showcase!B2:I144,8, FALSE))</f>
      </c>
      <c r="T682">
        <f>VLOOKUP(G682,Sku_Consolidated!A2:R957,18,FALSE)</f>
      </c>
      <c r="U682">
        <v>6231</v>
      </c>
      <c r="V682">
        <f>IF(VLOOKUP(G682,Sku_Consolidated!A2:S957,19,FALSE)="SHOWCASE", VLOOKUP(E682,Store_Showcase!B2:L144,11, FALSE), IF(VLOOKUP(G682,Sku_Consolidated!A2:S957,19,FALSE)="VAM",VLOOKUP(E682,Store_VAM!B2:L273,11, FALSE),VLOOKUP(E682,Store_SRP!B2:L110,11, FALSE)))</f>
      </c>
      <c r="W682">
        <f>VLOOKUP(G682,Sku_Consolidated!A2:W957,11,FALSE)</f>
      </c>
      <c r="X682">
        <f>VLOOKUP(G682,Sku_Consolidated!A2:H957,8,FALSE)</f>
      </c>
      <c r="Y682">
        <f>VLOOKUP(G682,Sku_Consolidated!A2:I957,9,FALSE)</f>
      </c>
      <c r="Z682" t="s">
        <v>38</v>
      </c>
      <c r="AA682">
        <f>VLOOKUP(G682,Sku_Consolidated!A2:E957,5,FALSE)</f>
      </c>
      <c r="AB682">
        <f>IF(VLOOKUP(G682,Sku_Consolidated!A2:S957,19,FALSE)="SHOWCASE", VLOOKUP(E682,Store_Showcase!B2:N144,13, FALSE), IF(VLOOKUP(G682,Sku_Consolidated!A2:S957,19,FALSE)="VAM",VLOOKUP(E682,Store_VAM!B2:N273,13, FALSE),VLOOKUP(E682,Store_SRP!B2:N110,13, FALSE)))</f>
      </c>
      <c r="AC682">
        <f>IF(IFERROR(AB682,TRUE)=TRUE, "-","OK")</f>
      </c>
      <c r="AD682" s="8" t="s">
        <v>1569</v>
      </c>
      <c r="AE682" s="8" t="s">
        <v>39</v>
      </c>
      <c r="AF682">
        <f>IF(IFERROR(VLOOKUP(E682,Store_Showcase!B2:H144,{5}, FALSE), TRUE)=TRUE, IF(IFERROR(VLOOKUP(E682,Store_SRP!B2:H110,{5}, FALSE), TRUE)=TRUE,VLOOKUP(E682,Store_VAM!B2:H273,{5}, FALSE),VLOOKUP(E682,Store_SRP!B2:H110,{5}, FALSE)), VLOOKUP(E682,Store_Showcase!B2:H144,{5}, FALSE))</f>
      </c>
      <c r="AG682">
        <f>IF(IFERROR(VLOOKUP(E682,Store_Showcase!B2:H144,{6}, FALSE), TRUE)=TRUE, IF(IFERROR(VLOOKUP(E682,Store_SRP!B2:H110,{6}, FALSE), TRUE)=TRUE,VLOOKUP(E682,Store_VAM!B2:H273,{6}, FALSE),VLOOKUP(E682,Store_SRP!B2:H110,{6}, FALSE)), VLOOKUP(E682,Store_Showcase!B2:H144,{6}, FALSE))</f>
      </c>
      <c r="AH682">
        <f>VLOOKUP(G682,Sku_Consolidated!A2:R957,18,FALSE)</f>
      </c>
      <c r="AI682">
        <f>VLOOKUP(G682,Sku_Consolidated!A2:S957,19,FALSE)</f>
      </c>
      <c r="AJ682">
        <f>VLOOKUP(G682,Sku_Consolidated!A2:T957,20,FALSE)</f>
      </c>
    </row>
    <row r="683" spans="1:36" x14ac:dyDescent="0.25">
      <c r="A683">
        <v>2024</v>
      </c>
      <c r="B683" t="s">
        <v>31</v>
      </c>
      <c r="C683" t="s">
        <v>32</v>
      </c>
      <c r="D683" t="s">
        <v>33</v>
      </c>
      <c r="E683">
        <v>746</v>
      </c>
      <c r="F683">
        <f>IF(IFERROR(VLOOKUP(E683,Store_Showcase!B2:H144,{2}, FALSE), TRUE)=TRUE, IF(IFERROR(VLOOKUP(E683,Store_SRP!B2:H110,{2}, FALSE), TRUE)=TRUE,VLOOKUP(E683,Store_VAM!B2:H273,{2}, FALSE),VLOOKUP(E683,Store_SRP!B2:H110,{2}, FALSE)), VLOOKUP(E683,Store_Showcase!B2:H144,{2}, FALSE))</f>
      </c>
      <c r="G683">
        <v>655323</v>
      </c>
      <c r="H683" t="s">
        <v>211</v>
      </c>
      <c r="I683" s="8" t="s">
        <v>1570</v>
      </c>
      <c r="J683" t="s">
        <v>36</v>
      </c>
      <c r="K683" s="8">
        <f>IF(J683="PCK", I683, 0)</f>
      </c>
      <c r="L683" s="8">
        <f>IF(J683="KLS", I683, IF(J683="PCK", I683*VLOOKUP(G683,Sku_Consolidated!A2:U957,21, FALSE),I683*VLOOKUP(G683,Sku_Consolidated!A2:U957,21, FALSE)))</f>
      </c>
      <c r="M683" s="8">
        <f>IF(J683="PCS", I683, 0)</f>
      </c>
      <c r="N683" s="8" t="s">
        <v>1571</v>
      </c>
      <c r="O683" s="8">
        <f>N683 * VLOOKUP(E683&amp;VLOOKUP(G683,Sku_Consolidated!A2:Q957,17,FALSE),Sku_CommRate!A2:E1002, 5, FALSE)</f>
      </c>
      <c r="P683" s="8">
        <f>N683 - O683</f>
      </c>
      <c r="Q683">
        <f>VLOOKUP(G683,Sku_Consolidated!A2:G957,7, FALSE)</f>
      </c>
      <c r="R683">
        <f>IF(IFERROR(VLOOKUP(E683,Store_Showcase!B2:H144,7, FALSE), TRUE)=TRUE, IF(IFERROR(VLOOKUP(E683,Store_SRP!B2:H110,7, FALSE), TRUE)=TRUE,VLOOKUP(E683,Store_VAM!B2:H273,7, FALSE),VLOOKUP(E683,Store_SRP!B2:H110,7, FALSE)), VLOOKUP(E683,Store_Showcase!B2:H144,7, FALSE))</f>
      </c>
      <c r="S683">
        <f>IF(IFERROR(VLOOKUP(E683,Store_Showcase!B2:I144,8, FALSE), TRUE)=TRUE, IF(IFERROR(VLOOKUP(E683,Store_SRP!B2:I110,8, FALSE), TRUE)=TRUE,VLOOKUP(E683,Store_VAM!B2:I273,8, FALSE),VLOOKUP(E683,Store_SRP!B2:I110,8, FALSE)), VLOOKUP(E683,Store_Showcase!B2:I144,8, FALSE))</f>
      </c>
      <c r="T683">
        <f>VLOOKUP(G683,Sku_Consolidated!A2:R957,18,FALSE)</f>
      </c>
      <c r="U683">
        <v>6248</v>
      </c>
      <c r="V683">
        <f>IF(VLOOKUP(G683,Sku_Consolidated!A2:S957,19,FALSE)="SHOWCASE", VLOOKUP(E683,Store_Showcase!B2:L144,11, FALSE), IF(VLOOKUP(G683,Sku_Consolidated!A2:S957,19,FALSE)="VAM",VLOOKUP(E683,Store_VAM!B2:L273,11, FALSE),VLOOKUP(E683,Store_SRP!B2:L110,11, FALSE)))</f>
      </c>
      <c r="W683">
        <f>VLOOKUP(G683,Sku_Consolidated!A2:W957,11,FALSE)</f>
      </c>
      <c r="X683">
        <f>VLOOKUP(G683,Sku_Consolidated!A2:H957,8,FALSE)</f>
      </c>
      <c r="Y683">
        <f>VLOOKUP(G683,Sku_Consolidated!A2:I957,9,FALSE)</f>
      </c>
      <c r="Z683" t="s">
        <v>38</v>
      </c>
      <c r="AA683">
        <f>VLOOKUP(G683,Sku_Consolidated!A2:E957,5,FALSE)</f>
      </c>
      <c r="AB683">
        <f>IF(VLOOKUP(G683,Sku_Consolidated!A2:S957,19,FALSE)="SHOWCASE", VLOOKUP(E683,Store_Showcase!B2:N144,13, FALSE), IF(VLOOKUP(G683,Sku_Consolidated!A2:S957,19,FALSE)="VAM",VLOOKUP(E683,Store_VAM!B2:N273,13, FALSE),VLOOKUP(E683,Store_SRP!B2:N110,13, FALSE)))</f>
      </c>
      <c r="AC683">
        <f>IF(IFERROR(AB683,TRUE)=TRUE, "-","OK")</f>
      </c>
      <c r="AD683" s="8" t="s">
        <v>1571</v>
      </c>
      <c r="AE683" s="8" t="s">
        <v>39</v>
      </c>
      <c r="AF683">
        <f>IF(IFERROR(VLOOKUP(E683,Store_Showcase!B2:H144,{5}, FALSE), TRUE)=TRUE, IF(IFERROR(VLOOKUP(E683,Store_SRP!B2:H110,{5}, FALSE), TRUE)=TRUE,VLOOKUP(E683,Store_VAM!B2:H273,{5}, FALSE),VLOOKUP(E683,Store_SRP!B2:H110,{5}, FALSE)), VLOOKUP(E683,Store_Showcase!B2:H144,{5}, FALSE))</f>
      </c>
      <c r="AG683">
        <f>IF(IFERROR(VLOOKUP(E683,Store_Showcase!B2:H144,{6}, FALSE), TRUE)=TRUE, IF(IFERROR(VLOOKUP(E683,Store_SRP!B2:H110,{6}, FALSE), TRUE)=TRUE,VLOOKUP(E683,Store_VAM!B2:H273,{6}, FALSE),VLOOKUP(E683,Store_SRP!B2:H110,{6}, FALSE)), VLOOKUP(E683,Store_Showcase!B2:H144,{6}, FALSE))</f>
      </c>
      <c r="AH683">
        <f>VLOOKUP(G683,Sku_Consolidated!A2:R957,18,FALSE)</f>
      </c>
      <c r="AI683">
        <f>VLOOKUP(G683,Sku_Consolidated!A2:S957,19,FALSE)</f>
      </c>
      <c r="AJ683">
        <f>VLOOKUP(G683,Sku_Consolidated!A2:T957,20,FALSE)</f>
      </c>
    </row>
    <row r="684" spans="1:36" x14ac:dyDescent="0.25">
      <c r="A684">
        <v>2024</v>
      </c>
      <c r="B684" t="s">
        <v>31</v>
      </c>
      <c r="C684" t="s">
        <v>32</v>
      </c>
      <c r="D684" t="s">
        <v>33</v>
      </c>
      <c r="E684">
        <v>251</v>
      </c>
      <c r="F684">
        <f>IF(IFERROR(VLOOKUP(E684,Store_Showcase!B2:H144,{2}, FALSE), TRUE)=TRUE, IF(IFERROR(VLOOKUP(E684,Store_SRP!B2:H110,{2}, FALSE), TRUE)=TRUE,VLOOKUP(E684,Store_VAM!B2:H273,{2}, FALSE),VLOOKUP(E684,Store_SRP!B2:H110,{2}, FALSE)), VLOOKUP(E684,Store_Showcase!B2:H144,{2}, FALSE))</f>
      </c>
      <c r="G684">
        <v>655326</v>
      </c>
      <c r="H684" t="s">
        <v>1572</v>
      </c>
      <c r="I684" s="8" t="s">
        <v>1573</v>
      </c>
      <c r="J684" t="s">
        <v>36</v>
      </c>
      <c r="K684" s="8">
        <f>IF(J684="PCK", I684, 0)</f>
      </c>
      <c r="L684" s="8">
        <f>IF(J684="KLS", I684, IF(J684="PCK", I684*VLOOKUP(G684,Sku_Consolidated!A2:U957,21, FALSE),I684*VLOOKUP(G684,Sku_Consolidated!A2:U957,21, FALSE)))</f>
      </c>
      <c r="M684" s="8">
        <f>IF(J684="PCS", I684, 0)</f>
      </c>
      <c r="N684" s="8" t="s">
        <v>1574</v>
      </c>
      <c r="O684" s="8">
        <f>N684 * VLOOKUP(E684&amp;VLOOKUP(G684,Sku_Consolidated!A2:Q957,17,FALSE),Sku_CommRate!A2:E1002, 5, FALSE)</f>
      </c>
      <c r="P684" s="8">
        <f>N684 - O684</f>
      </c>
      <c r="Q684">
        <f>VLOOKUP(G684,Sku_Consolidated!A2:G957,7, FALSE)</f>
      </c>
      <c r="R684">
        <f>IF(IFERROR(VLOOKUP(E684,Store_Showcase!B2:H144,7, FALSE), TRUE)=TRUE, IF(IFERROR(VLOOKUP(E684,Store_SRP!B2:H110,7, FALSE), TRUE)=TRUE,VLOOKUP(E684,Store_VAM!B2:H273,7, FALSE),VLOOKUP(E684,Store_SRP!B2:H110,7, FALSE)), VLOOKUP(E684,Store_Showcase!B2:H144,7, FALSE))</f>
      </c>
      <c r="S684">
        <f>IF(IFERROR(VLOOKUP(E684,Store_Showcase!B2:I144,8, FALSE), TRUE)=TRUE, IF(IFERROR(VLOOKUP(E684,Store_SRP!B2:I110,8, FALSE), TRUE)=TRUE,VLOOKUP(E684,Store_VAM!B2:I273,8, FALSE),VLOOKUP(E684,Store_SRP!B2:I110,8, FALSE)), VLOOKUP(E684,Store_Showcase!B2:I144,8, FALSE))</f>
      </c>
      <c r="T684">
        <f>VLOOKUP(G684,Sku_Consolidated!A2:R957,18,FALSE)</f>
      </c>
      <c r="U684">
        <v>6251</v>
      </c>
      <c r="V684">
        <f>IF(VLOOKUP(G684,Sku_Consolidated!A2:S957,19,FALSE)="SHOWCASE", VLOOKUP(E684,Store_Showcase!B2:L144,11, FALSE), IF(VLOOKUP(G684,Sku_Consolidated!A2:S957,19,FALSE)="VAM",VLOOKUP(E684,Store_VAM!B2:L273,11, FALSE),VLOOKUP(E684,Store_SRP!B2:L110,11, FALSE)))</f>
      </c>
      <c r="W684">
        <f>VLOOKUP(G684,Sku_Consolidated!A2:W957,11,FALSE)</f>
      </c>
      <c r="X684">
        <f>VLOOKUP(G684,Sku_Consolidated!A2:H957,8,FALSE)</f>
      </c>
      <c r="Y684">
        <f>VLOOKUP(G684,Sku_Consolidated!A2:I957,9,FALSE)</f>
      </c>
      <c r="Z684" t="s">
        <v>38</v>
      </c>
      <c r="AA684">
        <f>VLOOKUP(G684,Sku_Consolidated!A2:E957,5,FALSE)</f>
      </c>
      <c r="AB684">
        <f>IF(VLOOKUP(G684,Sku_Consolidated!A2:S957,19,FALSE)="SHOWCASE", VLOOKUP(E684,Store_Showcase!B2:N144,13, FALSE), IF(VLOOKUP(G684,Sku_Consolidated!A2:S957,19,FALSE)="VAM",VLOOKUP(E684,Store_VAM!B2:N273,13, FALSE),VLOOKUP(E684,Store_SRP!B2:N110,13, FALSE)))</f>
      </c>
      <c r="AC684">
        <f>IF(IFERROR(AB684,TRUE)=TRUE, "-","OK")</f>
      </c>
      <c r="AD684" s="8" t="s">
        <v>1574</v>
      </c>
      <c r="AE684" s="8" t="s">
        <v>39</v>
      </c>
      <c r="AF684">
        <f>IF(IFERROR(VLOOKUP(E684,Store_Showcase!B2:H144,{5}, FALSE), TRUE)=TRUE, IF(IFERROR(VLOOKUP(E684,Store_SRP!B2:H110,{5}, FALSE), TRUE)=TRUE,VLOOKUP(E684,Store_VAM!B2:H273,{5}, FALSE),VLOOKUP(E684,Store_SRP!B2:H110,{5}, FALSE)), VLOOKUP(E684,Store_Showcase!B2:H144,{5}, FALSE))</f>
      </c>
      <c r="AG684">
        <f>IF(IFERROR(VLOOKUP(E684,Store_Showcase!B2:H144,{6}, FALSE), TRUE)=TRUE, IF(IFERROR(VLOOKUP(E684,Store_SRP!B2:H110,{6}, FALSE), TRUE)=TRUE,VLOOKUP(E684,Store_VAM!B2:H273,{6}, FALSE),VLOOKUP(E684,Store_SRP!B2:H110,{6}, FALSE)), VLOOKUP(E684,Store_Showcase!B2:H144,{6}, FALSE))</f>
      </c>
      <c r="AH684">
        <f>VLOOKUP(G684,Sku_Consolidated!A2:R957,18,FALSE)</f>
      </c>
      <c r="AI684">
        <f>VLOOKUP(G684,Sku_Consolidated!A2:S957,19,FALSE)</f>
      </c>
      <c r="AJ684">
        <f>VLOOKUP(G684,Sku_Consolidated!A2:T957,20,FALSE)</f>
      </c>
    </row>
    <row r="685" spans="1:36" x14ac:dyDescent="0.25">
      <c r="A685">
        <v>2024</v>
      </c>
      <c r="B685" t="s">
        <v>31</v>
      </c>
      <c r="C685" t="s">
        <v>32</v>
      </c>
      <c r="D685" t="s">
        <v>33</v>
      </c>
      <c r="E685">
        <v>809</v>
      </c>
      <c r="F685">
        <f>IF(IFERROR(VLOOKUP(E685,Store_Showcase!B2:H144,{2}, FALSE), TRUE)=TRUE, IF(IFERROR(VLOOKUP(E685,Store_SRP!B2:H110,{2}, FALSE), TRUE)=TRUE,VLOOKUP(E685,Store_VAM!B2:H273,{2}, FALSE),VLOOKUP(E685,Store_SRP!B2:H110,{2}, FALSE)), VLOOKUP(E685,Store_Showcase!B2:H144,{2}, FALSE))</f>
      </c>
      <c r="G685">
        <v>657471</v>
      </c>
      <c r="H685" t="s">
        <v>84</v>
      </c>
      <c r="I685" s="8" t="s">
        <v>1575</v>
      </c>
      <c r="J685" t="s">
        <v>36</v>
      </c>
      <c r="K685" s="8">
        <f>IF(J685="PCK", I685, 0)</f>
      </c>
      <c r="L685" s="8">
        <f>IF(J685="KLS", I685, IF(J685="PCK", I685*VLOOKUP(G685,Sku_Consolidated!A2:U957,21, FALSE),I685*VLOOKUP(G685,Sku_Consolidated!A2:U957,21, FALSE)))</f>
      </c>
      <c r="M685" s="8">
        <f>IF(J685="PCS", I685, 0)</f>
      </c>
      <c r="N685" s="8" t="s">
        <v>1576</v>
      </c>
      <c r="O685" s="8">
        <f>N685 * VLOOKUP(E685&amp;VLOOKUP(G685,Sku_Consolidated!A2:Q957,17,FALSE),Sku_CommRate!A2:E1002, 5, FALSE)</f>
      </c>
      <c r="P685" s="8">
        <f>N685 - O685</f>
      </c>
      <c r="Q685">
        <f>VLOOKUP(G685,Sku_Consolidated!A2:G957,7, FALSE)</f>
      </c>
      <c r="R685">
        <f>IF(IFERROR(VLOOKUP(E685,Store_Showcase!B2:H144,7, FALSE), TRUE)=TRUE, IF(IFERROR(VLOOKUP(E685,Store_SRP!B2:H110,7, FALSE), TRUE)=TRUE,VLOOKUP(E685,Store_VAM!B2:H273,7, FALSE),VLOOKUP(E685,Store_SRP!B2:H110,7, FALSE)), VLOOKUP(E685,Store_Showcase!B2:H144,7, FALSE))</f>
      </c>
      <c r="S685">
        <f>IF(IFERROR(VLOOKUP(E685,Store_Showcase!B2:I144,8, FALSE), TRUE)=TRUE, IF(IFERROR(VLOOKUP(E685,Store_SRP!B2:I110,8, FALSE), TRUE)=TRUE,VLOOKUP(E685,Store_VAM!B2:I273,8, FALSE),VLOOKUP(E685,Store_SRP!B2:I110,8, FALSE)), VLOOKUP(E685,Store_Showcase!B2:I144,8, FALSE))</f>
      </c>
      <c r="T685">
        <f>VLOOKUP(G685,Sku_Consolidated!A2:R957,18,FALSE)</f>
      </c>
      <c r="U685">
        <v>7074</v>
      </c>
      <c r="V685">
        <f>IF(VLOOKUP(G685,Sku_Consolidated!A2:S957,19,FALSE)="SHOWCASE", VLOOKUP(E685,Store_Showcase!B2:L144,11, FALSE), IF(VLOOKUP(G685,Sku_Consolidated!A2:S957,19,FALSE)="VAM",VLOOKUP(E685,Store_VAM!B2:L273,11, FALSE),VLOOKUP(E685,Store_SRP!B2:L110,11, FALSE)))</f>
      </c>
      <c r="W685">
        <f>VLOOKUP(G685,Sku_Consolidated!A2:W957,11,FALSE)</f>
      </c>
      <c r="X685">
        <f>VLOOKUP(G685,Sku_Consolidated!A2:H957,8,FALSE)</f>
      </c>
      <c r="Y685">
        <f>VLOOKUP(G685,Sku_Consolidated!A2:I957,9,FALSE)</f>
      </c>
      <c r="Z685" t="s">
        <v>38</v>
      </c>
      <c r="AA685">
        <f>VLOOKUP(G685,Sku_Consolidated!A2:E957,5,FALSE)</f>
      </c>
      <c r="AB685">
        <f>IF(VLOOKUP(G685,Sku_Consolidated!A2:S957,19,FALSE)="SHOWCASE", VLOOKUP(E685,Store_Showcase!B2:N144,13, FALSE), IF(VLOOKUP(G685,Sku_Consolidated!A2:S957,19,FALSE)="VAM",VLOOKUP(E685,Store_VAM!B2:N273,13, FALSE),VLOOKUP(E685,Store_SRP!B2:N110,13, FALSE)))</f>
      </c>
      <c r="AC685">
        <f>IF(IFERROR(AB685,TRUE)=TRUE, "-","OK")</f>
      </c>
      <c r="AD685" s="8" t="s">
        <v>1576</v>
      </c>
      <c r="AE685" s="8" t="s">
        <v>39</v>
      </c>
      <c r="AF685">
        <f>IF(IFERROR(VLOOKUP(E685,Store_Showcase!B2:H144,{5}, FALSE), TRUE)=TRUE, IF(IFERROR(VLOOKUP(E685,Store_SRP!B2:H110,{5}, FALSE), TRUE)=TRUE,VLOOKUP(E685,Store_VAM!B2:H273,{5}, FALSE),VLOOKUP(E685,Store_SRP!B2:H110,{5}, FALSE)), VLOOKUP(E685,Store_Showcase!B2:H144,{5}, FALSE))</f>
      </c>
      <c r="AG685">
        <f>IF(IFERROR(VLOOKUP(E685,Store_Showcase!B2:H144,{6}, FALSE), TRUE)=TRUE, IF(IFERROR(VLOOKUP(E685,Store_SRP!B2:H110,{6}, FALSE), TRUE)=TRUE,VLOOKUP(E685,Store_VAM!B2:H273,{6}, FALSE),VLOOKUP(E685,Store_SRP!B2:H110,{6}, FALSE)), VLOOKUP(E685,Store_Showcase!B2:H144,{6}, FALSE))</f>
      </c>
      <c r="AH685">
        <f>VLOOKUP(G685,Sku_Consolidated!A2:R957,18,FALSE)</f>
      </c>
      <c r="AI685">
        <f>VLOOKUP(G685,Sku_Consolidated!A2:S957,19,FALSE)</f>
      </c>
      <c r="AJ685">
        <f>VLOOKUP(G685,Sku_Consolidated!A2:T957,20,FALSE)</f>
      </c>
    </row>
    <row r="686" spans="1:36" x14ac:dyDescent="0.25">
      <c r="A686">
        <v>2024</v>
      </c>
      <c r="B686" t="s">
        <v>31</v>
      </c>
      <c r="C686" t="s">
        <v>32</v>
      </c>
      <c r="D686" t="s">
        <v>33</v>
      </c>
      <c r="E686">
        <v>207</v>
      </c>
      <c r="F686">
        <f>IF(IFERROR(VLOOKUP(E686,Store_Showcase!B2:H144,{2}, FALSE), TRUE)=TRUE, IF(IFERROR(VLOOKUP(E686,Store_SRP!B2:H110,{2}, FALSE), TRUE)=TRUE,VLOOKUP(E686,Store_VAM!B2:H273,{2}, FALSE),VLOOKUP(E686,Store_SRP!B2:H110,{2}, FALSE)), VLOOKUP(E686,Store_Showcase!B2:H144,{2}, FALSE))</f>
      </c>
      <c r="G686">
        <v>655833</v>
      </c>
      <c r="H686" t="s">
        <v>1577</v>
      </c>
      <c r="I686" s="8" t="s">
        <v>1578</v>
      </c>
      <c r="J686" t="s">
        <v>36</v>
      </c>
      <c r="K686" s="8">
        <f>IF(J686="PCK", I686, 0)</f>
      </c>
      <c r="L686" s="8">
        <f>IF(J686="KLS", I686, IF(J686="PCK", I686*VLOOKUP(G686,Sku_Consolidated!A2:U957,21, FALSE),I686*VLOOKUP(G686,Sku_Consolidated!A2:U957,21, FALSE)))</f>
      </c>
      <c r="M686" s="8">
        <f>IF(J686="PCS", I686, 0)</f>
      </c>
      <c r="N686" s="8" t="s">
        <v>1579</v>
      </c>
      <c r="O686" s="8">
        <f>N686 * VLOOKUP(E686&amp;VLOOKUP(G686,Sku_Consolidated!A2:Q957,17,FALSE),Sku_CommRate!A2:E1002, 5, FALSE)</f>
      </c>
      <c r="P686" s="8">
        <f>N686 - O686</f>
      </c>
      <c r="Q686">
        <f>VLOOKUP(G686,Sku_Consolidated!A2:G957,7, FALSE)</f>
      </c>
      <c r="R686">
        <f>IF(IFERROR(VLOOKUP(E686,Store_Showcase!B2:H144,7, FALSE), TRUE)=TRUE, IF(IFERROR(VLOOKUP(E686,Store_SRP!B2:H110,7, FALSE), TRUE)=TRUE,VLOOKUP(E686,Store_VAM!B2:H273,7, FALSE),VLOOKUP(E686,Store_SRP!B2:H110,7, FALSE)), VLOOKUP(E686,Store_Showcase!B2:H144,7, FALSE))</f>
      </c>
      <c r="S686">
        <f>IF(IFERROR(VLOOKUP(E686,Store_Showcase!B2:I144,8, FALSE), TRUE)=TRUE, IF(IFERROR(VLOOKUP(E686,Store_SRP!B2:I110,8, FALSE), TRUE)=TRUE,VLOOKUP(E686,Store_VAM!B2:I273,8, FALSE),VLOOKUP(E686,Store_SRP!B2:I110,8, FALSE)), VLOOKUP(E686,Store_Showcase!B2:I144,8, FALSE))</f>
      </c>
      <c r="T686">
        <f>VLOOKUP(G686,Sku_Consolidated!A2:R957,18,FALSE)</f>
      </c>
      <c r="U686">
        <v>6490</v>
      </c>
      <c r="V686">
        <f>IF(VLOOKUP(G686,Sku_Consolidated!A2:S957,19,FALSE)="SHOWCASE", VLOOKUP(E686,Store_Showcase!B2:L144,11, FALSE), IF(VLOOKUP(G686,Sku_Consolidated!A2:S957,19,FALSE)="VAM",VLOOKUP(E686,Store_VAM!B2:L273,11, FALSE),VLOOKUP(E686,Store_SRP!B2:L110,11, FALSE)))</f>
      </c>
      <c r="W686">
        <f>VLOOKUP(G686,Sku_Consolidated!A2:W957,11,FALSE)</f>
      </c>
      <c r="X686">
        <f>VLOOKUP(G686,Sku_Consolidated!A2:H957,8,FALSE)</f>
      </c>
      <c r="Y686">
        <f>VLOOKUP(G686,Sku_Consolidated!A2:I957,9,FALSE)</f>
      </c>
      <c r="Z686" t="s">
        <v>38</v>
      </c>
      <c r="AA686">
        <f>VLOOKUP(G686,Sku_Consolidated!A2:E957,5,FALSE)</f>
      </c>
      <c r="AB686">
        <f>IF(VLOOKUP(G686,Sku_Consolidated!A2:S957,19,FALSE)="SHOWCASE", VLOOKUP(E686,Store_Showcase!B2:N144,13, FALSE), IF(VLOOKUP(G686,Sku_Consolidated!A2:S957,19,FALSE)="VAM",VLOOKUP(E686,Store_VAM!B2:N273,13, FALSE),VLOOKUP(E686,Store_SRP!B2:N110,13, FALSE)))</f>
      </c>
      <c r="AC686">
        <f>IF(IFERROR(AB686,TRUE)=TRUE, "-","OK")</f>
      </c>
      <c r="AD686" s="8" t="s">
        <v>1579</v>
      </c>
      <c r="AE686" s="8" t="s">
        <v>39</v>
      </c>
      <c r="AF686">
        <f>IF(IFERROR(VLOOKUP(E686,Store_Showcase!B2:H144,{5}, FALSE), TRUE)=TRUE, IF(IFERROR(VLOOKUP(E686,Store_SRP!B2:H110,{5}, FALSE), TRUE)=TRUE,VLOOKUP(E686,Store_VAM!B2:H273,{5}, FALSE),VLOOKUP(E686,Store_SRP!B2:H110,{5}, FALSE)), VLOOKUP(E686,Store_Showcase!B2:H144,{5}, FALSE))</f>
      </c>
      <c r="AG686">
        <f>IF(IFERROR(VLOOKUP(E686,Store_Showcase!B2:H144,{6}, FALSE), TRUE)=TRUE, IF(IFERROR(VLOOKUP(E686,Store_SRP!B2:H110,{6}, FALSE), TRUE)=TRUE,VLOOKUP(E686,Store_VAM!B2:H273,{6}, FALSE),VLOOKUP(E686,Store_SRP!B2:H110,{6}, FALSE)), VLOOKUP(E686,Store_Showcase!B2:H144,{6}, FALSE))</f>
      </c>
      <c r="AH686">
        <f>VLOOKUP(G686,Sku_Consolidated!A2:R957,18,FALSE)</f>
      </c>
      <c r="AI686">
        <f>VLOOKUP(G686,Sku_Consolidated!A2:S957,19,FALSE)</f>
      </c>
      <c r="AJ686">
        <f>VLOOKUP(G686,Sku_Consolidated!A2:T957,20,FALSE)</f>
      </c>
    </row>
    <row r="687" spans="1:36" x14ac:dyDescent="0.25">
      <c r="A687">
        <v>2024</v>
      </c>
      <c r="B687" t="s">
        <v>31</v>
      </c>
      <c r="C687" t="s">
        <v>32</v>
      </c>
      <c r="D687" t="s">
        <v>33</v>
      </c>
      <c r="E687">
        <v>722</v>
      </c>
      <c r="F687">
        <f>IF(IFERROR(VLOOKUP(E687,Store_Showcase!B2:H144,{2}, FALSE), TRUE)=TRUE, IF(IFERROR(VLOOKUP(E687,Store_SRP!B2:H110,{2}, FALSE), TRUE)=TRUE,VLOOKUP(E687,Store_VAM!B2:H273,{2}, FALSE),VLOOKUP(E687,Store_SRP!B2:H110,{2}, FALSE)), VLOOKUP(E687,Store_Showcase!B2:H144,{2}, FALSE))</f>
      </c>
      <c r="G687">
        <v>655321</v>
      </c>
      <c r="H687" t="s">
        <v>471</v>
      </c>
      <c r="I687" s="8" t="s">
        <v>1580</v>
      </c>
      <c r="J687" t="s">
        <v>36</v>
      </c>
      <c r="K687" s="8">
        <f>IF(J687="PCK", I687, 0)</f>
      </c>
      <c r="L687" s="8">
        <f>IF(J687="KLS", I687, IF(J687="PCK", I687*VLOOKUP(G687,Sku_Consolidated!A2:U957,21, FALSE),I687*VLOOKUP(G687,Sku_Consolidated!A2:U957,21, FALSE)))</f>
      </c>
      <c r="M687" s="8">
        <f>IF(J687="PCS", I687, 0)</f>
      </c>
      <c r="N687" s="8" t="s">
        <v>1581</v>
      </c>
      <c r="O687" s="8">
        <f>N687 * VLOOKUP(E687&amp;VLOOKUP(G687,Sku_Consolidated!A2:Q957,17,FALSE),Sku_CommRate!A2:E1002, 5, FALSE)</f>
      </c>
      <c r="P687" s="8">
        <f>N687 - O687</f>
      </c>
      <c r="Q687">
        <f>VLOOKUP(G687,Sku_Consolidated!A2:G957,7, FALSE)</f>
      </c>
      <c r="R687">
        <f>IF(IFERROR(VLOOKUP(E687,Store_Showcase!B2:H144,7, FALSE), TRUE)=TRUE, IF(IFERROR(VLOOKUP(E687,Store_SRP!B2:H110,7, FALSE), TRUE)=TRUE,VLOOKUP(E687,Store_VAM!B2:H273,7, FALSE),VLOOKUP(E687,Store_SRP!B2:H110,7, FALSE)), VLOOKUP(E687,Store_Showcase!B2:H144,7, FALSE))</f>
      </c>
      <c r="S687">
        <f>IF(IFERROR(VLOOKUP(E687,Store_Showcase!B2:I144,8, FALSE), TRUE)=TRUE, IF(IFERROR(VLOOKUP(E687,Store_SRP!B2:I110,8, FALSE), TRUE)=TRUE,VLOOKUP(E687,Store_VAM!B2:I273,8, FALSE),VLOOKUP(E687,Store_SRP!B2:I110,8, FALSE)), VLOOKUP(E687,Store_Showcase!B2:I144,8, FALSE))</f>
      </c>
      <c r="T687">
        <f>VLOOKUP(G687,Sku_Consolidated!A2:R957,18,FALSE)</f>
      </c>
      <c r="U687">
        <v>6246</v>
      </c>
      <c r="V687">
        <f>IF(VLOOKUP(G687,Sku_Consolidated!A2:S957,19,FALSE)="SHOWCASE", VLOOKUP(E687,Store_Showcase!B2:L144,11, FALSE), IF(VLOOKUP(G687,Sku_Consolidated!A2:S957,19,FALSE)="VAM",VLOOKUP(E687,Store_VAM!B2:L273,11, FALSE),VLOOKUP(E687,Store_SRP!B2:L110,11, FALSE)))</f>
      </c>
      <c r="W687">
        <f>VLOOKUP(G687,Sku_Consolidated!A2:W957,11,FALSE)</f>
      </c>
      <c r="X687">
        <f>VLOOKUP(G687,Sku_Consolidated!A2:H957,8,FALSE)</f>
      </c>
      <c r="Y687">
        <f>VLOOKUP(G687,Sku_Consolidated!A2:I957,9,FALSE)</f>
      </c>
      <c r="Z687" t="s">
        <v>38</v>
      </c>
      <c r="AA687">
        <f>VLOOKUP(G687,Sku_Consolidated!A2:E957,5,FALSE)</f>
      </c>
      <c r="AB687">
        <f>IF(VLOOKUP(G687,Sku_Consolidated!A2:S957,19,FALSE)="SHOWCASE", VLOOKUP(E687,Store_Showcase!B2:N144,13, FALSE), IF(VLOOKUP(G687,Sku_Consolidated!A2:S957,19,FALSE)="VAM",VLOOKUP(E687,Store_VAM!B2:N273,13, FALSE),VLOOKUP(E687,Store_SRP!B2:N110,13, FALSE)))</f>
      </c>
      <c r="AC687">
        <f>IF(IFERROR(AB687,TRUE)=TRUE, "-","OK")</f>
      </c>
      <c r="AD687" s="8" t="s">
        <v>1581</v>
      </c>
      <c r="AE687" s="8" t="s">
        <v>39</v>
      </c>
      <c r="AF687">
        <f>IF(IFERROR(VLOOKUP(E687,Store_Showcase!B2:H144,{5}, FALSE), TRUE)=TRUE, IF(IFERROR(VLOOKUP(E687,Store_SRP!B2:H110,{5}, FALSE), TRUE)=TRUE,VLOOKUP(E687,Store_VAM!B2:H273,{5}, FALSE),VLOOKUP(E687,Store_SRP!B2:H110,{5}, FALSE)), VLOOKUP(E687,Store_Showcase!B2:H144,{5}, FALSE))</f>
      </c>
      <c r="AG687">
        <f>IF(IFERROR(VLOOKUP(E687,Store_Showcase!B2:H144,{6}, FALSE), TRUE)=TRUE, IF(IFERROR(VLOOKUP(E687,Store_SRP!B2:H110,{6}, FALSE), TRUE)=TRUE,VLOOKUP(E687,Store_VAM!B2:H273,{6}, FALSE),VLOOKUP(E687,Store_SRP!B2:H110,{6}, FALSE)), VLOOKUP(E687,Store_Showcase!B2:H144,{6}, FALSE))</f>
      </c>
      <c r="AH687">
        <f>VLOOKUP(G687,Sku_Consolidated!A2:R957,18,FALSE)</f>
      </c>
      <c r="AI687">
        <f>VLOOKUP(G687,Sku_Consolidated!A2:S957,19,FALSE)</f>
      </c>
      <c r="AJ687">
        <f>VLOOKUP(G687,Sku_Consolidated!A2:T957,20,FALSE)</f>
      </c>
    </row>
    <row r="688" spans="1:36" x14ac:dyDescent="0.25">
      <c r="A688">
        <v>2024</v>
      </c>
      <c r="B688" t="s">
        <v>31</v>
      </c>
      <c r="C688" t="s">
        <v>32</v>
      </c>
      <c r="D688" t="s">
        <v>33</v>
      </c>
      <c r="E688">
        <v>466</v>
      </c>
      <c r="F688">
        <f>IF(IFERROR(VLOOKUP(E688,Store_Showcase!B2:H144,{2}, FALSE), TRUE)=TRUE, IF(IFERROR(VLOOKUP(E688,Store_SRP!B2:H110,{2}, FALSE), TRUE)=TRUE,VLOOKUP(E688,Store_VAM!B2:H273,{2}, FALSE),VLOOKUP(E688,Store_SRP!B2:H110,{2}, FALSE)), VLOOKUP(E688,Store_Showcase!B2:H144,{2}, FALSE))</f>
      </c>
      <c r="G688">
        <v>655715</v>
      </c>
      <c r="H688" t="s">
        <v>591</v>
      </c>
      <c r="I688" s="8" t="s">
        <v>1582</v>
      </c>
      <c r="J688" t="s">
        <v>36</v>
      </c>
      <c r="K688" s="8">
        <f>IF(J688="PCK", I688, 0)</f>
      </c>
      <c r="L688" s="8">
        <f>IF(J688="KLS", I688, IF(J688="PCK", I688*VLOOKUP(G688,Sku_Consolidated!A2:U957,21, FALSE),I688*VLOOKUP(G688,Sku_Consolidated!A2:U957,21, FALSE)))</f>
      </c>
      <c r="M688" s="8">
        <f>IF(J688="PCS", I688, 0)</f>
      </c>
      <c r="N688" s="8" t="s">
        <v>1583</v>
      </c>
      <c r="O688" s="8">
        <f>N688 * VLOOKUP(E688&amp;VLOOKUP(G688,Sku_Consolidated!A2:Q957,17,FALSE),Sku_CommRate!A2:E1002, 5, FALSE)</f>
      </c>
      <c r="P688" s="8">
        <f>N688 - O688</f>
      </c>
      <c r="Q688">
        <f>VLOOKUP(G688,Sku_Consolidated!A2:G957,7, FALSE)</f>
      </c>
      <c r="R688">
        <f>IF(IFERROR(VLOOKUP(E688,Store_Showcase!B2:H144,7, FALSE), TRUE)=TRUE, IF(IFERROR(VLOOKUP(E688,Store_SRP!B2:H110,7, FALSE), TRUE)=TRUE,VLOOKUP(E688,Store_VAM!B2:H273,7, FALSE),VLOOKUP(E688,Store_SRP!B2:H110,7, FALSE)), VLOOKUP(E688,Store_Showcase!B2:H144,7, FALSE))</f>
      </c>
      <c r="S688">
        <f>IF(IFERROR(VLOOKUP(E688,Store_Showcase!B2:I144,8, FALSE), TRUE)=TRUE, IF(IFERROR(VLOOKUP(E688,Store_SRP!B2:I110,8, FALSE), TRUE)=TRUE,VLOOKUP(E688,Store_VAM!B2:I273,8, FALSE),VLOOKUP(E688,Store_SRP!B2:I110,8, FALSE)), VLOOKUP(E688,Store_Showcase!B2:I144,8, FALSE))</f>
      </c>
      <c r="T688">
        <f>VLOOKUP(G688,Sku_Consolidated!A2:R957,18,FALSE)</f>
      </c>
      <c r="U688">
        <v>6443</v>
      </c>
      <c r="V688">
        <f>IF(VLOOKUP(G688,Sku_Consolidated!A2:S957,19,FALSE)="SHOWCASE", VLOOKUP(E688,Store_Showcase!B2:L144,11, FALSE), IF(VLOOKUP(G688,Sku_Consolidated!A2:S957,19,FALSE)="VAM",VLOOKUP(E688,Store_VAM!B2:L273,11, FALSE),VLOOKUP(E688,Store_SRP!B2:L110,11, FALSE)))</f>
      </c>
      <c r="W688">
        <f>VLOOKUP(G688,Sku_Consolidated!A2:W957,11,FALSE)</f>
      </c>
      <c r="X688">
        <f>VLOOKUP(G688,Sku_Consolidated!A2:H957,8,FALSE)</f>
      </c>
      <c r="Y688">
        <f>VLOOKUP(G688,Sku_Consolidated!A2:I957,9,FALSE)</f>
      </c>
      <c r="Z688" t="s">
        <v>38</v>
      </c>
      <c r="AA688">
        <f>VLOOKUP(G688,Sku_Consolidated!A2:E957,5,FALSE)</f>
      </c>
      <c r="AB688">
        <f>IF(VLOOKUP(G688,Sku_Consolidated!A2:S957,19,FALSE)="SHOWCASE", VLOOKUP(E688,Store_Showcase!B2:N144,13, FALSE), IF(VLOOKUP(G688,Sku_Consolidated!A2:S957,19,FALSE)="VAM",VLOOKUP(E688,Store_VAM!B2:N273,13, FALSE),VLOOKUP(E688,Store_SRP!B2:N110,13, FALSE)))</f>
      </c>
      <c r="AC688">
        <f>IF(IFERROR(AB688,TRUE)=TRUE, "-","OK")</f>
      </c>
      <c r="AD688" s="8" t="s">
        <v>1583</v>
      </c>
      <c r="AE688" s="8" t="s">
        <v>39</v>
      </c>
      <c r="AF688">
        <f>IF(IFERROR(VLOOKUP(E688,Store_Showcase!B2:H144,{5}, FALSE), TRUE)=TRUE, IF(IFERROR(VLOOKUP(E688,Store_SRP!B2:H110,{5}, FALSE), TRUE)=TRUE,VLOOKUP(E688,Store_VAM!B2:H273,{5}, FALSE),VLOOKUP(E688,Store_SRP!B2:H110,{5}, FALSE)), VLOOKUP(E688,Store_Showcase!B2:H144,{5}, FALSE))</f>
      </c>
      <c r="AG688">
        <f>IF(IFERROR(VLOOKUP(E688,Store_Showcase!B2:H144,{6}, FALSE), TRUE)=TRUE, IF(IFERROR(VLOOKUP(E688,Store_SRP!B2:H110,{6}, FALSE), TRUE)=TRUE,VLOOKUP(E688,Store_VAM!B2:H273,{6}, FALSE),VLOOKUP(E688,Store_SRP!B2:H110,{6}, FALSE)), VLOOKUP(E688,Store_Showcase!B2:H144,{6}, FALSE))</f>
      </c>
      <c r="AH688">
        <f>VLOOKUP(G688,Sku_Consolidated!A2:R957,18,FALSE)</f>
      </c>
      <c r="AI688">
        <f>VLOOKUP(G688,Sku_Consolidated!A2:S957,19,FALSE)</f>
      </c>
      <c r="AJ688">
        <f>VLOOKUP(G688,Sku_Consolidated!A2:T957,20,FALSE)</f>
      </c>
    </row>
    <row r="689" spans="1:36" x14ac:dyDescent="0.25">
      <c r="A689">
        <v>2024</v>
      </c>
      <c r="B689" t="s">
        <v>31</v>
      </c>
      <c r="C689" t="s">
        <v>32</v>
      </c>
      <c r="D689" t="s">
        <v>33</v>
      </c>
      <c r="E689">
        <v>202</v>
      </c>
      <c r="F689">
        <f>IF(IFERROR(VLOOKUP(E689,Store_Showcase!B2:H144,{2}, FALSE), TRUE)=TRUE, IF(IFERROR(VLOOKUP(E689,Store_SRP!B2:H110,{2}, FALSE), TRUE)=TRUE,VLOOKUP(E689,Store_VAM!B2:H273,{2}, FALSE),VLOOKUP(E689,Store_SRP!B2:H110,{2}, FALSE)), VLOOKUP(E689,Store_Showcase!B2:H144,{2}, FALSE))</f>
      </c>
      <c r="G689">
        <v>655311</v>
      </c>
      <c r="H689" t="s">
        <v>119</v>
      </c>
      <c r="I689" s="8" t="s">
        <v>1584</v>
      </c>
      <c r="J689" t="s">
        <v>36</v>
      </c>
      <c r="K689" s="8">
        <f>IF(J689="PCK", I689, 0)</f>
      </c>
      <c r="L689" s="8">
        <f>IF(J689="KLS", I689, IF(J689="PCK", I689*VLOOKUP(G689,Sku_Consolidated!A2:U957,21, FALSE),I689*VLOOKUP(G689,Sku_Consolidated!A2:U957,21, FALSE)))</f>
      </c>
      <c r="M689" s="8">
        <f>IF(J689="PCS", I689, 0)</f>
      </c>
      <c r="N689" s="8" t="s">
        <v>1585</v>
      </c>
      <c r="O689" s="8">
        <f>N689 * VLOOKUP(E689&amp;VLOOKUP(G689,Sku_Consolidated!A2:Q957,17,FALSE),Sku_CommRate!A2:E1002, 5, FALSE)</f>
      </c>
      <c r="P689" s="8">
        <f>N689 - O689</f>
      </c>
      <c r="Q689">
        <f>VLOOKUP(G689,Sku_Consolidated!A2:G957,7, FALSE)</f>
      </c>
      <c r="R689">
        <f>IF(IFERROR(VLOOKUP(E689,Store_Showcase!B2:H144,7, FALSE), TRUE)=TRUE, IF(IFERROR(VLOOKUP(E689,Store_SRP!B2:H110,7, FALSE), TRUE)=TRUE,VLOOKUP(E689,Store_VAM!B2:H273,7, FALSE),VLOOKUP(E689,Store_SRP!B2:H110,7, FALSE)), VLOOKUP(E689,Store_Showcase!B2:H144,7, FALSE))</f>
      </c>
      <c r="S689">
        <f>IF(IFERROR(VLOOKUP(E689,Store_Showcase!B2:I144,8, FALSE), TRUE)=TRUE, IF(IFERROR(VLOOKUP(E689,Store_SRP!B2:I110,8, FALSE), TRUE)=TRUE,VLOOKUP(E689,Store_VAM!B2:I273,8, FALSE),VLOOKUP(E689,Store_SRP!B2:I110,8, FALSE)), VLOOKUP(E689,Store_Showcase!B2:I144,8, FALSE))</f>
      </c>
      <c r="T689">
        <f>VLOOKUP(G689,Sku_Consolidated!A2:R957,18,FALSE)</f>
      </c>
      <c r="U689">
        <v>6237</v>
      </c>
      <c r="V689">
        <f>IF(VLOOKUP(G689,Sku_Consolidated!A2:S957,19,FALSE)="SHOWCASE", VLOOKUP(E689,Store_Showcase!B2:L144,11, FALSE), IF(VLOOKUP(G689,Sku_Consolidated!A2:S957,19,FALSE)="VAM",VLOOKUP(E689,Store_VAM!B2:L273,11, FALSE),VLOOKUP(E689,Store_SRP!B2:L110,11, FALSE)))</f>
      </c>
      <c r="W689">
        <f>VLOOKUP(G689,Sku_Consolidated!A2:W957,11,FALSE)</f>
      </c>
      <c r="X689">
        <f>VLOOKUP(G689,Sku_Consolidated!A2:H957,8,FALSE)</f>
      </c>
      <c r="Y689">
        <f>VLOOKUP(G689,Sku_Consolidated!A2:I957,9,FALSE)</f>
      </c>
      <c r="Z689" t="s">
        <v>38</v>
      </c>
      <c r="AA689">
        <f>VLOOKUP(G689,Sku_Consolidated!A2:E957,5,FALSE)</f>
      </c>
      <c r="AB689">
        <f>IF(VLOOKUP(G689,Sku_Consolidated!A2:S957,19,FALSE)="SHOWCASE", VLOOKUP(E689,Store_Showcase!B2:N144,13, FALSE), IF(VLOOKUP(G689,Sku_Consolidated!A2:S957,19,FALSE)="VAM",VLOOKUP(E689,Store_VAM!B2:N273,13, FALSE),VLOOKUP(E689,Store_SRP!B2:N110,13, FALSE)))</f>
      </c>
      <c r="AC689">
        <f>IF(IFERROR(AB689,TRUE)=TRUE, "-","OK")</f>
      </c>
      <c r="AD689" s="8" t="s">
        <v>1585</v>
      </c>
      <c r="AE689" s="8" t="s">
        <v>39</v>
      </c>
      <c r="AF689">
        <f>IF(IFERROR(VLOOKUP(E689,Store_Showcase!B2:H144,{5}, FALSE), TRUE)=TRUE, IF(IFERROR(VLOOKUP(E689,Store_SRP!B2:H110,{5}, FALSE), TRUE)=TRUE,VLOOKUP(E689,Store_VAM!B2:H273,{5}, FALSE),VLOOKUP(E689,Store_SRP!B2:H110,{5}, FALSE)), VLOOKUP(E689,Store_Showcase!B2:H144,{5}, FALSE))</f>
      </c>
      <c r="AG689">
        <f>IF(IFERROR(VLOOKUP(E689,Store_Showcase!B2:H144,{6}, FALSE), TRUE)=TRUE, IF(IFERROR(VLOOKUP(E689,Store_SRP!B2:H110,{6}, FALSE), TRUE)=TRUE,VLOOKUP(E689,Store_VAM!B2:H273,{6}, FALSE),VLOOKUP(E689,Store_SRP!B2:H110,{6}, FALSE)), VLOOKUP(E689,Store_Showcase!B2:H144,{6}, FALSE))</f>
      </c>
      <c r="AH689">
        <f>VLOOKUP(G689,Sku_Consolidated!A2:R957,18,FALSE)</f>
      </c>
      <c r="AI689">
        <f>VLOOKUP(G689,Sku_Consolidated!A2:S957,19,FALSE)</f>
      </c>
      <c r="AJ689">
        <f>VLOOKUP(G689,Sku_Consolidated!A2:T957,20,FALSE)</f>
      </c>
    </row>
    <row r="690" spans="1:36" x14ac:dyDescent="0.25">
      <c r="A690">
        <v>2024</v>
      </c>
      <c r="B690" t="s">
        <v>31</v>
      </c>
      <c r="C690" t="s">
        <v>32</v>
      </c>
      <c r="D690" t="s">
        <v>33</v>
      </c>
      <c r="E690">
        <v>262</v>
      </c>
      <c r="F690">
        <f>IF(IFERROR(VLOOKUP(E690,Store_Showcase!B2:H144,{2}, FALSE), TRUE)=TRUE, IF(IFERROR(VLOOKUP(E690,Store_SRP!B2:H110,{2}, FALSE), TRUE)=TRUE,VLOOKUP(E690,Store_VAM!B2:H273,{2}, FALSE),VLOOKUP(E690,Store_SRP!B2:H110,{2}, FALSE)), VLOOKUP(E690,Store_Showcase!B2:H144,{2}, FALSE))</f>
      </c>
      <c r="G690">
        <v>670205</v>
      </c>
      <c r="H690" t="s">
        <v>1586</v>
      </c>
      <c r="I690" s="8" t="s">
        <v>1582</v>
      </c>
      <c r="J690" t="s">
        <v>36</v>
      </c>
      <c r="K690" s="8">
        <f>IF(J690="PCK", I690, 0)</f>
      </c>
      <c r="L690" s="8">
        <f>IF(J690="KLS", I690, IF(J690="PCK", I690*VLOOKUP(G690,Sku_Consolidated!A2:U957,21, FALSE),I690*VLOOKUP(G690,Sku_Consolidated!A2:U957,21, FALSE)))</f>
      </c>
      <c r="M690" s="8">
        <f>IF(J690="PCS", I690, 0)</f>
      </c>
      <c r="N690" s="8" t="s">
        <v>1587</v>
      </c>
      <c r="O690" s="8">
        <f>N690 * VLOOKUP(E690&amp;VLOOKUP(G690,Sku_Consolidated!A2:Q957,17,FALSE),Sku_CommRate!A2:E1002, 5, FALSE)</f>
      </c>
      <c r="P690" s="8">
        <f>N690 - O690</f>
      </c>
      <c r="Q690">
        <f>VLOOKUP(G690,Sku_Consolidated!A2:G957,7, FALSE)</f>
      </c>
      <c r="R690">
        <f>IF(IFERROR(VLOOKUP(E690,Store_Showcase!B2:H144,7, FALSE), TRUE)=TRUE, IF(IFERROR(VLOOKUP(E690,Store_SRP!B2:H110,7, FALSE), TRUE)=TRUE,VLOOKUP(E690,Store_VAM!B2:H273,7, FALSE),VLOOKUP(E690,Store_SRP!B2:H110,7, FALSE)), VLOOKUP(E690,Store_Showcase!B2:H144,7, FALSE))</f>
      </c>
      <c r="S690">
        <f>IF(IFERROR(VLOOKUP(E690,Store_Showcase!B2:I144,8, FALSE), TRUE)=TRUE, IF(IFERROR(VLOOKUP(E690,Store_SRP!B2:I110,8, FALSE), TRUE)=TRUE,VLOOKUP(E690,Store_VAM!B2:I273,8, FALSE),VLOOKUP(E690,Store_SRP!B2:I110,8, FALSE)), VLOOKUP(E690,Store_Showcase!B2:I144,8, FALSE))</f>
      </c>
      <c r="T690">
        <f>VLOOKUP(G690,Sku_Consolidated!A2:R957,18,FALSE)</f>
      </c>
      <c r="U690">
        <v>8433</v>
      </c>
      <c r="V690">
        <f>IF(VLOOKUP(G690,Sku_Consolidated!A2:S957,19,FALSE)="SHOWCASE", VLOOKUP(E690,Store_Showcase!B2:L144,11, FALSE), IF(VLOOKUP(G690,Sku_Consolidated!A2:S957,19,FALSE)="VAM",VLOOKUP(E690,Store_VAM!B2:L273,11, FALSE),VLOOKUP(E690,Store_SRP!B2:L110,11, FALSE)))</f>
      </c>
      <c r="W690">
        <f>VLOOKUP(G690,Sku_Consolidated!A2:W957,11,FALSE)</f>
      </c>
      <c r="X690">
        <f>VLOOKUP(G690,Sku_Consolidated!A2:H957,8,FALSE)</f>
      </c>
      <c r="Y690">
        <f>VLOOKUP(G690,Sku_Consolidated!A2:I957,9,FALSE)</f>
      </c>
      <c r="Z690" t="s">
        <v>38</v>
      </c>
      <c r="AA690">
        <f>VLOOKUP(G690,Sku_Consolidated!A2:E957,5,FALSE)</f>
      </c>
      <c r="AB690">
        <f>IF(VLOOKUP(G690,Sku_Consolidated!A2:S957,19,FALSE)="SHOWCASE", VLOOKUP(E690,Store_Showcase!B2:N144,13, FALSE), IF(VLOOKUP(G690,Sku_Consolidated!A2:S957,19,FALSE)="VAM",VLOOKUP(E690,Store_VAM!B2:N273,13, FALSE),VLOOKUP(E690,Store_SRP!B2:N110,13, FALSE)))</f>
      </c>
      <c r="AC690">
        <f>IF(IFERROR(AB690,TRUE)=TRUE, "-","OK")</f>
      </c>
      <c r="AD690" s="8" t="s">
        <v>1588</v>
      </c>
      <c r="AE690" s="8" t="s">
        <v>1589</v>
      </c>
      <c r="AF690">
        <f>IF(IFERROR(VLOOKUP(E690,Store_Showcase!B2:H144,{5}, FALSE), TRUE)=TRUE, IF(IFERROR(VLOOKUP(E690,Store_SRP!B2:H110,{5}, FALSE), TRUE)=TRUE,VLOOKUP(E690,Store_VAM!B2:H273,{5}, FALSE),VLOOKUP(E690,Store_SRP!B2:H110,{5}, FALSE)), VLOOKUP(E690,Store_Showcase!B2:H144,{5}, FALSE))</f>
      </c>
      <c r="AG690">
        <f>IF(IFERROR(VLOOKUP(E690,Store_Showcase!B2:H144,{6}, FALSE), TRUE)=TRUE, IF(IFERROR(VLOOKUP(E690,Store_SRP!B2:H110,{6}, FALSE), TRUE)=TRUE,VLOOKUP(E690,Store_VAM!B2:H273,{6}, FALSE),VLOOKUP(E690,Store_SRP!B2:H110,{6}, FALSE)), VLOOKUP(E690,Store_Showcase!B2:H144,{6}, FALSE))</f>
      </c>
      <c r="AH690">
        <f>VLOOKUP(G690,Sku_Consolidated!A2:R957,18,FALSE)</f>
      </c>
      <c r="AI690">
        <f>VLOOKUP(G690,Sku_Consolidated!A2:S957,19,FALSE)</f>
      </c>
      <c r="AJ690">
        <f>VLOOKUP(G690,Sku_Consolidated!A2:T957,20,FALSE)</f>
      </c>
    </row>
    <row r="691" spans="1:36" x14ac:dyDescent="0.25">
      <c r="A691">
        <v>2024</v>
      </c>
      <c r="B691" t="s">
        <v>31</v>
      </c>
      <c r="C691" t="s">
        <v>32</v>
      </c>
      <c r="D691" t="s">
        <v>33</v>
      </c>
      <c r="E691">
        <v>111</v>
      </c>
      <c r="F691">
        <f>IF(IFERROR(VLOOKUP(E691,Store_Showcase!B2:H144,{2}, FALSE), TRUE)=TRUE, IF(IFERROR(VLOOKUP(E691,Store_SRP!B2:H110,{2}, FALSE), TRUE)=TRUE,VLOOKUP(E691,Store_VAM!B2:H273,{2}, FALSE),VLOOKUP(E691,Store_SRP!B2:H110,{2}, FALSE)), VLOOKUP(E691,Store_Showcase!B2:H144,{2}, FALSE))</f>
      </c>
      <c r="G691">
        <v>655750</v>
      </c>
      <c r="H691" t="s">
        <v>1204</v>
      </c>
      <c r="I691" s="8" t="s">
        <v>1590</v>
      </c>
      <c r="J691" t="s">
        <v>36</v>
      </c>
      <c r="K691" s="8">
        <f>IF(J691="PCK", I691, 0)</f>
      </c>
      <c r="L691" s="8">
        <f>IF(J691="KLS", I691, IF(J691="PCK", I691*VLOOKUP(G691,Sku_Consolidated!A2:U957,21, FALSE),I691*VLOOKUP(G691,Sku_Consolidated!A2:U957,21, FALSE)))</f>
      </c>
      <c r="M691" s="8">
        <f>IF(J691="PCS", I691, 0)</f>
      </c>
      <c r="N691" s="8" t="s">
        <v>1591</v>
      </c>
      <c r="O691" s="8">
        <f>N691 * VLOOKUP(E691&amp;VLOOKUP(G691,Sku_Consolidated!A2:Q957,17,FALSE),Sku_CommRate!A2:E1002, 5, FALSE)</f>
      </c>
      <c r="P691" s="8">
        <f>N691 - O691</f>
      </c>
      <c r="Q691">
        <f>VLOOKUP(G691,Sku_Consolidated!A2:G957,7, FALSE)</f>
      </c>
      <c r="R691">
        <f>IF(IFERROR(VLOOKUP(E691,Store_Showcase!B2:H144,7, FALSE), TRUE)=TRUE, IF(IFERROR(VLOOKUP(E691,Store_SRP!B2:H110,7, FALSE), TRUE)=TRUE,VLOOKUP(E691,Store_VAM!B2:H273,7, FALSE),VLOOKUP(E691,Store_SRP!B2:H110,7, FALSE)), VLOOKUP(E691,Store_Showcase!B2:H144,7, FALSE))</f>
      </c>
      <c r="S691">
        <f>IF(IFERROR(VLOOKUP(E691,Store_Showcase!B2:I144,8, FALSE), TRUE)=TRUE, IF(IFERROR(VLOOKUP(E691,Store_SRP!B2:I110,8, FALSE), TRUE)=TRUE,VLOOKUP(E691,Store_VAM!B2:I273,8, FALSE),VLOOKUP(E691,Store_SRP!B2:I110,8, FALSE)), VLOOKUP(E691,Store_Showcase!B2:I144,8, FALSE))</f>
      </c>
      <c r="T691">
        <f>VLOOKUP(G691,Sku_Consolidated!A2:R957,18,FALSE)</f>
      </c>
      <c r="U691">
        <v>6467</v>
      </c>
      <c r="V691">
        <f>IF(VLOOKUP(G691,Sku_Consolidated!A2:S957,19,FALSE)="SHOWCASE", VLOOKUP(E691,Store_Showcase!B2:L144,11, FALSE), IF(VLOOKUP(G691,Sku_Consolidated!A2:S957,19,FALSE)="VAM",VLOOKUP(E691,Store_VAM!B2:L273,11, FALSE),VLOOKUP(E691,Store_SRP!B2:L110,11, FALSE)))</f>
      </c>
      <c r="W691">
        <f>VLOOKUP(G691,Sku_Consolidated!A2:W957,11,FALSE)</f>
      </c>
      <c r="X691">
        <f>VLOOKUP(G691,Sku_Consolidated!A2:H957,8,FALSE)</f>
      </c>
      <c r="Y691">
        <f>VLOOKUP(G691,Sku_Consolidated!A2:I957,9,FALSE)</f>
      </c>
      <c r="Z691" t="s">
        <v>38</v>
      </c>
      <c r="AA691">
        <f>VLOOKUP(G691,Sku_Consolidated!A2:E957,5,FALSE)</f>
      </c>
      <c r="AB691">
        <f>IF(VLOOKUP(G691,Sku_Consolidated!A2:S957,19,FALSE)="SHOWCASE", VLOOKUP(E691,Store_Showcase!B2:N144,13, FALSE), IF(VLOOKUP(G691,Sku_Consolidated!A2:S957,19,FALSE)="VAM",VLOOKUP(E691,Store_VAM!B2:N273,13, FALSE),VLOOKUP(E691,Store_SRP!B2:N110,13, FALSE)))</f>
      </c>
      <c r="AC691">
        <f>IF(IFERROR(AB691,TRUE)=TRUE, "-","OK")</f>
      </c>
      <c r="AD691" s="8" t="s">
        <v>1591</v>
      </c>
      <c r="AE691" s="8" t="s">
        <v>39</v>
      </c>
      <c r="AF691">
        <f>IF(IFERROR(VLOOKUP(E691,Store_Showcase!B2:H144,{5}, FALSE), TRUE)=TRUE, IF(IFERROR(VLOOKUP(E691,Store_SRP!B2:H110,{5}, FALSE), TRUE)=TRUE,VLOOKUP(E691,Store_VAM!B2:H273,{5}, FALSE),VLOOKUP(E691,Store_SRP!B2:H110,{5}, FALSE)), VLOOKUP(E691,Store_Showcase!B2:H144,{5}, FALSE))</f>
      </c>
      <c r="AG691">
        <f>IF(IFERROR(VLOOKUP(E691,Store_Showcase!B2:H144,{6}, FALSE), TRUE)=TRUE, IF(IFERROR(VLOOKUP(E691,Store_SRP!B2:H110,{6}, FALSE), TRUE)=TRUE,VLOOKUP(E691,Store_VAM!B2:H273,{6}, FALSE),VLOOKUP(E691,Store_SRP!B2:H110,{6}, FALSE)), VLOOKUP(E691,Store_Showcase!B2:H144,{6}, FALSE))</f>
      </c>
      <c r="AH691">
        <f>VLOOKUP(G691,Sku_Consolidated!A2:R957,18,FALSE)</f>
      </c>
      <c r="AI691">
        <f>VLOOKUP(G691,Sku_Consolidated!A2:S957,19,FALSE)</f>
      </c>
      <c r="AJ691">
        <f>VLOOKUP(G691,Sku_Consolidated!A2:T957,20,FALSE)</f>
      </c>
    </row>
    <row r="692" spans="1:36" x14ac:dyDescent="0.25">
      <c r="A692">
        <v>2024</v>
      </c>
      <c r="B692" t="s">
        <v>31</v>
      </c>
      <c r="C692" t="s">
        <v>32</v>
      </c>
      <c r="D692" t="s">
        <v>33</v>
      </c>
      <c r="E692">
        <v>221</v>
      </c>
      <c r="F692">
        <f>IF(IFERROR(VLOOKUP(E692,Store_Showcase!B2:H144,{2}, FALSE), TRUE)=TRUE, IF(IFERROR(VLOOKUP(E692,Store_SRP!B2:H110,{2}, FALSE), TRUE)=TRUE,VLOOKUP(E692,Store_VAM!B2:H273,{2}, FALSE),VLOOKUP(E692,Store_SRP!B2:H110,{2}, FALSE)), VLOOKUP(E692,Store_Showcase!B2:H144,{2}, FALSE))</f>
      </c>
      <c r="G692">
        <v>655732</v>
      </c>
      <c r="H692" t="s">
        <v>1172</v>
      </c>
      <c r="I692" s="8" t="s">
        <v>1592</v>
      </c>
      <c r="J692" t="s">
        <v>36</v>
      </c>
      <c r="K692" s="8">
        <f>IF(J692="PCK", I692, 0)</f>
      </c>
      <c r="L692" s="8">
        <f>IF(J692="KLS", I692, IF(J692="PCK", I692*VLOOKUP(G692,Sku_Consolidated!A2:U957,21, FALSE),I692*VLOOKUP(G692,Sku_Consolidated!A2:U957,21, FALSE)))</f>
      </c>
      <c r="M692" s="8">
        <f>IF(J692="PCS", I692, 0)</f>
      </c>
      <c r="N692" s="8" t="s">
        <v>1593</v>
      </c>
      <c r="O692" s="8">
        <f>N692 * VLOOKUP(E692&amp;VLOOKUP(G692,Sku_Consolidated!A2:Q957,17,FALSE),Sku_CommRate!A2:E1002, 5, FALSE)</f>
      </c>
      <c r="P692" s="8">
        <f>N692 - O692</f>
      </c>
      <c r="Q692">
        <f>VLOOKUP(G692,Sku_Consolidated!A2:G957,7, FALSE)</f>
      </c>
      <c r="R692">
        <f>IF(IFERROR(VLOOKUP(E692,Store_Showcase!B2:H144,7, FALSE), TRUE)=TRUE, IF(IFERROR(VLOOKUP(E692,Store_SRP!B2:H110,7, FALSE), TRUE)=TRUE,VLOOKUP(E692,Store_VAM!B2:H273,7, FALSE),VLOOKUP(E692,Store_SRP!B2:H110,7, FALSE)), VLOOKUP(E692,Store_Showcase!B2:H144,7, FALSE))</f>
      </c>
      <c r="S692">
        <f>IF(IFERROR(VLOOKUP(E692,Store_Showcase!B2:I144,8, FALSE), TRUE)=TRUE, IF(IFERROR(VLOOKUP(E692,Store_SRP!B2:I110,8, FALSE), TRUE)=TRUE,VLOOKUP(E692,Store_VAM!B2:I273,8, FALSE),VLOOKUP(E692,Store_SRP!B2:I110,8, FALSE)), VLOOKUP(E692,Store_Showcase!B2:I144,8, FALSE))</f>
      </c>
      <c r="T692">
        <f>VLOOKUP(G692,Sku_Consolidated!A2:R957,18,FALSE)</f>
      </c>
      <c r="U692">
        <v>6453</v>
      </c>
      <c r="V692">
        <f>IF(VLOOKUP(G692,Sku_Consolidated!A2:S957,19,FALSE)="SHOWCASE", VLOOKUP(E692,Store_Showcase!B2:L144,11, FALSE), IF(VLOOKUP(G692,Sku_Consolidated!A2:S957,19,FALSE)="VAM",VLOOKUP(E692,Store_VAM!B2:L273,11, FALSE),VLOOKUP(E692,Store_SRP!B2:L110,11, FALSE)))</f>
      </c>
      <c r="W692">
        <f>VLOOKUP(G692,Sku_Consolidated!A2:W957,11,FALSE)</f>
      </c>
      <c r="X692">
        <f>VLOOKUP(G692,Sku_Consolidated!A2:H957,8,FALSE)</f>
      </c>
      <c r="Y692">
        <f>VLOOKUP(G692,Sku_Consolidated!A2:I957,9,FALSE)</f>
      </c>
      <c r="Z692" t="s">
        <v>38</v>
      </c>
      <c r="AA692">
        <f>VLOOKUP(G692,Sku_Consolidated!A2:E957,5,FALSE)</f>
      </c>
      <c r="AB692">
        <f>IF(VLOOKUP(G692,Sku_Consolidated!A2:S957,19,FALSE)="SHOWCASE", VLOOKUP(E692,Store_Showcase!B2:N144,13, FALSE), IF(VLOOKUP(G692,Sku_Consolidated!A2:S957,19,FALSE)="VAM",VLOOKUP(E692,Store_VAM!B2:N273,13, FALSE),VLOOKUP(E692,Store_SRP!B2:N110,13, FALSE)))</f>
      </c>
      <c r="AC692">
        <f>IF(IFERROR(AB692,TRUE)=TRUE, "-","OK")</f>
      </c>
      <c r="AD692" s="8" t="s">
        <v>1593</v>
      </c>
      <c r="AE692" s="8" t="s">
        <v>39</v>
      </c>
      <c r="AF692">
        <f>IF(IFERROR(VLOOKUP(E692,Store_Showcase!B2:H144,{5}, FALSE), TRUE)=TRUE, IF(IFERROR(VLOOKUP(E692,Store_SRP!B2:H110,{5}, FALSE), TRUE)=TRUE,VLOOKUP(E692,Store_VAM!B2:H273,{5}, FALSE),VLOOKUP(E692,Store_SRP!B2:H110,{5}, FALSE)), VLOOKUP(E692,Store_Showcase!B2:H144,{5}, FALSE))</f>
      </c>
      <c r="AG692">
        <f>IF(IFERROR(VLOOKUP(E692,Store_Showcase!B2:H144,{6}, FALSE), TRUE)=TRUE, IF(IFERROR(VLOOKUP(E692,Store_SRP!B2:H110,{6}, FALSE), TRUE)=TRUE,VLOOKUP(E692,Store_VAM!B2:H273,{6}, FALSE),VLOOKUP(E692,Store_SRP!B2:H110,{6}, FALSE)), VLOOKUP(E692,Store_Showcase!B2:H144,{6}, FALSE))</f>
      </c>
      <c r="AH692">
        <f>VLOOKUP(G692,Sku_Consolidated!A2:R957,18,FALSE)</f>
      </c>
      <c r="AI692">
        <f>VLOOKUP(G692,Sku_Consolidated!A2:S957,19,FALSE)</f>
      </c>
      <c r="AJ692">
        <f>VLOOKUP(G692,Sku_Consolidated!A2:T957,20,FALSE)</f>
      </c>
    </row>
    <row r="693" spans="1:36" x14ac:dyDescent="0.25">
      <c r="A693">
        <v>2024</v>
      </c>
      <c r="B693" t="s">
        <v>31</v>
      </c>
      <c r="C693" t="s">
        <v>32</v>
      </c>
      <c r="D693" t="s">
        <v>33</v>
      </c>
      <c r="E693">
        <v>801</v>
      </c>
      <c r="F693">
        <f>IF(IFERROR(VLOOKUP(E693,Store_Showcase!B2:H144,{2}, FALSE), TRUE)=TRUE, IF(IFERROR(VLOOKUP(E693,Store_SRP!B2:H110,{2}, FALSE), TRUE)=TRUE,VLOOKUP(E693,Store_VAM!B2:H273,{2}, FALSE),VLOOKUP(E693,Store_SRP!B2:H110,{2}, FALSE)), VLOOKUP(E693,Store_Showcase!B2:H144,{2}, FALSE))</f>
      </c>
      <c r="G693">
        <v>687767</v>
      </c>
      <c r="H693" t="s">
        <v>1118</v>
      </c>
      <c r="I693" s="8" t="s">
        <v>1299</v>
      </c>
      <c r="J693" t="s">
        <v>493</v>
      </c>
      <c r="K693" s="8">
        <f>IF(J693="PCK", I693, 0)</f>
      </c>
      <c r="L693" s="8">
        <f>IF(J693="KLS", I693, IF(J693="PCK", I693*VLOOKUP(G693,Sku_Consolidated!A2:U957,21, FALSE),I693*VLOOKUP(G693,Sku_Consolidated!A2:U957,21, FALSE)))</f>
      </c>
      <c r="M693" s="8">
        <f>IF(J693="PCS", I693, 0)</f>
      </c>
      <c r="N693" s="8" t="s">
        <v>1594</v>
      </c>
      <c r="O693" s="8">
        <f>N693 * VLOOKUP(E693&amp;VLOOKUP(G693,Sku_Consolidated!A2:Q957,17,FALSE),Sku_CommRate!A2:E1002, 5, FALSE)</f>
      </c>
      <c r="P693" s="8">
        <f>N693 - O693</f>
      </c>
      <c r="Q693">
        <f>VLOOKUP(G693,Sku_Consolidated!A2:G957,7, FALSE)</f>
      </c>
      <c r="R693">
        <f>IF(IFERROR(VLOOKUP(E693,Store_Showcase!B2:H144,7, FALSE), TRUE)=TRUE, IF(IFERROR(VLOOKUP(E693,Store_SRP!B2:H110,7, FALSE), TRUE)=TRUE,VLOOKUP(E693,Store_VAM!B2:H273,7, FALSE),VLOOKUP(E693,Store_SRP!B2:H110,7, FALSE)), VLOOKUP(E693,Store_Showcase!B2:H144,7, FALSE))</f>
      </c>
      <c r="S693">
        <f>IF(IFERROR(VLOOKUP(E693,Store_Showcase!B2:I144,8, FALSE), TRUE)=TRUE, IF(IFERROR(VLOOKUP(E693,Store_SRP!B2:I110,8, FALSE), TRUE)=TRUE,VLOOKUP(E693,Store_VAM!B2:I273,8, FALSE),VLOOKUP(E693,Store_SRP!B2:I110,8, FALSE)), VLOOKUP(E693,Store_Showcase!B2:I144,8, FALSE))</f>
      </c>
      <c r="T693">
        <f>VLOOKUP(G693,Sku_Consolidated!A2:R957,18,FALSE)</f>
      </c>
      <c r="U693">
        <v>4806532531557</v>
      </c>
      <c r="V693">
        <f>IF(VLOOKUP(G693,Sku_Consolidated!A2:S957,19,FALSE)="SHOWCASE", VLOOKUP(E693,Store_Showcase!B2:L144,11, FALSE), IF(VLOOKUP(G693,Sku_Consolidated!A2:S957,19,FALSE)="VAM",VLOOKUP(E693,Store_VAM!B2:L273,11, FALSE),VLOOKUP(E693,Store_SRP!B2:L110,11, FALSE)))</f>
      </c>
      <c r="W693">
        <f>VLOOKUP(G693,Sku_Consolidated!A2:W957,11,FALSE)</f>
      </c>
      <c r="X693">
        <f>VLOOKUP(G693,Sku_Consolidated!A2:H957,8,FALSE)</f>
      </c>
      <c r="Y693">
        <f>VLOOKUP(G693,Sku_Consolidated!A2:I957,9,FALSE)</f>
      </c>
      <c r="Z693" t="s">
        <v>38</v>
      </c>
      <c r="AA693">
        <f>VLOOKUP(G693,Sku_Consolidated!A2:E957,5,FALSE)</f>
      </c>
      <c r="AB693">
        <f>IF(VLOOKUP(G693,Sku_Consolidated!A2:S957,19,FALSE)="SHOWCASE", VLOOKUP(E693,Store_Showcase!B2:N144,13, FALSE), IF(VLOOKUP(G693,Sku_Consolidated!A2:S957,19,FALSE)="VAM",VLOOKUP(E693,Store_VAM!B2:N273,13, FALSE),VLOOKUP(E693,Store_SRP!B2:N110,13, FALSE)))</f>
      </c>
      <c r="AC693">
        <f>IF(IFERROR(AB693,TRUE)=TRUE, "-","OK")</f>
      </c>
      <c r="AD693" s="8" t="s">
        <v>1595</v>
      </c>
      <c r="AE693" s="8" t="s">
        <v>1596</v>
      </c>
      <c r="AF693">
        <f>IF(IFERROR(VLOOKUP(E693,Store_Showcase!B2:H144,{5}, FALSE), TRUE)=TRUE, IF(IFERROR(VLOOKUP(E693,Store_SRP!B2:H110,{5}, FALSE), TRUE)=TRUE,VLOOKUP(E693,Store_VAM!B2:H273,{5}, FALSE),VLOOKUP(E693,Store_SRP!B2:H110,{5}, FALSE)), VLOOKUP(E693,Store_Showcase!B2:H144,{5}, FALSE))</f>
      </c>
      <c r="AG693">
        <f>IF(IFERROR(VLOOKUP(E693,Store_Showcase!B2:H144,{6}, FALSE), TRUE)=TRUE, IF(IFERROR(VLOOKUP(E693,Store_SRP!B2:H110,{6}, FALSE), TRUE)=TRUE,VLOOKUP(E693,Store_VAM!B2:H273,{6}, FALSE),VLOOKUP(E693,Store_SRP!B2:H110,{6}, FALSE)), VLOOKUP(E693,Store_Showcase!B2:H144,{6}, FALSE))</f>
      </c>
      <c r="AH693">
        <f>VLOOKUP(G693,Sku_Consolidated!A2:R957,18,FALSE)</f>
      </c>
      <c r="AI693">
        <f>VLOOKUP(G693,Sku_Consolidated!A2:S957,19,FALSE)</f>
      </c>
      <c r="AJ693">
        <f>VLOOKUP(G693,Sku_Consolidated!A2:T957,20,FALSE)</f>
      </c>
    </row>
    <row r="694" spans="1:36" x14ac:dyDescent="0.25">
      <c r="A694">
        <v>2024</v>
      </c>
      <c r="B694" t="s">
        <v>31</v>
      </c>
      <c r="C694" t="s">
        <v>32</v>
      </c>
      <c r="D694" t="s">
        <v>33</v>
      </c>
      <c r="E694">
        <v>102</v>
      </c>
      <c r="F694">
        <f>IF(IFERROR(VLOOKUP(E694,Store_Showcase!B2:H144,{2}, FALSE), TRUE)=TRUE, IF(IFERROR(VLOOKUP(E694,Store_SRP!B2:H110,{2}, FALSE), TRUE)=TRUE,VLOOKUP(E694,Store_VAM!B2:H273,{2}, FALSE),VLOOKUP(E694,Store_SRP!B2:H110,{2}, FALSE)), VLOOKUP(E694,Store_Showcase!B2:H144,{2}, FALSE))</f>
      </c>
      <c r="G694">
        <v>687767</v>
      </c>
      <c r="H694" t="s">
        <v>1118</v>
      </c>
      <c r="I694" s="8" t="s">
        <v>1299</v>
      </c>
      <c r="J694" t="s">
        <v>493</v>
      </c>
      <c r="K694" s="8">
        <f>IF(J694="PCK", I694, 0)</f>
      </c>
      <c r="L694" s="8">
        <f>IF(J694="KLS", I694, IF(J694="PCK", I694*VLOOKUP(G694,Sku_Consolidated!A2:U957,21, FALSE),I694*VLOOKUP(G694,Sku_Consolidated!A2:U957,21, FALSE)))</f>
      </c>
      <c r="M694" s="8">
        <f>IF(J694="PCS", I694, 0)</f>
      </c>
      <c r="N694" s="8" t="s">
        <v>1597</v>
      </c>
      <c r="O694" s="8">
        <f>N694 * VLOOKUP(E694&amp;VLOOKUP(G694,Sku_Consolidated!A2:Q957,17,FALSE),Sku_CommRate!A2:E1002, 5, FALSE)</f>
      </c>
      <c r="P694" s="8">
        <f>N694 - O694</f>
      </c>
      <c r="Q694">
        <f>VLOOKUP(G694,Sku_Consolidated!A2:G957,7, FALSE)</f>
      </c>
      <c r="R694">
        <f>IF(IFERROR(VLOOKUP(E694,Store_Showcase!B2:H144,7, FALSE), TRUE)=TRUE, IF(IFERROR(VLOOKUP(E694,Store_SRP!B2:H110,7, FALSE), TRUE)=TRUE,VLOOKUP(E694,Store_VAM!B2:H273,7, FALSE),VLOOKUP(E694,Store_SRP!B2:H110,7, FALSE)), VLOOKUP(E694,Store_Showcase!B2:H144,7, FALSE))</f>
      </c>
      <c r="S694">
        <f>IF(IFERROR(VLOOKUP(E694,Store_Showcase!B2:I144,8, FALSE), TRUE)=TRUE, IF(IFERROR(VLOOKUP(E694,Store_SRP!B2:I110,8, FALSE), TRUE)=TRUE,VLOOKUP(E694,Store_VAM!B2:I273,8, FALSE),VLOOKUP(E694,Store_SRP!B2:I110,8, FALSE)), VLOOKUP(E694,Store_Showcase!B2:I144,8, FALSE))</f>
      </c>
      <c r="T694">
        <f>VLOOKUP(G694,Sku_Consolidated!A2:R957,18,FALSE)</f>
      </c>
      <c r="U694">
        <v>4806532531557</v>
      </c>
      <c r="V694">
        <f>IF(VLOOKUP(G694,Sku_Consolidated!A2:S957,19,FALSE)="SHOWCASE", VLOOKUP(E694,Store_Showcase!B2:L144,11, FALSE), IF(VLOOKUP(G694,Sku_Consolidated!A2:S957,19,FALSE)="VAM",VLOOKUP(E694,Store_VAM!B2:L273,11, FALSE),VLOOKUP(E694,Store_SRP!B2:L110,11, FALSE)))</f>
      </c>
      <c r="W694">
        <f>VLOOKUP(G694,Sku_Consolidated!A2:W957,11,FALSE)</f>
      </c>
      <c r="X694">
        <f>VLOOKUP(G694,Sku_Consolidated!A2:H957,8,FALSE)</f>
      </c>
      <c r="Y694">
        <f>VLOOKUP(G694,Sku_Consolidated!A2:I957,9,FALSE)</f>
      </c>
      <c r="Z694" t="s">
        <v>38</v>
      </c>
      <c r="AA694">
        <f>VLOOKUP(G694,Sku_Consolidated!A2:E957,5,FALSE)</f>
      </c>
      <c r="AB694">
        <f>IF(VLOOKUP(G694,Sku_Consolidated!A2:S957,19,FALSE)="SHOWCASE", VLOOKUP(E694,Store_Showcase!B2:N144,13, FALSE), IF(VLOOKUP(G694,Sku_Consolidated!A2:S957,19,FALSE)="VAM",VLOOKUP(E694,Store_VAM!B2:N273,13, FALSE),VLOOKUP(E694,Store_SRP!B2:N110,13, FALSE)))</f>
      </c>
      <c r="AC694">
        <f>IF(IFERROR(AB694,TRUE)=TRUE, "-","OK")</f>
      </c>
      <c r="AD694" s="8" t="s">
        <v>1598</v>
      </c>
      <c r="AE694" s="8" t="s">
        <v>1599</v>
      </c>
      <c r="AF694">
        <f>IF(IFERROR(VLOOKUP(E694,Store_Showcase!B2:H144,{5}, FALSE), TRUE)=TRUE, IF(IFERROR(VLOOKUP(E694,Store_SRP!B2:H110,{5}, FALSE), TRUE)=TRUE,VLOOKUP(E694,Store_VAM!B2:H273,{5}, FALSE),VLOOKUP(E694,Store_SRP!B2:H110,{5}, FALSE)), VLOOKUP(E694,Store_Showcase!B2:H144,{5}, FALSE))</f>
      </c>
      <c r="AG694">
        <f>IF(IFERROR(VLOOKUP(E694,Store_Showcase!B2:H144,{6}, FALSE), TRUE)=TRUE, IF(IFERROR(VLOOKUP(E694,Store_SRP!B2:H110,{6}, FALSE), TRUE)=TRUE,VLOOKUP(E694,Store_VAM!B2:H273,{6}, FALSE),VLOOKUP(E694,Store_SRP!B2:H110,{6}, FALSE)), VLOOKUP(E694,Store_Showcase!B2:H144,{6}, FALSE))</f>
      </c>
      <c r="AH694">
        <f>VLOOKUP(G694,Sku_Consolidated!A2:R957,18,FALSE)</f>
      </c>
      <c r="AI694">
        <f>VLOOKUP(G694,Sku_Consolidated!A2:S957,19,FALSE)</f>
      </c>
      <c r="AJ694">
        <f>VLOOKUP(G694,Sku_Consolidated!A2:T957,20,FALSE)</f>
      </c>
    </row>
    <row r="695" spans="1:36" x14ac:dyDescent="0.25">
      <c r="A695">
        <v>2024</v>
      </c>
      <c r="B695" t="s">
        <v>31</v>
      </c>
      <c r="C695" t="s">
        <v>32</v>
      </c>
      <c r="D695" t="s">
        <v>33</v>
      </c>
      <c r="E695">
        <v>480</v>
      </c>
      <c r="F695">
        <f>IF(IFERROR(VLOOKUP(E695,Store_Showcase!B2:H144,{2}, FALSE), TRUE)=TRUE, IF(IFERROR(VLOOKUP(E695,Store_SRP!B2:H110,{2}, FALSE), TRUE)=TRUE,VLOOKUP(E695,Store_VAM!B2:H273,{2}, FALSE),VLOOKUP(E695,Store_SRP!B2:H110,{2}, FALSE)), VLOOKUP(E695,Store_Showcase!B2:H144,{2}, FALSE))</f>
      </c>
      <c r="G695">
        <v>655816</v>
      </c>
      <c r="H695" t="s">
        <v>866</v>
      </c>
      <c r="I695" s="8" t="s">
        <v>1600</v>
      </c>
      <c r="J695" t="s">
        <v>36</v>
      </c>
      <c r="K695" s="8">
        <f>IF(J695="PCK", I695, 0)</f>
      </c>
      <c r="L695" s="8">
        <f>IF(J695="KLS", I695, IF(J695="PCK", I695*VLOOKUP(G695,Sku_Consolidated!A2:U957,21, FALSE),I695*VLOOKUP(G695,Sku_Consolidated!A2:U957,21, FALSE)))</f>
      </c>
      <c r="M695" s="8">
        <f>IF(J695="PCS", I695, 0)</f>
      </c>
      <c r="N695" s="8" t="s">
        <v>1601</v>
      </c>
      <c r="O695" s="8">
        <f>N695 * VLOOKUP(E695&amp;VLOOKUP(G695,Sku_Consolidated!A2:Q957,17,FALSE),Sku_CommRate!A2:E1002, 5, FALSE)</f>
      </c>
      <c r="P695" s="8">
        <f>N695 - O695</f>
      </c>
      <c r="Q695">
        <f>VLOOKUP(G695,Sku_Consolidated!A2:G957,7, FALSE)</f>
      </c>
      <c r="R695">
        <f>IF(IFERROR(VLOOKUP(E695,Store_Showcase!B2:H144,7, FALSE), TRUE)=TRUE, IF(IFERROR(VLOOKUP(E695,Store_SRP!B2:H110,7, FALSE), TRUE)=TRUE,VLOOKUP(E695,Store_VAM!B2:H273,7, FALSE),VLOOKUP(E695,Store_SRP!B2:H110,7, FALSE)), VLOOKUP(E695,Store_Showcase!B2:H144,7, FALSE))</f>
      </c>
      <c r="S695">
        <f>IF(IFERROR(VLOOKUP(E695,Store_Showcase!B2:I144,8, FALSE), TRUE)=TRUE, IF(IFERROR(VLOOKUP(E695,Store_SRP!B2:I110,8, FALSE), TRUE)=TRUE,VLOOKUP(E695,Store_VAM!B2:I273,8, FALSE),VLOOKUP(E695,Store_SRP!B2:I110,8, FALSE)), VLOOKUP(E695,Store_Showcase!B2:I144,8, FALSE))</f>
      </c>
      <c r="T695">
        <f>VLOOKUP(G695,Sku_Consolidated!A2:R957,18,FALSE)</f>
      </c>
      <c r="U695">
        <v>6473</v>
      </c>
      <c r="V695">
        <f>IF(VLOOKUP(G695,Sku_Consolidated!A2:S957,19,FALSE)="SHOWCASE", VLOOKUP(E695,Store_Showcase!B2:L144,11, FALSE), IF(VLOOKUP(G695,Sku_Consolidated!A2:S957,19,FALSE)="VAM",VLOOKUP(E695,Store_VAM!B2:L273,11, FALSE),VLOOKUP(E695,Store_SRP!B2:L110,11, FALSE)))</f>
      </c>
      <c r="W695">
        <f>VLOOKUP(G695,Sku_Consolidated!A2:W957,11,FALSE)</f>
      </c>
      <c r="X695">
        <f>VLOOKUP(G695,Sku_Consolidated!A2:H957,8,FALSE)</f>
      </c>
      <c r="Y695">
        <f>VLOOKUP(G695,Sku_Consolidated!A2:I957,9,FALSE)</f>
      </c>
      <c r="Z695" t="s">
        <v>38</v>
      </c>
      <c r="AA695">
        <f>VLOOKUP(G695,Sku_Consolidated!A2:E957,5,FALSE)</f>
      </c>
      <c r="AB695">
        <f>IF(VLOOKUP(G695,Sku_Consolidated!A2:S957,19,FALSE)="SHOWCASE", VLOOKUP(E695,Store_Showcase!B2:N144,13, FALSE), IF(VLOOKUP(G695,Sku_Consolidated!A2:S957,19,FALSE)="VAM",VLOOKUP(E695,Store_VAM!B2:N273,13, FALSE),VLOOKUP(E695,Store_SRP!B2:N110,13, FALSE)))</f>
      </c>
      <c r="AC695">
        <f>IF(IFERROR(AB695,TRUE)=TRUE, "-","OK")</f>
      </c>
      <c r="AD695" s="8" t="s">
        <v>1601</v>
      </c>
      <c r="AE695" s="8" t="s">
        <v>39</v>
      </c>
      <c r="AF695">
        <f>IF(IFERROR(VLOOKUP(E695,Store_Showcase!B2:H144,{5}, FALSE), TRUE)=TRUE, IF(IFERROR(VLOOKUP(E695,Store_SRP!B2:H110,{5}, FALSE), TRUE)=TRUE,VLOOKUP(E695,Store_VAM!B2:H273,{5}, FALSE),VLOOKUP(E695,Store_SRP!B2:H110,{5}, FALSE)), VLOOKUP(E695,Store_Showcase!B2:H144,{5}, FALSE))</f>
      </c>
      <c r="AG695">
        <f>IF(IFERROR(VLOOKUP(E695,Store_Showcase!B2:H144,{6}, FALSE), TRUE)=TRUE, IF(IFERROR(VLOOKUP(E695,Store_SRP!B2:H110,{6}, FALSE), TRUE)=TRUE,VLOOKUP(E695,Store_VAM!B2:H273,{6}, FALSE),VLOOKUP(E695,Store_SRP!B2:H110,{6}, FALSE)), VLOOKUP(E695,Store_Showcase!B2:H144,{6}, FALSE))</f>
      </c>
      <c r="AH695">
        <f>VLOOKUP(G695,Sku_Consolidated!A2:R957,18,FALSE)</f>
      </c>
      <c r="AI695">
        <f>VLOOKUP(G695,Sku_Consolidated!A2:S957,19,FALSE)</f>
      </c>
      <c r="AJ695">
        <f>VLOOKUP(G695,Sku_Consolidated!A2:T957,20,FALSE)</f>
      </c>
    </row>
    <row r="696" spans="1:36" x14ac:dyDescent="0.25">
      <c r="A696">
        <v>2024</v>
      </c>
      <c r="B696" t="s">
        <v>31</v>
      </c>
      <c r="C696" t="s">
        <v>32</v>
      </c>
      <c r="D696" t="s">
        <v>33</v>
      </c>
      <c r="E696">
        <v>745</v>
      </c>
      <c r="F696">
        <f>IF(IFERROR(VLOOKUP(E696,Store_Showcase!B2:H144,{2}, FALSE), TRUE)=TRUE, IF(IFERROR(VLOOKUP(E696,Store_SRP!B2:H110,{2}, FALSE), TRUE)=TRUE,VLOOKUP(E696,Store_VAM!B2:H273,{2}, FALSE),VLOOKUP(E696,Store_SRP!B2:H110,{2}, FALSE)), VLOOKUP(E696,Store_Showcase!B2:H144,{2}, FALSE))</f>
      </c>
      <c r="G696">
        <v>692497</v>
      </c>
      <c r="H696" t="s">
        <v>1602</v>
      </c>
      <c r="I696" s="8" t="s">
        <v>1603</v>
      </c>
      <c r="J696" t="s">
        <v>36</v>
      </c>
      <c r="K696" s="8">
        <f>IF(J696="PCK", I696, 0)</f>
      </c>
      <c r="L696" s="8">
        <f>IF(J696="KLS", I696, IF(J696="PCK", I696*VLOOKUP(G696,Sku_Consolidated!A2:U957,21, FALSE),I696*VLOOKUP(G696,Sku_Consolidated!A2:U957,21, FALSE)))</f>
      </c>
      <c r="M696" s="8">
        <f>IF(J696="PCS", I696, 0)</f>
      </c>
      <c r="N696" s="8" t="s">
        <v>1604</v>
      </c>
      <c r="O696" s="8">
        <f>N696 * VLOOKUP(E696&amp;VLOOKUP(G696,Sku_Consolidated!A2:Q957,17,FALSE),Sku_CommRate!A2:E1002, 5, FALSE)</f>
      </c>
      <c r="P696" s="8">
        <f>N696 - O696</f>
      </c>
      <c r="Q696">
        <f>VLOOKUP(G696,Sku_Consolidated!A2:G957,7, FALSE)</f>
      </c>
      <c r="R696">
        <f>IF(IFERROR(VLOOKUP(E696,Store_Showcase!B2:H144,7, FALSE), TRUE)=TRUE, IF(IFERROR(VLOOKUP(E696,Store_SRP!B2:H110,7, FALSE), TRUE)=TRUE,VLOOKUP(E696,Store_VAM!B2:H273,7, FALSE),VLOOKUP(E696,Store_SRP!B2:H110,7, FALSE)), VLOOKUP(E696,Store_Showcase!B2:H144,7, FALSE))</f>
      </c>
      <c r="S696">
        <f>IF(IFERROR(VLOOKUP(E696,Store_Showcase!B2:I144,8, FALSE), TRUE)=TRUE, IF(IFERROR(VLOOKUP(E696,Store_SRP!B2:I110,8, FALSE), TRUE)=TRUE,VLOOKUP(E696,Store_VAM!B2:I273,8, FALSE),VLOOKUP(E696,Store_SRP!B2:I110,8, FALSE)), VLOOKUP(E696,Store_Showcase!B2:I144,8, FALSE))</f>
      </c>
      <c r="T696">
        <f>VLOOKUP(G696,Sku_Consolidated!A2:R957,18,FALSE)</f>
      </c>
      <c r="U696">
        <v>17637</v>
      </c>
      <c r="V696">
        <f>IF(VLOOKUP(G696,Sku_Consolidated!A2:S957,19,FALSE)="SHOWCASE", VLOOKUP(E696,Store_Showcase!B2:L144,11, FALSE), IF(VLOOKUP(G696,Sku_Consolidated!A2:S957,19,FALSE)="VAM",VLOOKUP(E696,Store_VAM!B2:L273,11, FALSE),VLOOKUP(E696,Store_SRP!B2:L110,11, FALSE)))</f>
      </c>
      <c r="W696">
        <f>VLOOKUP(G696,Sku_Consolidated!A2:W957,11,FALSE)</f>
      </c>
      <c r="X696">
        <f>VLOOKUP(G696,Sku_Consolidated!A2:H957,8,FALSE)</f>
      </c>
      <c r="Y696">
        <f>VLOOKUP(G696,Sku_Consolidated!A2:I957,9,FALSE)</f>
      </c>
      <c r="Z696" t="s">
        <v>38</v>
      </c>
      <c r="AA696">
        <f>VLOOKUP(G696,Sku_Consolidated!A2:E957,5,FALSE)</f>
      </c>
      <c r="AB696">
        <f>IF(VLOOKUP(G696,Sku_Consolidated!A2:S957,19,FALSE)="SHOWCASE", VLOOKUP(E696,Store_Showcase!B2:N144,13, FALSE), IF(VLOOKUP(G696,Sku_Consolidated!A2:S957,19,FALSE)="VAM",VLOOKUP(E696,Store_VAM!B2:N273,13, FALSE),VLOOKUP(E696,Store_SRP!B2:N110,13, FALSE)))</f>
      </c>
      <c r="AC696">
        <f>IF(IFERROR(AB696,TRUE)=TRUE, "-","OK")</f>
      </c>
      <c r="AD696" s="8" t="s">
        <v>1604</v>
      </c>
      <c r="AE696" s="8" t="s">
        <v>39</v>
      </c>
      <c r="AF696">
        <f>IF(IFERROR(VLOOKUP(E696,Store_Showcase!B2:H144,{5}, FALSE), TRUE)=TRUE, IF(IFERROR(VLOOKUP(E696,Store_SRP!B2:H110,{5}, FALSE), TRUE)=TRUE,VLOOKUP(E696,Store_VAM!B2:H273,{5}, FALSE),VLOOKUP(E696,Store_SRP!B2:H110,{5}, FALSE)), VLOOKUP(E696,Store_Showcase!B2:H144,{5}, FALSE))</f>
      </c>
      <c r="AG696">
        <f>IF(IFERROR(VLOOKUP(E696,Store_Showcase!B2:H144,{6}, FALSE), TRUE)=TRUE, IF(IFERROR(VLOOKUP(E696,Store_SRP!B2:H110,{6}, FALSE), TRUE)=TRUE,VLOOKUP(E696,Store_VAM!B2:H273,{6}, FALSE),VLOOKUP(E696,Store_SRP!B2:H110,{6}, FALSE)), VLOOKUP(E696,Store_Showcase!B2:H144,{6}, FALSE))</f>
      </c>
      <c r="AH696">
        <f>VLOOKUP(G696,Sku_Consolidated!A2:R957,18,FALSE)</f>
      </c>
      <c r="AI696">
        <f>VLOOKUP(G696,Sku_Consolidated!A2:S957,19,FALSE)</f>
      </c>
      <c r="AJ696">
        <f>VLOOKUP(G696,Sku_Consolidated!A2:T957,20,FALSE)</f>
      </c>
    </row>
    <row r="697" spans="1:36" x14ac:dyDescent="0.25">
      <c r="A697">
        <v>2024</v>
      </c>
      <c r="B697" t="s">
        <v>31</v>
      </c>
      <c r="C697" t="s">
        <v>32</v>
      </c>
      <c r="D697" t="s">
        <v>33</v>
      </c>
      <c r="E697">
        <v>4005</v>
      </c>
      <c r="F697">
        <f>IF(IFERROR(VLOOKUP(E697,Store_Showcase!B2:H144,{2}, FALSE), TRUE)=TRUE, IF(IFERROR(VLOOKUP(E697,Store_SRP!B2:H110,{2}, FALSE), TRUE)=TRUE,VLOOKUP(E697,Store_VAM!B2:H273,{2}, FALSE),VLOOKUP(E697,Store_SRP!B2:H110,{2}, FALSE)), VLOOKUP(E697,Store_Showcase!B2:H144,{2}, FALSE))</f>
      </c>
      <c r="G697">
        <v>655750</v>
      </c>
      <c r="H697" t="s">
        <v>1204</v>
      </c>
      <c r="I697" s="8" t="s">
        <v>1605</v>
      </c>
      <c r="J697" t="s">
        <v>36</v>
      </c>
      <c r="K697" s="8">
        <f>IF(J697="PCK", I697, 0)</f>
      </c>
      <c r="L697" s="8">
        <f>IF(J697="KLS", I697, IF(J697="PCK", I697*VLOOKUP(G697,Sku_Consolidated!A2:U957,21, FALSE),I697*VLOOKUP(G697,Sku_Consolidated!A2:U957,21, FALSE)))</f>
      </c>
      <c r="M697" s="8">
        <f>IF(J697="PCS", I697, 0)</f>
      </c>
      <c r="N697" s="8" t="s">
        <v>1606</v>
      </c>
      <c r="O697" s="8">
        <f>N697 * VLOOKUP(E697&amp;VLOOKUP(G697,Sku_Consolidated!A2:Q957,17,FALSE),Sku_CommRate!A2:E1002, 5, FALSE)</f>
      </c>
      <c r="P697" s="8">
        <f>N697 - O697</f>
      </c>
      <c r="Q697">
        <f>VLOOKUP(G697,Sku_Consolidated!A2:G957,7, FALSE)</f>
      </c>
      <c r="R697">
        <f>IF(IFERROR(VLOOKUP(E697,Store_Showcase!B2:H144,7, FALSE), TRUE)=TRUE, IF(IFERROR(VLOOKUP(E697,Store_SRP!B2:H110,7, FALSE), TRUE)=TRUE,VLOOKUP(E697,Store_VAM!B2:H273,7, FALSE),VLOOKUP(E697,Store_SRP!B2:H110,7, FALSE)), VLOOKUP(E697,Store_Showcase!B2:H144,7, FALSE))</f>
      </c>
      <c r="S697">
        <f>IF(IFERROR(VLOOKUP(E697,Store_Showcase!B2:I144,8, FALSE), TRUE)=TRUE, IF(IFERROR(VLOOKUP(E697,Store_SRP!B2:I110,8, FALSE), TRUE)=TRUE,VLOOKUP(E697,Store_VAM!B2:I273,8, FALSE),VLOOKUP(E697,Store_SRP!B2:I110,8, FALSE)), VLOOKUP(E697,Store_Showcase!B2:I144,8, FALSE))</f>
      </c>
      <c r="T697">
        <f>VLOOKUP(G697,Sku_Consolidated!A2:R957,18,FALSE)</f>
      </c>
      <c r="U697">
        <v>6467</v>
      </c>
      <c r="V697">
        <f>IF(VLOOKUP(G697,Sku_Consolidated!A2:S957,19,FALSE)="SHOWCASE", VLOOKUP(E697,Store_Showcase!B2:L144,11, FALSE), IF(VLOOKUP(G697,Sku_Consolidated!A2:S957,19,FALSE)="VAM",VLOOKUP(E697,Store_VAM!B2:L273,11, FALSE),VLOOKUP(E697,Store_SRP!B2:L110,11, FALSE)))</f>
      </c>
      <c r="W697">
        <f>VLOOKUP(G697,Sku_Consolidated!A2:W957,11,FALSE)</f>
      </c>
      <c r="X697">
        <f>VLOOKUP(G697,Sku_Consolidated!A2:H957,8,FALSE)</f>
      </c>
      <c r="Y697">
        <f>VLOOKUP(G697,Sku_Consolidated!A2:I957,9,FALSE)</f>
      </c>
      <c r="Z697" t="s">
        <v>38</v>
      </c>
      <c r="AA697">
        <f>VLOOKUP(G697,Sku_Consolidated!A2:E957,5,FALSE)</f>
      </c>
      <c r="AB697">
        <f>IF(VLOOKUP(G697,Sku_Consolidated!A2:S957,19,FALSE)="SHOWCASE", VLOOKUP(E697,Store_Showcase!B2:N144,13, FALSE), IF(VLOOKUP(G697,Sku_Consolidated!A2:S957,19,FALSE)="VAM",VLOOKUP(E697,Store_VAM!B2:N273,13, FALSE),VLOOKUP(E697,Store_SRP!B2:N110,13, FALSE)))</f>
      </c>
      <c r="AC697">
        <f>IF(IFERROR(AB697,TRUE)=TRUE, "-","OK")</f>
      </c>
      <c r="AD697" s="8" t="s">
        <v>1606</v>
      </c>
      <c r="AE697" s="8" t="s">
        <v>39</v>
      </c>
      <c r="AF697">
        <f>IF(IFERROR(VLOOKUP(E697,Store_Showcase!B2:H144,{5}, FALSE), TRUE)=TRUE, IF(IFERROR(VLOOKUP(E697,Store_SRP!B2:H110,{5}, FALSE), TRUE)=TRUE,VLOOKUP(E697,Store_VAM!B2:H273,{5}, FALSE),VLOOKUP(E697,Store_SRP!B2:H110,{5}, FALSE)), VLOOKUP(E697,Store_Showcase!B2:H144,{5}, FALSE))</f>
      </c>
      <c r="AG697">
        <f>IF(IFERROR(VLOOKUP(E697,Store_Showcase!B2:H144,{6}, FALSE), TRUE)=TRUE, IF(IFERROR(VLOOKUP(E697,Store_SRP!B2:H110,{6}, FALSE), TRUE)=TRUE,VLOOKUP(E697,Store_VAM!B2:H273,{6}, FALSE),VLOOKUP(E697,Store_SRP!B2:H110,{6}, FALSE)), VLOOKUP(E697,Store_Showcase!B2:H144,{6}, FALSE))</f>
      </c>
      <c r="AH697">
        <f>VLOOKUP(G697,Sku_Consolidated!A2:R957,18,FALSE)</f>
      </c>
      <c r="AI697">
        <f>VLOOKUP(G697,Sku_Consolidated!A2:S957,19,FALSE)</f>
      </c>
      <c r="AJ697">
        <f>VLOOKUP(G697,Sku_Consolidated!A2:T957,20,FALSE)</f>
      </c>
    </row>
    <row r="698" spans="1:36" x14ac:dyDescent="0.25">
      <c r="A698">
        <v>2024</v>
      </c>
      <c r="B698" t="s">
        <v>31</v>
      </c>
      <c r="C698" t="s">
        <v>32</v>
      </c>
      <c r="D698" t="s">
        <v>33</v>
      </c>
      <c r="E698">
        <v>150</v>
      </c>
      <c r="F698">
        <f>IF(IFERROR(VLOOKUP(E698,Store_Showcase!B2:H144,{2}, FALSE), TRUE)=TRUE, IF(IFERROR(VLOOKUP(E698,Store_SRP!B2:H110,{2}, FALSE), TRUE)=TRUE,VLOOKUP(E698,Store_VAM!B2:H273,{2}, FALSE),VLOOKUP(E698,Store_SRP!B2:H110,{2}, FALSE)), VLOOKUP(E698,Store_Showcase!B2:H144,{2}, FALSE))</f>
      </c>
      <c r="G698">
        <v>655292</v>
      </c>
      <c r="H698" t="s">
        <v>72</v>
      </c>
      <c r="I698" s="8" t="s">
        <v>1607</v>
      </c>
      <c r="J698" t="s">
        <v>36</v>
      </c>
      <c r="K698" s="8">
        <f>IF(J698="PCK", I698, 0)</f>
      </c>
      <c r="L698" s="8">
        <f>IF(J698="KLS", I698, IF(J698="PCK", I698*VLOOKUP(G698,Sku_Consolidated!A2:U957,21, FALSE),I698*VLOOKUP(G698,Sku_Consolidated!A2:U957,21, FALSE)))</f>
      </c>
      <c r="M698" s="8">
        <f>IF(J698="PCS", I698, 0)</f>
      </c>
      <c r="N698" s="8" t="s">
        <v>1608</v>
      </c>
      <c r="O698" s="8">
        <f>N698 * VLOOKUP(E698&amp;VLOOKUP(G698,Sku_Consolidated!A2:Q957,17,FALSE),Sku_CommRate!A2:E1002, 5, FALSE)</f>
      </c>
      <c r="P698" s="8">
        <f>N698 - O698</f>
      </c>
      <c r="Q698">
        <f>VLOOKUP(G698,Sku_Consolidated!A2:G957,7, FALSE)</f>
      </c>
      <c r="R698">
        <f>IF(IFERROR(VLOOKUP(E698,Store_Showcase!B2:H144,7, FALSE), TRUE)=TRUE, IF(IFERROR(VLOOKUP(E698,Store_SRP!B2:H110,7, FALSE), TRUE)=TRUE,VLOOKUP(E698,Store_VAM!B2:H273,7, FALSE),VLOOKUP(E698,Store_SRP!B2:H110,7, FALSE)), VLOOKUP(E698,Store_Showcase!B2:H144,7, FALSE))</f>
      </c>
      <c r="S698">
        <f>IF(IFERROR(VLOOKUP(E698,Store_Showcase!B2:I144,8, FALSE), TRUE)=TRUE, IF(IFERROR(VLOOKUP(E698,Store_SRP!B2:I110,8, FALSE), TRUE)=TRUE,VLOOKUP(E698,Store_VAM!B2:I273,8, FALSE),VLOOKUP(E698,Store_SRP!B2:I110,8, FALSE)), VLOOKUP(E698,Store_Showcase!B2:I144,8, FALSE))</f>
      </c>
      <c r="T698">
        <f>VLOOKUP(G698,Sku_Consolidated!A2:R957,18,FALSE)</f>
      </c>
      <c r="U698">
        <v>6220</v>
      </c>
      <c r="V698">
        <f>IF(VLOOKUP(G698,Sku_Consolidated!A2:S957,19,FALSE)="SHOWCASE", VLOOKUP(E698,Store_Showcase!B2:L144,11, FALSE), IF(VLOOKUP(G698,Sku_Consolidated!A2:S957,19,FALSE)="VAM",VLOOKUP(E698,Store_VAM!B2:L273,11, FALSE),VLOOKUP(E698,Store_SRP!B2:L110,11, FALSE)))</f>
      </c>
      <c r="W698">
        <f>VLOOKUP(G698,Sku_Consolidated!A2:W957,11,FALSE)</f>
      </c>
      <c r="X698">
        <f>VLOOKUP(G698,Sku_Consolidated!A2:H957,8,FALSE)</f>
      </c>
      <c r="Y698">
        <f>VLOOKUP(G698,Sku_Consolidated!A2:I957,9,FALSE)</f>
      </c>
      <c r="Z698" t="s">
        <v>38</v>
      </c>
      <c r="AA698">
        <f>VLOOKUP(G698,Sku_Consolidated!A2:E957,5,FALSE)</f>
      </c>
      <c r="AB698">
        <f>IF(VLOOKUP(G698,Sku_Consolidated!A2:S957,19,FALSE)="SHOWCASE", VLOOKUP(E698,Store_Showcase!B2:N144,13, FALSE), IF(VLOOKUP(G698,Sku_Consolidated!A2:S957,19,FALSE)="VAM",VLOOKUP(E698,Store_VAM!B2:N273,13, FALSE),VLOOKUP(E698,Store_SRP!B2:N110,13, FALSE)))</f>
      </c>
      <c r="AC698">
        <f>IF(IFERROR(AB698,TRUE)=TRUE, "-","OK")</f>
      </c>
      <c r="AD698" s="8" t="s">
        <v>1608</v>
      </c>
      <c r="AE698" s="8" t="s">
        <v>39</v>
      </c>
      <c r="AF698">
        <f>IF(IFERROR(VLOOKUP(E698,Store_Showcase!B2:H144,{5}, FALSE), TRUE)=TRUE, IF(IFERROR(VLOOKUP(E698,Store_SRP!B2:H110,{5}, FALSE), TRUE)=TRUE,VLOOKUP(E698,Store_VAM!B2:H273,{5}, FALSE),VLOOKUP(E698,Store_SRP!B2:H110,{5}, FALSE)), VLOOKUP(E698,Store_Showcase!B2:H144,{5}, FALSE))</f>
      </c>
      <c r="AG698">
        <f>IF(IFERROR(VLOOKUP(E698,Store_Showcase!B2:H144,{6}, FALSE), TRUE)=TRUE, IF(IFERROR(VLOOKUP(E698,Store_SRP!B2:H110,{6}, FALSE), TRUE)=TRUE,VLOOKUP(E698,Store_VAM!B2:H273,{6}, FALSE),VLOOKUP(E698,Store_SRP!B2:H110,{6}, FALSE)), VLOOKUP(E698,Store_Showcase!B2:H144,{6}, FALSE))</f>
      </c>
      <c r="AH698">
        <f>VLOOKUP(G698,Sku_Consolidated!A2:R957,18,FALSE)</f>
      </c>
      <c r="AI698">
        <f>VLOOKUP(G698,Sku_Consolidated!A2:S957,19,FALSE)</f>
      </c>
      <c r="AJ698">
        <f>VLOOKUP(G698,Sku_Consolidated!A2:T957,20,FALSE)</f>
      </c>
    </row>
    <row r="699" spans="1:36" x14ac:dyDescent="0.25">
      <c r="A699">
        <v>2024</v>
      </c>
      <c r="B699" t="s">
        <v>31</v>
      </c>
      <c r="C699" t="s">
        <v>32</v>
      </c>
      <c r="D699" t="s">
        <v>33</v>
      </c>
      <c r="E699">
        <v>262</v>
      </c>
      <c r="F699">
        <f>IF(IFERROR(VLOOKUP(E699,Store_Showcase!B2:H144,{2}, FALSE), TRUE)=TRUE, IF(IFERROR(VLOOKUP(E699,Store_SRP!B2:H110,{2}, FALSE), TRUE)=TRUE,VLOOKUP(E699,Store_VAM!B2:H273,{2}, FALSE),VLOOKUP(E699,Store_SRP!B2:H110,{2}, FALSE)), VLOOKUP(E699,Store_Showcase!B2:H144,{2}, FALSE))</f>
      </c>
      <c r="G699">
        <v>655312</v>
      </c>
      <c r="H699" t="s">
        <v>98</v>
      </c>
      <c r="I699" s="8" t="s">
        <v>1609</v>
      </c>
      <c r="J699" t="s">
        <v>36</v>
      </c>
      <c r="K699" s="8">
        <f>IF(J699="PCK", I699, 0)</f>
      </c>
      <c r="L699" s="8">
        <f>IF(J699="KLS", I699, IF(J699="PCK", I699*VLOOKUP(G699,Sku_Consolidated!A2:U957,21, FALSE),I699*VLOOKUP(G699,Sku_Consolidated!A2:U957,21, FALSE)))</f>
      </c>
      <c r="M699" s="8">
        <f>IF(J699="PCS", I699, 0)</f>
      </c>
      <c r="N699" s="8" t="s">
        <v>1610</v>
      </c>
      <c r="O699" s="8">
        <f>N699 * VLOOKUP(E699&amp;VLOOKUP(G699,Sku_Consolidated!A2:Q957,17,FALSE),Sku_CommRate!A2:E1002, 5, FALSE)</f>
      </c>
      <c r="P699" s="8">
        <f>N699 - O699</f>
      </c>
      <c r="Q699">
        <f>VLOOKUP(G699,Sku_Consolidated!A2:G957,7, FALSE)</f>
      </c>
      <c r="R699">
        <f>IF(IFERROR(VLOOKUP(E699,Store_Showcase!B2:H144,7, FALSE), TRUE)=TRUE, IF(IFERROR(VLOOKUP(E699,Store_SRP!B2:H110,7, FALSE), TRUE)=TRUE,VLOOKUP(E699,Store_VAM!B2:H273,7, FALSE),VLOOKUP(E699,Store_SRP!B2:H110,7, FALSE)), VLOOKUP(E699,Store_Showcase!B2:H144,7, FALSE))</f>
      </c>
      <c r="S699">
        <f>IF(IFERROR(VLOOKUP(E699,Store_Showcase!B2:I144,8, FALSE), TRUE)=TRUE, IF(IFERROR(VLOOKUP(E699,Store_SRP!B2:I110,8, FALSE), TRUE)=TRUE,VLOOKUP(E699,Store_VAM!B2:I273,8, FALSE),VLOOKUP(E699,Store_SRP!B2:I110,8, FALSE)), VLOOKUP(E699,Store_Showcase!B2:I144,8, FALSE))</f>
      </c>
      <c r="T699">
        <f>VLOOKUP(G699,Sku_Consolidated!A2:R957,18,FALSE)</f>
      </c>
      <c r="U699">
        <v>6238</v>
      </c>
      <c r="V699">
        <f>IF(VLOOKUP(G699,Sku_Consolidated!A2:S957,19,FALSE)="SHOWCASE", VLOOKUP(E699,Store_Showcase!B2:L144,11, FALSE), IF(VLOOKUP(G699,Sku_Consolidated!A2:S957,19,FALSE)="VAM",VLOOKUP(E699,Store_VAM!B2:L273,11, FALSE),VLOOKUP(E699,Store_SRP!B2:L110,11, FALSE)))</f>
      </c>
      <c r="W699">
        <f>VLOOKUP(G699,Sku_Consolidated!A2:W957,11,FALSE)</f>
      </c>
      <c r="X699">
        <f>VLOOKUP(G699,Sku_Consolidated!A2:H957,8,FALSE)</f>
      </c>
      <c r="Y699">
        <f>VLOOKUP(G699,Sku_Consolidated!A2:I957,9,FALSE)</f>
      </c>
      <c r="Z699" t="s">
        <v>38</v>
      </c>
      <c r="AA699">
        <f>VLOOKUP(G699,Sku_Consolidated!A2:E957,5,FALSE)</f>
      </c>
      <c r="AB699">
        <f>IF(VLOOKUP(G699,Sku_Consolidated!A2:S957,19,FALSE)="SHOWCASE", VLOOKUP(E699,Store_Showcase!B2:N144,13, FALSE), IF(VLOOKUP(G699,Sku_Consolidated!A2:S957,19,FALSE)="VAM",VLOOKUP(E699,Store_VAM!B2:N273,13, FALSE),VLOOKUP(E699,Store_SRP!B2:N110,13, FALSE)))</f>
      </c>
      <c r="AC699">
        <f>IF(IFERROR(AB699,TRUE)=TRUE, "-","OK")</f>
      </c>
      <c r="AD699" s="8" t="s">
        <v>1610</v>
      </c>
      <c r="AE699" s="8" t="s">
        <v>39</v>
      </c>
      <c r="AF699">
        <f>IF(IFERROR(VLOOKUP(E699,Store_Showcase!B2:H144,{5}, FALSE), TRUE)=TRUE, IF(IFERROR(VLOOKUP(E699,Store_SRP!B2:H110,{5}, FALSE), TRUE)=TRUE,VLOOKUP(E699,Store_VAM!B2:H273,{5}, FALSE),VLOOKUP(E699,Store_SRP!B2:H110,{5}, FALSE)), VLOOKUP(E699,Store_Showcase!B2:H144,{5}, FALSE))</f>
      </c>
      <c r="AG699">
        <f>IF(IFERROR(VLOOKUP(E699,Store_Showcase!B2:H144,{6}, FALSE), TRUE)=TRUE, IF(IFERROR(VLOOKUP(E699,Store_SRP!B2:H110,{6}, FALSE), TRUE)=TRUE,VLOOKUP(E699,Store_VAM!B2:H273,{6}, FALSE),VLOOKUP(E699,Store_SRP!B2:H110,{6}, FALSE)), VLOOKUP(E699,Store_Showcase!B2:H144,{6}, FALSE))</f>
      </c>
      <c r="AH699">
        <f>VLOOKUP(G699,Sku_Consolidated!A2:R957,18,FALSE)</f>
      </c>
      <c r="AI699">
        <f>VLOOKUP(G699,Sku_Consolidated!A2:S957,19,FALSE)</f>
      </c>
      <c r="AJ699">
        <f>VLOOKUP(G699,Sku_Consolidated!A2:T957,20,FALSE)</f>
      </c>
    </row>
    <row r="700" spans="1:36" x14ac:dyDescent="0.25">
      <c r="A700">
        <v>2024</v>
      </c>
      <c r="B700" t="s">
        <v>31</v>
      </c>
      <c r="C700" t="s">
        <v>32</v>
      </c>
      <c r="D700" t="s">
        <v>33</v>
      </c>
      <c r="E700">
        <v>202</v>
      </c>
      <c r="F700">
        <f>IF(IFERROR(VLOOKUP(E700,Store_Showcase!B2:H144,{2}, FALSE), TRUE)=TRUE, IF(IFERROR(VLOOKUP(E700,Store_SRP!B2:H110,{2}, FALSE), TRUE)=TRUE,VLOOKUP(E700,Store_VAM!B2:H273,{2}, FALSE),VLOOKUP(E700,Store_SRP!B2:H110,{2}, FALSE)), VLOOKUP(E700,Store_Showcase!B2:H144,{2}, FALSE))</f>
      </c>
      <c r="G700">
        <v>655315</v>
      </c>
      <c r="H700" t="s">
        <v>34</v>
      </c>
      <c r="I700" s="8" t="s">
        <v>1611</v>
      </c>
      <c r="J700" t="s">
        <v>36</v>
      </c>
      <c r="K700" s="8">
        <f>IF(J700="PCK", I700, 0)</f>
      </c>
      <c r="L700" s="8">
        <f>IF(J700="KLS", I700, IF(J700="PCK", I700*VLOOKUP(G700,Sku_Consolidated!A2:U957,21, FALSE),I700*VLOOKUP(G700,Sku_Consolidated!A2:U957,21, FALSE)))</f>
      </c>
      <c r="M700" s="8">
        <f>IF(J700="PCS", I700, 0)</f>
      </c>
      <c r="N700" s="8" t="s">
        <v>1612</v>
      </c>
      <c r="O700" s="8">
        <f>N700 * VLOOKUP(E700&amp;VLOOKUP(G700,Sku_Consolidated!A2:Q957,17,FALSE),Sku_CommRate!A2:E1002, 5, FALSE)</f>
      </c>
      <c r="P700" s="8">
        <f>N700 - O700</f>
      </c>
      <c r="Q700">
        <f>VLOOKUP(G700,Sku_Consolidated!A2:G957,7, FALSE)</f>
      </c>
      <c r="R700">
        <f>IF(IFERROR(VLOOKUP(E700,Store_Showcase!B2:H144,7, FALSE), TRUE)=TRUE, IF(IFERROR(VLOOKUP(E700,Store_SRP!B2:H110,7, FALSE), TRUE)=TRUE,VLOOKUP(E700,Store_VAM!B2:H273,7, FALSE),VLOOKUP(E700,Store_SRP!B2:H110,7, FALSE)), VLOOKUP(E700,Store_Showcase!B2:H144,7, FALSE))</f>
      </c>
      <c r="S700">
        <f>IF(IFERROR(VLOOKUP(E700,Store_Showcase!B2:I144,8, FALSE), TRUE)=TRUE, IF(IFERROR(VLOOKUP(E700,Store_SRP!B2:I110,8, FALSE), TRUE)=TRUE,VLOOKUP(E700,Store_VAM!B2:I273,8, FALSE),VLOOKUP(E700,Store_SRP!B2:I110,8, FALSE)), VLOOKUP(E700,Store_Showcase!B2:I144,8, FALSE))</f>
      </c>
      <c r="T700">
        <f>VLOOKUP(G700,Sku_Consolidated!A2:R957,18,FALSE)</f>
      </c>
      <c r="U700">
        <v>6240</v>
      </c>
      <c r="V700">
        <f>IF(VLOOKUP(G700,Sku_Consolidated!A2:S957,19,FALSE)="SHOWCASE", VLOOKUP(E700,Store_Showcase!B2:L144,11, FALSE), IF(VLOOKUP(G700,Sku_Consolidated!A2:S957,19,FALSE)="VAM",VLOOKUP(E700,Store_VAM!B2:L273,11, FALSE),VLOOKUP(E700,Store_SRP!B2:L110,11, FALSE)))</f>
      </c>
      <c r="W700">
        <f>VLOOKUP(G700,Sku_Consolidated!A2:W957,11,FALSE)</f>
      </c>
      <c r="X700">
        <f>VLOOKUP(G700,Sku_Consolidated!A2:H957,8,FALSE)</f>
      </c>
      <c r="Y700">
        <f>VLOOKUP(G700,Sku_Consolidated!A2:I957,9,FALSE)</f>
      </c>
      <c r="Z700" t="s">
        <v>38</v>
      </c>
      <c r="AA700">
        <f>VLOOKUP(G700,Sku_Consolidated!A2:E957,5,FALSE)</f>
      </c>
      <c r="AB700">
        <f>IF(VLOOKUP(G700,Sku_Consolidated!A2:S957,19,FALSE)="SHOWCASE", VLOOKUP(E700,Store_Showcase!B2:N144,13, FALSE), IF(VLOOKUP(G700,Sku_Consolidated!A2:S957,19,FALSE)="VAM",VLOOKUP(E700,Store_VAM!B2:N273,13, FALSE),VLOOKUP(E700,Store_SRP!B2:N110,13, FALSE)))</f>
      </c>
      <c r="AC700">
        <f>IF(IFERROR(AB700,TRUE)=TRUE, "-","OK")</f>
      </c>
      <c r="AD700" s="8" t="s">
        <v>1612</v>
      </c>
      <c r="AE700" s="8" t="s">
        <v>39</v>
      </c>
      <c r="AF700">
        <f>IF(IFERROR(VLOOKUP(E700,Store_Showcase!B2:H144,{5}, FALSE), TRUE)=TRUE, IF(IFERROR(VLOOKUP(E700,Store_SRP!B2:H110,{5}, FALSE), TRUE)=TRUE,VLOOKUP(E700,Store_VAM!B2:H273,{5}, FALSE),VLOOKUP(E700,Store_SRP!B2:H110,{5}, FALSE)), VLOOKUP(E700,Store_Showcase!B2:H144,{5}, FALSE))</f>
      </c>
      <c r="AG700">
        <f>IF(IFERROR(VLOOKUP(E700,Store_Showcase!B2:H144,{6}, FALSE), TRUE)=TRUE, IF(IFERROR(VLOOKUP(E700,Store_SRP!B2:H110,{6}, FALSE), TRUE)=TRUE,VLOOKUP(E700,Store_VAM!B2:H273,{6}, FALSE),VLOOKUP(E700,Store_SRP!B2:H110,{6}, FALSE)), VLOOKUP(E700,Store_Showcase!B2:H144,{6}, FALSE))</f>
      </c>
      <c r="AH700">
        <f>VLOOKUP(G700,Sku_Consolidated!A2:R957,18,FALSE)</f>
      </c>
      <c r="AI700">
        <f>VLOOKUP(G700,Sku_Consolidated!A2:S957,19,FALSE)</f>
      </c>
      <c r="AJ700">
        <f>VLOOKUP(G700,Sku_Consolidated!A2:T957,20,FALSE)</f>
      </c>
    </row>
    <row r="701" spans="1:36" x14ac:dyDescent="0.25">
      <c r="A701">
        <v>2024</v>
      </c>
      <c r="B701" t="s">
        <v>31</v>
      </c>
      <c r="C701" t="s">
        <v>32</v>
      </c>
      <c r="D701" t="s">
        <v>33</v>
      </c>
      <c r="E701">
        <v>253</v>
      </c>
      <c r="F701">
        <f>IF(IFERROR(VLOOKUP(E701,Store_Showcase!B2:H144,{2}, FALSE), TRUE)=TRUE, IF(IFERROR(VLOOKUP(E701,Store_SRP!B2:H110,{2}, FALSE), TRUE)=TRUE,VLOOKUP(E701,Store_VAM!B2:H273,{2}, FALSE),VLOOKUP(E701,Store_SRP!B2:H110,{2}, FALSE)), VLOOKUP(E701,Store_Showcase!B2:H144,{2}, FALSE))</f>
      </c>
      <c r="G701">
        <v>655301</v>
      </c>
      <c r="H701" t="s">
        <v>57</v>
      </c>
      <c r="I701" s="8" t="s">
        <v>1613</v>
      </c>
      <c r="J701" t="s">
        <v>36</v>
      </c>
      <c r="K701" s="8">
        <f>IF(J701="PCK", I701, 0)</f>
      </c>
      <c r="L701" s="8">
        <f>IF(J701="KLS", I701, IF(J701="PCK", I701*VLOOKUP(G701,Sku_Consolidated!A2:U957,21, FALSE),I701*VLOOKUP(G701,Sku_Consolidated!A2:U957,21, FALSE)))</f>
      </c>
      <c r="M701" s="8">
        <f>IF(J701="PCS", I701, 0)</f>
      </c>
      <c r="N701" s="8" t="s">
        <v>1614</v>
      </c>
      <c r="O701" s="8">
        <f>N701 * VLOOKUP(E701&amp;VLOOKUP(G701,Sku_Consolidated!A2:Q957,17,FALSE),Sku_CommRate!A2:E1002, 5, FALSE)</f>
      </c>
      <c r="P701" s="8">
        <f>N701 - O701</f>
      </c>
      <c r="Q701">
        <f>VLOOKUP(G701,Sku_Consolidated!A2:G957,7, FALSE)</f>
      </c>
      <c r="R701">
        <f>IF(IFERROR(VLOOKUP(E701,Store_Showcase!B2:H144,7, FALSE), TRUE)=TRUE, IF(IFERROR(VLOOKUP(E701,Store_SRP!B2:H110,7, FALSE), TRUE)=TRUE,VLOOKUP(E701,Store_VAM!B2:H273,7, FALSE),VLOOKUP(E701,Store_SRP!B2:H110,7, FALSE)), VLOOKUP(E701,Store_Showcase!B2:H144,7, FALSE))</f>
      </c>
      <c r="S701">
        <f>IF(IFERROR(VLOOKUP(E701,Store_Showcase!B2:I144,8, FALSE), TRUE)=TRUE, IF(IFERROR(VLOOKUP(E701,Store_SRP!B2:I110,8, FALSE), TRUE)=TRUE,VLOOKUP(E701,Store_VAM!B2:I273,8, FALSE),VLOOKUP(E701,Store_SRP!B2:I110,8, FALSE)), VLOOKUP(E701,Store_Showcase!B2:I144,8, FALSE))</f>
      </c>
      <c r="T701">
        <f>VLOOKUP(G701,Sku_Consolidated!A2:R957,18,FALSE)</f>
      </c>
      <c r="U701">
        <v>6228</v>
      </c>
      <c r="V701">
        <f>IF(VLOOKUP(G701,Sku_Consolidated!A2:S957,19,FALSE)="SHOWCASE", VLOOKUP(E701,Store_Showcase!B2:L144,11, FALSE), IF(VLOOKUP(G701,Sku_Consolidated!A2:S957,19,FALSE)="VAM",VLOOKUP(E701,Store_VAM!B2:L273,11, FALSE),VLOOKUP(E701,Store_SRP!B2:L110,11, FALSE)))</f>
      </c>
      <c r="W701">
        <f>VLOOKUP(G701,Sku_Consolidated!A2:W957,11,FALSE)</f>
      </c>
      <c r="X701">
        <f>VLOOKUP(G701,Sku_Consolidated!A2:H957,8,FALSE)</f>
      </c>
      <c r="Y701">
        <f>VLOOKUP(G701,Sku_Consolidated!A2:I957,9,FALSE)</f>
      </c>
      <c r="Z701" t="s">
        <v>38</v>
      </c>
      <c r="AA701">
        <f>VLOOKUP(G701,Sku_Consolidated!A2:E957,5,FALSE)</f>
      </c>
      <c r="AB701">
        <f>IF(VLOOKUP(G701,Sku_Consolidated!A2:S957,19,FALSE)="SHOWCASE", VLOOKUP(E701,Store_Showcase!B2:N144,13, FALSE), IF(VLOOKUP(G701,Sku_Consolidated!A2:S957,19,FALSE)="VAM",VLOOKUP(E701,Store_VAM!B2:N273,13, FALSE),VLOOKUP(E701,Store_SRP!B2:N110,13, FALSE)))</f>
      </c>
      <c r="AC701">
        <f>IF(IFERROR(AB701,TRUE)=TRUE, "-","OK")</f>
      </c>
      <c r="AD701" s="8" t="s">
        <v>1614</v>
      </c>
      <c r="AE701" s="8" t="s">
        <v>39</v>
      </c>
      <c r="AF701">
        <f>IF(IFERROR(VLOOKUP(E701,Store_Showcase!B2:H144,{5}, FALSE), TRUE)=TRUE, IF(IFERROR(VLOOKUP(E701,Store_SRP!B2:H110,{5}, FALSE), TRUE)=TRUE,VLOOKUP(E701,Store_VAM!B2:H273,{5}, FALSE),VLOOKUP(E701,Store_SRP!B2:H110,{5}, FALSE)), VLOOKUP(E701,Store_Showcase!B2:H144,{5}, FALSE))</f>
      </c>
      <c r="AG701">
        <f>IF(IFERROR(VLOOKUP(E701,Store_Showcase!B2:H144,{6}, FALSE), TRUE)=TRUE, IF(IFERROR(VLOOKUP(E701,Store_SRP!B2:H110,{6}, FALSE), TRUE)=TRUE,VLOOKUP(E701,Store_VAM!B2:H273,{6}, FALSE),VLOOKUP(E701,Store_SRP!B2:H110,{6}, FALSE)), VLOOKUP(E701,Store_Showcase!B2:H144,{6}, FALSE))</f>
      </c>
      <c r="AH701">
        <f>VLOOKUP(G701,Sku_Consolidated!A2:R957,18,FALSE)</f>
      </c>
      <c r="AI701">
        <f>VLOOKUP(G701,Sku_Consolidated!A2:S957,19,FALSE)</f>
      </c>
      <c r="AJ701">
        <f>VLOOKUP(G701,Sku_Consolidated!A2:T957,20,FALSE)</f>
      </c>
    </row>
    <row r="702" spans="1:36" x14ac:dyDescent="0.25">
      <c r="A702">
        <v>2024</v>
      </c>
      <c r="B702" t="s">
        <v>31</v>
      </c>
      <c r="C702" t="s">
        <v>32</v>
      </c>
      <c r="D702" t="s">
        <v>33</v>
      </c>
      <c r="E702">
        <v>221</v>
      </c>
      <c r="F702">
        <f>IF(IFERROR(VLOOKUP(E702,Store_Showcase!B2:H144,{2}, FALSE), TRUE)=TRUE, IF(IFERROR(VLOOKUP(E702,Store_SRP!B2:H110,{2}, FALSE), TRUE)=TRUE,VLOOKUP(E702,Store_VAM!B2:H273,{2}, FALSE),VLOOKUP(E702,Store_SRP!B2:H110,{2}, FALSE)), VLOOKUP(E702,Store_Showcase!B2:H144,{2}, FALSE))</f>
      </c>
      <c r="G702">
        <v>657353</v>
      </c>
      <c r="H702" t="s">
        <v>779</v>
      </c>
      <c r="I702" s="8" t="s">
        <v>1556</v>
      </c>
      <c r="J702" t="s">
        <v>12</v>
      </c>
      <c r="K702" s="8">
        <f>IF(J702="PCK", I702, 0)</f>
      </c>
      <c r="L702" s="8">
        <f>IF(J702="KLS", I702, IF(J702="PCK", I702*VLOOKUP(G702,Sku_Consolidated!A2:U957,21, FALSE),I702*VLOOKUP(G702,Sku_Consolidated!A2:U957,21, FALSE)))</f>
      </c>
      <c r="M702" s="8">
        <f>IF(J702="PCS", I702, 0)</f>
      </c>
      <c r="N702" s="8" t="s">
        <v>1615</v>
      </c>
      <c r="O702" s="8">
        <f>N702 * VLOOKUP(E702&amp;VLOOKUP(G702,Sku_Consolidated!A2:Q957,17,FALSE),Sku_CommRate!A2:E1002, 5, FALSE)</f>
      </c>
      <c r="P702" s="8">
        <f>N702 - O702</f>
      </c>
      <c r="Q702">
        <f>VLOOKUP(G702,Sku_Consolidated!A2:G957,7, FALSE)</f>
      </c>
      <c r="R702">
        <f>IF(IFERROR(VLOOKUP(E702,Store_Showcase!B2:H144,7, FALSE), TRUE)=TRUE, IF(IFERROR(VLOOKUP(E702,Store_SRP!B2:H110,7, FALSE), TRUE)=TRUE,VLOOKUP(E702,Store_VAM!B2:H273,7, FALSE),VLOOKUP(E702,Store_SRP!B2:H110,7, FALSE)), VLOOKUP(E702,Store_Showcase!B2:H144,7, FALSE))</f>
      </c>
      <c r="S702">
        <f>IF(IFERROR(VLOOKUP(E702,Store_Showcase!B2:I144,8, FALSE), TRUE)=TRUE, IF(IFERROR(VLOOKUP(E702,Store_SRP!B2:I110,8, FALSE), TRUE)=TRUE,VLOOKUP(E702,Store_VAM!B2:I273,8, FALSE),VLOOKUP(E702,Store_SRP!B2:I110,8, FALSE)), VLOOKUP(E702,Store_Showcase!B2:I144,8, FALSE))</f>
      </c>
      <c r="T702">
        <f>VLOOKUP(G702,Sku_Consolidated!A2:R957,18,FALSE)</f>
      </c>
      <c r="U702">
        <v>4806532531588</v>
      </c>
      <c r="V702">
        <f>IF(VLOOKUP(G702,Sku_Consolidated!A2:S957,19,FALSE)="SHOWCASE", VLOOKUP(E702,Store_Showcase!B2:L144,11, FALSE), IF(VLOOKUP(G702,Sku_Consolidated!A2:S957,19,FALSE)="VAM",VLOOKUP(E702,Store_VAM!B2:L273,11, FALSE),VLOOKUP(E702,Store_SRP!B2:L110,11, FALSE)))</f>
      </c>
      <c r="W702">
        <f>VLOOKUP(G702,Sku_Consolidated!A2:W957,11,FALSE)</f>
      </c>
      <c r="X702">
        <f>VLOOKUP(G702,Sku_Consolidated!A2:H957,8,FALSE)</f>
      </c>
      <c r="Y702">
        <f>VLOOKUP(G702,Sku_Consolidated!A2:I957,9,FALSE)</f>
      </c>
      <c r="Z702" t="s">
        <v>38</v>
      </c>
      <c r="AA702">
        <f>VLOOKUP(G702,Sku_Consolidated!A2:E957,5,FALSE)</f>
      </c>
      <c r="AB702">
        <f>IF(VLOOKUP(G702,Sku_Consolidated!A2:S957,19,FALSE)="SHOWCASE", VLOOKUP(E702,Store_Showcase!B2:N144,13, FALSE), IF(VLOOKUP(G702,Sku_Consolidated!A2:S957,19,FALSE)="VAM",VLOOKUP(E702,Store_VAM!B2:N273,13, FALSE),VLOOKUP(E702,Store_SRP!B2:N110,13, FALSE)))</f>
      </c>
      <c r="AC702">
        <f>IF(IFERROR(AB702,TRUE)=TRUE, "-","OK")</f>
      </c>
      <c r="AD702" s="8" t="s">
        <v>1616</v>
      </c>
      <c r="AE702" s="8" t="s">
        <v>1617</v>
      </c>
      <c r="AF702">
        <f>IF(IFERROR(VLOOKUP(E702,Store_Showcase!B2:H144,{5}, FALSE), TRUE)=TRUE, IF(IFERROR(VLOOKUP(E702,Store_SRP!B2:H110,{5}, FALSE), TRUE)=TRUE,VLOOKUP(E702,Store_VAM!B2:H273,{5}, FALSE),VLOOKUP(E702,Store_SRP!B2:H110,{5}, FALSE)), VLOOKUP(E702,Store_Showcase!B2:H144,{5}, FALSE))</f>
      </c>
      <c r="AG702">
        <f>IF(IFERROR(VLOOKUP(E702,Store_Showcase!B2:H144,{6}, FALSE), TRUE)=TRUE, IF(IFERROR(VLOOKUP(E702,Store_SRP!B2:H110,{6}, FALSE), TRUE)=TRUE,VLOOKUP(E702,Store_VAM!B2:H273,{6}, FALSE),VLOOKUP(E702,Store_SRP!B2:H110,{6}, FALSE)), VLOOKUP(E702,Store_Showcase!B2:H144,{6}, FALSE))</f>
      </c>
      <c r="AH702">
        <f>VLOOKUP(G702,Sku_Consolidated!A2:R957,18,FALSE)</f>
      </c>
      <c r="AI702">
        <f>VLOOKUP(G702,Sku_Consolidated!A2:S957,19,FALSE)</f>
      </c>
      <c r="AJ702">
        <f>VLOOKUP(G702,Sku_Consolidated!A2:T957,20,FALSE)</f>
      </c>
    </row>
    <row r="703" spans="1:36" x14ac:dyDescent="0.25">
      <c r="A703">
        <v>2024</v>
      </c>
      <c r="B703" t="s">
        <v>31</v>
      </c>
      <c r="C703" t="s">
        <v>32</v>
      </c>
      <c r="D703" t="s">
        <v>33</v>
      </c>
      <c r="E703">
        <v>4005</v>
      </c>
      <c r="F703">
        <f>IF(IFERROR(VLOOKUP(E703,Store_Showcase!B2:H144,{2}, FALSE), TRUE)=TRUE, IF(IFERROR(VLOOKUP(E703,Store_SRP!B2:H110,{2}, FALSE), TRUE)=TRUE,VLOOKUP(E703,Store_VAM!B2:H273,{2}, FALSE),VLOOKUP(E703,Store_SRP!B2:H110,{2}, FALSE)), VLOOKUP(E703,Store_Showcase!B2:H144,{2}, FALSE))</f>
      </c>
      <c r="G703">
        <v>655718</v>
      </c>
      <c r="H703" t="s">
        <v>306</v>
      </c>
      <c r="I703" s="8" t="s">
        <v>1618</v>
      </c>
      <c r="J703" t="s">
        <v>36</v>
      </c>
      <c r="K703" s="8">
        <f>IF(J703="PCK", I703, 0)</f>
      </c>
      <c r="L703" s="8">
        <f>IF(J703="KLS", I703, IF(J703="PCK", I703*VLOOKUP(G703,Sku_Consolidated!A2:U957,21, FALSE),I703*VLOOKUP(G703,Sku_Consolidated!A2:U957,21, FALSE)))</f>
      </c>
      <c r="M703" s="8">
        <f>IF(J703="PCS", I703, 0)</f>
      </c>
      <c r="N703" s="8" t="s">
        <v>1619</v>
      </c>
      <c r="O703" s="8">
        <f>N703 * VLOOKUP(E703&amp;VLOOKUP(G703,Sku_Consolidated!A2:Q957,17,FALSE),Sku_CommRate!A2:E1002, 5, FALSE)</f>
      </c>
      <c r="P703" s="8">
        <f>N703 - O703</f>
      </c>
      <c r="Q703">
        <f>VLOOKUP(G703,Sku_Consolidated!A2:G957,7, FALSE)</f>
      </c>
      <c r="R703">
        <f>IF(IFERROR(VLOOKUP(E703,Store_Showcase!B2:H144,7, FALSE), TRUE)=TRUE, IF(IFERROR(VLOOKUP(E703,Store_SRP!B2:H110,7, FALSE), TRUE)=TRUE,VLOOKUP(E703,Store_VAM!B2:H273,7, FALSE),VLOOKUP(E703,Store_SRP!B2:H110,7, FALSE)), VLOOKUP(E703,Store_Showcase!B2:H144,7, FALSE))</f>
      </c>
      <c r="S703">
        <f>IF(IFERROR(VLOOKUP(E703,Store_Showcase!B2:I144,8, FALSE), TRUE)=TRUE, IF(IFERROR(VLOOKUP(E703,Store_SRP!B2:I110,8, FALSE), TRUE)=TRUE,VLOOKUP(E703,Store_VAM!B2:I273,8, FALSE),VLOOKUP(E703,Store_SRP!B2:I110,8, FALSE)), VLOOKUP(E703,Store_Showcase!B2:I144,8, FALSE))</f>
      </c>
      <c r="T703">
        <f>VLOOKUP(G703,Sku_Consolidated!A2:R957,18,FALSE)</f>
      </c>
      <c r="U703">
        <v>6446</v>
      </c>
      <c r="V703">
        <f>IF(VLOOKUP(G703,Sku_Consolidated!A2:S957,19,FALSE)="SHOWCASE", VLOOKUP(E703,Store_Showcase!B2:L144,11, FALSE), IF(VLOOKUP(G703,Sku_Consolidated!A2:S957,19,FALSE)="VAM",VLOOKUP(E703,Store_VAM!B2:L273,11, FALSE),VLOOKUP(E703,Store_SRP!B2:L110,11, FALSE)))</f>
      </c>
      <c r="W703">
        <f>VLOOKUP(G703,Sku_Consolidated!A2:W957,11,FALSE)</f>
      </c>
      <c r="X703">
        <f>VLOOKUP(G703,Sku_Consolidated!A2:H957,8,FALSE)</f>
      </c>
      <c r="Y703">
        <f>VLOOKUP(G703,Sku_Consolidated!A2:I957,9,FALSE)</f>
      </c>
      <c r="Z703" t="s">
        <v>38</v>
      </c>
      <c r="AA703">
        <f>VLOOKUP(G703,Sku_Consolidated!A2:E957,5,FALSE)</f>
      </c>
      <c r="AB703">
        <f>IF(VLOOKUP(G703,Sku_Consolidated!A2:S957,19,FALSE)="SHOWCASE", VLOOKUP(E703,Store_Showcase!B2:N144,13, FALSE), IF(VLOOKUP(G703,Sku_Consolidated!A2:S957,19,FALSE)="VAM",VLOOKUP(E703,Store_VAM!B2:N273,13, FALSE),VLOOKUP(E703,Store_SRP!B2:N110,13, FALSE)))</f>
      </c>
      <c r="AC703">
        <f>IF(IFERROR(AB703,TRUE)=TRUE, "-","OK")</f>
      </c>
      <c r="AD703" s="8" t="s">
        <v>1619</v>
      </c>
      <c r="AE703" s="8" t="s">
        <v>39</v>
      </c>
      <c r="AF703">
        <f>IF(IFERROR(VLOOKUP(E703,Store_Showcase!B2:H144,{5}, FALSE), TRUE)=TRUE, IF(IFERROR(VLOOKUP(E703,Store_SRP!B2:H110,{5}, FALSE), TRUE)=TRUE,VLOOKUP(E703,Store_VAM!B2:H273,{5}, FALSE),VLOOKUP(E703,Store_SRP!B2:H110,{5}, FALSE)), VLOOKUP(E703,Store_Showcase!B2:H144,{5}, FALSE))</f>
      </c>
      <c r="AG703">
        <f>IF(IFERROR(VLOOKUP(E703,Store_Showcase!B2:H144,{6}, FALSE), TRUE)=TRUE, IF(IFERROR(VLOOKUP(E703,Store_SRP!B2:H110,{6}, FALSE), TRUE)=TRUE,VLOOKUP(E703,Store_VAM!B2:H273,{6}, FALSE),VLOOKUP(E703,Store_SRP!B2:H110,{6}, FALSE)), VLOOKUP(E703,Store_Showcase!B2:H144,{6}, FALSE))</f>
      </c>
      <c r="AH703">
        <f>VLOOKUP(G703,Sku_Consolidated!A2:R957,18,FALSE)</f>
      </c>
      <c r="AI703">
        <f>VLOOKUP(G703,Sku_Consolidated!A2:S957,19,FALSE)</f>
      </c>
      <c r="AJ703">
        <f>VLOOKUP(G703,Sku_Consolidated!A2:T957,20,FALSE)</f>
      </c>
    </row>
    <row r="704" spans="1:36" x14ac:dyDescent="0.25">
      <c r="A704">
        <v>2024</v>
      </c>
      <c r="B704" t="s">
        <v>31</v>
      </c>
      <c r="C704" t="s">
        <v>32</v>
      </c>
      <c r="D704" t="s">
        <v>33</v>
      </c>
      <c r="E704">
        <v>401</v>
      </c>
      <c r="F704">
        <f>IF(IFERROR(VLOOKUP(E704,Store_Showcase!B2:H144,{2}, FALSE), TRUE)=TRUE, IF(IFERROR(VLOOKUP(E704,Store_SRP!B2:H110,{2}, FALSE), TRUE)=TRUE,VLOOKUP(E704,Store_VAM!B2:H273,{2}, FALSE),VLOOKUP(E704,Store_SRP!B2:H110,{2}, FALSE)), VLOOKUP(E704,Store_Showcase!B2:H144,{2}, FALSE))</f>
      </c>
      <c r="G704">
        <v>655335</v>
      </c>
      <c r="H704" t="s">
        <v>1089</v>
      </c>
      <c r="I704" s="8" t="s">
        <v>1620</v>
      </c>
      <c r="J704" t="s">
        <v>36</v>
      </c>
      <c r="K704" s="8">
        <f>IF(J704="PCK", I704, 0)</f>
      </c>
      <c r="L704" s="8">
        <f>IF(J704="KLS", I704, IF(J704="PCK", I704*VLOOKUP(G704,Sku_Consolidated!A2:U957,21, FALSE),I704*VLOOKUP(G704,Sku_Consolidated!A2:U957,21, FALSE)))</f>
      </c>
      <c r="M704" s="8">
        <f>IF(J704="PCS", I704, 0)</f>
      </c>
      <c r="N704" s="8" t="s">
        <v>1621</v>
      </c>
      <c r="O704" s="8">
        <f>N704 * VLOOKUP(E704&amp;VLOOKUP(G704,Sku_Consolidated!A2:Q957,17,FALSE),Sku_CommRate!A2:E1002, 5, FALSE)</f>
      </c>
      <c r="P704" s="8">
        <f>N704 - O704</f>
      </c>
      <c r="Q704">
        <f>VLOOKUP(G704,Sku_Consolidated!A2:G957,7, FALSE)</f>
      </c>
      <c r="R704">
        <f>IF(IFERROR(VLOOKUP(E704,Store_Showcase!B2:H144,7, FALSE), TRUE)=TRUE, IF(IFERROR(VLOOKUP(E704,Store_SRP!B2:H110,7, FALSE), TRUE)=TRUE,VLOOKUP(E704,Store_VAM!B2:H273,7, FALSE),VLOOKUP(E704,Store_SRP!B2:H110,7, FALSE)), VLOOKUP(E704,Store_Showcase!B2:H144,7, FALSE))</f>
      </c>
      <c r="S704">
        <f>IF(IFERROR(VLOOKUP(E704,Store_Showcase!B2:I144,8, FALSE), TRUE)=TRUE, IF(IFERROR(VLOOKUP(E704,Store_SRP!B2:I110,8, FALSE), TRUE)=TRUE,VLOOKUP(E704,Store_VAM!B2:I273,8, FALSE),VLOOKUP(E704,Store_SRP!B2:I110,8, FALSE)), VLOOKUP(E704,Store_Showcase!B2:I144,8, FALSE))</f>
      </c>
      <c r="T704">
        <f>VLOOKUP(G704,Sku_Consolidated!A2:R957,18,FALSE)</f>
      </c>
      <c r="U704">
        <v>6259</v>
      </c>
      <c r="V704">
        <f>IF(VLOOKUP(G704,Sku_Consolidated!A2:S957,19,FALSE)="SHOWCASE", VLOOKUP(E704,Store_Showcase!B2:L144,11, FALSE), IF(VLOOKUP(G704,Sku_Consolidated!A2:S957,19,FALSE)="VAM",VLOOKUP(E704,Store_VAM!B2:L273,11, FALSE),VLOOKUP(E704,Store_SRP!B2:L110,11, FALSE)))</f>
      </c>
      <c r="W704">
        <f>VLOOKUP(G704,Sku_Consolidated!A2:W957,11,FALSE)</f>
      </c>
      <c r="X704">
        <f>VLOOKUP(G704,Sku_Consolidated!A2:H957,8,FALSE)</f>
      </c>
      <c r="Y704">
        <f>VLOOKUP(G704,Sku_Consolidated!A2:I957,9,FALSE)</f>
      </c>
      <c r="Z704" t="s">
        <v>38</v>
      </c>
      <c r="AA704">
        <f>VLOOKUP(G704,Sku_Consolidated!A2:E957,5,FALSE)</f>
      </c>
      <c r="AB704">
        <f>IF(VLOOKUP(G704,Sku_Consolidated!A2:S957,19,FALSE)="SHOWCASE", VLOOKUP(E704,Store_Showcase!B2:N144,13, FALSE), IF(VLOOKUP(G704,Sku_Consolidated!A2:S957,19,FALSE)="VAM",VLOOKUP(E704,Store_VAM!B2:N273,13, FALSE),VLOOKUP(E704,Store_SRP!B2:N110,13, FALSE)))</f>
      </c>
      <c r="AC704">
        <f>IF(IFERROR(AB704,TRUE)=TRUE, "-","OK")</f>
      </c>
      <c r="AD704" s="8" t="s">
        <v>1621</v>
      </c>
      <c r="AE704" s="8" t="s">
        <v>39</v>
      </c>
      <c r="AF704">
        <f>IF(IFERROR(VLOOKUP(E704,Store_Showcase!B2:H144,{5}, FALSE), TRUE)=TRUE, IF(IFERROR(VLOOKUP(E704,Store_SRP!B2:H110,{5}, FALSE), TRUE)=TRUE,VLOOKUP(E704,Store_VAM!B2:H273,{5}, FALSE),VLOOKUP(E704,Store_SRP!B2:H110,{5}, FALSE)), VLOOKUP(E704,Store_Showcase!B2:H144,{5}, FALSE))</f>
      </c>
      <c r="AG704">
        <f>IF(IFERROR(VLOOKUP(E704,Store_Showcase!B2:H144,{6}, FALSE), TRUE)=TRUE, IF(IFERROR(VLOOKUP(E704,Store_SRP!B2:H110,{6}, FALSE), TRUE)=TRUE,VLOOKUP(E704,Store_VAM!B2:H273,{6}, FALSE),VLOOKUP(E704,Store_SRP!B2:H110,{6}, FALSE)), VLOOKUP(E704,Store_Showcase!B2:H144,{6}, FALSE))</f>
      </c>
      <c r="AH704">
        <f>VLOOKUP(G704,Sku_Consolidated!A2:R957,18,FALSE)</f>
      </c>
      <c r="AI704">
        <f>VLOOKUP(G704,Sku_Consolidated!A2:S957,19,FALSE)</f>
      </c>
      <c r="AJ704">
        <f>VLOOKUP(G704,Sku_Consolidated!A2:T957,20,FALSE)</f>
      </c>
    </row>
    <row r="705" spans="1:36" x14ac:dyDescent="0.25">
      <c r="A705">
        <v>2024</v>
      </c>
      <c r="B705" t="s">
        <v>31</v>
      </c>
      <c r="C705" t="s">
        <v>32</v>
      </c>
      <c r="D705" t="s">
        <v>33</v>
      </c>
      <c r="E705">
        <v>485</v>
      </c>
      <c r="F705">
        <f>IF(IFERROR(VLOOKUP(E705,Store_Showcase!B2:H144,{2}, FALSE), TRUE)=TRUE, IF(IFERROR(VLOOKUP(E705,Store_SRP!B2:H110,{2}, FALSE), TRUE)=TRUE,VLOOKUP(E705,Store_VAM!B2:H273,{2}, FALSE),VLOOKUP(E705,Store_SRP!B2:H110,{2}, FALSE)), VLOOKUP(E705,Store_Showcase!B2:H144,{2}, FALSE))</f>
      </c>
      <c r="G705">
        <v>655709</v>
      </c>
      <c r="H705" t="s">
        <v>318</v>
      </c>
      <c r="I705" s="8" t="s">
        <v>1622</v>
      </c>
      <c r="J705" t="s">
        <v>36</v>
      </c>
      <c r="K705" s="8">
        <f>IF(J705="PCK", I705, 0)</f>
      </c>
      <c r="L705" s="8">
        <f>IF(J705="KLS", I705, IF(J705="PCK", I705*VLOOKUP(G705,Sku_Consolidated!A2:U957,21, FALSE),I705*VLOOKUP(G705,Sku_Consolidated!A2:U957,21, FALSE)))</f>
      </c>
      <c r="M705" s="8">
        <f>IF(J705="PCS", I705, 0)</f>
      </c>
      <c r="N705" s="8" t="s">
        <v>1623</v>
      </c>
      <c r="O705" s="8">
        <f>N705 * VLOOKUP(E705&amp;VLOOKUP(G705,Sku_Consolidated!A2:Q957,17,FALSE),Sku_CommRate!A2:E1002, 5, FALSE)</f>
      </c>
      <c r="P705" s="8">
        <f>N705 - O705</f>
      </c>
      <c r="Q705">
        <f>VLOOKUP(G705,Sku_Consolidated!A2:G957,7, FALSE)</f>
      </c>
      <c r="R705">
        <f>IF(IFERROR(VLOOKUP(E705,Store_Showcase!B2:H144,7, FALSE), TRUE)=TRUE, IF(IFERROR(VLOOKUP(E705,Store_SRP!B2:H110,7, FALSE), TRUE)=TRUE,VLOOKUP(E705,Store_VAM!B2:H273,7, FALSE),VLOOKUP(E705,Store_SRP!B2:H110,7, FALSE)), VLOOKUP(E705,Store_Showcase!B2:H144,7, FALSE))</f>
      </c>
      <c r="S705">
        <f>IF(IFERROR(VLOOKUP(E705,Store_Showcase!B2:I144,8, FALSE), TRUE)=TRUE, IF(IFERROR(VLOOKUP(E705,Store_SRP!B2:I110,8, FALSE), TRUE)=TRUE,VLOOKUP(E705,Store_VAM!B2:I273,8, FALSE),VLOOKUP(E705,Store_SRP!B2:I110,8, FALSE)), VLOOKUP(E705,Store_Showcase!B2:I144,8, FALSE))</f>
      </c>
      <c r="T705">
        <f>VLOOKUP(G705,Sku_Consolidated!A2:R957,18,FALSE)</f>
      </c>
      <c r="U705">
        <v>6437</v>
      </c>
      <c r="V705">
        <f>IF(VLOOKUP(G705,Sku_Consolidated!A2:S957,19,FALSE)="SHOWCASE", VLOOKUP(E705,Store_Showcase!B2:L144,11, FALSE), IF(VLOOKUP(G705,Sku_Consolidated!A2:S957,19,FALSE)="VAM",VLOOKUP(E705,Store_VAM!B2:L273,11, FALSE),VLOOKUP(E705,Store_SRP!B2:L110,11, FALSE)))</f>
      </c>
      <c r="W705">
        <f>VLOOKUP(G705,Sku_Consolidated!A2:W957,11,FALSE)</f>
      </c>
      <c r="X705">
        <f>VLOOKUP(G705,Sku_Consolidated!A2:H957,8,FALSE)</f>
      </c>
      <c r="Y705">
        <f>VLOOKUP(G705,Sku_Consolidated!A2:I957,9,FALSE)</f>
      </c>
      <c r="Z705" t="s">
        <v>38</v>
      </c>
      <c r="AA705">
        <f>VLOOKUP(G705,Sku_Consolidated!A2:E957,5,FALSE)</f>
      </c>
      <c r="AB705">
        <f>IF(VLOOKUP(G705,Sku_Consolidated!A2:S957,19,FALSE)="SHOWCASE", VLOOKUP(E705,Store_Showcase!B2:N144,13, FALSE), IF(VLOOKUP(G705,Sku_Consolidated!A2:S957,19,FALSE)="VAM",VLOOKUP(E705,Store_VAM!B2:N273,13, FALSE),VLOOKUP(E705,Store_SRP!B2:N110,13, FALSE)))</f>
      </c>
      <c r="AC705">
        <f>IF(IFERROR(AB705,TRUE)=TRUE, "-","OK")</f>
      </c>
      <c r="AD705" s="8" t="s">
        <v>1623</v>
      </c>
      <c r="AE705" s="8" t="s">
        <v>39</v>
      </c>
      <c r="AF705">
        <f>IF(IFERROR(VLOOKUP(E705,Store_Showcase!B2:H144,{5}, FALSE), TRUE)=TRUE, IF(IFERROR(VLOOKUP(E705,Store_SRP!B2:H110,{5}, FALSE), TRUE)=TRUE,VLOOKUP(E705,Store_VAM!B2:H273,{5}, FALSE),VLOOKUP(E705,Store_SRP!B2:H110,{5}, FALSE)), VLOOKUP(E705,Store_Showcase!B2:H144,{5}, FALSE))</f>
      </c>
      <c r="AG705">
        <f>IF(IFERROR(VLOOKUP(E705,Store_Showcase!B2:H144,{6}, FALSE), TRUE)=TRUE, IF(IFERROR(VLOOKUP(E705,Store_SRP!B2:H110,{6}, FALSE), TRUE)=TRUE,VLOOKUP(E705,Store_VAM!B2:H273,{6}, FALSE),VLOOKUP(E705,Store_SRP!B2:H110,{6}, FALSE)), VLOOKUP(E705,Store_Showcase!B2:H144,{6}, FALSE))</f>
      </c>
      <c r="AH705">
        <f>VLOOKUP(G705,Sku_Consolidated!A2:R957,18,FALSE)</f>
      </c>
      <c r="AI705">
        <f>VLOOKUP(G705,Sku_Consolidated!A2:S957,19,FALSE)</f>
      </c>
      <c r="AJ705">
        <f>VLOOKUP(G705,Sku_Consolidated!A2:T957,20,FALSE)</f>
      </c>
    </row>
    <row r="706" spans="1:36" x14ac:dyDescent="0.25">
      <c r="A706">
        <v>2024</v>
      </c>
      <c r="B706" t="s">
        <v>31</v>
      </c>
      <c r="C706" t="s">
        <v>32</v>
      </c>
      <c r="D706" t="s">
        <v>33</v>
      </c>
      <c r="E706">
        <v>231</v>
      </c>
      <c r="F706">
        <f>IF(IFERROR(VLOOKUP(E706,Store_Showcase!B2:H144,{2}, FALSE), TRUE)=TRUE, IF(IFERROR(VLOOKUP(E706,Store_SRP!B2:H110,{2}, FALSE), TRUE)=TRUE,VLOOKUP(E706,Store_VAM!B2:H273,{2}, FALSE),VLOOKUP(E706,Store_SRP!B2:H110,{2}, FALSE)), VLOOKUP(E706,Store_Showcase!B2:H144,{2}, FALSE))</f>
      </c>
      <c r="G706">
        <v>687767</v>
      </c>
      <c r="H706" t="s">
        <v>1118</v>
      </c>
      <c r="I706" s="8" t="s">
        <v>1299</v>
      </c>
      <c r="J706" t="s">
        <v>493</v>
      </c>
      <c r="K706" s="8">
        <f>IF(J706="PCK", I706, 0)</f>
      </c>
      <c r="L706" s="8">
        <f>IF(J706="KLS", I706, IF(J706="PCK", I706*VLOOKUP(G706,Sku_Consolidated!A2:U957,21, FALSE),I706*VLOOKUP(G706,Sku_Consolidated!A2:U957,21, FALSE)))</f>
      </c>
      <c r="M706" s="8">
        <f>IF(J706="PCS", I706, 0)</f>
      </c>
      <c r="N706" s="8" t="s">
        <v>1624</v>
      </c>
      <c r="O706" s="8">
        <f>N706 * VLOOKUP(E706&amp;VLOOKUP(G706,Sku_Consolidated!A2:Q957,17,FALSE),Sku_CommRate!A2:E1002, 5, FALSE)</f>
      </c>
      <c r="P706" s="8">
        <f>N706 - O706</f>
      </c>
      <c r="Q706">
        <f>VLOOKUP(G706,Sku_Consolidated!A2:G957,7, FALSE)</f>
      </c>
      <c r="R706">
        <f>IF(IFERROR(VLOOKUP(E706,Store_Showcase!B2:H144,7, FALSE), TRUE)=TRUE, IF(IFERROR(VLOOKUP(E706,Store_SRP!B2:H110,7, FALSE), TRUE)=TRUE,VLOOKUP(E706,Store_VAM!B2:H273,7, FALSE),VLOOKUP(E706,Store_SRP!B2:H110,7, FALSE)), VLOOKUP(E706,Store_Showcase!B2:H144,7, FALSE))</f>
      </c>
      <c r="S706">
        <f>IF(IFERROR(VLOOKUP(E706,Store_Showcase!B2:I144,8, FALSE), TRUE)=TRUE, IF(IFERROR(VLOOKUP(E706,Store_SRP!B2:I110,8, FALSE), TRUE)=TRUE,VLOOKUP(E706,Store_VAM!B2:I273,8, FALSE),VLOOKUP(E706,Store_SRP!B2:I110,8, FALSE)), VLOOKUP(E706,Store_Showcase!B2:I144,8, FALSE))</f>
      </c>
      <c r="T706">
        <f>VLOOKUP(G706,Sku_Consolidated!A2:R957,18,FALSE)</f>
      </c>
      <c r="U706">
        <v>4806532531557</v>
      </c>
      <c r="V706">
        <f>IF(VLOOKUP(G706,Sku_Consolidated!A2:S957,19,FALSE)="SHOWCASE", VLOOKUP(E706,Store_Showcase!B2:L144,11, FALSE), IF(VLOOKUP(G706,Sku_Consolidated!A2:S957,19,FALSE)="VAM",VLOOKUP(E706,Store_VAM!B2:L273,11, FALSE),VLOOKUP(E706,Store_SRP!B2:L110,11, FALSE)))</f>
      </c>
      <c r="W706">
        <f>VLOOKUP(G706,Sku_Consolidated!A2:W957,11,FALSE)</f>
      </c>
      <c r="X706">
        <f>VLOOKUP(G706,Sku_Consolidated!A2:H957,8,FALSE)</f>
      </c>
      <c r="Y706">
        <f>VLOOKUP(G706,Sku_Consolidated!A2:I957,9,FALSE)</f>
      </c>
      <c r="Z706" t="s">
        <v>38</v>
      </c>
      <c r="AA706">
        <f>VLOOKUP(G706,Sku_Consolidated!A2:E957,5,FALSE)</f>
      </c>
      <c r="AB706">
        <f>IF(VLOOKUP(G706,Sku_Consolidated!A2:S957,19,FALSE)="SHOWCASE", VLOOKUP(E706,Store_Showcase!B2:N144,13, FALSE), IF(VLOOKUP(G706,Sku_Consolidated!A2:S957,19,FALSE)="VAM",VLOOKUP(E706,Store_VAM!B2:N273,13, FALSE),VLOOKUP(E706,Store_SRP!B2:N110,13, FALSE)))</f>
      </c>
      <c r="AC706">
        <f>IF(IFERROR(AB706,TRUE)=TRUE, "-","OK")</f>
      </c>
      <c r="AD706" s="8" t="s">
        <v>1625</v>
      </c>
      <c r="AE706" s="8" t="s">
        <v>1626</v>
      </c>
      <c r="AF706">
        <f>IF(IFERROR(VLOOKUP(E706,Store_Showcase!B2:H144,{5}, FALSE), TRUE)=TRUE, IF(IFERROR(VLOOKUP(E706,Store_SRP!B2:H110,{5}, FALSE), TRUE)=TRUE,VLOOKUP(E706,Store_VAM!B2:H273,{5}, FALSE),VLOOKUP(E706,Store_SRP!B2:H110,{5}, FALSE)), VLOOKUP(E706,Store_Showcase!B2:H144,{5}, FALSE))</f>
      </c>
      <c r="AG706">
        <f>IF(IFERROR(VLOOKUP(E706,Store_Showcase!B2:H144,{6}, FALSE), TRUE)=TRUE, IF(IFERROR(VLOOKUP(E706,Store_SRP!B2:H110,{6}, FALSE), TRUE)=TRUE,VLOOKUP(E706,Store_VAM!B2:H273,{6}, FALSE),VLOOKUP(E706,Store_SRP!B2:H110,{6}, FALSE)), VLOOKUP(E706,Store_Showcase!B2:H144,{6}, FALSE))</f>
      </c>
      <c r="AH706">
        <f>VLOOKUP(G706,Sku_Consolidated!A2:R957,18,FALSE)</f>
      </c>
      <c r="AI706">
        <f>VLOOKUP(G706,Sku_Consolidated!A2:S957,19,FALSE)</f>
      </c>
      <c r="AJ706">
        <f>VLOOKUP(G706,Sku_Consolidated!A2:T957,20,FALSE)</f>
      </c>
    </row>
    <row r="707" spans="1:36" x14ac:dyDescent="0.25">
      <c r="A707">
        <v>2024</v>
      </c>
      <c r="B707" t="s">
        <v>31</v>
      </c>
      <c r="C707" t="s">
        <v>32</v>
      </c>
      <c r="D707" t="s">
        <v>33</v>
      </c>
      <c r="E707">
        <v>468</v>
      </c>
      <c r="F707">
        <f>IF(IFERROR(VLOOKUP(E707,Store_Showcase!B2:H144,{2}, FALSE), TRUE)=TRUE, IF(IFERROR(VLOOKUP(E707,Store_SRP!B2:H110,{2}, FALSE), TRUE)=TRUE,VLOOKUP(E707,Store_VAM!B2:H273,{2}, FALSE),VLOOKUP(E707,Store_SRP!B2:H110,{2}, FALSE)), VLOOKUP(E707,Store_Showcase!B2:H144,{2}, FALSE))</f>
      </c>
      <c r="G707">
        <v>655707</v>
      </c>
      <c r="H707" t="s">
        <v>495</v>
      </c>
      <c r="I707" s="8" t="s">
        <v>1627</v>
      </c>
      <c r="J707" t="s">
        <v>36</v>
      </c>
      <c r="K707" s="8">
        <f>IF(J707="PCK", I707, 0)</f>
      </c>
      <c r="L707" s="8">
        <f>IF(J707="KLS", I707, IF(J707="PCK", I707*VLOOKUP(G707,Sku_Consolidated!A2:U957,21, FALSE),I707*VLOOKUP(G707,Sku_Consolidated!A2:U957,21, FALSE)))</f>
      </c>
      <c r="M707" s="8">
        <f>IF(J707="PCS", I707, 0)</f>
      </c>
      <c r="N707" s="8" t="s">
        <v>1628</v>
      </c>
      <c r="O707" s="8">
        <f>N707 * VLOOKUP(E707&amp;VLOOKUP(G707,Sku_Consolidated!A2:Q957,17,FALSE),Sku_CommRate!A2:E1002, 5, FALSE)</f>
      </c>
      <c r="P707" s="8">
        <f>N707 - O707</f>
      </c>
      <c r="Q707">
        <f>VLOOKUP(G707,Sku_Consolidated!A2:G957,7, FALSE)</f>
      </c>
      <c r="R707">
        <f>IF(IFERROR(VLOOKUP(E707,Store_Showcase!B2:H144,7, FALSE), TRUE)=TRUE, IF(IFERROR(VLOOKUP(E707,Store_SRP!B2:H110,7, FALSE), TRUE)=TRUE,VLOOKUP(E707,Store_VAM!B2:H273,7, FALSE),VLOOKUP(E707,Store_SRP!B2:H110,7, FALSE)), VLOOKUP(E707,Store_Showcase!B2:H144,7, FALSE))</f>
      </c>
      <c r="S707">
        <f>IF(IFERROR(VLOOKUP(E707,Store_Showcase!B2:I144,8, FALSE), TRUE)=TRUE, IF(IFERROR(VLOOKUP(E707,Store_SRP!B2:I110,8, FALSE), TRUE)=TRUE,VLOOKUP(E707,Store_VAM!B2:I273,8, FALSE),VLOOKUP(E707,Store_SRP!B2:I110,8, FALSE)), VLOOKUP(E707,Store_Showcase!B2:I144,8, FALSE))</f>
      </c>
      <c r="T707">
        <f>VLOOKUP(G707,Sku_Consolidated!A2:R957,18,FALSE)</f>
      </c>
      <c r="U707">
        <v>6435</v>
      </c>
      <c r="V707">
        <f>IF(VLOOKUP(G707,Sku_Consolidated!A2:S957,19,FALSE)="SHOWCASE", VLOOKUP(E707,Store_Showcase!B2:L144,11, FALSE), IF(VLOOKUP(G707,Sku_Consolidated!A2:S957,19,FALSE)="VAM",VLOOKUP(E707,Store_VAM!B2:L273,11, FALSE),VLOOKUP(E707,Store_SRP!B2:L110,11, FALSE)))</f>
      </c>
      <c r="W707">
        <f>VLOOKUP(G707,Sku_Consolidated!A2:W957,11,FALSE)</f>
      </c>
      <c r="X707">
        <f>VLOOKUP(G707,Sku_Consolidated!A2:H957,8,FALSE)</f>
      </c>
      <c r="Y707">
        <f>VLOOKUP(G707,Sku_Consolidated!A2:I957,9,FALSE)</f>
      </c>
      <c r="Z707" t="s">
        <v>38</v>
      </c>
      <c r="AA707">
        <f>VLOOKUP(G707,Sku_Consolidated!A2:E957,5,FALSE)</f>
      </c>
      <c r="AB707">
        <f>IF(VLOOKUP(G707,Sku_Consolidated!A2:S957,19,FALSE)="SHOWCASE", VLOOKUP(E707,Store_Showcase!B2:N144,13, FALSE), IF(VLOOKUP(G707,Sku_Consolidated!A2:S957,19,FALSE)="VAM",VLOOKUP(E707,Store_VAM!B2:N273,13, FALSE),VLOOKUP(E707,Store_SRP!B2:N110,13, FALSE)))</f>
      </c>
      <c r="AC707">
        <f>IF(IFERROR(AB707,TRUE)=TRUE, "-","OK")</f>
      </c>
      <c r="AD707" s="8" t="s">
        <v>1628</v>
      </c>
      <c r="AE707" s="8" t="s">
        <v>39</v>
      </c>
      <c r="AF707">
        <f>IF(IFERROR(VLOOKUP(E707,Store_Showcase!B2:H144,{5}, FALSE), TRUE)=TRUE, IF(IFERROR(VLOOKUP(E707,Store_SRP!B2:H110,{5}, FALSE), TRUE)=TRUE,VLOOKUP(E707,Store_VAM!B2:H273,{5}, FALSE),VLOOKUP(E707,Store_SRP!B2:H110,{5}, FALSE)), VLOOKUP(E707,Store_Showcase!B2:H144,{5}, FALSE))</f>
      </c>
      <c r="AG707">
        <f>IF(IFERROR(VLOOKUP(E707,Store_Showcase!B2:H144,{6}, FALSE), TRUE)=TRUE, IF(IFERROR(VLOOKUP(E707,Store_SRP!B2:H110,{6}, FALSE), TRUE)=TRUE,VLOOKUP(E707,Store_VAM!B2:H273,{6}, FALSE),VLOOKUP(E707,Store_SRP!B2:H110,{6}, FALSE)), VLOOKUP(E707,Store_Showcase!B2:H144,{6}, FALSE))</f>
      </c>
      <c r="AH707">
        <f>VLOOKUP(G707,Sku_Consolidated!A2:R957,18,FALSE)</f>
      </c>
      <c r="AI707">
        <f>VLOOKUP(G707,Sku_Consolidated!A2:S957,19,FALSE)</f>
      </c>
      <c r="AJ707">
        <f>VLOOKUP(G707,Sku_Consolidated!A2:T957,20,FALSE)</f>
      </c>
    </row>
    <row r="708" spans="1:36" x14ac:dyDescent="0.25">
      <c r="A708">
        <v>2024</v>
      </c>
      <c r="B708" t="s">
        <v>31</v>
      </c>
      <c r="C708" t="s">
        <v>32</v>
      </c>
      <c r="D708" t="s">
        <v>33</v>
      </c>
      <c r="E708">
        <v>202</v>
      </c>
      <c r="F708">
        <f>IF(IFERROR(VLOOKUP(E708,Store_Showcase!B2:H144,{2}, FALSE), TRUE)=TRUE, IF(IFERROR(VLOOKUP(E708,Store_SRP!B2:H110,{2}, FALSE), TRUE)=TRUE,VLOOKUP(E708,Store_VAM!B2:H273,{2}, FALSE),VLOOKUP(E708,Store_SRP!B2:H110,{2}, FALSE)), VLOOKUP(E708,Store_Showcase!B2:H144,{2}, FALSE))</f>
      </c>
      <c r="G708">
        <v>655318</v>
      </c>
      <c r="H708" t="s">
        <v>696</v>
      </c>
      <c r="I708" s="8" t="s">
        <v>1570</v>
      </c>
      <c r="J708" t="s">
        <v>36</v>
      </c>
      <c r="K708" s="8">
        <f>IF(J708="PCK", I708, 0)</f>
      </c>
      <c r="L708" s="8">
        <f>IF(J708="KLS", I708, IF(J708="PCK", I708*VLOOKUP(G708,Sku_Consolidated!A2:U957,21, FALSE),I708*VLOOKUP(G708,Sku_Consolidated!A2:U957,21, FALSE)))</f>
      </c>
      <c r="M708" s="8">
        <f>IF(J708="PCS", I708, 0)</f>
      </c>
      <c r="N708" s="8" t="s">
        <v>1629</v>
      </c>
      <c r="O708" s="8">
        <f>N708 * VLOOKUP(E708&amp;VLOOKUP(G708,Sku_Consolidated!A2:Q957,17,FALSE),Sku_CommRate!A2:E1002, 5, FALSE)</f>
      </c>
      <c r="P708" s="8">
        <f>N708 - O708</f>
      </c>
      <c r="Q708">
        <f>VLOOKUP(G708,Sku_Consolidated!A2:G957,7, FALSE)</f>
      </c>
      <c r="R708">
        <f>IF(IFERROR(VLOOKUP(E708,Store_Showcase!B2:H144,7, FALSE), TRUE)=TRUE, IF(IFERROR(VLOOKUP(E708,Store_SRP!B2:H110,7, FALSE), TRUE)=TRUE,VLOOKUP(E708,Store_VAM!B2:H273,7, FALSE),VLOOKUP(E708,Store_SRP!B2:H110,7, FALSE)), VLOOKUP(E708,Store_Showcase!B2:H144,7, FALSE))</f>
      </c>
      <c r="S708">
        <f>IF(IFERROR(VLOOKUP(E708,Store_Showcase!B2:I144,8, FALSE), TRUE)=TRUE, IF(IFERROR(VLOOKUP(E708,Store_SRP!B2:I110,8, FALSE), TRUE)=TRUE,VLOOKUP(E708,Store_VAM!B2:I273,8, FALSE),VLOOKUP(E708,Store_SRP!B2:I110,8, FALSE)), VLOOKUP(E708,Store_Showcase!B2:I144,8, FALSE))</f>
      </c>
      <c r="T708">
        <f>VLOOKUP(G708,Sku_Consolidated!A2:R957,18,FALSE)</f>
      </c>
      <c r="U708">
        <v>6243</v>
      </c>
      <c r="V708">
        <f>IF(VLOOKUP(G708,Sku_Consolidated!A2:S957,19,FALSE)="SHOWCASE", VLOOKUP(E708,Store_Showcase!B2:L144,11, FALSE), IF(VLOOKUP(G708,Sku_Consolidated!A2:S957,19,FALSE)="VAM",VLOOKUP(E708,Store_VAM!B2:L273,11, FALSE),VLOOKUP(E708,Store_SRP!B2:L110,11, FALSE)))</f>
      </c>
      <c r="W708">
        <f>VLOOKUP(G708,Sku_Consolidated!A2:W957,11,FALSE)</f>
      </c>
      <c r="X708">
        <f>VLOOKUP(G708,Sku_Consolidated!A2:H957,8,FALSE)</f>
      </c>
      <c r="Y708">
        <f>VLOOKUP(G708,Sku_Consolidated!A2:I957,9,FALSE)</f>
      </c>
      <c r="Z708" t="s">
        <v>38</v>
      </c>
      <c r="AA708">
        <f>VLOOKUP(G708,Sku_Consolidated!A2:E957,5,FALSE)</f>
      </c>
      <c r="AB708">
        <f>IF(VLOOKUP(G708,Sku_Consolidated!A2:S957,19,FALSE)="SHOWCASE", VLOOKUP(E708,Store_Showcase!B2:N144,13, FALSE), IF(VLOOKUP(G708,Sku_Consolidated!A2:S957,19,FALSE)="VAM",VLOOKUP(E708,Store_VAM!B2:N273,13, FALSE),VLOOKUP(E708,Store_SRP!B2:N110,13, FALSE)))</f>
      </c>
      <c r="AC708">
        <f>IF(IFERROR(AB708,TRUE)=TRUE, "-","OK")</f>
      </c>
      <c r="AD708" s="8" t="s">
        <v>1629</v>
      </c>
      <c r="AE708" s="8" t="s">
        <v>39</v>
      </c>
      <c r="AF708">
        <f>IF(IFERROR(VLOOKUP(E708,Store_Showcase!B2:H144,{5}, FALSE), TRUE)=TRUE, IF(IFERROR(VLOOKUP(E708,Store_SRP!B2:H110,{5}, FALSE), TRUE)=TRUE,VLOOKUP(E708,Store_VAM!B2:H273,{5}, FALSE),VLOOKUP(E708,Store_SRP!B2:H110,{5}, FALSE)), VLOOKUP(E708,Store_Showcase!B2:H144,{5}, FALSE))</f>
      </c>
      <c r="AG708">
        <f>IF(IFERROR(VLOOKUP(E708,Store_Showcase!B2:H144,{6}, FALSE), TRUE)=TRUE, IF(IFERROR(VLOOKUP(E708,Store_SRP!B2:H110,{6}, FALSE), TRUE)=TRUE,VLOOKUP(E708,Store_VAM!B2:H273,{6}, FALSE),VLOOKUP(E708,Store_SRP!B2:H110,{6}, FALSE)), VLOOKUP(E708,Store_Showcase!B2:H144,{6}, FALSE))</f>
      </c>
      <c r="AH708">
        <f>VLOOKUP(G708,Sku_Consolidated!A2:R957,18,FALSE)</f>
      </c>
      <c r="AI708">
        <f>VLOOKUP(G708,Sku_Consolidated!A2:S957,19,FALSE)</f>
      </c>
      <c r="AJ708">
        <f>VLOOKUP(G708,Sku_Consolidated!A2:T957,20,FALSE)</f>
      </c>
    </row>
    <row r="709" spans="1:36" x14ac:dyDescent="0.25">
      <c r="A709">
        <v>2024</v>
      </c>
      <c r="B709" t="s">
        <v>31</v>
      </c>
      <c r="C709" t="s">
        <v>32</v>
      </c>
      <c r="D709" t="s">
        <v>33</v>
      </c>
      <c r="E709">
        <v>4005</v>
      </c>
      <c r="F709">
        <f>IF(IFERROR(VLOOKUP(E709,Store_Showcase!B2:H144,{2}, FALSE), TRUE)=TRUE, IF(IFERROR(VLOOKUP(E709,Store_SRP!B2:H110,{2}, FALSE), TRUE)=TRUE,VLOOKUP(E709,Store_VAM!B2:H273,{2}, FALSE),VLOOKUP(E709,Store_SRP!B2:H110,{2}, FALSE)), VLOOKUP(E709,Store_Showcase!B2:H144,{2}, FALSE))</f>
      </c>
      <c r="G709">
        <v>655706</v>
      </c>
      <c r="H709" t="s">
        <v>1159</v>
      </c>
      <c r="I709" s="8" t="s">
        <v>1522</v>
      </c>
      <c r="J709" t="s">
        <v>36</v>
      </c>
      <c r="K709" s="8">
        <f>IF(J709="PCK", I709, 0)</f>
      </c>
      <c r="L709" s="8">
        <f>IF(J709="KLS", I709, IF(J709="PCK", I709*VLOOKUP(G709,Sku_Consolidated!A2:U957,21, FALSE),I709*VLOOKUP(G709,Sku_Consolidated!A2:U957,21, FALSE)))</f>
      </c>
      <c r="M709" s="8">
        <f>IF(J709="PCS", I709, 0)</f>
      </c>
      <c r="N709" s="8" t="s">
        <v>1630</v>
      </c>
      <c r="O709" s="8">
        <f>N709 * VLOOKUP(E709&amp;VLOOKUP(G709,Sku_Consolidated!A2:Q957,17,FALSE),Sku_CommRate!A2:E1002, 5, FALSE)</f>
      </c>
      <c r="P709" s="8">
        <f>N709 - O709</f>
      </c>
      <c r="Q709">
        <f>VLOOKUP(G709,Sku_Consolidated!A2:G957,7, FALSE)</f>
      </c>
      <c r="R709">
        <f>IF(IFERROR(VLOOKUP(E709,Store_Showcase!B2:H144,7, FALSE), TRUE)=TRUE, IF(IFERROR(VLOOKUP(E709,Store_SRP!B2:H110,7, FALSE), TRUE)=TRUE,VLOOKUP(E709,Store_VAM!B2:H273,7, FALSE),VLOOKUP(E709,Store_SRP!B2:H110,7, FALSE)), VLOOKUP(E709,Store_Showcase!B2:H144,7, FALSE))</f>
      </c>
      <c r="S709">
        <f>IF(IFERROR(VLOOKUP(E709,Store_Showcase!B2:I144,8, FALSE), TRUE)=TRUE, IF(IFERROR(VLOOKUP(E709,Store_SRP!B2:I110,8, FALSE), TRUE)=TRUE,VLOOKUP(E709,Store_VAM!B2:I273,8, FALSE),VLOOKUP(E709,Store_SRP!B2:I110,8, FALSE)), VLOOKUP(E709,Store_Showcase!B2:I144,8, FALSE))</f>
      </c>
      <c r="T709">
        <f>VLOOKUP(G709,Sku_Consolidated!A2:R957,18,FALSE)</f>
      </c>
      <c r="U709">
        <v>6434</v>
      </c>
      <c r="V709">
        <f>IF(VLOOKUP(G709,Sku_Consolidated!A2:S957,19,FALSE)="SHOWCASE", VLOOKUP(E709,Store_Showcase!B2:L144,11, FALSE), IF(VLOOKUP(G709,Sku_Consolidated!A2:S957,19,FALSE)="VAM",VLOOKUP(E709,Store_VAM!B2:L273,11, FALSE),VLOOKUP(E709,Store_SRP!B2:L110,11, FALSE)))</f>
      </c>
      <c r="W709">
        <f>VLOOKUP(G709,Sku_Consolidated!A2:W957,11,FALSE)</f>
      </c>
      <c r="X709">
        <f>VLOOKUP(G709,Sku_Consolidated!A2:H957,8,FALSE)</f>
      </c>
      <c r="Y709">
        <f>VLOOKUP(G709,Sku_Consolidated!A2:I957,9,FALSE)</f>
      </c>
      <c r="Z709" t="s">
        <v>38</v>
      </c>
      <c r="AA709">
        <f>VLOOKUP(G709,Sku_Consolidated!A2:E957,5,FALSE)</f>
      </c>
      <c r="AB709">
        <f>IF(VLOOKUP(G709,Sku_Consolidated!A2:S957,19,FALSE)="SHOWCASE", VLOOKUP(E709,Store_Showcase!B2:N144,13, FALSE), IF(VLOOKUP(G709,Sku_Consolidated!A2:S957,19,FALSE)="VAM",VLOOKUP(E709,Store_VAM!B2:N273,13, FALSE),VLOOKUP(E709,Store_SRP!B2:N110,13, FALSE)))</f>
      </c>
      <c r="AC709">
        <f>IF(IFERROR(AB709,TRUE)=TRUE, "-","OK")</f>
      </c>
      <c r="AD709" s="8" t="s">
        <v>1630</v>
      </c>
      <c r="AE709" s="8" t="s">
        <v>39</v>
      </c>
      <c r="AF709">
        <f>IF(IFERROR(VLOOKUP(E709,Store_Showcase!B2:H144,{5}, FALSE), TRUE)=TRUE, IF(IFERROR(VLOOKUP(E709,Store_SRP!B2:H110,{5}, FALSE), TRUE)=TRUE,VLOOKUP(E709,Store_VAM!B2:H273,{5}, FALSE),VLOOKUP(E709,Store_SRP!B2:H110,{5}, FALSE)), VLOOKUP(E709,Store_Showcase!B2:H144,{5}, FALSE))</f>
      </c>
      <c r="AG709">
        <f>IF(IFERROR(VLOOKUP(E709,Store_Showcase!B2:H144,{6}, FALSE), TRUE)=TRUE, IF(IFERROR(VLOOKUP(E709,Store_SRP!B2:H110,{6}, FALSE), TRUE)=TRUE,VLOOKUP(E709,Store_VAM!B2:H273,{6}, FALSE),VLOOKUP(E709,Store_SRP!B2:H110,{6}, FALSE)), VLOOKUP(E709,Store_Showcase!B2:H144,{6}, FALSE))</f>
      </c>
      <c r="AH709">
        <f>VLOOKUP(G709,Sku_Consolidated!A2:R957,18,FALSE)</f>
      </c>
      <c r="AI709">
        <f>VLOOKUP(G709,Sku_Consolidated!A2:S957,19,FALSE)</f>
      </c>
      <c r="AJ709">
        <f>VLOOKUP(G709,Sku_Consolidated!A2:T957,20,FALSE)</f>
      </c>
    </row>
    <row r="710" spans="1:36" x14ac:dyDescent="0.25">
      <c r="A710">
        <v>2024</v>
      </c>
      <c r="B710" t="s">
        <v>31</v>
      </c>
      <c r="C710" t="s">
        <v>32</v>
      </c>
      <c r="D710" t="s">
        <v>33</v>
      </c>
      <c r="E710">
        <v>496</v>
      </c>
      <c r="F710">
        <f>IF(IFERROR(VLOOKUP(E710,Store_Showcase!B2:H144,{2}, FALSE), TRUE)=TRUE, IF(IFERROR(VLOOKUP(E710,Store_SRP!B2:H110,{2}, FALSE), TRUE)=TRUE,VLOOKUP(E710,Store_VAM!B2:H273,{2}, FALSE),VLOOKUP(E710,Store_SRP!B2:H110,{2}, FALSE)), VLOOKUP(E710,Store_Showcase!B2:H144,{2}, FALSE))</f>
      </c>
      <c r="G710">
        <v>655718</v>
      </c>
      <c r="H710" t="s">
        <v>306</v>
      </c>
      <c r="I710" s="8" t="s">
        <v>1631</v>
      </c>
      <c r="J710" t="s">
        <v>36</v>
      </c>
      <c r="K710" s="8">
        <f>IF(J710="PCK", I710, 0)</f>
      </c>
      <c r="L710" s="8">
        <f>IF(J710="KLS", I710, IF(J710="PCK", I710*VLOOKUP(G710,Sku_Consolidated!A2:U957,21, FALSE),I710*VLOOKUP(G710,Sku_Consolidated!A2:U957,21, FALSE)))</f>
      </c>
      <c r="M710" s="8">
        <f>IF(J710="PCS", I710, 0)</f>
      </c>
      <c r="N710" s="8" t="s">
        <v>1632</v>
      </c>
      <c r="O710" s="8">
        <f>N710 * VLOOKUP(E710&amp;VLOOKUP(G710,Sku_Consolidated!A2:Q957,17,FALSE),Sku_CommRate!A2:E1002, 5, FALSE)</f>
      </c>
      <c r="P710" s="8">
        <f>N710 - O710</f>
      </c>
      <c r="Q710">
        <f>VLOOKUP(G710,Sku_Consolidated!A2:G957,7, FALSE)</f>
      </c>
      <c r="R710">
        <f>IF(IFERROR(VLOOKUP(E710,Store_Showcase!B2:H144,7, FALSE), TRUE)=TRUE, IF(IFERROR(VLOOKUP(E710,Store_SRP!B2:H110,7, FALSE), TRUE)=TRUE,VLOOKUP(E710,Store_VAM!B2:H273,7, FALSE),VLOOKUP(E710,Store_SRP!B2:H110,7, FALSE)), VLOOKUP(E710,Store_Showcase!B2:H144,7, FALSE))</f>
      </c>
      <c r="S710">
        <f>IF(IFERROR(VLOOKUP(E710,Store_Showcase!B2:I144,8, FALSE), TRUE)=TRUE, IF(IFERROR(VLOOKUP(E710,Store_SRP!B2:I110,8, FALSE), TRUE)=TRUE,VLOOKUP(E710,Store_VAM!B2:I273,8, FALSE),VLOOKUP(E710,Store_SRP!B2:I110,8, FALSE)), VLOOKUP(E710,Store_Showcase!B2:I144,8, FALSE))</f>
      </c>
      <c r="T710">
        <f>VLOOKUP(G710,Sku_Consolidated!A2:R957,18,FALSE)</f>
      </c>
      <c r="U710">
        <v>6446</v>
      </c>
      <c r="V710">
        <f>IF(VLOOKUP(G710,Sku_Consolidated!A2:S957,19,FALSE)="SHOWCASE", VLOOKUP(E710,Store_Showcase!B2:L144,11, FALSE), IF(VLOOKUP(G710,Sku_Consolidated!A2:S957,19,FALSE)="VAM",VLOOKUP(E710,Store_VAM!B2:L273,11, FALSE),VLOOKUP(E710,Store_SRP!B2:L110,11, FALSE)))</f>
      </c>
      <c r="W710">
        <f>VLOOKUP(G710,Sku_Consolidated!A2:W957,11,FALSE)</f>
      </c>
      <c r="X710">
        <f>VLOOKUP(G710,Sku_Consolidated!A2:H957,8,FALSE)</f>
      </c>
      <c r="Y710">
        <f>VLOOKUP(G710,Sku_Consolidated!A2:I957,9,FALSE)</f>
      </c>
      <c r="Z710" t="s">
        <v>38</v>
      </c>
      <c r="AA710">
        <f>VLOOKUP(G710,Sku_Consolidated!A2:E957,5,FALSE)</f>
      </c>
      <c r="AB710">
        <f>IF(VLOOKUP(G710,Sku_Consolidated!A2:S957,19,FALSE)="SHOWCASE", VLOOKUP(E710,Store_Showcase!B2:N144,13, FALSE), IF(VLOOKUP(G710,Sku_Consolidated!A2:S957,19,FALSE)="VAM",VLOOKUP(E710,Store_VAM!B2:N273,13, FALSE),VLOOKUP(E710,Store_SRP!B2:N110,13, FALSE)))</f>
      </c>
      <c r="AC710">
        <f>IF(IFERROR(AB710,TRUE)=TRUE, "-","OK")</f>
      </c>
      <c r="AD710" s="8" t="s">
        <v>1632</v>
      </c>
      <c r="AE710" s="8" t="s">
        <v>39</v>
      </c>
      <c r="AF710">
        <f>IF(IFERROR(VLOOKUP(E710,Store_Showcase!B2:H144,{5}, FALSE), TRUE)=TRUE, IF(IFERROR(VLOOKUP(E710,Store_SRP!B2:H110,{5}, FALSE), TRUE)=TRUE,VLOOKUP(E710,Store_VAM!B2:H273,{5}, FALSE),VLOOKUP(E710,Store_SRP!B2:H110,{5}, FALSE)), VLOOKUP(E710,Store_Showcase!B2:H144,{5}, FALSE))</f>
      </c>
      <c r="AG710">
        <f>IF(IFERROR(VLOOKUP(E710,Store_Showcase!B2:H144,{6}, FALSE), TRUE)=TRUE, IF(IFERROR(VLOOKUP(E710,Store_SRP!B2:H110,{6}, FALSE), TRUE)=TRUE,VLOOKUP(E710,Store_VAM!B2:H273,{6}, FALSE),VLOOKUP(E710,Store_SRP!B2:H110,{6}, FALSE)), VLOOKUP(E710,Store_Showcase!B2:H144,{6}, FALSE))</f>
      </c>
      <c r="AH710">
        <f>VLOOKUP(G710,Sku_Consolidated!A2:R957,18,FALSE)</f>
      </c>
      <c r="AI710">
        <f>VLOOKUP(G710,Sku_Consolidated!A2:S957,19,FALSE)</f>
      </c>
      <c r="AJ710">
        <f>VLOOKUP(G710,Sku_Consolidated!A2:T957,20,FALSE)</f>
      </c>
    </row>
    <row r="711" spans="1:36" x14ac:dyDescent="0.25">
      <c r="A711">
        <v>2024</v>
      </c>
      <c r="B711" t="s">
        <v>31</v>
      </c>
      <c r="C711" t="s">
        <v>32</v>
      </c>
      <c r="D711" t="s">
        <v>33</v>
      </c>
      <c r="E711">
        <v>4004</v>
      </c>
      <c r="F711">
        <f>IF(IFERROR(VLOOKUP(E711,Store_Showcase!B2:H144,{2}, FALSE), TRUE)=TRUE, IF(IFERROR(VLOOKUP(E711,Store_SRP!B2:H110,{2}, FALSE), TRUE)=TRUE,VLOOKUP(E711,Store_VAM!B2:H273,{2}, FALSE),VLOOKUP(E711,Store_SRP!B2:H110,{2}, FALSE)), VLOOKUP(E711,Store_Showcase!B2:H144,{2}, FALSE))</f>
      </c>
      <c r="G711">
        <v>671783</v>
      </c>
      <c r="H711" t="s">
        <v>491</v>
      </c>
      <c r="I711" s="8" t="s">
        <v>1633</v>
      </c>
      <c r="J711" t="s">
        <v>493</v>
      </c>
      <c r="K711" s="8">
        <f>IF(J711="PCK", I711, 0)</f>
      </c>
      <c r="L711" s="8">
        <f>IF(J711="KLS", I711, IF(J711="PCK", I711*VLOOKUP(G711,Sku_Consolidated!A2:U957,21, FALSE),I711*VLOOKUP(G711,Sku_Consolidated!A2:U957,21, FALSE)))</f>
      </c>
      <c r="M711" s="8">
        <f>IF(J711="PCS", I711, 0)</f>
      </c>
      <c r="N711" s="8" t="s">
        <v>1634</v>
      </c>
      <c r="O711" s="8">
        <f>N711 * VLOOKUP(E711&amp;VLOOKUP(G711,Sku_Consolidated!A2:Q957,17,FALSE),Sku_CommRate!A2:E1002, 5, FALSE)</f>
      </c>
      <c r="P711" s="8">
        <f>N711 - O711</f>
      </c>
      <c r="Q711">
        <f>VLOOKUP(G711,Sku_Consolidated!A2:G957,7, FALSE)</f>
      </c>
      <c r="R711">
        <f>IF(IFERROR(VLOOKUP(E711,Store_Showcase!B2:H144,7, FALSE), TRUE)=TRUE, IF(IFERROR(VLOOKUP(E711,Store_SRP!B2:H110,7, FALSE), TRUE)=TRUE,VLOOKUP(E711,Store_VAM!B2:H273,7, FALSE),VLOOKUP(E711,Store_SRP!B2:H110,7, FALSE)), VLOOKUP(E711,Store_Showcase!B2:H144,7, FALSE))</f>
      </c>
      <c r="S711">
        <f>IF(IFERROR(VLOOKUP(E711,Store_Showcase!B2:I144,8, FALSE), TRUE)=TRUE, IF(IFERROR(VLOOKUP(E711,Store_SRP!B2:I110,8, FALSE), TRUE)=TRUE,VLOOKUP(E711,Store_VAM!B2:I273,8, FALSE),VLOOKUP(E711,Store_SRP!B2:I110,8, FALSE)), VLOOKUP(E711,Store_Showcase!B2:I144,8, FALSE))</f>
      </c>
      <c r="T711">
        <f>VLOOKUP(G711,Sku_Consolidated!A2:R957,18,FALSE)</f>
      </c>
      <c r="U711">
        <v>7957222</v>
      </c>
      <c r="V711">
        <f>IF(VLOOKUP(G711,Sku_Consolidated!A2:S957,19,FALSE)="SHOWCASE", VLOOKUP(E711,Store_Showcase!B2:L144,11, FALSE), IF(VLOOKUP(G711,Sku_Consolidated!A2:S957,19,FALSE)="VAM",VLOOKUP(E711,Store_VAM!B2:L273,11, FALSE),VLOOKUP(E711,Store_SRP!B2:L110,11, FALSE)))</f>
      </c>
      <c r="W711">
        <f>VLOOKUP(G711,Sku_Consolidated!A2:W957,11,FALSE)</f>
      </c>
      <c r="X711">
        <f>VLOOKUP(G711,Sku_Consolidated!A2:H957,8,FALSE)</f>
      </c>
      <c r="Y711">
        <f>VLOOKUP(G711,Sku_Consolidated!A2:I957,9,FALSE)</f>
      </c>
      <c r="Z711" t="s">
        <v>38</v>
      </c>
      <c r="AA711">
        <f>VLOOKUP(G711,Sku_Consolidated!A2:E957,5,FALSE)</f>
      </c>
      <c r="AB711">
        <f>IF(VLOOKUP(G711,Sku_Consolidated!A2:S957,19,FALSE)="SHOWCASE", VLOOKUP(E711,Store_Showcase!B2:N144,13, FALSE), IF(VLOOKUP(G711,Sku_Consolidated!A2:S957,19,FALSE)="VAM",VLOOKUP(E711,Store_VAM!B2:N273,13, FALSE),VLOOKUP(E711,Store_SRP!B2:N110,13, FALSE)))</f>
      </c>
      <c r="AC711">
        <f>IF(IFERROR(AB711,TRUE)=TRUE, "-","OK")</f>
      </c>
      <c r="AD711" s="8" t="s">
        <v>1634</v>
      </c>
      <c r="AE711" s="8" t="s">
        <v>39</v>
      </c>
      <c r="AF711">
        <f>IF(IFERROR(VLOOKUP(E711,Store_Showcase!B2:H144,{5}, FALSE), TRUE)=TRUE, IF(IFERROR(VLOOKUP(E711,Store_SRP!B2:H110,{5}, FALSE), TRUE)=TRUE,VLOOKUP(E711,Store_VAM!B2:H273,{5}, FALSE),VLOOKUP(E711,Store_SRP!B2:H110,{5}, FALSE)), VLOOKUP(E711,Store_Showcase!B2:H144,{5}, FALSE))</f>
      </c>
      <c r="AG711">
        <f>IF(IFERROR(VLOOKUP(E711,Store_Showcase!B2:H144,{6}, FALSE), TRUE)=TRUE, IF(IFERROR(VLOOKUP(E711,Store_SRP!B2:H110,{6}, FALSE), TRUE)=TRUE,VLOOKUP(E711,Store_VAM!B2:H273,{6}, FALSE),VLOOKUP(E711,Store_SRP!B2:H110,{6}, FALSE)), VLOOKUP(E711,Store_Showcase!B2:H144,{6}, FALSE))</f>
      </c>
      <c r="AH711">
        <f>VLOOKUP(G711,Sku_Consolidated!A2:R957,18,FALSE)</f>
      </c>
      <c r="AI711">
        <f>VLOOKUP(G711,Sku_Consolidated!A2:S957,19,FALSE)</f>
      </c>
      <c r="AJ711">
        <f>VLOOKUP(G711,Sku_Consolidated!A2:T957,20,FALSE)</f>
      </c>
    </row>
    <row r="712" spans="1:36" x14ac:dyDescent="0.25">
      <c r="A712">
        <v>2024</v>
      </c>
      <c r="B712" t="s">
        <v>31</v>
      </c>
      <c r="C712" t="s">
        <v>32</v>
      </c>
      <c r="D712" t="s">
        <v>33</v>
      </c>
      <c r="E712">
        <v>205</v>
      </c>
      <c r="F712">
        <f>IF(IFERROR(VLOOKUP(E712,Store_Showcase!B2:H144,{2}, FALSE), TRUE)=TRUE, IF(IFERROR(VLOOKUP(E712,Store_SRP!B2:H110,{2}, FALSE), TRUE)=TRUE,VLOOKUP(E712,Store_VAM!B2:H273,{2}, FALSE),VLOOKUP(E712,Store_SRP!B2:H110,{2}, FALSE)), VLOOKUP(E712,Store_Showcase!B2:H144,{2}, FALSE))</f>
      </c>
      <c r="G712">
        <v>655292</v>
      </c>
      <c r="H712" t="s">
        <v>72</v>
      </c>
      <c r="I712" s="8" t="s">
        <v>1635</v>
      </c>
      <c r="J712" t="s">
        <v>36</v>
      </c>
      <c r="K712" s="8">
        <f>IF(J712="PCK", I712, 0)</f>
      </c>
      <c r="L712" s="8">
        <f>IF(J712="KLS", I712, IF(J712="PCK", I712*VLOOKUP(G712,Sku_Consolidated!A2:U957,21, FALSE),I712*VLOOKUP(G712,Sku_Consolidated!A2:U957,21, FALSE)))</f>
      </c>
      <c r="M712" s="8">
        <f>IF(J712="PCS", I712, 0)</f>
      </c>
      <c r="N712" s="8" t="s">
        <v>1636</v>
      </c>
      <c r="O712" s="8">
        <f>N712 * VLOOKUP(E712&amp;VLOOKUP(G712,Sku_Consolidated!A2:Q957,17,FALSE),Sku_CommRate!A2:E1002, 5, FALSE)</f>
      </c>
      <c r="P712" s="8">
        <f>N712 - O712</f>
      </c>
      <c r="Q712">
        <f>VLOOKUP(G712,Sku_Consolidated!A2:G957,7, FALSE)</f>
      </c>
      <c r="R712">
        <f>IF(IFERROR(VLOOKUP(E712,Store_Showcase!B2:H144,7, FALSE), TRUE)=TRUE, IF(IFERROR(VLOOKUP(E712,Store_SRP!B2:H110,7, FALSE), TRUE)=TRUE,VLOOKUP(E712,Store_VAM!B2:H273,7, FALSE),VLOOKUP(E712,Store_SRP!B2:H110,7, FALSE)), VLOOKUP(E712,Store_Showcase!B2:H144,7, FALSE))</f>
      </c>
      <c r="S712">
        <f>IF(IFERROR(VLOOKUP(E712,Store_Showcase!B2:I144,8, FALSE), TRUE)=TRUE, IF(IFERROR(VLOOKUP(E712,Store_SRP!B2:I110,8, FALSE), TRUE)=TRUE,VLOOKUP(E712,Store_VAM!B2:I273,8, FALSE),VLOOKUP(E712,Store_SRP!B2:I110,8, FALSE)), VLOOKUP(E712,Store_Showcase!B2:I144,8, FALSE))</f>
      </c>
      <c r="T712">
        <f>VLOOKUP(G712,Sku_Consolidated!A2:R957,18,FALSE)</f>
      </c>
      <c r="U712">
        <v>6220</v>
      </c>
      <c r="V712">
        <f>IF(VLOOKUP(G712,Sku_Consolidated!A2:S957,19,FALSE)="SHOWCASE", VLOOKUP(E712,Store_Showcase!B2:L144,11, FALSE), IF(VLOOKUP(G712,Sku_Consolidated!A2:S957,19,FALSE)="VAM",VLOOKUP(E712,Store_VAM!B2:L273,11, FALSE),VLOOKUP(E712,Store_SRP!B2:L110,11, FALSE)))</f>
      </c>
      <c r="W712">
        <f>VLOOKUP(G712,Sku_Consolidated!A2:W957,11,FALSE)</f>
      </c>
      <c r="X712">
        <f>VLOOKUP(G712,Sku_Consolidated!A2:H957,8,FALSE)</f>
      </c>
      <c r="Y712">
        <f>VLOOKUP(G712,Sku_Consolidated!A2:I957,9,FALSE)</f>
      </c>
      <c r="Z712" t="s">
        <v>38</v>
      </c>
      <c r="AA712">
        <f>VLOOKUP(G712,Sku_Consolidated!A2:E957,5,FALSE)</f>
      </c>
      <c r="AB712">
        <f>IF(VLOOKUP(G712,Sku_Consolidated!A2:S957,19,FALSE)="SHOWCASE", VLOOKUP(E712,Store_Showcase!B2:N144,13, FALSE), IF(VLOOKUP(G712,Sku_Consolidated!A2:S957,19,FALSE)="VAM",VLOOKUP(E712,Store_VAM!B2:N273,13, FALSE),VLOOKUP(E712,Store_SRP!B2:N110,13, FALSE)))</f>
      </c>
      <c r="AC712">
        <f>IF(IFERROR(AB712,TRUE)=TRUE, "-","OK")</f>
      </c>
      <c r="AD712" s="8" t="s">
        <v>1636</v>
      </c>
      <c r="AE712" s="8" t="s">
        <v>39</v>
      </c>
      <c r="AF712">
        <f>IF(IFERROR(VLOOKUP(E712,Store_Showcase!B2:H144,{5}, FALSE), TRUE)=TRUE, IF(IFERROR(VLOOKUP(E712,Store_SRP!B2:H110,{5}, FALSE), TRUE)=TRUE,VLOOKUP(E712,Store_VAM!B2:H273,{5}, FALSE),VLOOKUP(E712,Store_SRP!B2:H110,{5}, FALSE)), VLOOKUP(E712,Store_Showcase!B2:H144,{5}, FALSE))</f>
      </c>
      <c r="AG712">
        <f>IF(IFERROR(VLOOKUP(E712,Store_Showcase!B2:H144,{6}, FALSE), TRUE)=TRUE, IF(IFERROR(VLOOKUP(E712,Store_SRP!B2:H110,{6}, FALSE), TRUE)=TRUE,VLOOKUP(E712,Store_VAM!B2:H273,{6}, FALSE),VLOOKUP(E712,Store_SRP!B2:H110,{6}, FALSE)), VLOOKUP(E712,Store_Showcase!B2:H144,{6}, FALSE))</f>
      </c>
      <c r="AH712">
        <f>VLOOKUP(G712,Sku_Consolidated!A2:R957,18,FALSE)</f>
      </c>
      <c r="AI712">
        <f>VLOOKUP(G712,Sku_Consolidated!A2:S957,19,FALSE)</f>
      </c>
      <c r="AJ712">
        <f>VLOOKUP(G712,Sku_Consolidated!A2:T957,20,FALSE)</f>
      </c>
    </row>
    <row r="713" spans="1:36" x14ac:dyDescent="0.25">
      <c r="A713">
        <v>2024</v>
      </c>
      <c r="B713" t="s">
        <v>31</v>
      </c>
      <c r="C713" t="s">
        <v>32</v>
      </c>
      <c r="D713" t="s">
        <v>33</v>
      </c>
      <c r="E713">
        <v>221</v>
      </c>
      <c r="F713">
        <f>IF(IFERROR(VLOOKUP(E713,Store_Showcase!B2:H144,{2}, FALSE), TRUE)=TRUE, IF(IFERROR(VLOOKUP(E713,Store_SRP!B2:H110,{2}, FALSE), TRUE)=TRUE,VLOOKUP(E713,Store_VAM!B2:H273,{2}, FALSE),VLOOKUP(E713,Store_SRP!B2:H110,{2}, FALSE)), VLOOKUP(E713,Store_Showcase!B2:H144,{2}, FALSE))</f>
      </c>
      <c r="G713">
        <v>655519</v>
      </c>
      <c r="H713" t="s">
        <v>392</v>
      </c>
      <c r="I713" s="8" t="s">
        <v>1637</v>
      </c>
      <c r="J713" t="s">
        <v>36</v>
      </c>
      <c r="K713" s="8">
        <f>IF(J713="PCK", I713, 0)</f>
      </c>
      <c r="L713" s="8">
        <f>IF(J713="KLS", I713, IF(J713="PCK", I713*VLOOKUP(G713,Sku_Consolidated!A2:U957,21, FALSE),I713*VLOOKUP(G713,Sku_Consolidated!A2:U957,21, FALSE)))</f>
      </c>
      <c r="M713" s="8">
        <f>IF(J713="PCS", I713, 0)</f>
      </c>
      <c r="N713" s="8" t="s">
        <v>1638</v>
      </c>
      <c r="O713" s="8">
        <f>N713 * VLOOKUP(E713&amp;VLOOKUP(G713,Sku_Consolidated!A2:Q957,17,FALSE),Sku_CommRate!A2:E1002, 5, FALSE)</f>
      </c>
      <c r="P713" s="8">
        <f>N713 - O713</f>
      </c>
      <c r="Q713">
        <f>VLOOKUP(G713,Sku_Consolidated!A2:G957,7, FALSE)</f>
      </c>
      <c r="R713">
        <f>IF(IFERROR(VLOOKUP(E713,Store_Showcase!B2:H144,7, FALSE), TRUE)=TRUE, IF(IFERROR(VLOOKUP(E713,Store_SRP!B2:H110,7, FALSE), TRUE)=TRUE,VLOOKUP(E713,Store_VAM!B2:H273,7, FALSE),VLOOKUP(E713,Store_SRP!B2:H110,7, FALSE)), VLOOKUP(E713,Store_Showcase!B2:H144,7, FALSE))</f>
      </c>
      <c r="S713">
        <f>IF(IFERROR(VLOOKUP(E713,Store_Showcase!B2:I144,8, FALSE), TRUE)=TRUE, IF(IFERROR(VLOOKUP(E713,Store_SRP!B2:I110,8, FALSE), TRUE)=TRUE,VLOOKUP(E713,Store_VAM!B2:I273,8, FALSE),VLOOKUP(E713,Store_SRP!B2:I110,8, FALSE)), VLOOKUP(E713,Store_Showcase!B2:I144,8, FALSE))</f>
      </c>
      <c r="T713">
        <f>VLOOKUP(G713,Sku_Consolidated!A2:R957,18,FALSE)</f>
      </c>
      <c r="U713">
        <v>6341</v>
      </c>
      <c r="V713">
        <f>IF(VLOOKUP(G713,Sku_Consolidated!A2:S957,19,FALSE)="SHOWCASE", VLOOKUP(E713,Store_Showcase!B2:L144,11, FALSE), IF(VLOOKUP(G713,Sku_Consolidated!A2:S957,19,FALSE)="VAM",VLOOKUP(E713,Store_VAM!B2:L273,11, FALSE),VLOOKUP(E713,Store_SRP!B2:L110,11, FALSE)))</f>
      </c>
      <c r="W713">
        <f>VLOOKUP(G713,Sku_Consolidated!A2:W957,11,FALSE)</f>
      </c>
      <c r="X713">
        <f>VLOOKUP(G713,Sku_Consolidated!A2:H957,8,FALSE)</f>
      </c>
      <c r="Y713">
        <f>VLOOKUP(G713,Sku_Consolidated!A2:I957,9,FALSE)</f>
      </c>
      <c r="Z713" t="s">
        <v>38</v>
      </c>
      <c r="AA713">
        <f>VLOOKUP(G713,Sku_Consolidated!A2:E957,5,FALSE)</f>
      </c>
      <c r="AB713">
        <f>IF(VLOOKUP(G713,Sku_Consolidated!A2:S957,19,FALSE)="SHOWCASE", VLOOKUP(E713,Store_Showcase!B2:N144,13, FALSE), IF(VLOOKUP(G713,Sku_Consolidated!A2:S957,19,FALSE)="VAM",VLOOKUP(E713,Store_VAM!B2:N273,13, FALSE),VLOOKUP(E713,Store_SRP!B2:N110,13, FALSE)))</f>
      </c>
      <c r="AC713">
        <f>IF(IFERROR(AB713,TRUE)=TRUE, "-","OK")</f>
      </c>
      <c r="AD713" s="8" t="s">
        <v>1638</v>
      </c>
      <c r="AE713" s="8" t="s">
        <v>39</v>
      </c>
      <c r="AF713">
        <f>IF(IFERROR(VLOOKUP(E713,Store_Showcase!B2:H144,{5}, FALSE), TRUE)=TRUE, IF(IFERROR(VLOOKUP(E713,Store_SRP!B2:H110,{5}, FALSE), TRUE)=TRUE,VLOOKUP(E713,Store_VAM!B2:H273,{5}, FALSE),VLOOKUP(E713,Store_SRP!B2:H110,{5}, FALSE)), VLOOKUP(E713,Store_Showcase!B2:H144,{5}, FALSE))</f>
      </c>
      <c r="AG713">
        <f>IF(IFERROR(VLOOKUP(E713,Store_Showcase!B2:H144,{6}, FALSE), TRUE)=TRUE, IF(IFERROR(VLOOKUP(E713,Store_SRP!B2:H110,{6}, FALSE), TRUE)=TRUE,VLOOKUP(E713,Store_VAM!B2:H273,{6}, FALSE),VLOOKUP(E713,Store_SRP!B2:H110,{6}, FALSE)), VLOOKUP(E713,Store_Showcase!B2:H144,{6}, FALSE))</f>
      </c>
      <c r="AH713">
        <f>VLOOKUP(G713,Sku_Consolidated!A2:R957,18,FALSE)</f>
      </c>
      <c r="AI713">
        <f>VLOOKUP(G713,Sku_Consolidated!A2:S957,19,FALSE)</f>
      </c>
      <c r="AJ713">
        <f>VLOOKUP(G713,Sku_Consolidated!A2:T957,20,FALSE)</f>
      </c>
    </row>
    <row r="714" spans="1:36" x14ac:dyDescent="0.25">
      <c r="A714">
        <v>2024</v>
      </c>
      <c r="B714" t="s">
        <v>31</v>
      </c>
      <c r="C714" t="s">
        <v>32</v>
      </c>
      <c r="D714" t="s">
        <v>33</v>
      </c>
      <c r="E714">
        <v>248</v>
      </c>
      <c r="F714">
        <f>IF(IFERROR(VLOOKUP(E714,Store_Showcase!B2:H144,{2}, FALSE), TRUE)=TRUE, IF(IFERROR(VLOOKUP(E714,Store_SRP!B2:H110,{2}, FALSE), TRUE)=TRUE,VLOOKUP(E714,Store_VAM!B2:H273,{2}, FALSE),VLOOKUP(E714,Store_SRP!B2:H110,{2}, FALSE)), VLOOKUP(E714,Store_Showcase!B2:H144,{2}, FALSE))</f>
      </c>
      <c r="G714">
        <v>657471</v>
      </c>
      <c r="H714" t="s">
        <v>84</v>
      </c>
      <c r="I714" s="8" t="s">
        <v>1639</v>
      </c>
      <c r="J714" t="s">
        <v>36</v>
      </c>
      <c r="K714" s="8">
        <f>IF(J714="PCK", I714, 0)</f>
      </c>
      <c r="L714" s="8">
        <f>IF(J714="KLS", I714, IF(J714="PCK", I714*VLOOKUP(G714,Sku_Consolidated!A2:U957,21, FALSE),I714*VLOOKUP(G714,Sku_Consolidated!A2:U957,21, FALSE)))</f>
      </c>
      <c r="M714" s="8">
        <f>IF(J714="PCS", I714, 0)</f>
      </c>
      <c r="N714" s="8" t="s">
        <v>1640</v>
      </c>
      <c r="O714" s="8">
        <f>N714 * VLOOKUP(E714&amp;VLOOKUP(G714,Sku_Consolidated!A2:Q957,17,FALSE),Sku_CommRate!A2:E1002, 5, FALSE)</f>
      </c>
      <c r="P714" s="8">
        <f>N714 - O714</f>
      </c>
      <c r="Q714">
        <f>VLOOKUP(G714,Sku_Consolidated!A2:G957,7, FALSE)</f>
      </c>
      <c r="R714">
        <f>IF(IFERROR(VLOOKUP(E714,Store_Showcase!B2:H144,7, FALSE), TRUE)=TRUE, IF(IFERROR(VLOOKUP(E714,Store_SRP!B2:H110,7, FALSE), TRUE)=TRUE,VLOOKUP(E714,Store_VAM!B2:H273,7, FALSE),VLOOKUP(E714,Store_SRP!B2:H110,7, FALSE)), VLOOKUP(E714,Store_Showcase!B2:H144,7, FALSE))</f>
      </c>
      <c r="S714">
        <f>IF(IFERROR(VLOOKUP(E714,Store_Showcase!B2:I144,8, FALSE), TRUE)=TRUE, IF(IFERROR(VLOOKUP(E714,Store_SRP!B2:I110,8, FALSE), TRUE)=TRUE,VLOOKUP(E714,Store_VAM!B2:I273,8, FALSE),VLOOKUP(E714,Store_SRP!B2:I110,8, FALSE)), VLOOKUP(E714,Store_Showcase!B2:I144,8, FALSE))</f>
      </c>
      <c r="T714">
        <f>VLOOKUP(G714,Sku_Consolidated!A2:R957,18,FALSE)</f>
      </c>
      <c r="U714">
        <v>7074</v>
      </c>
      <c r="V714">
        <f>IF(VLOOKUP(G714,Sku_Consolidated!A2:S957,19,FALSE)="SHOWCASE", VLOOKUP(E714,Store_Showcase!B2:L144,11, FALSE), IF(VLOOKUP(G714,Sku_Consolidated!A2:S957,19,FALSE)="VAM",VLOOKUP(E714,Store_VAM!B2:L273,11, FALSE),VLOOKUP(E714,Store_SRP!B2:L110,11, FALSE)))</f>
      </c>
      <c r="W714">
        <f>VLOOKUP(G714,Sku_Consolidated!A2:W957,11,FALSE)</f>
      </c>
      <c r="X714">
        <f>VLOOKUP(G714,Sku_Consolidated!A2:H957,8,FALSE)</f>
      </c>
      <c r="Y714">
        <f>VLOOKUP(G714,Sku_Consolidated!A2:I957,9,FALSE)</f>
      </c>
      <c r="Z714" t="s">
        <v>38</v>
      </c>
      <c r="AA714">
        <f>VLOOKUP(G714,Sku_Consolidated!A2:E957,5,FALSE)</f>
      </c>
      <c r="AB714">
        <f>IF(VLOOKUP(G714,Sku_Consolidated!A2:S957,19,FALSE)="SHOWCASE", VLOOKUP(E714,Store_Showcase!B2:N144,13, FALSE), IF(VLOOKUP(G714,Sku_Consolidated!A2:S957,19,FALSE)="VAM",VLOOKUP(E714,Store_VAM!B2:N273,13, FALSE),VLOOKUP(E714,Store_SRP!B2:N110,13, FALSE)))</f>
      </c>
      <c r="AC714">
        <f>IF(IFERROR(AB714,TRUE)=TRUE, "-","OK")</f>
      </c>
      <c r="AD714" s="8" t="s">
        <v>1640</v>
      </c>
      <c r="AE714" s="8" t="s">
        <v>39</v>
      </c>
      <c r="AF714">
        <f>IF(IFERROR(VLOOKUP(E714,Store_Showcase!B2:H144,{5}, FALSE), TRUE)=TRUE, IF(IFERROR(VLOOKUP(E714,Store_SRP!B2:H110,{5}, FALSE), TRUE)=TRUE,VLOOKUP(E714,Store_VAM!B2:H273,{5}, FALSE),VLOOKUP(E714,Store_SRP!B2:H110,{5}, FALSE)), VLOOKUP(E714,Store_Showcase!B2:H144,{5}, FALSE))</f>
      </c>
      <c r="AG714">
        <f>IF(IFERROR(VLOOKUP(E714,Store_Showcase!B2:H144,{6}, FALSE), TRUE)=TRUE, IF(IFERROR(VLOOKUP(E714,Store_SRP!B2:H110,{6}, FALSE), TRUE)=TRUE,VLOOKUP(E714,Store_VAM!B2:H273,{6}, FALSE),VLOOKUP(E714,Store_SRP!B2:H110,{6}, FALSE)), VLOOKUP(E714,Store_Showcase!B2:H144,{6}, FALSE))</f>
      </c>
      <c r="AH714">
        <f>VLOOKUP(G714,Sku_Consolidated!A2:R957,18,FALSE)</f>
      </c>
      <c r="AI714">
        <f>VLOOKUP(G714,Sku_Consolidated!A2:S957,19,FALSE)</f>
      </c>
      <c r="AJ714">
        <f>VLOOKUP(G714,Sku_Consolidated!A2:T957,20,FALSE)</f>
      </c>
    </row>
    <row r="715" spans="1:36" x14ac:dyDescent="0.25">
      <c r="A715">
        <v>2024</v>
      </c>
      <c r="B715" t="s">
        <v>31</v>
      </c>
      <c r="C715" t="s">
        <v>32</v>
      </c>
      <c r="D715" t="s">
        <v>33</v>
      </c>
      <c r="E715">
        <v>804</v>
      </c>
      <c r="F715">
        <f>IF(IFERROR(VLOOKUP(E715,Store_Showcase!B2:H144,{2}, FALSE), TRUE)=TRUE, IF(IFERROR(VLOOKUP(E715,Store_SRP!B2:H110,{2}, FALSE), TRUE)=TRUE,VLOOKUP(E715,Store_VAM!B2:H273,{2}, FALSE),VLOOKUP(E715,Store_SRP!B2:H110,{2}, FALSE)), VLOOKUP(E715,Store_Showcase!B2:H144,{2}, FALSE))</f>
      </c>
      <c r="G715">
        <v>655316</v>
      </c>
      <c r="H715" t="s">
        <v>875</v>
      </c>
      <c r="I715" s="8" t="s">
        <v>1641</v>
      </c>
      <c r="J715" t="s">
        <v>36</v>
      </c>
      <c r="K715" s="8">
        <f>IF(J715="PCK", I715, 0)</f>
      </c>
      <c r="L715" s="8">
        <f>IF(J715="KLS", I715, IF(J715="PCK", I715*VLOOKUP(G715,Sku_Consolidated!A2:U957,21, FALSE),I715*VLOOKUP(G715,Sku_Consolidated!A2:U957,21, FALSE)))</f>
      </c>
      <c r="M715" s="8">
        <f>IF(J715="PCS", I715, 0)</f>
      </c>
      <c r="N715" s="8" t="s">
        <v>1642</v>
      </c>
      <c r="O715" s="8">
        <f>N715 * VLOOKUP(E715&amp;VLOOKUP(G715,Sku_Consolidated!A2:Q957,17,FALSE),Sku_CommRate!A2:E1002, 5, FALSE)</f>
      </c>
      <c r="P715" s="8">
        <f>N715 - O715</f>
      </c>
      <c r="Q715">
        <f>VLOOKUP(G715,Sku_Consolidated!A2:G957,7, FALSE)</f>
      </c>
      <c r="R715">
        <f>IF(IFERROR(VLOOKUP(E715,Store_Showcase!B2:H144,7, FALSE), TRUE)=TRUE, IF(IFERROR(VLOOKUP(E715,Store_SRP!B2:H110,7, FALSE), TRUE)=TRUE,VLOOKUP(E715,Store_VAM!B2:H273,7, FALSE),VLOOKUP(E715,Store_SRP!B2:H110,7, FALSE)), VLOOKUP(E715,Store_Showcase!B2:H144,7, FALSE))</f>
      </c>
      <c r="S715">
        <f>IF(IFERROR(VLOOKUP(E715,Store_Showcase!B2:I144,8, FALSE), TRUE)=TRUE, IF(IFERROR(VLOOKUP(E715,Store_SRP!B2:I110,8, FALSE), TRUE)=TRUE,VLOOKUP(E715,Store_VAM!B2:I273,8, FALSE),VLOOKUP(E715,Store_SRP!B2:I110,8, FALSE)), VLOOKUP(E715,Store_Showcase!B2:I144,8, FALSE))</f>
      </c>
      <c r="T715">
        <f>VLOOKUP(G715,Sku_Consolidated!A2:R957,18,FALSE)</f>
      </c>
      <c r="U715">
        <v>6241</v>
      </c>
      <c r="V715">
        <f>IF(VLOOKUP(G715,Sku_Consolidated!A2:S957,19,FALSE)="SHOWCASE", VLOOKUP(E715,Store_Showcase!B2:L144,11, FALSE), IF(VLOOKUP(G715,Sku_Consolidated!A2:S957,19,FALSE)="VAM",VLOOKUP(E715,Store_VAM!B2:L273,11, FALSE),VLOOKUP(E715,Store_SRP!B2:L110,11, FALSE)))</f>
      </c>
      <c r="W715">
        <f>VLOOKUP(G715,Sku_Consolidated!A2:W957,11,FALSE)</f>
      </c>
      <c r="X715">
        <f>VLOOKUP(G715,Sku_Consolidated!A2:H957,8,FALSE)</f>
      </c>
      <c r="Y715">
        <f>VLOOKUP(G715,Sku_Consolidated!A2:I957,9,FALSE)</f>
      </c>
      <c r="Z715" t="s">
        <v>38</v>
      </c>
      <c r="AA715">
        <f>VLOOKUP(G715,Sku_Consolidated!A2:E957,5,FALSE)</f>
      </c>
      <c r="AB715">
        <f>IF(VLOOKUP(G715,Sku_Consolidated!A2:S957,19,FALSE)="SHOWCASE", VLOOKUP(E715,Store_Showcase!B2:N144,13, FALSE), IF(VLOOKUP(G715,Sku_Consolidated!A2:S957,19,FALSE)="VAM",VLOOKUP(E715,Store_VAM!B2:N273,13, FALSE),VLOOKUP(E715,Store_SRP!B2:N110,13, FALSE)))</f>
      </c>
      <c r="AC715">
        <f>IF(IFERROR(AB715,TRUE)=TRUE, "-","OK")</f>
      </c>
      <c r="AD715" s="8" t="s">
        <v>1642</v>
      </c>
      <c r="AE715" s="8" t="s">
        <v>39</v>
      </c>
      <c r="AF715">
        <f>IF(IFERROR(VLOOKUP(E715,Store_Showcase!B2:H144,{5}, FALSE), TRUE)=TRUE, IF(IFERROR(VLOOKUP(E715,Store_SRP!B2:H110,{5}, FALSE), TRUE)=TRUE,VLOOKUP(E715,Store_VAM!B2:H273,{5}, FALSE),VLOOKUP(E715,Store_SRP!B2:H110,{5}, FALSE)), VLOOKUP(E715,Store_Showcase!B2:H144,{5}, FALSE))</f>
      </c>
      <c r="AG715">
        <f>IF(IFERROR(VLOOKUP(E715,Store_Showcase!B2:H144,{6}, FALSE), TRUE)=TRUE, IF(IFERROR(VLOOKUP(E715,Store_SRP!B2:H110,{6}, FALSE), TRUE)=TRUE,VLOOKUP(E715,Store_VAM!B2:H273,{6}, FALSE),VLOOKUP(E715,Store_SRP!B2:H110,{6}, FALSE)), VLOOKUP(E715,Store_Showcase!B2:H144,{6}, FALSE))</f>
      </c>
      <c r="AH715">
        <f>VLOOKUP(G715,Sku_Consolidated!A2:R957,18,FALSE)</f>
      </c>
      <c r="AI715">
        <f>VLOOKUP(G715,Sku_Consolidated!A2:S957,19,FALSE)</f>
      </c>
      <c r="AJ715">
        <f>VLOOKUP(G715,Sku_Consolidated!A2:T957,20,FALSE)</f>
      </c>
    </row>
    <row r="716" spans="1:36" x14ac:dyDescent="0.25">
      <c r="A716">
        <v>2024</v>
      </c>
      <c r="B716" t="s">
        <v>31</v>
      </c>
      <c r="C716" t="s">
        <v>32</v>
      </c>
      <c r="D716" t="s">
        <v>33</v>
      </c>
      <c r="E716">
        <v>705</v>
      </c>
      <c r="F716">
        <f>IF(IFERROR(VLOOKUP(E716,Store_Showcase!B2:H144,{2}, FALSE), TRUE)=TRUE, IF(IFERROR(VLOOKUP(E716,Store_SRP!B2:H110,{2}, FALSE), TRUE)=TRUE,VLOOKUP(E716,Store_VAM!B2:H273,{2}, FALSE),VLOOKUP(E716,Store_SRP!B2:H110,{2}, FALSE)), VLOOKUP(E716,Store_Showcase!B2:H144,{2}, FALSE))</f>
      </c>
      <c r="G716">
        <v>666982</v>
      </c>
      <c r="H716" t="s">
        <v>1363</v>
      </c>
      <c r="I716" s="8" t="s">
        <v>1643</v>
      </c>
      <c r="J716" t="s">
        <v>493</v>
      </c>
      <c r="K716" s="8">
        <f>IF(J716="PCK", I716, 0)</f>
      </c>
      <c r="L716" s="8">
        <f>IF(J716="KLS", I716, IF(J716="PCK", I716*VLOOKUP(G716,Sku_Consolidated!A2:U957,21, FALSE),I716*VLOOKUP(G716,Sku_Consolidated!A2:U957,21, FALSE)))</f>
      </c>
      <c r="M716" s="8">
        <f>IF(J716="PCS", I716, 0)</f>
      </c>
      <c r="N716" s="8" t="s">
        <v>1644</v>
      </c>
      <c r="O716" s="8">
        <f>N716 * VLOOKUP(E716&amp;VLOOKUP(G716,Sku_Consolidated!A2:Q957,17,FALSE),Sku_CommRate!A2:E1002, 5, FALSE)</f>
      </c>
      <c r="P716" s="8">
        <f>N716 - O716</f>
      </c>
      <c r="Q716">
        <f>VLOOKUP(G716,Sku_Consolidated!A2:G957,7, FALSE)</f>
      </c>
      <c r="R716">
        <f>IF(IFERROR(VLOOKUP(E716,Store_Showcase!B2:H144,7, FALSE), TRUE)=TRUE, IF(IFERROR(VLOOKUP(E716,Store_SRP!B2:H110,7, FALSE), TRUE)=TRUE,VLOOKUP(E716,Store_VAM!B2:H273,7, FALSE),VLOOKUP(E716,Store_SRP!B2:H110,7, FALSE)), VLOOKUP(E716,Store_Showcase!B2:H144,7, FALSE))</f>
      </c>
      <c r="S716">
        <f>IF(IFERROR(VLOOKUP(E716,Store_Showcase!B2:I144,8, FALSE), TRUE)=TRUE, IF(IFERROR(VLOOKUP(E716,Store_SRP!B2:I110,8, FALSE), TRUE)=TRUE,VLOOKUP(E716,Store_VAM!B2:I273,8, FALSE),VLOOKUP(E716,Store_SRP!B2:I110,8, FALSE)), VLOOKUP(E716,Store_Showcase!B2:I144,8, FALSE))</f>
      </c>
      <c r="T716">
        <f>VLOOKUP(G716,Sku_Consolidated!A2:R957,18,FALSE)</f>
      </c>
      <c r="U716">
        <v>4806532531663</v>
      </c>
      <c r="V716">
        <f>IF(VLOOKUP(G716,Sku_Consolidated!A2:S957,19,FALSE)="SHOWCASE", VLOOKUP(E716,Store_Showcase!B2:L144,11, FALSE), IF(VLOOKUP(G716,Sku_Consolidated!A2:S957,19,FALSE)="VAM",VLOOKUP(E716,Store_VAM!B2:L273,11, FALSE),VLOOKUP(E716,Store_SRP!B2:L110,11, FALSE)))</f>
      </c>
      <c r="W716">
        <f>VLOOKUP(G716,Sku_Consolidated!A2:W957,11,FALSE)</f>
      </c>
      <c r="X716">
        <f>VLOOKUP(G716,Sku_Consolidated!A2:H957,8,FALSE)</f>
      </c>
      <c r="Y716">
        <f>VLOOKUP(G716,Sku_Consolidated!A2:I957,9,FALSE)</f>
      </c>
      <c r="Z716" t="s">
        <v>38</v>
      </c>
      <c r="AA716">
        <f>VLOOKUP(G716,Sku_Consolidated!A2:E957,5,FALSE)</f>
      </c>
      <c r="AB716">
        <f>IF(VLOOKUP(G716,Sku_Consolidated!A2:S957,19,FALSE)="SHOWCASE", VLOOKUP(E716,Store_Showcase!B2:N144,13, FALSE), IF(VLOOKUP(G716,Sku_Consolidated!A2:S957,19,FALSE)="VAM",VLOOKUP(E716,Store_VAM!B2:N273,13, FALSE),VLOOKUP(E716,Store_SRP!B2:N110,13, FALSE)))</f>
      </c>
      <c r="AC716">
        <f>IF(IFERROR(AB716,TRUE)=TRUE, "-","OK")</f>
      </c>
      <c r="AD716" s="8" t="s">
        <v>1645</v>
      </c>
      <c r="AE716" s="8" t="s">
        <v>1646</v>
      </c>
      <c r="AF716">
        <f>IF(IFERROR(VLOOKUP(E716,Store_Showcase!B2:H144,{5}, FALSE), TRUE)=TRUE, IF(IFERROR(VLOOKUP(E716,Store_SRP!B2:H110,{5}, FALSE), TRUE)=TRUE,VLOOKUP(E716,Store_VAM!B2:H273,{5}, FALSE),VLOOKUP(E716,Store_SRP!B2:H110,{5}, FALSE)), VLOOKUP(E716,Store_Showcase!B2:H144,{5}, FALSE))</f>
      </c>
      <c r="AG716">
        <f>IF(IFERROR(VLOOKUP(E716,Store_Showcase!B2:H144,{6}, FALSE), TRUE)=TRUE, IF(IFERROR(VLOOKUP(E716,Store_SRP!B2:H110,{6}, FALSE), TRUE)=TRUE,VLOOKUP(E716,Store_VAM!B2:H273,{6}, FALSE),VLOOKUP(E716,Store_SRP!B2:H110,{6}, FALSE)), VLOOKUP(E716,Store_Showcase!B2:H144,{6}, FALSE))</f>
      </c>
      <c r="AH716">
        <f>VLOOKUP(G716,Sku_Consolidated!A2:R957,18,FALSE)</f>
      </c>
      <c r="AI716">
        <f>VLOOKUP(G716,Sku_Consolidated!A2:S957,19,FALSE)</f>
      </c>
      <c r="AJ716">
        <f>VLOOKUP(G716,Sku_Consolidated!A2:T957,20,FALSE)</f>
      </c>
    </row>
    <row r="717" spans="1:36" x14ac:dyDescent="0.25">
      <c r="A717">
        <v>2024</v>
      </c>
      <c r="B717" t="s">
        <v>31</v>
      </c>
      <c r="C717" t="s">
        <v>32</v>
      </c>
      <c r="D717" t="s">
        <v>33</v>
      </c>
      <c r="E717">
        <v>717</v>
      </c>
      <c r="F717">
        <f>IF(IFERROR(VLOOKUP(E717,Store_Showcase!B2:H144,{2}, FALSE), TRUE)=TRUE, IF(IFERROR(VLOOKUP(E717,Store_SRP!B2:H110,{2}, FALSE), TRUE)=TRUE,VLOOKUP(E717,Store_VAM!B2:H273,{2}, FALSE),VLOOKUP(E717,Store_SRP!B2:H110,{2}, FALSE)), VLOOKUP(E717,Store_Showcase!B2:H144,{2}, FALSE))</f>
      </c>
      <c r="G717">
        <v>670205</v>
      </c>
      <c r="H717" t="s">
        <v>1586</v>
      </c>
      <c r="I717" s="8" t="s">
        <v>1647</v>
      </c>
      <c r="J717" t="s">
        <v>36</v>
      </c>
      <c r="K717" s="8">
        <f>IF(J717="PCK", I717, 0)</f>
      </c>
      <c r="L717" s="8">
        <f>IF(J717="KLS", I717, IF(J717="PCK", I717*VLOOKUP(G717,Sku_Consolidated!A2:U957,21, FALSE),I717*VLOOKUP(G717,Sku_Consolidated!A2:U957,21, FALSE)))</f>
      </c>
      <c r="M717" s="8">
        <f>IF(J717="PCS", I717, 0)</f>
      </c>
      <c r="N717" s="8" t="s">
        <v>1648</v>
      </c>
      <c r="O717" s="8">
        <f>N717 * VLOOKUP(E717&amp;VLOOKUP(G717,Sku_Consolidated!A2:Q957,17,FALSE),Sku_CommRate!A2:E1002, 5, FALSE)</f>
      </c>
      <c r="P717" s="8">
        <f>N717 - O717</f>
      </c>
      <c r="Q717">
        <f>VLOOKUP(G717,Sku_Consolidated!A2:G957,7, FALSE)</f>
      </c>
      <c r="R717">
        <f>IF(IFERROR(VLOOKUP(E717,Store_Showcase!B2:H144,7, FALSE), TRUE)=TRUE, IF(IFERROR(VLOOKUP(E717,Store_SRP!B2:H110,7, FALSE), TRUE)=TRUE,VLOOKUP(E717,Store_VAM!B2:H273,7, FALSE),VLOOKUP(E717,Store_SRP!B2:H110,7, FALSE)), VLOOKUP(E717,Store_Showcase!B2:H144,7, FALSE))</f>
      </c>
      <c r="S717">
        <f>IF(IFERROR(VLOOKUP(E717,Store_Showcase!B2:I144,8, FALSE), TRUE)=TRUE, IF(IFERROR(VLOOKUP(E717,Store_SRP!B2:I110,8, FALSE), TRUE)=TRUE,VLOOKUP(E717,Store_VAM!B2:I273,8, FALSE),VLOOKUP(E717,Store_SRP!B2:I110,8, FALSE)), VLOOKUP(E717,Store_Showcase!B2:I144,8, FALSE))</f>
      </c>
      <c r="T717">
        <f>VLOOKUP(G717,Sku_Consolidated!A2:R957,18,FALSE)</f>
      </c>
      <c r="U717">
        <v>8433</v>
      </c>
      <c r="V717">
        <f>IF(VLOOKUP(G717,Sku_Consolidated!A2:S957,19,FALSE)="SHOWCASE", VLOOKUP(E717,Store_Showcase!B2:L144,11, FALSE), IF(VLOOKUP(G717,Sku_Consolidated!A2:S957,19,FALSE)="VAM",VLOOKUP(E717,Store_VAM!B2:L273,11, FALSE),VLOOKUP(E717,Store_SRP!B2:L110,11, FALSE)))</f>
      </c>
      <c r="W717">
        <f>VLOOKUP(G717,Sku_Consolidated!A2:W957,11,FALSE)</f>
      </c>
      <c r="X717">
        <f>VLOOKUP(G717,Sku_Consolidated!A2:H957,8,FALSE)</f>
      </c>
      <c r="Y717">
        <f>VLOOKUP(G717,Sku_Consolidated!A2:I957,9,FALSE)</f>
      </c>
      <c r="Z717" t="s">
        <v>38</v>
      </c>
      <c r="AA717">
        <f>VLOOKUP(G717,Sku_Consolidated!A2:E957,5,FALSE)</f>
      </c>
      <c r="AB717">
        <f>IF(VLOOKUP(G717,Sku_Consolidated!A2:S957,19,FALSE)="SHOWCASE", VLOOKUP(E717,Store_Showcase!B2:N144,13, FALSE), IF(VLOOKUP(G717,Sku_Consolidated!A2:S957,19,FALSE)="VAM",VLOOKUP(E717,Store_VAM!B2:N273,13, FALSE),VLOOKUP(E717,Store_SRP!B2:N110,13, FALSE)))</f>
      </c>
      <c r="AC717">
        <f>IF(IFERROR(AB717,TRUE)=TRUE, "-","OK")</f>
      </c>
      <c r="AD717" s="8" t="s">
        <v>1649</v>
      </c>
      <c r="AE717" s="8" t="s">
        <v>1650</v>
      </c>
      <c r="AF717">
        <f>IF(IFERROR(VLOOKUP(E717,Store_Showcase!B2:H144,{5}, FALSE), TRUE)=TRUE, IF(IFERROR(VLOOKUP(E717,Store_SRP!B2:H110,{5}, FALSE), TRUE)=TRUE,VLOOKUP(E717,Store_VAM!B2:H273,{5}, FALSE),VLOOKUP(E717,Store_SRP!B2:H110,{5}, FALSE)), VLOOKUP(E717,Store_Showcase!B2:H144,{5}, FALSE))</f>
      </c>
      <c r="AG717">
        <f>IF(IFERROR(VLOOKUP(E717,Store_Showcase!B2:H144,{6}, FALSE), TRUE)=TRUE, IF(IFERROR(VLOOKUP(E717,Store_SRP!B2:H110,{6}, FALSE), TRUE)=TRUE,VLOOKUP(E717,Store_VAM!B2:H273,{6}, FALSE),VLOOKUP(E717,Store_SRP!B2:H110,{6}, FALSE)), VLOOKUP(E717,Store_Showcase!B2:H144,{6}, FALSE))</f>
      </c>
      <c r="AH717">
        <f>VLOOKUP(G717,Sku_Consolidated!A2:R957,18,FALSE)</f>
      </c>
      <c r="AI717">
        <f>VLOOKUP(G717,Sku_Consolidated!A2:S957,19,FALSE)</f>
      </c>
      <c r="AJ717">
        <f>VLOOKUP(G717,Sku_Consolidated!A2:T957,20,FALSE)</f>
      </c>
    </row>
    <row r="718" spans="1:36" x14ac:dyDescent="0.25">
      <c r="A718">
        <v>2024</v>
      </c>
      <c r="B718" t="s">
        <v>31</v>
      </c>
      <c r="C718" t="s">
        <v>32</v>
      </c>
      <c r="D718" t="s">
        <v>33</v>
      </c>
      <c r="E718">
        <v>497</v>
      </c>
      <c r="F718">
        <f>IF(IFERROR(VLOOKUP(E718,Store_Showcase!B2:H144,{2}, FALSE), TRUE)=TRUE, IF(IFERROR(VLOOKUP(E718,Store_SRP!B2:H110,{2}, FALSE), TRUE)=TRUE,VLOOKUP(E718,Store_VAM!B2:H273,{2}, FALSE),VLOOKUP(E718,Store_SRP!B2:H110,{2}, FALSE)), VLOOKUP(E718,Store_Showcase!B2:H144,{2}, FALSE))</f>
      </c>
      <c r="G718">
        <v>671861</v>
      </c>
      <c r="H718" t="s">
        <v>1651</v>
      </c>
      <c r="I718" s="8" t="s">
        <v>1198</v>
      </c>
      <c r="J718" t="s">
        <v>493</v>
      </c>
      <c r="K718" s="8">
        <f>IF(J718="PCK", I718, 0)</f>
      </c>
      <c r="L718" s="8">
        <f>IF(J718="KLS", I718, IF(J718="PCK", I718*VLOOKUP(G718,Sku_Consolidated!A2:U957,21, FALSE),I718*VLOOKUP(G718,Sku_Consolidated!A2:U957,21, FALSE)))</f>
      </c>
      <c r="M718" s="8">
        <f>IF(J718="PCS", I718, 0)</f>
      </c>
      <c r="N718" s="8" t="s">
        <v>1652</v>
      </c>
      <c r="O718" s="8">
        <f>N718 * VLOOKUP(E718&amp;VLOOKUP(G718,Sku_Consolidated!A2:Q957,17,FALSE),Sku_CommRate!A2:E1002, 5, FALSE)</f>
      </c>
      <c r="P718" s="8">
        <f>N718 - O718</f>
      </c>
      <c r="Q718">
        <f>VLOOKUP(G718,Sku_Consolidated!A2:G957,7, FALSE)</f>
      </c>
      <c r="R718">
        <f>IF(IFERROR(VLOOKUP(E718,Store_Showcase!B2:H144,7, FALSE), TRUE)=TRUE, IF(IFERROR(VLOOKUP(E718,Store_SRP!B2:H110,7, FALSE), TRUE)=TRUE,VLOOKUP(E718,Store_VAM!B2:H273,7, FALSE),VLOOKUP(E718,Store_SRP!B2:H110,7, FALSE)), VLOOKUP(E718,Store_Showcase!B2:H144,7, FALSE))</f>
      </c>
      <c r="S718">
        <f>IF(IFERROR(VLOOKUP(E718,Store_Showcase!B2:I144,8, FALSE), TRUE)=TRUE, IF(IFERROR(VLOOKUP(E718,Store_SRP!B2:I110,8, FALSE), TRUE)=TRUE,VLOOKUP(E718,Store_VAM!B2:I273,8, FALSE),VLOOKUP(E718,Store_SRP!B2:I110,8, FALSE)), VLOOKUP(E718,Store_Showcase!B2:I144,8, FALSE))</f>
      </c>
      <c r="T718">
        <f>VLOOKUP(G718,Sku_Consolidated!A2:R957,18,FALSE)</f>
      </c>
      <c r="U718">
        <v>2100006718614</v>
      </c>
      <c r="V718">
        <f>IF(VLOOKUP(G718,Sku_Consolidated!A2:S957,19,FALSE)="SHOWCASE", VLOOKUP(E718,Store_Showcase!B2:L144,11, FALSE), IF(VLOOKUP(G718,Sku_Consolidated!A2:S957,19,FALSE)="VAM",VLOOKUP(E718,Store_VAM!B2:L273,11, FALSE),VLOOKUP(E718,Store_SRP!B2:L110,11, FALSE)))</f>
      </c>
      <c r="W718">
        <f>VLOOKUP(G718,Sku_Consolidated!A2:W957,11,FALSE)</f>
      </c>
      <c r="X718">
        <f>VLOOKUP(G718,Sku_Consolidated!A2:H957,8,FALSE)</f>
      </c>
      <c r="Y718">
        <f>VLOOKUP(G718,Sku_Consolidated!A2:I957,9,FALSE)</f>
      </c>
      <c r="Z718" t="s">
        <v>38</v>
      </c>
      <c r="AA718">
        <f>VLOOKUP(G718,Sku_Consolidated!A2:E957,5,FALSE)</f>
      </c>
      <c r="AB718">
        <f>IF(VLOOKUP(G718,Sku_Consolidated!A2:S957,19,FALSE)="SHOWCASE", VLOOKUP(E718,Store_Showcase!B2:N144,13, FALSE), IF(VLOOKUP(G718,Sku_Consolidated!A2:S957,19,FALSE)="VAM",VLOOKUP(E718,Store_VAM!B2:N273,13, FALSE),VLOOKUP(E718,Store_SRP!B2:N110,13, FALSE)))</f>
      </c>
      <c r="AC718">
        <f>IF(IFERROR(AB718,TRUE)=TRUE, "-","OK")</f>
      </c>
      <c r="AD718" s="8" t="s">
        <v>1652</v>
      </c>
      <c r="AE718" s="8" t="s">
        <v>39</v>
      </c>
      <c r="AF718">
        <f>IF(IFERROR(VLOOKUP(E718,Store_Showcase!B2:H144,{5}, FALSE), TRUE)=TRUE, IF(IFERROR(VLOOKUP(E718,Store_SRP!B2:H110,{5}, FALSE), TRUE)=TRUE,VLOOKUP(E718,Store_VAM!B2:H273,{5}, FALSE),VLOOKUP(E718,Store_SRP!B2:H110,{5}, FALSE)), VLOOKUP(E718,Store_Showcase!B2:H144,{5}, FALSE))</f>
      </c>
      <c r="AG718">
        <f>IF(IFERROR(VLOOKUP(E718,Store_Showcase!B2:H144,{6}, FALSE), TRUE)=TRUE, IF(IFERROR(VLOOKUP(E718,Store_SRP!B2:H110,{6}, FALSE), TRUE)=TRUE,VLOOKUP(E718,Store_VAM!B2:H273,{6}, FALSE),VLOOKUP(E718,Store_SRP!B2:H110,{6}, FALSE)), VLOOKUP(E718,Store_Showcase!B2:H144,{6}, FALSE))</f>
      </c>
      <c r="AH718">
        <f>VLOOKUP(G718,Sku_Consolidated!A2:R957,18,FALSE)</f>
      </c>
      <c r="AI718">
        <f>VLOOKUP(G718,Sku_Consolidated!A2:S957,19,FALSE)</f>
      </c>
      <c r="AJ718">
        <f>VLOOKUP(G718,Sku_Consolidated!A2:T957,20,FALSE)</f>
      </c>
    </row>
    <row r="719" spans="1:36" x14ac:dyDescent="0.25">
      <c r="A719">
        <v>2024</v>
      </c>
      <c r="B719" t="s">
        <v>31</v>
      </c>
      <c r="C719" t="s">
        <v>32</v>
      </c>
      <c r="D719" t="s">
        <v>33</v>
      </c>
      <c r="E719">
        <v>4040</v>
      </c>
      <c r="F719">
        <f>IF(IFERROR(VLOOKUP(E719,Store_Showcase!B2:H144,{2}, FALSE), TRUE)=TRUE, IF(IFERROR(VLOOKUP(E719,Store_SRP!B2:H110,{2}, FALSE), TRUE)=TRUE,VLOOKUP(E719,Store_VAM!B2:H273,{2}, FALSE),VLOOKUP(E719,Store_SRP!B2:H110,{2}, FALSE)), VLOOKUP(E719,Store_Showcase!B2:H144,{2}, FALSE))</f>
      </c>
      <c r="G719">
        <v>671861</v>
      </c>
      <c r="H719" t="s">
        <v>1651</v>
      </c>
      <c r="I719" s="8" t="s">
        <v>1198</v>
      </c>
      <c r="J719" t="s">
        <v>493</v>
      </c>
      <c r="K719" s="8">
        <f>IF(J719="PCK", I719, 0)</f>
      </c>
      <c r="L719" s="8">
        <f>IF(J719="KLS", I719, IF(J719="PCK", I719*VLOOKUP(G719,Sku_Consolidated!A2:U957,21, FALSE),I719*VLOOKUP(G719,Sku_Consolidated!A2:U957,21, FALSE)))</f>
      </c>
      <c r="M719" s="8">
        <f>IF(J719="PCS", I719, 0)</f>
      </c>
      <c r="N719" s="8" t="s">
        <v>1652</v>
      </c>
      <c r="O719" s="8">
        <f>N719 * VLOOKUP(E719&amp;VLOOKUP(G719,Sku_Consolidated!A2:Q957,17,FALSE),Sku_CommRate!A2:E1002, 5, FALSE)</f>
      </c>
      <c r="P719" s="8">
        <f>N719 - O719</f>
      </c>
      <c r="Q719">
        <f>VLOOKUP(G719,Sku_Consolidated!A2:G957,7, FALSE)</f>
      </c>
      <c r="R719">
        <f>IF(IFERROR(VLOOKUP(E719,Store_Showcase!B2:H144,7, FALSE), TRUE)=TRUE, IF(IFERROR(VLOOKUP(E719,Store_SRP!B2:H110,7, FALSE), TRUE)=TRUE,VLOOKUP(E719,Store_VAM!B2:H273,7, FALSE),VLOOKUP(E719,Store_SRP!B2:H110,7, FALSE)), VLOOKUP(E719,Store_Showcase!B2:H144,7, FALSE))</f>
      </c>
      <c r="S719">
        <f>IF(IFERROR(VLOOKUP(E719,Store_Showcase!B2:I144,8, FALSE), TRUE)=TRUE, IF(IFERROR(VLOOKUP(E719,Store_SRP!B2:I110,8, FALSE), TRUE)=TRUE,VLOOKUP(E719,Store_VAM!B2:I273,8, FALSE),VLOOKUP(E719,Store_SRP!B2:I110,8, FALSE)), VLOOKUP(E719,Store_Showcase!B2:I144,8, FALSE))</f>
      </c>
      <c r="T719">
        <f>VLOOKUP(G719,Sku_Consolidated!A2:R957,18,FALSE)</f>
      </c>
      <c r="U719">
        <v>2100006718614</v>
      </c>
      <c r="V719">
        <f>IF(VLOOKUP(G719,Sku_Consolidated!A2:S957,19,FALSE)="SHOWCASE", VLOOKUP(E719,Store_Showcase!B2:L144,11, FALSE), IF(VLOOKUP(G719,Sku_Consolidated!A2:S957,19,FALSE)="VAM",VLOOKUP(E719,Store_VAM!B2:L273,11, FALSE),VLOOKUP(E719,Store_SRP!B2:L110,11, FALSE)))</f>
      </c>
      <c r="W719">
        <f>VLOOKUP(G719,Sku_Consolidated!A2:W957,11,FALSE)</f>
      </c>
      <c r="X719">
        <f>VLOOKUP(G719,Sku_Consolidated!A2:H957,8,FALSE)</f>
      </c>
      <c r="Y719">
        <f>VLOOKUP(G719,Sku_Consolidated!A2:I957,9,FALSE)</f>
      </c>
      <c r="Z719" t="s">
        <v>38</v>
      </c>
      <c r="AA719">
        <f>VLOOKUP(G719,Sku_Consolidated!A2:E957,5,FALSE)</f>
      </c>
      <c r="AB719">
        <f>IF(VLOOKUP(G719,Sku_Consolidated!A2:S957,19,FALSE)="SHOWCASE", VLOOKUP(E719,Store_Showcase!B2:N144,13, FALSE), IF(VLOOKUP(G719,Sku_Consolidated!A2:S957,19,FALSE)="VAM",VLOOKUP(E719,Store_VAM!B2:N273,13, FALSE),VLOOKUP(E719,Store_SRP!B2:N110,13, FALSE)))</f>
      </c>
      <c r="AC719">
        <f>IF(IFERROR(AB719,TRUE)=TRUE, "-","OK")</f>
      </c>
      <c r="AD719" s="8" t="s">
        <v>1652</v>
      </c>
      <c r="AE719" s="8" t="s">
        <v>39</v>
      </c>
      <c r="AF719">
        <f>IF(IFERROR(VLOOKUP(E719,Store_Showcase!B2:H144,{5}, FALSE), TRUE)=TRUE, IF(IFERROR(VLOOKUP(E719,Store_SRP!B2:H110,{5}, FALSE), TRUE)=TRUE,VLOOKUP(E719,Store_VAM!B2:H273,{5}, FALSE),VLOOKUP(E719,Store_SRP!B2:H110,{5}, FALSE)), VLOOKUP(E719,Store_Showcase!B2:H144,{5}, FALSE))</f>
      </c>
      <c r="AG719">
        <f>IF(IFERROR(VLOOKUP(E719,Store_Showcase!B2:H144,{6}, FALSE), TRUE)=TRUE, IF(IFERROR(VLOOKUP(E719,Store_SRP!B2:H110,{6}, FALSE), TRUE)=TRUE,VLOOKUP(E719,Store_VAM!B2:H273,{6}, FALSE),VLOOKUP(E719,Store_SRP!B2:H110,{6}, FALSE)), VLOOKUP(E719,Store_Showcase!B2:H144,{6}, FALSE))</f>
      </c>
      <c r="AH719">
        <f>VLOOKUP(G719,Sku_Consolidated!A2:R957,18,FALSE)</f>
      </c>
      <c r="AI719">
        <f>VLOOKUP(G719,Sku_Consolidated!A2:S957,19,FALSE)</f>
      </c>
      <c r="AJ719">
        <f>VLOOKUP(G719,Sku_Consolidated!A2:T957,20,FALSE)</f>
      </c>
    </row>
    <row r="720" spans="1:36" x14ac:dyDescent="0.25">
      <c r="A720">
        <v>2024</v>
      </c>
      <c r="B720" t="s">
        <v>31</v>
      </c>
      <c r="C720" t="s">
        <v>32</v>
      </c>
      <c r="D720" t="s">
        <v>33</v>
      </c>
      <c r="E720">
        <v>150</v>
      </c>
      <c r="F720">
        <f>IF(IFERROR(VLOOKUP(E720,Store_Showcase!B2:H144,{2}, FALSE), TRUE)=TRUE, IF(IFERROR(VLOOKUP(E720,Store_SRP!B2:H110,{2}, FALSE), TRUE)=TRUE,VLOOKUP(E720,Store_VAM!B2:H273,{2}, FALSE),VLOOKUP(E720,Store_SRP!B2:H110,{2}, FALSE)), VLOOKUP(E720,Store_Showcase!B2:H144,{2}, FALSE))</f>
      </c>
      <c r="G720">
        <v>655298</v>
      </c>
      <c r="H720" t="s">
        <v>109</v>
      </c>
      <c r="I720" s="8" t="s">
        <v>1653</v>
      </c>
      <c r="J720" t="s">
        <v>36</v>
      </c>
      <c r="K720" s="8">
        <f>IF(J720="PCK", I720, 0)</f>
      </c>
      <c r="L720" s="8">
        <f>IF(J720="KLS", I720, IF(J720="PCK", I720*VLOOKUP(G720,Sku_Consolidated!A2:U957,21, FALSE),I720*VLOOKUP(G720,Sku_Consolidated!A2:U957,21, FALSE)))</f>
      </c>
      <c r="M720" s="8">
        <f>IF(J720="PCS", I720, 0)</f>
      </c>
      <c r="N720" s="8" t="s">
        <v>1654</v>
      </c>
      <c r="O720" s="8">
        <f>N720 * VLOOKUP(E720&amp;VLOOKUP(G720,Sku_Consolidated!A2:Q957,17,FALSE),Sku_CommRate!A2:E1002, 5, FALSE)</f>
      </c>
      <c r="P720" s="8">
        <f>N720 - O720</f>
      </c>
      <c r="Q720">
        <f>VLOOKUP(G720,Sku_Consolidated!A2:G957,7, FALSE)</f>
      </c>
      <c r="R720">
        <f>IF(IFERROR(VLOOKUP(E720,Store_Showcase!B2:H144,7, FALSE), TRUE)=TRUE, IF(IFERROR(VLOOKUP(E720,Store_SRP!B2:H110,7, FALSE), TRUE)=TRUE,VLOOKUP(E720,Store_VAM!B2:H273,7, FALSE),VLOOKUP(E720,Store_SRP!B2:H110,7, FALSE)), VLOOKUP(E720,Store_Showcase!B2:H144,7, FALSE))</f>
      </c>
      <c r="S720">
        <f>IF(IFERROR(VLOOKUP(E720,Store_Showcase!B2:I144,8, FALSE), TRUE)=TRUE, IF(IFERROR(VLOOKUP(E720,Store_SRP!B2:I110,8, FALSE), TRUE)=TRUE,VLOOKUP(E720,Store_VAM!B2:I273,8, FALSE),VLOOKUP(E720,Store_SRP!B2:I110,8, FALSE)), VLOOKUP(E720,Store_Showcase!B2:I144,8, FALSE))</f>
      </c>
      <c r="T720">
        <f>VLOOKUP(G720,Sku_Consolidated!A2:R957,18,FALSE)</f>
      </c>
      <c r="U720">
        <v>6226</v>
      </c>
      <c r="V720">
        <f>IF(VLOOKUP(G720,Sku_Consolidated!A2:S957,19,FALSE)="SHOWCASE", VLOOKUP(E720,Store_Showcase!B2:L144,11, FALSE), IF(VLOOKUP(G720,Sku_Consolidated!A2:S957,19,FALSE)="VAM",VLOOKUP(E720,Store_VAM!B2:L273,11, FALSE),VLOOKUP(E720,Store_SRP!B2:L110,11, FALSE)))</f>
      </c>
      <c r="W720">
        <f>VLOOKUP(G720,Sku_Consolidated!A2:W957,11,FALSE)</f>
      </c>
      <c r="X720">
        <f>VLOOKUP(G720,Sku_Consolidated!A2:H957,8,FALSE)</f>
      </c>
      <c r="Y720">
        <f>VLOOKUP(G720,Sku_Consolidated!A2:I957,9,FALSE)</f>
      </c>
      <c r="Z720" t="s">
        <v>38</v>
      </c>
      <c r="AA720">
        <f>VLOOKUP(G720,Sku_Consolidated!A2:E957,5,FALSE)</f>
      </c>
      <c r="AB720">
        <f>IF(VLOOKUP(G720,Sku_Consolidated!A2:S957,19,FALSE)="SHOWCASE", VLOOKUP(E720,Store_Showcase!B2:N144,13, FALSE), IF(VLOOKUP(G720,Sku_Consolidated!A2:S957,19,FALSE)="VAM",VLOOKUP(E720,Store_VAM!B2:N273,13, FALSE),VLOOKUP(E720,Store_SRP!B2:N110,13, FALSE)))</f>
      </c>
      <c r="AC720">
        <f>IF(IFERROR(AB720,TRUE)=TRUE, "-","OK")</f>
      </c>
      <c r="AD720" s="8" t="s">
        <v>1654</v>
      </c>
      <c r="AE720" s="8" t="s">
        <v>39</v>
      </c>
      <c r="AF720">
        <f>IF(IFERROR(VLOOKUP(E720,Store_Showcase!B2:H144,{5}, FALSE), TRUE)=TRUE, IF(IFERROR(VLOOKUP(E720,Store_SRP!B2:H110,{5}, FALSE), TRUE)=TRUE,VLOOKUP(E720,Store_VAM!B2:H273,{5}, FALSE),VLOOKUP(E720,Store_SRP!B2:H110,{5}, FALSE)), VLOOKUP(E720,Store_Showcase!B2:H144,{5}, FALSE))</f>
      </c>
      <c r="AG720">
        <f>IF(IFERROR(VLOOKUP(E720,Store_Showcase!B2:H144,{6}, FALSE), TRUE)=TRUE, IF(IFERROR(VLOOKUP(E720,Store_SRP!B2:H110,{6}, FALSE), TRUE)=TRUE,VLOOKUP(E720,Store_VAM!B2:H273,{6}, FALSE),VLOOKUP(E720,Store_SRP!B2:H110,{6}, FALSE)), VLOOKUP(E720,Store_Showcase!B2:H144,{6}, FALSE))</f>
      </c>
      <c r="AH720">
        <f>VLOOKUP(G720,Sku_Consolidated!A2:R957,18,FALSE)</f>
      </c>
      <c r="AI720">
        <f>VLOOKUP(G720,Sku_Consolidated!A2:S957,19,FALSE)</f>
      </c>
      <c r="AJ720">
        <f>VLOOKUP(G720,Sku_Consolidated!A2:T957,20,FALSE)</f>
      </c>
    </row>
    <row r="721" spans="1:36" x14ac:dyDescent="0.25">
      <c r="A721">
        <v>2024</v>
      </c>
      <c r="B721" t="s">
        <v>31</v>
      </c>
      <c r="C721" t="s">
        <v>32</v>
      </c>
      <c r="D721" t="s">
        <v>33</v>
      </c>
      <c r="E721">
        <v>495</v>
      </c>
      <c r="F721">
        <f>IF(IFERROR(VLOOKUP(E721,Store_Showcase!B2:H144,{2}, FALSE), TRUE)=TRUE, IF(IFERROR(VLOOKUP(E721,Store_SRP!B2:H110,{2}, FALSE), TRUE)=TRUE,VLOOKUP(E721,Store_VAM!B2:H273,{2}, FALSE),VLOOKUP(E721,Store_SRP!B2:H110,{2}, FALSE)), VLOOKUP(E721,Store_Showcase!B2:H144,{2}, FALSE))</f>
      </c>
      <c r="G721">
        <v>655830</v>
      </c>
      <c r="H721" t="s">
        <v>613</v>
      </c>
      <c r="I721" s="8" t="s">
        <v>1655</v>
      </c>
      <c r="J721" t="s">
        <v>36</v>
      </c>
      <c r="K721" s="8">
        <f>IF(J721="PCK", I721, 0)</f>
      </c>
      <c r="L721" s="8">
        <f>IF(J721="KLS", I721, IF(J721="PCK", I721*VLOOKUP(G721,Sku_Consolidated!A2:U957,21, FALSE),I721*VLOOKUP(G721,Sku_Consolidated!A2:U957,21, FALSE)))</f>
      </c>
      <c r="M721" s="8">
        <f>IF(J721="PCS", I721, 0)</f>
      </c>
      <c r="N721" s="8" t="s">
        <v>1656</v>
      </c>
      <c r="O721" s="8">
        <f>N721 * VLOOKUP(E721&amp;VLOOKUP(G721,Sku_Consolidated!A2:Q957,17,FALSE),Sku_CommRate!A2:E1002, 5, FALSE)</f>
      </c>
      <c r="P721" s="8">
        <f>N721 - O721</f>
      </c>
      <c r="Q721">
        <f>VLOOKUP(G721,Sku_Consolidated!A2:G957,7, FALSE)</f>
      </c>
      <c r="R721">
        <f>IF(IFERROR(VLOOKUP(E721,Store_Showcase!B2:H144,7, FALSE), TRUE)=TRUE, IF(IFERROR(VLOOKUP(E721,Store_SRP!B2:H110,7, FALSE), TRUE)=TRUE,VLOOKUP(E721,Store_VAM!B2:H273,7, FALSE),VLOOKUP(E721,Store_SRP!B2:H110,7, FALSE)), VLOOKUP(E721,Store_Showcase!B2:H144,7, FALSE))</f>
      </c>
      <c r="S721">
        <f>IF(IFERROR(VLOOKUP(E721,Store_Showcase!B2:I144,8, FALSE), TRUE)=TRUE, IF(IFERROR(VLOOKUP(E721,Store_SRP!B2:I110,8, FALSE), TRUE)=TRUE,VLOOKUP(E721,Store_VAM!B2:I273,8, FALSE),VLOOKUP(E721,Store_SRP!B2:I110,8, FALSE)), VLOOKUP(E721,Store_Showcase!B2:I144,8, FALSE))</f>
      </c>
      <c r="T721">
        <f>VLOOKUP(G721,Sku_Consolidated!A2:R957,18,FALSE)</f>
      </c>
      <c r="U721">
        <v>6487</v>
      </c>
      <c r="V721">
        <f>IF(VLOOKUP(G721,Sku_Consolidated!A2:S957,19,FALSE)="SHOWCASE", VLOOKUP(E721,Store_Showcase!B2:L144,11, FALSE), IF(VLOOKUP(G721,Sku_Consolidated!A2:S957,19,FALSE)="VAM",VLOOKUP(E721,Store_VAM!B2:L273,11, FALSE),VLOOKUP(E721,Store_SRP!B2:L110,11, FALSE)))</f>
      </c>
      <c r="W721">
        <f>VLOOKUP(G721,Sku_Consolidated!A2:W957,11,FALSE)</f>
      </c>
      <c r="X721">
        <f>VLOOKUP(G721,Sku_Consolidated!A2:H957,8,FALSE)</f>
      </c>
      <c r="Y721">
        <f>VLOOKUP(G721,Sku_Consolidated!A2:I957,9,FALSE)</f>
      </c>
      <c r="Z721" t="s">
        <v>38</v>
      </c>
      <c r="AA721">
        <f>VLOOKUP(G721,Sku_Consolidated!A2:E957,5,FALSE)</f>
      </c>
      <c r="AB721">
        <f>IF(VLOOKUP(G721,Sku_Consolidated!A2:S957,19,FALSE)="SHOWCASE", VLOOKUP(E721,Store_Showcase!B2:N144,13, FALSE), IF(VLOOKUP(G721,Sku_Consolidated!A2:S957,19,FALSE)="VAM",VLOOKUP(E721,Store_VAM!B2:N273,13, FALSE),VLOOKUP(E721,Store_SRP!B2:N110,13, FALSE)))</f>
      </c>
      <c r="AC721">
        <f>IF(IFERROR(AB721,TRUE)=TRUE, "-","OK")</f>
      </c>
      <c r="AD721" s="8" t="s">
        <v>1656</v>
      </c>
      <c r="AE721" s="8" t="s">
        <v>39</v>
      </c>
      <c r="AF721">
        <f>IF(IFERROR(VLOOKUP(E721,Store_Showcase!B2:H144,{5}, FALSE), TRUE)=TRUE, IF(IFERROR(VLOOKUP(E721,Store_SRP!B2:H110,{5}, FALSE), TRUE)=TRUE,VLOOKUP(E721,Store_VAM!B2:H273,{5}, FALSE),VLOOKUP(E721,Store_SRP!B2:H110,{5}, FALSE)), VLOOKUP(E721,Store_Showcase!B2:H144,{5}, FALSE))</f>
      </c>
      <c r="AG721">
        <f>IF(IFERROR(VLOOKUP(E721,Store_Showcase!B2:H144,{6}, FALSE), TRUE)=TRUE, IF(IFERROR(VLOOKUP(E721,Store_SRP!B2:H110,{6}, FALSE), TRUE)=TRUE,VLOOKUP(E721,Store_VAM!B2:H273,{6}, FALSE),VLOOKUP(E721,Store_SRP!B2:H110,{6}, FALSE)), VLOOKUP(E721,Store_Showcase!B2:H144,{6}, FALSE))</f>
      </c>
      <c r="AH721">
        <f>VLOOKUP(G721,Sku_Consolidated!A2:R957,18,FALSE)</f>
      </c>
      <c r="AI721">
        <f>VLOOKUP(G721,Sku_Consolidated!A2:S957,19,FALSE)</f>
      </c>
      <c r="AJ721">
        <f>VLOOKUP(G721,Sku_Consolidated!A2:T957,20,FALSE)</f>
      </c>
    </row>
    <row r="722" spans="1:36" x14ac:dyDescent="0.25">
      <c r="A722">
        <v>2024</v>
      </c>
      <c r="B722" t="s">
        <v>31</v>
      </c>
      <c r="C722" t="s">
        <v>32</v>
      </c>
      <c r="D722" t="s">
        <v>33</v>
      </c>
      <c r="E722">
        <v>465</v>
      </c>
      <c r="F722">
        <f>IF(IFERROR(VLOOKUP(E722,Store_Showcase!B2:H144,{2}, FALSE), TRUE)=TRUE, IF(IFERROR(VLOOKUP(E722,Store_SRP!B2:H110,{2}, FALSE), TRUE)=TRUE,VLOOKUP(E722,Store_VAM!B2:H273,{2}, FALSE),VLOOKUP(E722,Store_SRP!B2:H110,{2}, FALSE)), VLOOKUP(E722,Store_Showcase!B2:H144,{2}, FALSE))</f>
      </c>
      <c r="G722">
        <v>655735</v>
      </c>
      <c r="H722" t="s">
        <v>145</v>
      </c>
      <c r="I722" s="8" t="s">
        <v>1657</v>
      </c>
      <c r="J722" t="s">
        <v>36</v>
      </c>
      <c r="K722" s="8">
        <f>IF(J722="PCK", I722, 0)</f>
      </c>
      <c r="L722" s="8">
        <f>IF(J722="KLS", I722, IF(J722="PCK", I722*VLOOKUP(G722,Sku_Consolidated!A2:U957,21, FALSE),I722*VLOOKUP(G722,Sku_Consolidated!A2:U957,21, FALSE)))</f>
      </c>
      <c r="M722" s="8">
        <f>IF(J722="PCS", I722, 0)</f>
      </c>
      <c r="N722" s="8" t="s">
        <v>1658</v>
      </c>
      <c r="O722" s="8">
        <f>N722 * VLOOKUP(E722&amp;VLOOKUP(G722,Sku_Consolidated!A2:Q957,17,FALSE),Sku_CommRate!A2:E1002, 5, FALSE)</f>
      </c>
      <c r="P722" s="8">
        <f>N722 - O722</f>
      </c>
      <c r="Q722">
        <f>VLOOKUP(G722,Sku_Consolidated!A2:G957,7, FALSE)</f>
      </c>
      <c r="R722">
        <f>IF(IFERROR(VLOOKUP(E722,Store_Showcase!B2:H144,7, FALSE), TRUE)=TRUE, IF(IFERROR(VLOOKUP(E722,Store_SRP!B2:H110,7, FALSE), TRUE)=TRUE,VLOOKUP(E722,Store_VAM!B2:H273,7, FALSE),VLOOKUP(E722,Store_SRP!B2:H110,7, FALSE)), VLOOKUP(E722,Store_Showcase!B2:H144,7, FALSE))</f>
      </c>
      <c r="S722">
        <f>IF(IFERROR(VLOOKUP(E722,Store_Showcase!B2:I144,8, FALSE), TRUE)=TRUE, IF(IFERROR(VLOOKUP(E722,Store_SRP!B2:I110,8, FALSE), TRUE)=TRUE,VLOOKUP(E722,Store_VAM!B2:I273,8, FALSE),VLOOKUP(E722,Store_SRP!B2:I110,8, FALSE)), VLOOKUP(E722,Store_Showcase!B2:I144,8, FALSE))</f>
      </c>
      <c r="T722">
        <f>VLOOKUP(G722,Sku_Consolidated!A2:R957,18,FALSE)</f>
      </c>
      <c r="U722">
        <v>6456</v>
      </c>
      <c r="V722">
        <f>IF(VLOOKUP(G722,Sku_Consolidated!A2:S957,19,FALSE)="SHOWCASE", VLOOKUP(E722,Store_Showcase!B2:L144,11, FALSE), IF(VLOOKUP(G722,Sku_Consolidated!A2:S957,19,FALSE)="VAM",VLOOKUP(E722,Store_VAM!B2:L273,11, FALSE),VLOOKUP(E722,Store_SRP!B2:L110,11, FALSE)))</f>
      </c>
      <c r="W722">
        <f>VLOOKUP(G722,Sku_Consolidated!A2:W957,11,FALSE)</f>
      </c>
      <c r="X722">
        <f>VLOOKUP(G722,Sku_Consolidated!A2:H957,8,FALSE)</f>
      </c>
      <c r="Y722">
        <f>VLOOKUP(G722,Sku_Consolidated!A2:I957,9,FALSE)</f>
      </c>
      <c r="Z722" t="s">
        <v>38</v>
      </c>
      <c r="AA722">
        <f>VLOOKUP(G722,Sku_Consolidated!A2:E957,5,FALSE)</f>
      </c>
      <c r="AB722">
        <f>IF(VLOOKUP(G722,Sku_Consolidated!A2:S957,19,FALSE)="SHOWCASE", VLOOKUP(E722,Store_Showcase!B2:N144,13, FALSE), IF(VLOOKUP(G722,Sku_Consolidated!A2:S957,19,FALSE)="VAM",VLOOKUP(E722,Store_VAM!B2:N273,13, FALSE),VLOOKUP(E722,Store_SRP!B2:N110,13, FALSE)))</f>
      </c>
      <c r="AC722">
        <f>IF(IFERROR(AB722,TRUE)=TRUE, "-","OK")</f>
      </c>
      <c r="AD722" s="8" t="s">
        <v>1658</v>
      </c>
      <c r="AE722" s="8" t="s">
        <v>39</v>
      </c>
      <c r="AF722">
        <f>IF(IFERROR(VLOOKUP(E722,Store_Showcase!B2:H144,{5}, FALSE), TRUE)=TRUE, IF(IFERROR(VLOOKUP(E722,Store_SRP!B2:H110,{5}, FALSE), TRUE)=TRUE,VLOOKUP(E722,Store_VAM!B2:H273,{5}, FALSE),VLOOKUP(E722,Store_SRP!B2:H110,{5}, FALSE)), VLOOKUP(E722,Store_Showcase!B2:H144,{5}, FALSE))</f>
      </c>
      <c r="AG722">
        <f>IF(IFERROR(VLOOKUP(E722,Store_Showcase!B2:H144,{6}, FALSE), TRUE)=TRUE, IF(IFERROR(VLOOKUP(E722,Store_SRP!B2:H110,{6}, FALSE), TRUE)=TRUE,VLOOKUP(E722,Store_VAM!B2:H273,{6}, FALSE),VLOOKUP(E722,Store_SRP!B2:H110,{6}, FALSE)), VLOOKUP(E722,Store_Showcase!B2:H144,{6}, FALSE))</f>
      </c>
      <c r="AH722">
        <f>VLOOKUP(G722,Sku_Consolidated!A2:R957,18,FALSE)</f>
      </c>
      <c r="AI722">
        <f>VLOOKUP(G722,Sku_Consolidated!A2:S957,19,FALSE)</f>
      </c>
      <c r="AJ722">
        <f>VLOOKUP(G722,Sku_Consolidated!A2:T957,20,FALSE)</f>
      </c>
    </row>
    <row r="723" spans="1:36" x14ac:dyDescent="0.25">
      <c r="A723">
        <v>2024</v>
      </c>
      <c r="B723" t="s">
        <v>31</v>
      </c>
      <c r="C723" t="s">
        <v>32</v>
      </c>
      <c r="D723" t="s">
        <v>33</v>
      </c>
      <c r="E723">
        <v>736</v>
      </c>
      <c r="F723">
        <f>IF(IFERROR(VLOOKUP(E723,Store_Showcase!B2:H144,{2}, FALSE), TRUE)=TRUE, IF(IFERROR(VLOOKUP(E723,Store_SRP!B2:H110,{2}, FALSE), TRUE)=TRUE,VLOOKUP(E723,Store_VAM!B2:H273,{2}, FALSE),VLOOKUP(E723,Store_SRP!B2:H110,{2}, FALSE)), VLOOKUP(E723,Store_Showcase!B2:H144,{2}, FALSE))</f>
      </c>
      <c r="G723">
        <v>659615</v>
      </c>
      <c r="H723" t="s">
        <v>1187</v>
      </c>
      <c r="I723" s="8" t="s">
        <v>1659</v>
      </c>
      <c r="J723" t="s">
        <v>36</v>
      </c>
      <c r="K723" s="8">
        <f>IF(J723="PCK", I723, 0)</f>
      </c>
      <c r="L723" s="8">
        <f>IF(J723="KLS", I723, IF(J723="PCK", I723*VLOOKUP(G723,Sku_Consolidated!A2:U957,21, FALSE),I723*VLOOKUP(G723,Sku_Consolidated!A2:U957,21, FALSE)))</f>
      </c>
      <c r="M723" s="8">
        <f>IF(J723="PCS", I723, 0)</f>
      </c>
      <c r="N723" s="8" t="s">
        <v>1660</v>
      </c>
      <c r="O723" s="8">
        <f>N723 * VLOOKUP(E723&amp;VLOOKUP(G723,Sku_Consolidated!A2:Q957,17,FALSE),Sku_CommRate!A2:E1002, 5, FALSE)</f>
      </c>
      <c r="P723" s="8">
        <f>N723 - O723</f>
      </c>
      <c r="Q723">
        <f>VLOOKUP(G723,Sku_Consolidated!A2:G957,7, FALSE)</f>
      </c>
      <c r="R723">
        <f>IF(IFERROR(VLOOKUP(E723,Store_Showcase!B2:H144,7, FALSE), TRUE)=TRUE, IF(IFERROR(VLOOKUP(E723,Store_SRP!B2:H110,7, FALSE), TRUE)=TRUE,VLOOKUP(E723,Store_VAM!B2:H273,7, FALSE),VLOOKUP(E723,Store_SRP!B2:H110,7, FALSE)), VLOOKUP(E723,Store_Showcase!B2:H144,7, FALSE))</f>
      </c>
      <c r="S723">
        <f>IF(IFERROR(VLOOKUP(E723,Store_Showcase!B2:I144,8, FALSE), TRUE)=TRUE, IF(IFERROR(VLOOKUP(E723,Store_SRP!B2:I110,8, FALSE), TRUE)=TRUE,VLOOKUP(E723,Store_VAM!B2:I273,8, FALSE),VLOOKUP(E723,Store_SRP!B2:I110,8, FALSE)), VLOOKUP(E723,Store_Showcase!B2:I144,8, FALSE))</f>
      </c>
      <c r="T723">
        <f>VLOOKUP(G723,Sku_Consolidated!A2:R957,18,FALSE)</f>
      </c>
      <c r="U723">
        <v>7374</v>
      </c>
      <c r="V723">
        <f>IF(VLOOKUP(G723,Sku_Consolidated!A2:S957,19,FALSE)="SHOWCASE", VLOOKUP(E723,Store_Showcase!B2:L144,11, FALSE), IF(VLOOKUP(G723,Sku_Consolidated!A2:S957,19,FALSE)="VAM",VLOOKUP(E723,Store_VAM!B2:L273,11, FALSE),VLOOKUP(E723,Store_SRP!B2:L110,11, FALSE)))</f>
      </c>
      <c r="W723">
        <f>VLOOKUP(G723,Sku_Consolidated!A2:W957,11,FALSE)</f>
      </c>
      <c r="X723">
        <f>VLOOKUP(G723,Sku_Consolidated!A2:H957,8,FALSE)</f>
      </c>
      <c r="Y723">
        <f>VLOOKUP(G723,Sku_Consolidated!A2:I957,9,FALSE)</f>
      </c>
      <c r="Z723" t="s">
        <v>38</v>
      </c>
      <c r="AA723">
        <f>VLOOKUP(G723,Sku_Consolidated!A2:E957,5,FALSE)</f>
      </c>
      <c r="AB723">
        <f>IF(VLOOKUP(G723,Sku_Consolidated!A2:S957,19,FALSE)="SHOWCASE", VLOOKUP(E723,Store_Showcase!B2:N144,13, FALSE), IF(VLOOKUP(G723,Sku_Consolidated!A2:S957,19,FALSE)="VAM",VLOOKUP(E723,Store_VAM!B2:N273,13, FALSE),VLOOKUP(E723,Store_SRP!B2:N110,13, FALSE)))</f>
      </c>
      <c r="AC723">
        <f>IF(IFERROR(AB723,TRUE)=TRUE, "-","OK")</f>
      </c>
      <c r="AD723" s="8" t="s">
        <v>1660</v>
      </c>
      <c r="AE723" s="8" t="s">
        <v>39</v>
      </c>
      <c r="AF723">
        <f>IF(IFERROR(VLOOKUP(E723,Store_Showcase!B2:H144,{5}, FALSE), TRUE)=TRUE, IF(IFERROR(VLOOKUP(E723,Store_SRP!B2:H110,{5}, FALSE), TRUE)=TRUE,VLOOKUP(E723,Store_VAM!B2:H273,{5}, FALSE),VLOOKUP(E723,Store_SRP!B2:H110,{5}, FALSE)), VLOOKUP(E723,Store_Showcase!B2:H144,{5}, FALSE))</f>
      </c>
      <c r="AG723">
        <f>IF(IFERROR(VLOOKUP(E723,Store_Showcase!B2:H144,{6}, FALSE), TRUE)=TRUE, IF(IFERROR(VLOOKUP(E723,Store_SRP!B2:H110,{6}, FALSE), TRUE)=TRUE,VLOOKUP(E723,Store_VAM!B2:H273,{6}, FALSE),VLOOKUP(E723,Store_SRP!B2:H110,{6}, FALSE)), VLOOKUP(E723,Store_Showcase!B2:H144,{6}, FALSE))</f>
      </c>
      <c r="AH723">
        <f>VLOOKUP(G723,Sku_Consolidated!A2:R957,18,FALSE)</f>
      </c>
      <c r="AI723">
        <f>VLOOKUP(G723,Sku_Consolidated!A2:S957,19,FALSE)</f>
      </c>
      <c r="AJ723">
        <f>VLOOKUP(G723,Sku_Consolidated!A2:T957,20,FALSE)</f>
      </c>
    </row>
    <row r="724" spans="1:36" x14ac:dyDescent="0.25">
      <c r="A724">
        <v>2024</v>
      </c>
      <c r="B724" t="s">
        <v>31</v>
      </c>
      <c r="C724" t="s">
        <v>32</v>
      </c>
      <c r="D724" t="s">
        <v>33</v>
      </c>
      <c r="E724">
        <v>4049</v>
      </c>
      <c r="F724">
        <f>IF(IFERROR(VLOOKUP(E724,Store_Showcase!B2:H144,{2}, FALSE), TRUE)=TRUE, IF(IFERROR(VLOOKUP(E724,Store_SRP!B2:H110,{2}, FALSE), TRUE)=TRUE,VLOOKUP(E724,Store_VAM!B2:H273,{2}, FALSE),VLOOKUP(E724,Store_SRP!B2:H110,{2}, FALSE)), VLOOKUP(E724,Store_Showcase!B2:H144,{2}, FALSE))</f>
      </c>
      <c r="G724">
        <v>655814</v>
      </c>
      <c r="H724" t="s">
        <v>192</v>
      </c>
      <c r="I724" s="8" t="s">
        <v>1661</v>
      </c>
      <c r="J724" t="s">
        <v>36</v>
      </c>
      <c r="K724" s="8">
        <f>IF(J724="PCK", I724, 0)</f>
      </c>
      <c r="L724" s="8">
        <f>IF(J724="KLS", I724, IF(J724="PCK", I724*VLOOKUP(G724,Sku_Consolidated!A2:U957,21, FALSE),I724*VLOOKUP(G724,Sku_Consolidated!A2:U957,21, FALSE)))</f>
      </c>
      <c r="M724" s="8">
        <f>IF(J724="PCS", I724, 0)</f>
      </c>
      <c r="N724" s="8" t="s">
        <v>1662</v>
      </c>
      <c r="O724" s="8">
        <f>N724 * VLOOKUP(E724&amp;VLOOKUP(G724,Sku_Consolidated!A2:Q957,17,FALSE),Sku_CommRate!A2:E1002, 5, FALSE)</f>
      </c>
      <c r="P724" s="8">
        <f>N724 - O724</f>
      </c>
      <c r="Q724">
        <f>VLOOKUP(G724,Sku_Consolidated!A2:G957,7, FALSE)</f>
      </c>
      <c r="R724">
        <f>IF(IFERROR(VLOOKUP(E724,Store_Showcase!B2:H144,7, FALSE), TRUE)=TRUE, IF(IFERROR(VLOOKUP(E724,Store_SRP!B2:H110,7, FALSE), TRUE)=TRUE,VLOOKUP(E724,Store_VAM!B2:H273,7, FALSE),VLOOKUP(E724,Store_SRP!B2:H110,7, FALSE)), VLOOKUP(E724,Store_Showcase!B2:H144,7, FALSE))</f>
      </c>
      <c r="S724">
        <f>IF(IFERROR(VLOOKUP(E724,Store_Showcase!B2:I144,8, FALSE), TRUE)=TRUE, IF(IFERROR(VLOOKUP(E724,Store_SRP!B2:I110,8, FALSE), TRUE)=TRUE,VLOOKUP(E724,Store_VAM!B2:I273,8, FALSE),VLOOKUP(E724,Store_SRP!B2:I110,8, FALSE)), VLOOKUP(E724,Store_Showcase!B2:I144,8, FALSE))</f>
      </c>
      <c r="T724">
        <f>VLOOKUP(G724,Sku_Consolidated!A2:R957,18,FALSE)</f>
      </c>
      <c r="U724">
        <v>6471</v>
      </c>
      <c r="V724">
        <f>IF(VLOOKUP(G724,Sku_Consolidated!A2:S957,19,FALSE)="SHOWCASE", VLOOKUP(E724,Store_Showcase!B2:L144,11, FALSE), IF(VLOOKUP(G724,Sku_Consolidated!A2:S957,19,FALSE)="VAM",VLOOKUP(E724,Store_VAM!B2:L273,11, FALSE),VLOOKUP(E724,Store_SRP!B2:L110,11, FALSE)))</f>
      </c>
      <c r="W724">
        <f>VLOOKUP(G724,Sku_Consolidated!A2:W957,11,FALSE)</f>
      </c>
      <c r="X724">
        <f>VLOOKUP(G724,Sku_Consolidated!A2:H957,8,FALSE)</f>
      </c>
      <c r="Y724">
        <f>VLOOKUP(G724,Sku_Consolidated!A2:I957,9,FALSE)</f>
      </c>
      <c r="Z724" t="s">
        <v>38</v>
      </c>
      <c r="AA724">
        <f>VLOOKUP(G724,Sku_Consolidated!A2:E957,5,FALSE)</f>
      </c>
      <c r="AB724">
        <f>IF(VLOOKUP(G724,Sku_Consolidated!A2:S957,19,FALSE)="SHOWCASE", VLOOKUP(E724,Store_Showcase!B2:N144,13, FALSE), IF(VLOOKUP(G724,Sku_Consolidated!A2:S957,19,FALSE)="VAM",VLOOKUP(E724,Store_VAM!B2:N273,13, FALSE),VLOOKUP(E724,Store_SRP!B2:N110,13, FALSE)))</f>
      </c>
      <c r="AC724">
        <f>IF(IFERROR(AB724,TRUE)=TRUE, "-","OK")</f>
      </c>
      <c r="AD724" s="8" t="s">
        <v>1662</v>
      </c>
      <c r="AE724" s="8" t="s">
        <v>39</v>
      </c>
      <c r="AF724">
        <f>IF(IFERROR(VLOOKUP(E724,Store_Showcase!B2:H144,{5}, FALSE), TRUE)=TRUE, IF(IFERROR(VLOOKUP(E724,Store_SRP!B2:H110,{5}, FALSE), TRUE)=TRUE,VLOOKUP(E724,Store_VAM!B2:H273,{5}, FALSE),VLOOKUP(E724,Store_SRP!B2:H110,{5}, FALSE)), VLOOKUP(E724,Store_Showcase!B2:H144,{5}, FALSE))</f>
      </c>
      <c r="AG724">
        <f>IF(IFERROR(VLOOKUP(E724,Store_Showcase!B2:H144,{6}, FALSE), TRUE)=TRUE, IF(IFERROR(VLOOKUP(E724,Store_SRP!B2:H110,{6}, FALSE), TRUE)=TRUE,VLOOKUP(E724,Store_VAM!B2:H273,{6}, FALSE),VLOOKUP(E724,Store_SRP!B2:H110,{6}, FALSE)), VLOOKUP(E724,Store_Showcase!B2:H144,{6}, FALSE))</f>
      </c>
      <c r="AH724">
        <f>VLOOKUP(G724,Sku_Consolidated!A2:R957,18,FALSE)</f>
      </c>
      <c r="AI724">
        <f>VLOOKUP(G724,Sku_Consolidated!A2:S957,19,FALSE)</f>
      </c>
      <c r="AJ724">
        <f>VLOOKUP(G724,Sku_Consolidated!A2:T957,20,FALSE)</f>
      </c>
    </row>
    <row r="725" spans="1:36" x14ac:dyDescent="0.25">
      <c r="A725">
        <v>2024</v>
      </c>
      <c r="B725" t="s">
        <v>31</v>
      </c>
      <c r="C725" t="s">
        <v>32</v>
      </c>
      <c r="D725" t="s">
        <v>33</v>
      </c>
      <c r="E725">
        <v>736</v>
      </c>
      <c r="F725">
        <f>IF(IFERROR(VLOOKUP(E725,Store_Showcase!B2:H144,{2}, FALSE), TRUE)=TRUE, IF(IFERROR(VLOOKUP(E725,Store_SRP!B2:H110,{2}, FALSE), TRUE)=TRUE,VLOOKUP(E725,Store_VAM!B2:H273,{2}, FALSE),VLOOKUP(E725,Store_SRP!B2:H110,{2}, FALSE)), VLOOKUP(E725,Store_Showcase!B2:H144,{2}, FALSE))</f>
      </c>
      <c r="G725">
        <v>655308</v>
      </c>
      <c r="H725" t="s">
        <v>287</v>
      </c>
      <c r="I725" s="8" t="s">
        <v>1663</v>
      </c>
      <c r="J725" t="s">
        <v>36</v>
      </c>
      <c r="K725" s="8">
        <f>IF(J725="PCK", I725, 0)</f>
      </c>
      <c r="L725" s="8">
        <f>IF(J725="KLS", I725, IF(J725="PCK", I725*VLOOKUP(G725,Sku_Consolidated!A2:U957,21, FALSE),I725*VLOOKUP(G725,Sku_Consolidated!A2:U957,21, FALSE)))</f>
      </c>
      <c r="M725" s="8">
        <f>IF(J725="PCS", I725, 0)</f>
      </c>
      <c r="N725" s="8" t="s">
        <v>1664</v>
      </c>
      <c r="O725" s="8">
        <f>N725 * VLOOKUP(E725&amp;VLOOKUP(G725,Sku_Consolidated!A2:Q957,17,FALSE),Sku_CommRate!A2:E1002, 5, FALSE)</f>
      </c>
      <c r="P725" s="8">
        <f>N725 - O725</f>
      </c>
      <c r="Q725">
        <f>VLOOKUP(G725,Sku_Consolidated!A2:G957,7, FALSE)</f>
      </c>
      <c r="R725">
        <f>IF(IFERROR(VLOOKUP(E725,Store_Showcase!B2:H144,7, FALSE), TRUE)=TRUE, IF(IFERROR(VLOOKUP(E725,Store_SRP!B2:H110,7, FALSE), TRUE)=TRUE,VLOOKUP(E725,Store_VAM!B2:H273,7, FALSE),VLOOKUP(E725,Store_SRP!B2:H110,7, FALSE)), VLOOKUP(E725,Store_Showcase!B2:H144,7, FALSE))</f>
      </c>
      <c r="S725">
        <f>IF(IFERROR(VLOOKUP(E725,Store_Showcase!B2:I144,8, FALSE), TRUE)=TRUE, IF(IFERROR(VLOOKUP(E725,Store_SRP!B2:I110,8, FALSE), TRUE)=TRUE,VLOOKUP(E725,Store_VAM!B2:I273,8, FALSE),VLOOKUP(E725,Store_SRP!B2:I110,8, FALSE)), VLOOKUP(E725,Store_Showcase!B2:I144,8, FALSE))</f>
      </c>
      <c r="T725">
        <f>VLOOKUP(G725,Sku_Consolidated!A2:R957,18,FALSE)</f>
      </c>
      <c r="U725">
        <v>6235</v>
      </c>
      <c r="V725">
        <f>IF(VLOOKUP(G725,Sku_Consolidated!A2:S957,19,FALSE)="SHOWCASE", VLOOKUP(E725,Store_Showcase!B2:L144,11, FALSE), IF(VLOOKUP(G725,Sku_Consolidated!A2:S957,19,FALSE)="VAM",VLOOKUP(E725,Store_VAM!B2:L273,11, FALSE),VLOOKUP(E725,Store_SRP!B2:L110,11, FALSE)))</f>
      </c>
      <c r="W725">
        <f>VLOOKUP(G725,Sku_Consolidated!A2:W957,11,FALSE)</f>
      </c>
      <c r="X725">
        <f>VLOOKUP(G725,Sku_Consolidated!A2:H957,8,FALSE)</f>
      </c>
      <c r="Y725">
        <f>VLOOKUP(G725,Sku_Consolidated!A2:I957,9,FALSE)</f>
      </c>
      <c r="Z725" t="s">
        <v>38</v>
      </c>
      <c r="AA725">
        <f>VLOOKUP(G725,Sku_Consolidated!A2:E957,5,FALSE)</f>
      </c>
      <c r="AB725">
        <f>IF(VLOOKUP(G725,Sku_Consolidated!A2:S957,19,FALSE)="SHOWCASE", VLOOKUP(E725,Store_Showcase!B2:N144,13, FALSE), IF(VLOOKUP(G725,Sku_Consolidated!A2:S957,19,FALSE)="VAM",VLOOKUP(E725,Store_VAM!B2:N273,13, FALSE),VLOOKUP(E725,Store_SRP!B2:N110,13, FALSE)))</f>
      </c>
      <c r="AC725">
        <f>IF(IFERROR(AB725,TRUE)=TRUE, "-","OK")</f>
      </c>
      <c r="AD725" s="8" t="s">
        <v>1664</v>
      </c>
      <c r="AE725" s="8" t="s">
        <v>39</v>
      </c>
      <c r="AF725">
        <f>IF(IFERROR(VLOOKUP(E725,Store_Showcase!B2:H144,{5}, FALSE), TRUE)=TRUE, IF(IFERROR(VLOOKUP(E725,Store_SRP!B2:H110,{5}, FALSE), TRUE)=TRUE,VLOOKUP(E725,Store_VAM!B2:H273,{5}, FALSE),VLOOKUP(E725,Store_SRP!B2:H110,{5}, FALSE)), VLOOKUP(E725,Store_Showcase!B2:H144,{5}, FALSE))</f>
      </c>
      <c r="AG725">
        <f>IF(IFERROR(VLOOKUP(E725,Store_Showcase!B2:H144,{6}, FALSE), TRUE)=TRUE, IF(IFERROR(VLOOKUP(E725,Store_SRP!B2:H110,{6}, FALSE), TRUE)=TRUE,VLOOKUP(E725,Store_VAM!B2:H273,{6}, FALSE),VLOOKUP(E725,Store_SRP!B2:H110,{6}, FALSE)), VLOOKUP(E725,Store_Showcase!B2:H144,{6}, FALSE))</f>
      </c>
      <c r="AH725">
        <f>VLOOKUP(G725,Sku_Consolidated!A2:R957,18,FALSE)</f>
      </c>
      <c r="AI725">
        <f>VLOOKUP(G725,Sku_Consolidated!A2:S957,19,FALSE)</f>
      </c>
      <c r="AJ725">
        <f>VLOOKUP(G725,Sku_Consolidated!A2:T957,20,FALSE)</f>
      </c>
    </row>
    <row r="726" spans="1:36" x14ac:dyDescent="0.25">
      <c r="A726">
        <v>2024</v>
      </c>
      <c r="B726" t="s">
        <v>31</v>
      </c>
      <c r="C726" t="s">
        <v>32</v>
      </c>
      <c r="D726" t="s">
        <v>33</v>
      </c>
      <c r="E726">
        <v>127</v>
      </c>
      <c r="F726">
        <f>IF(IFERROR(VLOOKUP(E726,Store_Showcase!B2:H144,{2}, FALSE), TRUE)=TRUE, IF(IFERROR(VLOOKUP(E726,Store_SRP!B2:H110,{2}, FALSE), TRUE)=TRUE,VLOOKUP(E726,Store_VAM!B2:H273,{2}, FALSE),VLOOKUP(E726,Store_SRP!B2:H110,{2}, FALSE)), VLOOKUP(E726,Store_Showcase!B2:H144,{2}, FALSE))</f>
      </c>
      <c r="G726">
        <v>687763</v>
      </c>
      <c r="H726" t="s">
        <v>1298</v>
      </c>
      <c r="I726" s="8" t="s">
        <v>1364</v>
      </c>
      <c r="J726" t="s">
        <v>493</v>
      </c>
      <c r="K726" s="8">
        <f>IF(J726="PCK", I726, 0)</f>
      </c>
      <c r="L726" s="8">
        <f>IF(J726="KLS", I726, IF(J726="PCK", I726*VLOOKUP(G726,Sku_Consolidated!A2:U957,21, FALSE),I726*VLOOKUP(G726,Sku_Consolidated!A2:U957,21, FALSE)))</f>
      </c>
      <c r="M726" s="8">
        <f>IF(J726="PCS", I726, 0)</f>
      </c>
      <c r="N726" s="8" t="s">
        <v>1665</v>
      </c>
      <c r="O726" s="8">
        <f>N726 * VLOOKUP(E726&amp;VLOOKUP(G726,Sku_Consolidated!A2:Q957,17,FALSE),Sku_CommRate!A2:E1002, 5, FALSE)</f>
      </c>
      <c r="P726" s="8">
        <f>N726 - O726</f>
      </c>
      <c r="Q726">
        <f>VLOOKUP(G726,Sku_Consolidated!A2:G957,7, FALSE)</f>
      </c>
      <c r="R726">
        <f>IF(IFERROR(VLOOKUP(E726,Store_Showcase!B2:H144,7, FALSE), TRUE)=TRUE, IF(IFERROR(VLOOKUP(E726,Store_SRP!B2:H110,7, FALSE), TRUE)=TRUE,VLOOKUP(E726,Store_VAM!B2:H273,7, FALSE),VLOOKUP(E726,Store_SRP!B2:H110,7, FALSE)), VLOOKUP(E726,Store_Showcase!B2:H144,7, FALSE))</f>
      </c>
      <c r="S726">
        <f>IF(IFERROR(VLOOKUP(E726,Store_Showcase!B2:I144,8, FALSE), TRUE)=TRUE, IF(IFERROR(VLOOKUP(E726,Store_SRP!B2:I110,8, FALSE), TRUE)=TRUE,VLOOKUP(E726,Store_VAM!B2:I273,8, FALSE),VLOOKUP(E726,Store_SRP!B2:I110,8, FALSE)), VLOOKUP(E726,Store_Showcase!B2:I144,8, FALSE))</f>
      </c>
      <c r="T726">
        <f>VLOOKUP(G726,Sku_Consolidated!A2:R957,18,FALSE)</f>
      </c>
      <c r="U726">
        <v>4806532531540</v>
      </c>
      <c r="V726">
        <f>IF(VLOOKUP(G726,Sku_Consolidated!A2:S957,19,FALSE)="SHOWCASE", VLOOKUP(E726,Store_Showcase!B2:L144,11, FALSE), IF(VLOOKUP(G726,Sku_Consolidated!A2:S957,19,FALSE)="VAM",VLOOKUP(E726,Store_VAM!B2:L273,11, FALSE),VLOOKUP(E726,Store_SRP!B2:L110,11, FALSE)))</f>
      </c>
      <c r="W726">
        <f>VLOOKUP(G726,Sku_Consolidated!A2:W957,11,FALSE)</f>
      </c>
      <c r="X726">
        <f>VLOOKUP(G726,Sku_Consolidated!A2:H957,8,FALSE)</f>
      </c>
      <c r="Y726">
        <f>VLOOKUP(G726,Sku_Consolidated!A2:I957,9,FALSE)</f>
      </c>
      <c r="Z726" t="s">
        <v>38</v>
      </c>
      <c r="AA726">
        <f>VLOOKUP(G726,Sku_Consolidated!A2:E957,5,FALSE)</f>
      </c>
      <c r="AB726">
        <f>IF(VLOOKUP(G726,Sku_Consolidated!A2:S957,19,FALSE)="SHOWCASE", VLOOKUP(E726,Store_Showcase!B2:N144,13, FALSE), IF(VLOOKUP(G726,Sku_Consolidated!A2:S957,19,FALSE)="VAM",VLOOKUP(E726,Store_VAM!B2:N273,13, FALSE),VLOOKUP(E726,Store_SRP!B2:N110,13, FALSE)))</f>
      </c>
      <c r="AC726">
        <f>IF(IFERROR(AB726,TRUE)=TRUE, "-","OK")</f>
      </c>
      <c r="AD726" s="8" t="s">
        <v>1666</v>
      </c>
      <c r="AE726" s="8" t="s">
        <v>1667</v>
      </c>
      <c r="AF726">
        <f>IF(IFERROR(VLOOKUP(E726,Store_Showcase!B2:H144,{5}, FALSE), TRUE)=TRUE, IF(IFERROR(VLOOKUP(E726,Store_SRP!B2:H110,{5}, FALSE), TRUE)=TRUE,VLOOKUP(E726,Store_VAM!B2:H273,{5}, FALSE),VLOOKUP(E726,Store_SRP!B2:H110,{5}, FALSE)), VLOOKUP(E726,Store_Showcase!B2:H144,{5}, FALSE))</f>
      </c>
      <c r="AG726">
        <f>IF(IFERROR(VLOOKUP(E726,Store_Showcase!B2:H144,{6}, FALSE), TRUE)=TRUE, IF(IFERROR(VLOOKUP(E726,Store_SRP!B2:H110,{6}, FALSE), TRUE)=TRUE,VLOOKUP(E726,Store_VAM!B2:H273,{6}, FALSE),VLOOKUP(E726,Store_SRP!B2:H110,{6}, FALSE)), VLOOKUP(E726,Store_Showcase!B2:H144,{6}, FALSE))</f>
      </c>
      <c r="AH726">
        <f>VLOOKUP(G726,Sku_Consolidated!A2:R957,18,FALSE)</f>
      </c>
      <c r="AI726">
        <f>VLOOKUP(G726,Sku_Consolidated!A2:S957,19,FALSE)</f>
      </c>
      <c r="AJ726">
        <f>VLOOKUP(G726,Sku_Consolidated!A2:T957,20,FALSE)</f>
      </c>
    </row>
    <row r="727" spans="1:36" x14ac:dyDescent="0.25">
      <c r="A727">
        <v>2024</v>
      </c>
      <c r="B727" t="s">
        <v>31</v>
      </c>
      <c r="C727" t="s">
        <v>32</v>
      </c>
      <c r="D727" t="s">
        <v>33</v>
      </c>
      <c r="E727">
        <v>252</v>
      </c>
      <c r="F727">
        <f>IF(IFERROR(VLOOKUP(E727,Store_Showcase!B2:H144,{2}, FALSE), TRUE)=TRUE, IF(IFERROR(VLOOKUP(E727,Store_SRP!B2:H110,{2}, FALSE), TRUE)=TRUE,VLOOKUP(E727,Store_VAM!B2:H273,{2}, FALSE),VLOOKUP(E727,Store_SRP!B2:H110,{2}, FALSE)), VLOOKUP(E727,Store_Showcase!B2:H144,{2}, FALSE))</f>
      </c>
      <c r="G727">
        <v>655292</v>
      </c>
      <c r="H727" t="s">
        <v>72</v>
      </c>
      <c r="I727" s="8" t="s">
        <v>1668</v>
      </c>
      <c r="J727" t="s">
        <v>36</v>
      </c>
      <c r="K727" s="8">
        <f>IF(J727="PCK", I727, 0)</f>
      </c>
      <c r="L727" s="8">
        <f>IF(J727="KLS", I727, IF(J727="PCK", I727*VLOOKUP(G727,Sku_Consolidated!A2:U957,21, FALSE),I727*VLOOKUP(G727,Sku_Consolidated!A2:U957,21, FALSE)))</f>
      </c>
      <c r="M727" s="8">
        <f>IF(J727="PCS", I727, 0)</f>
      </c>
      <c r="N727" s="8" t="s">
        <v>1669</v>
      </c>
      <c r="O727" s="8">
        <f>N727 * VLOOKUP(E727&amp;VLOOKUP(G727,Sku_Consolidated!A2:Q957,17,FALSE),Sku_CommRate!A2:E1002, 5, FALSE)</f>
      </c>
      <c r="P727" s="8">
        <f>N727 - O727</f>
      </c>
      <c r="Q727">
        <f>VLOOKUP(G727,Sku_Consolidated!A2:G957,7, FALSE)</f>
      </c>
      <c r="R727">
        <f>IF(IFERROR(VLOOKUP(E727,Store_Showcase!B2:H144,7, FALSE), TRUE)=TRUE, IF(IFERROR(VLOOKUP(E727,Store_SRP!B2:H110,7, FALSE), TRUE)=TRUE,VLOOKUP(E727,Store_VAM!B2:H273,7, FALSE),VLOOKUP(E727,Store_SRP!B2:H110,7, FALSE)), VLOOKUP(E727,Store_Showcase!B2:H144,7, FALSE))</f>
      </c>
      <c r="S727">
        <f>IF(IFERROR(VLOOKUP(E727,Store_Showcase!B2:I144,8, FALSE), TRUE)=TRUE, IF(IFERROR(VLOOKUP(E727,Store_SRP!B2:I110,8, FALSE), TRUE)=TRUE,VLOOKUP(E727,Store_VAM!B2:I273,8, FALSE),VLOOKUP(E727,Store_SRP!B2:I110,8, FALSE)), VLOOKUP(E727,Store_Showcase!B2:I144,8, FALSE))</f>
      </c>
      <c r="T727">
        <f>VLOOKUP(G727,Sku_Consolidated!A2:R957,18,FALSE)</f>
      </c>
      <c r="U727">
        <v>6220</v>
      </c>
      <c r="V727">
        <f>IF(VLOOKUP(G727,Sku_Consolidated!A2:S957,19,FALSE)="SHOWCASE", VLOOKUP(E727,Store_Showcase!B2:L144,11, FALSE), IF(VLOOKUP(G727,Sku_Consolidated!A2:S957,19,FALSE)="VAM",VLOOKUP(E727,Store_VAM!B2:L273,11, FALSE),VLOOKUP(E727,Store_SRP!B2:L110,11, FALSE)))</f>
      </c>
      <c r="W727">
        <f>VLOOKUP(G727,Sku_Consolidated!A2:W957,11,FALSE)</f>
      </c>
      <c r="X727">
        <f>VLOOKUP(G727,Sku_Consolidated!A2:H957,8,FALSE)</f>
      </c>
      <c r="Y727">
        <f>VLOOKUP(G727,Sku_Consolidated!A2:I957,9,FALSE)</f>
      </c>
      <c r="Z727" t="s">
        <v>38</v>
      </c>
      <c r="AA727">
        <f>VLOOKUP(G727,Sku_Consolidated!A2:E957,5,FALSE)</f>
      </c>
      <c r="AB727">
        <f>IF(VLOOKUP(G727,Sku_Consolidated!A2:S957,19,FALSE)="SHOWCASE", VLOOKUP(E727,Store_Showcase!B2:N144,13, FALSE), IF(VLOOKUP(G727,Sku_Consolidated!A2:S957,19,FALSE)="VAM",VLOOKUP(E727,Store_VAM!B2:N273,13, FALSE),VLOOKUP(E727,Store_SRP!B2:N110,13, FALSE)))</f>
      </c>
      <c r="AC727">
        <f>IF(IFERROR(AB727,TRUE)=TRUE, "-","OK")</f>
      </c>
      <c r="AD727" s="8" t="s">
        <v>1669</v>
      </c>
      <c r="AE727" s="8" t="s">
        <v>39</v>
      </c>
      <c r="AF727">
        <f>IF(IFERROR(VLOOKUP(E727,Store_Showcase!B2:H144,{5}, FALSE), TRUE)=TRUE, IF(IFERROR(VLOOKUP(E727,Store_SRP!B2:H110,{5}, FALSE), TRUE)=TRUE,VLOOKUP(E727,Store_VAM!B2:H273,{5}, FALSE),VLOOKUP(E727,Store_SRP!B2:H110,{5}, FALSE)), VLOOKUP(E727,Store_Showcase!B2:H144,{5}, FALSE))</f>
      </c>
      <c r="AG727">
        <f>IF(IFERROR(VLOOKUP(E727,Store_Showcase!B2:H144,{6}, FALSE), TRUE)=TRUE, IF(IFERROR(VLOOKUP(E727,Store_SRP!B2:H110,{6}, FALSE), TRUE)=TRUE,VLOOKUP(E727,Store_VAM!B2:H273,{6}, FALSE),VLOOKUP(E727,Store_SRP!B2:H110,{6}, FALSE)), VLOOKUP(E727,Store_Showcase!B2:H144,{6}, FALSE))</f>
      </c>
      <c r="AH727">
        <f>VLOOKUP(G727,Sku_Consolidated!A2:R957,18,FALSE)</f>
      </c>
      <c r="AI727">
        <f>VLOOKUP(G727,Sku_Consolidated!A2:S957,19,FALSE)</f>
      </c>
      <c r="AJ727">
        <f>VLOOKUP(G727,Sku_Consolidated!A2:T957,20,FALSE)</f>
      </c>
    </row>
    <row r="728" spans="1:36" x14ac:dyDescent="0.25">
      <c r="A728">
        <v>2024</v>
      </c>
      <c r="B728" t="s">
        <v>31</v>
      </c>
      <c r="C728" t="s">
        <v>32</v>
      </c>
      <c r="D728" t="s">
        <v>33</v>
      </c>
      <c r="E728">
        <v>468</v>
      </c>
      <c r="F728">
        <f>IF(IFERROR(VLOOKUP(E728,Store_Showcase!B2:H144,{2}, FALSE), TRUE)=TRUE, IF(IFERROR(VLOOKUP(E728,Store_SRP!B2:H110,{2}, FALSE), TRUE)=TRUE,VLOOKUP(E728,Store_VAM!B2:H273,{2}, FALSE),VLOOKUP(E728,Store_SRP!B2:H110,{2}, FALSE)), VLOOKUP(E728,Store_Showcase!B2:H144,{2}, FALSE))</f>
      </c>
      <c r="G728">
        <v>655715</v>
      </c>
      <c r="H728" t="s">
        <v>591</v>
      </c>
      <c r="I728" s="8" t="s">
        <v>1670</v>
      </c>
      <c r="J728" t="s">
        <v>36</v>
      </c>
      <c r="K728" s="8">
        <f>IF(J728="PCK", I728, 0)</f>
      </c>
      <c r="L728" s="8">
        <f>IF(J728="KLS", I728, IF(J728="PCK", I728*VLOOKUP(G728,Sku_Consolidated!A2:U957,21, FALSE),I728*VLOOKUP(G728,Sku_Consolidated!A2:U957,21, FALSE)))</f>
      </c>
      <c r="M728" s="8">
        <f>IF(J728="PCS", I728, 0)</f>
      </c>
      <c r="N728" s="8" t="s">
        <v>1671</v>
      </c>
      <c r="O728" s="8">
        <f>N728 * VLOOKUP(E728&amp;VLOOKUP(G728,Sku_Consolidated!A2:Q957,17,FALSE),Sku_CommRate!A2:E1002, 5, FALSE)</f>
      </c>
      <c r="P728" s="8">
        <f>N728 - O728</f>
      </c>
      <c r="Q728">
        <f>VLOOKUP(G728,Sku_Consolidated!A2:G957,7, FALSE)</f>
      </c>
      <c r="R728">
        <f>IF(IFERROR(VLOOKUP(E728,Store_Showcase!B2:H144,7, FALSE), TRUE)=TRUE, IF(IFERROR(VLOOKUP(E728,Store_SRP!B2:H110,7, FALSE), TRUE)=TRUE,VLOOKUP(E728,Store_VAM!B2:H273,7, FALSE),VLOOKUP(E728,Store_SRP!B2:H110,7, FALSE)), VLOOKUP(E728,Store_Showcase!B2:H144,7, FALSE))</f>
      </c>
      <c r="S728">
        <f>IF(IFERROR(VLOOKUP(E728,Store_Showcase!B2:I144,8, FALSE), TRUE)=TRUE, IF(IFERROR(VLOOKUP(E728,Store_SRP!B2:I110,8, FALSE), TRUE)=TRUE,VLOOKUP(E728,Store_VAM!B2:I273,8, FALSE),VLOOKUP(E728,Store_SRP!B2:I110,8, FALSE)), VLOOKUP(E728,Store_Showcase!B2:I144,8, FALSE))</f>
      </c>
      <c r="T728">
        <f>VLOOKUP(G728,Sku_Consolidated!A2:R957,18,FALSE)</f>
      </c>
      <c r="U728">
        <v>6443</v>
      </c>
      <c r="V728">
        <f>IF(VLOOKUP(G728,Sku_Consolidated!A2:S957,19,FALSE)="SHOWCASE", VLOOKUP(E728,Store_Showcase!B2:L144,11, FALSE), IF(VLOOKUP(G728,Sku_Consolidated!A2:S957,19,FALSE)="VAM",VLOOKUP(E728,Store_VAM!B2:L273,11, FALSE),VLOOKUP(E728,Store_SRP!B2:L110,11, FALSE)))</f>
      </c>
      <c r="W728">
        <f>VLOOKUP(G728,Sku_Consolidated!A2:W957,11,FALSE)</f>
      </c>
      <c r="X728">
        <f>VLOOKUP(G728,Sku_Consolidated!A2:H957,8,FALSE)</f>
      </c>
      <c r="Y728">
        <f>VLOOKUP(G728,Sku_Consolidated!A2:I957,9,FALSE)</f>
      </c>
      <c r="Z728" t="s">
        <v>38</v>
      </c>
      <c r="AA728">
        <f>VLOOKUP(G728,Sku_Consolidated!A2:E957,5,FALSE)</f>
      </c>
      <c r="AB728">
        <f>IF(VLOOKUP(G728,Sku_Consolidated!A2:S957,19,FALSE)="SHOWCASE", VLOOKUP(E728,Store_Showcase!B2:N144,13, FALSE), IF(VLOOKUP(G728,Sku_Consolidated!A2:S957,19,FALSE)="VAM",VLOOKUP(E728,Store_VAM!B2:N273,13, FALSE),VLOOKUP(E728,Store_SRP!B2:N110,13, FALSE)))</f>
      </c>
      <c r="AC728">
        <f>IF(IFERROR(AB728,TRUE)=TRUE, "-","OK")</f>
      </c>
      <c r="AD728" s="8" t="s">
        <v>1671</v>
      </c>
      <c r="AE728" s="8" t="s">
        <v>39</v>
      </c>
      <c r="AF728">
        <f>IF(IFERROR(VLOOKUP(E728,Store_Showcase!B2:H144,{5}, FALSE), TRUE)=TRUE, IF(IFERROR(VLOOKUP(E728,Store_SRP!B2:H110,{5}, FALSE), TRUE)=TRUE,VLOOKUP(E728,Store_VAM!B2:H273,{5}, FALSE),VLOOKUP(E728,Store_SRP!B2:H110,{5}, FALSE)), VLOOKUP(E728,Store_Showcase!B2:H144,{5}, FALSE))</f>
      </c>
      <c r="AG728">
        <f>IF(IFERROR(VLOOKUP(E728,Store_Showcase!B2:H144,{6}, FALSE), TRUE)=TRUE, IF(IFERROR(VLOOKUP(E728,Store_SRP!B2:H110,{6}, FALSE), TRUE)=TRUE,VLOOKUP(E728,Store_VAM!B2:H273,{6}, FALSE),VLOOKUP(E728,Store_SRP!B2:H110,{6}, FALSE)), VLOOKUP(E728,Store_Showcase!B2:H144,{6}, FALSE))</f>
      </c>
      <c r="AH728">
        <f>VLOOKUP(G728,Sku_Consolidated!A2:R957,18,FALSE)</f>
      </c>
      <c r="AI728">
        <f>VLOOKUP(G728,Sku_Consolidated!A2:S957,19,FALSE)</f>
      </c>
      <c r="AJ728">
        <f>VLOOKUP(G728,Sku_Consolidated!A2:T957,20,FALSE)</f>
      </c>
    </row>
    <row r="729" spans="1:36" x14ac:dyDescent="0.25">
      <c r="A729">
        <v>2024</v>
      </c>
      <c r="B729" t="s">
        <v>31</v>
      </c>
      <c r="C729" t="s">
        <v>32</v>
      </c>
      <c r="D729" t="s">
        <v>33</v>
      </c>
      <c r="E729">
        <v>136</v>
      </c>
      <c r="F729">
        <f>IF(IFERROR(VLOOKUP(E729,Store_Showcase!B2:H144,{2}, FALSE), TRUE)=TRUE, IF(IFERROR(VLOOKUP(E729,Store_SRP!B2:H110,{2}, FALSE), TRUE)=TRUE,VLOOKUP(E729,Store_VAM!B2:H273,{2}, FALSE),VLOOKUP(E729,Store_SRP!B2:H110,{2}, FALSE)), VLOOKUP(E729,Store_Showcase!B2:H144,{2}, FALSE))</f>
      </c>
      <c r="G729">
        <v>655318</v>
      </c>
      <c r="H729" t="s">
        <v>696</v>
      </c>
      <c r="I729" s="8" t="s">
        <v>1672</v>
      </c>
      <c r="J729" t="s">
        <v>36</v>
      </c>
      <c r="K729" s="8">
        <f>IF(J729="PCK", I729, 0)</f>
      </c>
      <c r="L729" s="8">
        <f>IF(J729="KLS", I729, IF(J729="PCK", I729*VLOOKUP(G729,Sku_Consolidated!A2:U957,21, FALSE),I729*VLOOKUP(G729,Sku_Consolidated!A2:U957,21, FALSE)))</f>
      </c>
      <c r="M729" s="8">
        <f>IF(J729="PCS", I729, 0)</f>
      </c>
      <c r="N729" s="8" t="s">
        <v>1673</v>
      </c>
      <c r="O729" s="8">
        <f>N729 * VLOOKUP(E729&amp;VLOOKUP(G729,Sku_Consolidated!A2:Q957,17,FALSE),Sku_CommRate!A2:E1002, 5, FALSE)</f>
      </c>
      <c r="P729" s="8">
        <f>N729 - O729</f>
      </c>
      <c r="Q729">
        <f>VLOOKUP(G729,Sku_Consolidated!A2:G957,7, FALSE)</f>
      </c>
      <c r="R729">
        <f>IF(IFERROR(VLOOKUP(E729,Store_Showcase!B2:H144,7, FALSE), TRUE)=TRUE, IF(IFERROR(VLOOKUP(E729,Store_SRP!B2:H110,7, FALSE), TRUE)=TRUE,VLOOKUP(E729,Store_VAM!B2:H273,7, FALSE),VLOOKUP(E729,Store_SRP!B2:H110,7, FALSE)), VLOOKUP(E729,Store_Showcase!B2:H144,7, FALSE))</f>
      </c>
      <c r="S729">
        <f>IF(IFERROR(VLOOKUP(E729,Store_Showcase!B2:I144,8, FALSE), TRUE)=TRUE, IF(IFERROR(VLOOKUP(E729,Store_SRP!B2:I110,8, FALSE), TRUE)=TRUE,VLOOKUP(E729,Store_VAM!B2:I273,8, FALSE),VLOOKUP(E729,Store_SRP!B2:I110,8, FALSE)), VLOOKUP(E729,Store_Showcase!B2:I144,8, FALSE))</f>
      </c>
      <c r="T729">
        <f>VLOOKUP(G729,Sku_Consolidated!A2:R957,18,FALSE)</f>
      </c>
      <c r="U729">
        <v>6243</v>
      </c>
      <c r="V729">
        <f>IF(VLOOKUP(G729,Sku_Consolidated!A2:S957,19,FALSE)="SHOWCASE", VLOOKUP(E729,Store_Showcase!B2:L144,11, FALSE), IF(VLOOKUP(G729,Sku_Consolidated!A2:S957,19,FALSE)="VAM",VLOOKUP(E729,Store_VAM!B2:L273,11, FALSE),VLOOKUP(E729,Store_SRP!B2:L110,11, FALSE)))</f>
      </c>
      <c r="W729">
        <f>VLOOKUP(G729,Sku_Consolidated!A2:W957,11,FALSE)</f>
      </c>
      <c r="X729">
        <f>VLOOKUP(G729,Sku_Consolidated!A2:H957,8,FALSE)</f>
      </c>
      <c r="Y729">
        <f>VLOOKUP(G729,Sku_Consolidated!A2:I957,9,FALSE)</f>
      </c>
      <c r="Z729" t="s">
        <v>38</v>
      </c>
      <c r="AA729">
        <f>VLOOKUP(G729,Sku_Consolidated!A2:E957,5,FALSE)</f>
      </c>
      <c r="AB729">
        <f>IF(VLOOKUP(G729,Sku_Consolidated!A2:S957,19,FALSE)="SHOWCASE", VLOOKUP(E729,Store_Showcase!B2:N144,13, FALSE), IF(VLOOKUP(G729,Sku_Consolidated!A2:S957,19,FALSE)="VAM",VLOOKUP(E729,Store_VAM!B2:N273,13, FALSE),VLOOKUP(E729,Store_SRP!B2:N110,13, FALSE)))</f>
      </c>
      <c r="AC729">
        <f>IF(IFERROR(AB729,TRUE)=TRUE, "-","OK")</f>
      </c>
      <c r="AD729" s="8" t="s">
        <v>1673</v>
      </c>
      <c r="AE729" s="8" t="s">
        <v>39</v>
      </c>
      <c r="AF729">
        <f>IF(IFERROR(VLOOKUP(E729,Store_Showcase!B2:H144,{5}, FALSE), TRUE)=TRUE, IF(IFERROR(VLOOKUP(E729,Store_SRP!B2:H110,{5}, FALSE), TRUE)=TRUE,VLOOKUP(E729,Store_VAM!B2:H273,{5}, FALSE),VLOOKUP(E729,Store_SRP!B2:H110,{5}, FALSE)), VLOOKUP(E729,Store_Showcase!B2:H144,{5}, FALSE))</f>
      </c>
      <c r="AG729">
        <f>IF(IFERROR(VLOOKUP(E729,Store_Showcase!B2:H144,{6}, FALSE), TRUE)=TRUE, IF(IFERROR(VLOOKUP(E729,Store_SRP!B2:H110,{6}, FALSE), TRUE)=TRUE,VLOOKUP(E729,Store_VAM!B2:H273,{6}, FALSE),VLOOKUP(E729,Store_SRP!B2:H110,{6}, FALSE)), VLOOKUP(E729,Store_Showcase!B2:H144,{6}, FALSE))</f>
      </c>
      <c r="AH729">
        <f>VLOOKUP(G729,Sku_Consolidated!A2:R957,18,FALSE)</f>
      </c>
      <c r="AI729">
        <f>VLOOKUP(G729,Sku_Consolidated!A2:S957,19,FALSE)</f>
      </c>
      <c r="AJ729">
        <f>VLOOKUP(G729,Sku_Consolidated!A2:T957,20,FALSE)</f>
      </c>
    </row>
    <row r="730" spans="1:36" x14ac:dyDescent="0.25">
      <c r="A730">
        <v>2024</v>
      </c>
      <c r="B730" t="s">
        <v>31</v>
      </c>
      <c r="C730" t="s">
        <v>32</v>
      </c>
      <c r="D730" t="s">
        <v>33</v>
      </c>
      <c r="E730">
        <v>746</v>
      </c>
      <c r="F730">
        <f>IF(IFERROR(VLOOKUP(E730,Store_Showcase!B2:H144,{2}, FALSE), TRUE)=TRUE, IF(IFERROR(VLOOKUP(E730,Store_SRP!B2:H110,{2}, FALSE), TRUE)=TRUE,VLOOKUP(E730,Store_VAM!B2:H273,{2}, FALSE),VLOOKUP(E730,Store_SRP!B2:H110,{2}, FALSE)), VLOOKUP(E730,Store_Showcase!B2:H144,{2}, FALSE))</f>
      </c>
      <c r="G730">
        <v>655325</v>
      </c>
      <c r="H730" t="s">
        <v>377</v>
      </c>
      <c r="I730" s="8" t="s">
        <v>1674</v>
      </c>
      <c r="J730" t="s">
        <v>36</v>
      </c>
      <c r="K730" s="8">
        <f>IF(J730="PCK", I730, 0)</f>
      </c>
      <c r="L730" s="8">
        <f>IF(J730="KLS", I730, IF(J730="PCK", I730*VLOOKUP(G730,Sku_Consolidated!A2:U957,21, FALSE),I730*VLOOKUP(G730,Sku_Consolidated!A2:U957,21, FALSE)))</f>
      </c>
      <c r="M730" s="8">
        <f>IF(J730="PCS", I730, 0)</f>
      </c>
      <c r="N730" s="8" t="s">
        <v>1675</v>
      </c>
      <c r="O730" s="8">
        <f>N730 * VLOOKUP(E730&amp;VLOOKUP(G730,Sku_Consolidated!A2:Q957,17,FALSE),Sku_CommRate!A2:E1002, 5, FALSE)</f>
      </c>
      <c r="P730" s="8">
        <f>N730 - O730</f>
      </c>
      <c r="Q730">
        <f>VLOOKUP(G730,Sku_Consolidated!A2:G957,7, FALSE)</f>
      </c>
      <c r="R730">
        <f>IF(IFERROR(VLOOKUP(E730,Store_Showcase!B2:H144,7, FALSE), TRUE)=TRUE, IF(IFERROR(VLOOKUP(E730,Store_SRP!B2:H110,7, FALSE), TRUE)=TRUE,VLOOKUP(E730,Store_VAM!B2:H273,7, FALSE),VLOOKUP(E730,Store_SRP!B2:H110,7, FALSE)), VLOOKUP(E730,Store_Showcase!B2:H144,7, FALSE))</f>
      </c>
      <c r="S730">
        <f>IF(IFERROR(VLOOKUP(E730,Store_Showcase!B2:I144,8, FALSE), TRUE)=TRUE, IF(IFERROR(VLOOKUP(E730,Store_SRP!B2:I110,8, FALSE), TRUE)=TRUE,VLOOKUP(E730,Store_VAM!B2:I273,8, FALSE),VLOOKUP(E730,Store_SRP!B2:I110,8, FALSE)), VLOOKUP(E730,Store_Showcase!B2:I144,8, FALSE))</f>
      </c>
      <c r="T730">
        <f>VLOOKUP(G730,Sku_Consolidated!A2:R957,18,FALSE)</f>
      </c>
      <c r="U730">
        <v>6250</v>
      </c>
      <c r="V730">
        <f>IF(VLOOKUP(G730,Sku_Consolidated!A2:S957,19,FALSE)="SHOWCASE", VLOOKUP(E730,Store_Showcase!B2:L144,11, FALSE), IF(VLOOKUP(G730,Sku_Consolidated!A2:S957,19,FALSE)="VAM",VLOOKUP(E730,Store_VAM!B2:L273,11, FALSE),VLOOKUP(E730,Store_SRP!B2:L110,11, FALSE)))</f>
      </c>
      <c r="W730">
        <f>VLOOKUP(G730,Sku_Consolidated!A2:W957,11,FALSE)</f>
      </c>
      <c r="X730">
        <f>VLOOKUP(G730,Sku_Consolidated!A2:H957,8,FALSE)</f>
      </c>
      <c r="Y730">
        <f>VLOOKUP(G730,Sku_Consolidated!A2:I957,9,FALSE)</f>
      </c>
      <c r="Z730" t="s">
        <v>38</v>
      </c>
      <c r="AA730">
        <f>VLOOKUP(G730,Sku_Consolidated!A2:E957,5,FALSE)</f>
      </c>
      <c r="AB730">
        <f>IF(VLOOKUP(G730,Sku_Consolidated!A2:S957,19,FALSE)="SHOWCASE", VLOOKUP(E730,Store_Showcase!B2:N144,13, FALSE), IF(VLOOKUP(G730,Sku_Consolidated!A2:S957,19,FALSE)="VAM",VLOOKUP(E730,Store_VAM!B2:N273,13, FALSE),VLOOKUP(E730,Store_SRP!B2:N110,13, FALSE)))</f>
      </c>
      <c r="AC730">
        <f>IF(IFERROR(AB730,TRUE)=TRUE, "-","OK")</f>
      </c>
      <c r="AD730" s="8" t="s">
        <v>1675</v>
      </c>
      <c r="AE730" s="8" t="s">
        <v>39</v>
      </c>
      <c r="AF730">
        <f>IF(IFERROR(VLOOKUP(E730,Store_Showcase!B2:H144,{5}, FALSE), TRUE)=TRUE, IF(IFERROR(VLOOKUP(E730,Store_SRP!B2:H110,{5}, FALSE), TRUE)=TRUE,VLOOKUP(E730,Store_VAM!B2:H273,{5}, FALSE),VLOOKUP(E730,Store_SRP!B2:H110,{5}, FALSE)), VLOOKUP(E730,Store_Showcase!B2:H144,{5}, FALSE))</f>
      </c>
      <c r="AG730">
        <f>IF(IFERROR(VLOOKUP(E730,Store_Showcase!B2:H144,{6}, FALSE), TRUE)=TRUE, IF(IFERROR(VLOOKUP(E730,Store_SRP!B2:H110,{6}, FALSE), TRUE)=TRUE,VLOOKUP(E730,Store_VAM!B2:H273,{6}, FALSE),VLOOKUP(E730,Store_SRP!B2:H110,{6}, FALSE)), VLOOKUP(E730,Store_Showcase!B2:H144,{6}, FALSE))</f>
      </c>
      <c r="AH730">
        <f>VLOOKUP(G730,Sku_Consolidated!A2:R957,18,FALSE)</f>
      </c>
      <c r="AI730">
        <f>VLOOKUP(G730,Sku_Consolidated!A2:S957,19,FALSE)</f>
      </c>
      <c r="AJ730">
        <f>VLOOKUP(G730,Sku_Consolidated!A2:T957,20,FALSE)</f>
      </c>
    </row>
    <row r="731" spans="1:36" x14ac:dyDescent="0.25">
      <c r="A731">
        <v>2024</v>
      </c>
      <c r="B731" t="s">
        <v>31</v>
      </c>
      <c r="C731" t="s">
        <v>32</v>
      </c>
      <c r="D731" t="s">
        <v>33</v>
      </c>
      <c r="E731">
        <v>4004</v>
      </c>
      <c r="F731">
        <f>IF(IFERROR(VLOOKUP(E731,Store_Showcase!B2:H144,{2}, FALSE), TRUE)=TRUE, IF(IFERROR(VLOOKUP(E731,Store_SRP!B2:H110,{2}, FALSE), TRUE)=TRUE,VLOOKUP(E731,Store_VAM!B2:H273,{2}, FALSE),VLOOKUP(E731,Store_SRP!B2:H110,{2}, FALSE)), VLOOKUP(E731,Store_Showcase!B2:H144,{2}, FALSE))</f>
      </c>
      <c r="G731">
        <v>671781</v>
      </c>
      <c r="H731" t="s">
        <v>1676</v>
      </c>
      <c r="I731" s="8" t="s">
        <v>1299</v>
      </c>
      <c r="J731" t="s">
        <v>493</v>
      </c>
      <c r="K731" s="8">
        <f>IF(J731="PCK", I731, 0)</f>
      </c>
      <c r="L731" s="8">
        <f>IF(J731="KLS", I731, IF(J731="PCK", I731*VLOOKUP(G731,Sku_Consolidated!A2:U957,21, FALSE),I731*VLOOKUP(G731,Sku_Consolidated!A2:U957,21, FALSE)))</f>
      </c>
      <c r="M731" s="8">
        <f>IF(J731="PCS", I731, 0)</f>
      </c>
      <c r="N731" s="8" t="s">
        <v>1677</v>
      </c>
      <c r="O731" s="8">
        <f>N731 * VLOOKUP(E731&amp;VLOOKUP(G731,Sku_Consolidated!A2:Q957,17,FALSE),Sku_CommRate!A2:E1002, 5, FALSE)</f>
      </c>
      <c r="P731" s="8">
        <f>N731 - O731</f>
      </c>
      <c r="Q731">
        <f>VLOOKUP(G731,Sku_Consolidated!A2:G957,7, FALSE)</f>
      </c>
      <c r="R731">
        <f>IF(IFERROR(VLOOKUP(E731,Store_Showcase!B2:H144,7, FALSE), TRUE)=TRUE, IF(IFERROR(VLOOKUP(E731,Store_SRP!B2:H110,7, FALSE), TRUE)=TRUE,VLOOKUP(E731,Store_VAM!B2:H273,7, FALSE),VLOOKUP(E731,Store_SRP!B2:H110,7, FALSE)), VLOOKUP(E731,Store_Showcase!B2:H144,7, FALSE))</f>
      </c>
      <c r="S731">
        <f>IF(IFERROR(VLOOKUP(E731,Store_Showcase!B2:I144,8, FALSE), TRUE)=TRUE, IF(IFERROR(VLOOKUP(E731,Store_SRP!B2:I110,8, FALSE), TRUE)=TRUE,VLOOKUP(E731,Store_VAM!B2:I273,8, FALSE),VLOOKUP(E731,Store_SRP!B2:I110,8, FALSE)), VLOOKUP(E731,Store_Showcase!B2:I144,8, FALSE))</f>
      </c>
      <c r="T731">
        <f>VLOOKUP(G731,Sku_Consolidated!A2:R957,18,FALSE)</f>
      </c>
      <c r="U731">
        <v>2100006717815</v>
      </c>
      <c r="V731">
        <f>IF(VLOOKUP(G731,Sku_Consolidated!A2:S957,19,FALSE)="SHOWCASE", VLOOKUP(E731,Store_Showcase!B2:L144,11, FALSE), IF(VLOOKUP(G731,Sku_Consolidated!A2:S957,19,FALSE)="VAM",VLOOKUP(E731,Store_VAM!B2:L273,11, FALSE),VLOOKUP(E731,Store_SRP!B2:L110,11, FALSE)))</f>
      </c>
      <c r="W731">
        <f>VLOOKUP(G731,Sku_Consolidated!A2:W957,11,FALSE)</f>
      </c>
      <c r="X731">
        <f>VLOOKUP(G731,Sku_Consolidated!A2:H957,8,FALSE)</f>
      </c>
      <c r="Y731">
        <f>VLOOKUP(G731,Sku_Consolidated!A2:I957,9,FALSE)</f>
      </c>
      <c r="Z731" t="s">
        <v>38</v>
      </c>
      <c r="AA731">
        <f>VLOOKUP(G731,Sku_Consolidated!A2:E957,5,FALSE)</f>
      </c>
      <c r="AB731">
        <f>IF(VLOOKUP(G731,Sku_Consolidated!A2:S957,19,FALSE)="SHOWCASE", VLOOKUP(E731,Store_Showcase!B2:N144,13, FALSE), IF(VLOOKUP(G731,Sku_Consolidated!A2:S957,19,FALSE)="VAM",VLOOKUP(E731,Store_VAM!B2:N273,13, FALSE),VLOOKUP(E731,Store_SRP!B2:N110,13, FALSE)))</f>
      </c>
      <c r="AC731">
        <f>IF(IFERROR(AB731,TRUE)=TRUE, "-","OK")</f>
      </c>
      <c r="AD731" s="8" t="s">
        <v>1677</v>
      </c>
      <c r="AE731" s="8" t="s">
        <v>39</v>
      </c>
      <c r="AF731">
        <f>IF(IFERROR(VLOOKUP(E731,Store_Showcase!B2:H144,{5}, FALSE), TRUE)=TRUE, IF(IFERROR(VLOOKUP(E731,Store_SRP!B2:H110,{5}, FALSE), TRUE)=TRUE,VLOOKUP(E731,Store_VAM!B2:H273,{5}, FALSE),VLOOKUP(E731,Store_SRP!B2:H110,{5}, FALSE)), VLOOKUP(E731,Store_Showcase!B2:H144,{5}, FALSE))</f>
      </c>
      <c r="AG731">
        <f>IF(IFERROR(VLOOKUP(E731,Store_Showcase!B2:H144,{6}, FALSE), TRUE)=TRUE, IF(IFERROR(VLOOKUP(E731,Store_SRP!B2:H110,{6}, FALSE), TRUE)=TRUE,VLOOKUP(E731,Store_VAM!B2:H273,{6}, FALSE),VLOOKUP(E731,Store_SRP!B2:H110,{6}, FALSE)), VLOOKUP(E731,Store_Showcase!B2:H144,{6}, FALSE))</f>
      </c>
      <c r="AH731">
        <f>VLOOKUP(G731,Sku_Consolidated!A2:R957,18,FALSE)</f>
      </c>
      <c r="AI731">
        <f>VLOOKUP(G731,Sku_Consolidated!A2:S957,19,FALSE)</f>
      </c>
      <c r="AJ731">
        <f>VLOOKUP(G731,Sku_Consolidated!A2:T957,20,FALSE)</f>
      </c>
    </row>
    <row r="732" spans="1:36" x14ac:dyDescent="0.25">
      <c r="A732">
        <v>2024</v>
      </c>
      <c r="B732" t="s">
        <v>31</v>
      </c>
      <c r="C732" t="s">
        <v>32</v>
      </c>
      <c r="D732" t="s">
        <v>33</v>
      </c>
      <c r="E732">
        <v>136</v>
      </c>
      <c r="F732">
        <f>IF(IFERROR(VLOOKUP(E732,Store_Showcase!B2:H144,{2}, FALSE), TRUE)=TRUE, IF(IFERROR(VLOOKUP(E732,Store_SRP!B2:H110,{2}, FALSE), TRUE)=TRUE,VLOOKUP(E732,Store_VAM!B2:H273,{2}, FALSE),VLOOKUP(E732,Store_SRP!B2:H110,{2}, FALSE)), VLOOKUP(E732,Store_Showcase!B2:H144,{2}, FALSE))</f>
      </c>
      <c r="G732">
        <v>664874</v>
      </c>
      <c r="H732" t="s">
        <v>262</v>
      </c>
      <c r="I732" s="8" t="s">
        <v>1678</v>
      </c>
      <c r="J732" t="s">
        <v>36</v>
      </c>
      <c r="K732" s="8">
        <f>IF(J732="PCK", I732, 0)</f>
      </c>
      <c r="L732" s="8">
        <f>IF(J732="KLS", I732, IF(J732="PCK", I732*VLOOKUP(G732,Sku_Consolidated!A2:U957,21, FALSE),I732*VLOOKUP(G732,Sku_Consolidated!A2:U957,21, FALSE)))</f>
      </c>
      <c r="M732" s="8">
        <f>IF(J732="PCS", I732, 0)</f>
      </c>
      <c r="N732" s="8" t="s">
        <v>1679</v>
      </c>
      <c r="O732" s="8">
        <f>N732 * VLOOKUP(E732&amp;VLOOKUP(G732,Sku_Consolidated!A2:Q957,17,FALSE),Sku_CommRate!A2:E1002, 5, FALSE)</f>
      </c>
      <c r="P732" s="8">
        <f>N732 - O732</f>
      </c>
      <c r="Q732">
        <f>VLOOKUP(G732,Sku_Consolidated!A2:G957,7, FALSE)</f>
      </c>
      <c r="R732">
        <f>IF(IFERROR(VLOOKUP(E732,Store_Showcase!B2:H144,7, FALSE), TRUE)=TRUE, IF(IFERROR(VLOOKUP(E732,Store_SRP!B2:H110,7, FALSE), TRUE)=TRUE,VLOOKUP(E732,Store_VAM!B2:H273,7, FALSE),VLOOKUP(E732,Store_SRP!B2:H110,7, FALSE)), VLOOKUP(E732,Store_Showcase!B2:H144,7, FALSE))</f>
      </c>
      <c r="S732">
        <f>IF(IFERROR(VLOOKUP(E732,Store_Showcase!B2:I144,8, FALSE), TRUE)=TRUE, IF(IFERROR(VLOOKUP(E732,Store_SRP!B2:I110,8, FALSE), TRUE)=TRUE,VLOOKUP(E732,Store_VAM!B2:I273,8, FALSE),VLOOKUP(E732,Store_SRP!B2:I110,8, FALSE)), VLOOKUP(E732,Store_Showcase!B2:I144,8, FALSE))</f>
      </c>
      <c r="T732">
        <f>VLOOKUP(G732,Sku_Consolidated!A2:R957,18,FALSE)</f>
      </c>
      <c r="U732">
        <v>7766</v>
      </c>
      <c r="V732">
        <f>IF(VLOOKUP(G732,Sku_Consolidated!A2:S957,19,FALSE)="SHOWCASE", VLOOKUP(E732,Store_Showcase!B2:L144,11, FALSE), IF(VLOOKUP(G732,Sku_Consolidated!A2:S957,19,FALSE)="VAM",VLOOKUP(E732,Store_VAM!B2:L273,11, FALSE),VLOOKUP(E732,Store_SRP!B2:L110,11, FALSE)))</f>
      </c>
      <c r="W732">
        <f>VLOOKUP(G732,Sku_Consolidated!A2:W957,11,FALSE)</f>
      </c>
      <c r="X732">
        <f>VLOOKUP(G732,Sku_Consolidated!A2:H957,8,FALSE)</f>
      </c>
      <c r="Y732">
        <f>VLOOKUP(G732,Sku_Consolidated!A2:I957,9,FALSE)</f>
      </c>
      <c r="Z732" t="s">
        <v>38</v>
      </c>
      <c r="AA732">
        <f>VLOOKUP(G732,Sku_Consolidated!A2:E957,5,FALSE)</f>
      </c>
      <c r="AB732">
        <f>IF(VLOOKUP(G732,Sku_Consolidated!A2:S957,19,FALSE)="SHOWCASE", VLOOKUP(E732,Store_Showcase!B2:N144,13, FALSE), IF(VLOOKUP(G732,Sku_Consolidated!A2:S957,19,FALSE)="VAM",VLOOKUP(E732,Store_VAM!B2:N273,13, FALSE),VLOOKUP(E732,Store_SRP!B2:N110,13, FALSE)))</f>
      </c>
      <c r="AC732">
        <f>IF(IFERROR(AB732,TRUE)=TRUE, "-","OK")</f>
      </c>
      <c r="AD732" s="8" t="s">
        <v>1679</v>
      </c>
      <c r="AE732" s="8" t="s">
        <v>39</v>
      </c>
      <c r="AF732">
        <f>IF(IFERROR(VLOOKUP(E732,Store_Showcase!B2:H144,{5}, FALSE), TRUE)=TRUE, IF(IFERROR(VLOOKUP(E732,Store_SRP!B2:H110,{5}, FALSE), TRUE)=TRUE,VLOOKUP(E732,Store_VAM!B2:H273,{5}, FALSE),VLOOKUP(E732,Store_SRP!B2:H110,{5}, FALSE)), VLOOKUP(E732,Store_Showcase!B2:H144,{5}, FALSE))</f>
      </c>
      <c r="AG732">
        <f>IF(IFERROR(VLOOKUP(E732,Store_Showcase!B2:H144,{6}, FALSE), TRUE)=TRUE, IF(IFERROR(VLOOKUP(E732,Store_SRP!B2:H110,{6}, FALSE), TRUE)=TRUE,VLOOKUP(E732,Store_VAM!B2:H273,{6}, FALSE),VLOOKUP(E732,Store_SRP!B2:H110,{6}, FALSE)), VLOOKUP(E732,Store_Showcase!B2:H144,{6}, FALSE))</f>
      </c>
      <c r="AH732">
        <f>VLOOKUP(G732,Sku_Consolidated!A2:R957,18,FALSE)</f>
      </c>
      <c r="AI732">
        <f>VLOOKUP(G732,Sku_Consolidated!A2:S957,19,FALSE)</f>
      </c>
      <c r="AJ732">
        <f>VLOOKUP(G732,Sku_Consolidated!A2:T957,20,FALSE)</f>
      </c>
    </row>
    <row r="733" spans="1:36" x14ac:dyDescent="0.25">
      <c r="A733">
        <v>2024</v>
      </c>
      <c r="B733" t="s">
        <v>31</v>
      </c>
      <c r="C733" t="s">
        <v>32</v>
      </c>
      <c r="D733" t="s">
        <v>33</v>
      </c>
      <c r="E733">
        <v>205</v>
      </c>
      <c r="F733">
        <f>IF(IFERROR(VLOOKUP(E733,Store_Showcase!B2:H144,{2}, FALSE), TRUE)=TRUE, IF(IFERROR(VLOOKUP(E733,Store_SRP!B2:H110,{2}, FALSE), TRUE)=TRUE,VLOOKUP(E733,Store_VAM!B2:H273,{2}, FALSE),VLOOKUP(E733,Store_SRP!B2:H110,{2}, FALSE)), VLOOKUP(E733,Store_Showcase!B2:H144,{2}, FALSE))</f>
      </c>
      <c r="G733">
        <v>655517</v>
      </c>
      <c r="H733" t="s">
        <v>152</v>
      </c>
      <c r="I733" s="8" t="s">
        <v>1680</v>
      </c>
      <c r="J733" t="s">
        <v>36</v>
      </c>
      <c r="K733" s="8">
        <f>IF(J733="PCK", I733, 0)</f>
      </c>
      <c r="L733" s="8">
        <f>IF(J733="KLS", I733, IF(J733="PCK", I733*VLOOKUP(G733,Sku_Consolidated!A2:U957,21, FALSE),I733*VLOOKUP(G733,Sku_Consolidated!A2:U957,21, FALSE)))</f>
      </c>
      <c r="M733" s="8">
        <f>IF(J733="PCS", I733, 0)</f>
      </c>
      <c r="N733" s="8" t="s">
        <v>1681</v>
      </c>
      <c r="O733" s="8">
        <f>N733 * VLOOKUP(E733&amp;VLOOKUP(G733,Sku_Consolidated!A2:Q957,17,FALSE),Sku_CommRate!A2:E1002, 5, FALSE)</f>
      </c>
      <c r="P733" s="8">
        <f>N733 - O733</f>
      </c>
      <c r="Q733">
        <f>VLOOKUP(G733,Sku_Consolidated!A2:G957,7, FALSE)</f>
      </c>
      <c r="R733">
        <f>IF(IFERROR(VLOOKUP(E733,Store_Showcase!B2:H144,7, FALSE), TRUE)=TRUE, IF(IFERROR(VLOOKUP(E733,Store_SRP!B2:H110,7, FALSE), TRUE)=TRUE,VLOOKUP(E733,Store_VAM!B2:H273,7, FALSE),VLOOKUP(E733,Store_SRP!B2:H110,7, FALSE)), VLOOKUP(E733,Store_Showcase!B2:H144,7, FALSE))</f>
      </c>
      <c r="S733">
        <f>IF(IFERROR(VLOOKUP(E733,Store_Showcase!B2:I144,8, FALSE), TRUE)=TRUE, IF(IFERROR(VLOOKUP(E733,Store_SRP!B2:I110,8, FALSE), TRUE)=TRUE,VLOOKUP(E733,Store_VAM!B2:I273,8, FALSE),VLOOKUP(E733,Store_SRP!B2:I110,8, FALSE)), VLOOKUP(E733,Store_Showcase!B2:I144,8, FALSE))</f>
      </c>
      <c r="T733">
        <f>VLOOKUP(G733,Sku_Consolidated!A2:R957,18,FALSE)</f>
      </c>
      <c r="U733">
        <v>6339</v>
      </c>
      <c r="V733">
        <f>IF(VLOOKUP(G733,Sku_Consolidated!A2:S957,19,FALSE)="SHOWCASE", VLOOKUP(E733,Store_Showcase!B2:L144,11, FALSE), IF(VLOOKUP(G733,Sku_Consolidated!A2:S957,19,FALSE)="VAM",VLOOKUP(E733,Store_VAM!B2:L273,11, FALSE),VLOOKUP(E733,Store_SRP!B2:L110,11, FALSE)))</f>
      </c>
      <c r="W733">
        <f>VLOOKUP(G733,Sku_Consolidated!A2:W957,11,FALSE)</f>
      </c>
      <c r="X733">
        <f>VLOOKUP(G733,Sku_Consolidated!A2:H957,8,FALSE)</f>
      </c>
      <c r="Y733">
        <f>VLOOKUP(G733,Sku_Consolidated!A2:I957,9,FALSE)</f>
      </c>
      <c r="Z733" t="s">
        <v>38</v>
      </c>
      <c r="AA733">
        <f>VLOOKUP(G733,Sku_Consolidated!A2:E957,5,FALSE)</f>
      </c>
      <c r="AB733">
        <f>IF(VLOOKUP(G733,Sku_Consolidated!A2:S957,19,FALSE)="SHOWCASE", VLOOKUP(E733,Store_Showcase!B2:N144,13, FALSE), IF(VLOOKUP(G733,Sku_Consolidated!A2:S957,19,FALSE)="VAM",VLOOKUP(E733,Store_VAM!B2:N273,13, FALSE),VLOOKUP(E733,Store_SRP!B2:N110,13, FALSE)))</f>
      </c>
      <c r="AC733">
        <f>IF(IFERROR(AB733,TRUE)=TRUE, "-","OK")</f>
      </c>
      <c r="AD733" s="8" t="s">
        <v>1681</v>
      </c>
      <c r="AE733" s="8" t="s">
        <v>39</v>
      </c>
      <c r="AF733">
        <f>IF(IFERROR(VLOOKUP(E733,Store_Showcase!B2:H144,{5}, FALSE), TRUE)=TRUE, IF(IFERROR(VLOOKUP(E733,Store_SRP!B2:H110,{5}, FALSE), TRUE)=TRUE,VLOOKUP(E733,Store_VAM!B2:H273,{5}, FALSE),VLOOKUP(E733,Store_SRP!B2:H110,{5}, FALSE)), VLOOKUP(E733,Store_Showcase!B2:H144,{5}, FALSE))</f>
      </c>
      <c r="AG733">
        <f>IF(IFERROR(VLOOKUP(E733,Store_Showcase!B2:H144,{6}, FALSE), TRUE)=TRUE, IF(IFERROR(VLOOKUP(E733,Store_SRP!B2:H110,{6}, FALSE), TRUE)=TRUE,VLOOKUP(E733,Store_VAM!B2:H273,{6}, FALSE),VLOOKUP(E733,Store_SRP!B2:H110,{6}, FALSE)), VLOOKUP(E733,Store_Showcase!B2:H144,{6}, FALSE))</f>
      </c>
      <c r="AH733">
        <f>VLOOKUP(G733,Sku_Consolidated!A2:R957,18,FALSE)</f>
      </c>
      <c r="AI733">
        <f>VLOOKUP(G733,Sku_Consolidated!A2:S957,19,FALSE)</f>
      </c>
      <c r="AJ733">
        <f>VLOOKUP(G733,Sku_Consolidated!A2:T957,20,FALSE)</f>
      </c>
    </row>
    <row r="734" spans="1:36" x14ac:dyDescent="0.25">
      <c r="A734">
        <v>2024</v>
      </c>
      <c r="B734" t="s">
        <v>31</v>
      </c>
      <c r="C734" t="s">
        <v>32</v>
      </c>
      <c r="D734" t="s">
        <v>33</v>
      </c>
      <c r="E734">
        <v>739</v>
      </c>
      <c r="F734">
        <f>IF(IFERROR(VLOOKUP(E734,Store_Showcase!B2:H144,{2}, FALSE), TRUE)=TRUE, IF(IFERROR(VLOOKUP(E734,Store_SRP!B2:H110,{2}, FALSE), TRUE)=TRUE,VLOOKUP(E734,Store_VAM!B2:H273,{2}, FALSE),VLOOKUP(E734,Store_SRP!B2:H110,{2}, FALSE)), VLOOKUP(E734,Store_Showcase!B2:H144,{2}, FALSE))</f>
      </c>
      <c r="G734">
        <v>687763</v>
      </c>
      <c r="H734" t="s">
        <v>1298</v>
      </c>
      <c r="I734" s="8" t="s">
        <v>1364</v>
      </c>
      <c r="J734" t="s">
        <v>493</v>
      </c>
      <c r="K734" s="8">
        <f>IF(J734="PCK", I734, 0)</f>
      </c>
      <c r="L734" s="8">
        <f>IF(J734="KLS", I734, IF(J734="PCK", I734*VLOOKUP(G734,Sku_Consolidated!A2:U957,21, FALSE),I734*VLOOKUP(G734,Sku_Consolidated!A2:U957,21, FALSE)))</f>
      </c>
      <c r="M734" s="8">
        <f>IF(J734="PCS", I734, 0)</f>
      </c>
      <c r="N734" s="8" t="s">
        <v>1682</v>
      </c>
      <c r="O734" s="8">
        <f>N734 * VLOOKUP(E734&amp;VLOOKUP(G734,Sku_Consolidated!A2:Q957,17,FALSE),Sku_CommRate!A2:E1002, 5, FALSE)</f>
      </c>
      <c r="P734" s="8">
        <f>N734 - O734</f>
      </c>
      <c r="Q734">
        <f>VLOOKUP(G734,Sku_Consolidated!A2:G957,7, FALSE)</f>
      </c>
      <c r="R734">
        <f>IF(IFERROR(VLOOKUP(E734,Store_Showcase!B2:H144,7, FALSE), TRUE)=TRUE, IF(IFERROR(VLOOKUP(E734,Store_SRP!B2:H110,7, FALSE), TRUE)=TRUE,VLOOKUP(E734,Store_VAM!B2:H273,7, FALSE),VLOOKUP(E734,Store_SRP!B2:H110,7, FALSE)), VLOOKUP(E734,Store_Showcase!B2:H144,7, FALSE))</f>
      </c>
      <c r="S734">
        <f>IF(IFERROR(VLOOKUP(E734,Store_Showcase!B2:I144,8, FALSE), TRUE)=TRUE, IF(IFERROR(VLOOKUP(E734,Store_SRP!B2:I110,8, FALSE), TRUE)=TRUE,VLOOKUP(E734,Store_VAM!B2:I273,8, FALSE),VLOOKUP(E734,Store_SRP!B2:I110,8, FALSE)), VLOOKUP(E734,Store_Showcase!B2:I144,8, FALSE))</f>
      </c>
      <c r="T734">
        <f>VLOOKUP(G734,Sku_Consolidated!A2:R957,18,FALSE)</f>
      </c>
      <c r="U734">
        <v>4806532531540</v>
      </c>
      <c r="V734">
        <f>IF(VLOOKUP(G734,Sku_Consolidated!A2:S957,19,FALSE)="SHOWCASE", VLOOKUP(E734,Store_Showcase!B2:L144,11, FALSE), IF(VLOOKUP(G734,Sku_Consolidated!A2:S957,19,FALSE)="VAM",VLOOKUP(E734,Store_VAM!B2:L273,11, FALSE),VLOOKUP(E734,Store_SRP!B2:L110,11, FALSE)))</f>
      </c>
      <c r="W734">
        <f>VLOOKUP(G734,Sku_Consolidated!A2:W957,11,FALSE)</f>
      </c>
      <c r="X734">
        <f>VLOOKUP(G734,Sku_Consolidated!A2:H957,8,FALSE)</f>
      </c>
      <c r="Y734">
        <f>VLOOKUP(G734,Sku_Consolidated!A2:I957,9,FALSE)</f>
      </c>
      <c r="Z734" t="s">
        <v>38</v>
      </c>
      <c r="AA734">
        <f>VLOOKUP(G734,Sku_Consolidated!A2:E957,5,FALSE)</f>
      </c>
      <c r="AB734">
        <f>IF(VLOOKUP(G734,Sku_Consolidated!A2:S957,19,FALSE)="SHOWCASE", VLOOKUP(E734,Store_Showcase!B2:N144,13, FALSE), IF(VLOOKUP(G734,Sku_Consolidated!A2:S957,19,FALSE)="VAM",VLOOKUP(E734,Store_VAM!B2:N273,13, FALSE),VLOOKUP(E734,Store_SRP!B2:N110,13, FALSE)))</f>
      </c>
      <c r="AC734">
        <f>IF(IFERROR(AB734,TRUE)=TRUE, "-","OK")</f>
      </c>
      <c r="AD734" s="8" t="s">
        <v>1683</v>
      </c>
      <c r="AE734" s="8" t="s">
        <v>1684</v>
      </c>
      <c r="AF734">
        <f>IF(IFERROR(VLOOKUP(E734,Store_Showcase!B2:H144,{5}, FALSE), TRUE)=TRUE, IF(IFERROR(VLOOKUP(E734,Store_SRP!B2:H110,{5}, FALSE), TRUE)=TRUE,VLOOKUP(E734,Store_VAM!B2:H273,{5}, FALSE),VLOOKUP(E734,Store_SRP!B2:H110,{5}, FALSE)), VLOOKUP(E734,Store_Showcase!B2:H144,{5}, FALSE))</f>
      </c>
      <c r="AG734">
        <f>IF(IFERROR(VLOOKUP(E734,Store_Showcase!B2:H144,{6}, FALSE), TRUE)=TRUE, IF(IFERROR(VLOOKUP(E734,Store_SRP!B2:H110,{6}, FALSE), TRUE)=TRUE,VLOOKUP(E734,Store_VAM!B2:H273,{6}, FALSE),VLOOKUP(E734,Store_SRP!B2:H110,{6}, FALSE)), VLOOKUP(E734,Store_Showcase!B2:H144,{6}, FALSE))</f>
      </c>
      <c r="AH734">
        <f>VLOOKUP(G734,Sku_Consolidated!A2:R957,18,FALSE)</f>
      </c>
      <c r="AI734">
        <f>VLOOKUP(G734,Sku_Consolidated!A2:S957,19,FALSE)</f>
      </c>
      <c r="AJ734">
        <f>VLOOKUP(G734,Sku_Consolidated!A2:T957,20,FALSE)</f>
      </c>
    </row>
    <row r="735" spans="1:36" x14ac:dyDescent="0.25">
      <c r="A735">
        <v>2024</v>
      </c>
      <c r="B735" t="s">
        <v>31</v>
      </c>
      <c r="C735" t="s">
        <v>32</v>
      </c>
      <c r="D735" t="s">
        <v>33</v>
      </c>
      <c r="E735">
        <v>252</v>
      </c>
      <c r="F735">
        <f>IF(IFERROR(VLOOKUP(E735,Store_Showcase!B2:H144,{2}, FALSE), TRUE)=TRUE, IF(IFERROR(VLOOKUP(E735,Store_SRP!B2:H110,{2}, FALSE), TRUE)=TRUE,VLOOKUP(E735,Store_VAM!B2:H273,{2}, FALSE),VLOOKUP(E735,Store_SRP!B2:H110,{2}, FALSE)), VLOOKUP(E735,Store_Showcase!B2:H144,{2}, FALSE))</f>
      </c>
      <c r="G735">
        <v>655308</v>
      </c>
      <c r="H735" t="s">
        <v>287</v>
      </c>
      <c r="I735" s="8" t="s">
        <v>1685</v>
      </c>
      <c r="J735" t="s">
        <v>36</v>
      </c>
      <c r="K735" s="8">
        <f>IF(J735="PCK", I735, 0)</f>
      </c>
      <c r="L735" s="8">
        <f>IF(J735="KLS", I735, IF(J735="PCK", I735*VLOOKUP(G735,Sku_Consolidated!A2:U957,21, FALSE),I735*VLOOKUP(G735,Sku_Consolidated!A2:U957,21, FALSE)))</f>
      </c>
      <c r="M735" s="8">
        <f>IF(J735="PCS", I735, 0)</f>
      </c>
      <c r="N735" s="8" t="s">
        <v>1686</v>
      </c>
      <c r="O735" s="8">
        <f>N735 * VLOOKUP(E735&amp;VLOOKUP(G735,Sku_Consolidated!A2:Q957,17,FALSE),Sku_CommRate!A2:E1002, 5, FALSE)</f>
      </c>
      <c r="P735" s="8">
        <f>N735 - O735</f>
      </c>
      <c r="Q735">
        <f>VLOOKUP(G735,Sku_Consolidated!A2:G957,7, FALSE)</f>
      </c>
      <c r="R735">
        <f>IF(IFERROR(VLOOKUP(E735,Store_Showcase!B2:H144,7, FALSE), TRUE)=TRUE, IF(IFERROR(VLOOKUP(E735,Store_SRP!B2:H110,7, FALSE), TRUE)=TRUE,VLOOKUP(E735,Store_VAM!B2:H273,7, FALSE),VLOOKUP(E735,Store_SRP!B2:H110,7, FALSE)), VLOOKUP(E735,Store_Showcase!B2:H144,7, FALSE))</f>
      </c>
      <c r="S735">
        <f>IF(IFERROR(VLOOKUP(E735,Store_Showcase!B2:I144,8, FALSE), TRUE)=TRUE, IF(IFERROR(VLOOKUP(E735,Store_SRP!B2:I110,8, FALSE), TRUE)=TRUE,VLOOKUP(E735,Store_VAM!B2:I273,8, FALSE),VLOOKUP(E735,Store_SRP!B2:I110,8, FALSE)), VLOOKUP(E735,Store_Showcase!B2:I144,8, FALSE))</f>
      </c>
      <c r="T735">
        <f>VLOOKUP(G735,Sku_Consolidated!A2:R957,18,FALSE)</f>
      </c>
      <c r="U735">
        <v>6235</v>
      </c>
      <c r="V735">
        <f>IF(VLOOKUP(G735,Sku_Consolidated!A2:S957,19,FALSE)="SHOWCASE", VLOOKUP(E735,Store_Showcase!B2:L144,11, FALSE), IF(VLOOKUP(G735,Sku_Consolidated!A2:S957,19,FALSE)="VAM",VLOOKUP(E735,Store_VAM!B2:L273,11, FALSE),VLOOKUP(E735,Store_SRP!B2:L110,11, FALSE)))</f>
      </c>
      <c r="W735">
        <f>VLOOKUP(G735,Sku_Consolidated!A2:W957,11,FALSE)</f>
      </c>
      <c r="X735">
        <f>VLOOKUP(G735,Sku_Consolidated!A2:H957,8,FALSE)</f>
      </c>
      <c r="Y735">
        <f>VLOOKUP(G735,Sku_Consolidated!A2:I957,9,FALSE)</f>
      </c>
      <c r="Z735" t="s">
        <v>38</v>
      </c>
      <c r="AA735">
        <f>VLOOKUP(G735,Sku_Consolidated!A2:E957,5,FALSE)</f>
      </c>
      <c r="AB735">
        <f>IF(VLOOKUP(G735,Sku_Consolidated!A2:S957,19,FALSE)="SHOWCASE", VLOOKUP(E735,Store_Showcase!B2:N144,13, FALSE), IF(VLOOKUP(G735,Sku_Consolidated!A2:S957,19,FALSE)="VAM",VLOOKUP(E735,Store_VAM!B2:N273,13, FALSE),VLOOKUP(E735,Store_SRP!B2:N110,13, FALSE)))</f>
      </c>
      <c r="AC735">
        <f>IF(IFERROR(AB735,TRUE)=TRUE, "-","OK")</f>
      </c>
      <c r="AD735" s="8" t="s">
        <v>1686</v>
      </c>
      <c r="AE735" s="8" t="s">
        <v>39</v>
      </c>
      <c r="AF735">
        <f>IF(IFERROR(VLOOKUP(E735,Store_Showcase!B2:H144,{5}, FALSE), TRUE)=TRUE, IF(IFERROR(VLOOKUP(E735,Store_SRP!B2:H110,{5}, FALSE), TRUE)=TRUE,VLOOKUP(E735,Store_VAM!B2:H273,{5}, FALSE),VLOOKUP(E735,Store_SRP!B2:H110,{5}, FALSE)), VLOOKUP(E735,Store_Showcase!B2:H144,{5}, FALSE))</f>
      </c>
      <c r="AG735">
        <f>IF(IFERROR(VLOOKUP(E735,Store_Showcase!B2:H144,{6}, FALSE), TRUE)=TRUE, IF(IFERROR(VLOOKUP(E735,Store_SRP!B2:H110,{6}, FALSE), TRUE)=TRUE,VLOOKUP(E735,Store_VAM!B2:H273,{6}, FALSE),VLOOKUP(E735,Store_SRP!B2:H110,{6}, FALSE)), VLOOKUP(E735,Store_Showcase!B2:H144,{6}, FALSE))</f>
      </c>
      <c r="AH735">
        <f>VLOOKUP(G735,Sku_Consolidated!A2:R957,18,FALSE)</f>
      </c>
      <c r="AI735">
        <f>VLOOKUP(G735,Sku_Consolidated!A2:S957,19,FALSE)</f>
      </c>
      <c r="AJ735">
        <f>VLOOKUP(G735,Sku_Consolidated!A2:T957,20,FALSE)</f>
      </c>
    </row>
    <row r="736" spans="1:36" x14ac:dyDescent="0.25">
      <c r="A736">
        <v>2024</v>
      </c>
      <c r="B736" t="s">
        <v>31</v>
      </c>
      <c r="C736" t="s">
        <v>32</v>
      </c>
      <c r="D736" t="s">
        <v>33</v>
      </c>
      <c r="E736">
        <v>810</v>
      </c>
      <c r="F736">
        <f>IF(IFERROR(VLOOKUP(E736,Store_Showcase!B2:H144,{2}, FALSE), TRUE)=TRUE, IF(IFERROR(VLOOKUP(E736,Store_SRP!B2:H110,{2}, FALSE), TRUE)=TRUE,VLOOKUP(E736,Store_VAM!B2:H273,{2}, FALSE),VLOOKUP(E736,Store_SRP!B2:H110,{2}, FALSE)), VLOOKUP(E736,Store_Showcase!B2:H144,{2}, FALSE))</f>
      </c>
      <c r="G736">
        <v>687771</v>
      </c>
      <c r="H736" t="s">
        <v>1194</v>
      </c>
      <c r="I736" s="8" t="s">
        <v>1052</v>
      </c>
      <c r="J736" t="s">
        <v>493</v>
      </c>
      <c r="K736" s="8">
        <f>IF(J736="PCK", I736, 0)</f>
      </c>
      <c r="L736" s="8">
        <f>IF(J736="KLS", I736, IF(J736="PCK", I736*VLOOKUP(G736,Sku_Consolidated!A2:U957,21, FALSE),I736*VLOOKUP(G736,Sku_Consolidated!A2:U957,21, FALSE)))</f>
      </c>
      <c r="M736" s="8">
        <f>IF(J736="PCS", I736, 0)</f>
      </c>
      <c r="N736" s="8" t="s">
        <v>1687</v>
      </c>
      <c r="O736" s="8">
        <f>N736 * VLOOKUP(E736&amp;VLOOKUP(G736,Sku_Consolidated!A2:Q957,17,FALSE),Sku_CommRate!A2:E1002, 5, FALSE)</f>
      </c>
      <c r="P736" s="8">
        <f>N736 - O736</f>
      </c>
      <c r="Q736">
        <f>VLOOKUP(G736,Sku_Consolidated!A2:G957,7, FALSE)</f>
      </c>
      <c r="R736">
        <f>IF(IFERROR(VLOOKUP(E736,Store_Showcase!B2:H144,7, FALSE), TRUE)=TRUE, IF(IFERROR(VLOOKUP(E736,Store_SRP!B2:H110,7, FALSE), TRUE)=TRUE,VLOOKUP(E736,Store_VAM!B2:H273,7, FALSE),VLOOKUP(E736,Store_SRP!B2:H110,7, FALSE)), VLOOKUP(E736,Store_Showcase!B2:H144,7, FALSE))</f>
      </c>
      <c r="S736">
        <f>IF(IFERROR(VLOOKUP(E736,Store_Showcase!B2:I144,8, FALSE), TRUE)=TRUE, IF(IFERROR(VLOOKUP(E736,Store_SRP!B2:I110,8, FALSE), TRUE)=TRUE,VLOOKUP(E736,Store_VAM!B2:I273,8, FALSE),VLOOKUP(E736,Store_SRP!B2:I110,8, FALSE)), VLOOKUP(E736,Store_Showcase!B2:I144,8, FALSE))</f>
      </c>
      <c r="T736">
        <f>VLOOKUP(G736,Sku_Consolidated!A2:R957,18,FALSE)</f>
      </c>
      <c r="U736">
        <v>4806532531533</v>
      </c>
      <c r="V736">
        <f>IF(VLOOKUP(G736,Sku_Consolidated!A2:S957,19,FALSE)="SHOWCASE", VLOOKUP(E736,Store_Showcase!B2:L144,11, FALSE), IF(VLOOKUP(G736,Sku_Consolidated!A2:S957,19,FALSE)="VAM",VLOOKUP(E736,Store_VAM!B2:L273,11, FALSE),VLOOKUP(E736,Store_SRP!B2:L110,11, FALSE)))</f>
      </c>
      <c r="W736">
        <f>VLOOKUP(G736,Sku_Consolidated!A2:W957,11,FALSE)</f>
      </c>
      <c r="X736">
        <f>VLOOKUP(G736,Sku_Consolidated!A2:H957,8,FALSE)</f>
      </c>
      <c r="Y736">
        <f>VLOOKUP(G736,Sku_Consolidated!A2:I957,9,FALSE)</f>
      </c>
      <c r="Z736" t="s">
        <v>38</v>
      </c>
      <c r="AA736">
        <f>VLOOKUP(G736,Sku_Consolidated!A2:E957,5,FALSE)</f>
      </c>
      <c r="AB736">
        <f>IF(VLOOKUP(G736,Sku_Consolidated!A2:S957,19,FALSE)="SHOWCASE", VLOOKUP(E736,Store_Showcase!B2:N144,13, FALSE), IF(VLOOKUP(G736,Sku_Consolidated!A2:S957,19,FALSE)="VAM",VLOOKUP(E736,Store_VAM!B2:N273,13, FALSE),VLOOKUP(E736,Store_SRP!B2:N110,13, FALSE)))</f>
      </c>
      <c r="AC736">
        <f>IF(IFERROR(AB736,TRUE)=TRUE, "-","OK")</f>
      </c>
      <c r="AD736" s="8" t="s">
        <v>1688</v>
      </c>
      <c r="AE736" s="8" t="s">
        <v>1689</v>
      </c>
      <c r="AF736">
        <f>IF(IFERROR(VLOOKUP(E736,Store_Showcase!B2:H144,{5}, FALSE), TRUE)=TRUE, IF(IFERROR(VLOOKUP(E736,Store_SRP!B2:H110,{5}, FALSE), TRUE)=TRUE,VLOOKUP(E736,Store_VAM!B2:H273,{5}, FALSE),VLOOKUP(E736,Store_SRP!B2:H110,{5}, FALSE)), VLOOKUP(E736,Store_Showcase!B2:H144,{5}, FALSE))</f>
      </c>
      <c r="AG736">
        <f>IF(IFERROR(VLOOKUP(E736,Store_Showcase!B2:H144,{6}, FALSE), TRUE)=TRUE, IF(IFERROR(VLOOKUP(E736,Store_SRP!B2:H110,{6}, FALSE), TRUE)=TRUE,VLOOKUP(E736,Store_VAM!B2:H273,{6}, FALSE),VLOOKUP(E736,Store_SRP!B2:H110,{6}, FALSE)), VLOOKUP(E736,Store_Showcase!B2:H144,{6}, FALSE))</f>
      </c>
      <c r="AH736">
        <f>VLOOKUP(G736,Sku_Consolidated!A2:R957,18,FALSE)</f>
      </c>
      <c r="AI736">
        <f>VLOOKUP(G736,Sku_Consolidated!A2:S957,19,FALSE)</f>
      </c>
      <c r="AJ736">
        <f>VLOOKUP(G736,Sku_Consolidated!A2:T957,20,FALSE)</f>
      </c>
    </row>
    <row r="737" spans="1:36" x14ac:dyDescent="0.25">
      <c r="A737">
        <v>2024</v>
      </c>
      <c r="B737" t="s">
        <v>31</v>
      </c>
      <c r="C737" t="s">
        <v>32</v>
      </c>
      <c r="D737" t="s">
        <v>33</v>
      </c>
      <c r="E737">
        <v>262</v>
      </c>
      <c r="F737">
        <f>IF(IFERROR(VLOOKUP(E737,Store_Showcase!B2:H144,{2}, FALSE), TRUE)=TRUE, IF(IFERROR(VLOOKUP(E737,Store_SRP!B2:H110,{2}, FALSE), TRUE)=TRUE,VLOOKUP(E737,Store_VAM!B2:H273,{2}, FALSE),VLOOKUP(E737,Store_SRP!B2:H110,{2}, FALSE)), VLOOKUP(E737,Store_Showcase!B2:H144,{2}, FALSE))</f>
      </c>
      <c r="G737">
        <v>655307</v>
      </c>
      <c r="H737" t="s">
        <v>389</v>
      </c>
      <c r="I737" s="8" t="s">
        <v>1690</v>
      </c>
      <c r="J737" t="s">
        <v>36</v>
      </c>
      <c r="K737" s="8">
        <f>IF(J737="PCK", I737, 0)</f>
      </c>
      <c r="L737" s="8">
        <f>IF(J737="KLS", I737, IF(J737="PCK", I737*VLOOKUP(G737,Sku_Consolidated!A2:U957,21, FALSE),I737*VLOOKUP(G737,Sku_Consolidated!A2:U957,21, FALSE)))</f>
      </c>
      <c r="M737" s="8">
        <f>IF(J737="PCS", I737, 0)</f>
      </c>
      <c r="N737" s="8" t="s">
        <v>1691</v>
      </c>
      <c r="O737" s="8">
        <f>N737 * VLOOKUP(E737&amp;VLOOKUP(G737,Sku_Consolidated!A2:Q957,17,FALSE),Sku_CommRate!A2:E1002, 5, FALSE)</f>
      </c>
      <c r="P737" s="8">
        <f>N737 - O737</f>
      </c>
      <c r="Q737">
        <f>VLOOKUP(G737,Sku_Consolidated!A2:G957,7, FALSE)</f>
      </c>
      <c r="R737">
        <f>IF(IFERROR(VLOOKUP(E737,Store_Showcase!B2:H144,7, FALSE), TRUE)=TRUE, IF(IFERROR(VLOOKUP(E737,Store_SRP!B2:H110,7, FALSE), TRUE)=TRUE,VLOOKUP(E737,Store_VAM!B2:H273,7, FALSE),VLOOKUP(E737,Store_SRP!B2:H110,7, FALSE)), VLOOKUP(E737,Store_Showcase!B2:H144,7, FALSE))</f>
      </c>
      <c r="S737">
        <f>IF(IFERROR(VLOOKUP(E737,Store_Showcase!B2:I144,8, FALSE), TRUE)=TRUE, IF(IFERROR(VLOOKUP(E737,Store_SRP!B2:I110,8, FALSE), TRUE)=TRUE,VLOOKUP(E737,Store_VAM!B2:I273,8, FALSE),VLOOKUP(E737,Store_SRP!B2:I110,8, FALSE)), VLOOKUP(E737,Store_Showcase!B2:I144,8, FALSE))</f>
      </c>
      <c r="T737">
        <f>VLOOKUP(G737,Sku_Consolidated!A2:R957,18,FALSE)</f>
      </c>
      <c r="U737">
        <v>6234</v>
      </c>
      <c r="V737">
        <f>IF(VLOOKUP(G737,Sku_Consolidated!A2:S957,19,FALSE)="SHOWCASE", VLOOKUP(E737,Store_Showcase!B2:L144,11, FALSE), IF(VLOOKUP(G737,Sku_Consolidated!A2:S957,19,FALSE)="VAM",VLOOKUP(E737,Store_VAM!B2:L273,11, FALSE),VLOOKUP(E737,Store_SRP!B2:L110,11, FALSE)))</f>
      </c>
      <c r="W737">
        <f>VLOOKUP(G737,Sku_Consolidated!A2:W957,11,FALSE)</f>
      </c>
      <c r="X737">
        <f>VLOOKUP(G737,Sku_Consolidated!A2:H957,8,FALSE)</f>
      </c>
      <c r="Y737">
        <f>VLOOKUP(G737,Sku_Consolidated!A2:I957,9,FALSE)</f>
      </c>
      <c r="Z737" t="s">
        <v>38</v>
      </c>
      <c r="AA737">
        <f>VLOOKUP(G737,Sku_Consolidated!A2:E957,5,FALSE)</f>
      </c>
      <c r="AB737">
        <f>IF(VLOOKUP(G737,Sku_Consolidated!A2:S957,19,FALSE)="SHOWCASE", VLOOKUP(E737,Store_Showcase!B2:N144,13, FALSE), IF(VLOOKUP(G737,Sku_Consolidated!A2:S957,19,FALSE)="VAM",VLOOKUP(E737,Store_VAM!B2:N273,13, FALSE),VLOOKUP(E737,Store_SRP!B2:N110,13, FALSE)))</f>
      </c>
      <c r="AC737">
        <f>IF(IFERROR(AB737,TRUE)=TRUE, "-","OK")</f>
      </c>
      <c r="AD737" s="8" t="s">
        <v>1691</v>
      </c>
      <c r="AE737" s="8" t="s">
        <v>39</v>
      </c>
      <c r="AF737">
        <f>IF(IFERROR(VLOOKUP(E737,Store_Showcase!B2:H144,{5}, FALSE), TRUE)=TRUE, IF(IFERROR(VLOOKUP(E737,Store_SRP!B2:H110,{5}, FALSE), TRUE)=TRUE,VLOOKUP(E737,Store_VAM!B2:H273,{5}, FALSE),VLOOKUP(E737,Store_SRP!B2:H110,{5}, FALSE)), VLOOKUP(E737,Store_Showcase!B2:H144,{5}, FALSE))</f>
      </c>
      <c r="AG737">
        <f>IF(IFERROR(VLOOKUP(E737,Store_Showcase!B2:H144,{6}, FALSE), TRUE)=TRUE, IF(IFERROR(VLOOKUP(E737,Store_SRP!B2:H110,{6}, FALSE), TRUE)=TRUE,VLOOKUP(E737,Store_VAM!B2:H273,{6}, FALSE),VLOOKUP(E737,Store_SRP!B2:H110,{6}, FALSE)), VLOOKUP(E737,Store_Showcase!B2:H144,{6}, FALSE))</f>
      </c>
      <c r="AH737">
        <f>VLOOKUP(G737,Sku_Consolidated!A2:R957,18,FALSE)</f>
      </c>
      <c r="AI737">
        <f>VLOOKUP(G737,Sku_Consolidated!A2:S957,19,FALSE)</f>
      </c>
      <c r="AJ737">
        <f>VLOOKUP(G737,Sku_Consolidated!A2:T957,20,FALSE)</f>
      </c>
    </row>
    <row r="738" spans="1:36" x14ac:dyDescent="0.25">
      <c r="A738">
        <v>2024</v>
      </c>
      <c r="B738" t="s">
        <v>31</v>
      </c>
      <c r="C738" t="s">
        <v>32</v>
      </c>
      <c r="D738" t="s">
        <v>33</v>
      </c>
      <c r="E738">
        <v>481</v>
      </c>
      <c r="F738">
        <f>IF(IFERROR(VLOOKUP(E738,Store_Showcase!B2:H144,{2}, FALSE), TRUE)=TRUE, IF(IFERROR(VLOOKUP(E738,Store_SRP!B2:H110,{2}, FALSE), TRUE)=TRUE,VLOOKUP(E738,Store_VAM!B2:H273,{2}, FALSE),VLOOKUP(E738,Store_SRP!B2:H110,{2}, FALSE)), VLOOKUP(E738,Store_Showcase!B2:H144,{2}, FALSE))</f>
      </c>
      <c r="G738">
        <v>655714</v>
      </c>
      <c r="H738" t="s">
        <v>834</v>
      </c>
      <c r="I738" s="8" t="s">
        <v>1692</v>
      </c>
      <c r="J738" t="s">
        <v>36</v>
      </c>
      <c r="K738" s="8">
        <f>IF(J738="PCK", I738, 0)</f>
      </c>
      <c r="L738" s="8">
        <f>IF(J738="KLS", I738, IF(J738="PCK", I738*VLOOKUP(G738,Sku_Consolidated!A2:U957,21, FALSE),I738*VLOOKUP(G738,Sku_Consolidated!A2:U957,21, FALSE)))</f>
      </c>
      <c r="M738" s="8">
        <f>IF(J738="PCS", I738, 0)</f>
      </c>
      <c r="N738" s="8" t="s">
        <v>1693</v>
      </c>
      <c r="O738" s="8">
        <f>N738 * VLOOKUP(E738&amp;VLOOKUP(G738,Sku_Consolidated!A2:Q957,17,FALSE),Sku_CommRate!A2:E1002, 5, FALSE)</f>
      </c>
      <c r="P738" s="8">
        <f>N738 - O738</f>
      </c>
      <c r="Q738">
        <f>VLOOKUP(G738,Sku_Consolidated!A2:G957,7, FALSE)</f>
      </c>
      <c r="R738">
        <f>IF(IFERROR(VLOOKUP(E738,Store_Showcase!B2:H144,7, FALSE), TRUE)=TRUE, IF(IFERROR(VLOOKUP(E738,Store_SRP!B2:H110,7, FALSE), TRUE)=TRUE,VLOOKUP(E738,Store_VAM!B2:H273,7, FALSE),VLOOKUP(E738,Store_SRP!B2:H110,7, FALSE)), VLOOKUP(E738,Store_Showcase!B2:H144,7, FALSE))</f>
      </c>
      <c r="S738">
        <f>IF(IFERROR(VLOOKUP(E738,Store_Showcase!B2:I144,8, FALSE), TRUE)=TRUE, IF(IFERROR(VLOOKUP(E738,Store_SRP!B2:I110,8, FALSE), TRUE)=TRUE,VLOOKUP(E738,Store_VAM!B2:I273,8, FALSE),VLOOKUP(E738,Store_SRP!B2:I110,8, FALSE)), VLOOKUP(E738,Store_Showcase!B2:I144,8, FALSE))</f>
      </c>
      <c r="T738">
        <f>VLOOKUP(G738,Sku_Consolidated!A2:R957,18,FALSE)</f>
      </c>
      <c r="U738">
        <v>6442</v>
      </c>
      <c r="V738">
        <f>IF(VLOOKUP(G738,Sku_Consolidated!A2:S957,19,FALSE)="SHOWCASE", VLOOKUP(E738,Store_Showcase!B2:L144,11, FALSE), IF(VLOOKUP(G738,Sku_Consolidated!A2:S957,19,FALSE)="VAM",VLOOKUP(E738,Store_VAM!B2:L273,11, FALSE),VLOOKUP(E738,Store_SRP!B2:L110,11, FALSE)))</f>
      </c>
      <c r="W738">
        <f>VLOOKUP(G738,Sku_Consolidated!A2:W957,11,FALSE)</f>
      </c>
      <c r="X738">
        <f>VLOOKUP(G738,Sku_Consolidated!A2:H957,8,FALSE)</f>
      </c>
      <c r="Y738">
        <f>VLOOKUP(G738,Sku_Consolidated!A2:I957,9,FALSE)</f>
      </c>
      <c r="Z738" t="s">
        <v>38</v>
      </c>
      <c r="AA738">
        <f>VLOOKUP(G738,Sku_Consolidated!A2:E957,5,FALSE)</f>
      </c>
      <c r="AB738">
        <f>IF(VLOOKUP(G738,Sku_Consolidated!A2:S957,19,FALSE)="SHOWCASE", VLOOKUP(E738,Store_Showcase!B2:N144,13, FALSE), IF(VLOOKUP(G738,Sku_Consolidated!A2:S957,19,FALSE)="VAM",VLOOKUP(E738,Store_VAM!B2:N273,13, FALSE),VLOOKUP(E738,Store_SRP!B2:N110,13, FALSE)))</f>
      </c>
      <c r="AC738">
        <f>IF(IFERROR(AB738,TRUE)=TRUE, "-","OK")</f>
      </c>
      <c r="AD738" s="8" t="s">
        <v>1693</v>
      </c>
      <c r="AE738" s="8" t="s">
        <v>39</v>
      </c>
      <c r="AF738">
        <f>IF(IFERROR(VLOOKUP(E738,Store_Showcase!B2:H144,{5}, FALSE), TRUE)=TRUE, IF(IFERROR(VLOOKUP(E738,Store_SRP!B2:H110,{5}, FALSE), TRUE)=TRUE,VLOOKUP(E738,Store_VAM!B2:H273,{5}, FALSE),VLOOKUP(E738,Store_SRP!B2:H110,{5}, FALSE)), VLOOKUP(E738,Store_Showcase!B2:H144,{5}, FALSE))</f>
      </c>
      <c r="AG738">
        <f>IF(IFERROR(VLOOKUP(E738,Store_Showcase!B2:H144,{6}, FALSE), TRUE)=TRUE, IF(IFERROR(VLOOKUP(E738,Store_SRP!B2:H110,{6}, FALSE), TRUE)=TRUE,VLOOKUP(E738,Store_VAM!B2:H273,{6}, FALSE),VLOOKUP(E738,Store_SRP!B2:H110,{6}, FALSE)), VLOOKUP(E738,Store_Showcase!B2:H144,{6}, FALSE))</f>
      </c>
      <c r="AH738">
        <f>VLOOKUP(G738,Sku_Consolidated!A2:R957,18,FALSE)</f>
      </c>
      <c r="AI738">
        <f>VLOOKUP(G738,Sku_Consolidated!A2:S957,19,FALSE)</f>
      </c>
      <c r="AJ738">
        <f>VLOOKUP(G738,Sku_Consolidated!A2:T957,20,FALSE)</f>
      </c>
    </row>
    <row r="739" spans="1:36" x14ac:dyDescent="0.25">
      <c r="A739">
        <v>2024</v>
      </c>
      <c r="B739" t="s">
        <v>31</v>
      </c>
      <c r="C739" t="s">
        <v>32</v>
      </c>
      <c r="D739" t="s">
        <v>33</v>
      </c>
      <c r="E739">
        <v>150</v>
      </c>
      <c r="F739">
        <f>IF(IFERROR(VLOOKUP(E739,Store_Showcase!B2:H144,{2}, FALSE), TRUE)=TRUE, IF(IFERROR(VLOOKUP(E739,Store_SRP!B2:H110,{2}, FALSE), TRUE)=TRUE,VLOOKUP(E739,Store_VAM!B2:H273,{2}, FALSE),VLOOKUP(E739,Store_SRP!B2:H110,{2}, FALSE)), VLOOKUP(E739,Store_Showcase!B2:H144,{2}, FALSE))</f>
      </c>
      <c r="G739">
        <v>655304</v>
      </c>
      <c r="H739" t="s">
        <v>142</v>
      </c>
      <c r="I739" s="8" t="s">
        <v>1694</v>
      </c>
      <c r="J739" t="s">
        <v>36</v>
      </c>
      <c r="K739" s="8">
        <f>IF(J739="PCK", I739, 0)</f>
      </c>
      <c r="L739" s="8">
        <f>IF(J739="KLS", I739, IF(J739="PCK", I739*VLOOKUP(G739,Sku_Consolidated!A2:U957,21, FALSE),I739*VLOOKUP(G739,Sku_Consolidated!A2:U957,21, FALSE)))</f>
      </c>
      <c r="M739" s="8">
        <f>IF(J739="PCS", I739, 0)</f>
      </c>
      <c r="N739" s="8" t="s">
        <v>1695</v>
      </c>
      <c r="O739" s="8">
        <f>N739 * VLOOKUP(E739&amp;VLOOKUP(G739,Sku_Consolidated!A2:Q957,17,FALSE),Sku_CommRate!A2:E1002, 5, FALSE)</f>
      </c>
      <c r="P739" s="8">
        <f>N739 - O739</f>
      </c>
      <c r="Q739">
        <f>VLOOKUP(G739,Sku_Consolidated!A2:G957,7, FALSE)</f>
      </c>
      <c r="R739">
        <f>IF(IFERROR(VLOOKUP(E739,Store_Showcase!B2:H144,7, FALSE), TRUE)=TRUE, IF(IFERROR(VLOOKUP(E739,Store_SRP!B2:H110,7, FALSE), TRUE)=TRUE,VLOOKUP(E739,Store_VAM!B2:H273,7, FALSE),VLOOKUP(E739,Store_SRP!B2:H110,7, FALSE)), VLOOKUP(E739,Store_Showcase!B2:H144,7, FALSE))</f>
      </c>
      <c r="S739">
        <f>IF(IFERROR(VLOOKUP(E739,Store_Showcase!B2:I144,8, FALSE), TRUE)=TRUE, IF(IFERROR(VLOOKUP(E739,Store_SRP!B2:I110,8, FALSE), TRUE)=TRUE,VLOOKUP(E739,Store_VAM!B2:I273,8, FALSE),VLOOKUP(E739,Store_SRP!B2:I110,8, FALSE)), VLOOKUP(E739,Store_Showcase!B2:I144,8, FALSE))</f>
      </c>
      <c r="T739">
        <f>VLOOKUP(G739,Sku_Consolidated!A2:R957,18,FALSE)</f>
      </c>
      <c r="U739">
        <v>6231</v>
      </c>
      <c r="V739">
        <f>IF(VLOOKUP(G739,Sku_Consolidated!A2:S957,19,FALSE)="SHOWCASE", VLOOKUP(E739,Store_Showcase!B2:L144,11, FALSE), IF(VLOOKUP(G739,Sku_Consolidated!A2:S957,19,FALSE)="VAM",VLOOKUP(E739,Store_VAM!B2:L273,11, FALSE),VLOOKUP(E739,Store_SRP!B2:L110,11, FALSE)))</f>
      </c>
      <c r="W739">
        <f>VLOOKUP(G739,Sku_Consolidated!A2:W957,11,FALSE)</f>
      </c>
      <c r="X739">
        <f>VLOOKUP(G739,Sku_Consolidated!A2:H957,8,FALSE)</f>
      </c>
      <c r="Y739">
        <f>VLOOKUP(G739,Sku_Consolidated!A2:I957,9,FALSE)</f>
      </c>
      <c r="Z739" t="s">
        <v>38</v>
      </c>
      <c r="AA739">
        <f>VLOOKUP(G739,Sku_Consolidated!A2:E957,5,FALSE)</f>
      </c>
      <c r="AB739">
        <f>IF(VLOOKUP(G739,Sku_Consolidated!A2:S957,19,FALSE)="SHOWCASE", VLOOKUP(E739,Store_Showcase!B2:N144,13, FALSE), IF(VLOOKUP(G739,Sku_Consolidated!A2:S957,19,FALSE)="VAM",VLOOKUP(E739,Store_VAM!B2:N273,13, FALSE),VLOOKUP(E739,Store_SRP!B2:N110,13, FALSE)))</f>
      </c>
      <c r="AC739">
        <f>IF(IFERROR(AB739,TRUE)=TRUE, "-","OK")</f>
      </c>
      <c r="AD739" s="8" t="s">
        <v>1695</v>
      </c>
      <c r="AE739" s="8" t="s">
        <v>39</v>
      </c>
      <c r="AF739">
        <f>IF(IFERROR(VLOOKUP(E739,Store_Showcase!B2:H144,{5}, FALSE), TRUE)=TRUE, IF(IFERROR(VLOOKUP(E739,Store_SRP!B2:H110,{5}, FALSE), TRUE)=TRUE,VLOOKUP(E739,Store_VAM!B2:H273,{5}, FALSE),VLOOKUP(E739,Store_SRP!B2:H110,{5}, FALSE)), VLOOKUP(E739,Store_Showcase!B2:H144,{5}, FALSE))</f>
      </c>
      <c r="AG739">
        <f>IF(IFERROR(VLOOKUP(E739,Store_Showcase!B2:H144,{6}, FALSE), TRUE)=TRUE, IF(IFERROR(VLOOKUP(E739,Store_SRP!B2:H110,{6}, FALSE), TRUE)=TRUE,VLOOKUP(E739,Store_VAM!B2:H273,{6}, FALSE),VLOOKUP(E739,Store_SRP!B2:H110,{6}, FALSE)), VLOOKUP(E739,Store_Showcase!B2:H144,{6}, FALSE))</f>
      </c>
      <c r="AH739">
        <f>VLOOKUP(G739,Sku_Consolidated!A2:R957,18,FALSE)</f>
      </c>
      <c r="AI739">
        <f>VLOOKUP(G739,Sku_Consolidated!A2:S957,19,FALSE)</f>
      </c>
      <c r="AJ739">
        <f>VLOOKUP(G739,Sku_Consolidated!A2:T957,20,FALSE)</f>
      </c>
    </row>
    <row r="740" spans="1:36" x14ac:dyDescent="0.25">
      <c r="A740">
        <v>2024</v>
      </c>
      <c r="B740" t="s">
        <v>31</v>
      </c>
      <c r="C740" t="s">
        <v>32</v>
      </c>
      <c r="D740" t="s">
        <v>33</v>
      </c>
      <c r="E740">
        <v>150</v>
      </c>
      <c r="F740">
        <f>IF(IFERROR(VLOOKUP(E740,Store_Showcase!B2:H144,{2}, FALSE), TRUE)=TRUE, IF(IFERROR(VLOOKUP(E740,Store_SRP!B2:H110,{2}, FALSE), TRUE)=TRUE,VLOOKUP(E740,Store_VAM!B2:H273,{2}, FALSE),VLOOKUP(E740,Store_SRP!B2:H110,{2}, FALSE)), VLOOKUP(E740,Store_Showcase!B2:H144,{2}, FALSE))</f>
      </c>
      <c r="G740">
        <v>655312</v>
      </c>
      <c r="H740" t="s">
        <v>98</v>
      </c>
      <c r="I740" s="8" t="s">
        <v>1696</v>
      </c>
      <c r="J740" t="s">
        <v>36</v>
      </c>
      <c r="K740" s="8">
        <f>IF(J740="PCK", I740, 0)</f>
      </c>
      <c r="L740" s="8">
        <f>IF(J740="KLS", I740, IF(J740="PCK", I740*VLOOKUP(G740,Sku_Consolidated!A2:U957,21, FALSE),I740*VLOOKUP(G740,Sku_Consolidated!A2:U957,21, FALSE)))</f>
      </c>
      <c r="M740" s="8">
        <f>IF(J740="PCS", I740, 0)</f>
      </c>
      <c r="N740" s="8" t="s">
        <v>1697</v>
      </c>
      <c r="O740" s="8">
        <f>N740 * VLOOKUP(E740&amp;VLOOKUP(G740,Sku_Consolidated!A2:Q957,17,FALSE),Sku_CommRate!A2:E1002, 5, FALSE)</f>
      </c>
      <c r="P740" s="8">
        <f>N740 - O740</f>
      </c>
      <c r="Q740">
        <f>VLOOKUP(G740,Sku_Consolidated!A2:G957,7, FALSE)</f>
      </c>
      <c r="R740">
        <f>IF(IFERROR(VLOOKUP(E740,Store_Showcase!B2:H144,7, FALSE), TRUE)=TRUE, IF(IFERROR(VLOOKUP(E740,Store_SRP!B2:H110,7, FALSE), TRUE)=TRUE,VLOOKUP(E740,Store_VAM!B2:H273,7, FALSE),VLOOKUP(E740,Store_SRP!B2:H110,7, FALSE)), VLOOKUP(E740,Store_Showcase!B2:H144,7, FALSE))</f>
      </c>
      <c r="S740">
        <f>IF(IFERROR(VLOOKUP(E740,Store_Showcase!B2:I144,8, FALSE), TRUE)=TRUE, IF(IFERROR(VLOOKUP(E740,Store_SRP!B2:I110,8, FALSE), TRUE)=TRUE,VLOOKUP(E740,Store_VAM!B2:I273,8, FALSE),VLOOKUP(E740,Store_SRP!B2:I110,8, FALSE)), VLOOKUP(E740,Store_Showcase!B2:I144,8, FALSE))</f>
      </c>
      <c r="T740">
        <f>VLOOKUP(G740,Sku_Consolidated!A2:R957,18,FALSE)</f>
      </c>
      <c r="U740">
        <v>6238</v>
      </c>
      <c r="V740">
        <f>IF(VLOOKUP(G740,Sku_Consolidated!A2:S957,19,FALSE)="SHOWCASE", VLOOKUP(E740,Store_Showcase!B2:L144,11, FALSE), IF(VLOOKUP(G740,Sku_Consolidated!A2:S957,19,FALSE)="VAM",VLOOKUP(E740,Store_VAM!B2:L273,11, FALSE),VLOOKUP(E740,Store_SRP!B2:L110,11, FALSE)))</f>
      </c>
      <c r="W740">
        <f>VLOOKUP(G740,Sku_Consolidated!A2:W957,11,FALSE)</f>
      </c>
      <c r="X740">
        <f>VLOOKUP(G740,Sku_Consolidated!A2:H957,8,FALSE)</f>
      </c>
      <c r="Y740">
        <f>VLOOKUP(G740,Sku_Consolidated!A2:I957,9,FALSE)</f>
      </c>
      <c r="Z740" t="s">
        <v>38</v>
      </c>
      <c r="AA740">
        <f>VLOOKUP(G740,Sku_Consolidated!A2:E957,5,FALSE)</f>
      </c>
      <c r="AB740">
        <f>IF(VLOOKUP(G740,Sku_Consolidated!A2:S957,19,FALSE)="SHOWCASE", VLOOKUP(E740,Store_Showcase!B2:N144,13, FALSE), IF(VLOOKUP(G740,Sku_Consolidated!A2:S957,19,FALSE)="VAM",VLOOKUP(E740,Store_VAM!B2:N273,13, FALSE),VLOOKUP(E740,Store_SRP!B2:N110,13, FALSE)))</f>
      </c>
      <c r="AC740">
        <f>IF(IFERROR(AB740,TRUE)=TRUE, "-","OK")</f>
      </c>
      <c r="AD740" s="8" t="s">
        <v>1697</v>
      </c>
      <c r="AE740" s="8" t="s">
        <v>39</v>
      </c>
      <c r="AF740">
        <f>IF(IFERROR(VLOOKUP(E740,Store_Showcase!B2:H144,{5}, FALSE), TRUE)=TRUE, IF(IFERROR(VLOOKUP(E740,Store_SRP!B2:H110,{5}, FALSE), TRUE)=TRUE,VLOOKUP(E740,Store_VAM!B2:H273,{5}, FALSE),VLOOKUP(E740,Store_SRP!B2:H110,{5}, FALSE)), VLOOKUP(E740,Store_Showcase!B2:H144,{5}, FALSE))</f>
      </c>
      <c r="AG740">
        <f>IF(IFERROR(VLOOKUP(E740,Store_Showcase!B2:H144,{6}, FALSE), TRUE)=TRUE, IF(IFERROR(VLOOKUP(E740,Store_SRP!B2:H110,{6}, FALSE), TRUE)=TRUE,VLOOKUP(E740,Store_VAM!B2:H273,{6}, FALSE),VLOOKUP(E740,Store_SRP!B2:H110,{6}, FALSE)), VLOOKUP(E740,Store_Showcase!B2:H144,{6}, FALSE))</f>
      </c>
      <c r="AH740">
        <f>VLOOKUP(G740,Sku_Consolidated!A2:R957,18,FALSE)</f>
      </c>
      <c r="AI740">
        <f>VLOOKUP(G740,Sku_Consolidated!A2:S957,19,FALSE)</f>
      </c>
      <c r="AJ740">
        <f>VLOOKUP(G740,Sku_Consolidated!A2:T957,20,FALSE)</f>
      </c>
    </row>
    <row r="741" spans="1:36" x14ac:dyDescent="0.25">
      <c r="A741">
        <v>2024</v>
      </c>
      <c r="B741" t="s">
        <v>31</v>
      </c>
      <c r="C741" t="s">
        <v>32</v>
      </c>
      <c r="D741" t="s">
        <v>33</v>
      </c>
      <c r="E741">
        <v>729</v>
      </c>
      <c r="F741">
        <f>IF(IFERROR(VLOOKUP(E741,Store_Showcase!B2:H144,{2}, FALSE), TRUE)=TRUE, IF(IFERROR(VLOOKUP(E741,Store_SRP!B2:H110,{2}, FALSE), TRUE)=TRUE,VLOOKUP(E741,Store_VAM!B2:H273,{2}, FALSE),VLOOKUP(E741,Store_SRP!B2:H110,{2}, FALSE)), VLOOKUP(E741,Store_Showcase!B2:H144,{2}, FALSE))</f>
      </c>
      <c r="G741">
        <v>662372</v>
      </c>
      <c r="H741" t="s">
        <v>654</v>
      </c>
      <c r="I741" s="8" t="s">
        <v>1198</v>
      </c>
      <c r="J741" t="s">
        <v>493</v>
      </c>
      <c r="K741" s="8">
        <f>IF(J741="PCK", I741, 0)</f>
      </c>
      <c r="L741" s="8">
        <f>IF(J741="KLS", I741, IF(J741="PCK", I741*VLOOKUP(G741,Sku_Consolidated!A2:U957,21, FALSE),I741*VLOOKUP(G741,Sku_Consolidated!A2:U957,21, FALSE)))</f>
      </c>
      <c r="M741" s="8">
        <f>IF(J741="PCS", I741, 0)</f>
      </c>
      <c r="N741" s="8" t="s">
        <v>1698</v>
      </c>
      <c r="O741" s="8">
        <f>N741 * VLOOKUP(E741&amp;VLOOKUP(G741,Sku_Consolidated!A2:Q957,17,FALSE),Sku_CommRate!A2:E1002, 5, FALSE)</f>
      </c>
      <c r="P741" s="8">
        <f>N741 - O741</f>
      </c>
      <c r="Q741">
        <f>VLOOKUP(G741,Sku_Consolidated!A2:G957,7, FALSE)</f>
      </c>
      <c r="R741">
        <f>IF(IFERROR(VLOOKUP(E741,Store_Showcase!B2:H144,7, FALSE), TRUE)=TRUE, IF(IFERROR(VLOOKUP(E741,Store_SRP!B2:H110,7, FALSE), TRUE)=TRUE,VLOOKUP(E741,Store_VAM!B2:H273,7, FALSE),VLOOKUP(E741,Store_SRP!B2:H110,7, FALSE)), VLOOKUP(E741,Store_Showcase!B2:H144,7, FALSE))</f>
      </c>
      <c r="S741">
        <f>IF(IFERROR(VLOOKUP(E741,Store_Showcase!B2:I144,8, FALSE), TRUE)=TRUE, IF(IFERROR(VLOOKUP(E741,Store_SRP!B2:I110,8, FALSE), TRUE)=TRUE,VLOOKUP(E741,Store_VAM!B2:I273,8, FALSE),VLOOKUP(E741,Store_SRP!B2:I110,8, FALSE)), VLOOKUP(E741,Store_Showcase!B2:I144,8, FALSE))</f>
      </c>
      <c r="T741">
        <f>VLOOKUP(G741,Sku_Consolidated!A2:R957,18,FALSE)</f>
      </c>
      <c r="U741">
        <v>4806532531625</v>
      </c>
      <c r="V741">
        <f>IF(VLOOKUP(G741,Sku_Consolidated!A2:S957,19,FALSE)="SHOWCASE", VLOOKUP(E741,Store_Showcase!B2:L144,11, FALSE), IF(VLOOKUP(G741,Sku_Consolidated!A2:S957,19,FALSE)="VAM",VLOOKUP(E741,Store_VAM!B2:L273,11, FALSE),VLOOKUP(E741,Store_SRP!B2:L110,11, FALSE)))</f>
      </c>
      <c r="W741">
        <f>VLOOKUP(G741,Sku_Consolidated!A2:W957,11,FALSE)</f>
      </c>
      <c r="X741">
        <f>VLOOKUP(G741,Sku_Consolidated!A2:H957,8,FALSE)</f>
      </c>
      <c r="Y741">
        <f>VLOOKUP(G741,Sku_Consolidated!A2:I957,9,FALSE)</f>
      </c>
      <c r="Z741" t="s">
        <v>38</v>
      </c>
      <c r="AA741">
        <f>VLOOKUP(G741,Sku_Consolidated!A2:E957,5,FALSE)</f>
      </c>
      <c r="AB741">
        <f>IF(VLOOKUP(G741,Sku_Consolidated!A2:S957,19,FALSE)="SHOWCASE", VLOOKUP(E741,Store_Showcase!B2:N144,13, FALSE), IF(VLOOKUP(G741,Sku_Consolidated!A2:S957,19,FALSE)="VAM",VLOOKUP(E741,Store_VAM!B2:N273,13, FALSE),VLOOKUP(E741,Store_SRP!B2:N110,13, FALSE)))</f>
      </c>
      <c r="AC741">
        <f>IF(IFERROR(AB741,TRUE)=TRUE, "-","OK")</f>
      </c>
      <c r="AD741" s="8" t="s">
        <v>1699</v>
      </c>
      <c r="AE741" s="8" t="s">
        <v>1700</v>
      </c>
      <c r="AF741">
        <f>IF(IFERROR(VLOOKUP(E741,Store_Showcase!B2:H144,{5}, FALSE), TRUE)=TRUE, IF(IFERROR(VLOOKUP(E741,Store_SRP!B2:H110,{5}, FALSE), TRUE)=TRUE,VLOOKUP(E741,Store_VAM!B2:H273,{5}, FALSE),VLOOKUP(E741,Store_SRP!B2:H110,{5}, FALSE)), VLOOKUP(E741,Store_Showcase!B2:H144,{5}, FALSE))</f>
      </c>
      <c r="AG741">
        <f>IF(IFERROR(VLOOKUP(E741,Store_Showcase!B2:H144,{6}, FALSE), TRUE)=TRUE, IF(IFERROR(VLOOKUP(E741,Store_SRP!B2:H110,{6}, FALSE), TRUE)=TRUE,VLOOKUP(E741,Store_VAM!B2:H273,{6}, FALSE),VLOOKUP(E741,Store_SRP!B2:H110,{6}, FALSE)), VLOOKUP(E741,Store_Showcase!B2:H144,{6}, FALSE))</f>
      </c>
      <c r="AH741">
        <f>VLOOKUP(G741,Sku_Consolidated!A2:R957,18,FALSE)</f>
      </c>
      <c r="AI741">
        <f>VLOOKUP(G741,Sku_Consolidated!A2:S957,19,FALSE)</f>
      </c>
      <c r="AJ741">
        <f>VLOOKUP(G741,Sku_Consolidated!A2:T957,20,FALSE)</f>
      </c>
    </row>
    <row r="742" spans="1:36" x14ac:dyDescent="0.25">
      <c r="A742">
        <v>2024</v>
      </c>
      <c r="B742" t="s">
        <v>31</v>
      </c>
      <c r="C742" t="s">
        <v>32</v>
      </c>
      <c r="D742" t="s">
        <v>33</v>
      </c>
      <c r="E742">
        <v>401</v>
      </c>
      <c r="F742">
        <f>IF(IFERROR(VLOOKUP(E742,Store_Showcase!B2:H144,{2}, FALSE), TRUE)=TRUE, IF(IFERROR(VLOOKUP(E742,Store_SRP!B2:H110,{2}, FALSE), TRUE)=TRUE,VLOOKUP(E742,Store_VAM!B2:H273,{2}, FALSE),VLOOKUP(E742,Store_SRP!B2:H110,{2}, FALSE)), VLOOKUP(E742,Store_Showcase!B2:H144,{2}, FALSE))</f>
      </c>
      <c r="G742">
        <v>655534</v>
      </c>
      <c r="H742" t="s">
        <v>257</v>
      </c>
      <c r="I742" s="8" t="s">
        <v>1701</v>
      </c>
      <c r="J742" t="s">
        <v>36</v>
      </c>
      <c r="K742" s="8">
        <f>IF(J742="PCK", I742, 0)</f>
      </c>
      <c r="L742" s="8">
        <f>IF(J742="KLS", I742, IF(J742="PCK", I742*VLOOKUP(G742,Sku_Consolidated!A2:U957,21, FALSE),I742*VLOOKUP(G742,Sku_Consolidated!A2:U957,21, FALSE)))</f>
      </c>
      <c r="M742" s="8">
        <f>IF(J742="PCS", I742, 0)</f>
      </c>
      <c r="N742" s="8" t="s">
        <v>1702</v>
      </c>
      <c r="O742" s="8">
        <f>N742 * VLOOKUP(E742&amp;VLOOKUP(G742,Sku_Consolidated!A2:Q957,17,FALSE),Sku_CommRate!A2:E1002, 5, FALSE)</f>
      </c>
      <c r="P742" s="8">
        <f>N742 - O742</f>
      </c>
      <c r="Q742">
        <f>VLOOKUP(G742,Sku_Consolidated!A2:G957,7, FALSE)</f>
      </c>
      <c r="R742">
        <f>IF(IFERROR(VLOOKUP(E742,Store_Showcase!B2:H144,7, FALSE), TRUE)=TRUE, IF(IFERROR(VLOOKUP(E742,Store_SRP!B2:H110,7, FALSE), TRUE)=TRUE,VLOOKUP(E742,Store_VAM!B2:H273,7, FALSE),VLOOKUP(E742,Store_SRP!B2:H110,7, FALSE)), VLOOKUP(E742,Store_Showcase!B2:H144,7, FALSE))</f>
      </c>
      <c r="S742">
        <f>IF(IFERROR(VLOOKUP(E742,Store_Showcase!B2:I144,8, FALSE), TRUE)=TRUE, IF(IFERROR(VLOOKUP(E742,Store_SRP!B2:I110,8, FALSE), TRUE)=TRUE,VLOOKUP(E742,Store_VAM!B2:I273,8, FALSE),VLOOKUP(E742,Store_SRP!B2:I110,8, FALSE)), VLOOKUP(E742,Store_Showcase!B2:I144,8, FALSE))</f>
      </c>
      <c r="T742">
        <f>VLOOKUP(G742,Sku_Consolidated!A2:R957,18,FALSE)</f>
      </c>
      <c r="U742">
        <v>6355</v>
      </c>
      <c r="V742">
        <f>IF(VLOOKUP(G742,Sku_Consolidated!A2:S957,19,FALSE)="SHOWCASE", VLOOKUP(E742,Store_Showcase!B2:L144,11, FALSE), IF(VLOOKUP(G742,Sku_Consolidated!A2:S957,19,FALSE)="VAM",VLOOKUP(E742,Store_VAM!B2:L273,11, FALSE),VLOOKUP(E742,Store_SRP!B2:L110,11, FALSE)))</f>
      </c>
      <c r="W742">
        <f>VLOOKUP(G742,Sku_Consolidated!A2:W957,11,FALSE)</f>
      </c>
      <c r="X742">
        <f>VLOOKUP(G742,Sku_Consolidated!A2:H957,8,FALSE)</f>
      </c>
      <c r="Y742">
        <f>VLOOKUP(G742,Sku_Consolidated!A2:I957,9,FALSE)</f>
      </c>
      <c r="Z742" t="s">
        <v>38</v>
      </c>
      <c r="AA742">
        <f>VLOOKUP(G742,Sku_Consolidated!A2:E957,5,FALSE)</f>
      </c>
      <c r="AB742">
        <f>IF(VLOOKUP(G742,Sku_Consolidated!A2:S957,19,FALSE)="SHOWCASE", VLOOKUP(E742,Store_Showcase!B2:N144,13, FALSE), IF(VLOOKUP(G742,Sku_Consolidated!A2:S957,19,FALSE)="VAM",VLOOKUP(E742,Store_VAM!B2:N273,13, FALSE),VLOOKUP(E742,Store_SRP!B2:N110,13, FALSE)))</f>
      </c>
      <c r="AC742">
        <f>IF(IFERROR(AB742,TRUE)=TRUE, "-","OK")</f>
      </c>
      <c r="AD742" s="8" t="s">
        <v>1702</v>
      </c>
      <c r="AE742" s="8" t="s">
        <v>39</v>
      </c>
      <c r="AF742">
        <f>IF(IFERROR(VLOOKUP(E742,Store_Showcase!B2:H144,{5}, FALSE), TRUE)=TRUE, IF(IFERROR(VLOOKUP(E742,Store_SRP!B2:H110,{5}, FALSE), TRUE)=TRUE,VLOOKUP(E742,Store_VAM!B2:H273,{5}, FALSE),VLOOKUP(E742,Store_SRP!B2:H110,{5}, FALSE)), VLOOKUP(E742,Store_Showcase!B2:H144,{5}, FALSE))</f>
      </c>
      <c r="AG742">
        <f>IF(IFERROR(VLOOKUP(E742,Store_Showcase!B2:H144,{6}, FALSE), TRUE)=TRUE, IF(IFERROR(VLOOKUP(E742,Store_SRP!B2:H110,{6}, FALSE), TRUE)=TRUE,VLOOKUP(E742,Store_VAM!B2:H273,{6}, FALSE),VLOOKUP(E742,Store_SRP!B2:H110,{6}, FALSE)), VLOOKUP(E742,Store_Showcase!B2:H144,{6}, FALSE))</f>
      </c>
      <c r="AH742">
        <f>VLOOKUP(G742,Sku_Consolidated!A2:R957,18,FALSE)</f>
      </c>
      <c r="AI742">
        <f>VLOOKUP(G742,Sku_Consolidated!A2:S957,19,FALSE)</f>
      </c>
      <c r="AJ742">
        <f>VLOOKUP(G742,Sku_Consolidated!A2:T957,20,FALSE)</f>
      </c>
    </row>
    <row r="743" spans="1:36" x14ac:dyDescent="0.25">
      <c r="A743">
        <v>2024</v>
      </c>
      <c r="B743" t="s">
        <v>31</v>
      </c>
      <c r="C743" t="s">
        <v>32</v>
      </c>
      <c r="D743" t="s">
        <v>33</v>
      </c>
      <c r="E743">
        <v>207</v>
      </c>
      <c r="F743">
        <f>IF(IFERROR(VLOOKUP(E743,Store_Showcase!B2:H144,{2}, FALSE), TRUE)=TRUE, IF(IFERROR(VLOOKUP(E743,Store_SRP!B2:H110,{2}, FALSE), TRUE)=TRUE,VLOOKUP(E743,Store_VAM!B2:H273,{2}, FALSE),VLOOKUP(E743,Store_SRP!B2:H110,{2}, FALSE)), VLOOKUP(E743,Store_Showcase!B2:H144,{2}, FALSE))</f>
      </c>
      <c r="G743">
        <v>655753</v>
      </c>
      <c r="H743" t="s">
        <v>449</v>
      </c>
      <c r="I743" s="8" t="s">
        <v>1703</v>
      </c>
      <c r="J743" t="s">
        <v>36</v>
      </c>
      <c r="K743" s="8">
        <f>IF(J743="PCK", I743, 0)</f>
      </c>
      <c r="L743" s="8">
        <f>IF(J743="KLS", I743, IF(J743="PCK", I743*VLOOKUP(G743,Sku_Consolidated!A2:U957,21, FALSE),I743*VLOOKUP(G743,Sku_Consolidated!A2:U957,21, FALSE)))</f>
      </c>
      <c r="M743" s="8">
        <f>IF(J743="PCS", I743, 0)</f>
      </c>
      <c r="N743" s="8" t="s">
        <v>1704</v>
      </c>
      <c r="O743" s="8">
        <f>N743 * VLOOKUP(E743&amp;VLOOKUP(G743,Sku_Consolidated!A2:Q957,17,FALSE),Sku_CommRate!A2:E1002, 5, FALSE)</f>
      </c>
      <c r="P743" s="8">
        <f>N743 - O743</f>
      </c>
      <c r="Q743">
        <f>VLOOKUP(G743,Sku_Consolidated!A2:G957,7, FALSE)</f>
      </c>
      <c r="R743">
        <f>IF(IFERROR(VLOOKUP(E743,Store_Showcase!B2:H144,7, FALSE), TRUE)=TRUE, IF(IFERROR(VLOOKUP(E743,Store_SRP!B2:H110,7, FALSE), TRUE)=TRUE,VLOOKUP(E743,Store_VAM!B2:H273,7, FALSE),VLOOKUP(E743,Store_SRP!B2:H110,7, FALSE)), VLOOKUP(E743,Store_Showcase!B2:H144,7, FALSE))</f>
      </c>
      <c r="S743">
        <f>IF(IFERROR(VLOOKUP(E743,Store_Showcase!B2:I144,8, FALSE), TRUE)=TRUE, IF(IFERROR(VLOOKUP(E743,Store_SRP!B2:I110,8, FALSE), TRUE)=TRUE,VLOOKUP(E743,Store_VAM!B2:I273,8, FALSE),VLOOKUP(E743,Store_SRP!B2:I110,8, FALSE)), VLOOKUP(E743,Store_Showcase!B2:I144,8, FALSE))</f>
      </c>
      <c r="T743">
        <f>VLOOKUP(G743,Sku_Consolidated!A2:R957,18,FALSE)</f>
      </c>
      <c r="U743">
        <v>6469</v>
      </c>
      <c r="V743">
        <f>IF(VLOOKUP(G743,Sku_Consolidated!A2:S957,19,FALSE)="SHOWCASE", VLOOKUP(E743,Store_Showcase!B2:L144,11, FALSE), IF(VLOOKUP(G743,Sku_Consolidated!A2:S957,19,FALSE)="VAM",VLOOKUP(E743,Store_VAM!B2:L273,11, FALSE),VLOOKUP(E743,Store_SRP!B2:L110,11, FALSE)))</f>
      </c>
      <c r="W743">
        <f>VLOOKUP(G743,Sku_Consolidated!A2:W957,11,FALSE)</f>
      </c>
      <c r="X743">
        <f>VLOOKUP(G743,Sku_Consolidated!A2:H957,8,FALSE)</f>
      </c>
      <c r="Y743">
        <f>VLOOKUP(G743,Sku_Consolidated!A2:I957,9,FALSE)</f>
      </c>
      <c r="Z743" t="s">
        <v>38</v>
      </c>
      <c r="AA743">
        <f>VLOOKUP(G743,Sku_Consolidated!A2:E957,5,FALSE)</f>
      </c>
      <c r="AB743">
        <f>IF(VLOOKUP(G743,Sku_Consolidated!A2:S957,19,FALSE)="SHOWCASE", VLOOKUP(E743,Store_Showcase!B2:N144,13, FALSE), IF(VLOOKUP(G743,Sku_Consolidated!A2:S957,19,FALSE)="VAM",VLOOKUP(E743,Store_VAM!B2:N273,13, FALSE),VLOOKUP(E743,Store_SRP!B2:N110,13, FALSE)))</f>
      </c>
      <c r="AC743">
        <f>IF(IFERROR(AB743,TRUE)=TRUE, "-","OK")</f>
      </c>
      <c r="AD743" s="8" t="s">
        <v>1704</v>
      </c>
      <c r="AE743" s="8" t="s">
        <v>39</v>
      </c>
      <c r="AF743">
        <f>IF(IFERROR(VLOOKUP(E743,Store_Showcase!B2:H144,{5}, FALSE), TRUE)=TRUE, IF(IFERROR(VLOOKUP(E743,Store_SRP!B2:H110,{5}, FALSE), TRUE)=TRUE,VLOOKUP(E743,Store_VAM!B2:H273,{5}, FALSE),VLOOKUP(E743,Store_SRP!B2:H110,{5}, FALSE)), VLOOKUP(E743,Store_Showcase!B2:H144,{5}, FALSE))</f>
      </c>
      <c r="AG743">
        <f>IF(IFERROR(VLOOKUP(E743,Store_Showcase!B2:H144,{6}, FALSE), TRUE)=TRUE, IF(IFERROR(VLOOKUP(E743,Store_SRP!B2:H110,{6}, FALSE), TRUE)=TRUE,VLOOKUP(E743,Store_VAM!B2:H273,{6}, FALSE),VLOOKUP(E743,Store_SRP!B2:H110,{6}, FALSE)), VLOOKUP(E743,Store_Showcase!B2:H144,{6}, FALSE))</f>
      </c>
      <c r="AH743">
        <f>VLOOKUP(G743,Sku_Consolidated!A2:R957,18,FALSE)</f>
      </c>
      <c r="AI743">
        <f>VLOOKUP(G743,Sku_Consolidated!A2:S957,19,FALSE)</f>
      </c>
      <c r="AJ743">
        <f>VLOOKUP(G743,Sku_Consolidated!A2:T957,20,FALSE)</f>
      </c>
    </row>
    <row r="744" spans="1:36" x14ac:dyDescent="0.25">
      <c r="A744">
        <v>2024</v>
      </c>
      <c r="B744" t="s">
        <v>31</v>
      </c>
      <c r="C744" t="s">
        <v>32</v>
      </c>
      <c r="D744" t="s">
        <v>33</v>
      </c>
      <c r="E744">
        <v>810</v>
      </c>
      <c r="F744">
        <f>IF(IFERROR(VLOOKUP(E744,Store_Showcase!B2:H144,{2}, FALSE), TRUE)=TRUE, IF(IFERROR(VLOOKUP(E744,Store_SRP!B2:H110,{2}, FALSE), TRUE)=TRUE,VLOOKUP(E744,Store_VAM!B2:H273,{2}, FALSE),VLOOKUP(E744,Store_SRP!B2:H110,{2}, FALSE)), VLOOKUP(E744,Store_Showcase!B2:H144,{2}, FALSE))</f>
      </c>
      <c r="G744">
        <v>662372</v>
      </c>
      <c r="H744" t="s">
        <v>654</v>
      </c>
      <c r="I744" s="8" t="s">
        <v>1198</v>
      </c>
      <c r="J744" t="s">
        <v>493</v>
      </c>
      <c r="K744" s="8">
        <f>IF(J744="PCK", I744, 0)</f>
      </c>
      <c r="L744" s="8">
        <f>IF(J744="KLS", I744, IF(J744="PCK", I744*VLOOKUP(G744,Sku_Consolidated!A2:U957,21, FALSE),I744*VLOOKUP(G744,Sku_Consolidated!A2:U957,21, FALSE)))</f>
      </c>
      <c r="M744" s="8">
        <f>IF(J744="PCS", I744, 0)</f>
      </c>
      <c r="N744" s="8" t="s">
        <v>1705</v>
      </c>
      <c r="O744" s="8">
        <f>N744 * VLOOKUP(E744&amp;VLOOKUP(G744,Sku_Consolidated!A2:Q957,17,FALSE),Sku_CommRate!A2:E1002, 5, FALSE)</f>
      </c>
      <c r="P744" s="8">
        <f>N744 - O744</f>
      </c>
      <c r="Q744">
        <f>VLOOKUP(G744,Sku_Consolidated!A2:G957,7, FALSE)</f>
      </c>
      <c r="R744">
        <f>IF(IFERROR(VLOOKUP(E744,Store_Showcase!B2:H144,7, FALSE), TRUE)=TRUE, IF(IFERROR(VLOOKUP(E744,Store_SRP!B2:H110,7, FALSE), TRUE)=TRUE,VLOOKUP(E744,Store_VAM!B2:H273,7, FALSE),VLOOKUP(E744,Store_SRP!B2:H110,7, FALSE)), VLOOKUP(E744,Store_Showcase!B2:H144,7, FALSE))</f>
      </c>
      <c r="S744">
        <f>IF(IFERROR(VLOOKUP(E744,Store_Showcase!B2:I144,8, FALSE), TRUE)=TRUE, IF(IFERROR(VLOOKUP(E744,Store_SRP!B2:I110,8, FALSE), TRUE)=TRUE,VLOOKUP(E744,Store_VAM!B2:I273,8, FALSE),VLOOKUP(E744,Store_SRP!B2:I110,8, FALSE)), VLOOKUP(E744,Store_Showcase!B2:I144,8, FALSE))</f>
      </c>
      <c r="T744">
        <f>VLOOKUP(G744,Sku_Consolidated!A2:R957,18,FALSE)</f>
      </c>
      <c r="U744">
        <v>4806532531625</v>
      </c>
      <c r="V744">
        <f>IF(VLOOKUP(G744,Sku_Consolidated!A2:S957,19,FALSE)="SHOWCASE", VLOOKUP(E744,Store_Showcase!B2:L144,11, FALSE), IF(VLOOKUP(G744,Sku_Consolidated!A2:S957,19,FALSE)="VAM",VLOOKUP(E744,Store_VAM!B2:L273,11, FALSE),VLOOKUP(E744,Store_SRP!B2:L110,11, FALSE)))</f>
      </c>
      <c r="W744">
        <f>VLOOKUP(G744,Sku_Consolidated!A2:W957,11,FALSE)</f>
      </c>
      <c r="X744">
        <f>VLOOKUP(G744,Sku_Consolidated!A2:H957,8,FALSE)</f>
      </c>
      <c r="Y744">
        <f>VLOOKUP(G744,Sku_Consolidated!A2:I957,9,FALSE)</f>
      </c>
      <c r="Z744" t="s">
        <v>38</v>
      </c>
      <c r="AA744">
        <f>VLOOKUP(G744,Sku_Consolidated!A2:E957,5,FALSE)</f>
      </c>
      <c r="AB744">
        <f>IF(VLOOKUP(G744,Sku_Consolidated!A2:S957,19,FALSE)="SHOWCASE", VLOOKUP(E744,Store_Showcase!B2:N144,13, FALSE), IF(VLOOKUP(G744,Sku_Consolidated!A2:S957,19,FALSE)="VAM",VLOOKUP(E744,Store_VAM!B2:N273,13, FALSE),VLOOKUP(E744,Store_SRP!B2:N110,13, FALSE)))</f>
      </c>
      <c r="AC744">
        <f>IF(IFERROR(AB744,TRUE)=TRUE, "-","OK")</f>
      </c>
      <c r="AD744" s="8" t="s">
        <v>1706</v>
      </c>
      <c r="AE744" s="8" t="s">
        <v>1707</v>
      </c>
      <c r="AF744">
        <f>IF(IFERROR(VLOOKUP(E744,Store_Showcase!B2:H144,{5}, FALSE), TRUE)=TRUE, IF(IFERROR(VLOOKUP(E744,Store_SRP!B2:H110,{5}, FALSE), TRUE)=TRUE,VLOOKUP(E744,Store_VAM!B2:H273,{5}, FALSE),VLOOKUP(E744,Store_SRP!B2:H110,{5}, FALSE)), VLOOKUP(E744,Store_Showcase!B2:H144,{5}, FALSE))</f>
      </c>
      <c r="AG744">
        <f>IF(IFERROR(VLOOKUP(E744,Store_Showcase!B2:H144,{6}, FALSE), TRUE)=TRUE, IF(IFERROR(VLOOKUP(E744,Store_SRP!B2:H110,{6}, FALSE), TRUE)=TRUE,VLOOKUP(E744,Store_VAM!B2:H273,{6}, FALSE),VLOOKUP(E744,Store_SRP!B2:H110,{6}, FALSE)), VLOOKUP(E744,Store_Showcase!B2:H144,{6}, FALSE))</f>
      </c>
      <c r="AH744">
        <f>VLOOKUP(G744,Sku_Consolidated!A2:R957,18,FALSE)</f>
      </c>
      <c r="AI744">
        <f>VLOOKUP(G744,Sku_Consolidated!A2:S957,19,FALSE)</f>
      </c>
      <c r="AJ744">
        <f>VLOOKUP(G744,Sku_Consolidated!A2:T957,20,FALSE)</f>
      </c>
    </row>
    <row r="745" spans="1:36" x14ac:dyDescent="0.25">
      <c r="A745">
        <v>2024</v>
      </c>
      <c r="B745" t="s">
        <v>31</v>
      </c>
      <c r="C745" t="s">
        <v>32</v>
      </c>
      <c r="D745" t="s">
        <v>33</v>
      </c>
      <c r="E745">
        <v>736</v>
      </c>
      <c r="F745">
        <f>IF(IFERROR(VLOOKUP(E745,Store_Showcase!B2:H144,{2}, FALSE), TRUE)=TRUE, IF(IFERROR(VLOOKUP(E745,Store_SRP!B2:H110,{2}, FALSE), TRUE)=TRUE,VLOOKUP(E745,Store_VAM!B2:H273,{2}, FALSE),VLOOKUP(E745,Store_SRP!B2:H110,{2}, FALSE)), VLOOKUP(E745,Store_Showcase!B2:H144,{2}, FALSE))</f>
      </c>
      <c r="G745">
        <v>655298</v>
      </c>
      <c r="H745" t="s">
        <v>109</v>
      </c>
      <c r="I745" s="8" t="s">
        <v>1708</v>
      </c>
      <c r="J745" t="s">
        <v>36</v>
      </c>
      <c r="K745" s="8">
        <f>IF(J745="PCK", I745, 0)</f>
      </c>
      <c r="L745" s="8">
        <f>IF(J745="KLS", I745, IF(J745="PCK", I745*VLOOKUP(G745,Sku_Consolidated!A2:U957,21, FALSE),I745*VLOOKUP(G745,Sku_Consolidated!A2:U957,21, FALSE)))</f>
      </c>
      <c r="M745" s="8">
        <f>IF(J745="PCS", I745, 0)</f>
      </c>
      <c r="N745" s="8" t="s">
        <v>1709</v>
      </c>
      <c r="O745" s="8">
        <f>N745 * VLOOKUP(E745&amp;VLOOKUP(G745,Sku_Consolidated!A2:Q957,17,FALSE),Sku_CommRate!A2:E1002, 5, FALSE)</f>
      </c>
      <c r="P745" s="8">
        <f>N745 - O745</f>
      </c>
      <c r="Q745">
        <f>VLOOKUP(G745,Sku_Consolidated!A2:G957,7, FALSE)</f>
      </c>
      <c r="R745">
        <f>IF(IFERROR(VLOOKUP(E745,Store_Showcase!B2:H144,7, FALSE), TRUE)=TRUE, IF(IFERROR(VLOOKUP(E745,Store_SRP!B2:H110,7, FALSE), TRUE)=TRUE,VLOOKUP(E745,Store_VAM!B2:H273,7, FALSE),VLOOKUP(E745,Store_SRP!B2:H110,7, FALSE)), VLOOKUP(E745,Store_Showcase!B2:H144,7, FALSE))</f>
      </c>
      <c r="S745">
        <f>IF(IFERROR(VLOOKUP(E745,Store_Showcase!B2:I144,8, FALSE), TRUE)=TRUE, IF(IFERROR(VLOOKUP(E745,Store_SRP!B2:I110,8, FALSE), TRUE)=TRUE,VLOOKUP(E745,Store_VAM!B2:I273,8, FALSE),VLOOKUP(E745,Store_SRP!B2:I110,8, FALSE)), VLOOKUP(E745,Store_Showcase!B2:I144,8, FALSE))</f>
      </c>
      <c r="T745">
        <f>VLOOKUP(G745,Sku_Consolidated!A2:R957,18,FALSE)</f>
      </c>
      <c r="U745">
        <v>6226</v>
      </c>
      <c r="V745">
        <f>IF(VLOOKUP(G745,Sku_Consolidated!A2:S957,19,FALSE)="SHOWCASE", VLOOKUP(E745,Store_Showcase!B2:L144,11, FALSE), IF(VLOOKUP(G745,Sku_Consolidated!A2:S957,19,FALSE)="VAM",VLOOKUP(E745,Store_VAM!B2:L273,11, FALSE),VLOOKUP(E745,Store_SRP!B2:L110,11, FALSE)))</f>
      </c>
      <c r="W745">
        <f>VLOOKUP(G745,Sku_Consolidated!A2:W957,11,FALSE)</f>
      </c>
      <c r="X745">
        <f>VLOOKUP(G745,Sku_Consolidated!A2:H957,8,FALSE)</f>
      </c>
      <c r="Y745">
        <f>VLOOKUP(G745,Sku_Consolidated!A2:I957,9,FALSE)</f>
      </c>
      <c r="Z745" t="s">
        <v>38</v>
      </c>
      <c r="AA745">
        <f>VLOOKUP(G745,Sku_Consolidated!A2:E957,5,FALSE)</f>
      </c>
      <c r="AB745">
        <f>IF(VLOOKUP(G745,Sku_Consolidated!A2:S957,19,FALSE)="SHOWCASE", VLOOKUP(E745,Store_Showcase!B2:N144,13, FALSE), IF(VLOOKUP(G745,Sku_Consolidated!A2:S957,19,FALSE)="VAM",VLOOKUP(E745,Store_VAM!B2:N273,13, FALSE),VLOOKUP(E745,Store_SRP!B2:N110,13, FALSE)))</f>
      </c>
      <c r="AC745">
        <f>IF(IFERROR(AB745,TRUE)=TRUE, "-","OK")</f>
      </c>
      <c r="AD745" s="8" t="s">
        <v>1709</v>
      </c>
      <c r="AE745" s="8" t="s">
        <v>39</v>
      </c>
      <c r="AF745">
        <f>IF(IFERROR(VLOOKUP(E745,Store_Showcase!B2:H144,{5}, FALSE), TRUE)=TRUE, IF(IFERROR(VLOOKUP(E745,Store_SRP!B2:H110,{5}, FALSE), TRUE)=TRUE,VLOOKUP(E745,Store_VAM!B2:H273,{5}, FALSE),VLOOKUP(E745,Store_SRP!B2:H110,{5}, FALSE)), VLOOKUP(E745,Store_Showcase!B2:H144,{5}, FALSE))</f>
      </c>
      <c r="AG745">
        <f>IF(IFERROR(VLOOKUP(E745,Store_Showcase!B2:H144,{6}, FALSE), TRUE)=TRUE, IF(IFERROR(VLOOKUP(E745,Store_SRP!B2:H110,{6}, FALSE), TRUE)=TRUE,VLOOKUP(E745,Store_VAM!B2:H273,{6}, FALSE),VLOOKUP(E745,Store_SRP!B2:H110,{6}, FALSE)), VLOOKUP(E745,Store_Showcase!B2:H144,{6}, FALSE))</f>
      </c>
      <c r="AH745">
        <f>VLOOKUP(G745,Sku_Consolidated!A2:R957,18,FALSE)</f>
      </c>
      <c r="AI745">
        <f>VLOOKUP(G745,Sku_Consolidated!A2:S957,19,FALSE)</f>
      </c>
      <c r="AJ745">
        <f>VLOOKUP(G745,Sku_Consolidated!A2:T957,20,FALSE)</f>
      </c>
    </row>
    <row r="746" spans="1:36" x14ac:dyDescent="0.25">
      <c r="A746">
        <v>2024</v>
      </c>
      <c r="B746" t="s">
        <v>31</v>
      </c>
      <c r="C746" t="s">
        <v>32</v>
      </c>
      <c r="D746" t="s">
        <v>33</v>
      </c>
      <c r="E746">
        <v>231</v>
      </c>
      <c r="F746">
        <f>IF(IFERROR(VLOOKUP(E746,Store_Showcase!B2:H144,{2}, FALSE), TRUE)=TRUE, IF(IFERROR(VLOOKUP(E746,Store_SRP!B2:H110,{2}, FALSE), TRUE)=TRUE,VLOOKUP(E746,Store_VAM!B2:H273,{2}, FALSE),VLOOKUP(E746,Store_SRP!B2:H110,{2}, FALSE)), VLOOKUP(E746,Store_Showcase!B2:H144,{2}, FALSE))</f>
      </c>
      <c r="G746">
        <v>655281</v>
      </c>
      <c r="H746" t="s">
        <v>40</v>
      </c>
      <c r="I746" s="8" t="s">
        <v>1710</v>
      </c>
      <c r="J746" t="s">
        <v>36</v>
      </c>
      <c r="K746" s="8">
        <f>IF(J746="PCK", I746, 0)</f>
      </c>
      <c r="L746" s="8">
        <f>IF(J746="KLS", I746, IF(J746="PCK", I746*VLOOKUP(G746,Sku_Consolidated!A2:U957,21, FALSE),I746*VLOOKUP(G746,Sku_Consolidated!A2:U957,21, FALSE)))</f>
      </c>
      <c r="M746" s="8">
        <f>IF(J746="PCS", I746, 0)</f>
      </c>
      <c r="N746" s="8" t="s">
        <v>1711</v>
      </c>
      <c r="O746" s="8">
        <f>N746 * VLOOKUP(E746&amp;VLOOKUP(G746,Sku_Consolidated!A2:Q957,17,FALSE),Sku_CommRate!A2:E1002, 5, FALSE)</f>
      </c>
      <c r="P746" s="8">
        <f>N746 - O746</f>
      </c>
      <c r="Q746">
        <f>VLOOKUP(G746,Sku_Consolidated!A2:G957,7, FALSE)</f>
      </c>
      <c r="R746">
        <f>IF(IFERROR(VLOOKUP(E746,Store_Showcase!B2:H144,7, FALSE), TRUE)=TRUE, IF(IFERROR(VLOOKUP(E746,Store_SRP!B2:H110,7, FALSE), TRUE)=TRUE,VLOOKUP(E746,Store_VAM!B2:H273,7, FALSE),VLOOKUP(E746,Store_SRP!B2:H110,7, FALSE)), VLOOKUP(E746,Store_Showcase!B2:H144,7, FALSE))</f>
      </c>
      <c r="S746">
        <f>IF(IFERROR(VLOOKUP(E746,Store_Showcase!B2:I144,8, FALSE), TRUE)=TRUE, IF(IFERROR(VLOOKUP(E746,Store_SRP!B2:I110,8, FALSE), TRUE)=TRUE,VLOOKUP(E746,Store_VAM!B2:I273,8, FALSE),VLOOKUP(E746,Store_SRP!B2:I110,8, FALSE)), VLOOKUP(E746,Store_Showcase!B2:I144,8, FALSE))</f>
      </c>
      <c r="T746">
        <f>VLOOKUP(G746,Sku_Consolidated!A2:R957,18,FALSE)</f>
      </c>
      <c r="U746">
        <v>6216</v>
      </c>
      <c r="V746">
        <f>IF(VLOOKUP(G746,Sku_Consolidated!A2:S957,19,FALSE)="SHOWCASE", VLOOKUP(E746,Store_Showcase!B2:L144,11, FALSE), IF(VLOOKUP(G746,Sku_Consolidated!A2:S957,19,FALSE)="VAM",VLOOKUP(E746,Store_VAM!B2:L273,11, FALSE),VLOOKUP(E746,Store_SRP!B2:L110,11, FALSE)))</f>
      </c>
      <c r="W746">
        <f>VLOOKUP(G746,Sku_Consolidated!A2:W957,11,FALSE)</f>
      </c>
      <c r="X746">
        <f>VLOOKUP(G746,Sku_Consolidated!A2:H957,8,FALSE)</f>
      </c>
      <c r="Y746">
        <f>VLOOKUP(G746,Sku_Consolidated!A2:I957,9,FALSE)</f>
      </c>
      <c r="Z746" t="s">
        <v>38</v>
      </c>
      <c r="AA746">
        <f>VLOOKUP(G746,Sku_Consolidated!A2:E957,5,FALSE)</f>
      </c>
      <c r="AB746">
        <f>IF(VLOOKUP(G746,Sku_Consolidated!A2:S957,19,FALSE)="SHOWCASE", VLOOKUP(E746,Store_Showcase!B2:N144,13, FALSE), IF(VLOOKUP(G746,Sku_Consolidated!A2:S957,19,FALSE)="VAM",VLOOKUP(E746,Store_VAM!B2:N273,13, FALSE),VLOOKUP(E746,Store_SRP!B2:N110,13, FALSE)))</f>
      </c>
      <c r="AC746">
        <f>IF(IFERROR(AB746,TRUE)=TRUE, "-","OK")</f>
      </c>
      <c r="AD746" s="8" t="s">
        <v>1711</v>
      </c>
      <c r="AE746" s="8" t="s">
        <v>39</v>
      </c>
      <c r="AF746">
        <f>IF(IFERROR(VLOOKUP(E746,Store_Showcase!B2:H144,{5}, FALSE), TRUE)=TRUE, IF(IFERROR(VLOOKUP(E746,Store_SRP!B2:H110,{5}, FALSE), TRUE)=TRUE,VLOOKUP(E746,Store_VAM!B2:H273,{5}, FALSE),VLOOKUP(E746,Store_SRP!B2:H110,{5}, FALSE)), VLOOKUP(E746,Store_Showcase!B2:H144,{5}, FALSE))</f>
      </c>
      <c r="AG746">
        <f>IF(IFERROR(VLOOKUP(E746,Store_Showcase!B2:H144,{6}, FALSE), TRUE)=TRUE, IF(IFERROR(VLOOKUP(E746,Store_SRP!B2:H110,{6}, FALSE), TRUE)=TRUE,VLOOKUP(E746,Store_VAM!B2:H273,{6}, FALSE),VLOOKUP(E746,Store_SRP!B2:H110,{6}, FALSE)), VLOOKUP(E746,Store_Showcase!B2:H144,{6}, FALSE))</f>
      </c>
      <c r="AH746">
        <f>VLOOKUP(G746,Sku_Consolidated!A2:R957,18,FALSE)</f>
      </c>
      <c r="AI746">
        <f>VLOOKUP(G746,Sku_Consolidated!A2:S957,19,FALSE)</f>
      </c>
      <c r="AJ746">
        <f>VLOOKUP(G746,Sku_Consolidated!A2:T957,20,FALSE)</f>
      </c>
    </row>
    <row r="747" spans="1:36" x14ac:dyDescent="0.25">
      <c r="A747">
        <v>2024</v>
      </c>
      <c r="B747" t="s">
        <v>31</v>
      </c>
      <c r="C747" t="s">
        <v>32</v>
      </c>
      <c r="D747" t="s">
        <v>33</v>
      </c>
      <c r="E747">
        <v>248</v>
      </c>
      <c r="F747">
        <f>IF(IFERROR(VLOOKUP(E747,Store_Showcase!B2:H144,{2}, FALSE), TRUE)=TRUE, IF(IFERROR(VLOOKUP(E747,Store_SRP!B2:H110,{2}, FALSE), TRUE)=TRUE,VLOOKUP(E747,Store_VAM!B2:H273,{2}, FALSE),VLOOKUP(E747,Store_SRP!B2:H110,{2}, FALSE)), VLOOKUP(E747,Store_Showcase!B2:H144,{2}, FALSE))</f>
      </c>
      <c r="G747">
        <v>662372</v>
      </c>
      <c r="H747" t="s">
        <v>654</v>
      </c>
      <c r="I747" s="8" t="s">
        <v>1198</v>
      </c>
      <c r="J747" t="s">
        <v>493</v>
      </c>
      <c r="K747" s="8">
        <f>IF(J747="PCK", I747, 0)</f>
      </c>
      <c r="L747" s="8">
        <f>IF(J747="KLS", I747, IF(J747="PCK", I747*VLOOKUP(G747,Sku_Consolidated!A2:U957,21, FALSE),I747*VLOOKUP(G747,Sku_Consolidated!A2:U957,21, FALSE)))</f>
      </c>
      <c r="M747" s="8">
        <f>IF(J747="PCS", I747, 0)</f>
      </c>
      <c r="N747" s="8" t="s">
        <v>1712</v>
      </c>
      <c r="O747" s="8">
        <f>N747 * VLOOKUP(E747&amp;VLOOKUP(G747,Sku_Consolidated!A2:Q957,17,FALSE),Sku_CommRate!A2:E1002, 5, FALSE)</f>
      </c>
      <c r="P747" s="8">
        <f>N747 - O747</f>
      </c>
      <c r="Q747">
        <f>VLOOKUP(G747,Sku_Consolidated!A2:G957,7, FALSE)</f>
      </c>
      <c r="R747">
        <f>IF(IFERROR(VLOOKUP(E747,Store_Showcase!B2:H144,7, FALSE), TRUE)=TRUE, IF(IFERROR(VLOOKUP(E747,Store_SRP!B2:H110,7, FALSE), TRUE)=TRUE,VLOOKUP(E747,Store_VAM!B2:H273,7, FALSE),VLOOKUP(E747,Store_SRP!B2:H110,7, FALSE)), VLOOKUP(E747,Store_Showcase!B2:H144,7, FALSE))</f>
      </c>
      <c r="S747">
        <f>IF(IFERROR(VLOOKUP(E747,Store_Showcase!B2:I144,8, FALSE), TRUE)=TRUE, IF(IFERROR(VLOOKUP(E747,Store_SRP!B2:I110,8, FALSE), TRUE)=TRUE,VLOOKUP(E747,Store_VAM!B2:I273,8, FALSE),VLOOKUP(E747,Store_SRP!B2:I110,8, FALSE)), VLOOKUP(E747,Store_Showcase!B2:I144,8, FALSE))</f>
      </c>
      <c r="T747">
        <f>VLOOKUP(G747,Sku_Consolidated!A2:R957,18,FALSE)</f>
      </c>
      <c r="U747">
        <v>4806532531625</v>
      </c>
      <c r="V747">
        <f>IF(VLOOKUP(G747,Sku_Consolidated!A2:S957,19,FALSE)="SHOWCASE", VLOOKUP(E747,Store_Showcase!B2:L144,11, FALSE), IF(VLOOKUP(G747,Sku_Consolidated!A2:S957,19,FALSE)="VAM",VLOOKUP(E747,Store_VAM!B2:L273,11, FALSE),VLOOKUP(E747,Store_SRP!B2:L110,11, FALSE)))</f>
      </c>
      <c r="W747">
        <f>VLOOKUP(G747,Sku_Consolidated!A2:W957,11,FALSE)</f>
      </c>
      <c r="X747">
        <f>VLOOKUP(G747,Sku_Consolidated!A2:H957,8,FALSE)</f>
      </c>
      <c r="Y747">
        <f>VLOOKUP(G747,Sku_Consolidated!A2:I957,9,FALSE)</f>
      </c>
      <c r="Z747" t="s">
        <v>38</v>
      </c>
      <c r="AA747">
        <f>VLOOKUP(G747,Sku_Consolidated!A2:E957,5,FALSE)</f>
      </c>
      <c r="AB747">
        <f>IF(VLOOKUP(G747,Sku_Consolidated!A2:S957,19,FALSE)="SHOWCASE", VLOOKUP(E747,Store_Showcase!B2:N144,13, FALSE), IF(VLOOKUP(G747,Sku_Consolidated!A2:S957,19,FALSE)="VAM",VLOOKUP(E747,Store_VAM!B2:N273,13, FALSE),VLOOKUP(E747,Store_SRP!B2:N110,13, FALSE)))</f>
      </c>
      <c r="AC747">
        <f>IF(IFERROR(AB747,TRUE)=TRUE, "-","OK")</f>
      </c>
      <c r="AD747" s="8" t="s">
        <v>1713</v>
      </c>
      <c r="AE747" s="8" t="s">
        <v>1714</v>
      </c>
      <c r="AF747">
        <f>IF(IFERROR(VLOOKUP(E747,Store_Showcase!B2:H144,{5}, FALSE), TRUE)=TRUE, IF(IFERROR(VLOOKUP(E747,Store_SRP!B2:H110,{5}, FALSE), TRUE)=TRUE,VLOOKUP(E747,Store_VAM!B2:H273,{5}, FALSE),VLOOKUP(E747,Store_SRP!B2:H110,{5}, FALSE)), VLOOKUP(E747,Store_Showcase!B2:H144,{5}, FALSE))</f>
      </c>
      <c r="AG747">
        <f>IF(IFERROR(VLOOKUP(E747,Store_Showcase!B2:H144,{6}, FALSE), TRUE)=TRUE, IF(IFERROR(VLOOKUP(E747,Store_SRP!B2:H110,{6}, FALSE), TRUE)=TRUE,VLOOKUP(E747,Store_VAM!B2:H273,{6}, FALSE),VLOOKUP(E747,Store_SRP!B2:H110,{6}, FALSE)), VLOOKUP(E747,Store_Showcase!B2:H144,{6}, FALSE))</f>
      </c>
      <c r="AH747">
        <f>VLOOKUP(G747,Sku_Consolidated!A2:R957,18,FALSE)</f>
      </c>
      <c r="AI747">
        <f>VLOOKUP(G747,Sku_Consolidated!A2:S957,19,FALSE)</f>
      </c>
      <c r="AJ747">
        <f>VLOOKUP(G747,Sku_Consolidated!A2:T957,20,FALSE)</f>
      </c>
    </row>
    <row r="748" spans="1:36" x14ac:dyDescent="0.25">
      <c r="A748">
        <v>2024</v>
      </c>
      <c r="B748" t="s">
        <v>31</v>
      </c>
      <c r="C748" t="s">
        <v>32</v>
      </c>
      <c r="D748" t="s">
        <v>33</v>
      </c>
      <c r="E748">
        <v>745</v>
      </c>
      <c r="F748">
        <f>IF(IFERROR(VLOOKUP(E748,Store_Showcase!B2:H144,{2}, FALSE), TRUE)=TRUE, IF(IFERROR(VLOOKUP(E748,Store_SRP!B2:H110,{2}, FALSE), TRUE)=TRUE,VLOOKUP(E748,Store_VAM!B2:H273,{2}, FALSE),VLOOKUP(E748,Store_SRP!B2:H110,{2}, FALSE)), VLOOKUP(E748,Store_Showcase!B2:H144,{2}, FALSE))</f>
      </c>
      <c r="G748">
        <v>695100</v>
      </c>
      <c r="H748" t="s">
        <v>1715</v>
      </c>
      <c r="I748" s="8" t="s">
        <v>1716</v>
      </c>
      <c r="J748" t="s">
        <v>36</v>
      </c>
      <c r="K748" s="8">
        <f>IF(J748="PCK", I748, 0)</f>
      </c>
      <c r="L748" s="8">
        <f>IF(J748="KLS", I748, IF(J748="PCK", I748*VLOOKUP(G748,Sku_Consolidated!A2:U957,21, FALSE),I748*VLOOKUP(G748,Sku_Consolidated!A2:U957,21, FALSE)))</f>
      </c>
      <c r="M748" s="8">
        <f>IF(J748="PCS", I748, 0)</f>
      </c>
      <c r="N748" s="8" t="s">
        <v>1717</v>
      </c>
      <c r="O748" s="8">
        <f>N748 * VLOOKUP(E748&amp;VLOOKUP(G748,Sku_Consolidated!A2:Q957,17,FALSE),Sku_CommRate!A2:E1002, 5, FALSE)</f>
      </c>
      <c r="P748" s="8">
        <f>N748 - O748</f>
      </c>
      <c r="Q748">
        <f>VLOOKUP(G748,Sku_Consolidated!A2:G957,7, FALSE)</f>
      </c>
      <c r="R748">
        <f>IF(IFERROR(VLOOKUP(E748,Store_Showcase!B2:H144,7, FALSE), TRUE)=TRUE, IF(IFERROR(VLOOKUP(E748,Store_SRP!B2:H110,7, FALSE), TRUE)=TRUE,VLOOKUP(E748,Store_VAM!B2:H273,7, FALSE),VLOOKUP(E748,Store_SRP!B2:H110,7, FALSE)), VLOOKUP(E748,Store_Showcase!B2:H144,7, FALSE))</f>
      </c>
      <c r="S748">
        <f>IF(IFERROR(VLOOKUP(E748,Store_Showcase!B2:I144,8, FALSE), TRUE)=TRUE, IF(IFERROR(VLOOKUP(E748,Store_SRP!B2:I110,8, FALSE), TRUE)=TRUE,VLOOKUP(E748,Store_VAM!B2:I273,8, FALSE),VLOOKUP(E748,Store_SRP!B2:I110,8, FALSE)), VLOOKUP(E748,Store_Showcase!B2:I144,8, FALSE))</f>
      </c>
      <c r="T748">
        <f>VLOOKUP(G748,Sku_Consolidated!A2:R957,18,FALSE)</f>
      </c>
      <c r="U748">
        <v>17786</v>
      </c>
      <c r="V748">
        <f>IF(VLOOKUP(G748,Sku_Consolidated!A2:S957,19,FALSE)="SHOWCASE", VLOOKUP(E748,Store_Showcase!B2:L144,11, FALSE), IF(VLOOKUP(G748,Sku_Consolidated!A2:S957,19,FALSE)="VAM",VLOOKUP(E748,Store_VAM!B2:L273,11, FALSE),VLOOKUP(E748,Store_SRP!B2:L110,11, FALSE)))</f>
      </c>
      <c r="W748">
        <f>VLOOKUP(G748,Sku_Consolidated!A2:W957,11,FALSE)</f>
      </c>
      <c r="X748">
        <f>VLOOKUP(G748,Sku_Consolidated!A2:H957,8,FALSE)</f>
      </c>
      <c r="Y748">
        <f>VLOOKUP(G748,Sku_Consolidated!A2:I957,9,FALSE)</f>
      </c>
      <c r="Z748" t="s">
        <v>38</v>
      </c>
      <c r="AA748">
        <f>VLOOKUP(G748,Sku_Consolidated!A2:E957,5,FALSE)</f>
      </c>
      <c r="AB748">
        <f>IF(VLOOKUP(G748,Sku_Consolidated!A2:S957,19,FALSE)="SHOWCASE", VLOOKUP(E748,Store_Showcase!B2:N144,13, FALSE), IF(VLOOKUP(G748,Sku_Consolidated!A2:S957,19,FALSE)="VAM",VLOOKUP(E748,Store_VAM!B2:N273,13, FALSE),VLOOKUP(E748,Store_SRP!B2:N110,13, FALSE)))</f>
      </c>
      <c r="AC748">
        <f>IF(IFERROR(AB748,TRUE)=TRUE, "-","OK")</f>
      </c>
      <c r="AD748" s="8" t="s">
        <v>1717</v>
      </c>
      <c r="AE748" s="8" t="s">
        <v>39</v>
      </c>
      <c r="AF748">
        <f>IF(IFERROR(VLOOKUP(E748,Store_Showcase!B2:H144,{5}, FALSE), TRUE)=TRUE, IF(IFERROR(VLOOKUP(E748,Store_SRP!B2:H110,{5}, FALSE), TRUE)=TRUE,VLOOKUP(E748,Store_VAM!B2:H273,{5}, FALSE),VLOOKUP(E748,Store_SRP!B2:H110,{5}, FALSE)), VLOOKUP(E748,Store_Showcase!B2:H144,{5}, FALSE))</f>
      </c>
      <c r="AG748">
        <f>IF(IFERROR(VLOOKUP(E748,Store_Showcase!B2:H144,{6}, FALSE), TRUE)=TRUE, IF(IFERROR(VLOOKUP(E748,Store_SRP!B2:H110,{6}, FALSE), TRUE)=TRUE,VLOOKUP(E748,Store_VAM!B2:H273,{6}, FALSE),VLOOKUP(E748,Store_SRP!B2:H110,{6}, FALSE)), VLOOKUP(E748,Store_Showcase!B2:H144,{6}, FALSE))</f>
      </c>
      <c r="AH748">
        <f>VLOOKUP(G748,Sku_Consolidated!A2:R957,18,FALSE)</f>
      </c>
      <c r="AI748">
        <f>VLOOKUP(G748,Sku_Consolidated!A2:S957,19,FALSE)</f>
      </c>
      <c r="AJ748">
        <f>VLOOKUP(G748,Sku_Consolidated!A2:T957,20,FALSE)</f>
      </c>
    </row>
    <row r="749" spans="1:36" x14ac:dyDescent="0.25">
      <c r="A749">
        <v>2024</v>
      </c>
      <c r="B749" t="s">
        <v>31</v>
      </c>
      <c r="C749" t="s">
        <v>32</v>
      </c>
      <c r="D749" t="s">
        <v>33</v>
      </c>
      <c r="E749">
        <v>814</v>
      </c>
      <c r="F749">
        <f>IF(IFERROR(VLOOKUP(E749,Store_Showcase!B2:H144,{2}, FALSE), TRUE)=TRUE, IF(IFERROR(VLOOKUP(E749,Store_SRP!B2:H110,{2}, FALSE), TRUE)=TRUE,VLOOKUP(E749,Store_VAM!B2:H273,{2}, FALSE),VLOOKUP(E749,Store_SRP!B2:H110,{2}, FALSE)), VLOOKUP(E749,Store_Showcase!B2:H144,{2}, FALSE))</f>
      </c>
      <c r="G749">
        <v>655537</v>
      </c>
      <c r="H749" t="s">
        <v>708</v>
      </c>
      <c r="I749" s="8" t="s">
        <v>1718</v>
      </c>
      <c r="J749" t="s">
        <v>36</v>
      </c>
      <c r="K749" s="8">
        <f>IF(J749="PCK", I749, 0)</f>
      </c>
      <c r="L749" s="8">
        <f>IF(J749="KLS", I749, IF(J749="PCK", I749*VLOOKUP(G749,Sku_Consolidated!A2:U957,21, FALSE),I749*VLOOKUP(G749,Sku_Consolidated!A2:U957,21, FALSE)))</f>
      </c>
      <c r="M749" s="8">
        <f>IF(J749="PCS", I749, 0)</f>
      </c>
      <c r="N749" s="8" t="s">
        <v>1719</v>
      </c>
      <c r="O749" s="8">
        <f>N749 * VLOOKUP(E749&amp;VLOOKUP(G749,Sku_Consolidated!A2:Q957,17,FALSE),Sku_CommRate!A2:E1002, 5, FALSE)</f>
      </c>
      <c r="P749" s="8">
        <f>N749 - O749</f>
      </c>
      <c r="Q749">
        <f>VLOOKUP(G749,Sku_Consolidated!A2:G957,7, FALSE)</f>
      </c>
      <c r="R749">
        <f>IF(IFERROR(VLOOKUP(E749,Store_Showcase!B2:H144,7, FALSE), TRUE)=TRUE, IF(IFERROR(VLOOKUP(E749,Store_SRP!B2:H110,7, FALSE), TRUE)=TRUE,VLOOKUP(E749,Store_VAM!B2:H273,7, FALSE),VLOOKUP(E749,Store_SRP!B2:H110,7, FALSE)), VLOOKUP(E749,Store_Showcase!B2:H144,7, FALSE))</f>
      </c>
      <c r="S749">
        <f>IF(IFERROR(VLOOKUP(E749,Store_Showcase!B2:I144,8, FALSE), TRUE)=TRUE, IF(IFERROR(VLOOKUP(E749,Store_SRP!B2:I110,8, FALSE), TRUE)=TRUE,VLOOKUP(E749,Store_VAM!B2:I273,8, FALSE),VLOOKUP(E749,Store_SRP!B2:I110,8, FALSE)), VLOOKUP(E749,Store_Showcase!B2:I144,8, FALSE))</f>
      </c>
      <c r="T749">
        <f>VLOOKUP(G749,Sku_Consolidated!A2:R957,18,FALSE)</f>
      </c>
      <c r="U749">
        <v>6358</v>
      </c>
      <c r="V749">
        <f>IF(VLOOKUP(G749,Sku_Consolidated!A2:S957,19,FALSE)="SHOWCASE", VLOOKUP(E749,Store_Showcase!B2:L144,11, FALSE), IF(VLOOKUP(G749,Sku_Consolidated!A2:S957,19,FALSE)="VAM",VLOOKUP(E749,Store_VAM!B2:L273,11, FALSE),VLOOKUP(E749,Store_SRP!B2:L110,11, FALSE)))</f>
      </c>
      <c r="W749">
        <f>VLOOKUP(G749,Sku_Consolidated!A2:W957,11,FALSE)</f>
      </c>
      <c r="X749">
        <f>VLOOKUP(G749,Sku_Consolidated!A2:H957,8,FALSE)</f>
      </c>
      <c r="Y749">
        <f>VLOOKUP(G749,Sku_Consolidated!A2:I957,9,FALSE)</f>
      </c>
      <c r="Z749" t="s">
        <v>38</v>
      </c>
      <c r="AA749">
        <f>VLOOKUP(G749,Sku_Consolidated!A2:E957,5,FALSE)</f>
      </c>
      <c r="AB749">
        <f>IF(VLOOKUP(G749,Sku_Consolidated!A2:S957,19,FALSE)="SHOWCASE", VLOOKUP(E749,Store_Showcase!B2:N144,13, FALSE), IF(VLOOKUP(G749,Sku_Consolidated!A2:S957,19,FALSE)="VAM",VLOOKUP(E749,Store_VAM!B2:N273,13, FALSE),VLOOKUP(E749,Store_SRP!B2:N110,13, FALSE)))</f>
      </c>
      <c r="AC749">
        <f>IF(IFERROR(AB749,TRUE)=TRUE, "-","OK")</f>
      </c>
      <c r="AD749" s="8" t="s">
        <v>1719</v>
      </c>
      <c r="AE749" s="8" t="s">
        <v>39</v>
      </c>
      <c r="AF749">
        <f>IF(IFERROR(VLOOKUP(E749,Store_Showcase!B2:H144,{5}, FALSE), TRUE)=TRUE, IF(IFERROR(VLOOKUP(E749,Store_SRP!B2:H110,{5}, FALSE), TRUE)=TRUE,VLOOKUP(E749,Store_VAM!B2:H273,{5}, FALSE),VLOOKUP(E749,Store_SRP!B2:H110,{5}, FALSE)), VLOOKUP(E749,Store_Showcase!B2:H144,{5}, FALSE))</f>
      </c>
      <c r="AG749">
        <f>IF(IFERROR(VLOOKUP(E749,Store_Showcase!B2:H144,{6}, FALSE), TRUE)=TRUE, IF(IFERROR(VLOOKUP(E749,Store_SRP!B2:H110,{6}, FALSE), TRUE)=TRUE,VLOOKUP(E749,Store_VAM!B2:H273,{6}, FALSE),VLOOKUP(E749,Store_SRP!B2:H110,{6}, FALSE)), VLOOKUP(E749,Store_Showcase!B2:H144,{6}, FALSE))</f>
      </c>
      <c r="AH749">
        <f>VLOOKUP(G749,Sku_Consolidated!A2:R957,18,FALSE)</f>
      </c>
      <c r="AI749">
        <f>VLOOKUP(G749,Sku_Consolidated!A2:S957,19,FALSE)</f>
      </c>
      <c r="AJ749">
        <f>VLOOKUP(G749,Sku_Consolidated!A2:T957,20,FALSE)</f>
      </c>
    </row>
    <row r="750" spans="1:36" x14ac:dyDescent="0.25">
      <c r="A750">
        <v>2024</v>
      </c>
      <c r="B750" t="s">
        <v>31</v>
      </c>
      <c r="C750" t="s">
        <v>32</v>
      </c>
      <c r="D750" t="s">
        <v>33</v>
      </c>
      <c r="E750">
        <v>717</v>
      </c>
      <c r="F750">
        <f>IF(IFERROR(VLOOKUP(E750,Store_Showcase!B2:H144,{2}, FALSE), TRUE)=TRUE, IF(IFERROR(VLOOKUP(E750,Store_SRP!B2:H110,{2}, FALSE), TRUE)=TRUE,VLOOKUP(E750,Store_VAM!B2:H273,{2}, FALSE),VLOOKUP(E750,Store_SRP!B2:H110,{2}, FALSE)), VLOOKUP(E750,Store_Showcase!B2:H144,{2}, FALSE))</f>
      </c>
      <c r="G750">
        <v>687770</v>
      </c>
      <c r="H750" t="s">
        <v>1487</v>
      </c>
      <c r="I750" s="8" t="s">
        <v>1052</v>
      </c>
      <c r="J750" t="s">
        <v>493</v>
      </c>
      <c r="K750" s="8">
        <f>IF(J750="PCK", I750, 0)</f>
      </c>
      <c r="L750" s="8">
        <f>IF(J750="KLS", I750, IF(J750="PCK", I750*VLOOKUP(G750,Sku_Consolidated!A2:U957,21, FALSE),I750*VLOOKUP(G750,Sku_Consolidated!A2:U957,21, FALSE)))</f>
      </c>
      <c r="M750" s="8">
        <f>IF(J750="PCS", I750, 0)</f>
      </c>
      <c r="N750" s="8" t="s">
        <v>1720</v>
      </c>
      <c r="O750" s="8">
        <f>N750 * VLOOKUP(E750&amp;VLOOKUP(G750,Sku_Consolidated!A2:Q957,17,FALSE),Sku_CommRate!A2:E1002, 5, FALSE)</f>
      </c>
      <c r="P750" s="8">
        <f>N750 - O750</f>
      </c>
      <c r="Q750">
        <f>VLOOKUP(G750,Sku_Consolidated!A2:G957,7, FALSE)</f>
      </c>
      <c r="R750">
        <f>IF(IFERROR(VLOOKUP(E750,Store_Showcase!B2:H144,7, FALSE), TRUE)=TRUE, IF(IFERROR(VLOOKUP(E750,Store_SRP!B2:H110,7, FALSE), TRUE)=TRUE,VLOOKUP(E750,Store_VAM!B2:H273,7, FALSE),VLOOKUP(E750,Store_SRP!B2:H110,7, FALSE)), VLOOKUP(E750,Store_Showcase!B2:H144,7, FALSE))</f>
      </c>
      <c r="S750">
        <f>IF(IFERROR(VLOOKUP(E750,Store_Showcase!B2:I144,8, FALSE), TRUE)=TRUE, IF(IFERROR(VLOOKUP(E750,Store_SRP!B2:I110,8, FALSE), TRUE)=TRUE,VLOOKUP(E750,Store_VAM!B2:I273,8, FALSE),VLOOKUP(E750,Store_SRP!B2:I110,8, FALSE)), VLOOKUP(E750,Store_Showcase!B2:I144,8, FALSE))</f>
      </c>
      <c r="T750">
        <f>VLOOKUP(G750,Sku_Consolidated!A2:R957,18,FALSE)</f>
      </c>
      <c r="U750">
        <v>4806532531526</v>
      </c>
      <c r="V750">
        <f>IF(VLOOKUP(G750,Sku_Consolidated!A2:S957,19,FALSE)="SHOWCASE", VLOOKUP(E750,Store_Showcase!B2:L144,11, FALSE), IF(VLOOKUP(G750,Sku_Consolidated!A2:S957,19,FALSE)="VAM",VLOOKUP(E750,Store_VAM!B2:L273,11, FALSE),VLOOKUP(E750,Store_SRP!B2:L110,11, FALSE)))</f>
      </c>
      <c r="W750">
        <f>VLOOKUP(G750,Sku_Consolidated!A2:W957,11,FALSE)</f>
      </c>
      <c r="X750">
        <f>VLOOKUP(G750,Sku_Consolidated!A2:H957,8,FALSE)</f>
      </c>
      <c r="Y750">
        <f>VLOOKUP(G750,Sku_Consolidated!A2:I957,9,FALSE)</f>
      </c>
      <c r="Z750" t="s">
        <v>38</v>
      </c>
      <c r="AA750">
        <f>VLOOKUP(G750,Sku_Consolidated!A2:E957,5,FALSE)</f>
      </c>
      <c r="AB750">
        <f>IF(VLOOKUP(G750,Sku_Consolidated!A2:S957,19,FALSE)="SHOWCASE", VLOOKUP(E750,Store_Showcase!B2:N144,13, FALSE), IF(VLOOKUP(G750,Sku_Consolidated!A2:S957,19,FALSE)="VAM",VLOOKUP(E750,Store_VAM!B2:N273,13, FALSE),VLOOKUP(E750,Store_SRP!B2:N110,13, FALSE)))</f>
      </c>
      <c r="AC750">
        <f>IF(IFERROR(AB750,TRUE)=TRUE, "-","OK")</f>
      </c>
      <c r="AD750" s="8" t="s">
        <v>1721</v>
      </c>
      <c r="AE750" s="8" t="s">
        <v>1722</v>
      </c>
      <c r="AF750">
        <f>IF(IFERROR(VLOOKUP(E750,Store_Showcase!B2:H144,{5}, FALSE), TRUE)=TRUE, IF(IFERROR(VLOOKUP(E750,Store_SRP!B2:H110,{5}, FALSE), TRUE)=TRUE,VLOOKUP(E750,Store_VAM!B2:H273,{5}, FALSE),VLOOKUP(E750,Store_SRP!B2:H110,{5}, FALSE)), VLOOKUP(E750,Store_Showcase!B2:H144,{5}, FALSE))</f>
      </c>
      <c r="AG750">
        <f>IF(IFERROR(VLOOKUP(E750,Store_Showcase!B2:H144,{6}, FALSE), TRUE)=TRUE, IF(IFERROR(VLOOKUP(E750,Store_SRP!B2:H110,{6}, FALSE), TRUE)=TRUE,VLOOKUP(E750,Store_VAM!B2:H273,{6}, FALSE),VLOOKUP(E750,Store_SRP!B2:H110,{6}, FALSE)), VLOOKUP(E750,Store_Showcase!B2:H144,{6}, FALSE))</f>
      </c>
      <c r="AH750">
        <f>VLOOKUP(G750,Sku_Consolidated!A2:R957,18,FALSE)</f>
      </c>
      <c r="AI750">
        <f>VLOOKUP(G750,Sku_Consolidated!A2:S957,19,FALSE)</f>
      </c>
      <c r="AJ750">
        <f>VLOOKUP(G750,Sku_Consolidated!A2:T957,20,FALSE)</f>
      </c>
    </row>
    <row r="751" spans="1:36" x14ac:dyDescent="0.25">
      <c r="A751">
        <v>2024</v>
      </c>
      <c r="B751" t="s">
        <v>31</v>
      </c>
      <c r="C751" t="s">
        <v>32</v>
      </c>
      <c r="D751" t="s">
        <v>33</v>
      </c>
      <c r="E751">
        <v>813</v>
      </c>
      <c r="F751">
        <f>IF(IFERROR(VLOOKUP(E751,Store_Showcase!B2:H144,{2}, FALSE), TRUE)=TRUE, IF(IFERROR(VLOOKUP(E751,Store_SRP!B2:H110,{2}, FALSE), TRUE)=TRUE,VLOOKUP(E751,Store_VAM!B2:H273,{2}, FALSE),VLOOKUP(E751,Store_SRP!B2:H110,{2}, FALSE)), VLOOKUP(E751,Store_Showcase!B2:H144,{2}, FALSE))</f>
      </c>
      <c r="G751">
        <v>655534</v>
      </c>
      <c r="H751" t="s">
        <v>257</v>
      </c>
      <c r="I751" s="8" t="s">
        <v>1723</v>
      </c>
      <c r="J751" t="s">
        <v>36</v>
      </c>
      <c r="K751" s="8">
        <f>IF(J751="PCK", I751, 0)</f>
      </c>
      <c r="L751" s="8">
        <f>IF(J751="KLS", I751, IF(J751="PCK", I751*VLOOKUP(G751,Sku_Consolidated!A2:U957,21, FALSE),I751*VLOOKUP(G751,Sku_Consolidated!A2:U957,21, FALSE)))</f>
      </c>
      <c r="M751" s="8">
        <f>IF(J751="PCS", I751, 0)</f>
      </c>
      <c r="N751" s="8" t="s">
        <v>1724</v>
      </c>
      <c r="O751" s="8">
        <f>N751 * VLOOKUP(E751&amp;VLOOKUP(G751,Sku_Consolidated!A2:Q957,17,FALSE),Sku_CommRate!A2:E1002, 5, FALSE)</f>
      </c>
      <c r="P751" s="8">
        <f>N751 - O751</f>
      </c>
      <c r="Q751">
        <f>VLOOKUP(G751,Sku_Consolidated!A2:G957,7, FALSE)</f>
      </c>
      <c r="R751">
        <f>IF(IFERROR(VLOOKUP(E751,Store_Showcase!B2:H144,7, FALSE), TRUE)=TRUE, IF(IFERROR(VLOOKUP(E751,Store_SRP!B2:H110,7, FALSE), TRUE)=TRUE,VLOOKUP(E751,Store_VAM!B2:H273,7, FALSE),VLOOKUP(E751,Store_SRP!B2:H110,7, FALSE)), VLOOKUP(E751,Store_Showcase!B2:H144,7, FALSE))</f>
      </c>
      <c r="S751">
        <f>IF(IFERROR(VLOOKUP(E751,Store_Showcase!B2:I144,8, FALSE), TRUE)=TRUE, IF(IFERROR(VLOOKUP(E751,Store_SRP!B2:I110,8, FALSE), TRUE)=TRUE,VLOOKUP(E751,Store_VAM!B2:I273,8, FALSE),VLOOKUP(E751,Store_SRP!B2:I110,8, FALSE)), VLOOKUP(E751,Store_Showcase!B2:I144,8, FALSE))</f>
      </c>
      <c r="T751">
        <f>VLOOKUP(G751,Sku_Consolidated!A2:R957,18,FALSE)</f>
      </c>
      <c r="U751">
        <v>6355</v>
      </c>
      <c r="V751">
        <f>IF(VLOOKUP(G751,Sku_Consolidated!A2:S957,19,FALSE)="SHOWCASE", VLOOKUP(E751,Store_Showcase!B2:L144,11, FALSE), IF(VLOOKUP(G751,Sku_Consolidated!A2:S957,19,FALSE)="VAM",VLOOKUP(E751,Store_VAM!B2:L273,11, FALSE),VLOOKUP(E751,Store_SRP!B2:L110,11, FALSE)))</f>
      </c>
      <c r="W751">
        <f>VLOOKUP(G751,Sku_Consolidated!A2:W957,11,FALSE)</f>
      </c>
      <c r="X751">
        <f>VLOOKUP(G751,Sku_Consolidated!A2:H957,8,FALSE)</f>
      </c>
      <c r="Y751">
        <f>VLOOKUP(G751,Sku_Consolidated!A2:I957,9,FALSE)</f>
      </c>
      <c r="Z751" t="s">
        <v>38</v>
      </c>
      <c r="AA751">
        <f>VLOOKUP(G751,Sku_Consolidated!A2:E957,5,FALSE)</f>
      </c>
      <c r="AB751">
        <f>IF(VLOOKUP(G751,Sku_Consolidated!A2:S957,19,FALSE)="SHOWCASE", VLOOKUP(E751,Store_Showcase!B2:N144,13, FALSE), IF(VLOOKUP(G751,Sku_Consolidated!A2:S957,19,FALSE)="VAM",VLOOKUP(E751,Store_VAM!B2:N273,13, FALSE),VLOOKUP(E751,Store_SRP!B2:N110,13, FALSE)))</f>
      </c>
      <c r="AC751">
        <f>IF(IFERROR(AB751,TRUE)=TRUE, "-","OK")</f>
      </c>
      <c r="AD751" s="8" t="s">
        <v>1724</v>
      </c>
      <c r="AE751" s="8" t="s">
        <v>39</v>
      </c>
      <c r="AF751">
        <f>IF(IFERROR(VLOOKUP(E751,Store_Showcase!B2:H144,{5}, FALSE), TRUE)=TRUE, IF(IFERROR(VLOOKUP(E751,Store_SRP!B2:H110,{5}, FALSE), TRUE)=TRUE,VLOOKUP(E751,Store_VAM!B2:H273,{5}, FALSE),VLOOKUP(E751,Store_SRP!B2:H110,{5}, FALSE)), VLOOKUP(E751,Store_Showcase!B2:H144,{5}, FALSE))</f>
      </c>
      <c r="AG751">
        <f>IF(IFERROR(VLOOKUP(E751,Store_Showcase!B2:H144,{6}, FALSE), TRUE)=TRUE, IF(IFERROR(VLOOKUP(E751,Store_SRP!B2:H110,{6}, FALSE), TRUE)=TRUE,VLOOKUP(E751,Store_VAM!B2:H273,{6}, FALSE),VLOOKUP(E751,Store_SRP!B2:H110,{6}, FALSE)), VLOOKUP(E751,Store_Showcase!B2:H144,{6}, FALSE))</f>
      </c>
      <c r="AH751">
        <f>VLOOKUP(G751,Sku_Consolidated!A2:R957,18,FALSE)</f>
      </c>
      <c r="AI751">
        <f>VLOOKUP(G751,Sku_Consolidated!A2:S957,19,FALSE)</f>
      </c>
      <c r="AJ751">
        <f>VLOOKUP(G751,Sku_Consolidated!A2:T957,20,FALSE)</f>
      </c>
    </row>
    <row r="752" spans="1:36" x14ac:dyDescent="0.25">
      <c r="A752">
        <v>2024</v>
      </c>
      <c r="B752" t="s">
        <v>31</v>
      </c>
      <c r="C752" t="s">
        <v>32</v>
      </c>
      <c r="D752" t="s">
        <v>33</v>
      </c>
      <c r="E752">
        <v>266</v>
      </c>
      <c r="F752">
        <f>IF(IFERROR(VLOOKUP(E752,Store_Showcase!B2:H144,{2}, FALSE), TRUE)=TRUE, IF(IFERROR(VLOOKUP(E752,Store_SRP!B2:H110,{2}, FALSE), TRUE)=TRUE,VLOOKUP(E752,Store_VAM!B2:H273,{2}, FALSE),VLOOKUP(E752,Store_SRP!B2:H110,{2}, FALSE)), VLOOKUP(E752,Store_Showcase!B2:H144,{2}, FALSE))</f>
      </c>
      <c r="G752">
        <v>655719</v>
      </c>
      <c r="H752" t="s">
        <v>454</v>
      </c>
      <c r="I752" s="8" t="s">
        <v>1725</v>
      </c>
      <c r="J752" t="s">
        <v>36</v>
      </c>
      <c r="K752" s="8">
        <f>IF(J752="PCK", I752, 0)</f>
      </c>
      <c r="L752" s="8">
        <f>IF(J752="KLS", I752, IF(J752="PCK", I752*VLOOKUP(G752,Sku_Consolidated!A2:U957,21, FALSE),I752*VLOOKUP(G752,Sku_Consolidated!A2:U957,21, FALSE)))</f>
      </c>
      <c r="M752" s="8">
        <f>IF(J752="PCS", I752, 0)</f>
      </c>
      <c r="N752" s="8" t="s">
        <v>1726</v>
      </c>
      <c r="O752" s="8">
        <f>N752 * VLOOKUP(E752&amp;VLOOKUP(G752,Sku_Consolidated!A2:Q957,17,FALSE),Sku_CommRate!A2:E1002, 5, FALSE)</f>
      </c>
      <c r="P752" s="8">
        <f>N752 - O752</f>
      </c>
      <c r="Q752">
        <f>VLOOKUP(G752,Sku_Consolidated!A2:G957,7, FALSE)</f>
      </c>
      <c r="R752">
        <f>IF(IFERROR(VLOOKUP(E752,Store_Showcase!B2:H144,7, FALSE), TRUE)=TRUE, IF(IFERROR(VLOOKUP(E752,Store_SRP!B2:H110,7, FALSE), TRUE)=TRUE,VLOOKUP(E752,Store_VAM!B2:H273,7, FALSE),VLOOKUP(E752,Store_SRP!B2:H110,7, FALSE)), VLOOKUP(E752,Store_Showcase!B2:H144,7, FALSE))</f>
      </c>
      <c r="S752">
        <f>IF(IFERROR(VLOOKUP(E752,Store_Showcase!B2:I144,8, FALSE), TRUE)=TRUE, IF(IFERROR(VLOOKUP(E752,Store_SRP!B2:I110,8, FALSE), TRUE)=TRUE,VLOOKUP(E752,Store_VAM!B2:I273,8, FALSE),VLOOKUP(E752,Store_SRP!B2:I110,8, FALSE)), VLOOKUP(E752,Store_Showcase!B2:I144,8, FALSE))</f>
      </c>
      <c r="T752">
        <f>VLOOKUP(G752,Sku_Consolidated!A2:R957,18,FALSE)</f>
      </c>
      <c r="U752">
        <v>6447</v>
      </c>
      <c r="V752">
        <f>IF(VLOOKUP(G752,Sku_Consolidated!A2:S957,19,FALSE)="SHOWCASE", VLOOKUP(E752,Store_Showcase!B2:L144,11, FALSE), IF(VLOOKUP(G752,Sku_Consolidated!A2:S957,19,FALSE)="VAM",VLOOKUP(E752,Store_VAM!B2:L273,11, FALSE),VLOOKUP(E752,Store_SRP!B2:L110,11, FALSE)))</f>
      </c>
      <c r="W752">
        <f>VLOOKUP(G752,Sku_Consolidated!A2:W957,11,FALSE)</f>
      </c>
      <c r="X752">
        <f>VLOOKUP(G752,Sku_Consolidated!A2:H957,8,FALSE)</f>
      </c>
      <c r="Y752">
        <f>VLOOKUP(G752,Sku_Consolidated!A2:I957,9,FALSE)</f>
      </c>
      <c r="Z752" t="s">
        <v>38</v>
      </c>
      <c r="AA752">
        <f>VLOOKUP(G752,Sku_Consolidated!A2:E957,5,FALSE)</f>
      </c>
      <c r="AB752">
        <f>IF(VLOOKUP(G752,Sku_Consolidated!A2:S957,19,FALSE)="SHOWCASE", VLOOKUP(E752,Store_Showcase!B2:N144,13, FALSE), IF(VLOOKUP(G752,Sku_Consolidated!A2:S957,19,FALSE)="VAM",VLOOKUP(E752,Store_VAM!B2:N273,13, FALSE),VLOOKUP(E752,Store_SRP!B2:N110,13, FALSE)))</f>
      </c>
      <c r="AC752">
        <f>IF(IFERROR(AB752,TRUE)=TRUE, "-","OK")</f>
      </c>
      <c r="AD752" s="8" t="s">
        <v>1726</v>
      </c>
      <c r="AE752" s="8" t="s">
        <v>39</v>
      </c>
      <c r="AF752">
        <f>IF(IFERROR(VLOOKUP(E752,Store_Showcase!B2:H144,{5}, FALSE), TRUE)=TRUE, IF(IFERROR(VLOOKUP(E752,Store_SRP!B2:H110,{5}, FALSE), TRUE)=TRUE,VLOOKUP(E752,Store_VAM!B2:H273,{5}, FALSE),VLOOKUP(E752,Store_SRP!B2:H110,{5}, FALSE)), VLOOKUP(E752,Store_Showcase!B2:H144,{5}, FALSE))</f>
      </c>
      <c r="AG752">
        <f>IF(IFERROR(VLOOKUP(E752,Store_Showcase!B2:H144,{6}, FALSE), TRUE)=TRUE, IF(IFERROR(VLOOKUP(E752,Store_SRP!B2:H110,{6}, FALSE), TRUE)=TRUE,VLOOKUP(E752,Store_VAM!B2:H273,{6}, FALSE),VLOOKUP(E752,Store_SRP!B2:H110,{6}, FALSE)), VLOOKUP(E752,Store_Showcase!B2:H144,{6}, FALSE))</f>
      </c>
      <c r="AH752">
        <f>VLOOKUP(G752,Sku_Consolidated!A2:R957,18,FALSE)</f>
      </c>
      <c r="AI752">
        <f>VLOOKUP(G752,Sku_Consolidated!A2:S957,19,FALSE)</f>
      </c>
      <c r="AJ752">
        <f>VLOOKUP(G752,Sku_Consolidated!A2:T957,20,FALSE)</f>
      </c>
    </row>
    <row r="753" spans="1:36" x14ac:dyDescent="0.25">
      <c r="A753">
        <v>2024</v>
      </c>
      <c r="B753" t="s">
        <v>31</v>
      </c>
      <c r="C753" t="s">
        <v>32</v>
      </c>
      <c r="D753" t="s">
        <v>33</v>
      </c>
      <c r="E753">
        <v>251</v>
      </c>
      <c r="F753">
        <f>IF(IFERROR(VLOOKUP(E753,Store_Showcase!B2:H144,{2}, FALSE), TRUE)=TRUE, IF(IFERROR(VLOOKUP(E753,Store_SRP!B2:H110,{2}, FALSE), TRUE)=TRUE,VLOOKUP(E753,Store_VAM!B2:H273,{2}, FALSE),VLOOKUP(E753,Store_SRP!B2:H110,{2}, FALSE)), VLOOKUP(E753,Store_Showcase!B2:H144,{2}, FALSE))</f>
      </c>
      <c r="G753">
        <v>655312</v>
      </c>
      <c r="H753" t="s">
        <v>98</v>
      </c>
      <c r="I753" s="8" t="s">
        <v>1727</v>
      </c>
      <c r="J753" t="s">
        <v>36</v>
      </c>
      <c r="K753" s="8">
        <f>IF(J753="PCK", I753, 0)</f>
      </c>
      <c r="L753" s="8">
        <f>IF(J753="KLS", I753, IF(J753="PCK", I753*VLOOKUP(G753,Sku_Consolidated!A2:U957,21, FALSE),I753*VLOOKUP(G753,Sku_Consolidated!A2:U957,21, FALSE)))</f>
      </c>
      <c r="M753" s="8">
        <f>IF(J753="PCS", I753, 0)</f>
      </c>
      <c r="N753" s="8" t="s">
        <v>1728</v>
      </c>
      <c r="O753" s="8">
        <f>N753 * VLOOKUP(E753&amp;VLOOKUP(G753,Sku_Consolidated!A2:Q957,17,FALSE),Sku_CommRate!A2:E1002, 5, FALSE)</f>
      </c>
      <c r="P753" s="8">
        <f>N753 - O753</f>
      </c>
      <c r="Q753">
        <f>VLOOKUP(G753,Sku_Consolidated!A2:G957,7, FALSE)</f>
      </c>
      <c r="R753">
        <f>IF(IFERROR(VLOOKUP(E753,Store_Showcase!B2:H144,7, FALSE), TRUE)=TRUE, IF(IFERROR(VLOOKUP(E753,Store_SRP!B2:H110,7, FALSE), TRUE)=TRUE,VLOOKUP(E753,Store_VAM!B2:H273,7, FALSE),VLOOKUP(E753,Store_SRP!B2:H110,7, FALSE)), VLOOKUP(E753,Store_Showcase!B2:H144,7, FALSE))</f>
      </c>
      <c r="S753">
        <f>IF(IFERROR(VLOOKUP(E753,Store_Showcase!B2:I144,8, FALSE), TRUE)=TRUE, IF(IFERROR(VLOOKUP(E753,Store_SRP!B2:I110,8, FALSE), TRUE)=TRUE,VLOOKUP(E753,Store_VAM!B2:I273,8, FALSE),VLOOKUP(E753,Store_SRP!B2:I110,8, FALSE)), VLOOKUP(E753,Store_Showcase!B2:I144,8, FALSE))</f>
      </c>
      <c r="T753">
        <f>VLOOKUP(G753,Sku_Consolidated!A2:R957,18,FALSE)</f>
      </c>
      <c r="U753">
        <v>6238</v>
      </c>
      <c r="V753">
        <f>IF(VLOOKUP(G753,Sku_Consolidated!A2:S957,19,FALSE)="SHOWCASE", VLOOKUP(E753,Store_Showcase!B2:L144,11, FALSE), IF(VLOOKUP(G753,Sku_Consolidated!A2:S957,19,FALSE)="VAM",VLOOKUP(E753,Store_VAM!B2:L273,11, FALSE),VLOOKUP(E753,Store_SRP!B2:L110,11, FALSE)))</f>
      </c>
      <c r="W753">
        <f>VLOOKUP(G753,Sku_Consolidated!A2:W957,11,FALSE)</f>
      </c>
      <c r="X753">
        <f>VLOOKUP(G753,Sku_Consolidated!A2:H957,8,FALSE)</f>
      </c>
      <c r="Y753">
        <f>VLOOKUP(G753,Sku_Consolidated!A2:I957,9,FALSE)</f>
      </c>
      <c r="Z753" t="s">
        <v>38</v>
      </c>
      <c r="AA753">
        <f>VLOOKUP(G753,Sku_Consolidated!A2:E957,5,FALSE)</f>
      </c>
      <c r="AB753">
        <f>IF(VLOOKUP(G753,Sku_Consolidated!A2:S957,19,FALSE)="SHOWCASE", VLOOKUP(E753,Store_Showcase!B2:N144,13, FALSE), IF(VLOOKUP(G753,Sku_Consolidated!A2:S957,19,FALSE)="VAM",VLOOKUP(E753,Store_VAM!B2:N273,13, FALSE),VLOOKUP(E753,Store_SRP!B2:N110,13, FALSE)))</f>
      </c>
      <c r="AC753">
        <f>IF(IFERROR(AB753,TRUE)=TRUE, "-","OK")</f>
      </c>
      <c r="AD753" s="8" t="s">
        <v>1728</v>
      </c>
      <c r="AE753" s="8" t="s">
        <v>39</v>
      </c>
      <c r="AF753">
        <f>IF(IFERROR(VLOOKUP(E753,Store_Showcase!B2:H144,{5}, FALSE), TRUE)=TRUE, IF(IFERROR(VLOOKUP(E753,Store_SRP!B2:H110,{5}, FALSE), TRUE)=TRUE,VLOOKUP(E753,Store_VAM!B2:H273,{5}, FALSE),VLOOKUP(E753,Store_SRP!B2:H110,{5}, FALSE)), VLOOKUP(E753,Store_Showcase!B2:H144,{5}, FALSE))</f>
      </c>
      <c r="AG753">
        <f>IF(IFERROR(VLOOKUP(E753,Store_Showcase!B2:H144,{6}, FALSE), TRUE)=TRUE, IF(IFERROR(VLOOKUP(E753,Store_SRP!B2:H110,{6}, FALSE), TRUE)=TRUE,VLOOKUP(E753,Store_VAM!B2:H273,{6}, FALSE),VLOOKUP(E753,Store_SRP!B2:H110,{6}, FALSE)), VLOOKUP(E753,Store_Showcase!B2:H144,{6}, FALSE))</f>
      </c>
      <c r="AH753">
        <f>VLOOKUP(G753,Sku_Consolidated!A2:R957,18,FALSE)</f>
      </c>
      <c r="AI753">
        <f>VLOOKUP(G753,Sku_Consolidated!A2:S957,19,FALSE)</f>
      </c>
      <c r="AJ753">
        <f>VLOOKUP(G753,Sku_Consolidated!A2:T957,20,FALSE)</f>
      </c>
    </row>
    <row r="754" spans="1:36" x14ac:dyDescent="0.25">
      <c r="A754">
        <v>2024</v>
      </c>
      <c r="B754" t="s">
        <v>31</v>
      </c>
      <c r="C754" t="s">
        <v>32</v>
      </c>
      <c r="D754" t="s">
        <v>33</v>
      </c>
      <c r="E754">
        <v>468</v>
      </c>
      <c r="F754">
        <f>IF(IFERROR(VLOOKUP(E754,Store_Showcase!B2:H144,{2}, FALSE), TRUE)=TRUE, IF(IFERROR(VLOOKUP(E754,Store_SRP!B2:H110,{2}, FALSE), TRUE)=TRUE,VLOOKUP(E754,Store_VAM!B2:H273,{2}, FALSE),VLOOKUP(E754,Store_SRP!B2:H110,{2}, FALSE)), VLOOKUP(E754,Store_Showcase!B2:H144,{2}, FALSE))</f>
      </c>
      <c r="G754">
        <v>655734</v>
      </c>
      <c r="H754" t="s">
        <v>232</v>
      </c>
      <c r="I754" s="8" t="s">
        <v>1729</v>
      </c>
      <c r="J754" t="s">
        <v>36</v>
      </c>
      <c r="K754" s="8">
        <f>IF(J754="PCK", I754, 0)</f>
      </c>
      <c r="L754" s="8">
        <f>IF(J754="KLS", I754, IF(J754="PCK", I754*VLOOKUP(G754,Sku_Consolidated!A2:U957,21, FALSE),I754*VLOOKUP(G754,Sku_Consolidated!A2:U957,21, FALSE)))</f>
      </c>
      <c r="M754" s="8">
        <f>IF(J754="PCS", I754, 0)</f>
      </c>
      <c r="N754" s="8" t="s">
        <v>1730</v>
      </c>
      <c r="O754" s="8">
        <f>N754 * VLOOKUP(E754&amp;VLOOKUP(G754,Sku_Consolidated!A2:Q957,17,FALSE),Sku_CommRate!A2:E1002, 5, FALSE)</f>
      </c>
      <c r="P754" s="8">
        <f>N754 - O754</f>
      </c>
      <c r="Q754">
        <f>VLOOKUP(G754,Sku_Consolidated!A2:G957,7, FALSE)</f>
      </c>
      <c r="R754">
        <f>IF(IFERROR(VLOOKUP(E754,Store_Showcase!B2:H144,7, FALSE), TRUE)=TRUE, IF(IFERROR(VLOOKUP(E754,Store_SRP!B2:H110,7, FALSE), TRUE)=TRUE,VLOOKUP(E754,Store_VAM!B2:H273,7, FALSE),VLOOKUP(E754,Store_SRP!B2:H110,7, FALSE)), VLOOKUP(E754,Store_Showcase!B2:H144,7, FALSE))</f>
      </c>
      <c r="S754">
        <f>IF(IFERROR(VLOOKUP(E754,Store_Showcase!B2:I144,8, FALSE), TRUE)=TRUE, IF(IFERROR(VLOOKUP(E754,Store_SRP!B2:I110,8, FALSE), TRUE)=TRUE,VLOOKUP(E754,Store_VAM!B2:I273,8, FALSE),VLOOKUP(E754,Store_SRP!B2:I110,8, FALSE)), VLOOKUP(E754,Store_Showcase!B2:I144,8, FALSE))</f>
      </c>
      <c r="T754">
        <f>VLOOKUP(G754,Sku_Consolidated!A2:R957,18,FALSE)</f>
      </c>
      <c r="U754">
        <v>6455</v>
      </c>
      <c r="V754">
        <f>IF(VLOOKUP(G754,Sku_Consolidated!A2:S957,19,FALSE)="SHOWCASE", VLOOKUP(E754,Store_Showcase!B2:L144,11, FALSE), IF(VLOOKUP(G754,Sku_Consolidated!A2:S957,19,FALSE)="VAM",VLOOKUP(E754,Store_VAM!B2:L273,11, FALSE),VLOOKUP(E754,Store_SRP!B2:L110,11, FALSE)))</f>
      </c>
      <c r="W754">
        <f>VLOOKUP(G754,Sku_Consolidated!A2:W957,11,FALSE)</f>
      </c>
      <c r="X754">
        <f>VLOOKUP(G754,Sku_Consolidated!A2:H957,8,FALSE)</f>
      </c>
      <c r="Y754">
        <f>VLOOKUP(G754,Sku_Consolidated!A2:I957,9,FALSE)</f>
      </c>
      <c r="Z754" t="s">
        <v>38</v>
      </c>
      <c r="AA754">
        <f>VLOOKUP(G754,Sku_Consolidated!A2:E957,5,FALSE)</f>
      </c>
      <c r="AB754">
        <f>IF(VLOOKUP(G754,Sku_Consolidated!A2:S957,19,FALSE)="SHOWCASE", VLOOKUP(E754,Store_Showcase!B2:N144,13, FALSE), IF(VLOOKUP(G754,Sku_Consolidated!A2:S957,19,FALSE)="VAM",VLOOKUP(E754,Store_VAM!B2:N273,13, FALSE),VLOOKUP(E754,Store_SRP!B2:N110,13, FALSE)))</f>
      </c>
      <c r="AC754">
        <f>IF(IFERROR(AB754,TRUE)=TRUE, "-","OK")</f>
      </c>
      <c r="AD754" s="8" t="s">
        <v>1730</v>
      </c>
      <c r="AE754" s="8" t="s">
        <v>39</v>
      </c>
      <c r="AF754">
        <f>IF(IFERROR(VLOOKUP(E754,Store_Showcase!B2:H144,{5}, FALSE), TRUE)=TRUE, IF(IFERROR(VLOOKUP(E754,Store_SRP!B2:H110,{5}, FALSE), TRUE)=TRUE,VLOOKUP(E754,Store_VAM!B2:H273,{5}, FALSE),VLOOKUP(E754,Store_SRP!B2:H110,{5}, FALSE)), VLOOKUP(E754,Store_Showcase!B2:H144,{5}, FALSE))</f>
      </c>
      <c r="AG754">
        <f>IF(IFERROR(VLOOKUP(E754,Store_Showcase!B2:H144,{6}, FALSE), TRUE)=TRUE, IF(IFERROR(VLOOKUP(E754,Store_SRP!B2:H110,{6}, FALSE), TRUE)=TRUE,VLOOKUP(E754,Store_VAM!B2:H273,{6}, FALSE),VLOOKUP(E754,Store_SRP!B2:H110,{6}, FALSE)), VLOOKUP(E754,Store_Showcase!B2:H144,{6}, FALSE))</f>
      </c>
      <c r="AH754">
        <f>VLOOKUP(G754,Sku_Consolidated!A2:R957,18,FALSE)</f>
      </c>
      <c r="AI754">
        <f>VLOOKUP(G754,Sku_Consolidated!A2:S957,19,FALSE)</f>
      </c>
      <c r="AJ754">
        <f>VLOOKUP(G754,Sku_Consolidated!A2:T957,20,FALSE)</f>
      </c>
    </row>
    <row r="755" spans="1:36" x14ac:dyDescent="0.25">
      <c r="A755">
        <v>2024</v>
      </c>
      <c r="B755" t="s">
        <v>31</v>
      </c>
      <c r="C755" t="s">
        <v>32</v>
      </c>
      <c r="D755" t="s">
        <v>33</v>
      </c>
      <c r="E755">
        <v>813</v>
      </c>
      <c r="F755">
        <f>IF(IFERROR(VLOOKUP(E755,Store_Showcase!B2:H144,{2}, FALSE), TRUE)=TRUE, IF(IFERROR(VLOOKUP(E755,Store_SRP!B2:H110,{2}, FALSE), TRUE)=TRUE,VLOOKUP(E755,Store_VAM!B2:H273,{2}, FALSE),VLOOKUP(E755,Store_SRP!B2:H110,{2}, FALSE)), VLOOKUP(E755,Store_Showcase!B2:H144,{2}, FALSE))</f>
      </c>
      <c r="G755">
        <v>657473</v>
      </c>
      <c r="H755" t="s">
        <v>1007</v>
      </c>
      <c r="I755" s="8" t="s">
        <v>1731</v>
      </c>
      <c r="J755" t="s">
        <v>36</v>
      </c>
      <c r="K755" s="8">
        <f>IF(J755="PCK", I755, 0)</f>
      </c>
      <c r="L755" s="8">
        <f>IF(J755="KLS", I755, IF(J755="PCK", I755*VLOOKUP(G755,Sku_Consolidated!A2:U957,21, FALSE),I755*VLOOKUP(G755,Sku_Consolidated!A2:U957,21, FALSE)))</f>
      </c>
      <c r="M755" s="8">
        <f>IF(J755="PCS", I755, 0)</f>
      </c>
      <c r="N755" s="8" t="s">
        <v>1732</v>
      </c>
      <c r="O755" s="8">
        <f>N755 * VLOOKUP(E755&amp;VLOOKUP(G755,Sku_Consolidated!A2:Q957,17,FALSE),Sku_CommRate!A2:E1002, 5, FALSE)</f>
      </c>
      <c r="P755" s="8">
        <f>N755 - O755</f>
      </c>
      <c r="Q755">
        <f>VLOOKUP(G755,Sku_Consolidated!A2:G957,7, FALSE)</f>
      </c>
      <c r="R755">
        <f>IF(IFERROR(VLOOKUP(E755,Store_Showcase!B2:H144,7, FALSE), TRUE)=TRUE, IF(IFERROR(VLOOKUP(E755,Store_SRP!B2:H110,7, FALSE), TRUE)=TRUE,VLOOKUP(E755,Store_VAM!B2:H273,7, FALSE),VLOOKUP(E755,Store_SRP!B2:H110,7, FALSE)), VLOOKUP(E755,Store_Showcase!B2:H144,7, FALSE))</f>
      </c>
      <c r="S755">
        <f>IF(IFERROR(VLOOKUP(E755,Store_Showcase!B2:I144,8, FALSE), TRUE)=TRUE, IF(IFERROR(VLOOKUP(E755,Store_SRP!B2:I110,8, FALSE), TRUE)=TRUE,VLOOKUP(E755,Store_VAM!B2:I273,8, FALSE),VLOOKUP(E755,Store_SRP!B2:I110,8, FALSE)), VLOOKUP(E755,Store_Showcase!B2:I144,8, FALSE))</f>
      </c>
      <c r="T755">
        <f>VLOOKUP(G755,Sku_Consolidated!A2:R957,18,FALSE)</f>
      </c>
      <c r="U755">
        <v>7076</v>
      </c>
      <c r="V755">
        <f>IF(VLOOKUP(G755,Sku_Consolidated!A2:S957,19,FALSE)="SHOWCASE", VLOOKUP(E755,Store_Showcase!B2:L144,11, FALSE), IF(VLOOKUP(G755,Sku_Consolidated!A2:S957,19,FALSE)="VAM",VLOOKUP(E755,Store_VAM!B2:L273,11, FALSE),VLOOKUP(E755,Store_SRP!B2:L110,11, FALSE)))</f>
      </c>
      <c r="W755">
        <f>VLOOKUP(G755,Sku_Consolidated!A2:W957,11,FALSE)</f>
      </c>
      <c r="X755">
        <f>VLOOKUP(G755,Sku_Consolidated!A2:H957,8,FALSE)</f>
      </c>
      <c r="Y755">
        <f>VLOOKUP(G755,Sku_Consolidated!A2:I957,9,FALSE)</f>
      </c>
      <c r="Z755" t="s">
        <v>38</v>
      </c>
      <c r="AA755">
        <f>VLOOKUP(G755,Sku_Consolidated!A2:E957,5,FALSE)</f>
      </c>
      <c r="AB755">
        <f>IF(VLOOKUP(G755,Sku_Consolidated!A2:S957,19,FALSE)="SHOWCASE", VLOOKUP(E755,Store_Showcase!B2:N144,13, FALSE), IF(VLOOKUP(G755,Sku_Consolidated!A2:S957,19,FALSE)="VAM",VLOOKUP(E755,Store_VAM!B2:N273,13, FALSE),VLOOKUP(E755,Store_SRP!B2:N110,13, FALSE)))</f>
      </c>
      <c r="AC755">
        <f>IF(IFERROR(AB755,TRUE)=TRUE, "-","OK")</f>
      </c>
      <c r="AD755" s="8" t="s">
        <v>1732</v>
      </c>
      <c r="AE755" s="8" t="s">
        <v>39</v>
      </c>
      <c r="AF755">
        <f>IF(IFERROR(VLOOKUP(E755,Store_Showcase!B2:H144,{5}, FALSE), TRUE)=TRUE, IF(IFERROR(VLOOKUP(E755,Store_SRP!B2:H110,{5}, FALSE), TRUE)=TRUE,VLOOKUP(E755,Store_VAM!B2:H273,{5}, FALSE),VLOOKUP(E755,Store_SRP!B2:H110,{5}, FALSE)), VLOOKUP(E755,Store_Showcase!B2:H144,{5}, FALSE))</f>
      </c>
      <c r="AG755">
        <f>IF(IFERROR(VLOOKUP(E755,Store_Showcase!B2:H144,{6}, FALSE), TRUE)=TRUE, IF(IFERROR(VLOOKUP(E755,Store_SRP!B2:H110,{6}, FALSE), TRUE)=TRUE,VLOOKUP(E755,Store_VAM!B2:H273,{6}, FALSE),VLOOKUP(E755,Store_SRP!B2:H110,{6}, FALSE)), VLOOKUP(E755,Store_Showcase!B2:H144,{6}, FALSE))</f>
      </c>
      <c r="AH755">
        <f>VLOOKUP(G755,Sku_Consolidated!A2:R957,18,FALSE)</f>
      </c>
      <c r="AI755">
        <f>VLOOKUP(G755,Sku_Consolidated!A2:S957,19,FALSE)</f>
      </c>
      <c r="AJ755">
        <f>VLOOKUP(G755,Sku_Consolidated!A2:T957,20,FALSE)</f>
      </c>
    </row>
    <row r="756" spans="1:36" x14ac:dyDescent="0.25">
      <c r="A756">
        <v>2024</v>
      </c>
      <c r="B756" t="s">
        <v>31</v>
      </c>
      <c r="C756" t="s">
        <v>32</v>
      </c>
      <c r="D756" t="s">
        <v>33</v>
      </c>
      <c r="E756">
        <v>210</v>
      </c>
      <c r="F756">
        <f>IF(IFERROR(VLOOKUP(E756,Store_Showcase!B2:H144,{2}, FALSE), TRUE)=TRUE, IF(IFERROR(VLOOKUP(E756,Store_SRP!B2:H110,{2}, FALSE), TRUE)=TRUE,VLOOKUP(E756,Store_VAM!B2:H273,{2}, FALSE),VLOOKUP(E756,Store_SRP!B2:H110,{2}, FALSE)), VLOOKUP(E756,Store_Showcase!B2:H144,{2}, FALSE))</f>
      </c>
      <c r="G756">
        <v>655515</v>
      </c>
      <c r="H756" t="s">
        <v>428</v>
      </c>
      <c r="I756" s="8" t="s">
        <v>1733</v>
      </c>
      <c r="J756" t="s">
        <v>36</v>
      </c>
      <c r="K756" s="8">
        <f>IF(J756="PCK", I756, 0)</f>
      </c>
      <c r="L756" s="8">
        <f>IF(J756="KLS", I756, IF(J756="PCK", I756*VLOOKUP(G756,Sku_Consolidated!A2:U957,21, FALSE),I756*VLOOKUP(G756,Sku_Consolidated!A2:U957,21, FALSE)))</f>
      </c>
      <c r="M756" s="8">
        <f>IF(J756="PCS", I756, 0)</f>
      </c>
      <c r="N756" s="8" t="s">
        <v>1734</v>
      </c>
      <c r="O756" s="8">
        <f>N756 * VLOOKUP(E756&amp;VLOOKUP(G756,Sku_Consolidated!A2:Q957,17,FALSE),Sku_CommRate!A2:E1002, 5, FALSE)</f>
      </c>
      <c r="P756" s="8">
        <f>N756 - O756</f>
      </c>
      <c r="Q756">
        <f>VLOOKUP(G756,Sku_Consolidated!A2:G957,7, FALSE)</f>
      </c>
      <c r="R756">
        <f>IF(IFERROR(VLOOKUP(E756,Store_Showcase!B2:H144,7, FALSE), TRUE)=TRUE, IF(IFERROR(VLOOKUP(E756,Store_SRP!B2:H110,7, FALSE), TRUE)=TRUE,VLOOKUP(E756,Store_VAM!B2:H273,7, FALSE),VLOOKUP(E756,Store_SRP!B2:H110,7, FALSE)), VLOOKUP(E756,Store_Showcase!B2:H144,7, FALSE))</f>
      </c>
      <c r="S756">
        <f>IF(IFERROR(VLOOKUP(E756,Store_Showcase!B2:I144,8, FALSE), TRUE)=TRUE, IF(IFERROR(VLOOKUP(E756,Store_SRP!B2:I110,8, FALSE), TRUE)=TRUE,VLOOKUP(E756,Store_VAM!B2:I273,8, FALSE),VLOOKUP(E756,Store_SRP!B2:I110,8, FALSE)), VLOOKUP(E756,Store_Showcase!B2:I144,8, FALSE))</f>
      </c>
      <c r="T756">
        <f>VLOOKUP(G756,Sku_Consolidated!A2:R957,18,FALSE)</f>
      </c>
      <c r="U756">
        <v>6338</v>
      </c>
      <c r="V756">
        <f>IF(VLOOKUP(G756,Sku_Consolidated!A2:S957,19,FALSE)="SHOWCASE", VLOOKUP(E756,Store_Showcase!B2:L144,11, FALSE), IF(VLOOKUP(G756,Sku_Consolidated!A2:S957,19,FALSE)="VAM",VLOOKUP(E756,Store_VAM!B2:L273,11, FALSE),VLOOKUP(E756,Store_SRP!B2:L110,11, FALSE)))</f>
      </c>
      <c r="W756">
        <f>VLOOKUP(G756,Sku_Consolidated!A2:W957,11,FALSE)</f>
      </c>
      <c r="X756">
        <f>VLOOKUP(G756,Sku_Consolidated!A2:H957,8,FALSE)</f>
      </c>
      <c r="Y756">
        <f>VLOOKUP(G756,Sku_Consolidated!A2:I957,9,FALSE)</f>
      </c>
      <c r="Z756" t="s">
        <v>38</v>
      </c>
      <c r="AA756">
        <f>VLOOKUP(G756,Sku_Consolidated!A2:E957,5,FALSE)</f>
      </c>
      <c r="AB756">
        <f>IF(VLOOKUP(G756,Sku_Consolidated!A2:S957,19,FALSE)="SHOWCASE", VLOOKUP(E756,Store_Showcase!B2:N144,13, FALSE), IF(VLOOKUP(G756,Sku_Consolidated!A2:S957,19,FALSE)="VAM",VLOOKUP(E756,Store_VAM!B2:N273,13, FALSE),VLOOKUP(E756,Store_SRP!B2:N110,13, FALSE)))</f>
      </c>
      <c r="AC756">
        <f>IF(IFERROR(AB756,TRUE)=TRUE, "-","OK")</f>
      </c>
      <c r="AD756" s="8" t="s">
        <v>1734</v>
      </c>
      <c r="AE756" s="8" t="s">
        <v>39</v>
      </c>
      <c r="AF756">
        <f>IF(IFERROR(VLOOKUP(E756,Store_Showcase!B2:H144,{5}, FALSE), TRUE)=TRUE, IF(IFERROR(VLOOKUP(E756,Store_SRP!B2:H110,{5}, FALSE), TRUE)=TRUE,VLOOKUP(E756,Store_VAM!B2:H273,{5}, FALSE),VLOOKUP(E756,Store_SRP!B2:H110,{5}, FALSE)), VLOOKUP(E756,Store_Showcase!B2:H144,{5}, FALSE))</f>
      </c>
      <c r="AG756">
        <f>IF(IFERROR(VLOOKUP(E756,Store_Showcase!B2:H144,{6}, FALSE), TRUE)=TRUE, IF(IFERROR(VLOOKUP(E756,Store_SRP!B2:H110,{6}, FALSE), TRUE)=TRUE,VLOOKUP(E756,Store_VAM!B2:H273,{6}, FALSE),VLOOKUP(E756,Store_SRP!B2:H110,{6}, FALSE)), VLOOKUP(E756,Store_Showcase!B2:H144,{6}, FALSE))</f>
      </c>
      <c r="AH756">
        <f>VLOOKUP(G756,Sku_Consolidated!A2:R957,18,FALSE)</f>
      </c>
      <c r="AI756">
        <f>VLOOKUP(G756,Sku_Consolidated!A2:S957,19,FALSE)</f>
      </c>
      <c r="AJ756">
        <f>VLOOKUP(G756,Sku_Consolidated!A2:T957,20,FALSE)</f>
      </c>
    </row>
    <row r="757" spans="1:36" x14ac:dyDescent="0.25">
      <c r="A757">
        <v>2024</v>
      </c>
      <c r="B757" t="s">
        <v>31</v>
      </c>
      <c r="C757" t="s">
        <v>32</v>
      </c>
      <c r="D757" t="s">
        <v>33</v>
      </c>
      <c r="E757">
        <v>251</v>
      </c>
      <c r="F757">
        <f>IF(IFERROR(VLOOKUP(E757,Store_Showcase!B2:H144,{2}, FALSE), TRUE)=TRUE, IF(IFERROR(VLOOKUP(E757,Store_SRP!B2:H110,{2}, FALSE), TRUE)=TRUE,VLOOKUP(E757,Store_VAM!B2:H273,{2}, FALSE),VLOOKUP(E757,Store_SRP!B2:H110,{2}, FALSE)), VLOOKUP(E757,Store_Showcase!B2:H144,{2}, FALSE))</f>
      </c>
      <c r="G757">
        <v>655318</v>
      </c>
      <c r="H757" t="s">
        <v>696</v>
      </c>
      <c r="I757" s="8" t="s">
        <v>1735</v>
      </c>
      <c r="J757" t="s">
        <v>36</v>
      </c>
      <c r="K757" s="8">
        <f>IF(J757="PCK", I757, 0)</f>
      </c>
      <c r="L757" s="8">
        <f>IF(J757="KLS", I757, IF(J757="PCK", I757*VLOOKUP(G757,Sku_Consolidated!A2:U957,21, FALSE),I757*VLOOKUP(G757,Sku_Consolidated!A2:U957,21, FALSE)))</f>
      </c>
      <c r="M757" s="8">
        <f>IF(J757="PCS", I757, 0)</f>
      </c>
      <c r="N757" s="8" t="s">
        <v>1736</v>
      </c>
      <c r="O757" s="8">
        <f>N757 * VLOOKUP(E757&amp;VLOOKUP(G757,Sku_Consolidated!A2:Q957,17,FALSE),Sku_CommRate!A2:E1002, 5, FALSE)</f>
      </c>
      <c r="P757" s="8">
        <f>N757 - O757</f>
      </c>
      <c r="Q757">
        <f>VLOOKUP(G757,Sku_Consolidated!A2:G957,7, FALSE)</f>
      </c>
      <c r="R757">
        <f>IF(IFERROR(VLOOKUP(E757,Store_Showcase!B2:H144,7, FALSE), TRUE)=TRUE, IF(IFERROR(VLOOKUP(E757,Store_SRP!B2:H110,7, FALSE), TRUE)=TRUE,VLOOKUP(E757,Store_VAM!B2:H273,7, FALSE),VLOOKUP(E757,Store_SRP!B2:H110,7, FALSE)), VLOOKUP(E757,Store_Showcase!B2:H144,7, FALSE))</f>
      </c>
      <c r="S757">
        <f>IF(IFERROR(VLOOKUP(E757,Store_Showcase!B2:I144,8, FALSE), TRUE)=TRUE, IF(IFERROR(VLOOKUP(E757,Store_SRP!B2:I110,8, FALSE), TRUE)=TRUE,VLOOKUP(E757,Store_VAM!B2:I273,8, FALSE),VLOOKUP(E757,Store_SRP!B2:I110,8, FALSE)), VLOOKUP(E757,Store_Showcase!B2:I144,8, FALSE))</f>
      </c>
      <c r="T757">
        <f>VLOOKUP(G757,Sku_Consolidated!A2:R957,18,FALSE)</f>
      </c>
      <c r="U757">
        <v>6243</v>
      </c>
      <c r="V757">
        <f>IF(VLOOKUP(G757,Sku_Consolidated!A2:S957,19,FALSE)="SHOWCASE", VLOOKUP(E757,Store_Showcase!B2:L144,11, FALSE), IF(VLOOKUP(G757,Sku_Consolidated!A2:S957,19,FALSE)="VAM",VLOOKUP(E757,Store_VAM!B2:L273,11, FALSE),VLOOKUP(E757,Store_SRP!B2:L110,11, FALSE)))</f>
      </c>
      <c r="W757">
        <f>VLOOKUP(G757,Sku_Consolidated!A2:W957,11,FALSE)</f>
      </c>
      <c r="X757">
        <f>VLOOKUP(G757,Sku_Consolidated!A2:H957,8,FALSE)</f>
      </c>
      <c r="Y757">
        <f>VLOOKUP(G757,Sku_Consolidated!A2:I957,9,FALSE)</f>
      </c>
      <c r="Z757" t="s">
        <v>38</v>
      </c>
      <c r="AA757">
        <f>VLOOKUP(G757,Sku_Consolidated!A2:E957,5,FALSE)</f>
      </c>
      <c r="AB757">
        <f>IF(VLOOKUP(G757,Sku_Consolidated!A2:S957,19,FALSE)="SHOWCASE", VLOOKUP(E757,Store_Showcase!B2:N144,13, FALSE), IF(VLOOKUP(G757,Sku_Consolidated!A2:S957,19,FALSE)="VAM",VLOOKUP(E757,Store_VAM!B2:N273,13, FALSE),VLOOKUP(E757,Store_SRP!B2:N110,13, FALSE)))</f>
      </c>
      <c r="AC757">
        <f>IF(IFERROR(AB757,TRUE)=TRUE, "-","OK")</f>
      </c>
      <c r="AD757" s="8" t="s">
        <v>1736</v>
      </c>
      <c r="AE757" s="8" t="s">
        <v>39</v>
      </c>
      <c r="AF757">
        <f>IF(IFERROR(VLOOKUP(E757,Store_Showcase!B2:H144,{5}, FALSE), TRUE)=TRUE, IF(IFERROR(VLOOKUP(E757,Store_SRP!B2:H110,{5}, FALSE), TRUE)=TRUE,VLOOKUP(E757,Store_VAM!B2:H273,{5}, FALSE),VLOOKUP(E757,Store_SRP!B2:H110,{5}, FALSE)), VLOOKUP(E757,Store_Showcase!B2:H144,{5}, FALSE))</f>
      </c>
      <c r="AG757">
        <f>IF(IFERROR(VLOOKUP(E757,Store_Showcase!B2:H144,{6}, FALSE), TRUE)=TRUE, IF(IFERROR(VLOOKUP(E757,Store_SRP!B2:H110,{6}, FALSE), TRUE)=TRUE,VLOOKUP(E757,Store_VAM!B2:H273,{6}, FALSE),VLOOKUP(E757,Store_SRP!B2:H110,{6}, FALSE)), VLOOKUP(E757,Store_Showcase!B2:H144,{6}, FALSE))</f>
      </c>
      <c r="AH757">
        <f>VLOOKUP(G757,Sku_Consolidated!A2:R957,18,FALSE)</f>
      </c>
      <c r="AI757">
        <f>VLOOKUP(G757,Sku_Consolidated!A2:S957,19,FALSE)</f>
      </c>
      <c r="AJ757">
        <f>VLOOKUP(G757,Sku_Consolidated!A2:T957,20,FALSE)</f>
      </c>
    </row>
    <row r="758" spans="1:36" x14ac:dyDescent="0.25">
      <c r="A758">
        <v>2024</v>
      </c>
      <c r="B758" t="s">
        <v>31</v>
      </c>
      <c r="C758" t="s">
        <v>32</v>
      </c>
      <c r="D758" t="s">
        <v>33</v>
      </c>
      <c r="E758">
        <v>466</v>
      </c>
      <c r="F758">
        <f>IF(IFERROR(VLOOKUP(E758,Store_Showcase!B2:H144,{2}, FALSE), TRUE)=TRUE, IF(IFERROR(VLOOKUP(E758,Store_SRP!B2:H110,{2}, FALSE), TRUE)=TRUE,VLOOKUP(E758,Store_VAM!B2:H273,{2}, FALSE),VLOOKUP(E758,Store_SRP!B2:H110,{2}, FALSE)), VLOOKUP(E758,Store_Showcase!B2:H144,{2}, FALSE))</f>
      </c>
      <c r="G758">
        <v>655832</v>
      </c>
      <c r="H758" t="s">
        <v>1293</v>
      </c>
      <c r="I758" s="8" t="s">
        <v>1737</v>
      </c>
      <c r="J758" t="s">
        <v>36</v>
      </c>
      <c r="K758" s="8">
        <f>IF(J758="PCK", I758, 0)</f>
      </c>
      <c r="L758" s="8">
        <f>IF(J758="KLS", I758, IF(J758="PCK", I758*VLOOKUP(G758,Sku_Consolidated!A2:U957,21, FALSE),I758*VLOOKUP(G758,Sku_Consolidated!A2:U957,21, FALSE)))</f>
      </c>
      <c r="M758" s="8">
        <f>IF(J758="PCS", I758, 0)</f>
      </c>
      <c r="N758" s="8" t="s">
        <v>1738</v>
      </c>
      <c r="O758" s="8">
        <f>N758 * VLOOKUP(E758&amp;VLOOKUP(G758,Sku_Consolidated!A2:Q957,17,FALSE),Sku_CommRate!A2:E1002, 5, FALSE)</f>
      </c>
      <c r="P758" s="8">
        <f>N758 - O758</f>
      </c>
      <c r="Q758">
        <f>VLOOKUP(G758,Sku_Consolidated!A2:G957,7, FALSE)</f>
      </c>
      <c r="R758">
        <f>IF(IFERROR(VLOOKUP(E758,Store_Showcase!B2:H144,7, FALSE), TRUE)=TRUE, IF(IFERROR(VLOOKUP(E758,Store_SRP!B2:H110,7, FALSE), TRUE)=TRUE,VLOOKUP(E758,Store_VAM!B2:H273,7, FALSE),VLOOKUP(E758,Store_SRP!B2:H110,7, FALSE)), VLOOKUP(E758,Store_Showcase!B2:H144,7, FALSE))</f>
      </c>
      <c r="S758">
        <f>IF(IFERROR(VLOOKUP(E758,Store_Showcase!B2:I144,8, FALSE), TRUE)=TRUE, IF(IFERROR(VLOOKUP(E758,Store_SRP!B2:I110,8, FALSE), TRUE)=TRUE,VLOOKUP(E758,Store_VAM!B2:I273,8, FALSE),VLOOKUP(E758,Store_SRP!B2:I110,8, FALSE)), VLOOKUP(E758,Store_Showcase!B2:I144,8, FALSE))</f>
      </c>
      <c r="T758">
        <f>VLOOKUP(G758,Sku_Consolidated!A2:R957,18,FALSE)</f>
      </c>
      <c r="U758">
        <v>6489</v>
      </c>
      <c r="V758">
        <f>IF(VLOOKUP(G758,Sku_Consolidated!A2:S957,19,FALSE)="SHOWCASE", VLOOKUP(E758,Store_Showcase!B2:L144,11, FALSE), IF(VLOOKUP(G758,Sku_Consolidated!A2:S957,19,FALSE)="VAM",VLOOKUP(E758,Store_VAM!B2:L273,11, FALSE),VLOOKUP(E758,Store_SRP!B2:L110,11, FALSE)))</f>
      </c>
      <c r="W758">
        <f>VLOOKUP(G758,Sku_Consolidated!A2:W957,11,FALSE)</f>
      </c>
      <c r="X758">
        <f>VLOOKUP(G758,Sku_Consolidated!A2:H957,8,FALSE)</f>
      </c>
      <c r="Y758">
        <f>VLOOKUP(G758,Sku_Consolidated!A2:I957,9,FALSE)</f>
      </c>
      <c r="Z758" t="s">
        <v>38</v>
      </c>
      <c r="AA758">
        <f>VLOOKUP(G758,Sku_Consolidated!A2:E957,5,FALSE)</f>
      </c>
      <c r="AB758">
        <f>IF(VLOOKUP(G758,Sku_Consolidated!A2:S957,19,FALSE)="SHOWCASE", VLOOKUP(E758,Store_Showcase!B2:N144,13, FALSE), IF(VLOOKUP(G758,Sku_Consolidated!A2:S957,19,FALSE)="VAM",VLOOKUP(E758,Store_VAM!B2:N273,13, FALSE),VLOOKUP(E758,Store_SRP!B2:N110,13, FALSE)))</f>
      </c>
      <c r="AC758">
        <f>IF(IFERROR(AB758,TRUE)=TRUE, "-","OK")</f>
      </c>
      <c r="AD758" s="8" t="s">
        <v>1738</v>
      </c>
      <c r="AE758" s="8" t="s">
        <v>39</v>
      </c>
      <c r="AF758">
        <f>IF(IFERROR(VLOOKUP(E758,Store_Showcase!B2:H144,{5}, FALSE), TRUE)=TRUE, IF(IFERROR(VLOOKUP(E758,Store_SRP!B2:H110,{5}, FALSE), TRUE)=TRUE,VLOOKUP(E758,Store_VAM!B2:H273,{5}, FALSE),VLOOKUP(E758,Store_SRP!B2:H110,{5}, FALSE)), VLOOKUP(E758,Store_Showcase!B2:H144,{5}, FALSE))</f>
      </c>
      <c r="AG758">
        <f>IF(IFERROR(VLOOKUP(E758,Store_Showcase!B2:H144,{6}, FALSE), TRUE)=TRUE, IF(IFERROR(VLOOKUP(E758,Store_SRP!B2:H110,{6}, FALSE), TRUE)=TRUE,VLOOKUP(E758,Store_VAM!B2:H273,{6}, FALSE),VLOOKUP(E758,Store_SRP!B2:H110,{6}, FALSE)), VLOOKUP(E758,Store_Showcase!B2:H144,{6}, FALSE))</f>
      </c>
      <c r="AH758">
        <f>VLOOKUP(G758,Sku_Consolidated!A2:R957,18,FALSE)</f>
      </c>
      <c r="AI758">
        <f>VLOOKUP(G758,Sku_Consolidated!A2:S957,19,FALSE)</f>
      </c>
      <c r="AJ758">
        <f>VLOOKUP(G758,Sku_Consolidated!A2:T957,20,FALSE)</f>
      </c>
    </row>
    <row r="759" spans="1:36" x14ac:dyDescent="0.25">
      <c r="A759">
        <v>2024</v>
      </c>
      <c r="B759" t="s">
        <v>31</v>
      </c>
      <c r="C759" t="s">
        <v>32</v>
      </c>
      <c r="D759" t="s">
        <v>33</v>
      </c>
      <c r="E759">
        <v>736</v>
      </c>
      <c r="F759">
        <f>IF(IFERROR(VLOOKUP(E759,Store_Showcase!B2:H144,{2}, FALSE), TRUE)=TRUE, IF(IFERROR(VLOOKUP(E759,Store_SRP!B2:H110,{2}, FALSE), TRUE)=TRUE,VLOOKUP(E759,Store_VAM!B2:H273,{2}, FALSE),VLOOKUP(E759,Store_SRP!B2:H110,{2}, FALSE)), VLOOKUP(E759,Store_Showcase!B2:H144,{2}, FALSE))</f>
      </c>
      <c r="G759">
        <v>657472</v>
      </c>
      <c r="H759" t="s">
        <v>162</v>
      </c>
      <c r="I759" s="8" t="s">
        <v>1739</v>
      </c>
      <c r="J759" t="s">
        <v>36</v>
      </c>
      <c r="K759" s="8">
        <f>IF(J759="PCK", I759, 0)</f>
      </c>
      <c r="L759" s="8">
        <f>IF(J759="KLS", I759, IF(J759="PCK", I759*VLOOKUP(G759,Sku_Consolidated!A2:U957,21, FALSE),I759*VLOOKUP(G759,Sku_Consolidated!A2:U957,21, FALSE)))</f>
      </c>
      <c r="M759" s="8">
        <f>IF(J759="PCS", I759, 0)</f>
      </c>
      <c r="N759" s="8" t="s">
        <v>1740</v>
      </c>
      <c r="O759" s="8">
        <f>N759 * VLOOKUP(E759&amp;VLOOKUP(G759,Sku_Consolidated!A2:Q957,17,FALSE),Sku_CommRate!A2:E1002, 5, FALSE)</f>
      </c>
      <c r="P759" s="8">
        <f>N759 - O759</f>
      </c>
      <c r="Q759">
        <f>VLOOKUP(G759,Sku_Consolidated!A2:G957,7, FALSE)</f>
      </c>
      <c r="R759">
        <f>IF(IFERROR(VLOOKUP(E759,Store_Showcase!B2:H144,7, FALSE), TRUE)=TRUE, IF(IFERROR(VLOOKUP(E759,Store_SRP!B2:H110,7, FALSE), TRUE)=TRUE,VLOOKUP(E759,Store_VAM!B2:H273,7, FALSE),VLOOKUP(E759,Store_SRP!B2:H110,7, FALSE)), VLOOKUP(E759,Store_Showcase!B2:H144,7, FALSE))</f>
      </c>
      <c r="S759">
        <f>IF(IFERROR(VLOOKUP(E759,Store_Showcase!B2:I144,8, FALSE), TRUE)=TRUE, IF(IFERROR(VLOOKUP(E759,Store_SRP!B2:I110,8, FALSE), TRUE)=TRUE,VLOOKUP(E759,Store_VAM!B2:I273,8, FALSE),VLOOKUP(E759,Store_SRP!B2:I110,8, FALSE)), VLOOKUP(E759,Store_Showcase!B2:I144,8, FALSE))</f>
      </c>
      <c r="T759">
        <f>VLOOKUP(G759,Sku_Consolidated!A2:R957,18,FALSE)</f>
      </c>
      <c r="U759">
        <v>7075</v>
      </c>
      <c r="V759">
        <f>IF(VLOOKUP(G759,Sku_Consolidated!A2:S957,19,FALSE)="SHOWCASE", VLOOKUP(E759,Store_Showcase!B2:L144,11, FALSE), IF(VLOOKUP(G759,Sku_Consolidated!A2:S957,19,FALSE)="VAM",VLOOKUP(E759,Store_VAM!B2:L273,11, FALSE),VLOOKUP(E759,Store_SRP!B2:L110,11, FALSE)))</f>
      </c>
      <c r="W759">
        <f>VLOOKUP(G759,Sku_Consolidated!A2:W957,11,FALSE)</f>
      </c>
      <c r="X759">
        <f>VLOOKUP(G759,Sku_Consolidated!A2:H957,8,FALSE)</f>
      </c>
      <c r="Y759">
        <f>VLOOKUP(G759,Sku_Consolidated!A2:I957,9,FALSE)</f>
      </c>
      <c r="Z759" t="s">
        <v>38</v>
      </c>
      <c r="AA759">
        <f>VLOOKUP(G759,Sku_Consolidated!A2:E957,5,FALSE)</f>
      </c>
      <c r="AB759">
        <f>IF(VLOOKUP(G759,Sku_Consolidated!A2:S957,19,FALSE)="SHOWCASE", VLOOKUP(E759,Store_Showcase!B2:N144,13, FALSE), IF(VLOOKUP(G759,Sku_Consolidated!A2:S957,19,FALSE)="VAM",VLOOKUP(E759,Store_VAM!B2:N273,13, FALSE),VLOOKUP(E759,Store_SRP!B2:N110,13, FALSE)))</f>
      </c>
      <c r="AC759">
        <f>IF(IFERROR(AB759,TRUE)=TRUE, "-","OK")</f>
      </c>
      <c r="AD759" s="8" t="s">
        <v>1740</v>
      </c>
      <c r="AE759" s="8" t="s">
        <v>39</v>
      </c>
      <c r="AF759">
        <f>IF(IFERROR(VLOOKUP(E759,Store_Showcase!B2:H144,{5}, FALSE), TRUE)=TRUE, IF(IFERROR(VLOOKUP(E759,Store_SRP!B2:H110,{5}, FALSE), TRUE)=TRUE,VLOOKUP(E759,Store_VAM!B2:H273,{5}, FALSE),VLOOKUP(E759,Store_SRP!B2:H110,{5}, FALSE)), VLOOKUP(E759,Store_Showcase!B2:H144,{5}, FALSE))</f>
      </c>
      <c r="AG759">
        <f>IF(IFERROR(VLOOKUP(E759,Store_Showcase!B2:H144,{6}, FALSE), TRUE)=TRUE, IF(IFERROR(VLOOKUP(E759,Store_SRP!B2:H110,{6}, FALSE), TRUE)=TRUE,VLOOKUP(E759,Store_VAM!B2:H273,{6}, FALSE),VLOOKUP(E759,Store_SRP!B2:H110,{6}, FALSE)), VLOOKUP(E759,Store_Showcase!B2:H144,{6}, FALSE))</f>
      </c>
      <c r="AH759">
        <f>VLOOKUP(G759,Sku_Consolidated!A2:R957,18,FALSE)</f>
      </c>
      <c r="AI759">
        <f>VLOOKUP(G759,Sku_Consolidated!A2:S957,19,FALSE)</f>
      </c>
      <c r="AJ759">
        <f>VLOOKUP(G759,Sku_Consolidated!A2:T957,20,FALSE)</f>
      </c>
    </row>
    <row r="760" spans="1:36" x14ac:dyDescent="0.25">
      <c r="A760">
        <v>2024</v>
      </c>
      <c r="B760" t="s">
        <v>31</v>
      </c>
      <c r="C760" t="s">
        <v>32</v>
      </c>
      <c r="D760" t="s">
        <v>33</v>
      </c>
      <c r="E760">
        <v>265</v>
      </c>
      <c r="F760">
        <f>IF(IFERROR(VLOOKUP(E760,Store_Showcase!B2:H144,{2}, FALSE), TRUE)=TRUE, IF(IFERROR(VLOOKUP(E760,Store_SRP!B2:H110,{2}, FALSE), TRUE)=TRUE,VLOOKUP(E760,Store_VAM!B2:H273,{2}, FALSE),VLOOKUP(E760,Store_SRP!B2:H110,{2}, FALSE)), VLOOKUP(E760,Store_Showcase!B2:H144,{2}, FALSE))</f>
      </c>
      <c r="G760">
        <v>655834</v>
      </c>
      <c r="H760" t="s">
        <v>774</v>
      </c>
      <c r="I760" s="8" t="s">
        <v>1741</v>
      </c>
      <c r="J760" t="s">
        <v>36</v>
      </c>
      <c r="K760" s="8">
        <f>IF(J760="PCK", I760, 0)</f>
      </c>
      <c r="L760" s="8">
        <f>IF(J760="KLS", I760, IF(J760="PCK", I760*VLOOKUP(G760,Sku_Consolidated!A2:U957,21, FALSE),I760*VLOOKUP(G760,Sku_Consolidated!A2:U957,21, FALSE)))</f>
      </c>
      <c r="M760" s="8">
        <f>IF(J760="PCS", I760, 0)</f>
      </c>
      <c r="N760" s="8" t="s">
        <v>1742</v>
      </c>
      <c r="O760" s="8">
        <f>N760 * VLOOKUP(E760&amp;VLOOKUP(G760,Sku_Consolidated!A2:Q957,17,FALSE),Sku_CommRate!A2:E1002, 5, FALSE)</f>
      </c>
      <c r="P760" s="8">
        <f>N760 - O760</f>
      </c>
      <c r="Q760">
        <f>VLOOKUP(G760,Sku_Consolidated!A2:G957,7, FALSE)</f>
      </c>
      <c r="R760">
        <f>IF(IFERROR(VLOOKUP(E760,Store_Showcase!B2:H144,7, FALSE), TRUE)=TRUE, IF(IFERROR(VLOOKUP(E760,Store_SRP!B2:H110,7, FALSE), TRUE)=TRUE,VLOOKUP(E760,Store_VAM!B2:H273,7, FALSE),VLOOKUP(E760,Store_SRP!B2:H110,7, FALSE)), VLOOKUP(E760,Store_Showcase!B2:H144,7, FALSE))</f>
      </c>
      <c r="S760">
        <f>IF(IFERROR(VLOOKUP(E760,Store_Showcase!B2:I144,8, FALSE), TRUE)=TRUE, IF(IFERROR(VLOOKUP(E760,Store_SRP!B2:I110,8, FALSE), TRUE)=TRUE,VLOOKUP(E760,Store_VAM!B2:I273,8, FALSE),VLOOKUP(E760,Store_SRP!B2:I110,8, FALSE)), VLOOKUP(E760,Store_Showcase!B2:I144,8, FALSE))</f>
      </c>
      <c r="T760">
        <f>VLOOKUP(G760,Sku_Consolidated!A2:R957,18,FALSE)</f>
      </c>
      <c r="U760">
        <v>6491</v>
      </c>
      <c r="V760">
        <f>IF(VLOOKUP(G760,Sku_Consolidated!A2:S957,19,FALSE)="SHOWCASE", VLOOKUP(E760,Store_Showcase!B2:L144,11, FALSE), IF(VLOOKUP(G760,Sku_Consolidated!A2:S957,19,FALSE)="VAM",VLOOKUP(E760,Store_VAM!B2:L273,11, FALSE),VLOOKUP(E760,Store_SRP!B2:L110,11, FALSE)))</f>
      </c>
      <c r="W760">
        <f>VLOOKUP(G760,Sku_Consolidated!A2:W957,11,FALSE)</f>
      </c>
      <c r="X760">
        <f>VLOOKUP(G760,Sku_Consolidated!A2:H957,8,FALSE)</f>
      </c>
      <c r="Y760">
        <f>VLOOKUP(G760,Sku_Consolidated!A2:I957,9,FALSE)</f>
      </c>
      <c r="Z760" t="s">
        <v>38</v>
      </c>
      <c r="AA760">
        <f>VLOOKUP(G760,Sku_Consolidated!A2:E957,5,FALSE)</f>
      </c>
      <c r="AB760">
        <f>IF(VLOOKUP(G760,Sku_Consolidated!A2:S957,19,FALSE)="SHOWCASE", VLOOKUP(E760,Store_Showcase!B2:N144,13, FALSE), IF(VLOOKUP(G760,Sku_Consolidated!A2:S957,19,FALSE)="VAM",VLOOKUP(E760,Store_VAM!B2:N273,13, FALSE),VLOOKUP(E760,Store_SRP!B2:N110,13, FALSE)))</f>
      </c>
      <c r="AC760">
        <f>IF(IFERROR(AB760,TRUE)=TRUE, "-","OK")</f>
      </c>
      <c r="AD760" s="8" t="s">
        <v>1742</v>
      </c>
      <c r="AE760" s="8" t="s">
        <v>39</v>
      </c>
      <c r="AF760">
        <f>IF(IFERROR(VLOOKUP(E760,Store_Showcase!B2:H144,{5}, FALSE), TRUE)=TRUE, IF(IFERROR(VLOOKUP(E760,Store_SRP!B2:H110,{5}, FALSE), TRUE)=TRUE,VLOOKUP(E760,Store_VAM!B2:H273,{5}, FALSE),VLOOKUP(E760,Store_SRP!B2:H110,{5}, FALSE)), VLOOKUP(E760,Store_Showcase!B2:H144,{5}, FALSE))</f>
      </c>
      <c r="AG760">
        <f>IF(IFERROR(VLOOKUP(E760,Store_Showcase!B2:H144,{6}, FALSE), TRUE)=TRUE, IF(IFERROR(VLOOKUP(E760,Store_SRP!B2:H110,{6}, FALSE), TRUE)=TRUE,VLOOKUP(E760,Store_VAM!B2:H273,{6}, FALSE),VLOOKUP(E760,Store_SRP!B2:H110,{6}, FALSE)), VLOOKUP(E760,Store_Showcase!B2:H144,{6}, FALSE))</f>
      </c>
      <c r="AH760">
        <f>VLOOKUP(G760,Sku_Consolidated!A2:R957,18,FALSE)</f>
      </c>
      <c r="AI760">
        <f>VLOOKUP(G760,Sku_Consolidated!A2:S957,19,FALSE)</f>
      </c>
      <c r="AJ760">
        <f>VLOOKUP(G760,Sku_Consolidated!A2:T957,20,FALSE)</f>
      </c>
    </row>
    <row r="761" spans="1:36" x14ac:dyDescent="0.25">
      <c r="A761">
        <v>2024</v>
      </c>
      <c r="B761" t="s">
        <v>31</v>
      </c>
      <c r="C761" t="s">
        <v>32</v>
      </c>
      <c r="D761" t="s">
        <v>33</v>
      </c>
      <c r="E761">
        <v>423</v>
      </c>
      <c r="F761">
        <f>IF(IFERROR(VLOOKUP(E761,Store_Showcase!B2:H144,{2}, FALSE), TRUE)=TRUE, IF(IFERROR(VLOOKUP(E761,Store_SRP!B2:H110,{2}, FALSE), TRUE)=TRUE,VLOOKUP(E761,Store_VAM!B2:H273,{2}, FALSE),VLOOKUP(E761,Store_SRP!B2:H110,{2}, FALSE)), VLOOKUP(E761,Store_Showcase!B2:H144,{2}, FALSE))</f>
      </c>
      <c r="G761">
        <v>655750</v>
      </c>
      <c r="H761" t="s">
        <v>1204</v>
      </c>
      <c r="I761" s="8" t="s">
        <v>1200</v>
      </c>
      <c r="J761" t="s">
        <v>36</v>
      </c>
      <c r="K761" s="8">
        <f>IF(J761="PCK", I761, 0)</f>
      </c>
      <c r="L761" s="8">
        <f>IF(J761="KLS", I761, IF(J761="PCK", I761*VLOOKUP(G761,Sku_Consolidated!A2:U957,21, FALSE),I761*VLOOKUP(G761,Sku_Consolidated!A2:U957,21, FALSE)))</f>
      </c>
      <c r="M761" s="8">
        <f>IF(J761="PCS", I761, 0)</f>
      </c>
      <c r="N761" s="8" t="s">
        <v>1743</v>
      </c>
      <c r="O761" s="8">
        <f>N761 * VLOOKUP(E761&amp;VLOOKUP(G761,Sku_Consolidated!A2:Q957,17,FALSE),Sku_CommRate!A2:E1002, 5, FALSE)</f>
      </c>
      <c r="P761" s="8">
        <f>N761 - O761</f>
      </c>
      <c r="Q761">
        <f>VLOOKUP(G761,Sku_Consolidated!A2:G957,7, FALSE)</f>
      </c>
      <c r="R761">
        <f>IF(IFERROR(VLOOKUP(E761,Store_Showcase!B2:H144,7, FALSE), TRUE)=TRUE, IF(IFERROR(VLOOKUP(E761,Store_SRP!B2:H110,7, FALSE), TRUE)=TRUE,VLOOKUP(E761,Store_VAM!B2:H273,7, FALSE),VLOOKUP(E761,Store_SRP!B2:H110,7, FALSE)), VLOOKUP(E761,Store_Showcase!B2:H144,7, FALSE))</f>
      </c>
      <c r="S761">
        <f>IF(IFERROR(VLOOKUP(E761,Store_Showcase!B2:I144,8, FALSE), TRUE)=TRUE, IF(IFERROR(VLOOKUP(E761,Store_SRP!B2:I110,8, FALSE), TRUE)=TRUE,VLOOKUP(E761,Store_VAM!B2:I273,8, FALSE),VLOOKUP(E761,Store_SRP!B2:I110,8, FALSE)), VLOOKUP(E761,Store_Showcase!B2:I144,8, FALSE))</f>
      </c>
      <c r="T761">
        <f>VLOOKUP(G761,Sku_Consolidated!A2:R957,18,FALSE)</f>
      </c>
      <c r="U761">
        <v>6467</v>
      </c>
      <c r="V761">
        <f>IF(VLOOKUP(G761,Sku_Consolidated!A2:S957,19,FALSE)="SHOWCASE", VLOOKUP(E761,Store_Showcase!B2:L144,11, FALSE), IF(VLOOKUP(G761,Sku_Consolidated!A2:S957,19,FALSE)="VAM",VLOOKUP(E761,Store_VAM!B2:L273,11, FALSE),VLOOKUP(E761,Store_SRP!B2:L110,11, FALSE)))</f>
      </c>
      <c r="W761">
        <f>VLOOKUP(G761,Sku_Consolidated!A2:W957,11,FALSE)</f>
      </c>
      <c r="X761">
        <f>VLOOKUP(G761,Sku_Consolidated!A2:H957,8,FALSE)</f>
      </c>
      <c r="Y761">
        <f>VLOOKUP(G761,Sku_Consolidated!A2:I957,9,FALSE)</f>
      </c>
      <c r="Z761" t="s">
        <v>38</v>
      </c>
      <c r="AA761">
        <f>VLOOKUP(G761,Sku_Consolidated!A2:E957,5,FALSE)</f>
      </c>
      <c r="AB761">
        <f>IF(VLOOKUP(G761,Sku_Consolidated!A2:S957,19,FALSE)="SHOWCASE", VLOOKUP(E761,Store_Showcase!B2:N144,13, FALSE), IF(VLOOKUP(G761,Sku_Consolidated!A2:S957,19,FALSE)="VAM",VLOOKUP(E761,Store_VAM!B2:N273,13, FALSE),VLOOKUP(E761,Store_SRP!B2:N110,13, FALSE)))</f>
      </c>
      <c r="AC761">
        <f>IF(IFERROR(AB761,TRUE)=TRUE, "-","OK")</f>
      </c>
      <c r="AD761" s="8" t="s">
        <v>1743</v>
      </c>
      <c r="AE761" s="8" t="s">
        <v>39</v>
      </c>
      <c r="AF761">
        <f>IF(IFERROR(VLOOKUP(E761,Store_Showcase!B2:H144,{5}, FALSE), TRUE)=TRUE, IF(IFERROR(VLOOKUP(E761,Store_SRP!B2:H110,{5}, FALSE), TRUE)=TRUE,VLOOKUP(E761,Store_VAM!B2:H273,{5}, FALSE),VLOOKUP(E761,Store_SRP!B2:H110,{5}, FALSE)), VLOOKUP(E761,Store_Showcase!B2:H144,{5}, FALSE))</f>
      </c>
      <c r="AG761">
        <f>IF(IFERROR(VLOOKUP(E761,Store_Showcase!B2:H144,{6}, FALSE), TRUE)=TRUE, IF(IFERROR(VLOOKUP(E761,Store_SRP!B2:H110,{6}, FALSE), TRUE)=TRUE,VLOOKUP(E761,Store_VAM!B2:H273,{6}, FALSE),VLOOKUP(E761,Store_SRP!B2:H110,{6}, FALSE)), VLOOKUP(E761,Store_Showcase!B2:H144,{6}, FALSE))</f>
      </c>
      <c r="AH761">
        <f>VLOOKUP(G761,Sku_Consolidated!A2:R957,18,FALSE)</f>
      </c>
      <c r="AI761">
        <f>VLOOKUP(G761,Sku_Consolidated!A2:S957,19,FALSE)</f>
      </c>
      <c r="AJ761">
        <f>VLOOKUP(G761,Sku_Consolidated!A2:T957,20,FALSE)</f>
      </c>
    </row>
    <row r="762" spans="1:36" x14ac:dyDescent="0.25">
      <c r="A762">
        <v>2024</v>
      </c>
      <c r="B762" t="s">
        <v>31</v>
      </c>
      <c r="C762" t="s">
        <v>32</v>
      </c>
      <c r="D762" t="s">
        <v>33</v>
      </c>
      <c r="E762">
        <v>205</v>
      </c>
      <c r="F762">
        <f>IF(IFERROR(VLOOKUP(E762,Store_Showcase!B2:H144,{2}, FALSE), TRUE)=TRUE, IF(IFERROR(VLOOKUP(E762,Store_SRP!B2:H110,{2}, FALSE), TRUE)=TRUE,VLOOKUP(E762,Store_VAM!B2:H273,{2}, FALSE),VLOOKUP(E762,Store_SRP!B2:H110,{2}, FALSE)), VLOOKUP(E762,Store_Showcase!B2:H144,{2}, FALSE))</f>
      </c>
      <c r="G762">
        <v>655515</v>
      </c>
      <c r="H762" t="s">
        <v>428</v>
      </c>
      <c r="I762" s="8" t="s">
        <v>1744</v>
      </c>
      <c r="J762" t="s">
        <v>36</v>
      </c>
      <c r="K762" s="8">
        <f>IF(J762="PCK", I762, 0)</f>
      </c>
      <c r="L762" s="8">
        <f>IF(J762="KLS", I762, IF(J762="PCK", I762*VLOOKUP(G762,Sku_Consolidated!A2:U957,21, FALSE),I762*VLOOKUP(G762,Sku_Consolidated!A2:U957,21, FALSE)))</f>
      </c>
      <c r="M762" s="8">
        <f>IF(J762="PCS", I762, 0)</f>
      </c>
      <c r="N762" s="8" t="s">
        <v>1745</v>
      </c>
      <c r="O762" s="8">
        <f>N762 * VLOOKUP(E762&amp;VLOOKUP(G762,Sku_Consolidated!A2:Q957,17,FALSE),Sku_CommRate!A2:E1002, 5, FALSE)</f>
      </c>
      <c r="P762" s="8">
        <f>N762 - O762</f>
      </c>
      <c r="Q762">
        <f>VLOOKUP(G762,Sku_Consolidated!A2:G957,7, FALSE)</f>
      </c>
      <c r="R762">
        <f>IF(IFERROR(VLOOKUP(E762,Store_Showcase!B2:H144,7, FALSE), TRUE)=TRUE, IF(IFERROR(VLOOKUP(E762,Store_SRP!B2:H110,7, FALSE), TRUE)=TRUE,VLOOKUP(E762,Store_VAM!B2:H273,7, FALSE),VLOOKUP(E762,Store_SRP!B2:H110,7, FALSE)), VLOOKUP(E762,Store_Showcase!B2:H144,7, FALSE))</f>
      </c>
      <c r="S762">
        <f>IF(IFERROR(VLOOKUP(E762,Store_Showcase!B2:I144,8, FALSE), TRUE)=TRUE, IF(IFERROR(VLOOKUP(E762,Store_SRP!B2:I110,8, FALSE), TRUE)=TRUE,VLOOKUP(E762,Store_VAM!B2:I273,8, FALSE),VLOOKUP(E762,Store_SRP!B2:I110,8, FALSE)), VLOOKUP(E762,Store_Showcase!B2:I144,8, FALSE))</f>
      </c>
      <c r="T762">
        <f>VLOOKUP(G762,Sku_Consolidated!A2:R957,18,FALSE)</f>
      </c>
      <c r="U762">
        <v>6338</v>
      </c>
      <c r="V762">
        <f>IF(VLOOKUP(G762,Sku_Consolidated!A2:S957,19,FALSE)="SHOWCASE", VLOOKUP(E762,Store_Showcase!B2:L144,11, FALSE), IF(VLOOKUP(G762,Sku_Consolidated!A2:S957,19,FALSE)="VAM",VLOOKUP(E762,Store_VAM!B2:L273,11, FALSE),VLOOKUP(E762,Store_SRP!B2:L110,11, FALSE)))</f>
      </c>
      <c r="W762">
        <f>VLOOKUP(G762,Sku_Consolidated!A2:W957,11,FALSE)</f>
      </c>
      <c r="X762">
        <f>VLOOKUP(G762,Sku_Consolidated!A2:H957,8,FALSE)</f>
      </c>
      <c r="Y762">
        <f>VLOOKUP(G762,Sku_Consolidated!A2:I957,9,FALSE)</f>
      </c>
      <c r="Z762" t="s">
        <v>38</v>
      </c>
      <c r="AA762">
        <f>VLOOKUP(G762,Sku_Consolidated!A2:E957,5,FALSE)</f>
      </c>
      <c r="AB762">
        <f>IF(VLOOKUP(G762,Sku_Consolidated!A2:S957,19,FALSE)="SHOWCASE", VLOOKUP(E762,Store_Showcase!B2:N144,13, FALSE), IF(VLOOKUP(G762,Sku_Consolidated!A2:S957,19,FALSE)="VAM",VLOOKUP(E762,Store_VAM!B2:N273,13, FALSE),VLOOKUP(E762,Store_SRP!B2:N110,13, FALSE)))</f>
      </c>
      <c r="AC762">
        <f>IF(IFERROR(AB762,TRUE)=TRUE, "-","OK")</f>
      </c>
      <c r="AD762" s="8" t="s">
        <v>1745</v>
      </c>
      <c r="AE762" s="8" t="s">
        <v>39</v>
      </c>
      <c r="AF762">
        <f>IF(IFERROR(VLOOKUP(E762,Store_Showcase!B2:H144,{5}, FALSE), TRUE)=TRUE, IF(IFERROR(VLOOKUP(E762,Store_SRP!B2:H110,{5}, FALSE), TRUE)=TRUE,VLOOKUP(E762,Store_VAM!B2:H273,{5}, FALSE),VLOOKUP(E762,Store_SRP!B2:H110,{5}, FALSE)), VLOOKUP(E762,Store_Showcase!B2:H144,{5}, FALSE))</f>
      </c>
      <c r="AG762">
        <f>IF(IFERROR(VLOOKUP(E762,Store_Showcase!B2:H144,{6}, FALSE), TRUE)=TRUE, IF(IFERROR(VLOOKUP(E762,Store_SRP!B2:H110,{6}, FALSE), TRUE)=TRUE,VLOOKUP(E762,Store_VAM!B2:H273,{6}, FALSE),VLOOKUP(E762,Store_SRP!B2:H110,{6}, FALSE)), VLOOKUP(E762,Store_Showcase!B2:H144,{6}, FALSE))</f>
      </c>
      <c r="AH762">
        <f>VLOOKUP(G762,Sku_Consolidated!A2:R957,18,FALSE)</f>
      </c>
      <c r="AI762">
        <f>VLOOKUP(G762,Sku_Consolidated!A2:S957,19,FALSE)</f>
      </c>
      <c r="AJ762">
        <f>VLOOKUP(G762,Sku_Consolidated!A2:T957,20,FALSE)</f>
      </c>
    </row>
    <row r="763" spans="1:36" x14ac:dyDescent="0.25">
      <c r="A763">
        <v>2024</v>
      </c>
      <c r="B763" t="s">
        <v>31</v>
      </c>
      <c r="C763" t="s">
        <v>32</v>
      </c>
      <c r="D763" t="s">
        <v>33</v>
      </c>
      <c r="E763">
        <v>248</v>
      </c>
      <c r="F763">
        <f>IF(IFERROR(VLOOKUP(E763,Store_Showcase!B2:H144,{2}, FALSE), TRUE)=TRUE, IF(IFERROR(VLOOKUP(E763,Store_SRP!B2:H110,{2}, FALSE), TRUE)=TRUE,VLOOKUP(E763,Store_VAM!B2:H273,{2}, FALSE),VLOOKUP(E763,Store_SRP!B2:H110,{2}, FALSE)), VLOOKUP(E763,Store_Showcase!B2:H144,{2}, FALSE))</f>
      </c>
      <c r="G763">
        <v>670205</v>
      </c>
      <c r="H763" t="s">
        <v>1586</v>
      </c>
      <c r="I763" s="8" t="s">
        <v>1746</v>
      </c>
      <c r="J763" t="s">
        <v>36</v>
      </c>
      <c r="K763" s="8">
        <f>IF(J763="PCK", I763, 0)</f>
      </c>
      <c r="L763" s="8">
        <f>IF(J763="KLS", I763, IF(J763="PCK", I763*VLOOKUP(G763,Sku_Consolidated!A2:U957,21, FALSE),I763*VLOOKUP(G763,Sku_Consolidated!A2:U957,21, FALSE)))</f>
      </c>
      <c r="M763" s="8">
        <f>IF(J763="PCS", I763, 0)</f>
      </c>
      <c r="N763" s="8" t="s">
        <v>1747</v>
      </c>
      <c r="O763" s="8">
        <f>N763 * VLOOKUP(E763&amp;VLOOKUP(G763,Sku_Consolidated!A2:Q957,17,FALSE),Sku_CommRate!A2:E1002, 5, FALSE)</f>
      </c>
      <c r="P763" s="8">
        <f>N763 - O763</f>
      </c>
      <c r="Q763">
        <f>VLOOKUP(G763,Sku_Consolidated!A2:G957,7, FALSE)</f>
      </c>
      <c r="R763">
        <f>IF(IFERROR(VLOOKUP(E763,Store_Showcase!B2:H144,7, FALSE), TRUE)=TRUE, IF(IFERROR(VLOOKUP(E763,Store_SRP!B2:H110,7, FALSE), TRUE)=TRUE,VLOOKUP(E763,Store_VAM!B2:H273,7, FALSE),VLOOKUP(E763,Store_SRP!B2:H110,7, FALSE)), VLOOKUP(E763,Store_Showcase!B2:H144,7, FALSE))</f>
      </c>
      <c r="S763">
        <f>IF(IFERROR(VLOOKUP(E763,Store_Showcase!B2:I144,8, FALSE), TRUE)=TRUE, IF(IFERROR(VLOOKUP(E763,Store_SRP!B2:I110,8, FALSE), TRUE)=TRUE,VLOOKUP(E763,Store_VAM!B2:I273,8, FALSE),VLOOKUP(E763,Store_SRP!B2:I110,8, FALSE)), VLOOKUP(E763,Store_Showcase!B2:I144,8, FALSE))</f>
      </c>
      <c r="T763">
        <f>VLOOKUP(G763,Sku_Consolidated!A2:R957,18,FALSE)</f>
      </c>
      <c r="U763">
        <v>8433</v>
      </c>
      <c r="V763">
        <f>IF(VLOOKUP(G763,Sku_Consolidated!A2:S957,19,FALSE)="SHOWCASE", VLOOKUP(E763,Store_Showcase!B2:L144,11, FALSE), IF(VLOOKUP(G763,Sku_Consolidated!A2:S957,19,FALSE)="VAM",VLOOKUP(E763,Store_VAM!B2:L273,11, FALSE),VLOOKUP(E763,Store_SRP!B2:L110,11, FALSE)))</f>
      </c>
      <c r="W763">
        <f>VLOOKUP(G763,Sku_Consolidated!A2:W957,11,FALSE)</f>
      </c>
      <c r="X763">
        <f>VLOOKUP(G763,Sku_Consolidated!A2:H957,8,FALSE)</f>
      </c>
      <c r="Y763">
        <f>VLOOKUP(G763,Sku_Consolidated!A2:I957,9,FALSE)</f>
      </c>
      <c r="Z763" t="s">
        <v>38</v>
      </c>
      <c r="AA763">
        <f>VLOOKUP(G763,Sku_Consolidated!A2:E957,5,FALSE)</f>
      </c>
      <c r="AB763">
        <f>IF(VLOOKUP(G763,Sku_Consolidated!A2:S957,19,FALSE)="SHOWCASE", VLOOKUP(E763,Store_Showcase!B2:N144,13, FALSE), IF(VLOOKUP(G763,Sku_Consolidated!A2:S957,19,FALSE)="VAM",VLOOKUP(E763,Store_VAM!B2:N273,13, FALSE),VLOOKUP(E763,Store_SRP!B2:N110,13, FALSE)))</f>
      </c>
      <c r="AC763">
        <f>IF(IFERROR(AB763,TRUE)=TRUE, "-","OK")</f>
      </c>
      <c r="AD763" s="8" t="s">
        <v>1748</v>
      </c>
      <c r="AE763" s="8" t="s">
        <v>1749</v>
      </c>
      <c r="AF763">
        <f>IF(IFERROR(VLOOKUP(E763,Store_Showcase!B2:H144,{5}, FALSE), TRUE)=TRUE, IF(IFERROR(VLOOKUP(E763,Store_SRP!B2:H110,{5}, FALSE), TRUE)=TRUE,VLOOKUP(E763,Store_VAM!B2:H273,{5}, FALSE),VLOOKUP(E763,Store_SRP!B2:H110,{5}, FALSE)), VLOOKUP(E763,Store_Showcase!B2:H144,{5}, FALSE))</f>
      </c>
      <c r="AG763">
        <f>IF(IFERROR(VLOOKUP(E763,Store_Showcase!B2:H144,{6}, FALSE), TRUE)=TRUE, IF(IFERROR(VLOOKUP(E763,Store_SRP!B2:H110,{6}, FALSE), TRUE)=TRUE,VLOOKUP(E763,Store_VAM!B2:H273,{6}, FALSE),VLOOKUP(E763,Store_SRP!B2:H110,{6}, FALSE)), VLOOKUP(E763,Store_Showcase!B2:H144,{6}, FALSE))</f>
      </c>
      <c r="AH763">
        <f>VLOOKUP(G763,Sku_Consolidated!A2:R957,18,FALSE)</f>
      </c>
      <c r="AI763">
        <f>VLOOKUP(G763,Sku_Consolidated!A2:S957,19,FALSE)</f>
      </c>
      <c r="AJ763">
        <f>VLOOKUP(G763,Sku_Consolidated!A2:T957,20,FALSE)</f>
      </c>
    </row>
    <row r="764" spans="1:36" x14ac:dyDescent="0.25">
      <c r="A764">
        <v>2024</v>
      </c>
      <c r="B764" t="s">
        <v>31</v>
      </c>
      <c r="C764" t="s">
        <v>32</v>
      </c>
      <c r="D764" t="s">
        <v>33</v>
      </c>
      <c r="E764">
        <v>496</v>
      </c>
      <c r="F764">
        <f>IF(IFERROR(VLOOKUP(E764,Store_Showcase!B2:H144,{2}, FALSE), TRUE)=TRUE, IF(IFERROR(VLOOKUP(E764,Store_SRP!B2:H110,{2}, FALSE), TRUE)=TRUE,VLOOKUP(E764,Store_VAM!B2:H273,{2}, FALSE),VLOOKUP(E764,Store_SRP!B2:H110,{2}, FALSE)), VLOOKUP(E764,Store_Showcase!B2:H144,{2}, FALSE))</f>
      </c>
      <c r="G764">
        <v>655710</v>
      </c>
      <c r="H764" t="s">
        <v>54</v>
      </c>
      <c r="I764" s="8" t="s">
        <v>1750</v>
      </c>
      <c r="J764" t="s">
        <v>36</v>
      </c>
      <c r="K764" s="8">
        <f>IF(J764="PCK", I764, 0)</f>
      </c>
      <c r="L764" s="8">
        <f>IF(J764="KLS", I764, IF(J764="PCK", I764*VLOOKUP(G764,Sku_Consolidated!A2:U957,21, FALSE),I764*VLOOKUP(G764,Sku_Consolidated!A2:U957,21, FALSE)))</f>
      </c>
      <c r="M764" s="8">
        <f>IF(J764="PCS", I764, 0)</f>
      </c>
      <c r="N764" s="8" t="s">
        <v>1751</v>
      </c>
      <c r="O764" s="8">
        <f>N764 * VLOOKUP(E764&amp;VLOOKUP(G764,Sku_Consolidated!A2:Q957,17,FALSE),Sku_CommRate!A2:E1002, 5, FALSE)</f>
      </c>
      <c r="P764" s="8">
        <f>N764 - O764</f>
      </c>
      <c r="Q764">
        <f>VLOOKUP(G764,Sku_Consolidated!A2:G957,7, FALSE)</f>
      </c>
      <c r="R764">
        <f>IF(IFERROR(VLOOKUP(E764,Store_Showcase!B2:H144,7, FALSE), TRUE)=TRUE, IF(IFERROR(VLOOKUP(E764,Store_SRP!B2:H110,7, FALSE), TRUE)=TRUE,VLOOKUP(E764,Store_VAM!B2:H273,7, FALSE),VLOOKUP(E764,Store_SRP!B2:H110,7, FALSE)), VLOOKUP(E764,Store_Showcase!B2:H144,7, FALSE))</f>
      </c>
      <c r="S764">
        <f>IF(IFERROR(VLOOKUP(E764,Store_Showcase!B2:I144,8, FALSE), TRUE)=TRUE, IF(IFERROR(VLOOKUP(E764,Store_SRP!B2:I110,8, FALSE), TRUE)=TRUE,VLOOKUP(E764,Store_VAM!B2:I273,8, FALSE),VLOOKUP(E764,Store_SRP!B2:I110,8, FALSE)), VLOOKUP(E764,Store_Showcase!B2:I144,8, FALSE))</f>
      </c>
      <c r="T764">
        <f>VLOOKUP(G764,Sku_Consolidated!A2:R957,18,FALSE)</f>
      </c>
      <c r="U764">
        <v>6438</v>
      </c>
      <c r="V764">
        <f>IF(VLOOKUP(G764,Sku_Consolidated!A2:S957,19,FALSE)="SHOWCASE", VLOOKUP(E764,Store_Showcase!B2:L144,11, FALSE), IF(VLOOKUP(G764,Sku_Consolidated!A2:S957,19,FALSE)="VAM",VLOOKUP(E764,Store_VAM!B2:L273,11, FALSE),VLOOKUP(E764,Store_SRP!B2:L110,11, FALSE)))</f>
      </c>
      <c r="W764">
        <f>VLOOKUP(G764,Sku_Consolidated!A2:W957,11,FALSE)</f>
      </c>
      <c r="X764">
        <f>VLOOKUP(G764,Sku_Consolidated!A2:H957,8,FALSE)</f>
      </c>
      <c r="Y764">
        <f>VLOOKUP(G764,Sku_Consolidated!A2:I957,9,FALSE)</f>
      </c>
      <c r="Z764" t="s">
        <v>38</v>
      </c>
      <c r="AA764">
        <f>VLOOKUP(G764,Sku_Consolidated!A2:E957,5,FALSE)</f>
      </c>
      <c r="AB764">
        <f>IF(VLOOKUP(G764,Sku_Consolidated!A2:S957,19,FALSE)="SHOWCASE", VLOOKUP(E764,Store_Showcase!B2:N144,13, FALSE), IF(VLOOKUP(G764,Sku_Consolidated!A2:S957,19,FALSE)="VAM",VLOOKUP(E764,Store_VAM!B2:N273,13, FALSE),VLOOKUP(E764,Store_SRP!B2:N110,13, FALSE)))</f>
      </c>
      <c r="AC764">
        <f>IF(IFERROR(AB764,TRUE)=TRUE, "-","OK")</f>
      </c>
      <c r="AD764" s="8" t="s">
        <v>1751</v>
      </c>
      <c r="AE764" s="8" t="s">
        <v>39</v>
      </c>
      <c r="AF764">
        <f>IF(IFERROR(VLOOKUP(E764,Store_Showcase!B2:H144,{5}, FALSE), TRUE)=TRUE, IF(IFERROR(VLOOKUP(E764,Store_SRP!B2:H110,{5}, FALSE), TRUE)=TRUE,VLOOKUP(E764,Store_VAM!B2:H273,{5}, FALSE),VLOOKUP(E764,Store_SRP!B2:H110,{5}, FALSE)), VLOOKUP(E764,Store_Showcase!B2:H144,{5}, FALSE))</f>
      </c>
      <c r="AG764">
        <f>IF(IFERROR(VLOOKUP(E764,Store_Showcase!B2:H144,{6}, FALSE), TRUE)=TRUE, IF(IFERROR(VLOOKUP(E764,Store_SRP!B2:H110,{6}, FALSE), TRUE)=TRUE,VLOOKUP(E764,Store_VAM!B2:H273,{6}, FALSE),VLOOKUP(E764,Store_SRP!B2:H110,{6}, FALSE)), VLOOKUP(E764,Store_Showcase!B2:H144,{6}, FALSE))</f>
      </c>
      <c r="AH764">
        <f>VLOOKUP(G764,Sku_Consolidated!A2:R957,18,FALSE)</f>
      </c>
      <c r="AI764">
        <f>VLOOKUP(G764,Sku_Consolidated!A2:S957,19,FALSE)</f>
      </c>
      <c r="AJ764">
        <f>VLOOKUP(G764,Sku_Consolidated!A2:T957,20,FALSE)</f>
      </c>
    </row>
    <row r="765" spans="1:36" x14ac:dyDescent="0.25">
      <c r="A765">
        <v>2024</v>
      </c>
      <c r="B765" t="s">
        <v>31</v>
      </c>
      <c r="C765" t="s">
        <v>32</v>
      </c>
      <c r="D765" t="s">
        <v>33</v>
      </c>
      <c r="E765">
        <v>802</v>
      </c>
      <c r="F765">
        <f>IF(IFERROR(VLOOKUP(E765,Store_Showcase!B2:H144,{2}, FALSE), TRUE)=TRUE, IF(IFERROR(VLOOKUP(E765,Store_SRP!B2:H110,{2}, FALSE), TRUE)=TRUE,VLOOKUP(E765,Store_VAM!B2:H273,{2}, FALSE),VLOOKUP(E765,Store_SRP!B2:H110,{2}, FALSE)), VLOOKUP(E765,Store_Showcase!B2:H144,{2}, FALSE))</f>
      </c>
      <c r="G765">
        <v>657353</v>
      </c>
      <c r="H765" t="s">
        <v>779</v>
      </c>
      <c r="I765" s="8" t="s">
        <v>1052</v>
      </c>
      <c r="J765" t="s">
        <v>12</v>
      </c>
      <c r="K765" s="8">
        <f>IF(J765="PCK", I765, 0)</f>
      </c>
      <c r="L765" s="8">
        <f>IF(J765="KLS", I765, IF(J765="PCK", I765*VLOOKUP(G765,Sku_Consolidated!A2:U957,21, FALSE),I765*VLOOKUP(G765,Sku_Consolidated!A2:U957,21, FALSE)))</f>
      </c>
      <c r="M765" s="8">
        <f>IF(J765="PCS", I765, 0)</f>
      </c>
      <c r="N765" s="8" t="s">
        <v>1752</v>
      </c>
      <c r="O765" s="8">
        <f>N765 * VLOOKUP(E765&amp;VLOOKUP(G765,Sku_Consolidated!A2:Q957,17,FALSE),Sku_CommRate!A2:E1002, 5, FALSE)</f>
      </c>
      <c r="P765" s="8">
        <f>N765 - O765</f>
      </c>
      <c r="Q765">
        <f>VLOOKUP(G765,Sku_Consolidated!A2:G957,7, FALSE)</f>
      </c>
      <c r="R765">
        <f>IF(IFERROR(VLOOKUP(E765,Store_Showcase!B2:H144,7, FALSE), TRUE)=TRUE, IF(IFERROR(VLOOKUP(E765,Store_SRP!B2:H110,7, FALSE), TRUE)=TRUE,VLOOKUP(E765,Store_VAM!B2:H273,7, FALSE),VLOOKUP(E765,Store_SRP!B2:H110,7, FALSE)), VLOOKUP(E765,Store_Showcase!B2:H144,7, FALSE))</f>
      </c>
      <c r="S765">
        <f>IF(IFERROR(VLOOKUP(E765,Store_Showcase!B2:I144,8, FALSE), TRUE)=TRUE, IF(IFERROR(VLOOKUP(E765,Store_SRP!B2:I110,8, FALSE), TRUE)=TRUE,VLOOKUP(E765,Store_VAM!B2:I273,8, FALSE),VLOOKUP(E765,Store_SRP!B2:I110,8, FALSE)), VLOOKUP(E765,Store_Showcase!B2:I144,8, FALSE))</f>
      </c>
      <c r="T765">
        <f>VLOOKUP(G765,Sku_Consolidated!A2:R957,18,FALSE)</f>
      </c>
      <c r="U765">
        <v>4806532531588</v>
      </c>
      <c r="V765">
        <f>IF(VLOOKUP(G765,Sku_Consolidated!A2:S957,19,FALSE)="SHOWCASE", VLOOKUP(E765,Store_Showcase!B2:L144,11, FALSE), IF(VLOOKUP(G765,Sku_Consolidated!A2:S957,19,FALSE)="VAM",VLOOKUP(E765,Store_VAM!B2:L273,11, FALSE),VLOOKUP(E765,Store_SRP!B2:L110,11, FALSE)))</f>
      </c>
      <c r="W765">
        <f>VLOOKUP(G765,Sku_Consolidated!A2:W957,11,FALSE)</f>
      </c>
      <c r="X765">
        <f>VLOOKUP(G765,Sku_Consolidated!A2:H957,8,FALSE)</f>
      </c>
      <c r="Y765">
        <f>VLOOKUP(G765,Sku_Consolidated!A2:I957,9,FALSE)</f>
      </c>
      <c r="Z765" t="s">
        <v>38</v>
      </c>
      <c r="AA765">
        <f>VLOOKUP(G765,Sku_Consolidated!A2:E957,5,FALSE)</f>
      </c>
      <c r="AB765">
        <f>IF(VLOOKUP(G765,Sku_Consolidated!A2:S957,19,FALSE)="SHOWCASE", VLOOKUP(E765,Store_Showcase!B2:N144,13, FALSE), IF(VLOOKUP(G765,Sku_Consolidated!A2:S957,19,FALSE)="VAM",VLOOKUP(E765,Store_VAM!B2:N273,13, FALSE),VLOOKUP(E765,Store_SRP!B2:N110,13, FALSE)))</f>
      </c>
      <c r="AC765">
        <f>IF(IFERROR(AB765,TRUE)=TRUE, "-","OK")</f>
      </c>
      <c r="AD765" s="8" t="s">
        <v>1753</v>
      </c>
      <c r="AE765" s="8" t="s">
        <v>1754</v>
      </c>
      <c r="AF765">
        <f>IF(IFERROR(VLOOKUP(E765,Store_Showcase!B2:H144,{5}, FALSE), TRUE)=TRUE, IF(IFERROR(VLOOKUP(E765,Store_SRP!B2:H110,{5}, FALSE), TRUE)=TRUE,VLOOKUP(E765,Store_VAM!B2:H273,{5}, FALSE),VLOOKUP(E765,Store_SRP!B2:H110,{5}, FALSE)), VLOOKUP(E765,Store_Showcase!B2:H144,{5}, FALSE))</f>
      </c>
      <c r="AG765">
        <f>IF(IFERROR(VLOOKUP(E765,Store_Showcase!B2:H144,{6}, FALSE), TRUE)=TRUE, IF(IFERROR(VLOOKUP(E765,Store_SRP!B2:H110,{6}, FALSE), TRUE)=TRUE,VLOOKUP(E765,Store_VAM!B2:H273,{6}, FALSE),VLOOKUP(E765,Store_SRP!B2:H110,{6}, FALSE)), VLOOKUP(E765,Store_Showcase!B2:H144,{6}, FALSE))</f>
      </c>
      <c r="AH765">
        <f>VLOOKUP(G765,Sku_Consolidated!A2:R957,18,FALSE)</f>
      </c>
      <c r="AI765">
        <f>VLOOKUP(G765,Sku_Consolidated!A2:S957,19,FALSE)</f>
      </c>
      <c r="AJ765">
        <f>VLOOKUP(G765,Sku_Consolidated!A2:T957,20,FALSE)</f>
      </c>
    </row>
    <row r="766" spans="1:36" x14ac:dyDescent="0.25">
      <c r="A766">
        <v>2024</v>
      </c>
      <c r="B766" t="s">
        <v>31</v>
      </c>
      <c r="C766" t="s">
        <v>32</v>
      </c>
      <c r="D766" t="s">
        <v>33</v>
      </c>
      <c r="E766">
        <v>221</v>
      </c>
      <c r="F766">
        <f>IF(IFERROR(VLOOKUP(E766,Store_Showcase!B2:H144,{2}, FALSE), TRUE)=TRUE, IF(IFERROR(VLOOKUP(E766,Store_SRP!B2:H110,{2}, FALSE), TRUE)=TRUE,VLOOKUP(E766,Store_VAM!B2:H273,{2}, FALSE),VLOOKUP(E766,Store_SRP!B2:H110,{2}, FALSE)), VLOOKUP(E766,Store_Showcase!B2:H144,{2}, FALSE))</f>
      </c>
      <c r="G766">
        <v>657473</v>
      </c>
      <c r="H766" t="s">
        <v>1007</v>
      </c>
      <c r="I766" s="8" t="s">
        <v>1744</v>
      </c>
      <c r="J766" t="s">
        <v>36</v>
      </c>
      <c r="K766" s="8">
        <f>IF(J766="PCK", I766, 0)</f>
      </c>
      <c r="L766" s="8">
        <f>IF(J766="KLS", I766, IF(J766="PCK", I766*VLOOKUP(G766,Sku_Consolidated!A2:U957,21, FALSE),I766*VLOOKUP(G766,Sku_Consolidated!A2:U957,21, FALSE)))</f>
      </c>
      <c r="M766" s="8">
        <f>IF(J766="PCS", I766, 0)</f>
      </c>
      <c r="N766" s="8" t="s">
        <v>1755</v>
      </c>
      <c r="O766" s="8">
        <f>N766 * VLOOKUP(E766&amp;VLOOKUP(G766,Sku_Consolidated!A2:Q957,17,FALSE),Sku_CommRate!A2:E1002, 5, FALSE)</f>
      </c>
      <c r="P766" s="8">
        <f>N766 - O766</f>
      </c>
      <c r="Q766">
        <f>VLOOKUP(G766,Sku_Consolidated!A2:G957,7, FALSE)</f>
      </c>
      <c r="R766">
        <f>IF(IFERROR(VLOOKUP(E766,Store_Showcase!B2:H144,7, FALSE), TRUE)=TRUE, IF(IFERROR(VLOOKUP(E766,Store_SRP!B2:H110,7, FALSE), TRUE)=TRUE,VLOOKUP(E766,Store_VAM!B2:H273,7, FALSE),VLOOKUP(E766,Store_SRP!B2:H110,7, FALSE)), VLOOKUP(E766,Store_Showcase!B2:H144,7, FALSE))</f>
      </c>
      <c r="S766">
        <f>IF(IFERROR(VLOOKUP(E766,Store_Showcase!B2:I144,8, FALSE), TRUE)=TRUE, IF(IFERROR(VLOOKUP(E766,Store_SRP!B2:I110,8, FALSE), TRUE)=TRUE,VLOOKUP(E766,Store_VAM!B2:I273,8, FALSE),VLOOKUP(E766,Store_SRP!B2:I110,8, FALSE)), VLOOKUP(E766,Store_Showcase!B2:I144,8, FALSE))</f>
      </c>
      <c r="T766">
        <f>VLOOKUP(G766,Sku_Consolidated!A2:R957,18,FALSE)</f>
      </c>
      <c r="U766">
        <v>7076</v>
      </c>
      <c r="V766">
        <f>IF(VLOOKUP(G766,Sku_Consolidated!A2:S957,19,FALSE)="SHOWCASE", VLOOKUP(E766,Store_Showcase!B2:L144,11, FALSE), IF(VLOOKUP(G766,Sku_Consolidated!A2:S957,19,FALSE)="VAM",VLOOKUP(E766,Store_VAM!B2:L273,11, FALSE),VLOOKUP(E766,Store_SRP!B2:L110,11, FALSE)))</f>
      </c>
      <c r="W766">
        <f>VLOOKUP(G766,Sku_Consolidated!A2:W957,11,FALSE)</f>
      </c>
      <c r="X766">
        <f>VLOOKUP(G766,Sku_Consolidated!A2:H957,8,FALSE)</f>
      </c>
      <c r="Y766">
        <f>VLOOKUP(G766,Sku_Consolidated!A2:I957,9,FALSE)</f>
      </c>
      <c r="Z766" t="s">
        <v>38</v>
      </c>
      <c r="AA766">
        <f>VLOOKUP(G766,Sku_Consolidated!A2:E957,5,FALSE)</f>
      </c>
      <c r="AB766">
        <f>IF(VLOOKUP(G766,Sku_Consolidated!A2:S957,19,FALSE)="SHOWCASE", VLOOKUP(E766,Store_Showcase!B2:N144,13, FALSE), IF(VLOOKUP(G766,Sku_Consolidated!A2:S957,19,FALSE)="VAM",VLOOKUP(E766,Store_VAM!B2:N273,13, FALSE),VLOOKUP(E766,Store_SRP!B2:N110,13, FALSE)))</f>
      </c>
      <c r="AC766">
        <f>IF(IFERROR(AB766,TRUE)=TRUE, "-","OK")</f>
      </c>
      <c r="AD766" s="8" t="s">
        <v>1755</v>
      </c>
      <c r="AE766" s="8" t="s">
        <v>39</v>
      </c>
      <c r="AF766">
        <f>IF(IFERROR(VLOOKUP(E766,Store_Showcase!B2:H144,{5}, FALSE), TRUE)=TRUE, IF(IFERROR(VLOOKUP(E766,Store_SRP!B2:H110,{5}, FALSE), TRUE)=TRUE,VLOOKUP(E766,Store_VAM!B2:H273,{5}, FALSE),VLOOKUP(E766,Store_SRP!B2:H110,{5}, FALSE)), VLOOKUP(E766,Store_Showcase!B2:H144,{5}, FALSE))</f>
      </c>
      <c r="AG766">
        <f>IF(IFERROR(VLOOKUP(E766,Store_Showcase!B2:H144,{6}, FALSE), TRUE)=TRUE, IF(IFERROR(VLOOKUP(E766,Store_SRP!B2:H110,{6}, FALSE), TRUE)=TRUE,VLOOKUP(E766,Store_VAM!B2:H273,{6}, FALSE),VLOOKUP(E766,Store_SRP!B2:H110,{6}, FALSE)), VLOOKUP(E766,Store_Showcase!B2:H144,{6}, FALSE))</f>
      </c>
      <c r="AH766">
        <f>VLOOKUP(G766,Sku_Consolidated!A2:R957,18,FALSE)</f>
      </c>
      <c r="AI766">
        <f>VLOOKUP(G766,Sku_Consolidated!A2:S957,19,FALSE)</f>
      </c>
      <c r="AJ766">
        <f>VLOOKUP(G766,Sku_Consolidated!A2:T957,20,FALSE)</f>
      </c>
    </row>
    <row r="767" spans="1:36" x14ac:dyDescent="0.25">
      <c r="A767">
        <v>2024</v>
      </c>
      <c r="B767" t="s">
        <v>31</v>
      </c>
      <c r="C767" t="s">
        <v>32</v>
      </c>
      <c r="D767" t="s">
        <v>33</v>
      </c>
      <c r="E767">
        <v>216</v>
      </c>
      <c r="F767">
        <f>IF(IFERROR(VLOOKUP(E767,Store_Showcase!B2:H144,{2}, FALSE), TRUE)=TRUE, IF(IFERROR(VLOOKUP(E767,Store_SRP!B2:H110,{2}, FALSE), TRUE)=TRUE,VLOOKUP(E767,Store_VAM!B2:H273,{2}, FALSE),VLOOKUP(E767,Store_SRP!B2:H110,{2}, FALSE)), VLOOKUP(E767,Store_Showcase!B2:H144,{2}, FALSE))</f>
      </c>
      <c r="G767">
        <v>655314</v>
      </c>
      <c r="H767" t="s">
        <v>69</v>
      </c>
      <c r="I767" s="8" t="s">
        <v>1287</v>
      </c>
      <c r="J767" t="s">
        <v>36</v>
      </c>
      <c r="K767" s="8">
        <f>IF(J767="PCK", I767, 0)</f>
      </c>
      <c r="L767" s="8">
        <f>IF(J767="KLS", I767, IF(J767="PCK", I767*VLOOKUP(G767,Sku_Consolidated!A2:U957,21, FALSE),I767*VLOOKUP(G767,Sku_Consolidated!A2:U957,21, FALSE)))</f>
      </c>
      <c r="M767" s="8">
        <f>IF(J767="PCS", I767, 0)</f>
      </c>
      <c r="N767" s="8" t="s">
        <v>1756</v>
      </c>
      <c r="O767" s="8">
        <f>N767 * VLOOKUP(E767&amp;VLOOKUP(G767,Sku_Consolidated!A2:Q957,17,FALSE),Sku_CommRate!A2:E1002, 5, FALSE)</f>
      </c>
      <c r="P767" s="8">
        <f>N767 - O767</f>
      </c>
      <c r="Q767">
        <f>VLOOKUP(G767,Sku_Consolidated!A2:G957,7, FALSE)</f>
      </c>
      <c r="R767">
        <f>IF(IFERROR(VLOOKUP(E767,Store_Showcase!B2:H144,7, FALSE), TRUE)=TRUE, IF(IFERROR(VLOOKUP(E767,Store_SRP!B2:H110,7, FALSE), TRUE)=TRUE,VLOOKUP(E767,Store_VAM!B2:H273,7, FALSE),VLOOKUP(E767,Store_SRP!B2:H110,7, FALSE)), VLOOKUP(E767,Store_Showcase!B2:H144,7, FALSE))</f>
      </c>
      <c r="S767">
        <f>IF(IFERROR(VLOOKUP(E767,Store_Showcase!B2:I144,8, FALSE), TRUE)=TRUE, IF(IFERROR(VLOOKUP(E767,Store_SRP!B2:I110,8, FALSE), TRUE)=TRUE,VLOOKUP(E767,Store_VAM!B2:I273,8, FALSE),VLOOKUP(E767,Store_SRP!B2:I110,8, FALSE)), VLOOKUP(E767,Store_Showcase!B2:I144,8, FALSE))</f>
      </c>
      <c r="T767">
        <f>VLOOKUP(G767,Sku_Consolidated!A2:R957,18,FALSE)</f>
      </c>
      <c r="U767">
        <v>6239</v>
      </c>
      <c r="V767">
        <f>IF(VLOOKUP(G767,Sku_Consolidated!A2:S957,19,FALSE)="SHOWCASE", VLOOKUP(E767,Store_Showcase!B2:L144,11, FALSE), IF(VLOOKUP(G767,Sku_Consolidated!A2:S957,19,FALSE)="VAM",VLOOKUP(E767,Store_VAM!B2:L273,11, FALSE),VLOOKUP(E767,Store_SRP!B2:L110,11, FALSE)))</f>
      </c>
      <c r="W767">
        <f>VLOOKUP(G767,Sku_Consolidated!A2:W957,11,FALSE)</f>
      </c>
      <c r="X767">
        <f>VLOOKUP(G767,Sku_Consolidated!A2:H957,8,FALSE)</f>
      </c>
      <c r="Y767">
        <f>VLOOKUP(G767,Sku_Consolidated!A2:I957,9,FALSE)</f>
      </c>
      <c r="Z767" t="s">
        <v>38</v>
      </c>
      <c r="AA767">
        <f>VLOOKUP(G767,Sku_Consolidated!A2:E957,5,FALSE)</f>
      </c>
      <c r="AB767">
        <f>IF(VLOOKUP(G767,Sku_Consolidated!A2:S957,19,FALSE)="SHOWCASE", VLOOKUP(E767,Store_Showcase!B2:N144,13, FALSE), IF(VLOOKUP(G767,Sku_Consolidated!A2:S957,19,FALSE)="VAM",VLOOKUP(E767,Store_VAM!B2:N273,13, FALSE),VLOOKUP(E767,Store_SRP!B2:N110,13, FALSE)))</f>
      </c>
      <c r="AC767">
        <f>IF(IFERROR(AB767,TRUE)=TRUE, "-","OK")</f>
      </c>
      <c r="AD767" s="8" t="s">
        <v>1756</v>
      </c>
      <c r="AE767" s="8" t="s">
        <v>39</v>
      </c>
      <c r="AF767">
        <f>IF(IFERROR(VLOOKUP(E767,Store_Showcase!B2:H144,{5}, FALSE), TRUE)=TRUE, IF(IFERROR(VLOOKUP(E767,Store_SRP!B2:H110,{5}, FALSE), TRUE)=TRUE,VLOOKUP(E767,Store_VAM!B2:H273,{5}, FALSE),VLOOKUP(E767,Store_SRP!B2:H110,{5}, FALSE)), VLOOKUP(E767,Store_Showcase!B2:H144,{5}, FALSE))</f>
      </c>
      <c r="AG767">
        <f>IF(IFERROR(VLOOKUP(E767,Store_Showcase!B2:H144,{6}, FALSE), TRUE)=TRUE, IF(IFERROR(VLOOKUP(E767,Store_SRP!B2:H110,{6}, FALSE), TRUE)=TRUE,VLOOKUP(E767,Store_VAM!B2:H273,{6}, FALSE),VLOOKUP(E767,Store_SRP!B2:H110,{6}, FALSE)), VLOOKUP(E767,Store_Showcase!B2:H144,{6}, FALSE))</f>
      </c>
      <c r="AH767">
        <f>VLOOKUP(G767,Sku_Consolidated!A2:R957,18,FALSE)</f>
      </c>
      <c r="AI767">
        <f>VLOOKUP(G767,Sku_Consolidated!A2:S957,19,FALSE)</f>
      </c>
      <c r="AJ767">
        <f>VLOOKUP(G767,Sku_Consolidated!A2:T957,20,FALSE)</f>
      </c>
    </row>
    <row r="768" spans="1:36" x14ac:dyDescent="0.25">
      <c r="A768">
        <v>2024</v>
      </c>
      <c r="B768" t="s">
        <v>31</v>
      </c>
      <c r="C768" t="s">
        <v>32</v>
      </c>
      <c r="D768" t="s">
        <v>33</v>
      </c>
      <c r="E768">
        <v>4049</v>
      </c>
      <c r="F768">
        <f>IF(IFERROR(VLOOKUP(E768,Store_Showcase!B2:H144,{2}, FALSE), TRUE)=TRUE, IF(IFERROR(VLOOKUP(E768,Store_SRP!B2:H110,{2}, FALSE), TRUE)=TRUE,VLOOKUP(E768,Store_VAM!B2:H273,{2}, FALSE),VLOOKUP(E768,Store_SRP!B2:H110,{2}, FALSE)), VLOOKUP(E768,Store_Showcase!B2:H144,{2}, FALSE))</f>
      </c>
      <c r="G768">
        <v>655708</v>
      </c>
      <c r="H768" t="s">
        <v>481</v>
      </c>
      <c r="I768" s="8" t="s">
        <v>1757</v>
      </c>
      <c r="J768" t="s">
        <v>36</v>
      </c>
      <c r="K768" s="8">
        <f>IF(J768="PCK", I768, 0)</f>
      </c>
      <c r="L768" s="8">
        <f>IF(J768="KLS", I768, IF(J768="PCK", I768*VLOOKUP(G768,Sku_Consolidated!A2:U957,21, FALSE),I768*VLOOKUP(G768,Sku_Consolidated!A2:U957,21, FALSE)))</f>
      </c>
      <c r="M768" s="8">
        <f>IF(J768="PCS", I768, 0)</f>
      </c>
      <c r="N768" s="8" t="s">
        <v>1758</v>
      </c>
      <c r="O768" s="8">
        <f>N768 * VLOOKUP(E768&amp;VLOOKUP(G768,Sku_Consolidated!A2:Q957,17,FALSE),Sku_CommRate!A2:E1002, 5, FALSE)</f>
      </c>
      <c r="P768" s="8">
        <f>N768 - O768</f>
      </c>
      <c r="Q768">
        <f>VLOOKUP(G768,Sku_Consolidated!A2:G957,7, FALSE)</f>
      </c>
      <c r="R768">
        <f>IF(IFERROR(VLOOKUP(E768,Store_Showcase!B2:H144,7, FALSE), TRUE)=TRUE, IF(IFERROR(VLOOKUP(E768,Store_SRP!B2:H110,7, FALSE), TRUE)=TRUE,VLOOKUP(E768,Store_VAM!B2:H273,7, FALSE),VLOOKUP(E768,Store_SRP!B2:H110,7, FALSE)), VLOOKUP(E768,Store_Showcase!B2:H144,7, FALSE))</f>
      </c>
      <c r="S768">
        <f>IF(IFERROR(VLOOKUP(E768,Store_Showcase!B2:I144,8, FALSE), TRUE)=TRUE, IF(IFERROR(VLOOKUP(E768,Store_SRP!B2:I110,8, FALSE), TRUE)=TRUE,VLOOKUP(E768,Store_VAM!B2:I273,8, FALSE),VLOOKUP(E768,Store_SRP!B2:I110,8, FALSE)), VLOOKUP(E768,Store_Showcase!B2:I144,8, FALSE))</f>
      </c>
      <c r="T768">
        <f>VLOOKUP(G768,Sku_Consolidated!A2:R957,18,FALSE)</f>
      </c>
      <c r="U768">
        <v>6436</v>
      </c>
      <c r="V768">
        <f>IF(VLOOKUP(G768,Sku_Consolidated!A2:S957,19,FALSE)="SHOWCASE", VLOOKUP(E768,Store_Showcase!B2:L144,11, FALSE), IF(VLOOKUP(G768,Sku_Consolidated!A2:S957,19,FALSE)="VAM",VLOOKUP(E768,Store_VAM!B2:L273,11, FALSE),VLOOKUP(E768,Store_SRP!B2:L110,11, FALSE)))</f>
      </c>
      <c r="W768">
        <f>VLOOKUP(G768,Sku_Consolidated!A2:W957,11,FALSE)</f>
      </c>
      <c r="X768">
        <f>VLOOKUP(G768,Sku_Consolidated!A2:H957,8,FALSE)</f>
      </c>
      <c r="Y768">
        <f>VLOOKUP(G768,Sku_Consolidated!A2:I957,9,FALSE)</f>
      </c>
      <c r="Z768" t="s">
        <v>38</v>
      </c>
      <c r="AA768">
        <f>VLOOKUP(G768,Sku_Consolidated!A2:E957,5,FALSE)</f>
      </c>
      <c r="AB768">
        <f>IF(VLOOKUP(G768,Sku_Consolidated!A2:S957,19,FALSE)="SHOWCASE", VLOOKUP(E768,Store_Showcase!B2:N144,13, FALSE), IF(VLOOKUP(G768,Sku_Consolidated!A2:S957,19,FALSE)="VAM",VLOOKUP(E768,Store_VAM!B2:N273,13, FALSE),VLOOKUP(E768,Store_SRP!B2:N110,13, FALSE)))</f>
      </c>
      <c r="AC768">
        <f>IF(IFERROR(AB768,TRUE)=TRUE, "-","OK")</f>
      </c>
      <c r="AD768" s="8" t="s">
        <v>1758</v>
      </c>
      <c r="AE768" s="8" t="s">
        <v>39</v>
      </c>
      <c r="AF768">
        <f>IF(IFERROR(VLOOKUP(E768,Store_Showcase!B2:H144,{5}, FALSE), TRUE)=TRUE, IF(IFERROR(VLOOKUP(E768,Store_SRP!B2:H110,{5}, FALSE), TRUE)=TRUE,VLOOKUP(E768,Store_VAM!B2:H273,{5}, FALSE),VLOOKUP(E768,Store_SRP!B2:H110,{5}, FALSE)), VLOOKUP(E768,Store_Showcase!B2:H144,{5}, FALSE))</f>
      </c>
      <c r="AG768">
        <f>IF(IFERROR(VLOOKUP(E768,Store_Showcase!B2:H144,{6}, FALSE), TRUE)=TRUE, IF(IFERROR(VLOOKUP(E768,Store_SRP!B2:H110,{6}, FALSE), TRUE)=TRUE,VLOOKUP(E768,Store_VAM!B2:H273,{6}, FALSE),VLOOKUP(E768,Store_SRP!B2:H110,{6}, FALSE)), VLOOKUP(E768,Store_Showcase!B2:H144,{6}, FALSE))</f>
      </c>
      <c r="AH768">
        <f>VLOOKUP(G768,Sku_Consolidated!A2:R957,18,FALSE)</f>
      </c>
      <c r="AI768">
        <f>VLOOKUP(G768,Sku_Consolidated!A2:S957,19,FALSE)</f>
      </c>
      <c r="AJ768">
        <f>VLOOKUP(G768,Sku_Consolidated!A2:T957,20,FALSE)</f>
      </c>
    </row>
    <row r="769" spans="1:36" x14ac:dyDescent="0.25">
      <c r="A769">
        <v>2024</v>
      </c>
      <c r="B769" t="s">
        <v>31</v>
      </c>
      <c r="C769" t="s">
        <v>32</v>
      </c>
      <c r="D769" t="s">
        <v>33</v>
      </c>
      <c r="E769">
        <v>468</v>
      </c>
      <c r="F769">
        <f>IF(IFERROR(VLOOKUP(E769,Store_Showcase!B2:H144,{2}, FALSE), TRUE)=TRUE, IF(IFERROR(VLOOKUP(E769,Store_SRP!B2:H110,{2}, FALSE), TRUE)=TRUE,VLOOKUP(E769,Store_VAM!B2:H273,{2}, FALSE),VLOOKUP(E769,Store_SRP!B2:H110,{2}, FALSE)), VLOOKUP(E769,Store_Showcase!B2:H144,{2}, FALSE))</f>
      </c>
      <c r="G769">
        <v>655815</v>
      </c>
      <c r="H769" t="s">
        <v>446</v>
      </c>
      <c r="I769" s="8" t="s">
        <v>1759</v>
      </c>
      <c r="J769" t="s">
        <v>36</v>
      </c>
      <c r="K769" s="8">
        <f>IF(J769="PCK", I769, 0)</f>
      </c>
      <c r="L769" s="8">
        <f>IF(J769="KLS", I769, IF(J769="PCK", I769*VLOOKUP(G769,Sku_Consolidated!A2:U957,21, FALSE),I769*VLOOKUP(G769,Sku_Consolidated!A2:U957,21, FALSE)))</f>
      </c>
      <c r="M769" s="8">
        <f>IF(J769="PCS", I769, 0)</f>
      </c>
      <c r="N769" s="8" t="s">
        <v>1760</v>
      </c>
      <c r="O769" s="8">
        <f>N769 * VLOOKUP(E769&amp;VLOOKUP(G769,Sku_Consolidated!A2:Q957,17,FALSE),Sku_CommRate!A2:E1002, 5, FALSE)</f>
      </c>
      <c r="P769" s="8">
        <f>N769 - O769</f>
      </c>
      <c r="Q769">
        <f>VLOOKUP(G769,Sku_Consolidated!A2:G957,7, FALSE)</f>
      </c>
      <c r="R769">
        <f>IF(IFERROR(VLOOKUP(E769,Store_Showcase!B2:H144,7, FALSE), TRUE)=TRUE, IF(IFERROR(VLOOKUP(E769,Store_SRP!B2:H110,7, FALSE), TRUE)=TRUE,VLOOKUP(E769,Store_VAM!B2:H273,7, FALSE),VLOOKUP(E769,Store_SRP!B2:H110,7, FALSE)), VLOOKUP(E769,Store_Showcase!B2:H144,7, FALSE))</f>
      </c>
      <c r="S769">
        <f>IF(IFERROR(VLOOKUP(E769,Store_Showcase!B2:I144,8, FALSE), TRUE)=TRUE, IF(IFERROR(VLOOKUP(E769,Store_SRP!B2:I110,8, FALSE), TRUE)=TRUE,VLOOKUP(E769,Store_VAM!B2:I273,8, FALSE),VLOOKUP(E769,Store_SRP!B2:I110,8, FALSE)), VLOOKUP(E769,Store_Showcase!B2:I144,8, FALSE))</f>
      </c>
      <c r="T769">
        <f>VLOOKUP(G769,Sku_Consolidated!A2:R957,18,FALSE)</f>
      </c>
      <c r="U769">
        <v>6472</v>
      </c>
      <c r="V769">
        <f>IF(VLOOKUP(G769,Sku_Consolidated!A2:S957,19,FALSE)="SHOWCASE", VLOOKUP(E769,Store_Showcase!B2:L144,11, FALSE), IF(VLOOKUP(G769,Sku_Consolidated!A2:S957,19,FALSE)="VAM",VLOOKUP(E769,Store_VAM!B2:L273,11, FALSE),VLOOKUP(E769,Store_SRP!B2:L110,11, FALSE)))</f>
      </c>
      <c r="W769">
        <f>VLOOKUP(G769,Sku_Consolidated!A2:W957,11,FALSE)</f>
      </c>
      <c r="X769">
        <f>VLOOKUP(G769,Sku_Consolidated!A2:H957,8,FALSE)</f>
      </c>
      <c r="Y769">
        <f>VLOOKUP(G769,Sku_Consolidated!A2:I957,9,FALSE)</f>
      </c>
      <c r="Z769" t="s">
        <v>38</v>
      </c>
      <c r="AA769">
        <f>VLOOKUP(G769,Sku_Consolidated!A2:E957,5,FALSE)</f>
      </c>
      <c r="AB769">
        <f>IF(VLOOKUP(G769,Sku_Consolidated!A2:S957,19,FALSE)="SHOWCASE", VLOOKUP(E769,Store_Showcase!B2:N144,13, FALSE), IF(VLOOKUP(G769,Sku_Consolidated!A2:S957,19,FALSE)="VAM",VLOOKUP(E769,Store_VAM!B2:N273,13, FALSE),VLOOKUP(E769,Store_SRP!B2:N110,13, FALSE)))</f>
      </c>
      <c r="AC769">
        <f>IF(IFERROR(AB769,TRUE)=TRUE, "-","OK")</f>
      </c>
      <c r="AD769" s="8" t="s">
        <v>1760</v>
      </c>
      <c r="AE769" s="8" t="s">
        <v>39</v>
      </c>
      <c r="AF769">
        <f>IF(IFERROR(VLOOKUP(E769,Store_Showcase!B2:H144,{5}, FALSE), TRUE)=TRUE, IF(IFERROR(VLOOKUP(E769,Store_SRP!B2:H110,{5}, FALSE), TRUE)=TRUE,VLOOKUP(E769,Store_VAM!B2:H273,{5}, FALSE),VLOOKUP(E769,Store_SRP!B2:H110,{5}, FALSE)), VLOOKUP(E769,Store_Showcase!B2:H144,{5}, FALSE))</f>
      </c>
      <c r="AG769">
        <f>IF(IFERROR(VLOOKUP(E769,Store_Showcase!B2:H144,{6}, FALSE), TRUE)=TRUE, IF(IFERROR(VLOOKUP(E769,Store_SRP!B2:H110,{6}, FALSE), TRUE)=TRUE,VLOOKUP(E769,Store_VAM!B2:H273,{6}, FALSE),VLOOKUP(E769,Store_SRP!B2:H110,{6}, FALSE)), VLOOKUP(E769,Store_Showcase!B2:H144,{6}, FALSE))</f>
      </c>
      <c r="AH769">
        <f>VLOOKUP(G769,Sku_Consolidated!A2:R957,18,FALSE)</f>
      </c>
      <c r="AI769">
        <f>VLOOKUP(G769,Sku_Consolidated!A2:S957,19,FALSE)</f>
      </c>
      <c r="AJ769">
        <f>VLOOKUP(G769,Sku_Consolidated!A2:T957,20,FALSE)</f>
      </c>
    </row>
    <row r="770" spans="1:36" x14ac:dyDescent="0.25">
      <c r="A770">
        <v>2024</v>
      </c>
      <c r="B770" t="s">
        <v>31</v>
      </c>
      <c r="C770" t="s">
        <v>32</v>
      </c>
      <c r="D770" t="s">
        <v>33</v>
      </c>
      <c r="E770">
        <v>728</v>
      </c>
      <c r="F770">
        <f>IF(IFERROR(VLOOKUP(E770,Store_Showcase!B2:H144,{2}, FALSE), TRUE)=TRUE, IF(IFERROR(VLOOKUP(E770,Store_SRP!B2:H110,{2}, FALSE), TRUE)=TRUE,VLOOKUP(E770,Store_VAM!B2:H273,{2}, FALSE),VLOOKUP(E770,Store_SRP!B2:H110,{2}, FALSE)), VLOOKUP(E770,Store_Showcase!B2:H144,{2}, FALSE))</f>
      </c>
      <c r="G770">
        <v>657353</v>
      </c>
      <c r="H770" t="s">
        <v>779</v>
      </c>
      <c r="I770" s="8" t="s">
        <v>1052</v>
      </c>
      <c r="J770" t="s">
        <v>12</v>
      </c>
      <c r="K770" s="8">
        <f>IF(J770="PCK", I770, 0)</f>
      </c>
      <c r="L770" s="8">
        <f>IF(J770="KLS", I770, IF(J770="PCK", I770*VLOOKUP(G770,Sku_Consolidated!A2:U957,21, FALSE),I770*VLOOKUP(G770,Sku_Consolidated!A2:U957,21, FALSE)))</f>
      </c>
      <c r="M770" s="8">
        <f>IF(J770="PCS", I770, 0)</f>
      </c>
      <c r="N770" s="8" t="s">
        <v>1761</v>
      </c>
      <c r="O770" s="8">
        <f>N770 * VLOOKUP(E770&amp;VLOOKUP(G770,Sku_Consolidated!A2:Q957,17,FALSE),Sku_CommRate!A2:E1002, 5, FALSE)</f>
      </c>
      <c r="P770" s="8">
        <f>N770 - O770</f>
      </c>
      <c r="Q770">
        <f>VLOOKUP(G770,Sku_Consolidated!A2:G957,7, FALSE)</f>
      </c>
      <c r="R770">
        <f>IF(IFERROR(VLOOKUP(E770,Store_Showcase!B2:H144,7, FALSE), TRUE)=TRUE, IF(IFERROR(VLOOKUP(E770,Store_SRP!B2:H110,7, FALSE), TRUE)=TRUE,VLOOKUP(E770,Store_VAM!B2:H273,7, FALSE),VLOOKUP(E770,Store_SRP!B2:H110,7, FALSE)), VLOOKUP(E770,Store_Showcase!B2:H144,7, FALSE))</f>
      </c>
      <c r="S770">
        <f>IF(IFERROR(VLOOKUP(E770,Store_Showcase!B2:I144,8, FALSE), TRUE)=TRUE, IF(IFERROR(VLOOKUP(E770,Store_SRP!B2:I110,8, FALSE), TRUE)=TRUE,VLOOKUP(E770,Store_VAM!B2:I273,8, FALSE),VLOOKUP(E770,Store_SRP!B2:I110,8, FALSE)), VLOOKUP(E770,Store_Showcase!B2:I144,8, FALSE))</f>
      </c>
      <c r="T770">
        <f>VLOOKUP(G770,Sku_Consolidated!A2:R957,18,FALSE)</f>
      </c>
      <c r="U770">
        <v>4806532531588</v>
      </c>
      <c r="V770">
        <f>IF(VLOOKUP(G770,Sku_Consolidated!A2:S957,19,FALSE)="SHOWCASE", VLOOKUP(E770,Store_Showcase!B2:L144,11, FALSE), IF(VLOOKUP(G770,Sku_Consolidated!A2:S957,19,FALSE)="VAM",VLOOKUP(E770,Store_VAM!B2:L273,11, FALSE),VLOOKUP(E770,Store_SRP!B2:L110,11, FALSE)))</f>
      </c>
      <c r="W770">
        <f>VLOOKUP(G770,Sku_Consolidated!A2:W957,11,FALSE)</f>
      </c>
      <c r="X770">
        <f>VLOOKUP(G770,Sku_Consolidated!A2:H957,8,FALSE)</f>
      </c>
      <c r="Y770">
        <f>VLOOKUP(G770,Sku_Consolidated!A2:I957,9,FALSE)</f>
      </c>
      <c r="Z770" t="s">
        <v>38</v>
      </c>
      <c r="AA770">
        <f>VLOOKUP(G770,Sku_Consolidated!A2:E957,5,FALSE)</f>
      </c>
      <c r="AB770">
        <f>IF(VLOOKUP(G770,Sku_Consolidated!A2:S957,19,FALSE)="SHOWCASE", VLOOKUP(E770,Store_Showcase!B2:N144,13, FALSE), IF(VLOOKUP(G770,Sku_Consolidated!A2:S957,19,FALSE)="VAM",VLOOKUP(E770,Store_VAM!B2:N273,13, FALSE),VLOOKUP(E770,Store_SRP!B2:N110,13, FALSE)))</f>
      </c>
      <c r="AC770">
        <f>IF(IFERROR(AB770,TRUE)=TRUE, "-","OK")</f>
      </c>
      <c r="AD770" s="8" t="s">
        <v>1762</v>
      </c>
      <c r="AE770" s="8" t="s">
        <v>1763</v>
      </c>
      <c r="AF770">
        <f>IF(IFERROR(VLOOKUP(E770,Store_Showcase!B2:H144,{5}, FALSE), TRUE)=TRUE, IF(IFERROR(VLOOKUP(E770,Store_SRP!B2:H110,{5}, FALSE), TRUE)=TRUE,VLOOKUP(E770,Store_VAM!B2:H273,{5}, FALSE),VLOOKUP(E770,Store_SRP!B2:H110,{5}, FALSE)), VLOOKUP(E770,Store_Showcase!B2:H144,{5}, FALSE))</f>
      </c>
      <c r="AG770">
        <f>IF(IFERROR(VLOOKUP(E770,Store_Showcase!B2:H144,{6}, FALSE), TRUE)=TRUE, IF(IFERROR(VLOOKUP(E770,Store_SRP!B2:H110,{6}, FALSE), TRUE)=TRUE,VLOOKUP(E770,Store_VAM!B2:H273,{6}, FALSE),VLOOKUP(E770,Store_SRP!B2:H110,{6}, FALSE)), VLOOKUP(E770,Store_Showcase!B2:H144,{6}, FALSE))</f>
      </c>
      <c r="AH770">
        <f>VLOOKUP(G770,Sku_Consolidated!A2:R957,18,FALSE)</f>
      </c>
      <c r="AI770">
        <f>VLOOKUP(G770,Sku_Consolidated!A2:S957,19,FALSE)</f>
      </c>
      <c r="AJ770">
        <f>VLOOKUP(G770,Sku_Consolidated!A2:T957,20,FALSE)</f>
      </c>
    </row>
    <row r="771" spans="1:36" x14ac:dyDescent="0.25">
      <c r="A771">
        <v>2024</v>
      </c>
      <c r="B771" t="s">
        <v>31</v>
      </c>
      <c r="C771" t="s">
        <v>32</v>
      </c>
      <c r="D771" t="s">
        <v>33</v>
      </c>
      <c r="E771">
        <v>248</v>
      </c>
      <c r="F771">
        <f>IF(IFERROR(VLOOKUP(E771,Store_Showcase!B2:H144,{2}, FALSE), TRUE)=TRUE, IF(IFERROR(VLOOKUP(E771,Store_SRP!B2:H110,{2}, FALSE), TRUE)=TRUE,VLOOKUP(E771,Store_VAM!B2:H273,{2}, FALSE),VLOOKUP(E771,Store_SRP!B2:H110,{2}, FALSE)), VLOOKUP(E771,Store_Showcase!B2:H144,{2}, FALSE))</f>
      </c>
      <c r="G771">
        <v>656325</v>
      </c>
      <c r="H771" t="s">
        <v>474</v>
      </c>
      <c r="I771" s="8" t="s">
        <v>1764</v>
      </c>
      <c r="J771" t="s">
        <v>36</v>
      </c>
      <c r="K771" s="8">
        <f>IF(J771="PCK", I771, 0)</f>
      </c>
      <c r="L771" s="8">
        <f>IF(J771="KLS", I771, IF(J771="PCK", I771*VLOOKUP(G771,Sku_Consolidated!A2:U957,21, FALSE),I771*VLOOKUP(G771,Sku_Consolidated!A2:U957,21, FALSE)))</f>
      </c>
      <c r="M771" s="8">
        <f>IF(J771="PCS", I771, 0)</f>
      </c>
      <c r="N771" s="8" t="s">
        <v>1765</v>
      </c>
      <c r="O771" s="8">
        <f>N771 * VLOOKUP(E771&amp;VLOOKUP(G771,Sku_Consolidated!A2:Q957,17,FALSE),Sku_CommRate!A2:E1002, 5, FALSE)</f>
      </c>
      <c r="P771" s="8">
        <f>N771 - O771</f>
      </c>
      <c r="Q771">
        <f>VLOOKUP(G771,Sku_Consolidated!A2:G957,7, FALSE)</f>
      </c>
      <c r="R771">
        <f>IF(IFERROR(VLOOKUP(E771,Store_Showcase!B2:H144,7, FALSE), TRUE)=TRUE, IF(IFERROR(VLOOKUP(E771,Store_SRP!B2:H110,7, FALSE), TRUE)=TRUE,VLOOKUP(E771,Store_VAM!B2:H273,7, FALSE),VLOOKUP(E771,Store_SRP!B2:H110,7, FALSE)), VLOOKUP(E771,Store_Showcase!B2:H144,7, FALSE))</f>
      </c>
      <c r="S771">
        <f>IF(IFERROR(VLOOKUP(E771,Store_Showcase!B2:I144,8, FALSE), TRUE)=TRUE, IF(IFERROR(VLOOKUP(E771,Store_SRP!B2:I110,8, FALSE), TRUE)=TRUE,VLOOKUP(E771,Store_VAM!B2:I273,8, FALSE),VLOOKUP(E771,Store_SRP!B2:I110,8, FALSE)), VLOOKUP(E771,Store_Showcase!B2:I144,8, FALSE))</f>
      </c>
      <c r="T771">
        <f>VLOOKUP(G771,Sku_Consolidated!A2:R957,18,FALSE)</f>
      </c>
      <c r="U771">
        <v>6778</v>
      </c>
      <c r="V771">
        <f>IF(VLOOKUP(G771,Sku_Consolidated!A2:S957,19,FALSE)="SHOWCASE", VLOOKUP(E771,Store_Showcase!B2:L144,11, FALSE), IF(VLOOKUP(G771,Sku_Consolidated!A2:S957,19,FALSE)="VAM",VLOOKUP(E771,Store_VAM!B2:L273,11, FALSE),VLOOKUP(E771,Store_SRP!B2:L110,11, FALSE)))</f>
      </c>
      <c r="W771">
        <f>VLOOKUP(G771,Sku_Consolidated!A2:W957,11,FALSE)</f>
      </c>
      <c r="X771">
        <f>VLOOKUP(G771,Sku_Consolidated!A2:H957,8,FALSE)</f>
      </c>
      <c r="Y771">
        <f>VLOOKUP(G771,Sku_Consolidated!A2:I957,9,FALSE)</f>
      </c>
      <c r="Z771" t="s">
        <v>38</v>
      </c>
      <c r="AA771">
        <f>VLOOKUP(G771,Sku_Consolidated!A2:E957,5,FALSE)</f>
      </c>
      <c r="AB771">
        <f>IF(VLOOKUP(G771,Sku_Consolidated!A2:S957,19,FALSE)="SHOWCASE", VLOOKUP(E771,Store_Showcase!B2:N144,13, FALSE), IF(VLOOKUP(G771,Sku_Consolidated!A2:S957,19,FALSE)="VAM",VLOOKUP(E771,Store_VAM!B2:N273,13, FALSE),VLOOKUP(E771,Store_SRP!B2:N110,13, FALSE)))</f>
      </c>
      <c r="AC771">
        <f>IF(IFERROR(AB771,TRUE)=TRUE, "-","OK")</f>
      </c>
      <c r="AD771" s="8" t="s">
        <v>1766</v>
      </c>
      <c r="AE771" s="8" t="s">
        <v>1767</v>
      </c>
      <c r="AF771">
        <f>IF(IFERROR(VLOOKUP(E771,Store_Showcase!B2:H144,{5}, FALSE), TRUE)=TRUE, IF(IFERROR(VLOOKUP(E771,Store_SRP!B2:H110,{5}, FALSE), TRUE)=TRUE,VLOOKUP(E771,Store_VAM!B2:H273,{5}, FALSE),VLOOKUP(E771,Store_SRP!B2:H110,{5}, FALSE)), VLOOKUP(E771,Store_Showcase!B2:H144,{5}, FALSE))</f>
      </c>
      <c r="AG771">
        <f>IF(IFERROR(VLOOKUP(E771,Store_Showcase!B2:H144,{6}, FALSE), TRUE)=TRUE, IF(IFERROR(VLOOKUP(E771,Store_SRP!B2:H110,{6}, FALSE), TRUE)=TRUE,VLOOKUP(E771,Store_VAM!B2:H273,{6}, FALSE),VLOOKUP(E771,Store_SRP!B2:H110,{6}, FALSE)), VLOOKUP(E771,Store_Showcase!B2:H144,{6}, FALSE))</f>
      </c>
      <c r="AH771">
        <f>VLOOKUP(G771,Sku_Consolidated!A2:R957,18,FALSE)</f>
      </c>
      <c r="AI771">
        <f>VLOOKUP(G771,Sku_Consolidated!A2:S957,19,FALSE)</f>
      </c>
      <c r="AJ771">
        <f>VLOOKUP(G771,Sku_Consolidated!A2:T957,20,FALSE)</f>
      </c>
    </row>
    <row r="772" spans="1:36" x14ac:dyDescent="0.25">
      <c r="A772">
        <v>2024</v>
      </c>
      <c r="B772" t="s">
        <v>31</v>
      </c>
      <c r="C772" t="s">
        <v>32</v>
      </c>
      <c r="D772" t="s">
        <v>33</v>
      </c>
      <c r="E772">
        <v>736</v>
      </c>
      <c r="F772">
        <f>IF(IFERROR(VLOOKUP(E772,Store_Showcase!B2:H144,{2}, FALSE), TRUE)=TRUE, IF(IFERROR(VLOOKUP(E772,Store_SRP!B2:H110,{2}, FALSE), TRUE)=TRUE,VLOOKUP(E772,Store_VAM!B2:H273,{2}, FALSE),VLOOKUP(E772,Store_SRP!B2:H110,{2}, FALSE)), VLOOKUP(E772,Store_Showcase!B2:H144,{2}, FALSE))</f>
      </c>
      <c r="G772">
        <v>655304</v>
      </c>
      <c r="H772" t="s">
        <v>142</v>
      </c>
      <c r="I772" s="8" t="s">
        <v>1735</v>
      </c>
      <c r="J772" t="s">
        <v>36</v>
      </c>
      <c r="K772" s="8">
        <f>IF(J772="PCK", I772, 0)</f>
      </c>
      <c r="L772" s="8">
        <f>IF(J772="KLS", I772, IF(J772="PCK", I772*VLOOKUP(G772,Sku_Consolidated!A2:U957,21, FALSE),I772*VLOOKUP(G772,Sku_Consolidated!A2:U957,21, FALSE)))</f>
      </c>
      <c r="M772" s="8">
        <f>IF(J772="PCS", I772, 0)</f>
      </c>
      <c r="N772" s="8" t="s">
        <v>1768</v>
      </c>
      <c r="O772" s="8">
        <f>N772 * VLOOKUP(E772&amp;VLOOKUP(G772,Sku_Consolidated!A2:Q957,17,FALSE),Sku_CommRate!A2:E1002, 5, FALSE)</f>
      </c>
      <c r="P772" s="8">
        <f>N772 - O772</f>
      </c>
      <c r="Q772">
        <f>VLOOKUP(G772,Sku_Consolidated!A2:G957,7, FALSE)</f>
      </c>
      <c r="R772">
        <f>IF(IFERROR(VLOOKUP(E772,Store_Showcase!B2:H144,7, FALSE), TRUE)=TRUE, IF(IFERROR(VLOOKUP(E772,Store_SRP!B2:H110,7, FALSE), TRUE)=TRUE,VLOOKUP(E772,Store_VAM!B2:H273,7, FALSE),VLOOKUP(E772,Store_SRP!B2:H110,7, FALSE)), VLOOKUP(E772,Store_Showcase!B2:H144,7, FALSE))</f>
      </c>
      <c r="S772">
        <f>IF(IFERROR(VLOOKUP(E772,Store_Showcase!B2:I144,8, FALSE), TRUE)=TRUE, IF(IFERROR(VLOOKUP(E772,Store_SRP!B2:I110,8, FALSE), TRUE)=TRUE,VLOOKUP(E772,Store_VAM!B2:I273,8, FALSE),VLOOKUP(E772,Store_SRP!B2:I110,8, FALSE)), VLOOKUP(E772,Store_Showcase!B2:I144,8, FALSE))</f>
      </c>
      <c r="T772">
        <f>VLOOKUP(G772,Sku_Consolidated!A2:R957,18,FALSE)</f>
      </c>
      <c r="U772">
        <v>6231</v>
      </c>
      <c r="V772">
        <f>IF(VLOOKUP(G772,Sku_Consolidated!A2:S957,19,FALSE)="SHOWCASE", VLOOKUP(E772,Store_Showcase!B2:L144,11, FALSE), IF(VLOOKUP(G772,Sku_Consolidated!A2:S957,19,FALSE)="VAM",VLOOKUP(E772,Store_VAM!B2:L273,11, FALSE),VLOOKUP(E772,Store_SRP!B2:L110,11, FALSE)))</f>
      </c>
      <c r="W772">
        <f>VLOOKUP(G772,Sku_Consolidated!A2:W957,11,FALSE)</f>
      </c>
      <c r="X772">
        <f>VLOOKUP(G772,Sku_Consolidated!A2:H957,8,FALSE)</f>
      </c>
      <c r="Y772">
        <f>VLOOKUP(G772,Sku_Consolidated!A2:I957,9,FALSE)</f>
      </c>
      <c r="Z772" t="s">
        <v>38</v>
      </c>
      <c r="AA772">
        <f>VLOOKUP(G772,Sku_Consolidated!A2:E957,5,FALSE)</f>
      </c>
      <c r="AB772">
        <f>IF(VLOOKUP(G772,Sku_Consolidated!A2:S957,19,FALSE)="SHOWCASE", VLOOKUP(E772,Store_Showcase!B2:N144,13, FALSE), IF(VLOOKUP(G772,Sku_Consolidated!A2:S957,19,FALSE)="VAM",VLOOKUP(E772,Store_VAM!B2:N273,13, FALSE),VLOOKUP(E772,Store_SRP!B2:N110,13, FALSE)))</f>
      </c>
      <c r="AC772">
        <f>IF(IFERROR(AB772,TRUE)=TRUE, "-","OK")</f>
      </c>
      <c r="AD772" s="8" t="s">
        <v>1768</v>
      </c>
      <c r="AE772" s="8" t="s">
        <v>39</v>
      </c>
      <c r="AF772">
        <f>IF(IFERROR(VLOOKUP(E772,Store_Showcase!B2:H144,{5}, FALSE), TRUE)=TRUE, IF(IFERROR(VLOOKUP(E772,Store_SRP!B2:H110,{5}, FALSE), TRUE)=TRUE,VLOOKUP(E772,Store_VAM!B2:H273,{5}, FALSE),VLOOKUP(E772,Store_SRP!B2:H110,{5}, FALSE)), VLOOKUP(E772,Store_Showcase!B2:H144,{5}, FALSE))</f>
      </c>
      <c r="AG772">
        <f>IF(IFERROR(VLOOKUP(E772,Store_Showcase!B2:H144,{6}, FALSE), TRUE)=TRUE, IF(IFERROR(VLOOKUP(E772,Store_SRP!B2:H110,{6}, FALSE), TRUE)=TRUE,VLOOKUP(E772,Store_VAM!B2:H273,{6}, FALSE),VLOOKUP(E772,Store_SRP!B2:H110,{6}, FALSE)), VLOOKUP(E772,Store_Showcase!B2:H144,{6}, FALSE))</f>
      </c>
      <c r="AH772">
        <f>VLOOKUP(G772,Sku_Consolidated!A2:R957,18,FALSE)</f>
      </c>
      <c r="AI772">
        <f>VLOOKUP(G772,Sku_Consolidated!A2:S957,19,FALSE)</f>
      </c>
      <c r="AJ772">
        <f>VLOOKUP(G772,Sku_Consolidated!A2:T957,20,FALSE)</f>
      </c>
    </row>
    <row r="773" spans="1:36" x14ac:dyDescent="0.25">
      <c r="A773">
        <v>2024</v>
      </c>
      <c r="B773" t="s">
        <v>31</v>
      </c>
      <c r="C773" t="s">
        <v>32</v>
      </c>
      <c r="D773" t="s">
        <v>33</v>
      </c>
      <c r="E773">
        <v>705</v>
      </c>
      <c r="F773">
        <f>IF(IFERROR(VLOOKUP(E773,Store_Showcase!B2:H144,{2}, FALSE), TRUE)=TRUE, IF(IFERROR(VLOOKUP(E773,Store_SRP!B2:H110,{2}, FALSE), TRUE)=TRUE,VLOOKUP(E773,Store_VAM!B2:H273,{2}, FALSE),VLOOKUP(E773,Store_SRP!B2:H110,{2}, FALSE)), VLOOKUP(E773,Store_Showcase!B2:H144,{2}, FALSE))</f>
      </c>
      <c r="G773">
        <v>655533</v>
      </c>
      <c r="H773" t="s">
        <v>1769</v>
      </c>
      <c r="I773" s="8" t="s">
        <v>1770</v>
      </c>
      <c r="J773" t="s">
        <v>36</v>
      </c>
      <c r="K773" s="8">
        <f>IF(J773="PCK", I773, 0)</f>
      </c>
      <c r="L773" s="8">
        <f>IF(J773="KLS", I773, IF(J773="PCK", I773*VLOOKUP(G773,Sku_Consolidated!A2:U957,21, FALSE),I773*VLOOKUP(G773,Sku_Consolidated!A2:U957,21, FALSE)))</f>
      </c>
      <c r="M773" s="8">
        <f>IF(J773="PCS", I773, 0)</f>
      </c>
      <c r="N773" s="8" t="s">
        <v>1771</v>
      </c>
      <c r="O773" s="8">
        <f>N773 * VLOOKUP(E773&amp;VLOOKUP(G773,Sku_Consolidated!A2:Q957,17,FALSE),Sku_CommRate!A2:E1002, 5, FALSE)</f>
      </c>
      <c r="P773" s="8">
        <f>N773 - O773</f>
      </c>
      <c r="Q773">
        <f>VLOOKUP(G773,Sku_Consolidated!A2:G957,7, FALSE)</f>
      </c>
      <c r="R773">
        <f>IF(IFERROR(VLOOKUP(E773,Store_Showcase!B2:H144,7, FALSE), TRUE)=TRUE, IF(IFERROR(VLOOKUP(E773,Store_SRP!B2:H110,7, FALSE), TRUE)=TRUE,VLOOKUP(E773,Store_VAM!B2:H273,7, FALSE),VLOOKUP(E773,Store_SRP!B2:H110,7, FALSE)), VLOOKUP(E773,Store_Showcase!B2:H144,7, FALSE))</f>
      </c>
      <c r="S773">
        <f>IF(IFERROR(VLOOKUP(E773,Store_Showcase!B2:I144,8, FALSE), TRUE)=TRUE, IF(IFERROR(VLOOKUP(E773,Store_SRP!B2:I110,8, FALSE), TRUE)=TRUE,VLOOKUP(E773,Store_VAM!B2:I273,8, FALSE),VLOOKUP(E773,Store_SRP!B2:I110,8, FALSE)), VLOOKUP(E773,Store_Showcase!B2:I144,8, FALSE))</f>
      </c>
      <c r="T773">
        <f>VLOOKUP(G773,Sku_Consolidated!A2:R957,18,FALSE)</f>
      </c>
      <c r="U773">
        <v>6354</v>
      </c>
      <c r="V773">
        <f>IF(VLOOKUP(G773,Sku_Consolidated!A2:S957,19,FALSE)="SHOWCASE", VLOOKUP(E773,Store_Showcase!B2:L144,11, FALSE), IF(VLOOKUP(G773,Sku_Consolidated!A2:S957,19,FALSE)="VAM",VLOOKUP(E773,Store_VAM!B2:L273,11, FALSE),VLOOKUP(E773,Store_SRP!B2:L110,11, FALSE)))</f>
      </c>
      <c r="W773">
        <f>VLOOKUP(G773,Sku_Consolidated!A2:W957,11,FALSE)</f>
      </c>
      <c r="X773">
        <f>VLOOKUP(G773,Sku_Consolidated!A2:H957,8,FALSE)</f>
      </c>
      <c r="Y773">
        <f>VLOOKUP(G773,Sku_Consolidated!A2:I957,9,FALSE)</f>
      </c>
      <c r="Z773" t="s">
        <v>38</v>
      </c>
      <c r="AA773">
        <f>VLOOKUP(G773,Sku_Consolidated!A2:E957,5,FALSE)</f>
      </c>
      <c r="AB773">
        <f>IF(VLOOKUP(G773,Sku_Consolidated!A2:S957,19,FALSE)="SHOWCASE", VLOOKUP(E773,Store_Showcase!B2:N144,13, FALSE), IF(VLOOKUP(G773,Sku_Consolidated!A2:S957,19,FALSE)="VAM",VLOOKUP(E773,Store_VAM!B2:N273,13, FALSE),VLOOKUP(E773,Store_SRP!B2:N110,13, FALSE)))</f>
      </c>
      <c r="AC773">
        <f>IF(IFERROR(AB773,TRUE)=TRUE, "-","OK")</f>
      </c>
      <c r="AD773" s="8" t="s">
        <v>1771</v>
      </c>
      <c r="AE773" s="8" t="s">
        <v>39</v>
      </c>
      <c r="AF773">
        <f>IF(IFERROR(VLOOKUP(E773,Store_Showcase!B2:H144,{5}, FALSE), TRUE)=TRUE, IF(IFERROR(VLOOKUP(E773,Store_SRP!B2:H110,{5}, FALSE), TRUE)=TRUE,VLOOKUP(E773,Store_VAM!B2:H273,{5}, FALSE),VLOOKUP(E773,Store_SRP!B2:H110,{5}, FALSE)), VLOOKUP(E773,Store_Showcase!B2:H144,{5}, FALSE))</f>
      </c>
      <c r="AG773">
        <f>IF(IFERROR(VLOOKUP(E773,Store_Showcase!B2:H144,{6}, FALSE), TRUE)=TRUE, IF(IFERROR(VLOOKUP(E773,Store_SRP!B2:H110,{6}, FALSE), TRUE)=TRUE,VLOOKUP(E773,Store_VAM!B2:H273,{6}, FALSE),VLOOKUP(E773,Store_SRP!B2:H110,{6}, FALSE)), VLOOKUP(E773,Store_Showcase!B2:H144,{6}, FALSE))</f>
      </c>
      <c r="AH773">
        <f>VLOOKUP(G773,Sku_Consolidated!A2:R957,18,FALSE)</f>
      </c>
      <c r="AI773">
        <f>VLOOKUP(G773,Sku_Consolidated!A2:S957,19,FALSE)</f>
      </c>
      <c r="AJ773">
        <f>VLOOKUP(G773,Sku_Consolidated!A2:T957,20,FALSE)</f>
      </c>
    </row>
    <row r="774" spans="1:36" x14ac:dyDescent="0.25">
      <c r="A774">
        <v>2024</v>
      </c>
      <c r="B774" t="s">
        <v>31</v>
      </c>
      <c r="C774" t="s">
        <v>32</v>
      </c>
      <c r="D774" t="s">
        <v>33</v>
      </c>
      <c r="E774">
        <v>736</v>
      </c>
      <c r="F774">
        <f>IF(IFERROR(VLOOKUP(E774,Store_Showcase!B2:H144,{2}, FALSE), TRUE)=TRUE, IF(IFERROR(VLOOKUP(E774,Store_SRP!B2:H110,{2}, FALSE), TRUE)=TRUE,VLOOKUP(E774,Store_VAM!B2:H273,{2}, FALSE),VLOOKUP(E774,Store_SRP!B2:H110,{2}, FALSE)), VLOOKUP(E774,Store_Showcase!B2:H144,{2}, FALSE))</f>
      </c>
      <c r="G774">
        <v>655311</v>
      </c>
      <c r="H774" t="s">
        <v>119</v>
      </c>
      <c r="I774" s="8" t="s">
        <v>1772</v>
      </c>
      <c r="J774" t="s">
        <v>36</v>
      </c>
      <c r="K774" s="8">
        <f>IF(J774="PCK", I774, 0)</f>
      </c>
      <c r="L774" s="8">
        <f>IF(J774="KLS", I774, IF(J774="PCK", I774*VLOOKUP(G774,Sku_Consolidated!A2:U957,21, FALSE),I774*VLOOKUP(G774,Sku_Consolidated!A2:U957,21, FALSE)))</f>
      </c>
      <c r="M774" s="8">
        <f>IF(J774="PCS", I774, 0)</f>
      </c>
      <c r="N774" s="8" t="s">
        <v>1773</v>
      </c>
      <c r="O774" s="8">
        <f>N774 * VLOOKUP(E774&amp;VLOOKUP(G774,Sku_Consolidated!A2:Q957,17,FALSE),Sku_CommRate!A2:E1002, 5, FALSE)</f>
      </c>
      <c r="P774" s="8">
        <f>N774 - O774</f>
      </c>
      <c r="Q774">
        <f>VLOOKUP(G774,Sku_Consolidated!A2:G957,7, FALSE)</f>
      </c>
      <c r="R774">
        <f>IF(IFERROR(VLOOKUP(E774,Store_Showcase!B2:H144,7, FALSE), TRUE)=TRUE, IF(IFERROR(VLOOKUP(E774,Store_SRP!B2:H110,7, FALSE), TRUE)=TRUE,VLOOKUP(E774,Store_VAM!B2:H273,7, FALSE),VLOOKUP(E774,Store_SRP!B2:H110,7, FALSE)), VLOOKUP(E774,Store_Showcase!B2:H144,7, FALSE))</f>
      </c>
      <c r="S774">
        <f>IF(IFERROR(VLOOKUP(E774,Store_Showcase!B2:I144,8, FALSE), TRUE)=TRUE, IF(IFERROR(VLOOKUP(E774,Store_SRP!B2:I110,8, FALSE), TRUE)=TRUE,VLOOKUP(E774,Store_VAM!B2:I273,8, FALSE),VLOOKUP(E774,Store_SRP!B2:I110,8, FALSE)), VLOOKUP(E774,Store_Showcase!B2:I144,8, FALSE))</f>
      </c>
      <c r="T774">
        <f>VLOOKUP(G774,Sku_Consolidated!A2:R957,18,FALSE)</f>
      </c>
      <c r="U774">
        <v>6237</v>
      </c>
      <c r="V774">
        <f>IF(VLOOKUP(G774,Sku_Consolidated!A2:S957,19,FALSE)="SHOWCASE", VLOOKUP(E774,Store_Showcase!B2:L144,11, FALSE), IF(VLOOKUP(G774,Sku_Consolidated!A2:S957,19,FALSE)="VAM",VLOOKUP(E774,Store_VAM!B2:L273,11, FALSE),VLOOKUP(E774,Store_SRP!B2:L110,11, FALSE)))</f>
      </c>
      <c r="W774">
        <f>VLOOKUP(G774,Sku_Consolidated!A2:W957,11,FALSE)</f>
      </c>
      <c r="X774">
        <f>VLOOKUP(G774,Sku_Consolidated!A2:H957,8,FALSE)</f>
      </c>
      <c r="Y774">
        <f>VLOOKUP(G774,Sku_Consolidated!A2:I957,9,FALSE)</f>
      </c>
      <c r="Z774" t="s">
        <v>38</v>
      </c>
      <c r="AA774">
        <f>VLOOKUP(G774,Sku_Consolidated!A2:E957,5,FALSE)</f>
      </c>
      <c r="AB774">
        <f>IF(VLOOKUP(G774,Sku_Consolidated!A2:S957,19,FALSE)="SHOWCASE", VLOOKUP(E774,Store_Showcase!B2:N144,13, FALSE), IF(VLOOKUP(G774,Sku_Consolidated!A2:S957,19,FALSE)="VAM",VLOOKUP(E774,Store_VAM!B2:N273,13, FALSE),VLOOKUP(E774,Store_SRP!B2:N110,13, FALSE)))</f>
      </c>
      <c r="AC774">
        <f>IF(IFERROR(AB774,TRUE)=TRUE, "-","OK")</f>
      </c>
      <c r="AD774" s="8" t="s">
        <v>1773</v>
      </c>
      <c r="AE774" s="8" t="s">
        <v>39</v>
      </c>
      <c r="AF774">
        <f>IF(IFERROR(VLOOKUP(E774,Store_Showcase!B2:H144,{5}, FALSE), TRUE)=TRUE, IF(IFERROR(VLOOKUP(E774,Store_SRP!B2:H110,{5}, FALSE), TRUE)=TRUE,VLOOKUP(E774,Store_VAM!B2:H273,{5}, FALSE),VLOOKUP(E774,Store_SRP!B2:H110,{5}, FALSE)), VLOOKUP(E774,Store_Showcase!B2:H144,{5}, FALSE))</f>
      </c>
      <c r="AG774">
        <f>IF(IFERROR(VLOOKUP(E774,Store_Showcase!B2:H144,{6}, FALSE), TRUE)=TRUE, IF(IFERROR(VLOOKUP(E774,Store_SRP!B2:H110,{6}, FALSE), TRUE)=TRUE,VLOOKUP(E774,Store_VAM!B2:H273,{6}, FALSE),VLOOKUP(E774,Store_SRP!B2:H110,{6}, FALSE)), VLOOKUP(E774,Store_Showcase!B2:H144,{6}, FALSE))</f>
      </c>
      <c r="AH774">
        <f>VLOOKUP(G774,Sku_Consolidated!A2:R957,18,FALSE)</f>
      </c>
      <c r="AI774">
        <f>VLOOKUP(G774,Sku_Consolidated!A2:S957,19,FALSE)</f>
      </c>
      <c r="AJ774">
        <f>VLOOKUP(G774,Sku_Consolidated!A2:T957,20,FALSE)</f>
      </c>
    </row>
    <row r="775" spans="1:36" x14ac:dyDescent="0.25">
      <c r="A775">
        <v>2024</v>
      </c>
      <c r="B775" t="s">
        <v>31</v>
      </c>
      <c r="C775" t="s">
        <v>32</v>
      </c>
      <c r="D775" t="s">
        <v>33</v>
      </c>
      <c r="E775">
        <v>201</v>
      </c>
      <c r="F775">
        <f>IF(IFERROR(VLOOKUP(E775,Store_Showcase!B2:H144,{2}, FALSE), TRUE)=TRUE, IF(IFERROR(VLOOKUP(E775,Store_SRP!B2:H110,{2}, FALSE), TRUE)=TRUE,VLOOKUP(E775,Store_VAM!B2:H273,{2}, FALSE),VLOOKUP(E775,Store_SRP!B2:H110,{2}, FALSE)), VLOOKUP(E775,Store_Showcase!B2:H144,{2}, FALSE))</f>
      </c>
      <c r="G775">
        <v>687767</v>
      </c>
      <c r="H775" t="s">
        <v>1118</v>
      </c>
      <c r="I775" s="8" t="s">
        <v>1198</v>
      </c>
      <c r="J775" t="s">
        <v>493</v>
      </c>
      <c r="K775" s="8">
        <f>IF(J775="PCK", I775, 0)</f>
      </c>
      <c r="L775" s="8">
        <f>IF(J775="KLS", I775, IF(J775="PCK", I775*VLOOKUP(G775,Sku_Consolidated!A2:U957,21, FALSE),I775*VLOOKUP(G775,Sku_Consolidated!A2:U957,21, FALSE)))</f>
      </c>
      <c r="M775" s="8">
        <f>IF(J775="PCS", I775, 0)</f>
      </c>
      <c r="N775" s="8" t="s">
        <v>1774</v>
      </c>
      <c r="O775" s="8">
        <f>N775 * VLOOKUP(E775&amp;VLOOKUP(G775,Sku_Consolidated!A2:Q957,17,FALSE),Sku_CommRate!A2:E1002, 5, FALSE)</f>
      </c>
      <c r="P775" s="8">
        <f>N775 - O775</f>
      </c>
      <c r="Q775">
        <f>VLOOKUP(G775,Sku_Consolidated!A2:G957,7, FALSE)</f>
      </c>
      <c r="R775">
        <f>IF(IFERROR(VLOOKUP(E775,Store_Showcase!B2:H144,7, FALSE), TRUE)=TRUE, IF(IFERROR(VLOOKUP(E775,Store_SRP!B2:H110,7, FALSE), TRUE)=TRUE,VLOOKUP(E775,Store_VAM!B2:H273,7, FALSE),VLOOKUP(E775,Store_SRP!B2:H110,7, FALSE)), VLOOKUP(E775,Store_Showcase!B2:H144,7, FALSE))</f>
      </c>
      <c r="S775">
        <f>IF(IFERROR(VLOOKUP(E775,Store_Showcase!B2:I144,8, FALSE), TRUE)=TRUE, IF(IFERROR(VLOOKUP(E775,Store_SRP!B2:I110,8, FALSE), TRUE)=TRUE,VLOOKUP(E775,Store_VAM!B2:I273,8, FALSE),VLOOKUP(E775,Store_SRP!B2:I110,8, FALSE)), VLOOKUP(E775,Store_Showcase!B2:I144,8, FALSE))</f>
      </c>
      <c r="T775">
        <f>VLOOKUP(G775,Sku_Consolidated!A2:R957,18,FALSE)</f>
      </c>
      <c r="U775">
        <v>4806532531557</v>
      </c>
      <c r="V775">
        <f>IF(VLOOKUP(G775,Sku_Consolidated!A2:S957,19,FALSE)="SHOWCASE", VLOOKUP(E775,Store_Showcase!B2:L144,11, FALSE), IF(VLOOKUP(G775,Sku_Consolidated!A2:S957,19,FALSE)="VAM",VLOOKUP(E775,Store_VAM!B2:L273,11, FALSE),VLOOKUP(E775,Store_SRP!B2:L110,11, FALSE)))</f>
      </c>
      <c r="W775">
        <f>VLOOKUP(G775,Sku_Consolidated!A2:W957,11,FALSE)</f>
      </c>
      <c r="X775">
        <f>VLOOKUP(G775,Sku_Consolidated!A2:H957,8,FALSE)</f>
      </c>
      <c r="Y775">
        <f>VLOOKUP(G775,Sku_Consolidated!A2:I957,9,FALSE)</f>
      </c>
      <c r="Z775" t="s">
        <v>38</v>
      </c>
      <c r="AA775">
        <f>VLOOKUP(G775,Sku_Consolidated!A2:E957,5,FALSE)</f>
      </c>
      <c r="AB775">
        <f>IF(VLOOKUP(G775,Sku_Consolidated!A2:S957,19,FALSE)="SHOWCASE", VLOOKUP(E775,Store_Showcase!B2:N144,13, FALSE), IF(VLOOKUP(G775,Sku_Consolidated!A2:S957,19,FALSE)="VAM",VLOOKUP(E775,Store_VAM!B2:N273,13, FALSE),VLOOKUP(E775,Store_SRP!B2:N110,13, FALSE)))</f>
      </c>
      <c r="AC775">
        <f>IF(IFERROR(AB775,TRUE)=TRUE, "-","OK")</f>
      </c>
      <c r="AD775" s="8" t="s">
        <v>1775</v>
      </c>
      <c r="AE775" s="8" t="s">
        <v>1776</v>
      </c>
      <c r="AF775">
        <f>IF(IFERROR(VLOOKUP(E775,Store_Showcase!B2:H144,{5}, FALSE), TRUE)=TRUE, IF(IFERROR(VLOOKUP(E775,Store_SRP!B2:H110,{5}, FALSE), TRUE)=TRUE,VLOOKUP(E775,Store_VAM!B2:H273,{5}, FALSE),VLOOKUP(E775,Store_SRP!B2:H110,{5}, FALSE)), VLOOKUP(E775,Store_Showcase!B2:H144,{5}, FALSE))</f>
      </c>
      <c r="AG775">
        <f>IF(IFERROR(VLOOKUP(E775,Store_Showcase!B2:H144,{6}, FALSE), TRUE)=TRUE, IF(IFERROR(VLOOKUP(E775,Store_SRP!B2:H110,{6}, FALSE), TRUE)=TRUE,VLOOKUP(E775,Store_VAM!B2:H273,{6}, FALSE),VLOOKUP(E775,Store_SRP!B2:H110,{6}, FALSE)), VLOOKUP(E775,Store_Showcase!B2:H144,{6}, FALSE))</f>
      </c>
      <c r="AH775">
        <f>VLOOKUP(G775,Sku_Consolidated!A2:R957,18,FALSE)</f>
      </c>
      <c r="AI775">
        <f>VLOOKUP(G775,Sku_Consolidated!A2:S957,19,FALSE)</f>
      </c>
      <c r="AJ775">
        <f>VLOOKUP(G775,Sku_Consolidated!A2:T957,20,FALSE)</f>
      </c>
    </row>
    <row r="776" spans="1:36" x14ac:dyDescent="0.25">
      <c r="A776">
        <v>2024</v>
      </c>
      <c r="B776" t="s">
        <v>31</v>
      </c>
      <c r="C776" t="s">
        <v>32</v>
      </c>
      <c r="D776" t="s">
        <v>33</v>
      </c>
      <c r="E776">
        <v>207</v>
      </c>
      <c r="F776">
        <f>IF(IFERROR(VLOOKUP(E776,Store_Showcase!B2:H144,{2}, FALSE), TRUE)=TRUE, IF(IFERROR(VLOOKUP(E776,Store_SRP!B2:H110,{2}, FALSE), TRUE)=TRUE,VLOOKUP(E776,Store_VAM!B2:H273,{2}, FALSE),VLOOKUP(E776,Store_SRP!B2:H110,{2}, FALSE)), VLOOKUP(E776,Store_Showcase!B2:H144,{2}, FALSE))</f>
      </c>
      <c r="G776">
        <v>655723</v>
      </c>
      <c r="H776" t="s">
        <v>1777</v>
      </c>
      <c r="I776" s="8" t="s">
        <v>1778</v>
      </c>
      <c r="J776" t="s">
        <v>36</v>
      </c>
      <c r="K776" s="8">
        <f>IF(J776="PCK", I776, 0)</f>
      </c>
      <c r="L776" s="8">
        <f>IF(J776="KLS", I776, IF(J776="PCK", I776*VLOOKUP(G776,Sku_Consolidated!A2:U957,21, FALSE),I776*VLOOKUP(G776,Sku_Consolidated!A2:U957,21, FALSE)))</f>
      </c>
      <c r="M776" s="8">
        <f>IF(J776="PCS", I776, 0)</f>
      </c>
      <c r="N776" s="8" t="s">
        <v>1779</v>
      </c>
      <c r="O776" s="8">
        <f>N776 * VLOOKUP(E776&amp;VLOOKUP(G776,Sku_Consolidated!A2:Q957,17,FALSE),Sku_CommRate!A2:E1002, 5, FALSE)</f>
      </c>
      <c r="P776" s="8">
        <f>N776 - O776</f>
      </c>
      <c r="Q776">
        <f>VLOOKUP(G776,Sku_Consolidated!A2:G957,7, FALSE)</f>
      </c>
      <c r="R776">
        <f>IF(IFERROR(VLOOKUP(E776,Store_Showcase!B2:H144,7, FALSE), TRUE)=TRUE, IF(IFERROR(VLOOKUP(E776,Store_SRP!B2:H110,7, FALSE), TRUE)=TRUE,VLOOKUP(E776,Store_VAM!B2:H273,7, FALSE),VLOOKUP(E776,Store_SRP!B2:H110,7, FALSE)), VLOOKUP(E776,Store_Showcase!B2:H144,7, FALSE))</f>
      </c>
      <c r="S776">
        <f>IF(IFERROR(VLOOKUP(E776,Store_Showcase!B2:I144,8, FALSE), TRUE)=TRUE, IF(IFERROR(VLOOKUP(E776,Store_SRP!B2:I110,8, FALSE), TRUE)=TRUE,VLOOKUP(E776,Store_VAM!B2:I273,8, FALSE),VLOOKUP(E776,Store_SRP!B2:I110,8, FALSE)), VLOOKUP(E776,Store_Showcase!B2:I144,8, FALSE))</f>
      </c>
      <c r="T776">
        <f>VLOOKUP(G776,Sku_Consolidated!A2:R957,18,FALSE)</f>
      </c>
      <c r="U776">
        <v>6449</v>
      </c>
      <c r="V776">
        <f>IF(VLOOKUP(G776,Sku_Consolidated!A2:S957,19,FALSE)="SHOWCASE", VLOOKUP(E776,Store_Showcase!B2:L144,11, FALSE), IF(VLOOKUP(G776,Sku_Consolidated!A2:S957,19,FALSE)="VAM",VLOOKUP(E776,Store_VAM!B2:L273,11, FALSE),VLOOKUP(E776,Store_SRP!B2:L110,11, FALSE)))</f>
      </c>
      <c r="W776">
        <f>VLOOKUP(G776,Sku_Consolidated!A2:W957,11,FALSE)</f>
      </c>
      <c r="X776">
        <f>VLOOKUP(G776,Sku_Consolidated!A2:H957,8,FALSE)</f>
      </c>
      <c r="Y776">
        <f>VLOOKUP(G776,Sku_Consolidated!A2:I957,9,FALSE)</f>
      </c>
      <c r="Z776" t="s">
        <v>38</v>
      </c>
      <c r="AA776">
        <f>VLOOKUP(G776,Sku_Consolidated!A2:E957,5,FALSE)</f>
      </c>
      <c r="AB776">
        <f>IF(VLOOKUP(G776,Sku_Consolidated!A2:S957,19,FALSE)="SHOWCASE", VLOOKUP(E776,Store_Showcase!B2:N144,13, FALSE), IF(VLOOKUP(G776,Sku_Consolidated!A2:S957,19,FALSE)="VAM",VLOOKUP(E776,Store_VAM!B2:N273,13, FALSE),VLOOKUP(E776,Store_SRP!B2:N110,13, FALSE)))</f>
      </c>
      <c r="AC776">
        <f>IF(IFERROR(AB776,TRUE)=TRUE, "-","OK")</f>
      </c>
      <c r="AD776" s="8" t="s">
        <v>1779</v>
      </c>
      <c r="AE776" s="8" t="s">
        <v>39</v>
      </c>
      <c r="AF776">
        <f>IF(IFERROR(VLOOKUP(E776,Store_Showcase!B2:H144,{5}, FALSE), TRUE)=TRUE, IF(IFERROR(VLOOKUP(E776,Store_SRP!B2:H110,{5}, FALSE), TRUE)=TRUE,VLOOKUP(E776,Store_VAM!B2:H273,{5}, FALSE),VLOOKUP(E776,Store_SRP!B2:H110,{5}, FALSE)), VLOOKUP(E776,Store_Showcase!B2:H144,{5}, FALSE))</f>
      </c>
      <c r="AG776">
        <f>IF(IFERROR(VLOOKUP(E776,Store_Showcase!B2:H144,{6}, FALSE), TRUE)=TRUE, IF(IFERROR(VLOOKUP(E776,Store_SRP!B2:H110,{6}, FALSE), TRUE)=TRUE,VLOOKUP(E776,Store_VAM!B2:H273,{6}, FALSE),VLOOKUP(E776,Store_SRP!B2:H110,{6}, FALSE)), VLOOKUP(E776,Store_Showcase!B2:H144,{6}, FALSE))</f>
      </c>
      <c r="AH776">
        <f>VLOOKUP(G776,Sku_Consolidated!A2:R957,18,FALSE)</f>
      </c>
      <c r="AI776">
        <f>VLOOKUP(G776,Sku_Consolidated!A2:S957,19,FALSE)</f>
      </c>
      <c r="AJ776">
        <f>VLOOKUP(G776,Sku_Consolidated!A2:T957,20,FALSE)</f>
      </c>
    </row>
    <row r="777" spans="1:36" x14ac:dyDescent="0.25">
      <c r="A777">
        <v>2024</v>
      </c>
      <c r="B777" t="s">
        <v>31</v>
      </c>
      <c r="C777" t="s">
        <v>32</v>
      </c>
      <c r="D777" t="s">
        <v>33</v>
      </c>
      <c r="E777">
        <v>201</v>
      </c>
      <c r="F777">
        <f>IF(IFERROR(VLOOKUP(E777,Store_Showcase!B2:H144,{2}, FALSE), TRUE)=TRUE, IF(IFERROR(VLOOKUP(E777,Store_SRP!B2:H110,{2}, FALSE), TRUE)=TRUE,VLOOKUP(E777,Store_VAM!B2:H273,{2}, FALSE),VLOOKUP(E777,Store_SRP!B2:H110,{2}, FALSE)), VLOOKUP(E777,Store_Showcase!B2:H144,{2}, FALSE))</f>
      </c>
      <c r="G777">
        <v>657353</v>
      </c>
      <c r="H777" t="s">
        <v>779</v>
      </c>
      <c r="I777" s="8" t="s">
        <v>1052</v>
      </c>
      <c r="J777" t="s">
        <v>12</v>
      </c>
      <c r="K777" s="8">
        <f>IF(J777="PCK", I777, 0)</f>
      </c>
      <c r="L777" s="8">
        <f>IF(J777="KLS", I777, IF(J777="PCK", I777*VLOOKUP(G777,Sku_Consolidated!A2:U957,21, FALSE),I777*VLOOKUP(G777,Sku_Consolidated!A2:U957,21, FALSE)))</f>
      </c>
      <c r="M777" s="8">
        <f>IF(J777="PCS", I777, 0)</f>
      </c>
      <c r="N777" s="8" t="s">
        <v>1780</v>
      </c>
      <c r="O777" s="8">
        <f>N777 * VLOOKUP(E777&amp;VLOOKUP(G777,Sku_Consolidated!A2:Q957,17,FALSE),Sku_CommRate!A2:E1002, 5, FALSE)</f>
      </c>
      <c r="P777" s="8">
        <f>N777 - O777</f>
      </c>
      <c r="Q777">
        <f>VLOOKUP(G777,Sku_Consolidated!A2:G957,7, FALSE)</f>
      </c>
      <c r="R777">
        <f>IF(IFERROR(VLOOKUP(E777,Store_Showcase!B2:H144,7, FALSE), TRUE)=TRUE, IF(IFERROR(VLOOKUP(E777,Store_SRP!B2:H110,7, FALSE), TRUE)=TRUE,VLOOKUP(E777,Store_VAM!B2:H273,7, FALSE),VLOOKUP(E777,Store_SRP!B2:H110,7, FALSE)), VLOOKUP(E777,Store_Showcase!B2:H144,7, FALSE))</f>
      </c>
      <c r="S777">
        <f>IF(IFERROR(VLOOKUP(E777,Store_Showcase!B2:I144,8, FALSE), TRUE)=TRUE, IF(IFERROR(VLOOKUP(E777,Store_SRP!B2:I110,8, FALSE), TRUE)=TRUE,VLOOKUP(E777,Store_VAM!B2:I273,8, FALSE),VLOOKUP(E777,Store_SRP!B2:I110,8, FALSE)), VLOOKUP(E777,Store_Showcase!B2:I144,8, FALSE))</f>
      </c>
      <c r="T777">
        <f>VLOOKUP(G777,Sku_Consolidated!A2:R957,18,FALSE)</f>
      </c>
      <c r="U777">
        <v>4806532531588</v>
      </c>
      <c r="V777">
        <f>IF(VLOOKUP(G777,Sku_Consolidated!A2:S957,19,FALSE)="SHOWCASE", VLOOKUP(E777,Store_Showcase!B2:L144,11, FALSE), IF(VLOOKUP(G777,Sku_Consolidated!A2:S957,19,FALSE)="VAM",VLOOKUP(E777,Store_VAM!B2:L273,11, FALSE),VLOOKUP(E777,Store_SRP!B2:L110,11, FALSE)))</f>
      </c>
      <c r="W777">
        <f>VLOOKUP(G777,Sku_Consolidated!A2:W957,11,FALSE)</f>
      </c>
      <c r="X777">
        <f>VLOOKUP(G777,Sku_Consolidated!A2:H957,8,FALSE)</f>
      </c>
      <c r="Y777">
        <f>VLOOKUP(G777,Sku_Consolidated!A2:I957,9,FALSE)</f>
      </c>
      <c r="Z777" t="s">
        <v>38</v>
      </c>
      <c r="AA777">
        <f>VLOOKUP(G777,Sku_Consolidated!A2:E957,5,FALSE)</f>
      </c>
      <c r="AB777">
        <f>IF(VLOOKUP(G777,Sku_Consolidated!A2:S957,19,FALSE)="SHOWCASE", VLOOKUP(E777,Store_Showcase!B2:N144,13, FALSE), IF(VLOOKUP(G777,Sku_Consolidated!A2:S957,19,FALSE)="VAM",VLOOKUP(E777,Store_VAM!B2:N273,13, FALSE),VLOOKUP(E777,Store_SRP!B2:N110,13, FALSE)))</f>
      </c>
      <c r="AC777">
        <f>IF(IFERROR(AB777,TRUE)=TRUE, "-","OK")</f>
      </c>
      <c r="AD777" s="8" t="s">
        <v>1781</v>
      </c>
      <c r="AE777" s="8" t="s">
        <v>1782</v>
      </c>
      <c r="AF777">
        <f>IF(IFERROR(VLOOKUP(E777,Store_Showcase!B2:H144,{5}, FALSE), TRUE)=TRUE, IF(IFERROR(VLOOKUP(E777,Store_SRP!B2:H110,{5}, FALSE), TRUE)=TRUE,VLOOKUP(E777,Store_VAM!B2:H273,{5}, FALSE),VLOOKUP(E777,Store_SRP!B2:H110,{5}, FALSE)), VLOOKUP(E777,Store_Showcase!B2:H144,{5}, FALSE))</f>
      </c>
      <c r="AG777">
        <f>IF(IFERROR(VLOOKUP(E777,Store_Showcase!B2:H144,{6}, FALSE), TRUE)=TRUE, IF(IFERROR(VLOOKUP(E777,Store_SRP!B2:H110,{6}, FALSE), TRUE)=TRUE,VLOOKUP(E777,Store_VAM!B2:H273,{6}, FALSE),VLOOKUP(E777,Store_SRP!B2:H110,{6}, FALSE)), VLOOKUP(E777,Store_Showcase!B2:H144,{6}, FALSE))</f>
      </c>
      <c r="AH777">
        <f>VLOOKUP(G777,Sku_Consolidated!A2:R957,18,FALSE)</f>
      </c>
      <c r="AI777">
        <f>VLOOKUP(G777,Sku_Consolidated!A2:S957,19,FALSE)</f>
      </c>
      <c r="AJ777">
        <f>VLOOKUP(G777,Sku_Consolidated!A2:T957,20,FALSE)</f>
      </c>
    </row>
    <row r="778" spans="1:36" x14ac:dyDescent="0.25">
      <c r="A778">
        <v>2024</v>
      </c>
      <c r="B778" t="s">
        <v>31</v>
      </c>
      <c r="C778" t="s">
        <v>32</v>
      </c>
      <c r="D778" t="s">
        <v>33</v>
      </c>
      <c r="E778">
        <v>602</v>
      </c>
      <c r="F778">
        <f>IF(IFERROR(VLOOKUP(E778,Store_Showcase!B2:H144,{2}, FALSE), TRUE)=TRUE, IF(IFERROR(VLOOKUP(E778,Store_SRP!B2:H110,{2}, FALSE), TRUE)=TRUE,VLOOKUP(E778,Store_VAM!B2:H273,{2}, FALSE),VLOOKUP(E778,Store_SRP!B2:H110,{2}, FALSE)), VLOOKUP(E778,Store_Showcase!B2:H144,{2}, FALSE))</f>
      </c>
      <c r="G778">
        <v>657353</v>
      </c>
      <c r="H778" t="s">
        <v>779</v>
      </c>
      <c r="I778" s="8" t="s">
        <v>1052</v>
      </c>
      <c r="J778" t="s">
        <v>12</v>
      </c>
      <c r="K778" s="8">
        <f>IF(J778="PCK", I778, 0)</f>
      </c>
      <c r="L778" s="8">
        <f>IF(J778="KLS", I778, IF(J778="PCK", I778*VLOOKUP(G778,Sku_Consolidated!A2:U957,21, FALSE),I778*VLOOKUP(G778,Sku_Consolidated!A2:U957,21, FALSE)))</f>
      </c>
      <c r="M778" s="8">
        <f>IF(J778="PCS", I778, 0)</f>
      </c>
      <c r="N778" s="8" t="s">
        <v>1783</v>
      </c>
      <c r="O778" s="8">
        <f>N778 * VLOOKUP(E778&amp;VLOOKUP(G778,Sku_Consolidated!A2:Q957,17,FALSE),Sku_CommRate!A2:E1002, 5, FALSE)</f>
      </c>
      <c r="P778" s="8">
        <f>N778 - O778</f>
      </c>
      <c r="Q778">
        <f>VLOOKUP(G778,Sku_Consolidated!A2:G957,7, FALSE)</f>
      </c>
      <c r="R778">
        <f>IF(IFERROR(VLOOKUP(E778,Store_Showcase!B2:H144,7, FALSE), TRUE)=TRUE, IF(IFERROR(VLOOKUP(E778,Store_SRP!B2:H110,7, FALSE), TRUE)=TRUE,VLOOKUP(E778,Store_VAM!B2:H273,7, FALSE),VLOOKUP(E778,Store_SRP!B2:H110,7, FALSE)), VLOOKUP(E778,Store_Showcase!B2:H144,7, FALSE))</f>
      </c>
      <c r="S778">
        <f>IF(IFERROR(VLOOKUP(E778,Store_Showcase!B2:I144,8, FALSE), TRUE)=TRUE, IF(IFERROR(VLOOKUP(E778,Store_SRP!B2:I110,8, FALSE), TRUE)=TRUE,VLOOKUP(E778,Store_VAM!B2:I273,8, FALSE),VLOOKUP(E778,Store_SRP!B2:I110,8, FALSE)), VLOOKUP(E778,Store_Showcase!B2:I144,8, FALSE))</f>
      </c>
      <c r="T778">
        <f>VLOOKUP(G778,Sku_Consolidated!A2:R957,18,FALSE)</f>
      </c>
      <c r="U778">
        <v>4806532531588</v>
      </c>
      <c r="V778">
        <f>IF(VLOOKUP(G778,Sku_Consolidated!A2:S957,19,FALSE)="SHOWCASE", VLOOKUP(E778,Store_Showcase!B2:L144,11, FALSE), IF(VLOOKUP(G778,Sku_Consolidated!A2:S957,19,FALSE)="VAM",VLOOKUP(E778,Store_VAM!B2:L273,11, FALSE),VLOOKUP(E778,Store_SRP!B2:L110,11, FALSE)))</f>
      </c>
      <c r="W778">
        <f>VLOOKUP(G778,Sku_Consolidated!A2:W957,11,FALSE)</f>
      </c>
      <c r="X778">
        <f>VLOOKUP(G778,Sku_Consolidated!A2:H957,8,FALSE)</f>
      </c>
      <c r="Y778">
        <f>VLOOKUP(G778,Sku_Consolidated!A2:I957,9,FALSE)</f>
      </c>
      <c r="Z778" t="s">
        <v>38</v>
      </c>
      <c r="AA778">
        <f>VLOOKUP(G778,Sku_Consolidated!A2:E957,5,FALSE)</f>
      </c>
      <c r="AB778">
        <f>IF(VLOOKUP(G778,Sku_Consolidated!A2:S957,19,FALSE)="SHOWCASE", VLOOKUP(E778,Store_Showcase!B2:N144,13, FALSE), IF(VLOOKUP(G778,Sku_Consolidated!A2:S957,19,FALSE)="VAM",VLOOKUP(E778,Store_VAM!B2:N273,13, FALSE),VLOOKUP(E778,Store_SRP!B2:N110,13, FALSE)))</f>
      </c>
      <c r="AC778">
        <f>IF(IFERROR(AB778,TRUE)=TRUE, "-","OK")</f>
      </c>
      <c r="AD778" s="8" t="s">
        <v>1784</v>
      </c>
      <c r="AE778" s="8" t="s">
        <v>1785</v>
      </c>
      <c r="AF778">
        <f>IF(IFERROR(VLOOKUP(E778,Store_Showcase!B2:H144,{5}, FALSE), TRUE)=TRUE, IF(IFERROR(VLOOKUP(E778,Store_SRP!B2:H110,{5}, FALSE), TRUE)=TRUE,VLOOKUP(E778,Store_VAM!B2:H273,{5}, FALSE),VLOOKUP(E778,Store_SRP!B2:H110,{5}, FALSE)), VLOOKUP(E778,Store_Showcase!B2:H144,{5}, FALSE))</f>
      </c>
      <c r="AG778">
        <f>IF(IFERROR(VLOOKUP(E778,Store_Showcase!B2:H144,{6}, FALSE), TRUE)=TRUE, IF(IFERROR(VLOOKUP(E778,Store_SRP!B2:H110,{6}, FALSE), TRUE)=TRUE,VLOOKUP(E778,Store_VAM!B2:H273,{6}, FALSE),VLOOKUP(E778,Store_SRP!B2:H110,{6}, FALSE)), VLOOKUP(E778,Store_Showcase!B2:H144,{6}, FALSE))</f>
      </c>
      <c r="AH778">
        <f>VLOOKUP(G778,Sku_Consolidated!A2:R957,18,FALSE)</f>
      </c>
      <c r="AI778">
        <f>VLOOKUP(G778,Sku_Consolidated!A2:S957,19,FALSE)</f>
      </c>
      <c r="AJ778">
        <f>VLOOKUP(G778,Sku_Consolidated!A2:T957,20,FALSE)</f>
      </c>
    </row>
    <row r="779" spans="1:36" x14ac:dyDescent="0.25">
      <c r="A779">
        <v>2024</v>
      </c>
      <c r="B779" t="s">
        <v>31</v>
      </c>
      <c r="C779" t="s">
        <v>32</v>
      </c>
      <c r="D779" t="s">
        <v>33</v>
      </c>
      <c r="E779">
        <v>253</v>
      </c>
      <c r="F779">
        <f>IF(IFERROR(VLOOKUP(E779,Store_Showcase!B2:H144,{2}, FALSE), TRUE)=TRUE, IF(IFERROR(VLOOKUP(E779,Store_SRP!B2:H110,{2}, FALSE), TRUE)=TRUE,VLOOKUP(E779,Store_VAM!B2:H273,{2}, FALSE),VLOOKUP(E779,Store_SRP!B2:H110,{2}, FALSE)), VLOOKUP(E779,Store_Showcase!B2:H144,{2}, FALSE))</f>
      </c>
      <c r="G779">
        <v>655538</v>
      </c>
      <c r="H779" t="s">
        <v>374</v>
      </c>
      <c r="I779" s="8" t="s">
        <v>1786</v>
      </c>
      <c r="J779" t="s">
        <v>36</v>
      </c>
      <c r="K779" s="8">
        <f>IF(J779="PCK", I779, 0)</f>
      </c>
      <c r="L779" s="8">
        <f>IF(J779="KLS", I779, IF(J779="PCK", I779*VLOOKUP(G779,Sku_Consolidated!A2:U957,21, FALSE),I779*VLOOKUP(G779,Sku_Consolidated!A2:U957,21, FALSE)))</f>
      </c>
      <c r="M779" s="8">
        <f>IF(J779="PCS", I779, 0)</f>
      </c>
      <c r="N779" s="8" t="s">
        <v>1787</v>
      </c>
      <c r="O779" s="8">
        <f>N779 * VLOOKUP(E779&amp;VLOOKUP(G779,Sku_Consolidated!A2:Q957,17,FALSE),Sku_CommRate!A2:E1002, 5, FALSE)</f>
      </c>
      <c r="P779" s="8">
        <f>N779 - O779</f>
      </c>
      <c r="Q779">
        <f>VLOOKUP(G779,Sku_Consolidated!A2:G957,7, FALSE)</f>
      </c>
      <c r="R779">
        <f>IF(IFERROR(VLOOKUP(E779,Store_Showcase!B2:H144,7, FALSE), TRUE)=TRUE, IF(IFERROR(VLOOKUP(E779,Store_SRP!B2:H110,7, FALSE), TRUE)=TRUE,VLOOKUP(E779,Store_VAM!B2:H273,7, FALSE),VLOOKUP(E779,Store_SRP!B2:H110,7, FALSE)), VLOOKUP(E779,Store_Showcase!B2:H144,7, FALSE))</f>
      </c>
      <c r="S779">
        <f>IF(IFERROR(VLOOKUP(E779,Store_Showcase!B2:I144,8, FALSE), TRUE)=TRUE, IF(IFERROR(VLOOKUP(E779,Store_SRP!B2:I110,8, FALSE), TRUE)=TRUE,VLOOKUP(E779,Store_VAM!B2:I273,8, FALSE),VLOOKUP(E779,Store_SRP!B2:I110,8, FALSE)), VLOOKUP(E779,Store_Showcase!B2:I144,8, FALSE))</f>
      </c>
      <c r="T779">
        <f>VLOOKUP(G779,Sku_Consolidated!A2:R957,18,FALSE)</f>
      </c>
      <c r="U779">
        <v>6359</v>
      </c>
      <c r="V779">
        <f>IF(VLOOKUP(G779,Sku_Consolidated!A2:S957,19,FALSE)="SHOWCASE", VLOOKUP(E779,Store_Showcase!B2:L144,11, FALSE), IF(VLOOKUP(G779,Sku_Consolidated!A2:S957,19,FALSE)="VAM",VLOOKUP(E779,Store_VAM!B2:L273,11, FALSE),VLOOKUP(E779,Store_SRP!B2:L110,11, FALSE)))</f>
      </c>
      <c r="W779">
        <f>VLOOKUP(G779,Sku_Consolidated!A2:W957,11,FALSE)</f>
      </c>
      <c r="X779">
        <f>VLOOKUP(G779,Sku_Consolidated!A2:H957,8,FALSE)</f>
      </c>
      <c r="Y779">
        <f>VLOOKUP(G779,Sku_Consolidated!A2:I957,9,FALSE)</f>
      </c>
      <c r="Z779" t="s">
        <v>38</v>
      </c>
      <c r="AA779">
        <f>VLOOKUP(G779,Sku_Consolidated!A2:E957,5,FALSE)</f>
      </c>
      <c r="AB779">
        <f>IF(VLOOKUP(G779,Sku_Consolidated!A2:S957,19,FALSE)="SHOWCASE", VLOOKUP(E779,Store_Showcase!B2:N144,13, FALSE), IF(VLOOKUP(G779,Sku_Consolidated!A2:S957,19,FALSE)="VAM",VLOOKUP(E779,Store_VAM!B2:N273,13, FALSE),VLOOKUP(E779,Store_SRP!B2:N110,13, FALSE)))</f>
      </c>
      <c r="AC779">
        <f>IF(IFERROR(AB779,TRUE)=TRUE, "-","OK")</f>
      </c>
      <c r="AD779" s="8" t="s">
        <v>1787</v>
      </c>
      <c r="AE779" s="8" t="s">
        <v>39</v>
      </c>
      <c r="AF779">
        <f>IF(IFERROR(VLOOKUP(E779,Store_Showcase!B2:H144,{5}, FALSE), TRUE)=TRUE, IF(IFERROR(VLOOKUP(E779,Store_SRP!B2:H110,{5}, FALSE), TRUE)=TRUE,VLOOKUP(E779,Store_VAM!B2:H273,{5}, FALSE),VLOOKUP(E779,Store_SRP!B2:H110,{5}, FALSE)), VLOOKUP(E779,Store_Showcase!B2:H144,{5}, FALSE))</f>
      </c>
      <c r="AG779">
        <f>IF(IFERROR(VLOOKUP(E779,Store_Showcase!B2:H144,{6}, FALSE), TRUE)=TRUE, IF(IFERROR(VLOOKUP(E779,Store_SRP!B2:H110,{6}, FALSE), TRUE)=TRUE,VLOOKUP(E779,Store_VAM!B2:H273,{6}, FALSE),VLOOKUP(E779,Store_SRP!B2:H110,{6}, FALSE)), VLOOKUP(E779,Store_Showcase!B2:H144,{6}, FALSE))</f>
      </c>
      <c r="AH779">
        <f>VLOOKUP(G779,Sku_Consolidated!A2:R957,18,FALSE)</f>
      </c>
      <c r="AI779">
        <f>VLOOKUP(G779,Sku_Consolidated!A2:S957,19,FALSE)</f>
      </c>
      <c r="AJ779">
        <f>VLOOKUP(G779,Sku_Consolidated!A2:T957,20,FALSE)</f>
      </c>
    </row>
    <row r="780" spans="1:36" x14ac:dyDescent="0.25">
      <c r="A780">
        <v>2024</v>
      </c>
      <c r="B780" t="s">
        <v>31</v>
      </c>
      <c r="C780" t="s">
        <v>32</v>
      </c>
      <c r="D780" t="s">
        <v>33</v>
      </c>
      <c r="E780">
        <v>402</v>
      </c>
      <c r="F780">
        <f>IF(IFERROR(VLOOKUP(E780,Store_Showcase!B2:H144,{2}, FALSE), TRUE)=TRUE, IF(IFERROR(VLOOKUP(E780,Store_SRP!B2:H110,{2}, FALSE), TRUE)=TRUE,VLOOKUP(E780,Store_VAM!B2:H273,{2}, FALSE),VLOOKUP(E780,Store_SRP!B2:H110,{2}, FALSE)), VLOOKUP(E780,Store_Showcase!B2:H144,{2}, FALSE))</f>
      </c>
      <c r="G780">
        <v>655537</v>
      </c>
      <c r="H780" t="s">
        <v>708</v>
      </c>
      <c r="I780" s="8" t="s">
        <v>1788</v>
      </c>
      <c r="J780" t="s">
        <v>36</v>
      </c>
      <c r="K780" s="8">
        <f>IF(J780="PCK", I780, 0)</f>
      </c>
      <c r="L780" s="8">
        <f>IF(J780="KLS", I780, IF(J780="PCK", I780*VLOOKUP(G780,Sku_Consolidated!A2:U957,21, FALSE),I780*VLOOKUP(G780,Sku_Consolidated!A2:U957,21, FALSE)))</f>
      </c>
      <c r="M780" s="8">
        <f>IF(J780="PCS", I780, 0)</f>
      </c>
      <c r="N780" s="8" t="s">
        <v>1789</v>
      </c>
      <c r="O780" s="8">
        <f>N780 * VLOOKUP(E780&amp;VLOOKUP(G780,Sku_Consolidated!A2:Q957,17,FALSE),Sku_CommRate!A2:E1002, 5, FALSE)</f>
      </c>
      <c r="P780" s="8">
        <f>N780 - O780</f>
      </c>
      <c r="Q780">
        <f>VLOOKUP(G780,Sku_Consolidated!A2:G957,7, FALSE)</f>
      </c>
      <c r="R780">
        <f>IF(IFERROR(VLOOKUP(E780,Store_Showcase!B2:H144,7, FALSE), TRUE)=TRUE, IF(IFERROR(VLOOKUP(E780,Store_SRP!B2:H110,7, FALSE), TRUE)=TRUE,VLOOKUP(E780,Store_VAM!B2:H273,7, FALSE),VLOOKUP(E780,Store_SRP!B2:H110,7, FALSE)), VLOOKUP(E780,Store_Showcase!B2:H144,7, FALSE))</f>
      </c>
      <c r="S780">
        <f>IF(IFERROR(VLOOKUP(E780,Store_Showcase!B2:I144,8, FALSE), TRUE)=TRUE, IF(IFERROR(VLOOKUP(E780,Store_SRP!B2:I110,8, FALSE), TRUE)=TRUE,VLOOKUP(E780,Store_VAM!B2:I273,8, FALSE),VLOOKUP(E780,Store_SRP!B2:I110,8, FALSE)), VLOOKUP(E780,Store_Showcase!B2:I144,8, FALSE))</f>
      </c>
      <c r="T780">
        <f>VLOOKUP(G780,Sku_Consolidated!A2:R957,18,FALSE)</f>
      </c>
      <c r="U780">
        <v>6358</v>
      </c>
      <c r="V780">
        <f>IF(VLOOKUP(G780,Sku_Consolidated!A2:S957,19,FALSE)="SHOWCASE", VLOOKUP(E780,Store_Showcase!B2:L144,11, FALSE), IF(VLOOKUP(G780,Sku_Consolidated!A2:S957,19,FALSE)="VAM",VLOOKUP(E780,Store_VAM!B2:L273,11, FALSE),VLOOKUP(E780,Store_SRP!B2:L110,11, FALSE)))</f>
      </c>
      <c r="W780">
        <f>VLOOKUP(G780,Sku_Consolidated!A2:W957,11,FALSE)</f>
      </c>
      <c r="X780">
        <f>VLOOKUP(G780,Sku_Consolidated!A2:H957,8,FALSE)</f>
      </c>
      <c r="Y780">
        <f>VLOOKUP(G780,Sku_Consolidated!A2:I957,9,FALSE)</f>
      </c>
      <c r="Z780" t="s">
        <v>38</v>
      </c>
      <c r="AA780">
        <f>VLOOKUP(G780,Sku_Consolidated!A2:E957,5,FALSE)</f>
      </c>
      <c r="AB780">
        <f>IF(VLOOKUP(G780,Sku_Consolidated!A2:S957,19,FALSE)="SHOWCASE", VLOOKUP(E780,Store_Showcase!B2:N144,13, FALSE), IF(VLOOKUP(G780,Sku_Consolidated!A2:S957,19,FALSE)="VAM",VLOOKUP(E780,Store_VAM!B2:N273,13, FALSE),VLOOKUP(E780,Store_SRP!B2:N110,13, FALSE)))</f>
      </c>
      <c r="AC780">
        <f>IF(IFERROR(AB780,TRUE)=TRUE, "-","OK")</f>
      </c>
      <c r="AD780" s="8" t="s">
        <v>1789</v>
      </c>
      <c r="AE780" s="8" t="s">
        <v>39</v>
      </c>
      <c r="AF780">
        <f>IF(IFERROR(VLOOKUP(E780,Store_Showcase!B2:H144,{5}, FALSE), TRUE)=TRUE, IF(IFERROR(VLOOKUP(E780,Store_SRP!B2:H110,{5}, FALSE), TRUE)=TRUE,VLOOKUP(E780,Store_VAM!B2:H273,{5}, FALSE),VLOOKUP(E780,Store_SRP!B2:H110,{5}, FALSE)), VLOOKUP(E780,Store_Showcase!B2:H144,{5}, FALSE))</f>
      </c>
      <c r="AG780">
        <f>IF(IFERROR(VLOOKUP(E780,Store_Showcase!B2:H144,{6}, FALSE), TRUE)=TRUE, IF(IFERROR(VLOOKUP(E780,Store_SRP!B2:H110,{6}, FALSE), TRUE)=TRUE,VLOOKUP(E780,Store_VAM!B2:H273,{6}, FALSE),VLOOKUP(E780,Store_SRP!B2:H110,{6}, FALSE)), VLOOKUP(E780,Store_Showcase!B2:H144,{6}, FALSE))</f>
      </c>
      <c r="AH780">
        <f>VLOOKUP(G780,Sku_Consolidated!A2:R957,18,FALSE)</f>
      </c>
      <c r="AI780">
        <f>VLOOKUP(G780,Sku_Consolidated!A2:S957,19,FALSE)</f>
      </c>
      <c r="AJ780">
        <f>VLOOKUP(G780,Sku_Consolidated!A2:T957,20,FALSE)</f>
      </c>
    </row>
    <row r="781" spans="1:36" x14ac:dyDescent="0.25">
      <c r="A781">
        <v>2024</v>
      </c>
      <c r="B781" t="s">
        <v>31</v>
      </c>
      <c r="C781" t="s">
        <v>32</v>
      </c>
      <c r="D781" t="s">
        <v>33</v>
      </c>
      <c r="E781">
        <v>736</v>
      </c>
      <c r="F781">
        <f>IF(IFERROR(VLOOKUP(E781,Store_Showcase!B2:H144,{2}, FALSE), TRUE)=TRUE, IF(IFERROR(VLOOKUP(E781,Store_SRP!B2:H110,{2}, FALSE), TRUE)=TRUE,VLOOKUP(E781,Store_VAM!B2:H273,{2}, FALSE),VLOOKUP(E781,Store_SRP!B2:H110,{2}, FALSE)), VLOOKUP(E781,Store_Showcase!B2:H144,{2}, FALSE))</f>
      </c>
      <c r="G781">
        <v>655306</v>
      </c>
      <c r="H781" t="s">
        <v>43</v>
      </c>
      <c r="I781" s="8" t="s">
        <v>1790</v>
      </c>
      <c r="J781" t="s">
        <v>36</v>
      </c>
      <c r="K781" s="8">
        <f>IF(J781="PCK", I781, 0)</f>
      </c>
      <c r="L781" s="8">
        <f>IF(J781="KLS", I781, IF(J781="PCK", I781*VLOOKUP(G781,Sku_Consolidated!A2:U957,21, FALSE),I781*VLOOKUP(G781,Sku_Consolidated!A2:U957,21, FALSE)))</f>
      </c>
      <c r="M781" s="8">
        <f>IF(J781="PCS", I781, 0)</f>
      </c>
      <c r="N781" s="8" t="s">
        <v>1791</v>
      </c>
      <c r="O781" s="8">
        <f>N781 * VLOOKUP(E781&amp;VLOOKUP(G781,Sku_Consolidated!A2:Q957,17,FALSE),Sku_CommRate!A2:E1002, 5, FALSE)</f>
      </c>
      <c r="P781" s="8">
        <f>N781 - O781</f>
      </c>
      <c r="Q781">
        <f>VLOOKUP(G781,Sku_Consolidated!A2:G957,7, FALSE)</f>
      </c>
      <c r="R781">
        <f>IF(IFERROR(VLOOKUP(E781,Store_Showcase!B2:H144,7, FALSE), TRUE)=TRUE, IF(IFERROR(VLOOKUP(E781,Store_SRP!B2:H110,7, FALSE), TRUE)=TRUE,VLOOKUP(E781,Store_VAM!B2:H273,7, FALSE),VLOOKUP(E781,Store_SRP!B2:H110,7, FALSE)), VLOOKUP(E781,Store_Showcase!B2:H144,7, FALSE))</f>
      </c>
      <c r="S781">
        <f>IF(IFERROR(VLOOKUP(E781,Store_Showcase!B2:I144,8, FALSE), TRUE)=TRUE, IF(IFERROR(VLOOKUP(E781,Store_SRP!B2:I110,8, FALSE), TRUE)=TRUE,VLOOKUP(E781,Store_VAM!B2:I273,8, FALSE),VLOOKUP(E781,Store_SRP!B2:I110,8, FALSE)), VLOOKUP(E781,Store_Showcase!B2:I144,8, FALSE))</f>
      </c>
      <c r="T781">
        <f>VLOOKUP(G781,Sku_Consolidated!A2:R957,18,FALSE)</f>
      </c>
      <c r="U781">
        <v>6233</v>
      </c>
      <c r="V781">
        <f>IF(VLOOKUP(G781,Sku_Consolidated!A2:S957,19,FALSE)="SHOWCASE", VLOOKUP(E781,Store_Showcase!B2:L144,11, FALSE), IF(VLOOKUP(G781,Sku_Consolidated!A2:S957,19,FALSE)="VAM",VLOOKUP(E781,Store_VAM!B2:L273,11, FALSE),VLOOKUP(E781,Store_SRP!B2:L110,11, FALSE)))</f>
      </c>
      <c r="W781">
        <f>VLOOKUP(G781,Sku_Consolidated!A2:W957,11,FALSE)</f>
      </c>
      <c r="X781">
        <f>VLOOKUP(G781,Sku_Consolidated!A2:H957,8,FALSE)</f>
      </c>
      <c r="Y781">
        <f>VLOOKUP(G781,Sku_Consolidated!A2:I957,9,FALSE)</f>
      </c>
      <c r="Z781" t="s">
        <v>38</v>
      </c>
      <c r="AA781">
        <f>VLOOKUP(G781,Sku_Consolidated!A2:E957,5,FALSE)</f>
      </c>
      <c r="AB781">
        <f>IF(VLOOKUP(G781,Sku_Consolidated!A2:S957,19,FALSE)="SHOWCASE", VLOOKUP(E781,Store_Showcase!B2:N144,13, FALSE), IF(VLOOKUP(G781,Sku_Consolidated!A2:S957,19,FALSE)="VAM",VLOOKUP(E781,Store_VAM!B2:N273,13, FALSE),VLOOKUP(E781,Store_SRP!B2:N110,13, FALSE)))</f>
      </c>
      <c r="AC781">
        <f>IF(IFERROR(AB781,TRUE)=TRUE, "-","OK")</f>
      </c>
      <c r="AD781" s="8" t="s">
        <v>1791</v>
      </c>
      <c r="AE781" s="8" t="s">
        <v>39</v>
      </c>
      <c r="AF781">
        <f>IF(IFERROR(VLOOKUP(E781,Store_Showcase!B2:H144,{5}, FALSE), TRUE)=TRUE, IF(IFERROR(VLOOKUP(E781,Store_SRP!B2:H110,{5}, FALSE), TRUE)=TRUE,VLOOKUP(E781,Store_VAM!B2:H273,{5}, FALSE),VLOOKUP(E781,Store_SRP!B2:H110,{5}, FALSE)), VLOOKUP(E781,Store_Showcase!B2:H144,{5}, FALSE))</f>
      </c>
      <c r="AG781">
        <f>IF(IFERROR(VLOOKUP(E781,Store_Showcase!B2:H144,{6}, FALSE), TRUE)=TRUE, IF(IFERROR(VLOOKUP(E781,Store_SRP!B2:H110,{6}, FALSE), TRUE)=TRUE,VLOOKUP(E781,Store_VAM!B2:H273,{6}, FALSE),VLOOKUP(E781,Store_SRP!B2:H110,{6}, FALSE)), VLOOKUP(E781,Store_Showcase!B2:H144,{6}, FALSE))</f>
      </c>
      <c r="AH781">
        <f>VLOOKUP(G781,Sku_Consolidated!A2:R957,18,FALSE)</f>
      </c>
      <c r="AI781">
        <f>VLOOKUP(G781,Sku_Consolidated!A2:S957,19,FALSE)</f>
      </c>
      <c r="AJ781">
        <f>VLOOKUP(G781,Sku_Consolidated!A2:T957,20,FALSE)</f>
      </c>
    </row>
    <row r="782" spans="1:36" x14ac:dyDescent="0.25">
      <c r="A782">
        <v>2024</v>
      </c>
      <c r="B782" t="s">
        <v>31</v>
      </c>
      <c r="C782" t="s">
        <v>32</v>
      </c>
      <c r="D782" t="s">
        <v>33</v>
      </c>
      <c r="E782">
        <v>485</v>
      </c>
      <c r="F782">
        <f>IF(IFERROR(VLOOKUP(E782,Store_Showcase!B2:H144,{2}, FALSE), TRUE)=TRUE, IF(IFERROR(VLOOKUP(E782,Store_SRP!B2:H110,{2}, FALSE), TRUE)=TRUE,VLOOKUP(E782,Store_VAM!B2:H273,{2}, FALSE),VLOOKUP(E782,Store_SRP!B2:H110,{2}, FALSE)), VLOOKUP(E782,Store_Showcase!B2:H144,{2}, FALSE))</f>
      </c>
      <c r="G782">
        <v>655712</v>
      </c>
      <c r="H782" t="s">
        <v>360</v>
      </c>
      <c r="I782" s="8" t="s">
        <v>1792</v>
      </c>
      <c r="J782" t="s">
        <v>36</v>
      </c>
      <c r="K782" s="8">
        <f>IF(J782="PCK", I782, 0)</f>
      </c>
      <c r="L782" s="8">
        <f>IF(J782="KLS", I782, IF(J782="PCK", I782*VLOOKUP(G782,Sku_Consolidated!A2:U957,21, FALSE),I782*VLOOKUP(G782,Sku_Consolidated!A2:U957,21, FALSE)))</f>
      </c>
      <c r="M782" s="8">
        <f>IF(J782="PCS", I782, 0)</f>
      </c>
      <c r="N782" s="8" t="s">
        <v>1793</v>
      </c>
      <c r="O782" s="8">
        <f>N782 * VLOOKUP(E782&amp;VLOOKUP(G782,Sku_Consolidated!A2:Q957,17,FALSE),Sku_CommRate!A2:E1002, 5, FALSE)</f>
      </c>
      <c r="P782" s="8">
        <f>N782 - O782</f>
      </c>
      <c r="Q782">
        <f>VLOOKUP(G782,Sku_Consolidated!A2:G957,7, FALSE)</f>
      </c>
      <c r="R782">
        <f>IF(IFERROR(VLOOKUP(E782,Store_Showcase!B2:H144,7, FALSE), TRUE)=TRUE, IF(IFERROR(VLOOKUP(E782,Store_SRP!B2:H110,7, FALSE), TRUE)=TRUE,VLOOKUP(E782,Store_VAM!B2:H273,7, FALSE),VLOOKUP(E782,Store_SRP!B2:H110,7, FALSE)), VLOOKUP(E782,Store_Showcase!B2:H144,7, FALSE))</f>
      </c>
      <c r="S782">
        <f>IF(IFERROR(VLOOKUP(E782,Store_Showcase!B2:I144,8, FALSE), TRUE)=TRUE, IF(IFERROR(VLOOKUP(E782,Store_SRP!B2:I110,8, FALSE), TRUE)=TRUE,VLOOKUP(E782,Store_VAM!B2:I273,8, FALSE),VLOOKUP(E782,Store_SRP!B2:I110,8, FALSE)), VLOOKUP(E782,Store_Showcase!B2:I144,8, FALSE))</f>
      </c>
      <c r="T782">
        <f>VLOOKUP(G782,Sku_Consolidated!A2:R957,18,FALSE)</f>
      </c>
      <c r="U782">
        <v>6440</v>
      </c>
      <c r="V782">
        <f>IF(VLOOKUP(G782,Sku_Consolidated!A2:S957,19,FALSE)="SHOWCASE", VLOOKUP(E782,Store_Showcase!B2:L144,11, FALSE), IF(VLOOKUP(G782,Sku_Consolidated!A2:S957,19,FALSE)="VAM",VLOOKUP(E782,Store_VAM!B2:L273,11, FALSE),VLOOKUP(E782,Store_SRP!B2:L110,11, FALSE)))</f>
      </c>
      <c r="W782">
        <f>VLOOKUP(G782,Sku_Consolidated!A2:W957,11,FALSE)</f>
      </c>
      <c r="X782">
        <f>VLOOKUP(G782,Sku_Consolidated!A2:H957,8,FALSE)</f>
      </c>
      <c r="Y782">
        <f>VLOOKUP(G782,Sku_Consolidated!A2:I957,9,FALSE)</f>
      </c>
      <c r="Z782" t="s">
        <v>38</v>
      </c>
      <c r="AA782">
        <f>VLOOKUP(G782,Sku_Consolidated!A2:E957,5,FALSE)</f>
      </c>
      <c r="AB782">
        <f>IF(VLOOKUP(G782,Sku_Consolidated!A2:S957,19,FALSE)="SHOWCASE", VLOOKUP(E782,Store_Showcase!B2:N144,13, FALSE), IF(VLOOKUP(G782,Sku_Consolidated!A2:S957,19,FALSE)="VAM",VLOOKUP(E782,Store_VAM!B2:N273,13, FALSE),VLOOKUP(E782,Store_SRP!B2:N110,13, FALSE)))</f>
      </c>
      <c r="AC782">
        <f>IF(IFERROR(AB782,TRUE)=TRUE, "-","OK")</f>
      </c>
      <c r="AD782" s="8" t="s">
        <v>1793</v>
      </c>
      <c r="AE782" s="8" t="s">
        <v>39</v>
      </c>
      <c r="AF782">
        <f>IF(IFERROR(VLOOKUP(E782,Store_Showcase!B2:H144,{5}, FALSE), TRUE)=TRUE, IF(IFERROR(VLOOKUP(E782,Store_SRP!B2:H110,{5}, FALSE), TRUE)=TRUE,VLOOKUP(E782,Store_VAM!B2:H273,{5}, FALSE),VLOOKUP(E782,Store_SRP!B2:H110,{5}, FALSE)), VLOOKUP(E782,Store_Showcase!B2:H144,{5}, FALSE))</f>
      </c>
      <c r="AG782">
        <f>IF(IFERROR(VLOOKUP(E782,Store_Showcase!B2:H144,{6}, FALSE), TRUE)=TRUE, IF(IFERROR(VLOOKUP(E782,Store_SRP!B2:H110,{6}, FALSE), TRUE)=TRUE,VLOOKUP(E782,Store_VAM!B2:H273,{6}, FALSE),VLOOKUP(E782,Store_SRP!B2:H110,{6}, FALSE)), VLOOKUP(E782,Store_Showcase!B2:H144,{6}, FALSE))</f>
      </c>
      <c r="AH782">
        <f>VLOOKUP(G782,Sku_Consolidated!A2:R957,18,FALSE)</f>
      </c>
      <c r="AI782">
        <f>VLOOKUP(G782,Sku_Consolidated!A2:S957,19,FALSE)</f>
      </c>
      <c r="AJ782">
        <f>VLOOKUP(G782,Sku_Consolidated!A2:T957,20,FALSE)</f>
      </c>
    </row>
    <row r="783" spans="1:36" x14ac:dyDescent="0.25">
      <c r="A783">
        <v>2024</v>
      </c>
      <c r="B783" t="s">
        <v>31</v>
      </c>
      <c r="C783" t="s">
        <v>32</v>
      </c>
      <c r="D783" t="s">
        <v>33</v>
      </c>
      <c r="E783">
        <v>481</v>
      </c>
      <c r="F783">
        <f>IF(IFERROR(VLOOKUP(E783,Store_Showcase!B2:H144,{2}, FALSE), TRUE)=TRUE, IF(IFERROR(VLOOKUP(E783,Store_SRP!B2:H110,{2}, FALSE), TRUE)=TRUE,VLOOKUP(E783,Store_VAM!B2:H273,{2}, FALSE),VLOOKUP(E783,Store_SRP!B2:H110,{2}, FALSE)), VLOOKUP(E783,Store_Showcase!B2:H144,{2}, FALSE))</f>
      </c>
      <c r="G783">
        <v>655730</v>
      </c>
      <c r="H783" t="s">
        <v>1794</v>
      </c>
      <c r="I783" s="8" t="s">
        <v>1795</v>
      </c>
      <c r="J783" t="s">
        <v>36</v>
      </c>
      <c r="K783" s="8">
        <f>IF(J783="PCK", I783, 0)</f>
      </c>
      <c r="L783" s="8">
        <f>IF(J783="KLS", I783, IF(J783="PCK", I783*VLOOKUP(G783,Sku_Consolidated!A2:U957,21, FALSE),I783*VLOOKUP(G783,Sku_Consolidated!A2:U957,21, FALSE)))</f>
      </c>
      <c r="M783" s="8">
        <f>IF(J783="PCS", I783, 0)</f>
      </c>
      <c r="N783" s="8" t="s">
        <v>1796</v>
      </c>
      <c r="O783" s="8">
        <f>N783 * VLOOKUP(E783&amp;VLOOKUP(G783,Sku_Consolidated!A2:Q957,17,FALSE),Sku_CommRate!A2:E1002, 5, FALSE)</f>
      </c>
      <c r="P783" s="8">
        <f>N783 - O783</f>
      </c>
      <c r="Q783">
        <f>VLOOKUP(G783,Sku_Consolidated!A2:G957,7, FALSE)</f>
      </c>
      <c r="R783">
        <f>IF(IFERROR(VLOOKUP(E783,Store_Showcase!B2:H144,7, FALSE), TRUE)=TRUE, IF(IFERROR(VLOOKUP(E783,Store_SRP!B2:H110,7, FALSE), TRUE)=TRUE,VLOOKUP(E783,Store_VAM!B2:H273,7, FALSE),VLOOKUP(E783,Store_SRP!B2:H110,7, FALSE)), VLOOKUP(E783,Store_Showcase!B2:H144,7, FALSE))</f>
      </c>
      <c r="S783">
        <f>IF(IFERROR(VLOOKUP(E783,Store_Showcase!B2:I144,8, FALSE), TRUE)=TRUE, IF(IFERROR(VLOOKUP(E783,Store_SRP!B2:I110,8, FALSE), TRUE)=TRUE,VLOOKUP(E783,Store_VAM!B2:I273,8, FALSE),VLOOKUP(E783,Store_SRP!B2:I110,8, FALSE)), VLOOKUP(E783,Store_Showcase!B2:I144,8, FALSE))</f>
      </c>
      <c r="T783">
        <f>VLOOKUP(G783,Sku_Consolidated!A2:R957,18,FALSE)</f>
      </c>
      <c r="U783">
        <v>6451</v>
      </c>
      <c r="V783">
        <f>IF(VLOOKUP(G783,Sku_Consolidated!A2:S957,19,FALSE)="SHOWCASE", VLOOKUP(E783,Store_Showcase!B2:L144,11, FALSE), IF(VLOOKUP(G783,Sku_Consolidated!A2:S957,19,FALSE)="VAM",VLOOKUP(E783,Store_VAM!B2:L273,11, FALSE),VLOOKUP(E783,Store_SRP!B2:L110,11, FALSE)))</f>
      </c>
      <c r="W783">
        <f>VLOOKUP(G783,Sku_Consolidated!A2:W957,11,FALSE)</f>
      </c>
      <c r="X783">
        <f>VLOOKUP(G783,Sku_Consolidated!A2:H957,8,FALSE)</f>
      </c>
      <c r="Y783">
        <f>VLOOKUP(G783,Sku_Consolidated!A2:I957,9,FALSE)</f>
      </c>
      <c r="Z783" t="s">
        <v>38</v>
      </c>
      <c r="AA783">
        <f>VLOOKUP(G783,Sku_Consolidated!A2:E957,5,FALSE)</f>
      </c>
      <c r="AB783">
        <f>IF(VLOOKUP(G783,Sku_Consolidated!A2:S957,19,FALSE)="SHOWCASE", VLOOKUP(E783,Store_Showcase!B2:N144,13, FALSE), IF(VLOOKUP(G783,Sku_Consolidated!A2:S957,19,FALSE)="VAM",VLOOKUP(E783,Store_VAM!B2:N273,13, FALSE),VLOOKUP(E783,Store_SRP!B2:N110,13, FALSE)))</f>
      </c>
      <c r="AC783">
        <f>IF(IFERROR(AB783,TRUE)=TRUE, "-","OK")</f>
      </c>
      <c r="AD783" s="8" t="s">
        <v>1796</v>
      </c>
      <c r="AE783" s="8" t="s">
        <v>39</v>
      </c>
      <c r="AF783">
        <f>IF(IFERROR(VLOOKUP(E783,Store_Showcase!B2:H144,{5}, FALSE), TRUE)=TRUE, IF(IFERROR(VLOOKUP(E783,Store_SRP!B2:H110,{5}, FALSE), TRUE)=TRUE,VLOOKUP(E783,Store_VAM!B2:H273,{5}, FALSE),VLOOKUP(E783,Store_SRP!B2:H110,{5}, FALSE)), VLOOKUP(E783,Store_Showcase!B2:H144,{5}, FALSE))</f>
      </c>
      <c r="AG783">
        <f>IF(IFERROR(VLOOKUP(E783,Store_Showcase!B2:H144,{6}, FALSE), TRUE)=TRUE, IF(IFERROR(VLOOKUP(E783,Store_SRP!B2:H110,{6}, FALSE), TRUE)=TRUE,VLOOKUP(E783,Store_VAM!B2:H273,{6}, FALSE),VLOOKUP(E783,Store_SRP!B2:H110,{6}, FALSE)), VLOOKUP(E783,Store_Showcase!B2:H144,{6}, FALSE))</f>
      </c>
      <c r="AH783">
        <f>VLOOKUP(G783,Sku_Consolidated!A2:R957,18,FALSE)</f>
      </c>
      <c r="AI783">
        <f>VLOOKUP(G783,Sku_Consolidated!A2:S957,19,FALSE)</f>
      </c>
      <c r="AJ783">
        <f>VLOOKUP(G783,Sku_Consolidated!A2:T957,20,FALSE)</f>
      </c>
    </row>
    <row r="784" spans="1:36" x14ac:dyDescent="0.25">
      <c r="A784">
        <v>2024</v>
      </c>
      <c r="B784" t="s">
        <v>31</v>
      </c>
      <c r="C784" t="s">
        <v>32</v>
      </c>
      <c r="D784" t="s">
        <v>33</v>
      </c>
      <c r="E784">
        <v>4005</v>
      </c>
      <c r="F784">
        <f>IF(IFERROR(VLOOKUP(E784,Store_Showcase!B2:H144,{2}, FALSE), TRUE)=TRUE, IF(IFERROR(VLOOKUP(E784,Store_SRP!B2:H110,{2}, FALSE), TRUE)=TRUE,VLOOKUP(E784,Store_VAM!B2:H273,{2}, FALSE),VLOOKUP(E784,Store_SRP!B2:H110,{2}, FALSE)), VLOOKUP(E784,Store_Showcase!B2:H144,{2}, FALSE))</f>
      </c>
      <c r="G784">
        <v>655731</v>
      </c>
      <c r="H784" t="s">
        <v>771</v>
      </c>
      <c r="I784" s="8" t="s">
        <v>1797</v>
      </c>
      <c r="J784" t="s">
        <v>36</v>
      </c>
      <c r="K784" s="8">
        <f>IF(J784="PCK", I784, 0)</f>
      </c>
      <c r="L784" s="8">
        <f>IF(J784="KLS", I784, IF(J784="PCK", I784*VLOOKUP(G784,Sku_Consolidated!A2:U957,21, FALSE),I784*VLOOKUP(G784,Sku_Consolidated!A2:U957,21, FALSE)))</f>
      </c>
      <c r="M784" s="8">
        <f>IF(J784="PCS", I784, 0)</f>
      </c>
      <c r="N784" s="8" t="s">
        <v>1798</v>
      </c>
      <c r="O784" s="8">
        <f>N784 * VLOOKUP(E784&amp;VLOOKUP(G784,Sku_Consolidated!A2:Q957,17,FALSE),Sku_CommRate!A2:E1002, 5, FALSE)</f>
      </c>
      <c r="P784" s="8">
        <f>N784 - O784</f>
      </c>
      <c r="Q784">
        <f>VLOOKUP(G784,Sku_Consolidated!A2:G957,7, FALSE)</f>
      </c>
      <c r="R784">
        <f>IF(IFERROR(VLOOKUP(E784,Store_Showcase!B2:H144,7, FALSE), TRUE)=TRUE, IF(IFERROR(VLOOKUP(E784,Store_SRP!B2:H110,7, FALSE), TRUE)=TRUE,VLOOKUP(E784,Store_VAM!B2:H273,7, FALSE),VLOOKUP(E784,Store_SRP!B2:H110,7, FALSE)), VLOOKUP(E784,Store_Showcase!B2:H144,7, FALSE))</f>
      </c>
      <c r="S784">
        <f>IF(IFERROR(VLOOKUP(E784,Store_Showcase!B2:I144,8, FALSE), TRUE)=TRUE, IF(IFERROR(VLOOKUP(E784,Store_SRP!B2:I110,8, FALSE), TRUE)=TRUE,VLOOKUP(E784,Store_VAM!B2:I273,8, FALSE),VLOOKUP(E784,Store_SRP!B2:I110,8, FALSE)), VLOOKUP(E784,Store_Showcase!B2:I144,8, FALSE))</f>
      </c>
      <c r="T784">
        <f>VLOOKUP(G784,Sku_Consolidated!A2:R957,18,FALSE)</f>
      </c>
      <c r="U784">
        <v>6452</v>
      </c>
      <c r="V784">
        <f>IF(VLOOKUP(G784,Sku_Consolidated!A2:S957,19,FALSE)="SHOWCASE", VLOOKUP(E784,Store_Showcase!B2:L144,11, FALSE), IF(VLOOKUP(G784,Sku_Consolidated!A2:S957,19,FALSE)="VAM",VLOOKUP(E784,Store_VAM!B2:L273,11, FALSE),VLOOKUP(E784,Store_SRP!B2:L110,11, FALSE)))</f>
      </c>
      <c r="W784">
        <f>VLOOKUP(G784,Sku_Consolidated!A2:W957,11,FALSE)</f>
      </c>
      <c r="X784">
        <f>VLOOKUP(G784,Sku_Consolidated!A2:H957,8,FALSE)</f>
      </c>
      <c r="Y784">
        <f>VLOOKUP(G784,Sku_Consolidated!A2:I957,9,FALSE)</f>
      </c>
      <c r="Z784" t="s">
        <v>38</v>
      </c>
      <c r="AA784">
        <f>VLOOKUP(G784,Sku_Consolidated!A2:E957,5,FALSE)</f>
      </c>
      <c r="AB784">
        <f>IF(VLOOKUP(G784,Sku_Consolidated!A2:S957,19,FALSE)="SHOWCASE", VLOOKUP(E784,Store_Showcase!B2:N144,13, FALSE), IF(VLOOKUP(G784,Sku_Consolidated!A2:S957,19,FALSE)="VAM",VLOOKUP(E784,Store_VAM!B2:N273,13, FALSE),VLOOKUP(E784,Store_SRP!B2:N110,13, FALSE)))</f>
      </c>
      <c r="AC784">
        <f>IF(IFERROR(AB784,TRUE)=TRUE, "-","OK")</f>
      </c>
      <c r="AD784" s="8" t="s">
        <v>1798</v>
      </c>
      <c r="AE784" s="8" t="s">
        <v>39</v>
      </c>
      <c r="AF784">
        <f>IF(IFERROR(VLOOKUP(E784,Store_Showcase!B2:H144,{5}, FALSE), TRUE)=TRUE, IF(IFERROR(VLOOKUP(E784,Store_SRP!B2:H110,{5}, FALSE), TRUE)=TRUE,VLOOKUP(E784,Store_VAM!B2:H273,{5}, FALSE),VLOOKUP(E784,Store_SRP!B2:H110,{5}, FALSE)), VLOOKUP(E784,Store_Showcase!B2:H144,{5}, FALSE))</f>
      </c>
      <c r="AG784">
        <f>IF(IFERROR(VLOOKUP(E784,Store_Showcase!B2:H144,{6}, FALSE), TRUE)=TRUE, IF(IFERROR(VLOOKUP(E784,Store_SRP!B2:H110,{6}, FALSE), TRUE)=TRUE,VLOOKUP(E784,Store_VAM!B2:H273,{6}, FALSE),VLOOKUP(E784,Store_SRP!B2:H110,{6}, FALSE)), VLOOKUP(E784,Store_Showcase!B2:H144,{6}, FALSE))</f>
      </c>
      <c r="AH784">
        <f>VLOOKUP(G784,Sku_Consolidated!A2:R957,18,FALSE)</f>
      </c>
      <c r="AI784">
        <f>VLOOKUP(G784,Sku_Consolidated!A2:S957,19,FALSE)</f>
      </c>
      <c r="AJ784">
        <f>VLOOKUP(G784,Sku_Consolidated!A2:T957,20,FALSE)</f>
      </c>
    </row>
    <row r="785" spans="1:36" x14ac:dyDescent="0.25">
      <c r="A785">
        <v>2024</v>
      </c>
      <c r="B785" t="s">
        <v>31</v>
      </c>
      <c r="C785" t="s">
        <v>32</v>
      </c>
      <c r="D785" t="s">
        <v>33</v>
      </c>
      <c r="E785">
        <v>739</v>
      </c>
      <c r="F785">
        <f>IF(IFERROR(VLOOKUP(E785,Store_Showcase!B2:H144,{2}, FALSE), TRUE)=TRUE, IF(IFERROR(VLOOKUP(E785,Store_SRP!B2:H110,{2}, FALSE), TRUE)=TRUE,VLOOKUP(E785,Store_VAM!B2:H273,{2}, FALSE),VLOOKUP(E785,Store_SRP!B2:H110,{2}, FALSE)), VLOOKUP(E785,Store_Showcase!B2:H144,{2}, FALSE))</f>
      </c>
      <c r="G785">
        <v>687770</v>
      </c>
      <c r="H785" t="s">
        <v>1487</v>
      </c>
      <c r="I785" s="8" t="s">
        <v>1052</v>
      </c>
      <c r="J785" t="s">
        <v>493</v>
      </c>
      <c r="K785" s="8">
        <f>IF(J785="PCK", I785, 0)</f>
      </c>
      <c r="L785" s="8">
        <f>IF(J785="KLS", I785, IF(J785="PCK", I785*VLOOKUP(G785,Sku_Consolidated!A2:U957,21, FALSE),I785*VLOOKUP(G785,Sku_Consolidated!A2:U957,21, FALSE)))</f>
      </c>
      <c r="M785" s="8">
        <f>IF(J785="PCS", I785, 0)</f>
      </c>
      <c r="N785" s="8" t="s">
        <v>1799</v>
      </c>
      <c r="O785" s="8">
        <f>N785 * VLOOKUP(E785&amp;VLOOKUP(G785,Sku_Consolidated!A2:Q957,17,FALSE),Sku_CommRate!A2:E1002, 5, FALSE)</f>
      </c>
      <c r="P785" s="8">
        <f>N785 - O785</f>
      </c>
      <c r="Q785">
        <f>VLOOKUP(G785,Sku_Consolidated!A2:G957,7, FALSE)</f>
      </c>
      <c r="R785">
        <f>IF(IFERROR(VLOOKUP(E785,Store_Showcase!B2:H144,7, FALSE), TRUE)=TRUE, IF(IFERROR(VLOOKUP(E785,Store_SRP!B2:H110,7, FALSE), TRUE)=TRUE,VLOOKUP(E785,Store_VAM!B2:H273,7, FALSE),VLOOKUP(E785,Store_SRP!B2:H110,7, FALSE)), VLOOKUP(E785,Store_Showcase!B2:H144,7, FALSE))</f>
      </c>
      <c r="S785">
        <f>IF(IFERROR(VLOOKUP(E785,Store_Showcase!B2:I144,8, FALSE), TRUE)=TRUE, IF(IFERROR(VLOOKUP(E785,Store_SRP!B2:I110,8, FALSE), TRUE)=TRUE,VLOOKUP(E785,Store_VAM!B2:I273,8, FALSE),VLOOKUP(E785,Store_SRP!B2:I110,8, FALSE)), VLOOKUP(E785,Store_Showcase!B2:I144,8, FALSE))</f>
      </c>
      <c r="T785">
        <f>VLOOKUP(G785,Sku_Consolidated!A2:R957,18,FALSE)</f>
      </c>
      <c r="U785">
        <v>4806532531526</v>
      </c>
      <c r="V785">
        <f>IF(VLOOKUP(G785,Sku_Consolidated!A2:S957,19,FALSE)="SHOWCASE", VLOOKUP(E785,Store_Showcase!B2:L144,11, FALSE), IF(VLOOKUP(G785,Sku_Consolidated!A2:S957,19,FALSE)="VAM",VLOOKUP(E785,Store_VAM!B2:L273,11, FALSE),VLOOKUP(E785,Store_SRP!B2:L110,11, FALSE)))</f>
      </c>
      <c r="W785">
        <f>VLOOKUP(G785,Sku_Consolidated!A2:W957,11,FALSE)</f>
      </c>
      <c r="X785">
        <f>VLOOKUP(G785,Sku_Consolidated!A2:H957,8,FALSE)</f>
      </c>
      <c r="Y785">
        <f>VLOOKUP(G785,Sku_Consolidated!A2:I957,9,FALSE)</f>
      </c>
      <c r="Z785" t="s">
        <v>38</v>
      </c>
      <c r="AA785">
        <f>VLOOKUP(G785,Sku_Consolidated!A2:E957,5,FALSE)</f>
      </c>
      <c r="AB785">
        <f>IF(VLOOKUP(G785,Sku_Consolidated!A2:S957,19,FALSE)="SHOWCASE", VLOOKUP(E785,Store_Showcase!B2:N144,13, FALSE), IF(VLOOKUP(G785,Sku_Consolidated!A2:S957,19,FALSE)="VAM",VLOOKUP(E785,Store_VAM!B2:N273,13, FALSE),VLOOKUP(E785,Store_SRP!B2:N110,13, FALSE)))</f>
      </c>
      <c r="AC785">
        <f>IF(IFERROR(AB785,TRUE)=TRUE, "-","OK")</f>
      </c>
      <c r="AD785" s="8" t="s">
        <v>1800</v>
      </c>
      <c r="AE785" s="8" t="s">
        <v>1801</v>
      </c>
      <c r="AF785">
        <f>IF(IFERROR(VLOOKUP(E785,Store_Showcase!B2:H144,{5}, FALSE), TRUE)=TRUE, IF(IFERROR(VLOOKUP(E785,Store_SRP!B2:H110,{5}, FALSE), TRUE)=TRUE,VLOOKUP(E785,Store_VAM!B2:H273,{5}, FALSE),VLOOKUP(E785,Store_SRP!B2:H110,{5}, FALSE)), VLOOKUP(E785,Store_Showcase!B2:H144,{5}, FALSE))</f>
      </c>
      <c r="AG785">
        <f>IF(IFERROR(VLOOKUP(E785,Store_Showcase!B2:H144,{6}, FALSE), TRUE)=TRUE, IF(IFERROR(VLOOKUP(E785,Store_SRP!B2:H110,{6}, FALSE), TRUE)=TRUE,VLOOKUP(E785,Store_VAM!B2:H273,{6}, FALSE),VLOOKUP(E785,Store_SRP!B2:H110,{6}, FALSE)), VLOOKUP(E785,Store_Showcase!B2:H144,{6}, FALSE))</f>
      </c>
      <c r="AH785">
        <f>VLOOKUP(G785,Sku_Consolidated!A2:R957,18,FALSE)</f>
      </c>
      <c r="AI785">
        <f>VLOOKUP(G785,Sku_Consolidated!A2:S957,19,FALSE)</f>
      </c>
      <c r="AJ785">
        <f>VLOOKUP(G785,Sku_Consolidated!A2:T957,20,FALSE)</f>
      </c>
    </row>
    <row r="786" spans="1:36" x14ac:dyDescent="0.25">
      <c r="A786">
        <v>2024</v>
      </c>
      <c r="B786" t="s">
        <v>31</v>
      </c>
      <c r="C786" t="s">
        <v>32</v>
      </c>
      <c r="D786" t="s">
        <v>33</v>
      </c>
      <c r="E786">
        <v>265</v>
      </c>
      <c r="F786">
        <f>IF(IFERROR(VLOOKUP(E786,Store_Showcase!B2:H144,{2}, FALSE), TRUE)=TRUE, IF(IFERROR(VLOOKUP(E786,Store_SRP!B2:H110,{2}, FALSE), TRUE)=TRUE,VLOOKUP(E786,Store_VAM!B2:H273,{2}, FALSE),VLOOKUP(E786,Store_SRP!B2:H110,{2}, FALSE)), VLOOKUP(E786,Store_Showcase!B2:H144,{2}, FALSE))</f>
      </c>
      <c r="G786">
        <v>655735</v>
      </c>
      <c r="H786" t="s">
        <v>145</v>
      </c>
      <c r="I786" s="8" t="s">
        <v>1802</v>
      </c>
      <c r="J786" t="s">
        <v>36</v>
      </c>
      <c r="K786" s="8">
        <f>IF(J786="PCK", I786, 0)</f>
      </c>
      <c r="L786" s="8">
        <f>IF(J786="KLS", I786, IF(J786="PCK", I786*VLOOKUP(G786,Sku_Consolidated!A2:U957,21, FALSE),I786*VLOOKUP(G786,Sku_Consolidated!A2:U957,21, FALSE)))</f>
      </c>
      <c r="M786" s="8">
        <f>IF(J786="PCS", I786, 0)</f>
      </c>
      <c r="N786" s="8" t="s">
        <v>1803</v>
      </c>
      <c r="O786" s="8">
        <f>N786 * VLOOKUP(E786&amp;VLOOKUP(G786,Sku_Consolidated!A2:Q957,17,FALSE),Sku_CommRate!A2:E1002, 5, FALSE)</f>
      </c>
      <c r="P786" s="8">
        <f>N786 - O786</f>
      </c>
      <c r="Q786">
        <f>VLOOKUP(G786,Sku_Consolidated!A2:G957,7, FALSE)</f>
      </c>
      <c r="R786">
        <f>IF(IFERROR(VLOOKUP(E786,Store_Showcase!B2:H144,7, FALSE), TRUE)=TRUE, IF(IFERROR(VLOOKUP(E786,Store_SRP!B2:H110,7, FALSE), TRUE)=TRUE,VLOOKUP(E786,Store_VAM!B2:H273,7, FALSE),VLOOKUP(E786,Store_SRP!B2:H110,7, FALSE)), VLOOKUP(E786,Store_Showcase!B2:H144,7, FALSE))</f>
      </c>
      <c r="S786">
        <f>IF(IFERROR(VLOOKUP(E786,Store_Showcase!B2:I144,8, FALSE), TRUE)=TRUE, IF(IFERROR(VLOOKUP(E786,Store_SRP!B2:I110,8, FALSE), TRUE)=TRUE,VLOOKUP(E786,Store_VAM!B2:I273,8, FALSE),VLOOKUP(E786,Store_SRP!B2:I110,8, FALSE)), VLOOKUP(E786,Store_Showcase!B2:I144,8, FALSE))</f>
      </c>
      <c r="T786">
        <f>VLOOKUP(G786,Sku_Consolidated!A2:R957,18,FALSE)</f>
      </c>
      <c r="U786">
        <v>6456</v>
      </c>
      <c r="V786">
        <f>IF(VLOOKUP(G786,Sku_Consolidated!A2:S957,19,FALSE)="SHOWCASE", VLOOKUP(E786,Store_Showcase!B2:L144,11, FALSE), IF(VLOOKUP(G786,Sku_Consolidated!A2:S957,19,FALSE)="VAM",VLOOKUP(E786,Store_VAM!B2:L273,11, FALSE),VLOOKUP(E786,Store_SRP!B2:L110,11, FALSE)))</f>
      </c>
      <c r="W786">
        <f>VLOOKUP(G786,Sku_Consolidated!A2:W957,11,FALSE)</f>
      </c>
      <c r="X786">
        <f>VLOOKUP(G786,Sku_Consolidated!A2:H957,8,FALSE)</f>
      </c>
      <c r="Y786">
        <f>VLOOKUP(G786,Sku_Consolidated!A2:I957,9,FALSE)</f>
      </c>
      <c r="Z786" t="s">
        <v>38</v>
      </c>
      <c r="AA786">
        <f>VLOOKUP(G786,Sku_Consolidated!A2:E957,5,FALSE)</f>
      </c>
      <c r="AB786">
        <f>IF(VLOOKUP(G786,Sku_Consolidated!A2:S957,19,FALSE)="SHOWCASE", VLOOKUP(E786,Store_Showcase!B2:N144,13, FALSE), IF(VLOOKUP(G786,Sku_Consolidated!A2:S957,19,FALSE)="VAM",VLOOKUP(E786,Store_VAM!B2:N273,13, FALSE),VLOOKUP(E786,Store_SRP!B2:N110,13, FALSE)))</f>
      </c>
      <c r="AC786">
        <f>IF(IFERROR(AB786,TRUE)=TRUE, "-","OK")</f>
      </c>
      <c r="AD786" s="8" t="s">
        <v>1803</v>
      </c>
      <c r="AE786" s="8" t="s">
        <v>39</v>
      </c>
      <c r="AF786">
        <f>IF(IFERROR(VLOOKUP(E786,Store_Showcase!B2:H144,{5}, FALSE), TRUE)=TRUE, IF(IFERROR(VLOOKUP(E786,Store_SRP!B2:H110,{5}, FALSE), TRUE)=TRUE,VLOOKUP(E786,Store_VAM!B2:H273,{5}, FALSE),VLOOKUP(E786,Store_SRP!B2:H110,{5}, FALSE)), VLOOKUP(E786,Store_Showcase!B2:H144,{5}, FALSE))</f>
      </c>
      <c r="AG786">
        <f>IF(IFERROR(VLOOKUP(E786,Store_Showcase!B2:H144,{6}, FALSE), TRUE)=TRUE, IF(IFERROR(VLOOKUP(E786,Store_SRP!B2:H110,{6}, FALSE), TRUE)=TRUE,VLOOKUP(E786,Store_VAM!B2:H273,{6}, FALSE),VLOOKUP(E786,Store_SRP!B2:H110,{6}, FALSE)), VLOOKUP(E786,Store_Showcase!B2:H144,{6}, FALSE))</f>
      </c>
      <c r="AH786">
        <f>VLOOKUP(G786,Sku_Consolidated!A2:R957,18,FALSE)</f>
      </c>
      <c r="AI786">
        <f>VLOOKUP(G786,Sku_Consolidated!A2:S957,19,FALSE)</f>
      </c>
      <c r="AJ786">
        <f>VLOOKUP(G786,Sku_Consolidated!A2:T957,20,FALSE)</f>
      </c>
    </row>
    <row r="787" spans="1:36" x14ac:dyDescent="0.25">
      <c r="A787">
        <v>2024</v>
      </c>
      <c r="B787" t="s">
        <v>31</v>
      </c>
      <c r="C787" t="s">
        <v>32</v>
      </c>
      <c r="D787" t="s">
        <v>33</v>
      </c>
      <c r="E787">
        <v>468</v>
      </c>
      <c r="F787">
        <f>IF(IFERROR(VLOOKUP(E787,Store_Showcase!B2:H144,{2}, FALSE), TRUE)=TRUE, IF(IFERROR(VLOOKUP(E787,Store_SRP!B2:H110,{2}, FALSE), TRUE)=TRUE,VLOOKUP(E787,Store_VAM!B2:H273,{2}, FALSE),VLOOKUP(E787,Store_SRP!B2:H110,{2}, FALSE)), VLOOKUP(E787,Store_Showcase!B2:H144,{2}, FALSE))</f>
      </c>
      <c r="G787">
        <v>655732</v>
      </c>
      <c r="H787" t="s">
        <v>1172</v>
      </c>
      <c r="I787" s="8" t="s">
        <v>1804</v>
      </c>
      <c r="J787" t="s">
        <v>36</v>
      </c>
      <c r="K787" s="8">
        <f>IF(J787="PCK", I787, 0)</f>
      </c>
      <c r="L787" s="8">
        <f>IF(J787="KLS", I787, IF(J787="PCK", I787*VLOOKUP(G787,Sku_Consolidated!A2:U957,21, FALSE),I787*VLOOKUP(G787,Sku_Consolidated!A2:U957,21, FALSE)))</f>
      </c>
      <c r="M787" s="8">
        <f>IF(J787="PCS", I787, 0)</f>
      </c>
      <c r="N787" s="8" t="s">
        <v>1805</v>
      </c>
      <c r="O787" s="8">
        <f>N787 * VLOOKUP(E787&amp;VLOOKUP(G787,Sku_Consolidated!A2:Q957,17,FALSE),Sku_CommRate!A2:E1002, 5, FALSE)</f>
      </c>
      <c r="P787" s="8">
        <f>N787 - O787</f>
      </c>
      <c r="Q787">
        <f>VLOOKUP(G787,Sku_Consolidated!A2:G957,7, FALSE)</f>
      </c>
      <c r="R787">
        <f>IF(IFERROR(VLOOKUP(E787,Store_Showcase!B2:H144,7, FALSE), TRUE)=TRUE, IF(IFERROR(VLOOKUP(E787,Store_SRP!B2:H110,7, FALSE), TRUE)=TRUE,VLOOKUP(E787,Store_VAM!B2:H273,7, FALSE),VLOOKUP(E787,Store_SRP!B2:H110,7, FALSE)), VLOOKUP(E787,Store_Showcase!B2:H144,7, FALSE))</f>
      </c>
      <c r="S787">
        <f>IF(IFERROR(VLOOKUP(E787,Store_Showcase!B2:I144,8, FALSE), TRUE)=TRUE, IF(IFERROR(VLOOKUP(E787,Store_SRP!B2:I110,8, FALSE), TRUE)=TRUE,VLOOKUP(E787,Store_VAM!B2:I273,8, FALSE),VLOOKUP(E787,Store_SRP!B2:I110,8, FALSE)), VLOOKUP(E787,Store_Showcase!B2:I144,8, FALSE))</f>
      </c>
      <c r="T787">
        <f>VLOOKUP(G787,Sku_Consolidated!A2:R957,18,FALSE)</f>
      </c>
      <c r="U787">
        <v>6453</v>
      </c>
      <c r="V787">
        <f>IF(VLOOKUP(G787,Sku_Consolidated!A2:S957,19,FALSE)="SHOWCASE", VLOOKUP(E787,Store_Showcase!B2:L144,11, FALSE), IF(VLOOKUP(G787,Sku_Consolidated!A2:S957,19,FALSE)="VAM",VLOOKUP(E787,Store_VAM!B2:L273,11, FALSE),VLOOKUP(E787,Store_SRP!B2:L110,11, FALSE)))</f>
      </c>
      <c r="W787">
        <f>VLOOKUP(G787,Sku_Consolidated!A2:W957,11,FALSE)</f>
      </c>
      <c r="X787">
        <f>VLOOKUP(G787,Sku_Consolidated!A2:H957,8,FALSE)</f>
      </c>
      <c r="Y787">
        <f>VLOOKUP(G787,Sku_Consolidated!A2:I957,9,FALSE)</f>
      </c>
      <c r="Z787" t="s">
        <v>38</v>
      </c>
      <c r="AA787">
        <f>VLOOKUP(G787,Sku_Consolidated!A2:E957,5,FALSE)</f>
      </c>
      <c r="AB787">
        <f>IF(VLOOKUP(G787,Sku_Consolidated!A2:S957,19,FALSE)="SHOWCASE", VLOOKUP(E787,Store_Showcase!B2:N144,13, FALSE), IF(VLOOKUP(G787,Sku_Consolidated!A2:S957,19,FALSE)="VAM",VLOOKUP(E787,Store_VAM!B2:N273,13, FALSE),VLOOKUP(E787,Store_SRP!B2:N110,13, FALSE)))</f>
      </c>
      <c r="AC787">
        <f>IF(IFERROR(AB787,TRUE)=TRUE, "-","OK")</f>
      </c>
      <c r="AD787" s="8" t="s">
        <v>1805</v>
      </c>
      <c r="AE787" s="8" t="s">
        <v>39</v>
      </c>
      <c r="AF787">
        <f>IF(IFERROR(VLOOKUP(E787,Store_Showcase!B2:H144,{5}, FALSE), TRUE)=TRUE, IF(IFERROR(VLOOKUP(E787,Store_SRP!B2:H110,{5}, FALSE), TRUE)=TRUE,VLOOKUP(E787,Store_VAM!B2:H273,{5}, FALSE),VLOOKUP(E787,Store_SRP!B2:H110,{5}, FALSE)), VLOOKUP(E787,Store_Showcase!B2:H144,{5}, FALSE))</f>
      </c>
      <c r="AG787">
        <f>IF(IFERROR(VLOOKUP(E787,Store_Showcase!B2:H144,{6}, FALSE), TRUE)=TRUE, IF(IFERROR(VLOOKUP(E787,Store_SRP!B2:H110,{6}, FALSE), TRUE)=TRUE,VLOOKUP(E787,Store_VAM!B2:H273,{6}, FALSE),VLOOKUP(E787,Store_SRP!B2:H110,{6}, FALSE)), VLOOKUP(E787,Store_Showcase!B2:H144,{6}, FALSE))</f>
      </c>
      <c r="AH787">
        <f>VLOOKUP(G787,Sku_Consolidated!A2:R957,18,FALSE)</f>
      </c>
      <c r="AI787">
        <f>VLOOKUP(G787,Sku_Consolidated!A2:S957,19,FALSE)</f>
      </c>
      <c r="AJ787">
        <f>VLOOKUP(G787,Sku_Consolidated!A2:T957,20,FALSE)</f>
      </c>
    </row>
    <row r="788" spans="1:36" x14ac:dyDescent="0.25">
      <c r="A788">
        <v>2024</v>
      </c>
      <c r="B788" t="s">
        <v>31</v>
      </c>
      <c r="C788" t="s">
        <v>32</v>
      </c>
      <c r="D788" t="s">
        <v>33</v>
      </c>
      <c r="E788">
        <v>252</v>
      </c>
      <c r="F788">
        <f>IF(IFERROR(VLOOKUP(E788,Store_Showcase!B2:H144,{2}, FALSE), TRUE)=TRUE, IF(IFERROR(VLOOKUP(E788,Store_SRP!B2:H110,{2}, FALSE), TRUE)=TRUE,VLOOKUP(E788,Store_VAM!B2:H273,{2}, FALSE),VLOOKUP(E788,Store_SRP!B2:H110,{2}, FALSE)), VLOOKUP(E788,Store_Showcase!B2:H144,{2}, FALSE))</f>
      </c>
      <c r="G788">
        <v>655320</v>
      </c>
      <c r="H788" t="s">
        <v>380</v>
      </c>
      <c r="I788" s="8" t="s">
        <v>1806</v>
      </c>
      <c r="J788" t="s">
        <v>36</v>
      </c>
      <c r="K788" s="8">
        <f>IF(J788="PCK", I788, 0)</f>
      </c>
      <c r="L788" s="8">
        <f>IF(J788="KLS", I788, IF(J788="PCK", I788*VLOOKUP(G788,Sku_Consolidated!A2:U957,21, FALSE),I788*VLOOKUP(G788,Sku_Consolidated!A2:U957,21, FALSE)))</f>
      </c>
      <c r="M788" s="8">
        <f>IF(J788="PCS", I788, 0)</f>
      </c>
      <c r="N788" s="8" t="s">
        <v>1807</v>
      </c>
      <c r="O788" s="8">
        <f>N788 * VLOOKUP(E788&amp;VLOOKUP(G788,Sku_Consolidated!A2:Q957,17,FALSE),Sku_CommRate!A2:E1002, 5, FALSE)</f>
      </c>
      <c r="P788" s="8">
        <f>N788 - O788</f>
      </c>
      <c r="Q788">
        <f>VLOOKUP(G788,Sku_Consolidated!A2:G957,7, FALSE)</f>
      </c>
      <c r="R788">
        <f>IF(IFERROR(VLOOKUP(E788,Store_Showcase!B2:H144,7, FALSE), TRUE)=TRUE, IF(IFERROR(VLOOKUP(E788,Store_SRP!B2:H110,7, FALSE), TRUE)=TRUE,VLOOKUP(E788,Store_VAM!B2:H273,7, FALSE),VLOOKUP(E788,Store_SRP!B2:H110,7, FALSE)), VLOOKUP(E788,Store_Showcase!B2:H144,7, FALSE))</f>
      </c>
      <c r="S788">
        <f>IF(IFERROR(VLOOKUP(E788,Store_Showcase!B2:I144,8, FALSE), TRUE)=TRUE, IF(IFERROR(VLOOKUP(E788,Store_SRP!B2:I110,8, FALSE), TRUE)=TRUE,VLOOKUP(E788,Store_VAM!B2:I273,8, FALSE),VLOOKUP(E788,Store_SRP!B2:I110,8, FALSE)), VLOOKUP(E788,Store_Showcase!B2:I144,8, FALSE))</f>
      </c>
      <c r="T788">
        <f>VLOOKUP(G788,Sku_Consolidated!A2:R957,18,FALSE)</f>
      </c>
      <c r="U788">
        <v>6245</v>
      </c>
      <c r="V788">
        <f>IF(VLOOKUP(G788,Sku_Consolidated!A2:S957,19,FALSE)="SHOWCASE", VLOOKUP(E788,Store_Showcase!B2:L144,11, FALSE), IF(VLOOKUP(G788,Sku_Consolidated!A2:S957,19,FALSE)="VAM",VLOOKUP(E788,Store_VAM!B2:L273,11, FALSE),VLOOKUP(E788,Store_SRP!B2:L110,11, FALSE)))</f>
      </c>
      <c r="W788">
        <f>VLOOKUP(G788,Sku_Consolidated!A2:W957,11,FALSE)</f>
      </c>
      <c r="X788">
        <f>VLOOKUP(G788,Sku_Consolidated!A2:H957,8,FALSE)</f>
      </c>
      <c r="Y788">
        <f>VLOOKUP(G788,Sku_Consolidated!A2:I957,9,FALSE)</f>
      </c>
      <c r="Z788" t="s">
        <v>38</v>
      </c>
      <c r="AA788">
        <f>VLOOKUP(G788,Sku_Consolidated!A2:E957,5,FALSE)</f>
      </c>
      <c r="AB788">
        <f>IF(VLOOKUP(G788,Sku_Consolidated!A2:S957,19,FALSE)="SHOWCASE", VLOOKUP(E788,Store_Showcase!B2:N144,13, FALSE), IF(VLOOKUP(G788,Sku_Consolidated!A2:S957,19,FALSE)="VAM",VLOOKUP(E788,Store_VAM!B2:N273,13, FALSE),VLOOKUP(E788,Store_SRP!B2:N110,13, FALSE)))</f>
      </c>
      <c r="AC788">
        <f>IF(IFERROR(AB788,TRUE)=TRUE, "-","OK")</f>
      </c>
      <c r="AD788" s="8" t="s">
        <v>1807</v>
      </c>
      <c r="AE788" s="8" t="s">
        <v>39</v>
      </c>
      <c r="AF788">
        <f>IF(IFERROR(VLOOKUP(E788,Store_Showcase!B2:H144,{5}, FALSE), TRUE)=TRUE, IF(IFERROR(VLOOKUP(E788,Store_SRP!B2:H110,{5}, FALSE), TRUE)=TRUE,VLOOKUP(E788,Store_VAM!B2:H273,{5}, FALSE),VLOOKUP(E788,Store_SRP!B2:H110,{5}, FALSE)), VLOOKUP(E788,Store_Showcase!B2:H144,{5}, FALSE))</f>
      </c>
      <c r="AG788">
        <f>IF(IFERROR(VLOOKUP(E788,Store_Showcase!B2:H144,{6}, FALSE), TRUE)=TRUE, IF(IFERROR(VLOOKUP(E788,Store_SRP!B2:H110,{6}, FALSE), TRUE)=TRUE,VLOOKUP(E788,Store_VAM!B2:H273,{6}, FALSE),VLOOKUP(E788,Store_SRP!B2:H110,{6}, FALSE)), VLOOKUP(E788,Store_Showcase!B2:H144,{6}, FALSE))</f>
      </c>
      <c r="AH788">
        <f>VLOOKUP(G788,Sku_Consolidated!A2:R957,18,FALSE)</f>
      </c>
      <c r="AI788">
        <f>VLOOKUP(G788,Sku_Consolidated!A2:S957,19,FALSE)</f>
      </c>
      <c r="AJ788">
        <f>VLOOKUP(G788,Sku_Consolidated!A2:T957,20,FALSE)</f>
      </c>
    </row>
    <row r="789" spans="1:36" x14ac:dyDescent="0.25">
      <c r="A789">
        <v>2024</v>
      </c>
      <c r="B789" t="s">
        <v>31</v>
      </c>
      <c r="C789" t="s">
        <v>32</v>
      </c>
      <c r="D789" t="s">
        <v>33</v>
      </c>
      <c r="E789">
        <v>251</v>
      </c>
      <c r="F789">
        <f>IF(IFERROR(VLOOKUP(E789,Store_Showcase!B2:H144,{2}, FALSE), TRUE)=TRUE, IF(IFERROR(VLOOKUP(E789,Store_SRP!B2:H110,{2}, FALSE), TRUE)=TRUE,VLOOKUP(E789,Store_VAM!B2:H273,{2}, FALSE),VLOOKUP(E789,Store_SRP!B2:H110,{2}, FALSE)), VLOOKUP(E789,Store_Showcase!B2:H144,{2}, FALSE))</f>
      </c>
      <c r="G789">
        <v>655910</v>
      </c>
      <c r="H789" t="s">
        <v>1560</v>
      </c>
      <c r="I789" s="8" t="s">
        <v>1808</v>
      </c>
      <c r="J789" t="s">
        <v>36</v>
      </c>
      <c r="K789" s="8">
        <f>IF(J789="PCK", I789, 0)</f>
      </c>
      <c r="L789" s="8">
        <f>IF(J789="KLS", I789, IF(J789="PCK", I789*VLOOKUP(G789,Sku_Consolidated!A2:U957,21, FALSE),I789*VLOOKUP(G789,Sku_Consolidated!A2:U957,21, FALSE)))</f>
      </c>
      <c r="M789" s="8">
        <f>IF(J789="PCS", I789, 0)</f>
      </c>
      <c r="N789" s="8" t="s">
        <v>1809</v>
      </c>
      <c r="O789" s="8">
        <f>N789 * VLOOKUP(E789&amp;VLOOKUP(G789,Sku_Consolidated!A2:Q957,17,FALSE),Sku_CommRate!A2:E1002, 5, FALSE)</f>
      </c>
      <c r="P789" s="8">
        <f>N789 - O789</f>
      </c>
      <c r="Q789">
        <f>VLOOKUP(G789,Sku_Consolidated!A2:G957,7, FALSE)</f>
      </c>
      <c r="R789">
        <f>IF(IFERROR(VLOOKUP(E789,Store_Showcase!B2:H144,7, FALSE), TRUE)=TRUE, IF(IFERROR(VLOOKUP(E789,Store_SRP!B2:H110,7, FALSE), TRUE)=TRUE,VLOOKUP(E789,Store_VAM!B2:H273,7, FALSE),VLOOKUP(E789,Store_SRP!B2:H110,7, FALSE)), VLOOKUP(E789,Store_Showcase!B2:H144,7, FALSE))</f>
      </c>
      <c r="S789">
        <f>IF(IFERROR(VLOOKUP(E789,Store_Showcase!B2:I144,8, FALSE), TRUE)=TRUE, IF(IFERROR(VLOOKUP(E789,Store_SRP!B2:I110,8, FALSE), TRUE)=TRUE,VLOOKUP(E789,Store_VAM!B2:I273,8, FALSE),VLOOKUP(E789,Store_SRP!B2:I110,8, FALSE)), VLOOKUP(E789,Store_Showcase!B2:I144,8, FALSE))</f>
      </c>
      <c r="T789">
        <f>VLOOKUP(G789,Sku_Consolidated!A2:R957,18,FALSE)</f>
      </c>
      <c r="U789">
        <v>6504</v>
      </c>
      <c r="V789">
        <f>IF(VLOOKUP(G789,Sku_Consolidated!A2:S957,19,FALSE)="SHOWCASE", VLOOKUP(E789,Store_Showcase!B2:L144,11, FALSE), IF(VLOOKUP(G789,Sku_Consolidated!A2:S957,19,FALSE)="VAM",VLOOKUP(E789,Store_VAM!B2:L273,11, FALSE),VLOOKUP(E789,Store_SRP!B2:L110,11, FALSE)))</f>
      </c>
      <c r="W789">
        <f>VLOOKUP(G789,Sku_Consolidated!A2:W957,11,FALSE)</f>
      </c>
      <c r="X789">
        <f>VLOOKUP(G789,Sku_Consolidated!A2:H957,8,FALSE)</f>
      </c>
      <c r="Y789">
        <f>VLOOKUP(G789,Sku_Consolidated!A2:I957,9,FALSE)</f>
      </c>
      <c r="Z789" t="s">
        <v>38</v>
      </c>
      <c r="AA789">
        <f>VLOOKUP(G789,Sku_Consolidated!A2:E957,5,FALSE)</f>
      </c>
      <c r="AB789">
        <f>IF(VLOOKUP(G789,Sku_Consolidated!A2:S957,19,FALSE)="SHOWCASE", VLOOKUP(E789,Store_Showcase!B2:N144,13, FALSE), IF(VLOOKUP(G789,Sku_Consolidated!A2:S957,19,FALSE)="VAM",VLOOKUP(E789,Store_VAM!B2:N273,13, FALSE),VLOOKUP(E789,Store_SRP!B2:N110,13, FALSE)))</f>
      </c>
      <c r="AC789">
        <f>IF(IFERROR(AB789,TRUE)=TRUE, "-","OK")</f>
      </c>
      <c r="AD789" s="8" t="s">
        <v>1810</v>
      </c>
      <c r="AE789" s="8" t="s">
        <v>1811</v>
      </c>
      <c r="AF789">
        <f>IF(IFERROR(VLOOKUP(E789,Store_Showcase!B2:H144,{5}, FALSE), TRUE)=TRUE, IF(IFERROR(VLOOKUP(E789,Store_SRP!B2:H110,{5}, FALSE), TRUE)=TRUE,VLOOKUP(E789,Store_VAM!B2:H273,{5}, FALSE),VLOOKUP(E789,Store_SRP!B2:H110,{5}, FALSE)), VLOOKUP(E789,Store_Showcase!B2:H144,{5}, FALSE))</f>
      </c>
      <c r="AG789">
        <f>IF(IFERROR(VLOOKUP(E789,Store_Showcase!B2:H144,{6}, FALSE), TRUE)=TRUE, IF(IFERROR(VLOOKUP(E789,Store_SRP!B2:H110,{6}, FALSE), TRUE)=TRUE,VLOOKUP(E789,Store_VAM!B2:H273,{6}, FALSE),VLOOKUP(E789,Store_SRP!B2:H110,{6}, FALSE)), VLOOKUP(E789,Store_Showcase!B2:H144,{6}, FALSE))</f>
      </c>
      <c r="AH789">
        <f>VLOOKUP(G789,Sku_Consolidated!A2:R957,18,FALSE)</f>
      </c>
      <c r="AI789">
        <f>VLOOKUP(G789,Sku_Consolidated!A2:S957,19,FALSE)</f>
      </c>
      <c r="AJ789">
        <f>VLOOKUP(G789,Sku_Consolidated!A2:T957,20,FALSE)</f>
      </c>
    </row>
    <row r="790" spans="1:36" x14ac:dyDescent="0.25">
      <c r="A790">
        <v>2024</v>
      </c>
      <c r="B790" t="s">
        <v>31</v>
      </c>
      <c r="C790" t="s">
        <v>32</v>
      </c>
      <c r="D790" t="s">
        <v>33</v>
      </c>
      <c r="E790">
        <v>745</v>
      </c>
      <c r="F790">
        <f>IF(IFERROR(VLOOKUP(E790,Store_Showcase!B2:H144,{2}, FALSE), TRUE)=TRUE, IF(IFERROR(VLOOKUP(E790,Store_SRP!B2:H110,{2}, FALSE), TRUE)=TRUE,VLOOKUP(E790,Store_VAM!B2:H273,{2}, FALSE),VLOOKUP(E790,Store_SRP!B2:H110,{2}, FALSE)), VLOOKUP(E790,Store_Showcase!B2:H144,{2}, FALSE))</f>
      </c>
      <c r="G790">
        <v>692424</v>
      </c>
      <c r="H790" t="s">
        <v>1812</v>
      </c>
      <c r="I790" s="8" t="s">
        <v>1813</v>
      </c>
      <c r="J790" t="s">
        <v>36</v>
      </c>
      <c r="K790" s="8">
        <f>IF(J790="PCK", I790, 0)</f>
      </c>
      <c r="L790" s="8">
        <f>IF(J790="KLS", I790, IF(J790="PCK", I790*VLOOKUP(G790,Sku_Consolidated!A2:U957,21, FALSE),I790*VLOOKUP(G790,Sku_Consolidated!A2:U957,21, FALSE)))</f>
      </c>
      <c r="M790" s="8">
        <f>IF(J790="PCS", I790, 0)</f>
      </c>
      <c r="N790" s="8" t="s">
        <v>1814</v>
      </c>
      <c r="O790" s="8">
        <f>N790 * VLOOKUP(E790&amp;VLOOKUP(G790,Sku_Consolidated!A2:Q957,17,FALSE),Sku_CommRate!A2:E1002, 5, FALSE)</f>
      </c>
      <c r="P790" s="8">
        <f>N790 - O790</f>
      </c>
      <c r="Q790">
        <f>VLOOKUP(G790,Sku_Consolidated!A2:G957,7, FALSE)</f>
      </c>
      <c r="R790">
        <f>IF(IFERROR(VLOOKUP(E790,Store_Showcase!B2:H144,7, FALSE), TRUE)=TRUE, IF(IFERROR(VLOOKUP(E790,Store_SRP!B2:H110,7, FALSE), TRUE)=TRUE,VLOOKUP(E790,Store_VAM!B2:H273,7, FALSE),VLOOKUP(E790,Store_SRP!B2:H110,7, FALSE)), VLOOKUP(E790,Store_Showcase!B2:H144,7, FALSE))</f>
      </c>
      <c r="S790">
        <f>IF(IFERROR(VLOOKUP(E790,Store_Showcase!B2:I144,8, FALSE), TRUE)=TRUE, IF(IFERROR(VLOOKUP(E790,Store_SRP!B2:I110,8, FALSE), TRUE)=TRUE,VLOOKUP(E790,Store_VAM!B2:I273,8, FALSE),VLOOKUP(E790,Store_SRP!B2:I110,8, FALSE)), VLOOKUP(E790,Store_Showcase!B2:I144,8, FALSE))</f>
      </c>
      <c r="T790">
        <f>VLOOKUP(G790,Sku_Consolidated!A2:R957,18,FALSE)</f>
      </c>
      <c r="U790">
        <v>17628</v>
      </c>
      <c r="V790">
        <f>IF(VLOOKUP(G790,Sku_Consolidated!A2:S957,19,FALSE)="SHOWCASE", VLOOKUP(E790,Store_Showcase!B2:L144,11, FALSE), IF(VLOOKUP(G790,Sku_Consolidated!A2:S957,19,FALSE)="VAM",VLOOKUP(E790,Store_VAM!B2:L273,11, FALSE),VLOOKUP(E790,Store_SRP!B2:L110,11, FALSE)))</f>
      </c>
      <c r="W790">
        <f>VLOOKUP(G790,Sku_Consolidated!A2:W957,11,FALSE)</f>
      </c>
      <c r="X790">
        <f>VLOOKUP(G790,Sku_Consolidated!A2:H957,8,FALSE)</f>
      </c>
      <c r="Y790">
        <f>VLOOKUP(G790,Sku_Consolidated!A2:I957,9,FALSE)</f>
      </c>
      <c r="Z790" t="s">
        <v>38</v>
      </c>
      <c r="AA790">
        <f>VLOOKUP(G790,Sku_Consolidated!A2:E957,5,FALSE)</f>
      </c>
      <c r="AB790">
        <f>IF(VLOOKUP(G790,Sku_Consolidated!A2:S957,19,FALSE)="SHOWCASE", VLOOKUP(E790,Store_Showcase!B2:N144,13, FALSE), IF(VLOOKUP(G790,Sku_Consolidated!A2:S957,19,FALSE)="VAM",VLOOKUP(E790,Store_VAM!B2:N273,13, FALSE),VLOOKUP(E790,Store_SRP!B2:N110,13, FALSE)))</f>
      </c>
      <c r="AC790">
        <f>IF(IFERROR(AB790,TRUE)=TRUE, "-","OK")</f>
      </c>
      <c r="AD790" s="8" t="s">
        <v>1814</v>
      </c>
      <c r="AE790" s="8" t="s">
        <v>39</v>
      </c>
      <c r="AF790">
        <f>IF(IFERROR(VLOOKUP(E790,Store_Showcase!B2:H144,{5}, FALSE), TRUE)=TRUE, IF(IFERROR(VLOOKUP(E790,Store_SRP!B2:H110,{5}, FALSE), TRUE)=TRUE,VLOOKUP(E790,Store_VAM!B2:H273,{5}, FALSE),VLOOKUP(E790,Store_SRP!B2:H110,{5}, FALSE)), VLOOKUP(E790,Store_Showcase!B2:H144,{5}, FALSE))</f>
      </c>
      <c r="AG790">
        <f>IF(IFERROR(VLOOKUP(E790,Store_Showcase!B2:H144,{6}, FALSE), TRUE)=TRUE, IF(IFERROR(VLOOKUP(E790,Store_SRP!B2:H110,{6}, FALSE), TRUE)=TRUE,VLOOKUP(E790,Store_VAM!B2:H273,{6}, FALSE),VLOOKUP(E790,Store_SRP!B2:H110,{6}, FALSE)), VLOOKUP(E790,Store_Showcase!B2:H144,{6}, FALSE))</f>
      </c>
      <c r="AH790">
        <f>VLOOKUP(G790,Sku_Consolidated!A2:R957,18,FALSE)</f>
      </c>
      <c r="AI790">
        <f>VLOOKUP(G790,Sku_Consolidated!A2:S957,19,FALSE)</f>
      </c>
      <c r="AJ790">
        <f>VLOOKUP(G790,Sku_Consolidated!A2:T957,20,FALSE)</f>
      </c>
    </row>
    <row r="791" spans="1:36" x14ac:dyDescent="0.25">
      <c r="A791">
        <v>2024</v>
      </c>
      <c r="B791" t="s">
        <v>31</v>
      </c>
      <c r="C791" t="s">
        <v>32</v>
      </c>
      <c r="D791" t="s">
        <v>33</v>
      </c>
      <c r="E791">
        <v>721</v>
      </c>
      <c r="F791">
        <f>IF(IFERROR(VLOOKUP(E791,Store_Showcase!B2:H144,{2}, FALSE), TRUE)=TRUE, IF(IFERROR(VLOOKUP(E791,Store_SRP!B2:H110,{2}, FALSE), TRUE)=TRUE,VLOOKUP(E791,Store_VAM!B2:H273,{2}, FALSE),VLOOKUP(E791,Store_SRP!B2:H110,{2}, FALSE)), VLOOKUP(E791,Store_Showcase!B2:H144,{2}, FALSE))</f>
      </c>
      <c r="G791">
        <v>687770</v>
      </c>
      <c r="H791" t="s">
        <v>1487</v>
      </c>
      <c r="I791" s="8" t="s">
        <v>1815</v>
      </c>
      <c r="J791" t="s">
        <v>493</v>
      </c>
      <c r="K791" s="8">
        <f>IF(J791="PCK", I791, 0)</f>
      </c>
      <c r="L791" s="8">
        <f>IF(J791="KLS", I791, IF(J791="PCK", I791*VLOOKUP(G791,Sku_Consolidated!A2:U957,21, FALSE),I791*VLOOKUP(G791,Sku_Consolidated!A2:U957,21, FALSE)))</f>
      </c>
      <c r="M791" s="8">
        <f>IF(J791="PCS", I791, 0)</f>
      </c>
      <c r="N791" s="8" t="s">
        <v>1816</v>
      </c>
      <c r="O791" s="8">
        <f>N791 * VLOOKUP(E791&amp;VLOOKUP(G791,Sku_Consolidated!A2:Q957,17,FALSE),Sku_CommRate!A2:E1002, 5, FALSE)</f>
      </c>
      <c r="P791" s="8">
        <f>N791 - O791</f>
      </c>
      <c r="Q791">
        <f>VLOOKUP(G791,Sku_Consolidated!A2:G957,7, FALSE)</f>
      </c>
      <c r="R791">
        <f>IF(IFERROR(VLOOKUP(E791,Store_Showcase!B2:H144,7, FALSE), TRUE)=TRUE, IF(IFERROR(VLOOKUP(E791,Store_SRP!B2:H110,7, FALSE), TRUE)=TRUE,VLOOKUP(E791,Store_VAM!B2:H273,7, FALSE),VLOOKUP(E791,Store_SRP!B2:H110,7, FALSE)), VLOOKUP(E791,Store_Showcase!B2:H144,7, FALSE))</f>
      </c>
      <c r="S791">
        <f>IF(IFERROR(VLOOKUP(E791,Store_Showcase!B2:I144,8, FALSE), TRUE)=TRUE, IF(IFERROR(VLOOKUP(E791,Store_SRP!B2:I110,8, FALSE), TRUE)=TRUE,VLOOKUP(E791,Store_VAM!B2:I273,8, FALSE),VLOOKUP(E791,Store_SRP!B2:I110,8, FALSE)), VLOOKUP(E791,Store_Showcase!B2:I144,8, FALSE))</f>
      </c>
      <c r="T791">
        <f>VLOOKUP(G791,Sku_Consolidated!A2:R957,18,FALSE)</f>
      </c>
      <c r="U791">
        <v>4806532531526</v>
      </c>
      <c r="V791">
        <f>IF(VLOOKUP(G791,Sku_Consolidated!A2:S957,19,FALSE)="SHOWCASE", VLOOKUP(E791,Store_Showcase!B2:L144,11, FALSE), IF(VLOOKUP(G791,Sku_Consolidated!A2:S957,19,FALSE)="VAM",VLOOKUP(E791,Store_VAM!B2:L273,11, FALSE),VLOOKUP(E791,Store_SRP!B2:L110,11, FALSE)))</f>
      </c>
      <c r="W791">
        <f>VLOOKUP(G791,Sku_Consolidated!A2:W957,11,FALSE)</f>
      </c>
      <c r="X791">
        <f>VLOOKUP(G791,Sku_Consolidated!A2:H957,8,FALSE)</f>
      </c>
      <c r="Y791">
        <f>VLOOKUP(G791,Sku_Consolidated!A2:I957,9,FALSE)</f>
      </c>
      <c r="Z791" t="s">
        <v>38</v>
      </c>
      <c r="AA791">
        <f>VLOOKUP(G791,Sku_Consolidated!A2:E957,5,FALSE)</f>
      </c>
      <c r="AB791">
        <f>IF(VLOOKUP(G791,Sku_Consolidated!A2:S957,19,FALSE)="SHOWCASE", VLOOKUP(E791,Store_Showcase!B2:N144,13, FALSE), IF(VLOOKUP(G791,Sku_Consolidated!A2:S957,19,FALSE)="VAM",VLOOKUP(E791,Store_VAM!B2:N273,13, FALSE),VLOOKUP(E791,Store_SRP!B2:N110,13, FALSE)))</f>
      </c>
      <c r="AC791">
        <f>IF(IFERROR(AB791,TRUE)=TRUE, "-","OK")</f>
      </c>
      <c r="AD791" s="8" t="s">
        <v>1817</v>
      </c>
      <c r="AE791" s="8" t="s">
        <v>1818</v>
      </c>
      <c r="AF791">
        <f>IF(IFERROR(VLOOKUP(E791,Store_Showcase!B2:H144,{5}, FALSE), TRUE)=TRUE, IF(IFERROR(VLOOKUP(E791,Store_SRP!B2:H110,{5}, FALSE), TRUE)=TRUE,VLOOKUP(E791,Store_VAM!B2:H273,{5}, FALSE),VLOOKUP(E791,Store_SRP!B2:H110,{5}, FALSE)), VLOOKUP(E791,Store_Showcase!B2:H144,{5}, FALSE))</f>
      </c>
      <c r="AG791">
        <f>IF(IFERROR(VLOOKUP(E791,Store_Showcase!B2:H144,{6}, FALSE), TRUE)=TRUE, IF(IFERROR(VLOOKUP(E791,Store_SRP!B2:H110,{6}, FALSE), TRUE)=TRUE,VLOOKUP(E791,Store_VAM!B2:H273,{6}, FALSE),VLOOKUP(E791,Store_SRP!B2:H110,{6}, FALSE)), VLOOKUP(E791,Store_Showcase!B2:H144,{6}, FALSE))</f>
      </c>
      <c r="AH791">
        <f>VLOOKUP(G791,Sku_Consolidated!A2:R957,18,FALSE)</f>
      </c>
      <c r="AI791">
        <f>VLOOKUP(G791,Sku_Consolidated!A2:S957,19,FALSE)</f>
      </c>
      <c r="AJ791">
        <f>VLOOKUP(G791,Sku_Consolidated!A2:T957,20,FALSE)</f>
      </c>
    </row>
    <row r="792" spans="1:36" x14ac:dyDescent="0.25">
      <c r="A792">
        <v>2024</v>
      </c>
      <c r="B792" t="s">
        <v>31</v>
      </c>
      <c r="C792" t="s">
        <v>32</v>
      </c>
      <c r="D792" t="s">
        <v>33</v>
      </c>
      <c r="E792">
        <v>252</v>
      </c>
      <c r="F792">
        <f>IF(IFERROR(VLOOKUP(E792,Store_Showcase!B2:H144,{2}, FALSE), TRUE)=TRUE, IF(IFERROR(VLOOKUP(E792,Store_SRP!B2:H110,{2}, FALSE), TRUE)=TRUE,VLOOKUP(E792,Store_VAM!B2:H273,{2}, FALSE),VLOOKUP(E792,Store_SRP!B2:H110,{2}, FALSE)), VLOOKUP(E792,Store_Showcase!B2:H144,{2}, FALSE))</f>
      </c>
      <c r="G792">
        <v>687771</v>
      </c>
      <c r="H792" t="s">
        <v>1194</v>
      </c>
      <c r="I792" s="8" t="s">
        <v>1130</v>
      </c>
      <c r="J792" t="s">
        <v>493</v>
      </c>
      <c r="K792" s="8">
        <f>IF(J792="PCK", I792, 0)</f>
      </c>
      <c r="L792" s="8">
        <f>IF(J792="KLS", I792, IF(J792="PCK", I792*VLOOKUP(G792,Sku_Consolidated!A2:U957,21, FALSE),I792*VLOOKUP(G792,Sku_Consolidated!A2:U957,21, FALSE)))</f>
      </c>
      <c r="M792" s="8">
        <f>IF(J792="PCS", I792, 0)</f>
      </c>
      <c r="N792" s="8" t="s">
        <v>1819</v>
      </c>
      <c r="O792" s="8">
        <f>N792 * VLOOKUP(E792&amp;VLOOKUP(G792,Sku_Consolidated!A2:Q957,17,FALSE),Sku_CommRate!A2:E1002, 5, FALSE)</f>
      </c>
      <c r="P792" s="8">
        <f>N792 - O792</f>
      </c>
      <c r="Q792">
        <f>VLOOKUP(G792,Sku_Consolidated!A2:G957,7, FALSE)</f>
      </c>
      <c r="R792">
        <f>IF(IFERROR(VLOOKUP(E792,Store_Showcase!B2:H144,7, FALSE), TRUE)=TRUE, IF(IFERROR(VLOOKUP(E792,Store_SRP!B2:H110,7, FALSE), TRUE)=TRUE,VLOOKUP(E792,Store_VAM!B2:H273,7, FALSE),VLOOKUP(E792,Store_SRP!B2:H110,7, FALSE)), VLOOKUP(E792,Store_Showcase!B2:H144,7, FALSE))</f>
      </c>
      <c r="S792">
        <f>IF(IFERROR(VLOOKUP(E792,Store_Showcase!B2:I144,8, FALSE), TRUE)=TRUE, IF(IFERROR(VLOOKUP(E792,Store_SRP!B2:I110,8, FALSE), TRUE)=TRUE,VLOOKUP(E792,Store_VAM!B2:I273,8, FALSE),VLOOKUP(E792,Store_SRP!B2:I110,8, FALSE)), VLOOKUP(E792,Store_Showcase!B2:I144,8, FALSE))</f>
      </c>
      <c r="T792">
        <f>VLOOKUP(G792,Sku_Consolidated!A2:R957,18,FALSE)</f>
      </c>
      <c r="U792">
        <v>4806532531533</v>
      </c>
      <c r="V792">
        <f>IF(VLOOKUP(G792,Sku_Consolidated!A2:S957,19,FALSE)="SHOWCASE", VLOOKUP(E792,Store_Showcase!B2:L144,11, FALSE), IF(VLOOKUP(G792,Sku_Consolidated!A2:S957,19,FALSE)="VAM",VLOOKUP(E792,Store_VAM!B2:L273,11, FALSE),VLOOKUP(E792,Store_SRP!B2:L110,11, FALSE)))</f>
      </c>
      <c r="W792">
        <f>VLOOKUP(G792,Sku_Consolidated!A2:W957,11,FALSE)</f>
      </c>
      <c r="X792">
        <f>VLOOKUP(G792,Sku_Consolidated!A2:H957,8,FALSE)</f>
      </c>
      <c r="Y792">
        <f>VLOOKUP(G792,Sku_Consolidated!A2:I957,9,FALSE)</f>
      </c>
      <c r="Z792" t="s">
        <v>38</v>
      </c>
      <c r="AA792">
        <f>VLOOKUP(G792,Sku_Consolidated!A2:E957,5,FALSE)</f>
      </c>
      <c r="AB792">
        <f>IF(VLOOKUP(G792,Sku_Consolidated!A2:S957,19,FALSE)="SHOWCASE", VLOOKUP(E792,Store_Showcase!B2:N144,13, FALSE), IF(VLOOKUP(G792,Sku_Consolidated!A2:S957,19,FALSE)="VAM",VLOOKUP(E792,Store_VAM!B2:N273,13, FALSE),VLOOKUP(E792,Store_SRP!B2:N110,13, FALSE)))</f>
      </c>
      <c r="AC792">
        <f>IF(IFERROR(AB792,TRUE)=TRUE, "-","OK")</f>
      </c>
      <c r="AD792" s="8" t="s">
        <v>1820</v>
      </c>
      <c r="AE792" s="8" t="s">
        <v>1821</v>
      </c>
      <c r="AF792">
        <f>IF(IFERROR(VLOOKUP(E792,Store_Showcase!B2:H144,{5}, FALSE), TRUE)=TRUE, IF(IFERROR(VLOOKUP(E792,Store_SRP!B2:H110,{5}, FALSE), TRUE)=TRUE,VLOOKUP(E792,Store_VAM!B2:H273,{5}, FALSE),VLOOKUP(E792,Store_SRP!B2:H110,{5}, FALSE)), VLOOKUP(E792,Store_Showcase!B2:H144,{5}, FALSE))</f>
      </c>
      <c r="AG792">
        <f>IF(IFERROR(VLOOKUP(E792,Store_Showcase!B2:H144,{6}, FALSE), TRUE)=TRUE, IF(IFERROR(VLOOKUP(E792,Store_SRP!B2:H110,{6}, FALSE), TRUE)=TRUE,VLOOKUP(E792,Store_VAM!B2:H273,{6}, FALSE),VLOOKUP(E792,Store_SRP!B2:H110,{6}, FALSE)), VLOOKUP(E792,Store_Showcase!B2:H144,{6}, FALSE))</f>
      </c>
      <c r="AH792">
        <f>VLOOKUP(G792,Sku_Consolidated!A2:R957,18,FALSE)</f>
      </c>
      <c r="AI792">
        <f>VLOOKUP(G792,Sku_Consolidated!A2:S957,19,FALSE)</f>
      </c>
      <c r="AJ792">
        <f>VLOOKUP(G792,Sku_Consolidated!A2:T957,20,FALSE)</f>
      </c>
    </row>
    <row r="793" spans="1:36" x14ac:dyDescent="0.25">
      <c r="A793">
        <v>2024</v>
      </c>
      <c r="B793" t="s">
        <v>31</v>
      </c>
      <c r="C793" t="s">
        <v>32</v>
      </c>
      <c r="D793" t="s">
        <v>33</v>
      </c>
      <c r="E793">
        <v>150</v>
      </c>
      <c r="F793">
        <f>IF(IFERROR(VLOOKUP(E793,Store_Showcase!B2:H144,{2}, FALSE), TRUE)=TRUE, IF(IFERROR(VLOOKUP(E793,Store_SRP!B2:H110,{2}, FALSE), TRUE)=TRUE,VLOOKUP(E793,Store_VAM!B2:H273,{2}, FALSE),VLOOKUP(E793,Store_SRP!B2:H110,{2}, FALSE)), VLOOKUP(E793,Store_Showcase!B2:H144,{2}, FALSE))</f>
      </c>
      <c r="G793">
        <v>655308</v>
      </c>
      <c r="H793" t="s">
        <v>287</v>
      </c>
      <c r="I793" s="8" t="s">
        <v>1822</v>
      </c>
      <c r="J793" t="s">
        <v>36</v>
      </c>
      <c r="K793" s="8">
        <f>IF(J793="PCK", I793, 0)</f>
      </c>
      <c r="L793" s="8">
        <f>IF(J793="KLS", I793, IF(J793="PCK", I793*VLOOKUP(G793,Sku_Consolidated!A2:U957,21, FALSE),I793*VLOOKUP(G793,Sku_Consolidated!A2:U957,21, FALSE)))</f>
      </c>
      <c r="M793" s="8">
        <f>IF(J793="PCS", I793, 0)</f>
      </c>
      <c r="N793" s="8" t="s">
        <v>1823</v>
      </c>
      <c r="O793" s="8">
        <f>N793 * VLOOKUP(E793&amp;VLOOKUP(G793,Sku_Consolidated!A2:Q957,17,FALSE),Sku_CommRate!A2:E1002, 5, FALSE)</f>
      </c>
      <c r="P793" s="8">
        <f>N793 - O793</f>
      </c>
      <c r="Q793">
        <f>VLOOKUP(G793,Sku_Consolidated!A2:G957,7, FALSE)</f>
      </c>
      <c r="R793">
        <f>IF(IFERROR(VLOOKUP(E793,Store_Showcase!B2:H144,7, FALSE), TRUE)=TRUE, IF(IFERROR(VLOOKUP(E793,Store_SRP!B2:H110,7, FALSE), TRUE)=TRUE,VLOOKUP(E793,Store_VAM!B2:H273,7, FALSE),VLOOKUP(E793,Store_SRP!B2:H110,7, FALSE)), VLOOKUP(E793,Store_Showcase!B2:H144,7, FALSE))</f>
      </c>
      <c r="S793">
        <f>IF(IFERROR(VLOOKUP(E793,Store_Showcase!B2:I144,8, FALSE), TRUE)=TRUE, IF(IFERROR(VLOOKUP(E793,Store_SRP!B2:I110,8, FALSE), TRUE)=TRUE,VLOOKUP(E793,Store_VAM!B2:I273,8, FALSE),VLOOKUP(E793,Store_SRP!B2:I110,8, FALSE)), VLOOKUP(E793,Store_Showcase!B2:I144,8, FALSE))</f>
      </c>
      <c r="T793">
        <f>VLOOKUP(G793,Sku_Consolidated!A2:R957,18,FALSE)</f>
      </c>
      <c r="U793">
        <v>6235</v>
      </c>
      <c r="V793">
        <f>IF(VLOOKUP(G793,Sku_Consolidated!A2:S957,19,FALSE)="SHOWCASE", VLOOKUP(E793,Store_Showcase!B2:L144,11, FALSE), IF(VLOOKUP(G793,Sku_Consolidated!A2:S957,19,FALSE)="VAM",VLOOKUP(E793,Store_VAM!B2:L273,11, FALSE),VLOOKUP(E793,Store_SRP!B2:L110,11, FALSE)))</f>
      </c>
      <c r="W793">
        <f>VLOOKUP(G793,Sku_Consolidated!A2:W957,11,FALSE)</f>
      </c>
      <c r="X793">
        <f>VLOOKUP(G793,Sku_Consolidated!A2:H957,8,FALSE)</f>
      </c>
      <c r="Y793">
        <f>VLOOKUP(G793,Sku_Consolidated!A2:I957,9,FALSE)</f>
      </c>
      <c r="Z793" t="s">
        <v>38</v>
      </c>
      <c r="AA793">
        <f>VLOOKUP(G793,Sku_Consolidated!A2:E957,5,FALSE)</f>
      </c>
      <c r="AB793">
        <f>IF(VLOOKUP(G793,Sku_Consolidated!A2:S957,19,FALSE)="SHOWCASE", VLOOKUP(E793,Store_Showcase!B2:N144,13, FALSE), IF(VLOOKUP(G793,Sku_Consolidated!A2:S957,19,FALSE)="VAM",VLOOKUP(E793,Store_VAM!B2:N273,13, FALSE),VLOOKUP(E793,Store_SRP!B2:N110,13, FALSE)))</f>
      </c>
      <c r="AC793">
        <f>IF(IFERROR(AB793,TRUE)=TRUE, "-","OK")</f>
      </c>
      <c r="AD793" s="8" t="s">
        <v>1823</v>
      </c>
      <c r="AE793" s="8" t="s">
        <v>39</v>
      </c>
      <c r="AF793">
        <f>IF(IFERROR(VLOOKUP(E793,Store_Showcase!B2:H144,{5}, FALSE), TRUE)=TRUE, IF(IFERROR(VLOOKUP(E793,Store_SRP!B2:H110,{5}, FALSE), TRUE)=TRUE,VLOOKUP(E793,Store_VAM!B2:H273,{5}, FALSE),VLOOKUP(E793,Store_SRP!B2:H110,{5}, FALSE)), VLOOKUP(E793,Store_Showcase!B2:H144,{5}, FALSE))</f>
      </c>
      <c r="AG793">
        <f>IF(IFERROR(VLOOKUP(E793,Store_Showcase!B2:H144,{6}, FALSE), TRUE)=TRUE, IF(IFERROR(VLOOKUP(E793,Store_SRP!B2:H110,{6}, FALSE), TRUE)=TRUE,VLOOKUP(E793,Store_VAM!B2:H273,{6}, FALSE),VLOOKUP(E793,Store_SRP!B2:H110,{6}, FALSE)), VLOOKUP(E793,Store_Showcase!B2:H144,{6}, FALSE))</f>
      </c>
      <c r="AH793">
        <f>VLOOKUP(G793,Sku_Consolidated!A2:R957,18,FALSE)</f>
      </c>
      <c r="AI793">
        <f>VLOOKUP(G793,Sku_Consolidated!A2:S957,19,FALSE)</f>
      </c>
      <c r="AJ793">
        <f>VLOOKUP(G793,Sku_Consolidated!A2:T957,20,FALSE)</f>
      </c>
    </row>
    <row r="794" spans="1:36" x14ac:dyDescent="0.25">
      <c r="A794">
        <v>2024</v>
      </c>
      <c r="B794" t="s">
        <v>31</v>
      </c>
      <c r="C794" t="s">
        <v>32</v>
      </c>
      <c r="D794" t="s">
        <v>33</v>
      </c>
      <c r="E794">
        <v>746</v>
      </c>
      <c r="F794">
        <f>IF(IFERROR(VLOOKUP(E794,Store_Showcase!B2:H144,{2}, FALSE), TRUE)=TRUE, IF(IFERROR(VLOOKUP(E794,Store_SRP!B2:H110,{2}, FALSE), TRUE)=TRUE,VLOOKUP(E794,Store_VAM!B2:H273,{2}, FALSE),VLOOKUP(E794,Store_SRP!B2:H110,{2}, FALSE)), VLOOKUP(E794,Store_Showcase!B2:H144,{2}, FALSE))</f>
      </c>
      <c r="G794">
        <v>655292</v>
      </c>
      <c r="H794" t="s">
        <v>72</v>
      </c>
      <c r="I794" s="8" t="s">
        <v>1824</v>
      </c>
      <c r="J794" t="s">
        <v>36</v>
      </c>
      <c r="K794" s="8">
        <f>IF(J794="PCK", I794, 0)</f>
      </c>
      <c r="L794" s="8">
        <f>IF(J794="KLS", I794, IF(J794="PCK", I794*VLOOKUP(G794,Sku_Consolidated!A2:U957,21, FALSE),I794*VLOOKUP(G794,Sku_Consolidated!A2:U957,21, FALSE)))</f>
      </c>
      <c r="M794" s="8">
        <f>IF(J794="PCS", I794, 0)</f>
      </c>
      <c r="N794" s="8" t="s">
        <v>1825</v>
      </c>
      <c r="O794" s="8">
        <f>N794 * VLOOKUP(E794&amp;VLOOKUP(G794,Sku_Consolidated!A2:Q957,17,FALSE),Sku_CommRate!A2:E1002, 5, FALSE)</f>
      </c>
      <c r="P794" s="8">
        <f>N794 - O794</f>
      </c>
      <c r="Q794">
        <f>VLOOKUP(G794,Sku_Consolidated!A2:G957,7, FALSE)</f>
      </c>
      <c r="R794">
        <f>IF(IFERROR(VLOOKUP(E794,Store_Showcase!B2:H144,7, FALSE), TRUE)=TRUE, IF(IFERROR(VLOOKUP(E794,Store_SRP!B2:H110,7, FALSE), TRUE)=TRUE,VLOOKUP(E794,Store_VAM!B2:H273,7, FALSE),VLOOKUP(E794,Store_SRP!B2:H110,7, FALSE)), VLOOKUP(E794,Store_Showcase!B2:H144,7, FALSE))</f>
      </c>
      <c r="S794">
        <f>IF(IFERROR(VLOOKUP(E794,Store_Showcase!B2:I144,8, FALSE), TRUE)=TRUE, IF(IFERROR(VLOOKUP(E794,Store_SRP!B2:I110,8, FALSE), TRUE)=TRUE,VLOOKUP(E794,Store_VAM!B2:I273,8, FALSE),VLOOKUP(E794,Store_SRP!B2:I110,8, FALSE)), VLOOKUP(E794,Store_Showcase!B2:I144,8, FALSE))</f>
      </c>
      <c r="T794">
        <f>VLOOKUP(G794,Sku_Consolidated!A2:R957,18,FALSE)</f>
      </c>
      <c r="U794">
        <v>6220</v>
      </c>
      <c r="V794">
        <f>IF(VLOOKUP(G794,Sku_Consolidated!A2:S957,19,FALSE)="SHOWCASE", VLOOKUP(E794,Store_Showcase!B2:L144,11, FALSE), IF(VLOOKUP(G794,Sku_Consolidated!A2:S957,19,FALSE)="VAM",VLOOKUP(E794,Store_VAM!B2:L273,11, FALSE),VLOOKUP(E794,Store_SRP!B2:L110,11, FALSE)))</f>
      </c>
      <c r="W794">
        <f>VLOOKUP(G794,Sku_Consolidated!A2:W957,11,FALSE)</f>
      </c>
      <c r="X794">
        <f>VLOOKUP(G794,Sku_Consolidated!A2:H957,8,FALSE)</f>
      </c>
      <c r="Y794">
        <f>VLOOKUP(G794,Sku_Consolidated!A2:I957,9,FALSE)</f>
      </c>
      <c r="Z794" t="s">
        <v>38</v>
      </c>
      <c r="AA794">
        <f>VLOOKUP(G794,Sku_Consolidated!A2:E957,5,FALSE)</f>
      </c>
      <c r="AB794">
        <f>IF(VLOOKUP(G794,Sku_Consolidated!A2:S957,19,FALSE)="SHOWCASE", VLOOKUP(E794,Store_Showcase!B2:N144,13, FALSE), IF(VLOOKUP(G794,Sku_Consolidated!A2:S957,19,FALSE)="VAM",VLOOKUP(E794,Store_VAM!B2:N273,13, FALSE),VLOOKUP(E794,Store_SRP!B2:N110,13, FALSE)))</f>
      </c>
      <c r="AC794">
        <f>IF(IFERROR(AB794,TRUE)=TRUE, "-","OK")</f>
      </c>
      <c r="AD794" s="8" t="s">
        <v>1825</v>
      </c>
      <c r="AE794" s="8" t="s">
        <v>39</v>
      </c>
      <c r="AF794">
        <f>IF(IFERROR(VLOOKUP(E794,Store_Showcase!B2:H144,{5}, FALSE), TRUE)=TRUE, IF(IFERROR(VLOOKUP(E794,Store_SRP!B2:H110,{5}, FALSE), TRUE)=TRUE,VLOOKUP(E794,Store_VAM!B2:H273,{5}, FALSE),VLOOKUP(E794,Store_SRP!B2:H110,{5}, FALSE)), VLOOKUP(E794,Store_Showcase!B2:H144,{5}, FALSE))</f>
      </c>
      <c r="AG794">
        <f>IF(IFERROR(VLOOKUP(E794,Store_Showcase!B2:H144,{6}, FALSE), TRUE)=TRUE, IF(IFERROR(VLOOKUP(E794,Store_SRP!B2:H110,{6}, FALSE), TRUE)=TRUE,VLOOKUP(E794,Store_VAM!B2:H273,{6}, FALSE),VLOOKUP(E794,Store_SRP!B2:H110,{6}, FALSE)), VLOOKUP(E794,Store_Showcase!B2:H144,{6}, FALSE))</f>
      </c>
      <c r="AH794">
        <f>VLOOKUP(G794,Sku_Consolidated!A2:R957,18,FALSE)</f>
      </c>
      <c r="AI794">
        <f>VLOOKUP(G794,Sku_Consolidated!A2:S957,19,FALSE)</f>
      </c>
      <c r="AJ794">
        <f>VLOOKUP(G794,Sku_Consolidated!A2:T957,20,FALSE)</f>
      </c>
    </row>
    <row r="795" spans="1:36" x14ac:dyDescent="0.25">
      <c r="A795">
        <v>2024</v>
      </c>
      <c r="B795" t="s">
        <v>31</v>
      </c>
      <c r="C795" t="s">
        <v>32</v>
      </c>
      <c r="D795" t="s">
        <v>33</v>
      </c>
      <c r="E795">
        <v>625</v>
      </c>
      <c r="F795">
        <f>IF(IFERROR(VLOOKUP(E795,Store_Showcase!B2:H144,{2}, FALSE), TRUE)=TRUE, IF(IFERROR(VLOOKUP(E795,Store_SRP!B2:H110,{2}, FALSE), TRUE)=TRUE,VLOOKUP(E795,Store_VAM!B2:H273,{2}, FALSE),VLOOKUP(E795,Store_SRP!B2:H110,{2}, FALSE)), VLOOKUP(E795,Store_Showcase!B2:H144,{2}, FALSE))</f>
      </c>
      <c r="G795">
        <v>671781</v>
      </c>
      <c r="H795" t="s">
        <v>1676</v>
      </c>
      <c r="I795" s="8" t="s">
        <v>1198</v>
      </c>
      <c r="J795" t="s">
        <v>493</v>
      </c>
      <c r="K795" s="8">
        <f>IF(J795="PCK", I795, 0)</f>
      </c>
      <c r="L795" s="8">
        <f>IF(J795="KLS", I795, IF(J795="PCK", I795*VLOOKUP(G795,Sku_Consolidated!A2:U957,21, FALSE),I795*VLOOKUP(G795,Sku_Consolidated!A2:U957,21, FALSE)))</f>
      </c>
      <c r="M795" s="8">
        <f>IF(J795="PCS", I795, 0)</f>
      </c>
      <c r="N795" s="8" t="s">
        <v>1826</v>
      </c>
      <c r="O795" s="8">
        <f>N795 * VLOOKUP(E795&amp;VLOOKUP(G795,Sku_Consolidated!A2:Q957,17,FALSE),Sku_CommRate!A2:E1002, 5, FALSE)</f>
      </c>
      <c r="P795" s="8">
        <f>N795 - O795</f>
      </c>
      <c r="Q795">
        <f>VLOOKUP(G795,Sku_Consolidated!A2:G957,7, FALSE)</f>
      </c>
      <c r="R795">
        <f>IF(IFERROR(VLOOKUP(E795,Store_Showcase!B2:H144,7, FALSE), TRUE)=TRUE, IF(IFERROR(VLOOKUP(E795,Store_SRP!B2:H110,7, FALSE), TRUE)=TRUE,VLOOKUP(E795,Store_VAM!B2:H273,7, FALSE),VLOOKUP(E795,Store_SRP!B2:H110,7, FALSE)), VLOOKUP(E795,Store_Showcase!B2:H144,7, FALSE))</f>
      </c>
      <c r="S795">
        <f>IF(IFERROR(VLOOKUP(E795,Store_Showcase!B2:I144,8, FALSE), TRUE)=TRUE, IF(IFERROR(VLOOKUP(E795,Store_SRP!B2:I110,8, FALSE), TRUE)=TRUE,VLOOKUP(E795,Store_VAM!B2:I273,8, FALSE),VLOOKUP(E795,Store_SRP!B2:I110,8, FALSE)), VLOOKUP(E795,Store_Showcase!B2:I144,8, FALSE))</f>
      </c>
      <c r="T795">
        <f>VLOOKUP(G795,Sku_Consolidated!A2:R957,18,FALSE)</f>
      </c>
      <c r="U795">
        <v>2100006717815</v>
      </c>
      <c r="V795">
        <f>IF(VLOOKUP(G795,Sku_Consolidated!A2:S957,19,FALSE)="SHOWCASE", VLOOKUP(E795,Store_Showcase!B2:L144,11, FALSE), IF(VLOOKUP(G795,Sku_Consolidated!A2:S957,19,FALSE)="VAM",VLOOKUP(E795,Store_VAM!B2:L273,11, FALSE),VLOOKUP(E795,Store_SRP!B2:L110,11, FALSE)))</f>
      </c>
      <c r="W795">
        <f>VLOOKUP(G795,Sku_Consolidated!A2:W957,11,FALSE)</f>
      </c>
      <c r="X795">
        <f>VLOOKUP(G795,Sku_Consolidated!A2:H957,8,FALSE)</f>
      </c>
      <c r="Y795">
        <f>VLOOKUP(G795,Sku_Consolidated!A2:I957,9,FALSE)</f>
      </c>
      <c r="Z795" t="s">
        <v>38</v>
      </c>
      <c r="AA795">
        <f>VLOOKUP(G795,Sku_Consolidated!A2:E957,5,FALSE)</f>
      </c>
      <c r="AB795">
        <f>IF(VLOOKUP(G795,Sku_Consolidated!A2:S957,19,FALSE)="SHOWCASE", VLOOKUP(E795,Store_Showcase!B2:N144,13, FALSE), IF(VLOOKUP(G795,Sku_Consolidated!A2:S957,19,FALSE)="VAM",VLOOKUP(E795,Store_VAM!B2:N273,13, FALSE),VLOOKUP(E795,Store_SRP!B2:N110,13, FALSE)))</f>
      </c>
      <c r="AC795">
        <f>IF(IFERROR(AB795,TRUE)=TRUE, "-","OK")</f>
      </c>
      <c r="AD795" s="8" t="s">
        <v>1826</v>
      </c>
      <c r="AE795" s="8" t="s">
        <v>39</v>
      </c>
      <c r="AF795">
        <f>IF(IFERROR(VLOOKUP(E795,Store_Showcase!B2:H144,{5}, FALSE), TRUE)=TRUE, IF(IFERROR(VLOOKUP(E795,Store_SRP!B2:H110,{5}, FALSE), TRUE)=TRUE,VLOOKUP(E795,Store_VAM!B2:H273,{5}, FALSE),VLOOKUP(E795,Store_SRP!B2:H110,{5}, FALSE)), VLOOKUP(E795,Store_Showcase!B2:H144,{5}, FALSE))</f>
      </c>
      <c r="AG795">
        <f>IF(IFERROR(VLOOKUP(E795,Store_Showcase!B2:H144,{6}, FALSE), TRUE)=TRUE, IF(IFERROR(VLOOKUP(E795,Store_SRP!B2:H110,{6}, FALSE), TRUE)=TRUE,VLOOKUP(E795,Store_VAM!B2:H273,{6}, FALSE),VLOOKUP(E795,Store_SRP!B2:H110,{6}, FALSE)), VLOOKUP(E795,Store_Showcase!B2:H144,{6}, FALSE))</f>
      </c>
      <c r="AH795">
        <f>VLOOKUP(G795,Sku_Consolidated!A2:R957,18,FALSE)</f>
      </c>
      <c r="AI795">
        <f>VLOOKUP(G795,Sku_Consolidated!A2:S957,19,FALSE)</f>
      </c>
      <c r="AJ795">
        <f>VLOOKUP(G795,Sku_Consolidated!A2:T957,20,FALSE)</f>
      </c>
    </row>
    <row r="796" spans="1:36" x14ac:dyDescent="0.25">
      <c r="A796">
        <v>2024</v>
      </c>
      <c r="B796" t="s">
        <v>31</v>
      </c>
      <c r="C796" t="s">
        <v>32</v>
      </c>
      <c r="D796" t="s">
        <v>33</v>
      </c>
      <c r="E796">
        <v>801</v>
      </c>
      <c r="F796">
        <f>IF(IFERROR(VLOOKUP(E796,Store_Showcase!B2:H144,{2}, FALSE), TRUE)=TRUE, IF(IFERROR(VLOOKUP(E796,Store_SRP!B2:H110,{2}, FALSE), TRUE)=TRUE,VLOOKUP(E796,Store_VAM!B2:H273,{2}, FALSE),VLOOKUP(E796,Store_SRP!B2:H110,{2}, FALSE)), VLOOKUP(E796,Store_Showcase!B2:H144,{2}, FALSE))</f>
      </c>
      <c r="G796">
        <v>687770</v>
      </c>
      <c r="H796" t="s">
        <v>1487</v>
      </c>
      <c r="I796" s="8" t="s">
        <v>1052</v>
      </c>
      <c r="J796" t="s">
        <v>493</v>
      </c>
      <c r="K796" s="8">
        <f>IF(J796="PCK", I796, 0)</f>
      </c>
      <c r="L796" s="8">
        <f>IF(J796="KLS", I796, IF(J796="PCK", I796*VLOOKUP(G796,Sku_Consolidated!A2:U957,21, FALSE),I796*VLOOKUP(G796,Sku_Consolidated!A2:U957,21, FALSE)))</f>
      </c>
      <c r="M796" s="8">
        <f>IF(J796="PCS", I796, 0)</f>
      </c>
      <c r="N796" s="8" t="s">
        <v>1827</v>
      </c>
      <c r="O796" s="8">
        <f>N796 * VLOOKUP(E796&amp;VLOOKUP(G796,Sku_Consolidated!A2:Q957,17,FALSE),Sku_CommRate!A2:E1002, 5, FALSE)</f>
      </c>
      <c r="P796" s="8">
        <f>N796 - O796</f>
      </c>
      <c r="Q796">
        <f>VLOOKUP(G796,Sku_Consolidated!A2:G957,7, FALSE)</f>
      </c>
      <c r="R796">
        <f>IF(IFERROR(VLOOKUP(E796,Store_Showcase!B2:H144,7, FALSE), TRUE)=TRUE, IF(IFERROR(VLOOKUP(E796,Store_SRP!B2:H110,7, FALSE), TRUE)=TRUE,VLOOKUP(E796,Store_VAM!B2:H273,7, FALSE),VLOOKUP(E796,Store_SRP!B2:H110,7, FALSE)), VLOOKUP(E796,Store_Showcase!B2:H144,7, FALSE))</f>
      </c>
      <c r="S796">
        <f>IF(IFERROR(VLOOKUP(E796,Store_Showcase!B2:I144,8, FALSE), TRUE)=TRUE, IF(IFERROR(VLOOKUP(E796,Store_SRP!B2:I110,8, FALSE), TRUE)=TRUE,VLOOKUP(E796,Store_VAM!B2:I273,8, FALSE),VLOOKUP(E796,Store_SRP!B2:I110,8, FALSE)), VLOOKUP(E796,Store_Showcase!B2:I144,8, FALSE))</f>
      </c>
      <c r="T796">
        <f>VLOOKUP(G796,Sku_Consolidated!A2:R957,18,FALSE)</f>
      </c>
      <c r="U796">
        <v>4806532531526</v>
      </c>
      <c r="V796">
        <f>IF(VLOOKUP(G796,Sku_Consolidated!A2:S957,19,FALSE)="SHOWCASE", VLOOKUP(E796,Store_Showcase!B2:L144,11, FALSE), IF(VLOOKUP(G796,Sku_Consolidated!A2:S957,19,FALSE)="VAM",VLOOKUP(E796,Store_VAM!B2:L273,11, FALSE),VLOOKUP(E796,Store_SRP!B2:L110,11, FALSE)))</f>
      </c>
      <c r="W796">
        <f>VLOOKUP(G796,Sku_Consolidated!A2:W957,11,FALSE)</f>
      </c>
      <c r="X796">
        <f>VLOOKUP(G796,Sku_Consolidated!A2:H957,8,FALSE)</f>
      </c>
      <c r="Y796">
        <f>VLOOKUP(G796,Sku_Consolidated!A2:I957,9,FALSE)</f>
      </c>
      <c r="Z796" t="s">
        <v>38</v>
      </c>
      <c r="AA796">
        <f>VLOOKUP(G796,Sku_Consolidated!A2:E957,5,FALSE)</f>
      </c>
      <c r="AB796">
        <f>IF(VLOOKUP(G796,Sku_Consolidated!A2:S957,19,FALSE)="SHOWCASE", VLOOKUP(E796,Store_Showcase!B2:N144,13, FALSE), IF(VLOOKUP(G796,Sku_Consolidated!A2:S957,19,FALSE)="VAM",VLOOKUP(E796,Store_VAM!B2:N273,13, FALSE),VLOOKUP(E796,Store_SRP!B2:N110,13, FALSE)))</f>
      </c>
      <c r="AC796">
        <f>IF(IFERROR(AB796,TRUE)=TRUE, "-","OK")</f>
      </c>
      <c r="AD796" s="8" t="s">
        <v>1828</v>
      </c>
      <c r="AE796" s="8" t="s">
        <v>1829</v>
      </c>
      <c r="AF796">
        <f>IF(IFERROR(VLOOKUP(E796,Store_Showcase!B2:H144,{5}, FALSE), TRUE)=TRUE, IF(IFERROR(VLOOKUP(E796,Store_SRP!B2:H110,{5}, FALSE), TRUE)=TRUE,VLOOKUP(E796,Store_VAM!B2:H273,{5}, FALSE),VLOOKUP(E796,Store_SRP!B2:H110,{5}, FALSE)), VLOOKUP(E796,Store_Showcase!B2:H144,{5}, FALSE))</f>
      </c>
      <c r="AG796">
        <f>IF(IFERROR(VLOOKUP(E796,Store_Showcase!B2:H144,{6}, FALSE), TRUE)=TRUE, IF(IFERROR(VLOOKUP(E796,Store_SRP!B2:H110,{6}, FALSE), TRUE)=TRUE,VLOOKUP(E796,Store_VAM!B2:H273,{6}, FALSE),VLOOKUP(E796,Store_SRP!B2:H110,{6}, FALSE)), VLOOKUP(E796,Store_Showcase!B2:H144,{6}, FALSE))</f>
      </c>
      <c r="AH796">
        <f>VLOOKUP(G796,Sku_Consolidated!A2:R957,18,FALSE)</f>
      </c>
      <c r="AI796">
        <f>VLOOKUP(G796,Sku_Consolidated!A2:S957,19,FALSE)</f>
      </c>
      <c r="AJ796">
        <f>VLOOKUP(G796,Sku_Consolidated!A2:T957,20,FALSE)</f>
      </c>
    </row>
    <row r="797" spans="1:36" x14ac:dyDescent="0.25">
      <c r="A797">
        <v>2024</v>
      </c>
      <c r="B797" t="s">
        <v>31</v>
      </c>
      <c r="C797" t="s">
        <v>32</v>
      </c>
      <c r="D797" t="s">
        <v>33</v>
      </c>
      <c r="E797">
        <v>745</v>
      </c>
      <c r="F797">
        <f>IF(IFERROR(VLOOKUP(E797,Store_Showcase!B2:H144,{2}, FALSE), TRUE)=TRUE, IF(IFERROR(VLOOKUP(E797,Store_SRP!B2:H110,{2}, FALSE), TRUE)=TRUE,VLOOKUP(E797,Store_VAM!B2:H273,{2}, FALSE),VLOOKUP(E797,Store_SRP!B2:H110,{2}, FALSE)), VLOOKUP(E797,Store_Showcase!B2:H144,{2}, FALSE))</f>
      </c>
      <c r="G797">
        <v>695114</v>
      </c>
      <c r="H797" t="s">
        <v>1830</v>
      </c>
      <c r="I797" s="8" t="s">
        <v>1831</v>
      </c>
      <c r="J797" t="s">
        <v>36</v>
      </c>
      <c r="K797" s="8">
        <f>IF(J797="PCK", I797, 0)</f>
      </c>
      <c r="L797" s="8">
        <f>IF(J797="KLS", I797, IF(J797="PCK", I797*VLOOKUP(G797,Sku_Consolidated!A2:U957,21, FALSE),I797*VLOOKUP(G797,Sku_Consolidated!A2:U957,21, FALSE)))</f>
      </c>
      <c r="M797" s="8">
        <f>IF(J797="PCS", I797, 0)</f>
      </c>
      <c r="N797" s="8" t="s">
        <v>1832</v>
      </c>
      <c r="O797" s="8">
        <f>N797 * VLOOKUP(E797&amp;VLOOKUP(G797,Sku_Consolidated!A2:Q957,17,FALSE),Sku_CommRate!A2:E1002, 5, FALSE)</f>
      </c>
      <c r="P797" s="8">
        <f>N797 - O797</f>
      </c>
      <c r="Q797">
        <f>VLOOKUP(G797,Sku_Consolidated!A2:G957,7, FALSE)</f>
      </c>
      <c r="R797">
        <f>IF(IFERROR(VLOOKUP(E797,Store_Showcase!B2:H144,7, FALSE), TRUE)=TRUE, IF(IFERROR(VLOOKUP(E797,Store_SRP!B2:H110,7, FALSE), TRUE)=TRUE,VLOOKUP(E797,Store_VAM!B2:H273,7, FALSE),VLOOKUP(E797,Store_SRP!B2:H110,7, FALSE)), VLOOKUP(E797,Store_Showcase!B2:H144,7, FALSE))</f>
      </c>
      <c r="S797">
        <f>IF(IFERROR(VLOOKUP(E797,Store_Showcase!B2:I144,8, FALSE), TRUE)=TRUE, IF(IFERROR(VLOOKUP(E797,Store_SRP!B2:I110,8, FALSE), TRUE)=TRUE,VLOOKUP(E797,Store_VAM!B2:I273,8, FALSE),VLOOKUP(E797,Store_SRP!B2:I110,8, FALSE)), VLOOKUP(E797,Store_Showcase!B2:I144,8, FALSE))</f>
      </c>
      <c r="T797">
        <f>VLOOKUP(G797,Sku_Consolidated!A2:R957,18,FALSE)</f>
      </c>
      <c r="U797">
        <v>17798</v>
      </c>
      <c r="V797">
        <f>IF(VLOOKUP(G797,Sku_Consolidated!A2:S957,19,FALSE)="SHOWCASE", VLOOKUP(E797,Store_Showcase!B2:L144,11, FALSE), IF(VLOOKUP(G797,Sku_Consolidated!A2:S957,19,FALSE)="VAM",VLOOKUP(E797,Store_VAM!B2:L273,11, FALSE),VLOOKUP(E797,Store_SRP!B2:L110,11, FALSE)))</f>
      </c>
      <c r="W797">
        <f>VLOOKUP(G797,Sku_Consolidated!A2:W957,11,FALSE)</f>
      </c>
      <c r="X797">
        <f>VLOOKUP(G797,Sku_Consolidated!A2:H957,8,FALSE)</f>
      </c>
      <c r="Y797">
        <f>VLOOKUP(G797,Sku_Consolidated!A2:I957,9,FALSE)</f>
      </c>
      <c r="Z797" t="s">
        <v>38</v>
      </c>
      <c r="AA797">
        <f>VLOOKUP(G797,Sku_Consolidated!A2:E957,5,FALSE)</f>
      </c>
      <c r="AB797">
        <f>IF(VLOOKUP(G797,Sku_Consolidated!A2:S957,19,FALSE)="SHOWCASE", VLOOKUP(E797,Store_Showcase!B2:N144,13, FALSE), IF(VLOOKUP(G797,Sku_Consolidated!A2:S957,19,FALSE)="VAM",VLOOKUP(E797,Store_VAM!B2:N273,13, FALSE),VLOOKUP(E797,Store_SRP!B2:N110,13, FALSE)))</f>
      </c>
      <c r="AC797">
        <f>IF(IFERROR(AB797,TRUE)=TRUE, "-","OK")</f>
      </c>
      <c r="AD797" s="8" t="s">
        <v>1832</v>
      </c>
      <c r="AE797" s="8" t="s">
        <v>39</v>
      </c>
      <c r="AF797">
        <f>IF(IFERROR(VLOOKUP(E797,Store_Showcase!B2:H144,{5}, FALSE), TRUE)=TRUE, IF(IFERROR(VLOOKUP(E797,Store_SRP!B2:H110,{5}, FALSE), TRUE)=TRUE,VLOOKUP(E797,Store_VAM!B2:H273,{5}, FALSE),VLOOKUP(E797,Store_SRP!B2:H110,{5}, FALSE)), VLOOKUP(E797,Store_Showcase!B2:H144,{5}, FALSE))</f>
      </c>
      <c r="AG797">
        <f>IF(IFERROR(VLOOKUP(E797,Store_Showcase!B2:H144,{6}, FALSE), TRUE)=TRUE, IF(IFERROR(VLOOKUP(E797,Store_SRP!B2:H110,{6}, FALSE), TRUE)=TRUE,VLOOKUP(E797,Store_VAM!B2:H273,{6}, FALSE),VLOOKUP(E797,Store_SRP!B2:H110,{6}, FALSE)), VLOOKUP(E797,Store_Showcase!B2:H144,{6}, FALSE))</f>
      </c>
      <c r="AH797">
        <f>VLOOKUP(G797,Sku_Consolidated!A2:R957,18,FALSE)</f>
      </c>
      <c r="AI797">
        <f>VLOOKUP(G797,Sku_Consolidated!A2:S957,19,FALSE)</f>
      </c>
      <c r="AJ797">
        <f>VLOOKUP(G797,Sku_Consolidated!A2:T957,20,FALSE)</f>
      </c>
    </row>
    <row r="798" spans="1:36" x14ac:dyDescent="0.25">
      <c r="A798">
        <v>2024</v>
      </c>
      <c r="B798" t="s">
        <v>31</v>
      </c>
      <c r="C798" t="s">
        <v>32</v>
      </c>
      <c r="D798" t="s">
        <v>33</v>
      </c>
      <c r="E798">
        <v>401</v>
      </c>
      <c r="F798">
        <f>IF(IFERROR(VLOOKUP(E798,Store_Showcase!B2:H144,{2}, FALSE), TRUE)=TRUE, IF(IFERROR(VLOOKUP(E798,Store_SRP!B2:H110,{2}, FALSE), TRUE)=TRUE,VLOOKUP(E798,Store_VAM!B2:H273,{2}, FALSE),VLOOKUP(E798,Store_SRP!B2:H110,{2}, FALSE)), VLOOKUP(E798,Store_Showcase!B2:H144,{2}, FALSE))</f>
      </c>
      <c r="G798">
        <v>655324</v>
      </c>
      <c r="H798" t="s">
        <v>608</v>
      </c>
      <c r="I798" s="8" t="s">
        <v>1833</v>
      </c>
      <c r="J798" t="s">
        <v>36</v>
      </c>
      <c r="K798" s="8">
        <f>IF(J798="PCK", I798, 0)</f>
      </c>
      <c r="L798" s="8">
        <f>IF(J798="KLS", I798, IF(J798="PCK", I798*VLOOKUP(G798,Sku_Consolidated!A2:U957,21, FALSE),I798*VLOOKUP(G798,Sku_Consolidated!A2:U957,21, FALSE)))</f>
      </c>
      <c r="M798" s="8">
        <f>IF(J798="PCS", I798, 0)</f>
      </c>
      <c r="N798" s="8" t="s">
        <v>1834</v>
      </c>
      <c r="O798" s="8">
        <f>N798 * VLOOKUP(E798&amp;VLOOKUP(G798,Sku_Consolidated!A2:Q957,17,FALSE),Sku_CommRate!A2:E1002, 5, FALSE)</f>
      </c>
      <c r="P798" s="8">
        <f>N798 - O798</f>
      </c>
      <c r="Q798">
        <f>VLOOKUP(G798,Sku_Consolidated!A2:G957,7, FALSE)</f>
      </c>
      <c r="R798">
        <f>IF(IFERROR(VLOOKUP(E798,Store_Showcase!B2:H144,7, FALSE), TRUE)=TRUE, IF(IFERROR(VLOOKUP(E798,Store_SRP!B2:H110,7, FALSE), TRUE)=TRUE,VLOOKUP(E798,Store_VAM!B2:H273,7, FALSE),VLOOKUP(E798,Store_SRP!B2:H110,7, FALSE)), VLOOKUP(E798,Store_Showcase!B2:H144,7, FALSE))</f>
      </c>
      <c r="S798">
        <f>IF(IFERROR(VLOOKUP(E798,Store_Showcase!B2:I144,8, FALSE), TRUE)=TRUE, IF(IFERROR(VLOOKUP(E798,Store_SRP!B2:I110,8, FALSE), TRUE)=TRUE,VLOOKUP(E798,Store_VAM!B2:I273,8, FALSE),VLOOKUP(E798,Store_SRP!B2:I110,8, FALSE)), VLOOKUP(E798,Store_Showcase!B2:I144,8, FALSE))</f>
      </c>
      <c r="T798">
        <f>VLOOKUP(G798,Sku_Consolidated!A2:R957,18,FALSE)</f>
      </c>
      <c r="U798">
        <v>6249</v>
      </c>
      <c r="V798">
        <f>IF(VLOOKUP(G798,Sku_Consolidated!A2:S957,19,FALSE)="SHOWCASE", VLOOKUP(E798,Store_Showcase!B2:L144,11, FALSE), IF(VLOOKUP(G798,Sku_Consolidated!A2:S957,19,FALSE)="VAM",VLOOKUP(E798,Store_VAM!B2:L273,11, FALSE),VLOOKUP(E798,Store_SRP!B2:L110,11, FALSE)))</f>
      </c>
      <c r="W798">
        <f>VLOOKUP(G798,Sku_Consolidated!A2:W957,11,FALSE)</f>
      </c>
      <c r="X798">
        <f>VLOOKUP(G798,Sku_Consolidated!A2:H957,8,FALSE)</f>
      </c>
      <c r="Y798">
        <f>VLOOKUP(G798,Sku_Consolidated!A2:I957,9,FALSE)</f>
      </c>
      <c r="Z798" t="s">
        <v>38</v>
      </c>
      <c r="AA798">
        <f>VLOOKUP(G798,Sku_Consolidated!A2:E957,5,FALSE)</f>
      </c>
      <c r="AB798">
        <f>IF(VLOOKUP(G798,Sku_Consolidated!A2:S957,19,FALSE)="SHOWCASE", VLOOKUP(E798,Store_Showcase!B2:N144,13, FALSE), IF(VLOOKUP(G798,Sku_Consolidated!A2:S957,19,FALSE)="VAM",VLOOKUP(E798,Store_VAM!B2:N273,13, FALSE),VLOOKUP(E798,Store_SRP!B2:N110,13, FALSE)))</f>
      </c>
      <c r="AC798">
        <f>IF(IFERROR(AB798,TRUE)=TRUE, "-","OK")</f>
      </c>
      <c r="AD798" s="8" t="s">
        <v>1834</v>
      </c>
      <c r="AE798" s="8" t="s">
        <v>39</v>
      </c>
      <c r="AF798">
        <f>IF(IFERROR(VLOOKUP(E798,Store_Showcase!B2:H144,{5}, FALSE), TRUE)=TRUE, IF(IFERROR(VLOOKUP(E798,Store_SRP!B2:H110,{5}, FALSE), TRUE)=TRUE,VLOOKUP(E798,Store_VAM!B2:H273,{5}, FALSE),VLOOKUP(E798,Store_SRP!B2:H110,{5}, FALSE)), VLOOKUP(E798,Store_Showcase!B2:H144,{5}, FALSE))</f>
      </c>
      <c r="AG798">
        <f>IF(IFERROR(VLOOKUP(E798,Store_Showcase!B2:H144,{6}, FALSE), TRUE)=TRUE, IF(IFERROR(VLOOKUP(E798,Store_SRP!B2:H110,{6}, FALSE), TRUE)=TRUE,VLOOKUP(E798,Store_VAM!B2:H273,{6}, FALSE),VLOOKUP(E798,Store_SRP!B2:H110,{6}, FALSE)), VLOOKUP(E798,Store_Showcase!B2:H144,{6}, FALSE))</f>
      </c>
      <c r="AH798">
        <f>VLOOKUP(G798,Sku_Consolidated!A2:R957,18,FALSE)</f>
      </c>
      <c r="AI798">
        <f>VLOOKUP(G798,Sku_Consolidated!A2:S957,19,FALSE)</f>
      </c>
      <c r="AJ798">
        <f>VLOOKUP(G798,Sku_Consolidated!A2:T957,20,FALSE)</f>
      </c>
    </row>
    <row r="799" spans="1:36" x14ac:dyDescent="0.25">
      <c r="A799">
        <v>2024</v>
      </c>
      <c r="B799" t="s">
        <v>31</v>
      </c>
      <c r="C799" t="s">
        <v>32</v>
      </c>
      <c r="D799" t="s">
        <v>33</v>
      </c>
      <c r="E799">
        <v>4001</v>
      </c>
      <c r="F799">
        <f>IF(IFERROR(VLOOKUP(E799,Store_Showcase!B2:H144,{2}, FALSE), TRUE)=TRUE, IF(IFERROR(VLOOKUP(E799,Store_SRP!B2:H110,{2}, FALSE), TRUE)=TRUE,VLOOKUP(E799,Store_VAM!B2:H273,{2}, FALSE),VLOOKUP(E799,Store_SRP!B2:H110,{2}, FALSE)), VLOOKUP(E799,Store_Showcase!B2:H144,{2}, FALSE))</f>
      </c>
      <c r="G799">
        <v>671861</v>
      </c>
      <c r="H799" t="s">
        <v>1651</v>
      </c>
      <c r="I799" s="8" t="s">
        <v>1364</v>
      </c>
      <c r="J799" t="s">
        <v>493</v>
      </c>
      <c r="K799" s="8">
        <f>IF(J799="PCK", I799, 0)</f>
      </c>
      <c r="L799" s="8">
        <f>IF(J799="KLS", I799, IF(J799="PCK", I799*VLOOKUP(G799,Sku_Consolidated!A2:U957,21, FALSE),I799*VLOOKUP(G799,Sku_Consolidated!A2:U957,21, FALSE)))</f>
      </c>
      <c r="M799" s="8">
        <f>IF(J799="PCS", I799, 0)</f>
      </c>
      <c r="N799" s="8" t="s">
        <v>1835</v>
      </c>
      <c r="O799" s="8">
        <f>N799 * VLOOKUP(E799&amp;VLOOKUP(G799,Sku_Consolidated!A2:Q957,17,FALSE),Sku_CommRate!A2:E1002, 5, FALSE)</f>
      </c>
      <c r="P799" s="8">
        <f>N799 - O799</f>
      </c>
      <c r="Q799">
        <f>VLOOKUP(G799,Sku_Consolidated!A2:G957,7, FALSE)</f>
      </c>
      <c r="R799">
        <f>IF(IFERROR(VLOOKUP(E799,Store_Showcase!B2:H144,7, FALSE), TRUE)=TRUE, IF(IFERROR(VLOOKUP(E799,Store_SRP!B2:H110,7, FALSE), TRUE)=TRUE,VLOOKUP(E799,Store_VAM!B2:H273,7, FALSE),VLOOKUP(E799,Store_SRP!B2:H110,7, FALSE)), VLOOKUP(E799,Store_Showcase!B2:H144,7, FALSE))</f>
      </c>
      <c r="S799">
        <f>IF(IFERROR(VLOOKUP(E799,Store_Showcase!B2:I144,8, FALSE), TRUE)=TRUE, IF(IFERROR(VLOOKUP(E799,Store_SRP!B2:I110,8, FALSE), TRUE)=TRUE,VLOOKUP(E799,Store_VAM!B2:I273,8, FALSE),VLOOKUP(E799,Store_SRP!B2:I110,8, FALSE)), VLOOKUP(E799,Store_Showcase!B2:I144,8, FALSE))</f>
      </c>
      <c r="T799">
        <f>VLOOKUP(G799,Sku_Consolidated!A2:R957,18,FALSE)</f>
      </c>
      <c r="U799">
        <v>2100006718614</v>
      </c>
      <c r="V799">
        <f>IF(VLOOKUP(G799,Sku_Consolidated!A2:S957,19,FALSE)="SHOWCASE", VLOOKUP(E799,Store_Showcase!B2:L144,11, FALSE), IF(VLOOKUP(G799,Sku_Consolidated!A2:S957,19,FALSE)="VAM",VLOOKUP(E799,Store_VAM!B2:L273,11, FALSE),VLOOKUP(E799,Store_SRP!B2:L110,11, FALSE)))</f>
      </c>
      <c r="W799">
        <f>VLOOKUP(G799,Sku_Consolidated!A2:W957,11,FALSE)</f>
      </c>
      <c r="X799">
        <f>VLOOKUP(G799,Sku_Consolidated!A2:H957,8,FALSE)</f>
      </c>
      <c r="Y799">
        <f>VLOOKUP(G799,Sku_Consolidated!A2:I957,9,FALSE)</f>
      </c>
      <c r="Z799" t="s">
        <v>38</v>
      </c>
      <c r="AA799">
        <f>VLOOKUP(G799,Sku_Consolidated!A2:E957,5,FALSE)</f>
      </c>
      <c r="AB799">
        <f>IF(VLOOKUP(G799,Sku_Consolidated!A2:S957,19,FALSE)="SHOWCASE", VLOOKUP(E799,Store_Showcase!B2:N144,13, FALSE), IF(VLOOKUP(G799,Sku_Consolidated!A2:S957,19,FALSE)="VAM",VLOOKUP(E799,Store_VAM!B2:N273,13, FALSE),VLOOKUP(E799,Store_SRP!B2:N110,13, FALSE)))</f>
      </c>
      <c r="AC799">
        <f>IF(IFERROR(AB799,TRUE)=TRUE, "-","OK")</f>
      </c>
      <c r="AD799" s="8" t="s">
        <v>1835</v>
      </c>
      <c r="AE799" s="8" t="s">
        <v>39</v>
      </c>
      <c r="AF799">
        <f>IF(IFERROR(VLOOKUP(E799,Store_Showcase!B2:H144,{5}, FALSE), TRUE)=TRUE, IF(IFERROR(VLOOKUP(E799,Store_SRP!B2:H110,{5}, FALSE), TRUE)=TRUE,VLOOKUP(E799,Store_VAM!B2:H273,{5}, FALSE),VLOOKUP(E799,Store_SRP!B2:H110,{5}, FALSE)), VLOOKUP(E799,Store_Showcase!B2:H144,{5}, FALSE))</f>
      </c>
      <c r="AG799">
        <f>IF(IFERROR(VLOOKUP(E799,Store_Showcase!B2:H144,{6}, FALSE), TRUE)=TRUE, IF(IFERROR(VLOOKUP(E799,Store_SRP!B2:H110,{6}, FALSE), TRUE)=TRUE,VLOOKUP(E799,Store_VAM!B2:H273,{6}, FALSE),VLOOKUP(E799,Store_SRP!B2:H110,{6}, FALSE)), VLOOKUP(E799,Store_Showcase!B2:H144,{6}, FALSE))</f>
      </c>
      <c r="AH799">
        <f>VLOOKUP(G799,Sku_Consolidated!A2:R957,18,FALSE)</f>
      </c>
      <c r="AI799">
        <f>VLOOKUP(G799,Sku_Consolidated!A2:S957,19,FALSE)</f>
      </c>
      <c r="AJ799">
        <f>VLOOKUP(G799,Sku_Consolidated!A2:T957,20,FALSE)</f>
      </c>
    </row>
    <row r="800" spans="1:36" x14ac:dyDescent="0.25">
      <c r="A800">
        <v>2024</v>
      </c>
      <c r="B800" t="s">
        <v>31</v>
      </c>
      <c r="C800" t="s">
        <v>32</v>
      </c>
      <c r="D800" t="s">
        <v>33</v>
      </c>
      <c r="E800">
        <v>4004</v>
      </c>
      <c r="F800">
        <f>IF(IFERROR(VLOOKUP(E800,Store_Showcase!B2:H144,{2}, FALSE), TRUE)=TRUE, IF(IFERROR(VLOOKUP(E800,Store_SRP!B2:H110,{2}, FALSE), TRUE)=TRUE,VLOOKUP(E800,Store_VAM!B2:H273,{2}, FALSE),VLOOKUP(E800,Store_SRP!B2:H110,{2}, FALSE)), VLOOKUP(E800,Store_Showcase!B2:H144,{2}, FALSE))</f>
      </c>
      <c r="G800">
        <v>671861</v>
      </c>
      <c r="H800" t="s">
        <v>1651</v>
      </c>
      <c r="I800" s="8" t="s">
        <v>1364</v>
      </c>
      <c r="J800" t="s">
        <v>493</v>
      </c>
      <c r="K800" s="8">
        <f>IF(J800="PCK", I800, 0)</f>
      </c>
      <c r="L800" s="8">
        <f>IF(J800="KLS", I800, IF(J800="PCK", I800*VLOOKUP(G800,Sku_Consolidated!A2:U957,21, FALSE),I800*VLOOKUP(G800,Sku_Consolidated!A2:U957,21, FALSE)))</f>
      </c>
      <c r="M800" s="8">
        <f>IF(J800="PCS", I800, 0)</f>
      </c>
      <c r="N800" s="8" t="s">
        <v>1835</v>
      </c>
      <c r="O800" s="8">
        <f>N800 * VLOOKUP(E800&amp;VLOOKUP(G800,Sku_Consolidated!A2:Q957,17,FALSE),Sku_CommRate!A2:E1002, 5, FALSE)</f>
      </c>
      <c r="P800" s="8">
        <f>N800 - O800</f>
      </c>
      <c r="Q800">
        <f>VLOOKUP(G800,Sku_Consolidated!A2:G957,7, FALSE)</f>
      </c>
      <c r="R800">
        <f>IF(IFERROR(VLOOKUP(E800,Store_Showcase!B2:H144,7, FALSE), TRUE)=TRUE, IF(IFERROR(VLOOKUP(E800,Store_SRP!B2:H110,7, FALSE), TRUE)=TRUE,VLOOKUP(E800,Store_VAM!B2:H273,7, FALSE),VLOOKUP(E800,Store_SRP!B2:H110,7, FALSE)), VLOOKUP(E800,Store_Showcase!B2:H144,7, FALSE))</f>
      </c>
      <c r="S800">
        <f>IF(IFERROR(VLOOKUP(E800,Store_Showcase!B2:I144,8, FALSE), TRUE)=TRUE, IF(IFERROR(VLOOKUP(E800,Store_SRP!B2:I110,8, FALSE), TRUE)=TRUE,VLOOKUP(E800,Store_VAM!B2:I273,8, FALSE),VLOOKUP(E800,Store_SRP!B2:I110,8, FALSE)), VLOOKUP(E800,Store_Showcase!B2:I144,8, FALSE))</f>
      </c>
      <c r="T800">
        <f>VLOOKUP(G800,Sku_Consolidated!A2:R957,18,FALSE)</f>
      </c>
      <c r="U800">
        <v>2100006718614</v>
      </c>
      <c r="V800">
        <f>IF(VLOOKUP(G800,Sku_Consolidated!A2:S957,19,FALSE)="SHOWCASE", VLOOKUP(E800,Store_Showcase!B2:L144,11, FALSE), IF(VLOOKUP(G800,Sku_Consolidated!A2:S957,19,FALSE)="VAM",VLOOKUP(E800,Store_VAM!B2:L273,11, FALSE),VLOOKUP(E800,Store_SRP!B2:L110,11, FALSE)))</f>
      </c>
      <c r="W800">
        <f>VLOOKUP(G800,Sku_Consolidated!A2:W957,11,FALSE)</f>
      </c>
      <c r="X800">
        <f>VLOOKUP(G800,Sku_Consolidated!A2:H957,8,FALSE)</f>
      </c>
      <c r="Y800">
        <f>VLOOKUP(G800,Sku_Consolidated!A2:I957,9,FALSE)</f>
      </c>
      <c r="Z800" t="s">
        <v>38</v>
      </c>
      <c r="AA800">
        <f>VLOOKUP(G800,Sku_Consolidated!A2:E957,5,FALSE)</f>
      </c>
      <c r="AB800">
        <f>IF(VLOOKUP(G800,Sku_Consolidated!A2:S957,19,FALSE)="SHOWCASE", VLOOKUP(E800,Store_Showcase!B2:N144,13, FALSE), IF(VLOOKUP(G800,Sku_Consolidated!A2:S957,19,FALSE)="VAM",VLOOKUP(E800,Store_VAM!B2:N273,13, FALSE),VLOOKUP(E800,Store_SRP!B2:N110,13, FALSE)))</f>
      </c>
      <c r="AC800">
        <f>IF(IFERROR(AB800,TRUE)=TRUE, "-","OK")</f>
      </c>
      <c r="AD800" s="8" t="s">
        <v>1835</v>
      </c>
      <c r="AE800" s="8" t="s">
        <v>39</v>
      </c>
      <c r="AF800">
        <f>IF(IFERROR(VLOOKUP(E800,Store_Showcase!B2:H144,{5}, FALSE), TRUE)=TRUE, IF(IFERROR(VLOOKUP(E800,Store_SRP!B2:H110,{5}, FALSE), TRUE)=TRUE,VLOOKUP(E800,Store_VAM!B2:H273,{5}, FALSE),VLOOKUP(E800,Store_SRP!B2:H110,{5}, FALSE)), VLOOKUP(E800,Store_Showcase!B2:H144,{5}, FALSE))</f>
      </c>
      <c r="AG800">
        <f>IF(IFERROR(VLOOKUP(E800,Store_Showcase!B2:H144,{6}, FALSE), TRUE)=TRUE, IF(IFERROR(VLOOKUP(E800,Store_SRP!B2:H110,{6}, FALSE), TRUE)=TRUE,VLOOKUP(E800,Store_VAM!B2:H273,{6}, FALSE),VLOOKUP(E800,Store_SRP!B2:H110,{6}, FALSE)), VLOOKUP(E800,Store_Showcase!B2:H144,{6}, FALSE))</f>
      </c>
      <c r="AH800">
        <f>VLOOKUP(G800,Sku_Consolidated!A2:R957,18,FALSE)</f>
      </c>
      <c r="AI800">
        <f>VLOOKUP(G800,Sku_Consolidated!A2:S957,19,FALSE)</f>
      </c>
      <c r="AJ800">
        <f>VLOOKUP(G800,Sku_Consolidated!A2:T957,20,FALSE)</f>
      </c>
    </row>
    <row r="801" spans="1:36" x14ac:dyDescent="0.25">
      <c r="A801">
        <v>2024</v>
      </c>
      <c r="B801" t="s">
        <v>31</v>
      </c>
      <c r="C801" t="s">
        <v>32</v>
      </c>
      <c r="D801" t="s">
        <v>33</v>
      </c>
      <c r="E801">
        <v>265</v>
      </c>
      <c r="F801">
        <f>IF(IFERROR(VLOOKUP(E801,Store_Showcase!B2:H144,{2}, FALSE), TRUE)=TRUE, IF(IFERROR(VLOOKUP(E801,Store_SRP!B2:H110,{2}, FALSE), TRUE)=TRUE,VLOOKUP(E801,Store_VAM!B2:H273,{2}, FALSE),VLOOKUP(E801,Store_SRP!B2:H110,{2}, FALSE)), VLOOKUP(E801,Store_Showcase!B2:H144,{2}, FALSE))</f>
      </c>
      <c r="G801">
        <v>655814</v>
      </c>
      <c r="H801" t="s">
        <v>192</v>
      </c>
      <c r="I801" s="8" t="s">
        <v>1836</v>
      </c>
      <c r="J801" t="s">
        <v>36</v>
      </c>
      <c r="K801" s="8">
        <f>IF(J801="PCK", I801, 0)</f>
      </c>
      <c r="L801" s="8">
        <f>IF(J801="KLS", I801, IF(J801="PCK", I801*VLOOKUP(G801,Sku_Consolidated!A2:U957,21, FALSE),I801*VLOOKUP(G801,Sku_Consolidated!A2:U957,21, FALSE)))</f>
      </c>
      <c r="M801" s="8">
        <f>IF(J801="PCS", I801, 0)</f>
      </c>
      <c r="N801" s="8" t="s">
        <v>1837</v>
      </c>
      <c r="O801" s="8">
        <f>N801 * VLOOKUP(E801&amp;VLOOKUP(G801,Sku_Consolidated!A2:Q957,17,FALSE),Sku_CommRate!A2:E1002, 5, FALSE)</f>
      </c>
      <c r="P801" s="8">
        <f>N801 - O801</f>
      </c>
      <c r="Q801">
        <f>VLOOKUP(G801,Sku_Consolidated!A2:G957,7, FALSE)</f>
      </c>
      <c r="R801">
        <f>IF(IFERROR(VLOOKUP(E801,Store_Showcase!B2:H144,7, FALSE), TRUE)=TRUE, IF(IFERROR(VLOOKUP(E801,Store_SRP!B2:H110,7, FALSE), TRUE)=TRUE,VLOOKUP(E801,Store_VAM!B2:H273,7, FALSE),VLOOKUP(E801,Store_SRP!B2:H110,7, FALSE)), VLOOKUP(E801,Store_Showcase!B2:H144,7, FALSE))</f>
      </c>
      <c r="S801">
        <f>IF(IFERROR(VLOOKUP(E801,Store_Showcase!B2:I144,8, FALSE), TRUE)=TRUE, IF(IFERROR(VLOOKUP(E801,Store_SRP!B2:I110,8, FALSE), TRUE)=TRUE,VLOOKUP(E801,Store_VAM!B2:I273,8, FALSE),VLOOKUP(E801,Store_SRP!B2:I110,8, FALSE)), VLOOKUP(E801,Store_Showcase!B2:I144,8, FALSE))</f>
      </c>
      <c r="T801">
        <f>VLOOKUP(G801,Sku_Consolidated!A2:R957,18,FALSE)</f>
      </c>
      <c r="U801">
        <v>6471</v>
      </c>
      <c r="V801">
        <f>IF(VLOOKUP(G801,Sku_Consolidated!A2:S957,19,FALSE)="SHOWCASE", VLOOKUP(E801,Store_Showcase!B2:L144,11, FALSE), IF(VLOOKUP(G801,Sku_Consolidated!A2:S957,19,FALSE)="VAM",VLOOKUP(E801,Store_VAM!B2:L273,11, FALSE),VLOOKUP(E801,Store_SRP!B2:L110,11, FALSE)))</f>
      </c>
      <c r="W801">
        <f>VLOOKUP(G801,Sku_Consolidated!A2:W957,11,FALSE)</f>
      </c>
      <c r="X801">
        <f>VLOOKUP(G801,Sku_Consolidated!A2:H957,8,FALSE)</f>
      </c>
      <c r="Y801">
        <f>VLOOKUP(G801,Sku_Consolidated!A2:I957,9,FALSE)</f>
      </c>
      <c r="Z801" t="s">
        <v>38</v>
      </c>
      <c r="AA801">
        <f>VLOOKUP(G801,Sku_Consolidated!A2:E957,5,FALSE)</f>
      </c>
      <c r="AB801">
        <f>IF(VLOOKUP(G801,Sku_Consolidated!A2:S957,19,FALSE)="SHOWCASE", VLOOKUP(E801,Store_Showcase!B2:N144,13, FALSE), IF(VLOOKUP(G801,Sku_Consolidated!A2:S957,19,FALSE)="VAM",VLOOKUP(E801,Store_VAM!B2:N273,13, FALSE),VLOOKUP(E801,Store_SRP!B2:N110,13, FALSE)))</f>
      </c>
      <c r="AC801">
        <f>IF(IFERROR(AB801,TRUE)=TRUE, "-","OK")</f>
      </c>
      <c r="AD801" s="8" t="s">
        <v>1837</v>
      </c>
      <c r="AE801" s="8" t="s">
        <v>39</v>
      </c>
      <c r="AF801">
        <f>IF(IFERROR(VLOOKUP(E801,Store_Showcase!B2:H144,{5}, FALSE), TRUE)=TRUE, IF(IFERROR(VLOOKUP(E801,Store_SRP!B2:H110,{5}, FALSE), TRUE)=TRUE,VLOOKUP(E801,Store_VAM!B2:H273,{5}, FALSE),VLOOKUP(E801,Store_SRP!B2:H110,{5}, FALSE)), VLOOKUP(E801,Store_Showcase!B2:H144,{5}, FALSE))</f>
      </c>
      <c r="AG801">
        <f>IF(IFERROR(VLOOKUP(E801,Store_Showcase!B2:H144,{6}, FALSE), TRUE)=TRUE, IF(IFERROR(VLOOKUP(E801,Store_SRP!B2:H110,{6}, FALSE), TRUE)=TRUE,VLOOKUP(E801,Store_VAM!B2:H273,{6}, FALSE),VLOOKUP(E801,Store_SRP!B2:H110,{6}, FALSE)), VLOOKUP(E801,Store_Showcase!B2:H144,{6}, FALSE))</f>
      </c>
      <c r="AH801">
        <f>VLOOKUP(G801,Sku_Consolidated!A2:R957,18,FALSE)</f>
      </c>
      <c r="AI801">
        <f>VLOOKUP(G801,Sku_Consolidated!A2:S957,19,FALSE)</f>
      </c>
      <c r="AJ801">
        <f>VLOOKUP(G801,Sku_Consolidated!A2:T957,20,FALSE)</f>
      </c>
    </row>
    <row r="802" spans="1:36" x14ac:dyDescent="0.25">
      <c r="A802">
        <v>2024</v>
      </c>
      <c r="B802" t="s">
        <v>31</v>
      </c>
      <c r="C802" t="s">
        <v>32</v>
      </c>
      <c r="D802" t="s">
        <v>33</v>
      </c>
      <c r="E802">
        <v>231</v>
      </c>
      <c r="F802">
        <f>IF(IFERROR(VLOOKUP(E802,Store_Showcase!B2:H144,{2}, FALSE), TRUE)=TRUE, IF(IFERROR(VLOOKUP(E802,Store_SRP!B2:H110,{2}, FALSE), TRUE)=TRUE,VLOOKUP(E802,Store_VAM!B2:H273,{2}, FALSE),VLOOKUP(E802,Store_SRP!B2:H110,{2}, FALSE)), VLOOKUP(E802,Store_Showcase!B2:H144,{2}, FALSE))</f>
      </c>
      <c r="G802">
        <v>655535</v>
      </c>
      <c r="H802" t="s">
        <v>524</v>
      </c>
      <c r="I802" s="8" t="s">
        <v>1838</v>
      </c>
      <c r="J802" t="s">
        <v>36</v>
      </c>
      <c r="K802" s="8">
        <f>IF(J802="PCK", I802, 0)</f>
      </c>
      <c r="L802" s="8">
        <f>IF(J802="KLS", I802, IF(J802="PCK", I802*VLOOKUP(G802,Sku_Consolidated!A2:U957,21, FALSE),I802*VLOOKUP(G802,Sku_Consolidated!A2:U957,21, FALSE)))</f>
      </c>
      <c r="M802" s="8">
        <f>IF(J802="PCS", I802, 0)</f>
      </c>
      <c r="N802" s="8" t="s">
        <v>1839</v>
      </c>
      <c r="O802" s="8">
        <f>N802 * VLOOKUP(E802&amp;VLOOKUP(G802,Sku_Consolidated!A2:Q957,17,FALSE),Sku_CommRate!A2:E1002, 5, FALSE)</f>
      </c>
      <c r="P802" s="8">
        <f>N802 - O802</f>
      </c>
      <c r="Q802">
        <f>VLOOKUP(G802,Sku_Consolidated!A2:G957,7, FALSE)</f>
      </c>
      <c r="R802">
        <f>IF(IFERROR(VLOOKUP(E802,Store_Showcase!B2:H144,7, FALSE), TRUE)=TRUE, IF(IFERROR(VLOOKUP(E802,Store_SRP!B2:H110,7, FALSE), TRUE)=TRUE,VLOOKUP(E802,Store_VAM!B2:H273,7, FALSE),VLOOKUP(E802,Store_SRP!B2:H110,7, FALSE)), VLOOKUP(E802,Store_Showcase!B2:H144,7, FALSE))</f>
      </c>
      <c r="S802">
        <f>IF(IFERROR(VLOOKUP(E802,Store_Showcase!B2:I144,8, FALSE), TRUE)=TRUE, IF(IFERROR(VLOOKUP(E802,Store_SRP!B2:I110,8, FALSE), TRUE)=TRUE,VLOOKUP(E802,Store_VAM!B2:I273,8, FALSE),VLOOKUP(E802,Store_SRP!B2:I110,8, FALSE)), VLOOKUP(E802,Store_Showcase!B2:I144,8, FALSE))</f>
      </c>
      <c r="T802">
        <f>VLOOKUP(G802,Sku_Consolidated!A2:R957,18,FALSE)</f>
      </c>
      <c r="U802">
        <v>6356</v>
      </c>
      <c r="V802">
        <f>IF(VLOOKUP(G802,Sku_Consolidated!A2:S957,19,FALSE)="SHOWCASE", VLOOKUP(E802,Store_Showcase!B2:L144,11, FALSE), IF(VLOOKUP(G802,Sku_Consolidated!A2:S957,19,FALSE)="VAM",VLOOKUP(E802,Store_VAM!B2:L273,11, FALSE),VLOOKUP(E802,Store_SRP!B2:L110,11, FALSE)))</f>
      </c>
      <c r="W802">
        <f>VLOOKUP(G802,Sku_Consolidated!A2:W957,11,FALSE)</f>
      </c>
      <c r="X802">
        <f>VLOOKUP(G802,Sku_Consolidated!A2:H957,8,FALSE)</f>
      </c>
      <c r="Y802">
        <f>VLOOKUP(G802,Sku_Consolidated!A2:I957,9,FALSE)</f>
      </c>
      <c r="Z802" t="s">
        <v>38</v>
      </c>
      <c r="AA802">
        <f>VLOOKUP(G802,Sku_Consolidated!A2:E957,5,FALSE)</f>
      </c>
      <c r="AB802">
        <f>IF(VLOOKUP(G802,Sku_Consolidated!A2:S957,19,FALSE)="SHOWCASE", VLOOKUP(E802,Store_Showcase!B2:N144,13, FALSE), IF(VLOOKUP(G802,Sku_Consolidated!A2:S957,19,FALSE)="VAM",VLOOKUP(E802,Store_VAM!B2:N273,13, FALSE),VLOOKUP(E802,Store_SRP!B2:N110,13, FALSE)))</f>
      </c>
      <c r="AC802">
        <f>IF(IFERROR(AB802,TRUE)=TRUE, "-","OK")</f>
      </c>
      <c r="AD802" s="8" t="s">
        <v>1839</v>
      </c>
      <c r="AE802" s="8" t="s">
        <v>39</v>
      </c>
      <c r="AF802">
        <f>IF(IFERROR(VLOOKUP(E802,Store_Showcase!B2:H144,{5}, FALSE), TRUE)=TRUE, IF(IFERROR(VLOOKUP(E802,Store_SRP!B2:H110,{5}, FALSE), TRUE)=TRUE,VLOOKUP(E802,Store_VAM!B2:H273,{5}, FALSE),VLOOKUP(E802,Store_SRP!B2:H110,{5}, FALSE)), VLOOKUP(E802,Store_Showcase!B2:H144,{5}, FALSE))</f>
      </c>
      <c r="AG802">
        <f>IF(IFERROR(VLOOKUP(E802,Store_Showcase!B2:H144,{6}, FALSE), TRUE)=TRUE, IF(IFERROR(VLOOKUP(E802,Store_SRP!B2:H110,{6}, FALSE), TRUE)=TRUE,VLOOKUP(E802,Store_VAM!B2:H273,{6}, FALSE),VLOOKUP(E802,Store_SRP!B2:H110,{6}, FALSE)), VLOOKUP(E802,Store_Showcase!B2:H144,{6}, FALSE))</f>
      </c>
      <c r="AH802">
        <f>VLOOKUP(G802,Sku_Consolidated!A2:R957,18,FALSE)</f>
      </c>
      <c r="AI802">
        <f>VLOOKUP(G802,Sku_Consolidated!A2:S957,19,FALSE)</f>
      </c>
      <c r="AJ802">
        <f>VLOOKUP(G802,Sku_Consolidated!A2:T957,20,FALSE)</f>
      </c>
    </row>
    <row r="803" spans="1:36" x14ac:dyDescent="0.25">
      <c r="A803">
        <v>2024</v>
      </c>
      <c r="B803" t="s">
        <v>31</v>
      </c>
      <c r="C803" t="s">
        <v>32</v>
      </c>
      <c r="D803" t="s">
        <v>33</v>
      </c>
      <c r="E803">
        <v>496</v>
      </c>
      <c r="F803">
        <f>IF(IFERROR(VLOOKUP(E803,Store_Showcase!B2:H144,{2}, FALSE), TRUE)=TRUE, IF(IFERROR(VLOOKUP(E803,Store_SRP!B2:H110,{2}, FALSE), TRUE)=TRUE,VLOOKUP(E803,Store_VAM!B2:H273,{2}, FALSE),VLOOKUP(E803,Store_SRP!B2:H110,{2}, FALSE)), VLOOKUP(E803,Store_Showcase!B2:H144,{2}, FALSE))</f>
      </c>
      <c r="G803">
        <v>655712</v>
      </c>
      <c r="H803" t="s">
        <v>360</v>
      </c>
      <c r="I803" s="8" t="s">
        <v>1592</v>
      </c>
      <c r="J803" t="s">
        <v>36</v>
      </c>
      <c r="K803" s="8">
        <f>IF(J803="PCK", I803, 0)</f>
      </c>
      <c r="L803" s="8">
        <f>IF(J803="KLS", I803, IF(J803="PCK", I803*VLOOKUP(G803,Sku_Consolidated!A2:U957,21, FALSE),I803*VLOOKUP(G803,Sku_Consolidated!A2:U957,21, FALSE)))</f>
      </c>
      <c r="M803" s="8">
        <f>IF(J803="PCS", I803, 0)</f>
      </c>
      <c r="N803" s="8" t="s">
        <v>1840</v>
      </c>
      <c r="O803" s="8">
        <f>N803 * VLOOKUP(E803&amp;VLOOKUP(G803,Sku_Consolidated!A2:Q957,17,FALSE),Sku_CommRate!A2:E1002, 5, FALSE)</f>
      </c>
      <c r="P803" s="8">
        <f>N803 - O803</f>
      </c>
      <c r="Q803">
        <f>VLOOKUP(G803,Sku_Consolidated!A2:G957,7, FALSE)</f>
      </c>
      <c r="R803">
        <f>IF(IFERROR(VLOOKUP(E803,Store_Showcase!B2:H144,7, FALSE), TRUE)=TRUE, IF(IFERROR(VLOOKUP(E803,Store_SRP!B2:H110,7, FALSE), TRUE)=TRUE,VLOOKUP(E803,Store_VAM!B2:H273,7, FALSE),VLOOKUP(E803,Store_SRP!B2:H110,7, FALSE)), VLOOKUP(E803,Store_Showcase!B2:H144,7, FALSE))</f>
      </c>
      <c r="S803">
        <f>IF(IFERROR(VLOOKUP(E803,Store_Showcase!B2:I144,8, FALSE), TRUE)=TRUE, IF(IFERROR(VLOOKUP(E803,Store_SRP!B2:I110,8, FALSE), TRUE)=TRUE,VLOOKUP(E803,Store_VAM!B2:I273,8, FALSE),VLOOKUP(E803,Store_SRP!B2:I110,8, FALSE)), VLOOKUP(E803,Store_Showcase!B2:I144,8, FALSE))</f>
      </c>
      <c r="T803">
        <f>VLOOKUP(G803,Sku_Consolidated!A2:R957,18,FALSE)</f>
      </c>
      <c r="U803">
        <v>6440</v>
      </c>
      <c r="V803">
        <f>IF(VLOOKUP(G803,Sku_Consolidated!A2:S957,19,FALSE)="SHOWCASE", VLOOKUP(E803,Store_Showcase!B2:L144,11, FALSE), IF(VLOOKUP(G803,Sku_Consolidated!A2:S957,19,FALSE)="VAM",VLOOKUP(E803,Store_VAM!B2:L273,11, FALSE),VLOOKUP(E803,Store_SRP!B2:L110,11, FALSE)))</f>
      </c>
      <c r="W803">
        <f>VLOOKUP(G803,Sku_Consolidated!A2:W957,11,FALSE)</f>
      </c>
      <c r="X803">
        <f>VLOOKUP(G803,Sku_Consolidated!A2:H957,8,FALSE)</f>
      </c>
      <c r="Y803">
        <f>VLOOKUP(G803,Sku_Consolidated!A2:I957,9,FALSE)</f>
      </c>
      <c r="Z803" t="s">
        <v>38</v>
      </c>
      <c r="AA803">
        <f>VLOOKUP(G803,Sku_Consolidated!A2:E957,5,FALSE)</f>
      </c>
      <c r="AB803">
        <f>IF(VLOOKUP(G803,Sku_Consolidated!A2:S957,19,FALSE)="SHOWCASE", VLOOKUP(E803,Store_Showcase!B2:N144,13, FALSE), IF(VLOOKUP(G803,Sku_Consolidated!A2:S957,19,FALSE)="VAM",VLOOKUP(E803,Store_VAM!B2:N273,13, FALSE),VLOOKUP(E803,Store_SRP!B2:N110,13, FALSE)))</f>
      </c>
      <c r="AC803">
        <f>IF(IFERROR(AB803,TRUE)=TRUE, "-","OK")</f>
      </c>
      <c r="AD803" s="8" t="s">
        <v>1840</v>
      </c>
      <c r="AE803" s="8" t="s">
        <v>39</v>
      </c>
      <c r="AF803">
        <f>IF(IFERROR(VLOOKUP(E803,Store_Showcase!B2:H144,{5}, FALSE), TRUE)=TRUE, IF(IFERROR(VLOOKUP(E803,Store_SRP!B2:H110,{5}, FALSE), TRUE)=TRUE,VLOOKUP(E803,Store_VAM!B2:H273,{5}, FALSE),VLOOKUP(E803,Store_SRP!B2:H110,{5}, FALSE)), VLOOKUP(E803,Store_Showcase!B2:H144,{5}, FALSE))</f>
      </c>
      <c r="AG803">
        <f>IF(IFERROR(VLOOKUP(E803,Store_Showcase!B2:H144,{6}, FALSE), TRUE)=TRUE, IF(IFERROR(VLOOKUP(E803,Store_SRP!B2:H110,{6}, FALSE), TRUE)=TRUE,VLOOKUP(E803,Store_VAM!B2:H273,{6}, FALSE),VLOOKUP(E803,Store_SRP!B2:H110,{6}, FALSE)), VLOOKUP(E803,Store_Showcase!B2:H144,{6}, FALSE))</f>
      </c>
      <c r="AH803">
        <f>VLOOKUP(G803,Sku_Consolidated!A2:R957,18,FALSE)</f>
      </c>
      <c r="AI803">
        <f>VLOOKUP(G803,Sku_Consolidated!A2:S957,19,FALSE)</f>
      </c>
      <c r="AJ803">
        <f>VLOOKUP(G803,Sku_Consolidated!A2:T957,20,FALSE)</f>
      </c>
    </row>
    <row r="804" spans="1:36" x14ac:dyDescent="0.25">
      <c r="A804">
        <v>2024</v>
      </c>
      <c r="B804" t="s">
        <v>31</v>
      </c>
      <c r="C804" t="s">
        <v>32</v>
      </c>
      <c r="D804" t="s">
        <v>33</v>
      </c>
      <c r="E804">
        <v>229</v>
      </c>
      <c r="F804">
        <f>IF(IFERROR(VLOOKUP(E804,Store_Showcase!B2:H144,{2}, FALSE), TRUE)=TRUE, IF(IFERROR(VLOOKUP(E804,Store_SRP!B2:H110,{2}, FALSE), TRUE)=TRUE,VLOOKUP(E804,Store_VAM!B2:H273,{2}, FALSE),VLOOKUP(E804,Store_SRP!B2:H110,{2}, FALSE)), VLOOKUP(E804,Store_Showcase!B2:H144,{2}, FALSE))</f>
      </c>
      <c r="G804">
        <v>655326</v>
      </c>
      <c r="H804" t="s">
        <v>1572</v>
      </c>
      <c r="I804" s="8" t="s">
        <v>1841</v>
      </c>
      <c r="J804" t="s">
        <v>36</v>
      </c>
      <c r="K804" s="8">
        <f>IF(J804="PCK", I804, 0)</f>
      </c>
      <c r="L804" s="8">
        <f>IF(J804="KLS", I804, IF(J804="PCK", I804*VLOOKUP(G804,Sku_Consolidated!A2:U957,21, FALSE),I804*VLOOKUP(G804,Sku_Consolidated!A2:U957,21, FALSE)))</f>
      </c>
      <c r="M804" s="8">
        <f>IF(J804="PCS", I804, 0)</f>
      </c>
      <c r="N804" s="8" t="s">
        <v>1842</v>
      </c>
      <c r="O804" s="8">
        <f>N804 * VLOOKUP(E804&amp;VLOOKUP(G804,Sku_Consolidated!A2:Q957,17,FALSE),Sku_CommRate!A2:E1002, 5, FALSE)</f>
      </c>
      <c r="P804" s="8">
        <f>N804 - O804</f>
      </c>
      <c r="Q804">
        <f>VLOOKUP(G804,Sku_Consolidated!A2:G957,7, FALSE)</f>
      </c>
      <c r="R804">
        <f>IF(IFERROR(VLOOKUP(E804,Store_Showcase!B2:H144,7, FALSE), TRUE)=TRUE, IF(IFERROR(VLOOKUP(E804,Store_SRP!B2:H110,7, FALSE), TRUE)=TRUE,VLOOKUP(E804,Store_VAM!B2:H273,7, FALSE),VLOOKUP(E804,Store_SRP!B2:H110,7, FALSE)), VLOOKUP(E804,Store_Showcase!B2:H144,7, FALSE))</f>
      </c>
      <c r="S804">
        <f>IF(IFERROR(VLOOKUP(E804,Store_Showcase!B2:I144,8, FALSE), TRUE)=TRUE, IF(IFERROR(VLOOKUP(E804,Store_SRP!B2:I110,8, FALSE), TRUE)=TRUE,VLOOKUP(E804,Store_VAM!B2:I273,8, FALSE),VLOOKUP(E804,Store_SRP!B2:I110,8, FALSE)), VLOOKUP(E804,Store_Showcase!B2:I144,8, FALSE))</f>
      </c>
      <c r="T804">
        <f>VLOOKUP(G804,Sku_Consolidated!A2:R957,18,FALSE)</f>
      </c>
      <c r="U804">
        <v>6251</v>
      </c>
      <c r="V804">
        <f>IF(VLOOKUP(G804,Sku_Consolidated!A2:S957,19,FALSE)="SHOWCASE", VLOOKUP(E804,Store_Showcase!B2:L144,11, FALSE), IF(VLOOKUP(G804,Sku_Consolidated!A2:S957,19,FALSE)="VAM",VLOOKUP(E804,Store_VAM!B2:L273,11, FALSE),VLOOKUP(E804,Store_SRP!B2:L110,11, FALSE)))</f>
      </c>
      <c r="W804">
        <f>VLOOKUP(G804,Sku_Consolidated!A2:W957,11,FALSE)</f>
      </c>
      <c r="X804">
        <f>VLOOKUP(G804,Sku_Consolidated!A2:H957,8,FALSE)</f>
      </c>
      <c r="Y804">
        <f>VLOOKUP(G804,Sku_Consolidated!A2:I957,9,FALSE)</f>
      </c>
      <c r="Z804" t="s">
        <v>38</v>
      </c>
      <c r="AA804">
        <f>VLOOKUP(G804,Sku_Consolidated!A2:E957,5,FALSE)</f>
      </c>
      <c r="AB804">
        <f>IF(VLOOKUP(G804,Sku_Consolidated!A2:S957,19,FALSE)="SHOWCASE", VLOOKUP(E804,Store_Showcase!B2:N144,13, FALSE), IF(VLOOKUP(G804,Sku_Consolidated!A2:S957,19,FALSE)="VAM",VLOOKUP(E804,Store_VAM!B2:N273,13, FALSE),VLOOKUP(E804,Store_SRP!B2:N110,13, FALSE)))</f>
      </c>
      <c r="AC804">
        <f>IF(IFERROR(AB804,TRUE)=TRUE, "-","OK")</f>
      </c>
      <c r="AD804" s="8" t="s">
        <v>1842</v>
      </c>
      <c r="AE804" s="8" t="s">
        <v>39</v>
      </c>
      <c r="AF804">
        <f>IF(IFERROR(VLOOKUP(E804,Store_Showcase!B2:H144,{5}, FALSE), TRUE)=TRUE, IF(IFERROR(VLOOKUP(E804,Store_SRP!B2:H110,{5}, FALSE), TRUE)=TRUE,VLOOKUP(E804,Store_VAM!B2:H273,{5}, FALSE),VLOOKUP(E804,Store_SRP!B2:H110,{5}, FALSE)), VLOOKUP(E804,Store_Showcase!B2:H144,{5}, FALSE))</f>
      </c>
      <c r="AG804">
        <f>IF(IFERROR(VLOOKUP(E804,Store_Showcase!B2:H144,{6}, FALSE), TRUE)=TRUE, IF(IFERROR(VLOOKUP(E804,Store_SRP!B2:H110,{6}, FALSE), TRUE)=TRUE,VLOOKUP(E804,Store_VAM!B2:H273,{6}, FALSE),VLOOKUP(E804,Store_SRP!B2:H110,{6}, FALSE)), VLOOKUP(E804,Store_Showcase!B2:H144,{6}, FALSE))</f>
      </c>
      <c r="AH804">
        <f>VLOOKUP(G804,Sku_Consolidated!A2:R957,18,FALSE)</f>
      </c>
      <c r="AI804">
        <f>VLOOKUP(G804,Sku_Consolidated!A2:S957,19,FALSE)</f>
      </c>
      <c r="AJ804">
        <f>VLOOKUP(G804,Sku_Consolidated!A2:T957,20,FALSE)</f>
      </c>
    </row>
    <row r="805" spans="1:36" x14ac:dyDescent="0.25">
      <c r="A805">
        <v>2024</v>
      </c>
      <c r="B805" t="s">
        <v>31</v>
      </c>
      <c r="C805" t="s">
        <v>32</v>
      </c>
      <c r="D805" t="s">
        <v>33</v>
      </c>
      <c r="E805">
        <v>705</v>
      </c>
      <c r="F805">
        <f>IF(IFERROR(VLOOKUP(E805,Store_Showcase!B2:H144,{2}, FALSE), TRUE)=TRUE, IF(IFERROR(VLOOKUP(E805,Store_SRP!B2:H110,{2}, FALSE), TRUE)=TRUE,VLOOKUP(E805,Store_VAM!B2:H273,{2}, FALSE),VLOOKUP(E805,Store_SRP!B2:H110,{2}, FALSE)), VLOOKUP(E805,Store_Showcase!B2:H144,{2}, FALSE))</f>
      </c>
      <c r="G805">
        <v>655537</v>
      </c>
      <c r="H805" t="s">
        <v>708</v>
      </c>
      <c r="I805" s="8" t="s">
        <v>1843</v>
      </c>
      <c r="J805" t="s">
        <v>36</v>
      </c>
      <c r="K805" s="8">
        <f>IF(J805="PCK", I805, 0)</f>
      </c>
      <c r="L805" s="8">
        <f>IF(J805="KLS", I805, IF(J805="PCK", I805*VLOOKUP(G805,Sku_Consolidated!A2:U957,21, FALSE),I805*VLOOKUP(G805,Sku_Consolidated!A2:U957,21, FALSE)))</f>
      </c>
      <c r="M805" s="8">
        <f>IF(J805="PCS", I805, 0)</f>
      </c>
      <c r="N805" s="8" t="s">
        <v>1844</v>
      </c>
      <c r="O805" s="8">
        <f>N805 * VLOOKUP(E805&amp;VLOOKUP(G805,Sku_Consolidated!A2:Q957,17,FALSE),Sku_CommRate!A2:E1002, 5, FALSE)</f>
      </c>
      <c r="P805" s="8">
        <f>N805 - O805</f>
      </c>
      <c r="Q805">
        <f>VLOOKUP(G805,Sku_Consolidated!A2:G957,7, FALSE)</f>
      </c>
      <c r="R805">
        <f>IF(IFERROR(VLOOKUP(E805,Store_Showcase!B2:H144,7, FALSE), TRUE)=TRUE, IF(IFERROR(VLOOKUP(E805,Store_SRP!B2:H110,7, FALSE), TRUE)=TRUE,VLOOKUP(E805,Store_VAM!B2:H273,7, FALSE),VLOOKUP(E805,Store_SRP!B2:H110,7, FALSE)), VLOOKUP(E805,Store_Showcase!B2:H144,7, FALSE))</f>
      </c>
      <c r="S805">
        <f>IF(IFERROR(VLOOKUP(E805,Store_Showcase!B2:I144,8, FALSE), TRUE)=TRUE, IF(IFERROR(VLOOKUP(E805,Store_SRP!B2:I110,8, FALSE), TRUE)=TRUE,VLOOKUP(E805,Store_VAM!B2:I273,8, FALSE),VLOOKUP(E805,Store_SRP!B2:I110,8, FALSE)), VLOOKUP(E805,Store_Showcase!B2:I144,8, FALSE))</f>
      </c>
      <c r="T805">
        <f>VLOOKUP(G805,Sku_Consolidated!A2:R957,18,FALSE)</f>
      </c>
      <c r="U805">
        <v>6358</v>
      </c>
      <c r="V805">
        <f>IF(VLOOKUP(G805,Sku_Consolidated!A2:S957,19,FALSE)="SHOWCASE", VLOOKUP(E805,Store_Showcase!B2:L144,11, FALSE), IF(VLOOKUP(G805,Sku_Consolidated!A2:S957,19,FALSE)="VAM",VLOOKUP(E805,Store_VAM!B2:L273,11, FALSE),VLOOKUP(E805,Store_SRP!B2:L110,11, FALSE)))</f>
      </c>
      <c r="W805">
        <f>VLOOKUP(G805,Sku_Consolidated!A2:W957,11,FALSE)</f>
      </c>
      <c r="X805">
        <f>VLOOKUP(G805,Sku_Consolidated!A2:H957,8,FALSE)</f>
      </c>
      <c r="Y805">
        <f>VLOOKUP(G805,Sku_Consolidated!A2:I957,9,FALSE)</f>
      </c>
      <c r="Z805" t="s">
        <v>38</v>
      </c>
      <c r="AA805">
        <f>VLOOKUP(G805,Sku_Consolidated!A2:E957,5,FALSE)</f>
      </c>
      <c r="AB805">
        <f>IF(VLOOKUP(G805,Sku_Consolidated!A2:S957,19,FALSE)="SHOWCASE", VLOOKUP(E805,Store_Showcase!B2:N144,13, FALSE), IF(VLOOKUP(G805,Sku_Consolidated!A2:S957,19,FALSE)="VAM",VLOOKUP(E805,Store_VAM!B2:N273,13, FALSE),VLOOKUP(E805,Store_SRP!B2:N110,13, FALSE)))</f>
      </c>
      <c r="AC805">
        <f>IF(IFERROR(AB805,TRUE)=TRUE, "-","OK")</f>
      </c>
      <c r="AD805" s="8" t="s">
        <v>1844</v>
      </c>
      <c r="AE805" s="8" t="s">
        <v>39</v>
      </c>
      <c r="AF805">
        <f>IF(IFERROR(VLOOKUP(E805,Store_Showcase!B2:H144,{5}, FALSE), TRUE)=TRUE, IF(IFERROR(VLOOKUP(E805,Store_SRP!B2:H110,{5}, FALSE), TRUE)=TRUE,VLOOKUP(E805,Store_VAM!B2:H273,{5}, FALSE),VLOOKUP(E805,Store_SRP!B2:H110,{5}, FALSE)), VLOOKUP(E805,Store_Showcase!B2:H144,{5}, FALSE))</f>
      </c>
      <c r="AG805">
        <f>IF(IFERROR(VLOOKUP(E805,Store_Showcase!B2:H144,{6}, FALSE), TRUE)=TRUE, IF(IFERROR(VLOOKUP(E805,Store_SRP!B2:H110,{6}, FALSE), TRUE)=TRUE,VLOOKUP(E805,Store_VAM!B2:H273,{6}, FALSE),VLOOKUP(E805,Store_SRP!B2:H110,{6}, FALSE)), VLOOKUP(E805,Store_Showcase!B2:H144,{6}, FALSE))</f>
      </c>
      <c r="AH805">
        <f>VLOOKUP(G805,Sku_Consolidated!A2:R957,18,FALSE)</f>
      </c>
      <c r="AI805">
        <f>VLOOKUP(G805,Sku_Consolidated!A2:S957,19,FALSE)</f>
      </c>
      <c r="AJ805">
        <f>VLOOKUP(G805,Sku_Consolidated!A2:T957,20,FALSE)</f>
      </c>
    </row>
    <row r="806" spans="1:36" x14ac:dyDescent="0.25">
      <c r="A806">
        <v>2024</v>
      </c>
      <c r="B806" t="s">
        <v>31</v>
      </c>
      <c r="C806" t="s">
        <v>32</v>
      </c>
      <c r="D806" t="s">
        <v>33</v>
      </c>
      <c r="E806">
        <v>804</v>
      </c>
      <c r="F806">
        <f>IF(IFERROR(VLOOKUP(E806,Store_Showcase!B2:H144,{2}, FALSE), TRUE)=TRUE, IF(IFERROR(VLOOKUP(E806,Store_SRP!B2:H110,{2}, FALSE), TRUE)=TRUE,VLOOKUP(E806,Store_VAM!B2:H273,{2}, FALSE),VLOOKUP(E806,Store_SRP!B2:H110,{2}, FALSE)), VLOOKUP(E806,Store_Showcase!B2:H144,{2}, FALSE))</f>
      </c>
      <c r="G806">
        <v>656324</v>
      </c>
      <c r="H806" t="s">
        <v>748</v>
      </c>
      <c r="I806" s="8" t="s">
        <v>1845</v>
      </c>
      <c r="J806" t="s">
        <v>36</v>
      </c>
      <c r="K806" s="8">
        <f>IF(J806="PCK", I806, 0)</f>
      </c>
      <c r="L806" s="8">
        <f>IF(J806="KLS", I806, IF(J806="PCK", I806*VLOOKUP(G806,Sku_Consolidated!A2:U957,21, FALSE),I806*VLOOKUP(G806,Sku_Consolidated!A2:U957,21, FALSE)))</f>
      </c>
      <c r="M806" s="8">
        <f>IF(J806="PCS", I806, 0)</f>
      </c>
      <c r="N806" s="8" t="s">
        <v>1846</v>
      </c>
      <c r="O806" s="8">
        <f>N806 * VLOOKUP(E806&amp;VLOOKUP(G806,Sku_Consolidated!A2:Q957,17,FALSE),Sku_CommRate!A2:E1002, 5, FALSE)</f>
      </c>
      <c r="P806" s="8">
        <f>N806 - O806</f>
      </c>
      <c r="Q806">
        <f>VLOOKUP(G806,Sku_Consolidated!A2:G957,7, FALSE)</f>
      </c>
      <c r="R806">
        <f>IF(IFERROR(VLOOKUP(E806,Store_Showcase!B2:H144,7, FALSE), TRUE)=TRUE, IF(IFERROR(VLOOKUP(E806,Store_SRP!B2:H110,7, FALSE), TRUE)=TRUE,VLOOKUP(E806,Store_VAM!B2:H273,7, FALSE),VLOOKUP(E806,Store_SRP!B2:H110,7, FALSE)), VLOOKUP(E806,Store_Showcase!B2:H144,7, FALSE))</f>
      </c>
      <c r="S806">
        <f>IF(IFERROR(VLOOKUP(E806,Store_Showcase!B2:I144,8, FALSE), TRUE)=TRUE, IF(IFERROR(VLOOKUP(E806,Store_SRP!B2:I110,8, FALSE), TRUE)=TRUE,VLOOKUP(E806,Store_VAM!B2:I273,8, FALSE),VLOOKUP(E806,Store_SRP!B2:I110,8, FALSE)), VLOOKUP(E806,Store_Showcase!B2:I144,8, FALSE))</f>
      </c>
      <c r="T806">
        <f>VLOOKUP(G806,Sku_Consolidated!A2:R957,18,FALSE)</f>
      </c>
      <c r="U806">
        <v>6777</v>
      </c>
      <c r="V806">
        <f>IF(VLOOKUP(G806,Sku_Consolidated!A2:S957,19,FALSE)="SHOWCASE", VLOOKUP(E806,Store_Showcase!B2:L144,11, FALSE), IF(VLOOKUP(G806,Sku_Consolidated!A2:S957,19,FALSE)="VAM",VLOOKUP(E806,Store_VAM!B2:L273,11, FALSE),VLOOKUP(E806,Store_SRP!B2:L110,11, FALSE)))</f>
      </c>
      <c r="W806">
        <f>VLOOKUP(G806,Sku_Consolidated!A2:W957,11,FALSE)</f>
      </c>
      <c r="X806">
        <f>VLOOKUP(G806,Sku_Consolidated!A2:H957,8,FALSE)</f>
      </c>
      <c r="Y806">
        <f>VLOOKUP(G806,Sku_Consolidated!A2:I957,9,FALSE)</f>
      </c>
      <c r="Z806" t="s">
        <v>38</v>
      </c>
      <c r="AA806">
        <f>VLOOKUP(G806,Sku_Consolidated!A2:E957,5,FALSE)</f>
      </c>
      <c r="AB806">
        <f>IF(VLOOKUP(G806,Sku_Consolidated!A2:S957,19,FALSE)="SHOWCASE", VLOOKUP(E806,Store_Showcase!B2:N144,13, FALSE), IF(VLOOKUP(G806,Sku_Consolidated!A2:S957,19,FALSE)="VAM",VLOOKUP(E806,Store_VAM!B2:N273,13, FALSE),VLOOKUP(E806,Store_SRP!B2:N110,13, FALSE)))</f>
      </c>
      <c r="AC806">
        <f>IF(IFERROR(AB806,TRUE)=TRUE, "-","OK")</f>
      </c>
      <c r="AD806" s="8" t="s">
        <v>1847</v>
      </c>
      <c r="AE806" s="8" t="s">
        <v>1848</v>
      </c>
      <c r="AF806">
        <f>IF(IFERROR(VLOOKUP(E806,Store_Showcase!B2:H144,{5}, FALSE), TRUE)=TRUE, IF(IFERROR(VLOOKUP(E806,Store_SRP!B2:H110,{5}, FALSE), TRUE)=TRUE,VLOOKUP(E806,Store_VAM!B2:H273,{5}, FALSE),VLOOKUP(E806,Store_SRP!B2:H110,{5}, FALSE)), VLOOKUP(E806,Store_Showcase!B2:H144,{5}, FALSE))</f>
      </c>
      <c r="AG806">
        <f>IF(IFERROR(VLOOKUP(E806,Store_Showcase!B2:H144,{6}, FALSE), TRUE)=TRUE, IF(IFERROR(VLOOKUP(E806,Store_SRP!B2:H110,{6}, FALSE), TRUE)=TRUE,VLOOKUP(E806,Store_VAM!B2:H273,{6}, FALSE),VLOOKUP(E806,Store_SRP!B2:H110,{6}, FALSE)), VLOOKUP(E806,Store_Showcase!B2:H144,{6}, FALSE))</f>
      </c>
      <c r="AH806">
        <f>VLOOKUP(G806,Sku_Consolidated!A2:R957,18,FALSE)</f>
      </c>
      <c r="AI806">
        <f>VLOOKUP(G806,Sku_Consolidated!A2:S957,19,FALSE)</f>
      </c>
      <c r="AJ806">
        <f>VLOOKUP(G806,Sku_Consolidated!A2:T957,20,FALSE)</f>
      </c>
    </row>
    <row r="807" spans="1:36" x14ac:dyDescent="0.25">
      <c r="A807">
        <v>2024</v>
      </c>
      <c r="B807" t="s">
        <v>31</v>
      </c>
      <c r="C807" t="s">
        <v>32</v>
      </c>
      <c r="D807" t="s">
        <v>33</v>
      </c>
      <c r="E807">
        <v>705</v>
      </c>
      <c r="F807">
        <f>IF(IFERROR(VLOOKUP(E807,Store_Showcase!B2:H144,{2}, FALSE), TRUE)=TRUE, IF(IFERROR(VLOOKUP(E807,Store_SRP!B2:H110,{2}, FALSE), TRUE)=TRUE,VLOOKUP(E807,Store_VAM!B2:H273,{2}, FALSE),VLOOKUP(E807,Store_SRP!B2:H110,{2}, FALSE)), VLOOKUP(E807,Store_Showcase!B2:H144,{2}, FALSE))</f>
      </c>
      <c r="G807">
        <v>655325</v>
      </c>
      <c r="H807" t="s">
        <v>377</v>
      </c>
      <c r="I807" s="8" t="s">
        <v>1849</v>
      </c>
      <c r="J807" t="s">
        <v>36</v>
      </c>
      <c r="K807" s="8">
        <f>IF(J807="PCK", I807, 0)</f>
      </c>
      <c r="L807" s="8">
        <f>IF(J807="KLS", I807, IF(J807="PCK", I807*VLOOKUP(G807,Sku_Consolidated!A2:U957,21, FALSE),I807*VLOOKUP(G807,Sku_Consolidated!A2:U957,21, FALSE)))</f>
      </c>
      <c r="M807" s="8">
        <f>IF(J807="PCS", I807, 0)</f>
      </c>
      <c r="N807" s="8" t="s">
        <v>1850</v>
      </c>
      <c r="O807" s="8">
        <f>N807 * VLOOKUP(E807&amp;VLOOKUP(G807,Sku_Consolidated!A2:Q957,17,FALSE),Sku_CommRate!A2:E1002, 5, FALSE)</f>
      </c>
      <c r="P807" s="8">
        <f>N807 - O807</f>
      </c>
      <c r="Q807">
        <f>VLOOKUP(G807,Sku_Consolidated!A2:G957,7, FALSE)</f>
      </c>
      <c r="R807">
        <f>IF(IFERROR(VLOOKUP(E807,Store_Showcase!B2:H144,7, FALSE), TRUE)=TRUE, IF(IFERROR(VLOOKUP(E807,Store_SRP!B2:H110,7, FALSE), TRUE)=TRUE,VLOOKUP(E807,Store_VAM!B2:H273,7, FALSE),VLOOKUP(E807,Store_SRP!B2:H110,7, FALSE)), VLOOKUP(E807,Store_Showcase!B2:H144,7, FALSE))</f>
      </c>
      <c r="S807">
        <f>IF(IFERROR(VLOOKUP(E807,Store_Showcase!B2:I144,8, FALSE), TRUE)=TRUE, IF(IFERROR(VLOOKUP(E807,Store_SRP!B2:I110,8, FALSE), TRUE)=TRUE,VLOOKUP(E807,Store_VAM!B2:I273,8, FALSE),VLOOKUP(E807,Store_SRP!B2:I110,8, FALSE)), VLOOKUP(E807,Store_Showcase!B2:I144,8, FALSE))</f>
      </c>
      <c r="T807">
        <f>VLOOKUP(G807,Sku_Consolidated!A2:R957,18,FALSE)</f>
      </c>
      <c r="U807">
        <v>6250</v>
      </c>
      <c r="V807">
        <f>IF(VLOOKUP(G807,Sku_Consolidated!A2:S957,19,FALSE)="SHOWCASE", VLOOKUP(E807,Store_Showcase!B2:L144,11, FALSE), IF(VLOOKUP(G807,Sku_Consolidated!A2:S957,19,FALSE)="VAM",VLOOKUP(E807,Store_VAM!B2:L273,11, FALSE),VLOOKUP(E807,Store_SRP!B2:L110,11, FALSE)))</f>
      </c>
      <c r="W807">
        <f>VLOOKUP(G807,Sku_Consolidated!A2:W957,11,FALSE)</f>
      </c>
      <c r="X807">
        <f>VLOOKUP(G807,Sku_Consolidated!A2:H957,8,FALSE)</f>
      </c>
      <c r="Y807">
        <f>VLOOKUP(G807,Sku_Consolidated!A2:I957,9,FALSE)</f>
      </c>
      <c r="Z807" t="s">
        <v>38</v>
      </c>
      <c r="AA807">
        <f>VLOOKUP(G807,Sku_Consolidated!A2:E957,5,FALSE)</f>
      </c>
      <c r="AB807">
        <f>IF(VLOOKUP(G807,Sku_Consolidated!A2:S957,19,FALSE)="SHOWCASE", VLOOKUP(E807,Store_Showcase!B2:N144,13, FALSE), IF(VLOOKUP(G807,Sku_Consolidated!A2:S957,19,FALSE)="VAM",VLOOKUP(E807,Store_VAM!B2:N273,13, FALSE),VLOOKUP(E807,Store_SRP!B2:N110,13, FALSE)))</f>
      </c>
      <c r="AC807">
        <f>IF(IFERROR(AB807,TRUE)=TRUE, "-","OK")</f>
      </c>
      <c r="AD807" s="8" t="s">
        <v>1850</v>
      </c>
      <c r="AE807" s="8" t="s">
        <v>39</v>
      </c>
      <c r="AF807">
        <f>IF(IFERROR(VLOOKUP(E807,Store_Showcase!B2:H144,{5}, FALSE), TRUE)=TRUE, IF(IFERROR(VLOOKUP(E807,Store_SRP!B2:H110,{5}, FALSE), TRUE)=TRUE,VLOOKUP(E807,Store_VAM!B2:H273,{5}, FALSE),VLOOKUP(E807,Store_SRP!B2:H110,{5}, FALSE)), VLOOKUP(E807,Store_Showcase!B2:H144,{5}, FALSE))</f>
      </c>
      <c r="AG807">
        <f>IF(IFERROR(VLOOKUP(E807,Store_Showcase!B2:H144,{6}, FALSE), TRUE)=TRUE, IF(IFERROR(VLOOKUP(E807,Store_SRP!B2:H110,{6}, FALSE), TRUE)=TRUE,VLOOKUP(E807,Store_VAM!B2:H273,{6}, FALSE),VLOOKUP(E807,Store_SRP!B2:H110,{6}, FALSE)), VLOOKUP(E807,Store_Showcase!B2:H144,{6}, FALSE))</f>
      </c>
      <c r="AH807">
        <f>VLOOKUP(G807,Sku_Consolidated!A2:R957,18,FALSE)</f>
      </c>
      <c r="AI807">
        <f>VLOOKUP(G807,Sku_Consolidated!A2:S957,19,FALSE)</f>
      </c>
      <c r="AJ807">
        <f>VLOOKUP(G807,Sku_Consolidated!A2:T957,20,FALSE)</f>
      </c>
    </row>
    <row r="808" spans="1:36" x14ac:dyDescent="0.25">
      <c r="A808">
        <v>2024</v>
      </c>
      <c r="B808" t="s">
        <v>31</v>
      </c>
      <c r="C808" t="s">
        <v>32</v>
      </c>
      <c r="D808" t="s">
        <v>33</v>
      </c>
      <c r="E808">
        <v>804</v>
      </c>
      <c r="F808">
        <f>IF(IFERROR(VLOOKUP(E808,Store_Showcase!B2:H144,{2}, FALSE), TRUE)=TRUE, IF(IFERROR(VLOOKUP(E808,Store_SRP!B2:H110,{2}, FALSE), TRUE)=TRUE,VLOOKUP(E808,Store_VAM!B2:H273,{2}, FALSE),VLOOKUP(E808,Store_SRP!B2:H110,{2}, FALSE)), VLOOKUP(E808,Store_Showcase!B2:H144,{2}, FALSE))</f>
      </c>
      <c r="G808">
        <v>655320</v>
      </c>
      <c r="H808" t="s">
        <v>380</v>
      </c>
      <c r="I808" s="8" t="s">
        <v>1851</v>
      </c>
      <c r="J808" t="s">
        <v>36</v>
      </c>
      <c r="K808" s="8">
        <f>IF(J808="PCK", I808, 0)</f>
      </c>
      <c r="L808" s="8">
        <f>IF(J808="KLS", I808, IF(J808="PCK", I808*VLOOKUP(G808,Sku_Consolidated!A2:U957,21, FALSE),I808*VLOOKUP(G808,Sku_Consolidated!A2:U957,21, FALSE)))</f>
      </c>
      <c r="M808" s="8">
        <f>IF(J808="PCS", I808, 0)</f>
      </c>
      <c r="N808" s="8" t="s">
        <v>1852</v>
      </c>
      <c r="O808" s="8">
        <f>N808 * VLOOKUP(E808&amp;VLOOKUP(G808,Sku_Consolidated!A2:Q957,17,FALSE),Sku_CommRate!A2:E1002, 5, FALSE)</f>
      </c>
      <c r="P808" s="8">
        <f>N808 - O808</f>
      </c>
      <c r="Q808">
        <f>VLOOKUP(G808,Sku_Consolidated!A2:G957,7, FALSE)</f>
      </c>
      <c r="R808">
        <f>IF(IFERROR(VLOOKUP(E808,Store_Showcase!B2:H144,7, FALSE), TRUE)=TRUE, IF(IFERROR(VLOOKUP(E808,Store_SRP!B2:H110,7, FALSE), TRUE)=TRUE,VLOOKUP(E808,Store_VAM!B2:H273,7, FALSE),VLOOKUP(E808,Store_SRP!B2:H110,7, FALSE)), VLOOKUP(E808,Store_Showcase!B2:H144,7, FALSE))</f>
      </c>
      <c r="S808">
        <f>IF(IFERROR(VLOOKUP(E808,Store_Showcase!B2:I144,8, FALSE), TRUE)=TRUE, IF(IFERROR(VLOOKUP(E808,Store_SRP!B2:I110,8, FALSE), TRUE)=TRUE,VLOOKUP(E808,Store_VAM!B2:I273,8, FALSE),VLOOKUP(E808,Store_SRP!B2:I110,8, FALSE)), VLOOKUP(E808,Store_Showcase!B2:I144,8, FALSE))</f>
      </c>
      <c r="T808">
        <f>VLOOKUP(G808,Sku_Consolidated!A2:R957,18,FALSE)</f>
      </c>
      <c r="U808">
        <v>6245</v>
      </c>
      <c r="V808">
        <f>IF(VLOOKUP(G808,Sku_Consolidated!A2:S957,19,FALSE)="SHOWCASE", VLOOKUP(E808,Store_Showcase!B2:L144,11, FALSE), IF(VLOOKUP(G808,Sku_Consolidated!A2:S957,19,FALSE)="VAM",VLOOKUP(E808,Store_VAM!B2:L273,11, FALSE),VLOOKUP(E808,Store_SRP!B2:L110,11, FALSE)))</f>
      </c>
      <c r="W808">
        <f>VLOOKUP(G808,Sku_Consolidated!A2:W957,11,FALSE)</f>
      </c>
      <c r="X808">
        <f>VLOOKUP(G808,Sku_Consolidated!A2:H957,8,FALSE)</f>
      </c>
      <c r="Y808">
        <f>VLOOKUP(G808,Sku_Consolidated!A2:I957,9,FALSE)</f>
      </c>
      <c r="Z808" t="s">
        <v>38</v>
      </c>
      <c r="AA808">
        <f>VLOOKUP(G808,Sku_Consolidated!A2:E957,5,FALSE)</f>
      </c>
      <c r="AB808">
        <f>IF(VLOOKUP(G808,Sku_Consolidated!A2:S957,19,FALSE)="SHOWCASE", VLOOKUP(E808,Store_Showcase!B2:N144,13, FALSE), IF(VLOOKUP(G808,Sku_Consolidated!A2:S957,19,FALSE)="VAM",VLOOKUP(E808,Store_VAM!B2:N273,13, FALSE),VLOOKUP(E808,Store_SRP!B2:N110,13, FALSE)))</f>
      </c>
      <c r="AC808">
        <f>IF(IFERROR(AB808,TRUE)=TRUE, "-","OK")</f>
      </c>
      <c r="AD808" s="8" t="s">
        <v>1852</v>
      </c>
      <c r="AE808" s="8" t="s">
        <v>39</v>
      </c>
      <c r="AF808">
        <f>IF(IFERROR(VLOOKUP(E808,Store_Showcase!B2:H144,{5}, FALSE), TRUE)=TRUE, IF(IFERROR(VLOOKUP(E808,Store_SRP!B2:H110,{5}, FALSE), TRUE)=TRUE,VLOOKUP(E808,Store_VAM!B2:H273,{5}, FALSE),VLOOKUP(E808,Store_SRP!B2:H110,{5}, FALSE)), VLOOKUP(E808,Store_Showcase!B2:H144,{5}, FALSE))</f>
      </c>
      <c r="AG808">
        <f>IF(IFERROR(VLOOKUP(E808,Store_Showcase!B2:H144,{6}, FALSE), TRUE)=TRUE, IF(IFERROR(VLOOKUP(E808,Store_SRP!B2:H110,{6}, FALSE), TRUE)=TRUE,VLOOKUP(E808,Store_VAM!B2:H273,{6}, FALSE),VLOOKUP(E808,Store_SRP!B2:H110,{6}, FALSE)), VLOOKUP(E808,Store_Showcase!B2:H144,{6}, FALSE))</f>
      </c>
      <c r="AH808">
        <f>VLOOKUP(G808,Sku_Consolidated!A2:R957,18,FALSE)</f>
      </c>
      <c r="AI808">
        <f>VLOOKUP(G808,Sku_Consolidated!A2:S957,19,FALSE)</f>
      </c>
      <c r="AJ808">
        <f>VLOOKUP(G808,Sku_Consolidated!A2:T957,20,FALSE)</f>
      </c>
    </row>
    <row r="809" spans="1:36" x14ac:dyDescent="0.25">
      <c r="A809">
        <v>2024</v>
      </c>
      <c r="B809" t="s">
        <v>31</v>
      </c>
      <c r="C809" t="s">
        <v>32</v>
      </c>
      <c r="D809" t="s">
        <v>33</v>
      </c>
      <c r="E809">
        <v>423</v>
      </c>
      <c r="F809">
        <f>IF(IFERROR(VLOOKUP(E809,Store_Showcase!B2:H144,{2}, FALSE), TRUE)=TRUE, IF(IFERROR(VLOOKUP(E809,Store_SRP!B2:H110,{2}, FALSE), TRUE)=TRUE,VLOOKUP(E809,Store_VAM!B2:H273,{2}, FALSE),VLOOKUP(E809,Store_SRP!B2:H110,{2}, FALSE)), VLOOKUP(E809,Store_Showcase!B2:H144,{2}, FALSE))</f>
      </c>
      <c r="G809">
        <v>655830</v>
      </c>
      <c r="H809" t="s">
        <v>613</v>
      </c>
      <c r="I809" s="8" t="s">
        <v>1853</v>
      </c>
      <c r="J809" t="s">
        <v>36</v>
      </c>
      <c r="K809" s="8">
        <f>IF(J809="PCK", I809, 0)</f>
      </c>
      <c r="L809" s="8">
        <f>IF(J809="KLS", I809, IF(J809="PCK", I809*VLOOKUP(G809,Sku_Consolidated!A2:U957,21, FALSE),I809*VLOOKUP(G809,Sku_Consolidated!A2:U957,21, FALSE)))</f>
      </c>
      <c r="M809" s="8">
        <f>IF(J809="PCS", I809, 0)</f>
      </c>
      <c r="N809" s="8" t="s">
        <v>1854</v>
      </c>
      <c r="O809" s="8">
        <f>N809 * VLOOKUP(E809&amp;VLOOKUP(G809,Sku_Consolidated!A2:Q957,17,FALSE),Sku_CommRate!A2:E1002, 5, FALSE)</f>
      </c>
      <c r="P809" s="8">
        <f>N809 - O809</f>
      </c>
      <c r="Q809">
        <f>VLOOKUP(G809,Sku_Consolidated!A2:G957,7, FALSE)</f>
      </c>
      <c r="R809">
        <f>IF(IFERROR(VLOOKUP(E809,Store_Showcase!B2:H144,7, FALSE), TRUE)=TRUE, IF(IFERROR(VLOOKUP(E809,Store_SRP!B2:H110,7, FALSE), TRUE)=TRUE,VLOOKUP(E809,Store_VAM!B2:H273,7, FALSE),VLOOKUP(E809,Store_SRP!B2:H110,7, FALSE)), VLOOKUP(E809,Store_Showcase!B2:H144,7, FALSE))</f>
      </c>
      <c r="S809">
        <f>IF(IFERROR(VLOOKUP(E809,Store_Showcase!B2:I144,8, FALSE), TRUE)=TRUE, IF(IFERROR(VLOOKUP(E809,Store_SRP!B2:I110,8, FALSE), TRUE)=TRUE,VLOOKUP(E809,Store_VAM!B2:I273,8, FALSE),VLOOKUP(E809,Store_SRP!B2:I110,8, FALSE)), VLOOKUP(E809,Store_Showcase!B2:I144,8, FALSE))</f>
      </c>
      <c r="T809">
        <f>VLOOKUP(G809,Sku_Consolidated!A2:R957,18,FALSE)</f>
      </c>
      <c r="U809">
        <v>6487</v>
      </c>
      <c r="V809">
        <f>IF(VLOOKUP(G809,Sku_Consolidated!A2:S957,19,FALSE)="SHOWCASE", VLOOKUP(E809,Store_Showcase!B2:L144,11, FALSE), IF(VLOOKUP(G809,Sku_Consolidated!A2:S957,19,FALSE)="VAM",VLOOKUP(E809,Store_VAM!B2:L273,11, FALSE),VLOOKUP(E809,Store_SRP!B2:L110,11, FALSE)))</f>
      </c>
      <c r="W809">
        <f>VLOOKUP(G809,Sku_Consolidated!A2:W957,11,FALSE)</f>
      </c>
      <c r="X809">
        <f>VLOOKUP(G809,Sku_Consolidated!A2:H957,8,FALSE)</f>
      </c>
      <c r="Y809">
        <f>VLOOKUP(G809,Sku_Consolidated!A2:I957,9,FALSE)</f>
      </c>
      <c r="Z809" t="s">
        <v>38</v>
      </c>
      <c r="AA809">
        <f>VLOOKUP(G809,Sku_Consolidated!A2:E957,5,FALSE)</f>
      </c>
      <c r="AB809">
        <f>IF(VLOOKUP(G809,Sku_Consolidated!A2:S957,19,FALSE)="SHOWCASE", VLOOKUP(E809,Store_Showcase!B2:N144,13, FALSE), IF(VLOOKUP(G809,Sku_Consolidated!A2:S957,19,FALSE)="VAM",VLOOKUP(E809,Store_VAM!B2:N273,13, FALSE),VLOOKUP(E809,Store_SRP!B2:N110,13, FALSE)))</f>
      </c>
      <c r="AC809">
        <f>IF(IFERROR(AB809,TRUE)=TRUE, "-","OK")</f>
      </c>
      <c r="AD809" s="8" t="s">
        <v>1854</v>
      </c>
      <c r="AE809" s="8" t="s">
        <v>39</v>
      </c>
      <c r="AF809">
        <f>IF(IFERROR(VLOOKUP(E809,Store_Showcase!B2:H144,{5}, FALSE), TRUE)=TRUE, IF(IFERROR(VLOOKUP(E809,Store_SRP!B2:H110,{5}, FALSE), TRUE)=TRUE,VLOOKUP(E809,Store_VAM!B2:H273,{5}, FALSE),VLOOKUP(E809,Store_SRP!B2:H110,{5}, FALSE)), VLOOKUP(E809,Store_Showcase!B2:H144,{5}, FALSE))</f>
      </c>
      <c r="AG809">
        <f>IF(IFERROR(VLOOKUP(E809,Store_Showcase!B2:H144,{6}, FALSE), TRUE)=TRUE, IF(IFERROR(VLOOKUP(E809,Store_SRP!B2:H110,{6}, FALSE), TRUE)=TRUE,VLOOKUP(E809,Store_VAM!B2:H273,{6}, FALSE),VLOOKUP(E809,Store_SRP!B2:H110,{6}, FALSE)), VLOOKUP(E809,Store_Showcase!B2:H144,{6}, FALSE))</f>
      </c>
      <c r="AH809">
        <f>VLOOKUP(G809,Sku_Consolidated!A2:R957,18,FALSE)</f>
      </c>
      <c r="AI809">
        <f>VLOOKUP(G809,Sku_Consolidated!A2:S957,19,FALSE)</f>
      </c>
      <c r="AJ809">
        <f>VLOOKUP(G809,Sku_Consolidated!A2:T957,20,FALSE)</f>
      </c>
    </row>
    <row r="810" spans="1:36" x14ac:dyDescent="0.25">
      <c r="A810">
        <v>2024</v>
      </c>
      <c r="B810" t="s">
        <v>31</v>
      </c>
      <c r="C810" t="s">
        <v>32</v>
      </c>
      <c r="D810" t="s">
        <v>33</v>
      </c>
      <c r="E810">
        <v>248</v>
      </c>
      <c r="F810">
        <f>IF(IFERROR(VLOOKUP(E810,Store_Showcase!B2:H144,{2}, FALSE), TRUE)=TRUE, IF(IFERROR(VLOOKUP(E810,Store_SRP!B2:H110,{2}, FALSE), TRUE)=TRUE,VLOOKUP(E810,Store_VAM!B2:H273,{2}, FALSE),VLOOKUP(E810,Store_SRP!B2:H110,{2}, FALSE)), VLOOKUP(E810,Store_Showcase!B2:H144,{2}, FALSE))</f>
      </c>
      <c r="G810">
        <v>655335</v>
      </c>
      <c r="H810" t="s">
        <v>1089</v>
      </c>
      <c r="I810" s="8" t="s">
        <v>1855</v>
      </c>
      <c r="J810" t="s">
        <v>36</v>
      </c>
      <c r="K810" s="8">
        <f>IF(J810="PCK", I810, 0)</f>
      </c>
      <c r="L810" s="8">
        <f>IF(J810="KLS", I810, IF(J810="PCK", I810*VLOOKUP(G810,Sku_Consolidated!A2:U957,21, FALSE),I810*VLOOKUP(G810,Sku_Consolidated!A2:U957,21, FALSE)))</f>
      </c>
      <c r="M810" s="8">
        <f>IF(J810="PCS", I810, 0)</f>
      </c>
      <c r="N810" s="8" t="s">
        <v>1856</v>
      </c>
      <c r="O810" s="8">
        <f>N810 * VLOOKUP(E810&amp;VLOOKUP(G810,Sku_Consolidated!A2:Q957,17,FALSE),Sku_CommRate!A2:E1002, 5, FALSE)</f>
      </c>
      <c r="P810" s="8">
        <f>N810 - O810</f>
      </c>
      <c r="Q810">
        <f>VLOOKUP(G810,Sku_Consolidated!A2:G957,7, FALSE)</f>
      </c>
      <c r="R810">
        <f>IF(IFERROR(VLOOKUP(E810,Store_Showcase!B2:H144,7, FALSE), TRUE)=TRUE, IF(IFERROR(VLOOKUP(E810,Store_SRP!B2:H110,7, FALSE), TRUE)=TRUE,VLOOKUP(E810,Store_VAM!B2:H273,7, FALSE),VLOOKUP(E810,Store_SRP!B2:H110,7, FALSE)), VLOOKUP(E810,Store_Showcase!B2:H144,7, FALSE))</f>
      </c>
      <c r="S810">
        <f>IF(IFERROR(VLOOKUP(E810,Store_Showcase!B2:I144,8, FALSE), TRUE)=TRUE, IF(IFERROR(VLOOKUP(E810,Store_SRP!B2:I110,8, FALSE), TRUE)=TRUE,VLOOKUP(E810,Store_VAM!B2:I273,8, FALSE),VLOOKUP(E810,Store_SRP!B2:I110,8, FALSE)), VLOOKUP(E810,Store_Showcase!B2:I144,8, FALSE))</f>
      </c>
      <c r="T810">
        <f>VLOOKUP(G810,Sku_Consolidated!A2:R957,18,FALSE)</f>
      </c>
      <c r="U810">
        <v>6259</v>
      </c>
      <c r="V810">
        <f>IF(VLOOKUP(G810,Sku_Consolidated!A2:S957,19,FALSE)="SHOWCASE", VLOOKUP(E810,Store_Showcase!B2:L144,11, FALSE), IF(VLOOKUP(G810,Sku_Consolidated!A2:S957,19,FALSE)="VAM",VLOOKUP(E810,Store_VAM!B2:L273,11, FALSE),VLOOKUP(E810,Store_SRP!B2:L110,11, FALSE)))</f>
      </c>
      <c r="W810">
        <f>VLOOKUP(G810,Sku_Consolidated!A2:W957,11,FALSE)</f>
      </c>
      <c r="X810">
        <f>VLOOKUP(G810,Sku_Consolidated!A2:H957,8,FALSE)</f>
      </c>
      <c r="Y810">
        <f>VLOOKUP(G810,Sku_Consolidated!A2:I957,9,FALSE)</f>
      </c>
      <c r="Z810" t="s">
        <v>38</v>
      </c>
      <c r="AA810">
        <f>VLOOKUP(G810,Sku_Consolidated!A2:E957,5,FALSE)</f>
      </c>
      <c r="AB810">
        <f>IF(VLOOKUP(G810,Sku_Consolidated!A2:S957,19,FALSE)="SHOWCASE", VLOOKUP(E810,Store_Showcase!B2:N144,13, FALSE), IF(VLOOKUP(G810,Sku_Consolidated!A2:S957,19,FALSE)="VAM",VLOOKUP(E810,Store_VAM!B2:N273,13, FALSE),VLOOKUP(E810,Store_SRP!B2:N110,13, FALSE)))</f>
      </c>
      <c r="AC810">
        <f>IF(IFERROR(AB810,TRUE)=TRUE, "-","OK")</f>
      </c>
      <c r="AD810" s="8" t="s">
        <v>1856</v>
      </c>
      <c r="AE810" s="8" t="s">
        <v>39</v>
      </c>
      <c r="AF810">
        <f>IF(IFERROR(VLOOKUP(E810,Store_Showcase!B2:H144,{5}, FALSE), TRUE)=TRUE, IF(IFERROR(VLOOKUP(E810,Store_SRP!B2:H110,{5}, FALSE), TRUE)=TRUE,VLOOKUP(E810,Store_VAM!B2:H273,{5}, FALSE),VLOOKUP(E810,Store_SRP!B2:H110,{5}, FALSE)), VLOOKUP(E810,Store_Showcase!B2:H144,{5}, FALSE))</f>
      </c>
      <c r="AG810">
        <f>IF(IFERROR(VLOOKUP(E810,Store_Showcase!B2:H144,{6}, FALSE), TRUE)=TRUE, IF(IFERROR(VLOOKUP(E810,Store_SRP!B2:H110,{6}, FALSE), TRUE)=TRUE,VLOOKUP(E810,Store_VAM!B2:H273,{6}, FALSE),VLOOKUP(E810,Store_SRP!B2:H110,{6}, FALSE)), VLOOKUP(E810,Store_Showcase!B2:H144,{6}, FALSE))</f>
      </c>
      <c r="AH810">
        <f>VLOOKUP(G810,Sku_Consolidated!A2:R957,18,FALSE)</f>
      </c>
      <c r="AI810">
        <f>VLOOKUP(G810,Sku_Consolidated!A2:S957,19,FALSE)</f>
      </c>
      <c r="AJ810">
        <f>VLOOKUP(G810,Sku_Consolidated!A2:T957,20,FALSE)</f>
      </c>
    </row>
    <row r="811" spans="1:36" x14ac:dyDescent="0.25">
      <c r="A811">
        <v>2024</v>
      </c>
      <c r="B811" t="s">
        <v>31</v>
      </c>
      <c r="C811" t="s">
        <v>32</v>
      </c>
      <c r="D811" t="s">
        <v>33</v>
      </c>
      <c r="E811">
        <v>253</v>
      </c>
      <c r="F811">
        <f>IF(IFERROR(VLOOKUP(E811,Store_Showcase!B2:H144,{2}, FALSE), TRUE)=TRUE, IF(IFERROR(VLOOKUP(E811,Store_SRP!B2:H110,{2}, FALSE), TRUE)=TRUE,VLOOKUP(E811,Store_VAM!B2:H273,{2}, FALSE),VLOOKUP(E811,Store_SRP!B2:H110,{2}, FALSE)), VLOOKUP(E811,Store_Showcase!B2:H144,{2}, FALSE))</f>
      </c>
      <c r="G811">
        <v>655534</v>
      </c>
      <c r="H811" t="s">
        <v>257</v>
      </c>
      <c r="I811" s="8" t="s">
        <v>1857</v>
      </c>
      <c r="J811" t="s">
        <v>36</v>
      </c>
      <c r="K811" s="8">
        <f>IF(J811="PCK", I811, 0)</f>
      </c>
      <c r="L811" s="8">
        <f>IF(J811="KLS", I811, IF(J811="PCK", I811*VLOOKUP(G811,Sku_Consolidated!A2:U957,21, FALSE),I811*VLOOKUP(G811,Sku_Consolidated!A2:U957,21, FALSE)))</f>
      </c>
      <c r="M811" s="8">
        <f>IF(J811="PCS", I811, 0)</f>
      </c>
      <c r="N811" s="8" t="s">
        <v>1858</v>
      </c>
      <c r="O811" s="8">
        <f>N811 * VLOOKUP(E811&amp;VLOOKUP(G811,Sku_Consolidated!A2:Q957,17,FALSE),Sku_CommRate!A2:E1002, 5, FALSE)</f>
      </c>
      <c r="P811" s="8">
        <f>N811 - O811</f>
      </c>
      <c r="Q811">
        <f>VLOOKUP(G811,Sku_Consolidated!A2:G957,7, FALSE)</f>
      </c>
      <c r="R811">
        <f>IF(IFERROR(VLOOKUP(E811,Store_Showcase!B2:H144,7, FALSE), TRUE)=TRUE, IF(IFERROR(VLOOKUP(E811,Store_SRP!B2:H110,7, FALSE), TRUE)=TRUE,VLOOKUP(E811,Store_VAM!B2:H273,7, FALSE),VLOOKUP(E811,Store_SRP!B2:H110,7, FALSE)), VLOOKUP(E811,Store_Showcase!B2:H144,7, FALSE))</f>
      </c>
      <c r="S811">
        <f>IF(IFERROR(VLOOKUP(E811,Store_Showcase!B2:I144,8, FALSE), TRUE)=TRUE, IF(IFERROR(VLOOKUP(E811,Store_SRP!B2:I110,8, FALSE), TRUE)=TRUE,VLOOKUP(E811,Store_VAM!B2:I273,8, FALSE),VLOOKUP(E811,Store_SRP!B2:I110,8, FALSE)), VLOOKUP(E811,Store_Showcase!B2:I144,8, FALSE))</f>
      </c>
      <c r="T811">
        <f>VLOOKUP(G811,Sku_Consolidated!A2:R957,18,FALSE)</f>
      </c>
      <c r="U811">
        <v>6355</v>
      </c>
      <c r="V811">
        <f>IF(VLOOKUP(G811,Sku_Consolidated!A2:S957,19,FALSE)="SHOWCASE", VLOOKUP(E811,Store_Showcase!B2:L144,11, FALSE), IF(VLOOKUP(G811,Sku_Consolidated!A2:S957,19,FALSE)="VAM",VLOOKUP(E811,Store_VAM!B2:L273,11, FALSE),VLOOKUP(E811,Store_SRP!B2:L110,11, FALSE)))</f>
      </c>
      <c r="W811">
        <f>VLOOKUP(G811,Sku_Consolidated!A2:W957,11,FALSE)</f>
      </c>
      <c r="X811">
        <f>VLOOKUP(G811,Sku_Consolidated!A2:H957,8,FALSE)</f>
      </c>
      <c r="Y811">
        <f>VLOOKUP(G811,Sku_Consolidated!A2:I957,9,FALSE)</f>
      </c>
      <c r="Z811" t="s">
        <v>38</v>
      </c>
      <c r="AA811">
        <f>VLOOKUP(G811,Sku_Consolidated!A2:E957,5,FALSE)</f>
      </c>
      <c r="AB811">
        <f>IF(VLOOKUP(G811,Sku_Consolidated!A2:S957,19,FALSE)="SHOWCASE", VLOOKUP(E811,Store_Showcase!B2:N144,13, FALSE), IF(VLOOKUP(G811,Sku_Consolidated!A2:S957,19,FALSE)="VAM",VLOOKUP(E811,Store_VAM!B2:N273,13, FALSE),VLOOKUP(E811,Store_SRP!B2:N110,13, FALSE)))</f>
      </c>
      <c r="AC811">
        <f>IF(IFERROR(AB811,TRUE)=TRUE, "-","OK")</f>
      </c>
      <c r="AD811" s="8" t="s">
        <v>1858</v>
      </c>
      <c r="AE811" s="8" t="s">
        <v>39</v>
      </c>
      <c r="AF811">
        <f>IF(IFERROR(VLOOKUP(E811,Store_Showcase!B2:H144,{5}, FALSE), TRUE)=TRUE, IF(IFERROR(VLOOKUP(E811,Store_SRP!B2:H110,{5}, FALSE), TRUE)=TRUE,VLOOKUP(E811,Store_VAM!B2:H273,{5}, FALSE),VLOOKUP(E811,Store_SRP!B2:H110,{5}, FALSE)), VLOOKUP(E811,Store_Showcase!B2:H144,{5}, FALSE))</f>
      </c>
      <c r="AG811">
        <f>IF(IFERROR(VLOOKUP(E811,Store_Showcase!B2:H144,{6}, FALSE), TRUE)=TRUE, IF(IFERROR(VLOOKUP(E811,Store_SRP!B2:H110,{6}, FALSE), TRUE)=TRUE,VLOOKUP(E811,Store_VAM!B2:H273,{6}, FALSE),VLOOKUP(E811,Store_SRP!B2:H110,{6}, FALSE)), VLOOKUP(E811,Store_Showcase!B2:H144,{6}, FALSE))</f>
      </c>
      <c r="AH811">
        <f>VLOOKUP(G811,Sku_Consolidated!A2:R957,18,FALSE)</f>
      </c>
      <c r="AI811">
        <f>VLOOKUP(G811,Sku_Consolidated!A2:S957,19,FALSE)</f>
      </c>
      <c r="AJ811">
        <f>VLOOKUP(G811,Sku_Consolidated!A2:T957,20,FALSE)</f>
      </c>
    </row>
    <row r="812" spans="1:36" x14ac:dyDescent="0.25">
      <c r="A812">
        <v>2024</v>
      </c>
      <c r="B812" t="s">
        <v>31</v>
      </c>
      <c r="C812" t="s">
        <v>32</v>
      </c>
      <c r="D812" t="s">
        <v>33</v>
      </c>
      <c r="E812">
        <v>262</v>
      </c>
      <c r="F812">
        <f>IF(IFERROR(VLOOKUP(E812,Store_Showcase!B2:H144,{2}, FALSE), TRUE)=TRUE, IF(IFERROR(VLOOKUP(E812,Store_SRP!B2:H110,{2}, FALSE), TRUE)=TRUE,VLOOKUP(E812,Store_VAM!B2:H273,{2}, FALSE),VLOOKUP(E812,Store_SRP!B2:H110,{2}, FALSE)), VLOOKUP(E812,Store_Showcase!B2:H144,{2}, FALSE))</f>
      </c>
      <c r="G812">
        <v>655291</v>
      </c>
      <c r="H812" t="s">
        <v>116</v>
      </c>
      <c r="I812" s="8" t="s">
        <v>1859</v>
      </c>
      <c r="J812" t="s">
        <v>36</v>
      </c>
      <c r="K812" s="8">
        <f>IF(J812="PCK", I812, 0)</f>
      </c>
      <c r="L812" s="8">
        <f>IF(J812="KLS", I812, IF(J812="PCK", I812*VLOOKUP(G812,Sku_Consolidated!A2:U957,21, FALSE),I812*VLOOKUP(G812,Sku_Consolidated!A2:U957,21, FALSE)))</f>
      </c>
      <c r="M812" s="8">
        <f>IF(J812="PCS", I812, 0)</f>
      </c>
      <c r="N812" s="8" t="s">
        <v>1860</v>
      </c>
      <c r="O812" s="8">
        <f>N812 * VLOOKUP(E812&amp;VLOOKUP(G812,Sku_Consolidated!A2:Q957,17,FALSE),Sku_CommRate!A2:E1002, 5, FALSE)</f>
      </c>
      <c r="P812" s="8">
        <f>N812 - O812</f>
      </c>
      <c r="Q812">
        <f>VLOOKUP(G812,Sku_Consolidated!A2:G957,7, FALSE)</f>
      </c>
      <c r="R812">
        <f>IF(IFERROR(VLOOKUP(E812,Store_Showcase!B2:H144,7, FALSE), TRUE)=TRUE, IF(IFERROR(VLOOKUP(E812,Store_SRP!B2:H110,7, FALSE), TRUE)=TRUE,VLOOKUP(E812,Store_VAM!B2:H273,7, FALSE),VLOOKUP(E812,Store_SRP!B2:H110,7, FALSE)), VLOOKUP(E812,Store_Showcase!B2:H144,7, FALSE))</f>
      </c>
      <c r="S812">
        <f>IF(IFERROR(VLOOKUP(E812,Store_Showcase!B2:I144,8, FALSE), TRUE)=TRUE, IF(IFERROR(VLOOKUP(E812,Store_SRP!B2:I110,8, FALSE), TRUE)=TRUE,VLOOKUP(E812,Store_VAM!B2:I273,8, FALSE),VLOOKUP(E812,Store_SRP!B2:I110,8, FALSE)), VLOOKUP(E812,Store_Showcase!B2:I144,8, FALSE))</f>
      </c>
      <c r="T812">
        <f>VLOOKUP(G812,Sku_Consolidated!A2:R957,18,FALSE)</f>
      </c>
      <c r="U812">
        <v>6217</v>
      </c>
      <c r="V812">
        <f>IF(VLOOKUP(G812,Sku_Consolidated!A2:S957,19,FALSE)="SHOWCASE", VLOOKUP(E812,Store_Showcase!B2:L144,11, FALSE), IF(VLOOKUP(G812,Sku_Consolidated!A2:S957,19,FALSE)="VAM",VLOOKUP(E812,Store_VAM!B2:L273,11, FALSE),VLOOKUP(E812,Store_SRP!B2:L110,11, FALSE)))</f>
      </c>
      <c r="W812">
        <f>VLOOKUP(G812,Sku_Consolidated!A2:W957,11,FALSE)</f>
      </c>
      <c r="X812">
        <f>VLOOKUP(G812,Sku_Consolidated!A2:H957,8,FALSE)</f>
      </c>
      <c r="Y812">
        <f>VLOOKUP(G812,Sku_Consolidated!A2:I957,9,FALSE)</f>
      </c>
      <c r="Z812" t="s">
        <v>38</v>
      </c>
      <c r="AA812">
        <f>VLOOKUP(G812,Sku_Consolidated!A2:E957,5,FALSE)</f>
      </c>
      <c r="AB812">
        <f>IF(VLOOKUP(G812,Sku_Consolidated!A2:S957,19,FALSE)="SHOWCASE", VLOOKUP(E812,Store_Showcase!B2:N144,13, FALSE), IF(VLOOKUP(G812,Sku_Consolidated!A2:S957,19,FALSE)="VAM",VLOOKUP(E812,Store_VAM!B2:N273,13, FALSE),VLOOKUP(E812,Store_SRP!B2:N110,13, FALSE)))</f>
      </c>
      <c r="AC812">
        <f>IF(IFERROR(AB812,TRUE)=TRUE, "-","OK")</f>
      </c>
      <c r="AD812" s="8" t="s">
        <v>1860</v>
      </c>
      <c r="AE812" s="8" t="s">
        <v>39</v>
      </c>
      <c r="AF812">
        <f>IF(IFERROR(VLOOKUP(E812,Store_Showcase!B2:H144,{5}, FALSE), TRUE)=TRUE, IF(IFERROR(VLOOKUP(E812,Store_SRP!B2:H110,{5}, FALSE), TRUE)=TRUE,VLOOKUP(E812,Store_VAM!B2:H273,{5}, FALSE),VLOOKUP(E812,Store_SRP!B2:H110,{5}, FALSE)), VLOOKUP(E812,Store_Showcase!B2:H144,{5}, FALSE))</f>
      </c>
      <c r="AG812">
        <f>IF(IFERROR(VLOOKUP(E812,Store_Showcase!B2:H144,{6}, FALSE), TRUE)=TRUE, IF(IFERROR(VLOOKUP(E812,Store_SRP!B2:H110,{6}, FALSE), TRUE)=TRUE,VLOOKUP(E812,Store_VAM!B2:H273,{6}, FALSE),VLOOKUP(E812,Store_SRP!B2:H110,{6}, FALSE)), VLOOKUP(E812,Store_Showcase!B2:H144,{6}, FALSE))</f>
      </c>
      <c r="AH812">
        <f>VLOOKUP(G812,Sku_Consolidated!A2:R957,18,FALSE)</f>
      </c>
      <c r="AI812">
        <f>VLOOKUP(G812,Sku_Consolidated!A2:S957,19,FALSE)</f>
      </c>
      <c r="AJ812">
        <f>VLOOKUP(G812,Sku_Consolidated!A2:T957,20,FALSE)</f>
      </c>
    </row>
    <row r="813" spans="1:36" x14ac:dyDescent="0.25">
      <c r="A813">
        <v>2024</v>
      </c>
      <c r="B813" t="s">
        <v>31</v>
      </c>
      <c r="C813" t="s">
        <v>32</v>
      </c>
      <c r="D813" t="s">
        <v>33</v>
      </c>
      <c r="E813">
        <v>809</v>
      </c>
      <c r="F813">
        <f>IF(IFERROR(VLOOKUP(E813,Store_Showcase!B2:H144,{2}, FALSE), TRUE)=TRUE, IF(IFERROR(VLOOKUP(E813,Store_SRP!B2:H110,{2}, FALSE), TRUE)=TRUE,VLOOKUP(E813,Store_VAM!B2:H273,{2}, FALSE),VLOOKUP(E813,Store_SRP!B2:H110,{2}, FALSE)), VLOOKUP(E813,Store_Showcase!B2:H144,{2}, FALSE))</f>
      </c>
      <c r="G813">
        <v>665668</v>
      </c>
      <c r="H813" t="s">
        <v>1250</v>
      </c>
      <c r="I813" s="8" t="s">
        <v>1258</v>
      </c>
      <c r="J813" t="s">
        <v>36</v>
      </c>
      <c r="K813" s="8">
        <f>IF(J813="PCK", I813, 0)</f>
      </c>
      <c r="L813" s="8">
        <f>IF(J813="KLS", I813, IF(J813="PCK", I813*VLOOKUP(G813,Sku_Consolidated!A2:U957,21, FALSE),I813*VLOOKUP(G813,Sku_Consolidated!A2:U957,21, FALSE)))</f>
      </c>
      <c r="M813" s="8">
        <f>IF(J813="PCS", I813, 0)</f>
      </c>
      <c r="N813" s="8" t="s">
        <v>1861</v>
      </c>
      <c r="O813" s="8">
        <f>N813 * VLOOKUP(E813&amp;VLOOKUP(G813,Sku_Consolidated!A2:Q957,17,FALSE),Sku_CommRate!A2:E1002, 5, FALSE)</f>
      </c>
      <c r="P813" s="8">
        <f>N813 - O813</f>
      </c>
      <c r="Q813">
        <f>VLOOKUP(G813,Sku_Consolidated!A2:G957,7, FALSE)</f>
      </c>
      <c r="R813">
        <f>IF(IFERROR(VLOOKUP(E813,Store_Showcase!B2:H144,7, FALSE), TRUE)=TRUE, IF(IFERROR(VLOOKUP(E813,Store_SRP!B2:H110,7, FALSE), TRUE)=TRUE,VLOOKUP(E813,Store_VAM!B2:H273,7, FALSE),VLOOKUP(E813,Store_SRP!B2:H110,7, FALSE)), VLOOKUP(E813,Store_Showcase!B2:H144,7, FALSE))</f>
      </c>
      <c r="S813">
        <f>IF(IFERROR(VLOOKUP(E813,Store_Showcase!B2:I144,8, FALSE), TRUE)=TRUE, IF(IFERROR(VLOOKUP(E813,Store_SRP!B2:I110,8, FALSE), TRUE)=TRUE,VLOOKUP(E813,Store_VAM!B2:I273,8, FALSE),VLOOKUP(E813,Store_SRP!B2:I110,8, FALSE)), VLOOKUP(E813,Store_Showcase!B2:I144,8, FALSE))</f>
      </c>
      <c r="T813">
        <f>VLOOKUP(G813,Sku_Consolidated!A2:R957,18,FALSE)</f>
      </c>
      <c r="U813">
        <v>7839</v>
      </c>
      <c r="V813">
        <f>IF(VLOOKUP(G813,Sku_Consolidated!A2:S957,19,FALSE)="SHOWCASE", VLOOKUP(E813,Store_Showcase!B2:L144,11, FALSE), IF(VLOOKUP(G813,Sku_Consolidated!A2:S957,19,FALSE)="VAM",VLOOKUP(E813,Store_VAM!B2:L273,11, FALSE),VLOOKUP(E813,Store_SRP!B2:L110,11, FALSE)))</f>
      </c>
      <c r="W813">
        <f>VLOOKUP(G813,Sku_Consolidated!A2:W957,11,FALSE)</f>
      </c>
      <c r="X813">
        <f>VLOOKUP(G813,Sku_Consolidated!A2:H957,8,FALSE)</f>
      </c>
      <c r="Y813">
        <f>VLOOKUP(G813,Sku_Consolidated!A2:I957,9,FALSE)</f>
      </c>
      <c r="Z813" t="s">
        <v>38</v>
      </c>
      <c r="AA813">
        <f>VLOOKUP(G813,Sku_Consolidated!A2:E957,5,FALSE)</f>
      </c>
      <c r="AB813">
        <f>IF(VLOOKUP(G813,Sku_Consolidated!A2:S957,19,FALSE)="SHOWCASE", VLOOKUP(E813,Store_Showcase!B2:N144,13, FALSE), IF(VLOOKUP(G813,Sku_Consolidated!A2:S957,19,FALSE)="VAM",VLOOKUP(E813,Store_VAM!B2:N273,13, FALSE),VLOOKUP(E813,Store_SRP!B2:N110,13, FALSE)))</f>
      </c>
      <c r="AC813">
        <f>IF(IFERROR(AB813,TRUE)=TRUE, "-","OK")</f>
      </c>
      <c r="AD813" s="8" t="s">
        <v>1861</v>
      </c>
      <c r="AE813" s="8" t="s">
        <v>39</v>
      </c>
      <c r="AF813">
        <f>IF(IFERROR(VLOOKUP(E813,Store_Showcase!B2:H144,{5}, FALSE), TRUE)=TRUE, IF(IFERROR(VLOOKUP(E813,Store_SRP!B2:H110,{5}, FALSE), TRUE)=TRUE,VLOOKUP(E813,Store_VAM!B2:H273,{5}, FALSE),VLOOKUP(E813,Store_SRP!B2:H110,{5}, FALSE)), VLOOKUP(E813,Store_Showcase!B2:H144,{5}, FALSE))</f>
      </c>
      <c r="AG813">
        <f>IF(IFERROR(VLOOKUP(E813,Store_Showcase!B2:H144,{6}, FALSE), TRUE)=TRUE, IF(IFERROR(VLOOKUP(E813,Store_SRP!B2:H110,{6}, FALSE), TRUE)=TRUE,VLOOKUP(E813,Store_VAM!B2:H273,{6}, FALSE),VLOOKUP(E813,Store_SRP!B2:H110,{6}, FALSE)), VLOOKUP(E813,Store_Showcase!B2:H144,{6}, FALSE))</f>
      </c>
      <c r="AH813">
        <f>VLOOKUP(G813,Sku_Consolidated!A2:R957,18,FALSE)</f>
      </c>
      <c r="AI813">
        <f>VLOOKUP(G813,Sku_Consolidated!A2:S957,19,FALSE)</f>
      </c>
      <c r="AJ813">
        <f>VLOOKUP(G813,Sku_Consolidated!A2:T957,20,FALSE)</f>
      </c>
    </row>
    <row r="814" spans="1:36" x14ac:dyDescent="0.25">
      <c r="A814">
        <v>2024</v>
      </c>
      <c r="B814" t="s">
        <v>31</v>
      </c>
      <c r="C814" t="s">
        <v>32</v>
      </c>
      <c r="D814" t="s">
        <v>33</v>
      </c>
      <c r="E814">
        <v>253</v>
      </c>
      <c r="F814">
        <f>IF(IFERROR(VLOOKUP(E814,Store_Showcase!B2:H144,{2}, FALSE), TRUE)=TRUE, IF(IFERROR(VLOOKUP(E814,Store_SRP!B2:H110,{2}, FALSE), TRUE)=TRUE,VLOOKUP(E814,Store_VAM!B2:H273,{2}, FALSE),VLOOKUP(E814,Store_SRP!B2:H110,{2}, FALSE)), VLOOKUP(E814,Store_Showcase!B2:H144,{2}, FALSE))</f>
      </c>
      <c r="G814">
        <v>655292</v>
      </c>
      <c r="H814" t="s">
        <v>72</v>
      </c>
      <c r="I814" s="8" t="s">
        <v>1862</v>
      </c>
      <c r="J814" t="s">
        <v>36</v>
      </c>
      <c r="K814" s="8">
        <f>IF(J814="PCK", I814, 0)</f>
      </c>
      <c r="L814" s="8">
        <f>IF(J814="KLS", I814, IF(J814="PCK", I814*VLOOKUP(G814,Sku_Consolidated!A2:U957,21, FALSE),I814*VLOOKUP(G814,Sku_Consolidated!A2:U957,21, FALSE)))</f>
      </c>
      <c r="M814" s="8">
        <f>IF(J814="PCS", I814, 0)</f>
      </c>
      <c r="N814" s="8" t="s">
        <v>1863</v>
      </c>
      <c r="O814" s="8">
        <f>N814 * VLOOKUP(E814&amp;VLOOKUP(G814,Sku_Consolidated!A2:Q957,17,FALSE),Sku_CommRate!A2:E1002, 5, FALSE)</f>
      </c>
      <c r="P814" s="8">
        <f>N814 - O814</f>
      </c>
      <c r="Q814">
        <f>VLOOKUP(G814,Sku_Consolidated!A2:G957,7, FALSE)</f>
      </c>
      <c r="R814">
        <f>IF(IFERROR(VLOOKUP(E814,Store_Showcase!B2:H144,7, FALSE), TRUE)=TRUE, IF(IFERROR(VLOOKUP(E814,Store_SRP!B2:H110,7, FALSE), TRUE)=TRUE,VLOOKUP(E814,Store_VAM!B2:H273,7, FALSE),VLOOKUP(E814,Store_SRP!B2:H110,7, FALSE)), VLOOKUP(E814,Store_Showcase!B2:H144,7, FALSE))</f>
      </c>
      <c r="S814">
        <f>IF(IFERROR(VLOOKUP(E814,Store_Showcase!B2:I144,8, FALSE), TRUE)=TRUE, IF(IFERROR(VLOOKUP(E814,Store_SRP!B2:I110,8, FALSE), TRUE)=TRUE,VLOOKUP(E814,Store_VAM!B2:I273,8, FALSE),VLOOKUP(E814,Store_SRP!B2:I110,8, FALSE)), VLOOKUP(E814,Store_Showcase!B2:I144,8, FALSE))</f>
      </c>
      <c r="T814">
        <f>VLOOKUP(G814,Sku_Consolidated!A2:R957,18,FALSE)</f>
      </c>
      <c r="U814">
        <v>6220</v>
      </c>
      <c r="V814">
        <f>IF(VLOOKUP(G814,Sku_Consolidated!A2:S957,19,FALSE)="SHOWCASE", VLOOKUP(E814,Store_Showcase!B2:L144,11, FALSE), IF(VLOOKUP(G814,Sku_Consolidated!A2:S957,19,FALSE)="VAM",VLOOKUP(E814,Store_VAM!B2:L273,11, FALSE),VLOOKUP(E814,Store_SRP!B2:L110,11, FALSE)))</f>
      </c>
      <c r="W814">
        <f>VLOOKUP(G814,Sku_Consolidated!A2:W957,11,FALSE)</f>
      </c>
      <c r="X814">
        <f>VLOOKUP(G814,Sku_Consolidated!A2:H957,8,FALSE)</f>
      </c>
      <c r="Y814">
        <f>VLOOKUP(G814,Sku_Consolidated!A2:I957,9,FALSE)</f>
      </c>
      <c r="Z814" t="s">
        <v>38</v>
      </c>
      <c r="AA814">
        <f>VLOOKUP(G814,Sku_Consolidated!A2:E957,5,FALSE)</f>
      </c>
      <c r="AB814">
        <f>IF(VLOOKUP(G814,Sku_Consolidated!A2:S957,19,FALSE)="SHOWCASE", VLOOKUP(E814,Store_Showcase!B2:N144,13, FALSE), IF(VLOOKUP(G814,Sku_Consolidated!A2:S957,19,FALSE)="VAM",VLOOKUP(E814,Store_VAM!B2:N273,13, FALSE),VLOOKUP(E814,Store_SRP!B2:N110,13, FALSE)))</f>
      </c>
      <c r="AC814">
        <f>IF(IFERROR(AB814,TRUE)=TRUE, "-","OK")</f>
      </c>
      <c r="AD814" s="8" t="s">
        <v>1863</v>
      </c>
      <c r="AE814" s="8" t="s">
        <v>39</v>
      </c>
      <c r="AF814">
        <f>IF(IFERROR(VLOOKUP(E814,Store_Showcase!B2:H144,{5}, FALSE), TRUE)=TRUE, IF(IFERROR(VLOOKUP(E814,Store_SRP!B2:H110,{5}, FALSE), TRUE)=TRUE,VLOOKUP(E814,Store_VAM!B2:H273,{5}, FALSE),VLOOKUP(E814,Store_SRP!B2:H110,{5}, FALSE)), VLOOKUP(E814,Store_Showcase!B2:H144,{5}, FALSE))</f>
      </c>
      <c r="AG814">
        <f>IF(IFERROR(VLOOKUP(E814,Store_Showcase!B2:H144,{6}, FALSE), TRUE)=TRUE, IF(IFERROR(VLOOKUP(E814,Store_SRP!B2:H110,{6}, FALSE), TRUE)=TRUE,VLOOKUP(E814,Store_VAM!B2:H273,{6}, FALSE),VLOOKUP(E814,Store_SRP!B2:H110,{6}, FALSE)), VLOOKUP(E814,Store_Showcase!B2:H144,{6}, FALSE))</f>
      </c>
      <c r="AH814">
        <f>VLOOKUP(G814,Sku_Consolidated!A2:R957,18,FALSE)</f>
      </c>
      <c r="AI814">
        <f>VLOOKUP(G814,Sku_Consolidated!A2:S957,19,FALSE)</f>
      </c>
      <c r="AJ814">
        <f>VLOOKUP(G814,Sku_Consolidated!A2:T957,20,FALSE)</f>
      </c>
    </row>
    <row r="815" spans="1:36" x14ac:dyDescent="0.25">
      <c r="A815">
        <v>2024</v>
      </c>
      <c r="B815" t="s">
        <v>31</v>
      </c>
      <c r="C815" t="s">
        <v>32</v>
      </c>
      <c r="D815" t="s">
        <v>33</v>
      </c>
      <c r="E815">
        <v>466</v>
      </c>
      <c r="F815">
        <f>IF(IFERROR(VLOOKUP(E815,Store_Showcase!B2:H144,{2}, FALSE), TRUE)=TRUE, IF(IFERROR(VLOOKUP(E815,Store_SRP!B2:H110,{2}, FALSE), TRUE)=TRUE,VLOOKUP(E815,Store_VAM!B2:H273,{2}, FALSE),VLOOKUP(E815,Store_SRP!B2:H110,{2}, FALSE)), VLOOKUP(E815,Store_Showcase!B2:H144,{2}, FALSE))</f>
      </c>
      <c r="G815">
        <v>655730</v>
      </c>
      <c r="H815" t="s">
        <v>1794</v>
      </c>
      <c r="I815" s="8" t="s">
        <v>1864</v>
      </c>
      <c r="J815" t="s">
        <v>36</v>
      </c>
      <c r="K815" s="8">
        <f>IF(J815="PCK", I815, 0)</f>
      </c>
      <c r="L815" s="8">
        <f>IF(J815="KLS", I815, IF(J815="PCK", I815*VLOOKUP(G815,Sku_Consolidated!A2:U957,21, FALSE),I815*VLOOKUP(G815,Sku_Consolidated!A2:U957,21, FALSE)))</f>
      </c>
      <c r="M815" s="8">
        <f>IF(J815="PCS", I815, 0)</f>
      </c>
      <c r="N815" s="8" t="s">
        <v>1865</v>
      </c>
      <c r="O815" s="8">
        <f>N815 * VLOOKUP(E815&amp;VLOOKUP(G815,Sku_Consolidated!A2:Q957,17,FALSE),Sku_CommRate!A2:E1002, 5, FALSE)</f>
      </c>
      <c r="P815" s="8">
        <f>N815 - O815</f>
      </c>
      <c r="Q815">
        <f>VLOOKUP(G815,Sku_Consolidated!A2:G957,7, FALSE)</f>
      </c>
      <c r="R815">
        <f>IF(IFERROR(VLOOKUP(E815,Store_Showcase!B2:H144,7, FALSE), TRUE)=TRUE, IF(IFERROR(VLOOKUP(E815,Store_SRP!B2:H110,7, FALSE), TRUE)=TRUE,VLOOKUP(E815,Store_VAM!B2:H273,7, FALSE),VLOOKUP(E815,Store_SRP!B2:H110,7, FALSE)), VLOOKUP(E815,Store_Showcase!B2:H144,7, FALSE))</f>
      </c>
      <c r="S815">
        <f>IF(IFERROR(VLOOKUP(E815,Store_Showcase!B2:I144,8, FALSE), TRUE)=TRUE, IF(IFERROR(VLOOKUP(E815,Store_SRP!B2:I110,8, FALSE), TRUE)=TRUE,VLOOKUP(E815,Store_VAM!B2:I273,8, FALSE),VLOOKUP(E815,Store_SRP!B2:I110,8, FALSE)), VLOOKUP(E815,Store_Showcase!B2:I144,8, FALSE))</f>
      </c>
      <c r="T815">
        <f>VLOOKUP(G815,Sku_Consolidated!A2:R957,18,FALSE)</f>
      </c>
      <c r="U815">
        <v>6451</v>
      </c>
      <c r="V815">
        <f>IF(VLOOKUP(G815,Sku_Consolidated!A2:S957,19,FALSE)="SHOWCASE", VLOOKUP(E815,Store_Showcase!B2:L144,11, FALSE), IF(VLOOKUP(G815,Sku_Consolidated!A2:S957,19,FALSE)="VAM",VLOOKUP(E815,Store_VAM!B2:L273,11, FALSE),VLOOKUP(E815,Store_SRP!B2:L110,11, FALSE)))</f>
      </c>
      <c r="W815">
        <f>VLOOKUP(G815,Sku_Consolidated!A2:W957,11,FALSE)</f>
      </c>
      <c r="X815">
        <f>VLOOKUP(G815,Sku_Consolidated!A2:H957,8,FALSE)</f>
      </c>
      <c r="Y815">
        <f>VLOOKUP(G815,Sku_Consolidated!A2:I957,9,FALSE)</f>
      </c>
      <c r="Z815" t="s">
        <v>38</v>
      </c>
      <c r="AA815">
        <f>VLOOKUP(G815,Sku_Consolidated!A2:E957,5,FALSE)</f>
      </c>
      <c r="AB815">
        <f>IF(VLOOKUP(G815,Sku_Consolidated!A2:S957,19,FALSE)="SHOWCASE", VLOOKUP(E815,Store_Showcase!B2:N144,13, FALSE), IF(VLOOKUP(G815,Sku_Consolidated!A2:S957,19,FALSE)="VAM",VLOOKUP(E815,Store_VAM!B2:N273,13, FALSE),VLOOKUP(E815,Store_SRP!B2:N110,13, FALSE)))</f>
      </c>
      <c r="AC815">
        <f>IF(IFERROR(AB815,TRUE)=TRUE, "-","OK")</f>
      </c>
      <c r="AD815" s="8" t="s">
        <v>1865</v>
      </c>
      <c r="AE815" s="8" t="s">
        <v>39</v>
      </c>
      <c r="AF815">
        <f>IF(IFERROR(VLOOKUP(E815,Store_Showcase!B2:H144,{5}, FALSE), TRUE)=TRUE, IF(IFERROR(VLOOKUP(E815,Store_SRP!B2:H110,{5}, FALSE), TRUE)=TRUE,VLOOKUP(E815,Store_VAM!B2:H273,{5}, FALSE),VLOOKUP(E815,Store_SRP!B2:H110,{5}, FALSE)), VLOOKUP(E815,Store_Showcase!B2:H144,{5}, FALSE))</f>
      </c>
      <c r="AG815">
        <f>IF(IFERROR(VLOOKUP(E815,Store_Showcase!B2:H144,{6}, FALSE), TRUE)=TRUE, IF(IFERROR(VLOOKUP(E815,Store_SRP!B2:H110,{6}, FALSE), TRUE)=TRUE,VLOOKUP(E815,Store_VAM!B2:H273,{6}, FALSE),VLOOKUP(E815,Store_SRP!B2:H110,{6}, FALSE)), VLOOKUP(E815,Store_Showcase!B2:H144,{6}, FALSE))</f>
      </c>
      <c r="AH815">
        <f>VLOOKUP(G815,Sku_Consolidated!A2:R957,18,FALSE)</f>
      </c>
      <c r="AI815">
        <f>VLOOKUP(G815,Sku_Consolidated!A2:S957,19,FALSE)</f>
      </c>
      <c r="AJ815">
        <f>VLOOKUP(G815,Sku_Consolidated!A2:T957,20,FALSE)</f>
      </c>
    </row>
    <row r="816" spans="1:36" x14ac:dyDescent="0.25">
      <c r="A816">
        <v>2024</v>
      </c>
      <c r="B816" t="s">
        <v>31</v>
      </c>
      <c r="C816" t="s">
        <v>32</v>
      </c>
      <c r="D816" t="s">
        <v>33</v>
      </c>
      <c r="E816">
        <v>218</v>
      </c>
      <c r="F816">
        <f>IF(IFERROR(VLOOKUP(E816,Store_Showcase!B2:H144,{2}, FALSE), TRUE)=TRUE, IF(IFERROR(VLOOKUP(E816,Store_SRP!B2:H110,{2}, FALSE), TRUE)=TRUE,VLOOKUP(E816,Store_VAM!B2:H273,{2}, FALSE),VLOOKUP(E816,Store_SRP!B2:H110,{2}, FALSE)), VLOOKUP(E816,Store_Showcase!B2:H144,{2}, FALSE))</f>
      </c>
      <c r="G816">
        <v>657353</v>
      </c>
      <c r="H816" t="s">
        <v>779</v>
      </c>
      <c r="I816" s="8" t="s">
        <v>1130</v>
      </c>
      <c r="J816" t="s">
        <v>12</v>
      </c>
      <c r="K816" s="8">
        <f>IF(J816="PCK", I816, 0)</f>
      </c>
      <c r="L816" s="8">
        <f>IF(J816="KLS", I816, IF(J816="PCK", I816*VLOOKUP(G816,Sku_Consolidated!A2:U957,21, FALSE),I816*VLOOKUP(G816,Sku_Consolidated!A2:U957,21, FALSE)))</f>
      </c>
      <c r="M816" s="8">
        <f>IF(J816="PCS", I816, 0)</f>
      </c>
      <c r="N816" s="8" t="s">
        <v>1866</v>
      </c>
      <c r="O816" s="8">
        <f>N816 * VLOOKUP(E816&amp;VLOOKUP(G816,Sku_Consolidated!A2:Q957,17,FALSE),Sku_CommRate!A2:E1002, 5, FALSE)</f>
      </c>
      <c r="P816" s="8">
        <f>N816 - O816</f>
      </c>
      <c r="Q816">
        <f>VLOOKUP(G816,Sku_Consolidated!A2:G957,7, FALSE)</f>
      </c>
      <c r="R816">
        <f>IF(IFERROR(VLOOKUP(E816,Store_Showcase!B2:H144,7, FALSE), TRUE)=TRUE, IF(IFERROR(VLOOKUP(E816,Store_SRP!B2:H110,7, FALSE), TRUE)=TRUE,VLOOKUP(E816,Store_VAM!B2:H273,7, FALSE),VLOOKUP(E816,Store_SRP!B2:H110,7, FALSE)), VLOOKUP(E816,Store_Showcase!B2:H144,7, FALSE))</f>
      </c>
      <c r="S816">
        <f>IF(IFERROR(VLOOKUP(E816,Store_Showcase!B2:I144,8, FALSE), TRUE)=TRUE, IF(IFERROR(VLOOKUP(E816,Store_SRP!B2:I110,8, FALSE), TRUE)=TRUE,VLOOKUP(E816,Store_VAM!B2:I273,8, FALSE),VLOOKUP(E816,Store_SRP!B2:I110,8, FALSE)), VLOOKUP(E816,Store_Showcase!B2:I144,8, FALSE))</f>
      </c>
      <c r="T816">
        <f>VLOOKUP(G816,Sku_Consolidated!A2:R957,18,FALSE)</f>
      </c>
      <c r="U816">
        <v>4806532531588</v>
      </c>
      <c r="V816">
        <f>IF(VLOOKUP(G816,Sku_Consolidated!A2:S957,19,FALSE)="SHOWCASE", VLOOKUP(E816,Store_Showcase!B2:L144,11, FALSE), IF(VLOOKUP(G816,Sku_Consolidated!A2:S957,19,FALSE)="VAM",VLOOKUP(E816,Store_VAM!B2:L273,11, FALSE),VLOOKUP(E816,Store_SRP!B2:L110,11, FALSE)))</f>
      </c>
      <c r="W816">
        <f>VLOOKUP(G816,Sku_Consolidated!A2:W957,11,FALSE)</f>
      </c>
      <c r="X816">
        <f>VLOOKUP(G816,Sku_Consolidated!A2:H957,8,FALSE)</f>
      </c>
      <c r="Y816">
        <f>VLOOKUP(G816,Sku_Consolidated!A2:I957,9,FALSE)</f>
      </c>
      <c r="Z816" t="s">
        <v>38</v>
      </c>
      <c r="AA816">
        <f>VLOOKUP(G816,Sku_Consolidated!A2:E957,5,FALSE)</f>
      </c>
      <c r="AB816">
        <f>IF(VLOOKUP(G816,Sku_Consolidated!A2:S957,19,FALSE)="SHOWCASE", VLOOKUP(E816,Store_Showcase!B2:N144,13, FALSE), IF(VLOOKUP(G816,Sku_Consolidated!A2:S957,19,FALSE)="VAM",VLOOKUP(E816,Store_VAM!B2:N273,13, FALSE),VLOOKUP(E816,Store_SRP!B2:N110,13, FALSE)))</f>
      </c>
      <c r="AC816">
        <f>IF(IFERROR(AB816,TRUE)=TRUE, "-","OK")</f>
      </c>
      <c r="AD816" s="8" t="s">
        <v>1867</v>
      </c>
      <c r="AE816" s="8" t="s">
        <v>1868</v>
      </c>
      <c r="AF816">
        <f>IF(IFERROR(VLOOKUP(E816,Store_Showcase!B2:H144,{5}, FALSE), TRUE)=TRUE, IF(IFERROR(VLOOKUP(E816,Store_SRP!B2:H110,{5}, FALSE), TRUE)=TRUE,VLOOKUP(E816,Store_VAM!B2:H273,{5}, FALSE),VLOOKUP(E816,Store_SRP!B2:H110,{5}, FALSE)), VLOOKUP(E816,Store_Showcase!B2:H144,{5}, FALSE))</f>
      </c>
      <c r="AG816">
        <f>IF(IFERROR(VLOOKUP(E816,Store_Showcase!B2:H144,{6}, FALSE), TRUE)=TRUE, IF(IFERROR(VLOOKUP(E816,Store_SRP!B2:H110,{6}, FALSE), TRUE)=TRUE,VLOOKUP(E816,Store_VAM!B2:H273,{6}, FALSE),VLOOKUP(E816,Store_SRP!B2:H110,{6}, FALSE)), VLOOKUP(E816,Store_Showcase!B2:H144,{6}, FALSE))</f>
      </c>
      <c r="AH816">
        <f>VLOOKUP(G816,Sku_Consolidated!A2:R957,18,FALSE)</f>
      </c>
      <c r="AI816">
        <f>VLOOKUP(G816,Sku_Consolidated!A2:S957,19,FALSE)</f>
      </c>
      <c r="AJ816">
        <f>VLOOKUP(G816,Sku_Consolidated!A2:T957,20,FALSE)</f>
      </c>
    </row>
    <row r="817" spans="1:36" x14ac:dyDescent="0.25">
      <c r="A817">
        <v>2024</v>
      </c>
      <c r="B817" t="s">
        <v>31</v>
      </c>
      <c r="C817" t="s">
        <v>32</v>
      </c>
      <c r="D817" t="s">
        <v>33</v>
      </c>
      <c r="E817">
        <v>130</v>
      </c>
      <c r="F817">
        <f>IF(IFERROR(VLOOKUP(E817,Store_Showcase!B2:H144,{2}, FALSE), TRUE)=TRUE, IF(IFERROR(VLOOKUP(E817,Store_SRP!B2:H110,{2}, FALSE), TRUE)=TRUE,VLOOKUP(E817,Store_VAM!B2:H273,{2}, FALSE),VLOOKUP(E817,Store_SRP!B2:H110,{2}, FALSE)), VLOOKUP(E817,Store_Showcase!B2:H144,{2}, FALSE))</f>
      </c>
      <c r="G817">
        <v>657353</v>
      </c>
      <c r="H817" t="s">
        <v>779</v>
      </c>
      <c r="I817" s="8" t="s">
        <v>1130</v>
      </c>
      <c r="J817" t="s">
        <v>12</v>
      </c>
      <c r="K817" s="8">
        <f>IF(J817="PCK", I817, 0)</f>
      </c>
      <c r="L817" s="8">
        <f>IF(J817="KLS", I817, IF(J817="PCK", I817*VLOOKUP(G817,Sku_Consolidated!A2:U957,21, FALSE),I817*VLOOKUP(G817,Sku_Consolidated!A2:U957,21, FALSE)))</f>
      </c>
      <c r="M817" s="8">
        <f>IF(J817="PCS", I817, 0)</f>
      </c>
      <c r="N817" s="8" t="s">
        <v>1866</v>
      </c>
      <c r="O817" s="8">
        <f>N817 * VLOOKUP(E817&amp;VLOOKUP(G817,Sku_Consolidated!A2:Q957,17,FALSE),Sku_CommRate!A2:E1002, 5, FALSE)</f>
      </c>
      <c r="P817" s="8">
        <f>N817 - O817</f>
      </c>
      <c r="Q817">
        <f>VLOOKUP(G817,Sku_Consolidated!A2:G957,7, FALSE)</f>
      </c>
      <c r="R817">
        <f>IF(IFERROR(VLOOKUP(E817,Store_Showcase!B2:H144,7, FALSE), TRUE)=TRUE, IF(IFERROR(VLOOKUP(E817,Store_SRP!B2:H110,7, FALSE), TRUE)=TRUE,VLOOKUP(E817,Store_VAM!B2:H273,7, FALSE),VLOOKUP(E817,Store_SRP!B2:H110,7, FALSE)), VLOOKUP(E817,Store_Showcase!B2:H144,7, FALSE))</f>
      </c>
      <c r="S817">
        <f>IF(IFERROR(VLOOKUP(E817,Store_Showcase!B2:I144,8, FALSE), TRUE)=TRUE, IF(IFERROR(VLOOKUP(E817,Store_SRP!B2:I110,8, FALSE), TRUE)=TRUE,VLOOKUP(E817,Store_VAM!B2:I273,8, FALSE),VLOOKUP(E817,Store_SRP!B2:I110,8, FALSE)), VLOOKUP(E817,Store_Showcase!B2:I144,8, FALSE))</f>
      </c>
      <c r="T817">
        <f>VLOOKUP(G817,Sku_Consolidated!A2:R957,18,FALSE)</f>
      </c>
      <c r="U817">
        <v>4806532531588</v>
      </c>
      <c r="V817">
        <f>IF(VLOOKUP(G817,Sku_Consolidated!A2:S957,19,FALSE)="SHOWCASE", VLOOKUP(E817,Store_Showcase!B2:L144,11, FALSE), IF(VLOOKUP(G817,Sku_Consolidated!A2:S957,19,FALSE)="VAM",VLOOKUP(E817,Store_VAM!B2:L273,11, FALSE),VLOOKUP(E817,Store_SRP!B2:L110,11, FALSE)))</f>
      </c>
      <c r="W817">
        <f>VLOOKUP(G817,Sku_Consolidated!A2:W957,11,FALSE)</f>
      </c>
      <c r="X817">
        <f>VLOOKUP(G817,Sku_Consolidated!A2:H957,8,FALSE)</f>
      </c>
      <c r="Y817">
        <f>VLOOKUP(G817,Sku_Consolidated!A2:I957,9,FALSE)</f>
      </c>
      <c r="Z817" t="s">
        <v>38</v>
      </c>
      <c r="AA817">
        <f>VLOOKUP(G817,Sku_Consolidated!A2:E957,5,FALSE)</f>
      </c>
      <c r="AB817">
        <f>IF(VLOOKUP(G817,Sku_Consolidated!A2:S957,19,FALSE)="SHOWCASE", VLOOKUP(E817,Store_Showcase!B2:N144,13, FALSE), IF(VLOOKUP(G817,Sku_Consolidated!A2:S957,19,FALSE)="VAM",VLOOKUP(E817,Store_VAM!B2:N273,13, FALSE),VLOOKUP(E817,Store_SRP!B2:N110,13, FALSE)))</f>
      </c>
      <c r="AC817">
        <f>IF(IFERROR(AB817,TRUE)=TRUE, "-","OK")</f>
      </c>
      <c r="AD817" s="8" t="s">
        <v>1867</v>
      </c>
      <c r="AE817" s="8" t="s">
        <v>1868</v>
      </c>
      <c r="AF817">
        <f>IF(IFERROR(VLOOKUP(E817,Store_Showcase!B2:H144,{5}, FALSE), TRUE)=TRUE, IF(IFERROR(VLOOKUP(E817,Store_SRP!B2:H110,{5}, FALSE), TRUE)=TRUE,VLOOKUP(E817,Store_VAM!B2:H273,{5}, FALSE),VLOOKUP(E817,Store_SRP!B2:H110,{5}, FALSE)), VLOOKUP(E817,Store_Showcase!B2:H144,{5}, FALSE))</f>
      </c>
      <c r="AG817">
        <f>IF(IFERROR(VLOOKUP(E817,Store_Showcase!B2:H144,{6}, FALSE), TRUE)=TRUE, IF(IFERROR(VLOOKUP(E817,Store_SRP!B2:H110,{6}, FALSE), TRUE)=TRUE,VLOOKUP(E817,Store_VAM!B2:H273,{6}, FALSE),VLOOKUP(E817,Store_SRP!B2:H110,{6}, FALSE)), VLOOKUP(E817,Store_Showcase!B2:H144,{6}, FALSE))</f>
      </c>
      <c r="AH817">
        <f>VLOOKUP(G817,Sku_Consolidated!A2:R957,18,FALSE)</f>
      </c>
      <c r="AI817">
        <f>VLOOKUP(G817,Sku_Consolidated!A2:S957,19,FALSE)</f>
      </c>
      <c r="AJ817">
        <f>VLOOKUP(G817,Sku_Consolidated!A2:T957,20,FALSE)</f>
      </c>
    </row>
    <row r="818" spans="1:36" x14ac:dyDescent="0.25">
      <c r="A818">
        <v>2024</v>
      </c>
      <c r="B818" t="s">
        <v>31</v>
      </c>
      <c r="C818" t="s">
        <v>32</v>
      </c>
      <c r="D818" t="s">
        <v>33</v>
      </c>
      <c r="E818">
        <v>253</v>
      </c>
      <c r="F818">
        <f>IF(IFERROR(VLOOKUP(E818,Store_Showcase!B2:H144,{2}, FALSE), TRUE)=TRUE, IF(IFERROR(VLOOKUP(E818,Store_SRP!B2:H110,{2}, FALSE), TRUE)=TRUE,VLOOKUP(E818,Store_VAM!B2:H273,{2}, FALSE),VLOOKUP(E818,Store_SRP!B2:H110,{2}, FALSE)), VLOOKUP(E818,Store_Showcase!B2:H144,{2}, FALSE))</f>
      </c>
      <c r="G818">
        <v>655304</v>
      </c>
      <c r="H818" t="s">
        <v>142</v>
      </c>
      <c r="I818" s="8" t="s">
        <v>1869</v>
      </c>
      <c r="J818" t="s">
        <v>36</v>
      </c>
      <c r="K818" s="8">
        <f>IF(J818="PCK", I818, 0)</f>
      </c>
      <c r="L818" s="8">
        <f>IF(J818="KLS", I818, IF(J818="PCK", I818*VLOOKUP(G818,Sku_Consolidated!A2:U957,21, FALSE),I818*VLOOKUP(G818,Sku_Consolidated!A2:U957,21, FALSE)))</f>
      </c>
      <c r="M818" s="8">
        <f>IF(J818="PCS", I818, 0)</f>
      </c>
      <c r="N818" s="8" t="s">
        <v>1870</v>
      </c>
      <c r="O818" s="8">
        <f>N818 * VLOOKUP(E818&amp;VLOOKUP(G818,Sku_Consolidated!A2:Q957,17,FALSE),Sku_CommRate!A2:E1002, 5, FALSE)</f>
      </c>
      <c r="P818" s="8">
        <f>N818 - O818</f>
      </c>
      <c r="Q818">
        <f>VLOOKUP(G818,Sku_Consolidated!A2:G957,7, FALSE)</f>
      </c>
      <c r="R818">
        <f>IF(IFERROR(VLOOKUP(E818,Store_Showcase!B2:H144,7, FALSE), TRUE)=TRUE, IF(IFERROR(VLOOKUP(E818,Store_SRP!B2:H110,7, FALSE), TRUE)=TRUE,VLOOKUP(E818,Store_VAM!B2:H273,7, FALSE),VLOOKUP(E818,Store_SRP!B2:H110,7, FALSE)), VLOOKUP(E818,Store_Showcase!B2:H144,7, FALSE))</f>
      </c>
      <c r="S818">
        <f>IF(IFERROR(VLOOKUP(E818,Store_Showcase!B2:I144,8, FALSE), TRUE)=TRUE, IF(IFERROR(VLOOKUP(E818,Store_SRP!B2:I110,8, FALSE), TRUE)=TRUE,VLOOKUP(E818,Store_VAM!B2:I273,8, FALSE),VLOOKUP(E818,Store_SRP!B2:I110,8, FALSE)), VLOOKUP(E818,Store_Showcase!B2:I144,8, FALSE))</f>
      </c>
      <c r="T818">
        <f>VLOOKUP(G818,Sku_Consolidated!A2:R957,18,FALSE)</f>
      </c>
      <c r="U818">
        <v>6231</v>
      </c>
      <c r="V818">
        <f>IF(VLOOKUP(G818,Sku_Consolidated!A2:S957,19,FALSE)="SHOWCASE", VLOOKUP(E818,Store_Showcase!B2:L144,11, FALSE), IF(VLOOKUP(G818,Sku_Consolidated!A2:S957,19,FALSE)="VAM",VLOOKUP(E818,Store_VAM!B2:L273,11, FALSE),VLOOKUP(E818,Store_SRP!B2:L110,11, FALSE)))</f>
      </c>
      <c r="W818">
        <f>VLOOKUP(G818,Sku_Consolidated!A2:W957,11,FALSE)</f>
      </c>
      <c r="X818">
        <f>VLOOKUP(G818,Sku_Consolidated!A2:H957,8,FALSE)</f>
      </c>
      <c r="Y818">
        <f>VLOOKUP(G818,Sku_Consolidated!A2:I957,9,FALSE)</f>
      </c>
      <c r="Z818" t="s">
        <v>38</v>
      </c>
      <c r="AA818">
        <f>VLOOKUP(G818,Sku_Consolidated!A2:E957,5,FALSE)</f>
      </c>
      <c r="AB818">
        <f>IF(VLOOKUP(G818,Sku_Consolidated!A2:S957,19,FALSE)="SHOWCASE", VLOOKUP(E818,Store_Showcase!B2:N144,13, FALSE), IF(VLOOKUP(G818,Sku_Consolidated!A2:S957,19,FALSE)="VAM",VLOOKUP(E818,Store_VAM!B2:N273,13, FALSE),VLOOKUP(E818,Store_SRP!B2:N110,13, FALSE)))</f>
      </c>
      <c r="AC818">
        <f>IF(IFERROR(AB818,TRUE)=TRUE, "-","OK")</f>
      </c>
      <c r="AD818" s="8" t="s">
        <v>1870</v>
      </c>
      <c r="AE818" s="8" t="s">
        <v>39</v>
      </c>
      <c r="AF818">
        <f>IF(IFERROR(VLOOKUP(E818,Store_Showcase!B2:H144,{5}, FALSE), TRUE)=TRUE, IF(IFERROR(VLOOKUP(E818,Store_SRP!B2:H110,{5}, FALSE), TRUE)=TRUE,VLOOKUP(E818,Store_VAM!B2:H273,{5}, FALSE),VLOOKUP(E818,Store_SRP!B2:H110,{5}, FALSE)), VLOOKUP(E818,Store_Showcase!B2:H144,{5}, FALSE))</f>
      </c>
      <c r="AG818">
        <f>IF(IFERROR(VLOOKUP(E818,Store_Showcase!B2:H144,{6}, FALSE), TRUE)=TRUE, IF(IFERROR(VLOOKUP(E818,Store_SRP!B2:H110,{6}, FALSE), TRUE)=TRUE,VLOOKUP(E818,Store_VAM!B2:H273,{6}, FALSE),VLOOKUP(E818,Store_SRP!B2:H110,{6}, FALSE)), VLOOKUP(E818,Store_Showcase!B2:H144,{6}, FALSE))</f>
      </c>
      <c r="AH818">
        <f>VLOOKUP(G818,Sku_Consolidated!A2:R957,18,FALSE)</f>
      </c>
      <c r="AI818">
        <f>VLOOKUP(G818,Sku_Consolidated!A2:S957,19,FALSE)</f>
      </c>
      <c r="AJ818">
        <f>VLOOKUP(G818,Sku_Consolidated!A2:T957,20,FALSE)</f>
      </c>
    </row>
    <row r="819" spans="1:36" x14ac:dyDescent="0.25">
      <c r="A819">
        <v>2024</v>
      </c>
      <c r="B819" t="s">
        <v>31</v>
      </c>
      <c r="C819" t="s">
        <v>32</v>
      </c>
      <c r="D819" t="s">
        <v>33</v>
      </c>
      <c r="E819">
        <v>485</v>
      </c>
      <c r="F819">
        <f>IF(IFERROR(VLOOKUP(E819,Store_Showcase!B2:H144,{2}, FALSE), TRUE)=TRUE, IF(IFERROR(VLOOKUP(E819,Store_SRP!B2:H110,{2}, FALSE), TRUE)=TRUE,VLOOKUP(E819,Store_VAM!B2:H273,{2}, FALSE),VLOOKUP(E819,Store_SRP!B2:H110,{2}, FALSE)), VLOOKUP(E819,Store_Showcase!B2:H144,{2}, FALSE))</f>
      </c>
      <c r="G819">
        <v>655833</v>
      </c>
      <c r="H819" t="s">
        <v>1577</v>
      </c>
      <c r="I819" s="8" t="s">
        <v>1871</v>
      </c>
      <c r="J819" t="s">
        <v>36</v>
      </c>
      <c r="K819" s="8">
        <f>IF(J819="PCK", I819, 0)</f>
      </c>
      <c r="L819" s="8">
        <f>IF(J819="KLS", I819, IF(J819="PCK", I819*VLOOKUP(G819,Sku_Consolidated!A2:U957,21, FALSE),I819*VLOOKUP(G819,Sku_Consolidated!A2:U957,21, FALSE)))</f>
      </c>
      <c r="M819" s="8">
        <f>IF(J819="PCS", I819, 0)</f>
      </c>
      <c r="N819" s="8" t="s">
        <v>1872</v>
      </c>
      <c r="O819" s="8">
        <f>N819 * VLOOKUP(E819&amp;VLOOKUP(G819,Sku_Consolidated!A2:Q957,17,FALSE),Sku_CommRate!A2:E1002, 5, FALSE)</f>
      </c>
      <c r="P819" s="8">
        <f>N819 - O819</f>
      </c>
      <c r="Q819">
        <f>VLOOKUP(G819,Sku_Consolidated!A2:G957,7, FALSE)</f>
      </c>
      <c r="R819">
        <f>IF(IFERROR(VLOOKUP(E819,Store_Showcase!B2:H144,7, FALSE), TRUE)=TRUE, IF(IFERROR(VLOOKUP(E819,Store_SRP!B2:H110,7, FALSE), TRUE)=TRUE,VLOOKUP(E819,Store_VAM!B2:H273,7, FALSE),VLOOKUP(E819,Store_SRP!B2:H110,7, FALSE)), VLOOKUP(E819,Store_Showcase!B2:H144,7, FALSE))</f>
      </c>
      <c r="S819">
        <f>IF(IFERROR(VLOOKUP(E819,Store_Showcase!B2:I144,8, FALSE), TRUE)=TRUE, IF(IFERROR(VLOOKUP(E819,Store_SRP!B2:I110,8, FALSE), TRUE)=TRUE,VLOOKUP(E819,Store_VAM!B2:I273,8, FALSE),VLOOKUP(E819,Store_SRP!B2:I110,8, FALSE)), VLOOKUP(E819,Store_Showcase!B2:I144,8, FALSE))</f>
      </c>
      <c r="T819">
        <f>VLOOKUP(G819,Sku_Consolidated!A2:R957,18,FALSE)</f>
      </c>
      <c r="U819">
        <v>6490</v>
      </c>
      <c r="V819">
        <f>IF(VLOOKUP(G819,Sku_Consolidated!A2:S957,19,FALSE)="SHOWCASE", VLOOKUP(E819,Store_Showcase!B2:L144,11, FALSE), IF(VLOOKUP(G819,Sku_Consolidated!A2:S957,19,FALSE)="VAM",VLOOKUP(E819,Store_VAM!B2:L273,11, FALSE),VLOOKUP(E819,Store_SRP!B2:L110,11, FALSE)))</f>
      </c>
      <c r="W819">
        <f>VLOOKUP(G819,Sku_Consolidated!A2:W957,11,FALSE)</f>
      </c>
      <c r="X819">
        <f>VLOOKUP(G819,Sku_Consolidated!A2:H957,8,FALSE)</f>
      </c>
      <c r="Y819">
        <f>VLOOKUP(G819,Sku_Consolidated!A2:I957,9,FALSE)</f>
      </c>
      <c r="Z819" t="s">
        <v>38</v>
      </c>
      <c r="AA819">
        <f>VLOOKUP(G819,Sku_Consolidated!A2:E957,5,FALSE)</f>
      </c>
      <c r="AB819">
        <f>IF(VLOOKUP(G819,Sku_Consolidated!A2:S957,19,FALSE)="SHOWCASE", VLOOKUP(E819,Store_Showcase!B2:N144,13, FALSE), IF(VLOOKUP(G819,Sku_Consolidated!A2:S957,19,FALSE)="VAM",VLOOKUP(E819,Store_VAM!B2:N273,13, FALSE),VLOOKUP(E819,Store_SRP!B2:N110,13, FALSE)))</f>
      </c>
      <c r="AC819">
        <f>IF(IFERROR(AB819,TRUE)=TRUE, "-","OK")</f>
      </c>
      <c r="AD819" s="8" t="s">
        <v>1872</v>
      </c>
      <c r="AE819" s="8" t="s">
        <v>39</v>
      </c>
      <c r="AF819">
        <f>IF(IFERROR(VLOOKUP(E819,Store_Showcase!B2:H144,{5}, FALSE), TRUE)=TRUE, IF(IFERROR(VLOOKUP(E819,Store_SRP!B2:H110,{5}, FALSE), TRUE)=TRUE,VLOOKUP(E819,Store_VAM!B2:H273,{5}, FALSE),VLOOKUP(E819,Store_SRP!B2:H110,{5}, FALSE)), VLOOKUP(E819,Store_Showcase!B2:H144,{5}, FALSE))</f>
      </c>
      <c r="AG819">
        <f>IF(IFERROR(VLOOKUP(E819,Store_Showcase!B2:H144,{6}, FALSE), TRUE)=TRUE, IF(IFERROR(VLOOKUP(E819,Store_SRP!B2:H110,{6}, FALSE), TRUE)=TRUE,VLOOKUP(E819,Store_VAM!B2:H273,{6}, FALSE),VLOOKUP(E819,Store_SRP!B2:H110,{6}, FALSE)), VLOOKUP(E819,Store_Showcase!B2:H144,{6}, FALSE))</f>
      </c>
      <c r="AH819">
        <f>VLOOKUP(G819,Sku_Consolidated!A2:R957,18,FALSE)</f>
      </c>
      <c r="AI819">
        <f>VLOOKUP(G819,Sku_Consolidated!A2:S957,19,FALSE)</f>
      </c>
      <c r="AJ819">
        <f>VLOOKUP(G819,Sku_Consolidated!A2:T957,20,FALSE)</f>
      </c>
    </row>
    <row r="820" spans="1:36" x14ac:dyDescent="0.25">
      <c r="A820">
        <v>2024</v>
      </c>
      <c r="B820" t="s">
        <v>31</v>
      </c>
      <c r="C820" t="s">
        <v>32</v>
      </c>
      <c r="D820" t="s">
        <v>33</v>
      </c>
      <c r="E820">
        <v>253</v>
      </c>
      <c r="F820">
        <f>IF(IFERROR(VLOOKUP(E820,Store_Showcase!B2:H144,{2}, FALSE), TRUE)=TRUE, IF(IFERROR(VLOOKUP(E820,Store_SRP!B2:H110,{2}, FALSE), TRUE)=TRUE,VLOOKUP(E820,Store_VAM!B2:H273,{2}, FALSE),VLOOKUP(E820,Store_SRP!B2:H110,{2}, FALSE)), VLOOKUP(E820,Store_Showcase!B2:H144,{2}, FALSE))</f>
      </c>
      <c r="G820">
        <v>655312</v>
      </c>
      <c r="H820" t="s">
        <v>98</v>
      </c>
      <c r="I820" s="8" t="s">
        <v>1873</v>
      </c>
      <c r="J820" t="s">
        <v>36</v>
      </c>
      <c r="K820" s="8">
        <f>IF(J820="PCK", I820, 0)</f>
      </c>
      <c r="L820" s="8">
        <f>IF(J820="KLS", I820, IF(J820="PCK", I820*VLOOKUP(G820,Sku_Consolidated!A2:U957,21, FALSE),I820*VLOOKUP(G820,Sku_Consolidated!A2:U957,21, FALSE)))</f>
      </c>
      <c r="M820" s="8">
        <f>IF(J820="PCS", I820, 0)</f>
      </c>
      <c r="N820" s="8" t="s">
        <v>1874</v>
      </c>
      <c r="O820" s="8">
        <f>N820 * VLOOKUP(E820&amp;VLOOKUP(G820,Sku_Consolidated!A2:Q957,17,FALSE),Sku_CommRate!A2:E1002, 5, FALSE)</f>
      </c>
      <c r="P820" s="8">
        <f>N820 - O820</f>
      </c>
      <c r="Q820">
        <f>VLOOKUP(G820,Sku_Consolidated!A2:G957,7, FALSE)</f>
      </c>
      <c r="R820">
        <f>IF(IFERROR(VLOOKUP(E820,Store_Showcase!B2:H144,7, FALSE), TRUE)=TRUE, IF(IFERROR(VLOOKUP(E820,Store_SRP!B2:H110,7, FALSE), TRUE)=TRUE,VLOOKUP(E820,Store_VAM!B2:H273,7, FALSE),VLOOKUP(E820,Store_SRP!B2:H110,7, FALSE)), VLOOKUP(E820,Store_Showcase!B2:H144,7, FALSE))</f>
      </c>
      <c r="S820">
        <f>IF(IFERROR(VLOOKUP(E820,Store_Showcase!B2:I144,8, FALSE), TRUE)=TRUE, IF(IFERROR(VLOOKUP(E820,Store_SRP!B2:I110,8, FALSE), TRUE)=TRUE,VLOOKUP(E820,Store_VAM!B2:I273,8, FALSE),VLOOKUP(E820,Store_SRP!B2:I110,8, FALSE)), VLOOKUP(E820,Store_Showcase!B2:I144,8, FALSE))</f>
      </c>
      <c r="T820">
        <f>VLOOKUP(G820,Sku_Consolidated!A2:R957,18,FALSE)</f>
      </c>
      <c r="U820">
        <v>6238</v>
      </c>
      <c r="V820">
        <f>IF(VLOOKUP(G820,Sku_Consolidated!A2:S957,19,FALSE)="SHOWCASE", VLOOKUP(E820,Store_Showcase!B2:L144,11, FALSE), IF(VLOOKUP(G820,Sku_Consolidated!A2:S957,19,FALSE)="VAM",VLOOKUP(E820,Store_VAM!B2:L273,11, FALSE),VLOOKUP(E820,Store_SRP!B2:L110,11, FALSE)))</f>
      </c>
      <c r="W820">
        <f>VLOOKUP(G820,Sku_Consolidated!A2:W957,11,FALSE)</f>
      </c>
      <c r="X820">
        <f>VLOOKUP(G820,Sku_Consolidated!A2:H957,8,FALSE)</f>
      </c>
      <c r="Y820">
        <f>VLOOKUP(G820,Sku_Consolidated!A2:I957,9,FALSE)</f>
      </c>
      <c r="Z820" t="s">
        <v>38</v>
      </c>
      <c r="AA820">
        <f>VLOOKUP(G820,Sku_Consolidated!A2:E957,5,FALSE)</f>
      </c>
      <c r="AB820">
        <f>IF(VLOOKUP(G820,Sku_Consolidated!A2:S957,19,FALSE)="SHOWCASE", VLOOKUP(E820,Store_Showcase!B2:N144,13, FALSE), IF(VLOOKUP(G820,Sku_Consolidated!A2:S957,19,FALSE)="VAM",VLOOKUP(E820,Store_VAM!B2:N273,13, FALSE),VLOOKUP(E820,Store_SRP!B2:N110,13, FALSE)))</f>
      </c>
      <c r="AC820">
        <f>IF(IFERROR(AB820,TRUE)=TRUE, "-","OK")</f>
      </c>
      <c r="AD820" s="8" t="s">
        <v>1874</v>
      </c>
      <c r="AE820" s="8" t="s">
        <v>39</v>
      </c>
      <c r="AF820">
        <f>IF(IFERROR(VLOOKUP(E820,Store_Showcase!B2:H144,{5}, FALSE), TRUE)=TRUE, IF(IFERROR(VLOOKUP(E820,Store_SRP!B2:H110,{5}, FALSE), TRUE)=TRUE,VLOOKUP(E820,Store_VAM!B2:H273,{5}, FALSE),VLOOKUP(E820,Store_SRP!B2:H110,{5}, FALSE)), VLOOKUP(E820,Store_Showcase!B2:H144,{5}, FALSE))</f>
      </c>
      <c r="AG820">
        <f>IF(IFERROR(VLOOKUP(E820,Store_Showcase!B2:H144,{6}, FALSE), TRUE)=TRUE, IF(IFERROR(VLOOKUP(E820,Store_SRP!B2:H110,{6}, FALSE), TRUE)=TRUE,VLOOKUP(E820,Store_VAM!B2:H273,{6}, FALSE),VLOOKUP(E820,Store_SRP!B2:H110,{6}, FALSE)), VLOOKUP(E820,Store_Showcase!B2:H144,{6}, FALSE))</f>
      </c>
      <c r="AH820">
        <f>VLOOKUP(G820,Sku_Consolidated!A2:R957,18,FALSE)</f>
      </c>
      <c r="AI820">
        <f>VLOOKUP(G820,Sku_Consolidated!A2:S957,19,FALSE)</f>
      </c>
      <c r="AJ820">
        <f>VLOOKUP(G820,Sku_Consolidated!A2:T957,20,FALSE)</f>
      </c>
    </row>
    <row r="821" spans="1:36" x14ac:dyDescent="0.25">
      <c r="A821">
        <v>2024</v>
      </c>
      <c r="B821" t="s">
        <v>31</v>
      </c>
      <c r="C821" t="s">
        <v>32</v>
      </c>
      <c r="D821" t="s">
        <v>33</v>
      </c>
      <c r="E821">
        <v>266</v>
      </c>
      <c r="F821">
        <f>IF(IFERROR(VLOOKUP(E821,Store_Showcase!B2:H144,{2}, FALSE), TRUE)=TRUE, IF(IFERROR(VLOOKUP(E821,Store_SRP!B2:H110,{2}, FALSE), TRUE)=TRUE,VLOOKUP(E821,Store_VAM!B2:H273,{2}, FALSE),VLOOKUP(E821,Store_SRP!B2:H110,{2}, FALSE)), VLOOKUP(E821,Store_Showcase!B2:H144,{2}, FALSE))</f>
      </c>
      <c r="G821">
        <v>655718</v>
      </c>
      <c r="H821" t="s">
        <v>306</v>
      </c>
      <c r="I821" s="8" t="s">
        <v>1875</v>
      </c>
      <c r="J821" t="s">
        <v>36</v>
      </c>
      <c r="K821" s="8">
        <f>IF(J821="PCK", I821, 0)</f>
      </c>
      <c r="L821" s="8">
        <f>IF(J821="KLS", I821, IF(J821="PCK", I821*VLOOKUP(G821,Sku_Consolidated!A2:U957,21, FALSE),I821*VLOOKUP(G821,Sku_Consolidated!A2:U957,21, FALSE)))</f>
      </c>
      <c r="M821" s="8">
        <f>IF(J821="PCS", I821, 0)</f>
      </c>
      <c r="N821" s="8" t="s">
        <v>1876</v>
      </c>
      <c r="O821" s="8">
        <f>N821 * VLOOKUP(E821&amp;VLOOKUP(G821,Sku_Consolidated!A2:Q957,17,FALSE),Sku_CommRate!A2:E1002, 5, FALSE)</f>
      </c>
      <c r="P821" s="8">
        <f>N821 - O821</f>
      </c>
      <c r="Q821">
        <f>VLOOKUP(G821,Sku_Consolidated!A2:G957,7, FALSE)</f>
      </c>
      <c r="R821">
        <f>IF(IFERROR(VLOOKUP(E821,Store_Showcase!B2:H144,7, FALSE), TRUE)=TRUE, IF(IFERROR(VLOOKUP(E821,Store_SRP!B2:H110,7, FALSE), TRUE)=TRUE,VLOOKUP(E821,Store_VAM!B2:H273,7, FALSE),VLOOKUP(E821,Store_SRP!B2:H110,7, FALSE)), VLOOKUP(E821,Store_Showcase!B2:H144,7, FALSE))</f>
      </c>
      <c r="S821">
        <f>IF(IFERROR(VLOOKUP(E821,Store_Showcase!B2:I144,8, FALSE), TRUE)=TRUE, IF(IFERROR(VLOOKUP(E821,Store_SRP!B2:I110,8, FALSE), TRUE)=TRUE,VLOOKUP(E821,Store_VAM!B2:I273,8, FALSE),VLOOKUP(E821,Store_SRP!B2:I110,8, FALSE)), VLOOKUP(E821,Store_Showcase!B2:I144,8, FALSE))</f>
      </c>
      <c r="T821">
        <f>VLOOKUP(G821,Sku_Consolidated!A2:R957,18,FALSE)</f>
      </c>
      <c r="U821">
        <v>6446</v>
      </c>
      <c r="V821">
        <f>IF(VLOOKUP(G821,Sku_Consolidated!A2:S957,19,FALSE)="SHOWCASE", VLOOKUP(E821,Store_Showcase!B2:L144,11, FALSE), IF(VLOOKUP(G821,Sku_Consolidated!A2:S957,19,FALSE)="VAM",VLOOKUP(E821,Store_VAM!B2:L273,11, FALSE),VLOOKUP(E821,Store_SRP!B2:L110,11, FALSE)))</f>
      </c>
      <c r="W821">
        <f>VLOOKUP(G821,Sku_Consolidated!A2:W957,11,FALSE)</f>
      </c>
      <c r="X821">
        <f>VLOOKUP(G821,Sku_Consolidated!A2:H957,8,FALSE)</f>
      </c>
      <c r="Y821">
        <f>VLOOKUP(G821,Sku_Consolidated!A2:I957,9,FALSE)</f>
      </c>
      <c r="Z821" t="s">
        <v>38</v>
      </c>
      <c r="AA821">
        <f>VLOOKUP(G821,Sku_Consolidated!A2:E957,5,FALSE)</f>
      </c>
      <c r="AB821">
        <f>IF(VLOOKUP(G821,Sku_Consolidated!A2:S957,19,FALSE)="SHOWCASE", VLOOKUP(E821,Store_Showcase!B2:N144,13, FALSE), IF(VLOOKUP(G821,Sku_Consolidated!A2:S957,19,FALSE)="VAM",VLOOKUP(E821,Store_VAM!B2:N273,13, FALSE),VLOOKUP(E821,Store_SRP!B2:N110,13, FALSE)))</f>
      </c>
      <c r="AC821">
        <f>IF(IFERROR(AB821,TRUE)=TRUE, "-","OK")</f>
      </c>
      <c r="AD821" s="8" t="s">
        <v>1876</v>
      </c>
      <c r="AE821" s="8" t="s">
        <v>39</v>
      </c>
      <c r="AF821">
        <f>IF(IFERROR(VLOOKUP(E821,Store_Showcase!B2:H144,{5}, FALSE), TRUE)=TRUE, IF(IFERROR(VLOOKUP(E821,Store_SRP!B2:H110,{5}, FALSE), TRUE)=TRUE,VLOOKUP(E821,Store_VAM!B2:H273,{5}, FALSE),VLOOKUP(E821,Store_SRP!B2:H110,{5}, FALSE)), VLOOKUP(E821,Store_Showcase!B2:H144,{5}, FALSE))</f>
      </c>
      <c r="AG821">
        <f>IF(IFERROR(VLOOKUP(E821,Store_Showcase!B2:H144,{6}, FALSE), TRUE)=TRUE, IF(IFERROR(VLOOKUP(E821,Store_SRP!B2:H110,{6}, FALSE), TRUE)=TRUE,VLOOKUP(E821,Store_VAM!B2:H273,{6}, FALSE),VLOOKUP(E821,Store_SRP!B2:H110,{6}, FALSE)), VLOOKUP(E821,Store_Showcase!B2:H144,{6}, FALSE))</f>
      </c>
      <c r="AH821">
        <f>VLOOKUP(G821,Sku_Consolidated!A2:R957,18,FALSE)</f>
      </c>
      <c r="AI821">
        <f>VLOOKUP(G821,Sku_Consolidated!A2:S957,19,FALSE)</f>
      </c>
      <c r="AJ821">
        <f>VLOOKUP(G821,Sku_Consolidated!A2:T957,20,FALSE)</f>
      </c>
    </row>
    <row r="822" spans="1:36" x14ac:dyDescent="0.25">
      <c r="A822">
        <v>2024</v>
      </c>
      <c r="B822" t="s">
        <v>31</v>
      </c>
      <c r="C822" t="s">
        <v>32</v>
      </c>
      <c r="D822" t="s">
        <v>33</v>
      </c>
      <c r="E822">
        <v>736</v>
      </c>
      <c r="F822">
        <f>IF(IFERROR(VLOOKUP(E822,Store_Showcase!B2:H144,{2}, FALSE), TRUE)=TRUE, IF(IFERROR(VLOOKUP(E822,Store_SRP!B2:H110,{2}, FALSE), TRUE)=TRUE,VLOOKUP(E822,Store_VAM!B2:H273,{2}, FALSE),VLOOKUP(E822,Store_SRP!B2:H110,{2}, FALSE)), VLOOKUP(E822,Store_Showcase!B2:H144,{2}, FALSE))</f>
      </c>
      <c r="G822">
        <v>655323</v>
      </c>
      <c r="H822" t="s">
        <v>211</v>
      </c>
      <c r="I822" s="8" t="s">
        <v>1877</v>
      </c>
      <c r="J822" t="s">
        <v>36</v>
      </c>
      <c r="K822" s="8">
        <f>IF(J822="PCK", I822, 0)</f>
      </c>
      <c r="L822" s="8">
        <f>IF(J822="KLS", I822, IF(J822="PCK", I822*VLOOKUP(G822,Sku_Consolidated!A2:U957,21, FALSE),I822*VLOOKUP(G822,Sku_Consolidated!A2:U957,21, FALSE)))</f>
      </c>
      <c r="M822" s="8">
        <f>IF(J822="PCS", I822, 0)</f>
      </c>
      <c r="N822" s="8" t="s">
        <v>1878</v>
      </c>
      <c r="O822" s="8">
        <f>N822 * VLOOKUP(E822&amp;VLOOKUP(G822,Sku_Consolidated!A2:Q957,17,FALSE),Sku_CommRate!A2:E1002, 5, FALSE)</f>
      </c>
      <c r="P822" s="8">
        <f>N822 - O822</f>
      </c>
      <c r="Q822">
        <f>VLOOKUP(G822,Sku_Consolidated!A2:G957,7, FALSE)</f>
      </c>
      <c r="R822">
        <f>IF(IFERROR(VLOOKUP(E822,Store_Showcase!B2:H144,7, FALSE), TRUE)=TRUE, IF(IFERROR(VLOOKUP(E822,Store_SRP!B2:H110,7, FALSE), TRUE)=TRUE,VLOOKUP(E822,Store_VAM!B2:H273,7, FALSE),VLOOKUP(E822,Store_SRP!B2:H110,7, FALSE)), VLOOKUP(E822,Store_Showcase!B2:H144,7, FALSE))</f>
      </c>
      <c r="S822">
        <f>IF(IFERROR(VLOOKUP(E822,Store_Showcase!B2:I144,8, FALSE), TRUE)=TRUE, IF(IFERROR(VLOOKUP(E822,Store_SRP!B2:I110,8, FALSE), TRUE)=TRUE,VLOOKUP(E822,Store_VAM!B2:I273,8, FALSE),VLOOKUP(E822,Store_SRP!B2:I110,8, FALSE)), VLOOKUP(E822,Store_Showcase!B2:I144,8, FALSE))</f>
      </c>
      <c r="T822">
        <f>VLOOKUP(G822,Sku_Consolidated!A2:R957,18,FALSE)</f>
      </c>
      <c r="U822">
        <v>6248</v>
      </c>
      <c r="V822">
        <f>IF(VLOOKUP(G822,Sku_Consolidated!A2:S957,19,FALSE)="SHOWCASE", VLOOKUP(E822,Store_Showcase!B2:L144,11, FALSE), IF(VLOOKUP(G822,Sku_Consolidated!A2:S957,19,FALSE)="VAM",VLOOKUP(E822,Store_VAM!B2:L273,11, FALSE),VLOOKUP(E822,Store_SRP!B2:L110,11, FALSE)))</f>
      </c>
      <c r="W822">
        <f>VLOOKUP(G822,Sku_Consolidated!A2:W957,11,FALSE)</f>
      </c>
      <c r="X822">
        <f>VLOOKUP(G822,Sku_Consolidated!A2:H957,8,FALSE)</f>
      </c>
      <c r="Y822">
        <f>VLOOKUP(G822,Sku_Consolidated!A2:I957,9,FALSE)</f>
      </c>
      <c r="Z822" t="s">
        <v>38</v>
      </c>
      <c r="AA822">
        <f>VLOOKUP(G822,Sku_Consolidated!A2:E957,5,FALSE)</f>
      </c>
      <c r="AB822">
        <f>IF(VLOOKUP(G822,Sku_Consolidated!A2:S957,19,FALSE)="SHOWCASE", VLOOKUP(E822,Store_Showcase!B2:N144,13, FALSE), IF(VLOOKUP(G822,Sku_Consolidated!A2:S957,19,FALSE)="VAM",VLOOKUP(E822,Store_VAM!B2:N273,13, FALSE),VLOOKUP(E822,Store_SRP!B2:N110,13, FALSE)))</f>
      </c>
      <c r="AC822">
        <f>IF(IFERROR(AB822,TRUE)=TRUE, "-","OK")</f>
      </c>
      <c r="AD822" s="8" t="s">
        <v>1878</v>
      </c>
      <c r="AE822" s="8" t="s">
        <v>39</v>
      </c>
      <c r="AF822">
        <f>IF(IFERROR(VLOOKUP(E822,Store_Showcase!B2:H144,{5}, FALSE), TRUE)=TRUE, IF(IFERROR(VLOOKUP(E822,Store_SRP!B2:H110,{5}, FALSE), TRUE)=TRUE,VLOOKUP(E822,Store_VAM!B2:H273,{5}, FALSE),VLOOKUP(E822,Store_SRP!B2:H110,{5}, FALSE)), VLOOKUP(E822,Store_Showcase!B2:H144,{5}, FALSE))</f>
      </c>
      <c r="AG822">
        <f>IF(IFERROR(VLOOKUP(E822,Store_Showcase!B2:H144,{6}, FALSE), TRUE)=TRUE, IF(IFERROR(VLOOKUP(E822,Store_SRP!B2:H110,{6}, FALSE), TRUE)=TRUE,VLOOKUP(E822,Store_VAM!B2:H273,{6}, FALSE),VLOOKUP(E822,Store_SRP!B2:H110,{6}, FALSE)), VLOOKUP(E822,Store_Showcase!B2:H144,{6}, FALSE))</f>
      </c>
      <c r="AH822">
        <f>VLOOKUP(G822,Sku_Consolidated!A2:R957,18,FALSE)</f>
      </c>
      <c r="AI822">
        <f>VLOOKUP(G822,Sku_Consolidated!A2:S957,19,FALSE)</f>
      </c>
      <c r="AJ822">
        <f>VLOOKUP(G822,Sku_Consolidated!A2:T957,20,FALSE)</f>
      </c>
    </row>
    <row r="823" spans="1:36" x14ac:dyDescent="0.25">
      <c r="A823">
        <v>2024</v>
      </c>
      <c r="B823" t="s">
        <v>31</v>
      </c>
      <c r="C823" t="s">
        <v>32</v>
      </c>
      <c r="D823" t="s">
        <v>33</v>
      </c>
      <c r="E823">
        <v>4049</v>
      </c>
      <c r="F823">
        <f>IF(IFERROR(VLOOKUP(E823,Store_Showcase!B2:H144,{2}, FALSE), TRUE)=TRUE, IF(IFERROR(VLOOKUP(E823,Store_SRP!B2:H110,{2}, FALSE), TRUE)=TRUE,VLOOKUP(E823,Store_VAM!B2:H273,{2}, FALSE),VLOOKUP(E823,Store_SRP!B2:H110,{2}, FALSE)), VLOOKUP(E823,Store_Showcase!B2:H144,{2}, FALSE))</f>
      </c>
      <c r="G823">
        <v>655709</v>
      </c>
      <c r="H823" t="s">
        <v>318</v>
      </c>
      <c r="I823" s="8" t="s">
        <v>1778</v>
      </c>
      <c r="J823" t="s">
        <v>36</v>
      </c>
      <c r="K823" s="8">
        <f>IF(J823="PCK", I823, 0)</f>
      </c>
      <c r="L823" s="8">
        <f>IF(J823="KLS", I823, IF(J823="PCK", I823*VLOOKUP(G823,Sku_Consolidated!A2:U957,21, FALSE),I823*VLOOKUP(G823,Sku_Consolidated!A2:U957,21, FALSE)))</f>
      </c>
      <c r="M823" s="8">
        <f>IF(J823="PCS", I823, 0)</f>
      </c>
      <c r="N823" s="8" t="s">
        <v>1879</v>
      </c>
      <c r="O823" s="8">
        <f>N823 * VLOOKUP(E823&amp;VLOOKUP(G823,Sku_Consolidated!A2:Q957,17,FALSE),Sku_CommRate!A2:E1002, 5, FALSE)</f>
      </c>
      <c r="P823" s="8">
        <f>N823 - O823</f>
      </c>
      <c r="Q823">
        <f>VLOOKUP(G823,Sku_Consolidated!A2:G957,7, FALSE)</f>
      </c>
      <c r="R823">
        <f>IF(IFERROR(VLOOKUP(E823,Store_Showcase!B2:H144,7, FALSE), TRUE)=TRUE, IF(IFERROR(VLOOKUP(E823,Store_SRP!B2:H110,7, FALSE), TRUE)=TRUE,VLOOKUP(E823,Store_VAM!B2:H273,7, FALSE),VLOOKUP(E823,Store_SRP!B2:H110,7, FALSE)), VLOOKUP(E823,Store_Showcase!B2:H144,7, FALSE))</f>
      </c>
      <c r="S823">
        <f>IF(IFERROR(VLOOKUP(E823,Store_Showcase!B2:I144,8, FALSE), TRUE)=TRUE, IF(IFERROR(VLOOKUP(E823,Store_SRP!B2:I110,8, FALSE), TRUE)=TRUE,VLOOKUP(E823,Store_VAM!B2:I273,8, FALSE),VLOOKUP(E823,Store_SRP!B2:I110,8, FALSE)), VLOOKUP(E823,Store_Showcase!B2:I144,8, FALSE))</f>
      </c>
      <c r="T823">
        <f>VLOOKUP(G823,Sku_Consolidated!A2:R957,18,FALSE)</f>
      </c>
      <c r="U823">
        <v>6437</v>
      </c>
      <c r="V823">
        <f>IF(VLOOKUP(G823,Sku_Consolidated!A2:S957,19,FALSE)="SHOWCASE", VLOOKUP(E823,Store_Showcase!B2:L144,11, FALSE), IF(VLOOKUP(G823,Sku_Consolidated!A2:S957,19,FALSE)="VAM",VLOOKUP(E823,Store_VAM!B2:L273,11, FALSE),VLOOKUP(E823,Store_SRP!B2:L110,11, FALSE)))</f>
      </c>
      <c r="W823">
        <f>VLOOKUP(G823,Sku_Consolidated!A2:W957,11,FALSE)</f>
      </c>
      <c r="X823">
        <f>VLOOKUP(G823,Sku_Consolidated!A2:H957,8,FALSE)</f>
      </c>
      <c r="Y823">
        <f>VLOOKUP(G823,Sku_Consolidated!A2:I957,9,FALSE)</f>
      </c>
      <c r="Z823" t="s">
        <v>38</v>
      </c>
      <c r="AA823">
        <f>VLOOKUP(G823,Sku_Consolidated!A2:E957,5,FALSE)</f>
      </c>
      <c r="AB823">
        <f>IF(VLOOKUP(G823,Sku_Consolidated!A2:S957,19,FALSE)="SHOWCASE", VLOOKUP(E823,Store_Showcase!B2:N144,13, FALSE), IF(VLOOKUP(G823,Sku_Consolidated!A2:S957,19,FALSE)="VAM",VLOOKUP(E823,Store_VAM!B2:N273,13, FALSE),VLOOKUP(E823,Store_SRP!B2:N110,13, FALSE)))</f>
      </c>
      <c r="AC823">
        <f>IF(IFERROR(AB823,TRUE)=TRUE, "-","OK")</f>
      </c>
      <c r="AD823" s="8" t="s">
        <v>1879</v>
      </c>
      <c r="AE823" s="8" t="s">
        <v>39</v>
      </c>
      <c r="AF823">
        <f>IF(IFERROR(VLOOKUP(E823,Store_Showcase!B2:H144,{5}, FALSE), TRUE)=TRUE, IF(IFERROR(VLOOKUP(E823,Store_SRP!B2:H110,{5}, FALSE), TRUE)=TRUE,VLOOKUP(E823,Store_VAM!B2:H273,{5}, FALSE),VLOOKUP(E823,Store_SRP!B2:H110,{5}, FALSE)), VLOOKUP(E823,Store_Showcase!B2:H144,{5}, FALSE))</f>
      </c>
      <c r="AG823">
        <f>IF(IFERROR(VLOOKUP(E823,Store_Showcase!B2:H144,{6}, FALSE), TRUE)=TRUE, IF(IFERROR(VLOOKUP(E823,Store_SRP!B2:H110,{6}, FALSE), TRUE)=TRUE,VLOOKUP(E823,Store_VAM!B2:H273,{6}, FALSE),VLOOKUP(E823,Store_SRP!B2:H110,{6}, FALSE)), VLOOKUP(E823,Store_Showcase!B2:H144,{6}, FALSE))</f>
      </c>
      <c r="AH823">
        <f>VLOOKUP(G823,Sku_Consolidated!A2:R957,18,FALSE)</f>
      </c>
      <c r="AI823">
        <f>VLOOKUP(G823,Sku_Consolidated!A2:S957,19,FALSE)</f>
      </c>
      <c r="AJ823">
        <f>VLOOKUP(G823,Sku_Consolidated!A2:T957,20,FALSE)</f>
      </c>
    </row>
    <row r="824" spans="1:36" x14ac:dyDescent="0.25">
      <c r="A824">
        <v>2024</v>
      </c>
      <c r="B824" t="s">
        <v>31</v>
      </c>
      <c r="C824" t="s">
        <v>32</v>
      </c>
      <c r="D824" t="s">
        <v>33</v>
      </c>
      <c r="E824">
        <v>423</v>
      </c>
      <c r="F824">
        <f>IF(IFERROR(VLOOKUP(E824,Store_Showcase!B2:H144,{2}, FALSE), TRUE)=TRUE, IF(IFERROR(VLOOKUP(E824,Store_SRP!B2:H110,{2}, FALSE), TRUE)=TRUE,VLOOKUP(E824,Store_VAM!B2:H273,{2}, FALSE),VLOOKUP(E824,Store_SRP!B2:H110,{2}, FALSE)), VLOOKUP(E824,Store_Showcase!B2:H144,{2}, FALSE))</f>
      </c>
      <c r="G824">
        <v>655733</v>
      </c>
      <c r="H824" t="s">
        <v>1880</v>
      </c>
      <c r="I824" s="8" t="s">
        <v>1881</v>
      </c>
      <c r="J824" t="s">
        <v>36</v>
      </c>
      <c r="K824" s="8">
        <f>IF(J824="PCK", I824, 0)</f>
      </c>
      <c r="L824" s="8">
        <f>IF(J824="KLS", I824, IF(J824="PCK", I824*VLOOKUP(G824,Sku_Consolidated!A2:U957,21, FALSE),I824*VLOOKUP(G824,Sku_Consolidated!A2:U957,21, FALSE)))</f>
      </c>
      <c r="M824" s="8">
        <f>IF(J824="PCS", I824, 0)</f>
      </c>
      <c r="N824" s="8" t="s">
        <v>1882</v>
      </c>
      <c r="O824" s="8">
        <f>N824 * VLOOKUP(E824&amp;VLOOKUP(G824,Sku_Consolidated!A2:Q957,17,FALSE),Sku_CommRate!A2:E1002, 5, FALSE)</f>
      </c>
      <c r="P824" s="8">
        <f>N824 - O824</f>
      </c>
      <c r="Q824">
        <f>VLOOKUP(G824,Sku_Consolidated!A2:G957,7, FALSE)</f>
      </c>
      <c r="R824">
        <f>IF(IFERROR(VLOOKUP(E824,Store_Showcase!B2:H144,7, FALSE), TRUE)=TRUE, IF(IFERROR(VLOOKUP(E824,Store_SRP!B2:H110,7, FALSE), TRUE)=TRUE,VLOOKUP(E824,Store_VAM!B2:H273,7, FALSE),VLOOKUP(E824,Store_SRP!B2:H110,7, FALSE)), VLOOKUP(E824,Store_Showcase!B2:H144,7, FALSE))</f>
      </c>
      <c r="S824">
        <f>IF(IFERROR(VLOOKUP(E824,Store_Showcase!B2:I144,8, FALSE), TRUE)=TRUE, IF(IFERROR(VLOOKUP(E824,Store_SRP!B2:I110,8, FALSE), TRUE)=TRUE,VLOOKUP(E824,Store_VAM!B2:I273,8, FALSE),VLOOKUP(E824,Store_SRP!B2:I110,8, FALSE)), VLOOKUP(E824,Store_Showcase!B2:I144,8, FALSE))</f>
      </c>
      <c r="T824">
        <f>VLOOKUP(G824,Sku_Consolidated!A2:R957,18,FALSE)</f>
      </c>
      <c r="U824">
        <v>6454</v>
      </c>
      <c r="V824">
        <f>IF(VLOOKUP(G824,Sku_Consolidated!A2:S957,19,FALSE)="SHOWCASE", VLOOKUP(E824,Store_Showcase!B2:L144,11, FALSE), IF(VLOOKUP(G824,Sku_Consolidated!A2:S957,19,FALSE)="VAM",VLOOKUP(E824,Store_VAM!B2:L273,11, FALSE),VLOOKUP(E824,Store_SRP!B2:L110,11, FALSE)))</f>
      </c>
      <c r="W824">
        <f>VLOOKUP(G824,Sku_Consolidated!A2:W957,11,FALSE)</f>
      </c>
      <c r="X824">
        <f>VLOOKUP(G824,Sku_Consolidated!A2:H957,8,FALSE)</f>
      </c>
      <c r="Y824">
        <f>VLOOKUP(G824,Sku_Consolidated!A2:I957,9,FALSE)</f>
      </c>
      <c r="Z824" t="s">
        <v>38</v>
      </c>
      <c r="AA824">
        <f>VLOOKUP(G824,Sku_Consolidated!A2:E957,5,FALSE)</f>
      </c>
      <c r="AB824">
        <f>IF(VLOOKUP(G824,Sku_Consolidated!A2:S957,19,FALSE)="SHOWCASE", VLOOKUP(E824,Store_Showcase!B2:N144,13, FALSE), IF(VLOOKUP(G824,Sku_Consolidated!A2:S957,19,FALSE)="VAM",VLOOKUP(E824,Store_VAM!B2:N273,13, FALSE),VLOOKUP(E824,Store_SRP!B2:N110,13, FALSE)))</f>
      </c>
      <c r="AC824">
        <f>IF(IFERROR(AB824,TRUE)=TRUE, "-","OK")</f>
      </c>
      <c r="AD824" s="8" t="s">
        <v>1882</v>
      </c>
      <c r="AE824" s="8" t="s">
        <v>39</v>
      </c>
      <c r="AF824">
        <f>IF(IFERROR(VLOOKUP(E824,Store_Showcase!B2:H144,{5}, FALSE), TRUE)=TRUE, IF(IFERROR(VLOOKUP(E824,Store_SRP!B2:H110,{5}, FALSE), TRUE)=TRUE,VLOOKUP(E824,Store_VAM!B2:H273,{5}, FALSE),VLOOKUP(E824,Store_SRP!B2:H110,{5}, FALSE)), VLOOKUP(E824,Store_Showcase!B2:H144,{5}, FALSE))</f>
      </c>
      <c r="AG824">
        <f>IF(IFERROR(VLOOKUP(E824,Store_Showcase!B2:H144,{6}, FALSE), TRUE)=TRUE, IF(IFERROR(VLOOKUP(E824,Store_SRP!B2:H110,{6}, FALSE), TRUE)=TRUE,VLOOKUP(E824,Store_VAM!B2:H273,{6}, FALSE),VLOOKUP(E824,Store_SRP!B2:H110,{6}, FALSE)), VLOOKUP(E824,Store_Showcase!B2:H144,{6}, FALSE))</f>
      </c>
      <c r="AH824">
        <f>VLOOKUP(G824,Sku_Consolidated!A2:R957,18,FALSE)</f>
      </c>
      <c r="AI824">
        <f>VLOOKUP(G824,Sku_Consolidated!A2:S957,19,FALSE)</f>
      </c>
      <c r="AJ824">
        <f>VLOOKUP(G824,Sku_Consolidated!A2:T957,20,FALSE)</f>
      </c>
    </row>
    <row r="825" spans="1:36" x14ac:dyDescent="0.25">
      <c r="A825">
        <v>2024</v>
      </c>
      <c r="B825" t="s">
        <v>31</v>
      </c>
      <c r="C825" t="s">
        <v>32</v>
      </c>
      <c r="D825" t="s">
        <v>33</v>
      </c>
      <c r="E825">
        <v>101</v>
      </c>
      <c r="F825">
        <f>IF(IFERROR(VLOOKUP(E825,Store_Showcase!B2:H144,{2}, FALSE), TRUE)=TRUE, IF(IFERROR(VLOOKUP(E825,Store_SRP!B2:H110,{2}, FALSE), TRUE)=TRUE,VLOOKUP(E825,Store_VAM!B2:H273,{2}, FALSE),VLOOKUP(E825,Store_SRP!B2:H110,{2}, FALSE)), VLOOKUP(E825,Store_Showcase!B2:H144,{2}, FALSE))</f>
      </c>
      <c r="G825">
        <v>662372</v>
      </c>
      <c r="H825" t="s">
        <v>654</v>
      </c>
      <c r="I825" s="8" t="s">
        <v>1364</v>
      </c>
      <c r="J825" t="s">
        <v>493</v>
      </c>
      <c r="K825" s="8">
        <f>IF(J825="PCK", I825, 0)</f>
      </c>
      <c r="L825" s="8">
        <f>IF(J825="KLS", I825, IF(J825="PCK", I825*VLOOKUP(G825,Sku_Consolidated!A2:U957,21, FALSE),I825*VLOOKUP(G825,Sku_Consolidated!A2:U957,21, FALSE)))</f>
      </c>
      <c r="M825" s="8">
        <f>IF(J825="PCS", I825, 0)</f>
      </c>
      <c r="N825" s="8" t="s">
        <v>1883</v>
      </c>
      <c r="O825" s="8">
        <f>N825 * VLOOKUP(E825&amp;VLOOKUP(G825,Sku_Consolidated!A2:Q957,17,FALSE),Sku_CommRate!A2:E1002, 5, FALSE)</f>
      </c>
      <c r="P825" s="8">
        <f>N825 - O825</f>
      </c>
      <c r="Q825">
        <f>VLOOKUP(G825,Sku_Consolidated!A2:G957,7, FALSE)</f>
      </c>
      <c r="R825">
        <f>IF(IFERROR(VLOOKUP(E825,Store_Showcase!B2:H144,7, FALSE), TRUE)=TRUE, IF(IFERROR(VLOOKUP(E825,Store_SRP!B2:H110,7, FALSE), TRUE)=TRUE,VLOOKUP(E825,Store_VAM!B2:H273,7, FALSE),VLOOKUP(E825,Store_SRP!B2:H110,7, FALSE)), VLOOKUP(E825,Store_Showcase!B2:H144,7, FALSE))</f>
      </c>
      <c r="S825">
        <f>IF(IFERROR(VLOOKUP(E825,Store_Showcase!B2:I144,8, FALSE), TRUE)=TRUE, IF(IFERROR(VLOOKUP(E825,Store_SRP!B2:I110,8, FALSE), TRUE)=TRUE,VLOOKUP(E825,Store_VAM!B2:I273,8, FALSE),VLOOKUP(E825,Store_SRP!B2:I110,8, FALSE)), VLOOKUP(E825,Store_Showcase!B2:I144,8, FALSE))</f>
      </c>
      <c r="T825">
        <f>VLOOKUP(G825,Sku_Consolidated!A2:R957,18,FALSE)</f>
      </c>
      <c r="U825">
        <v>4806532531625</v>
      </c>
      <c r="V825">
        <f>IF(VLOOKUP(G825,Sku_Consolidated!A2:S957,19,FALSE)="SHOWCASE", VLOOKUP(E825,Store_Showcase!B2:L144,11, FALSE), IF(VLOOKUP(G825,Sku_Consolidated!A2:S957,19,FALSE)="VAM",VLOOKUP(E825,Store_VAM!B2:L273,11, FALSE),VLOOKUP(E825,Store_SRP!B2:L110,11, FALSE)))</f>
      </c>
      <c r="W825">
        <f>VLOOKUP(G825,Sku_Consolidated!A2:W957,11,FALSE)</f>
      </c>
      <c r="X825">
        <f>VLOOKUP(G825,Sku_Consolidated!A2:H957,8,FALSE)</f>
      </c>
      <c r="Y825">
        <f>VLOOKUP(G825,Sku_Consolidated!A2:I957,9,FALSE)</f>
      </c>
      <c r="Z825" t="s">
        <v>38</v>
      </c>
      <c r="AA825">
        <f>VLOOKUP(G825,Sku_Consolidated!A2:E957,5,FALSE)</f>
      </c>
      <c r="AB825">
        <f>IF(VLOOKUP(G825,Sku_Consolidated!A2:S957,19,FALSE)="SHOWCASE", VLOOKUP(E825,Store_Showcase!B2:N144,13, FALSE), IF(VLOOKUP(G825,Sku_Consolidated!A2:S957,19,FALSE)="VAM",VLOOKUP(E825,Store_VAM!B2:N273,13, FALSE),VLOOKUP(E825,Store_SRP!B2:N110,13, FALSE)))</f>
      </c>
      <c r="AC825">
        <f>IF(IFERROR(AB825,TRUE)=TRUE, "-","OK")</f>
      </c>
      <c r="AD825" s="8" t="s">
        <v>1884</v>
      </c>
      <c r="AE825" s="8" t="s">
        <v>1885</v>
      </c>
      <c r="AF825">
        <f>IF(IFERROR(VLOOKUP(E825,Store_Showcase!B2:H144,{5}, FALSE), TRUE)=TRUE, IF(IFERROR(VLOOKUP(E825,Store_SRP!B2:H110,{5}, FALSE), TRUE)=TRUE,VLOOKUP(E825,Store_VAM!B2:H273,{5}, FALSE),VLOOKUP(E825,Store_SRP!B2:H110,{5}, FALSE)), VLOOKUP(E825,Store_Showcase!B2:H144,{5}, FALSE))</f>
      </c>
      <c r="AG825">
        <f>IF(IFERROR(VLOOKUP(E825,Store_Showcase!B2:H144,{6}, FALSE), TRUE)=TRUE, IF(IFERROR(VLOOKUP(E825,Store_SRP!B2:H110,{6}, FALSE), TRUE)=TRUE,VLOOKUP(E825,Store_VAM!B2:H273,{6}, FALSE),VLOOKUP(E825,Store_SRP!B2:H110,{6}, FALSE)), VLOOKUP(E825,Store_Showcase!B2:H144,{6}, FALSE))</f>
      </c>
      <c r="AH825">
        <f>VLOOKUP(G825,Sku_Consolidated!A2:R957,18,FALSE)</f>
      </c>
      <c r="AI825">
        <f>VLOOKUP(G825,Sku_Consolidated!A2:S957,19,FALSE)</f>
      </c>
      <c r="AJ825">
        <f>VLOOKUP(G825,Sku_Consolidated!A2:T957,20,FALSE)</f>
      </c>
    </row>
    <row r="826" spans="1:36" x14ac:dyDescent="0.25">
      <c r="A826">
        <v>2024</v>
      </c>
      <c r="B826" t="s">
        <v>31</v>
      </c>
      <c r="C826" t="s">
        <v>32</v>
      </c>
      <c r="D826" t="s">
        <v>33</v>
      </c>
      <c r="E826">
        <v>251</v>
      </c>
      <c r="F826">
        <f>IF(IFERROR(VLOOKUP(E826,Store_Showcase!B2:H144,{2}, FALSE), TRUE)=TRUE, IF(IFERROR(VLOOKUP(E826,Store_SRP!B2:H110,{2}, FALSE), TRUE)=TRUE,VLOOKUP(E826,Store_VAM!B2:H273,{2}, FALSE),VLOOKUP(E826,Store_SRP!B2:H110,{2}, FALSE)), VLOOKUP(E826,Store_Showcase!B2:H144,{2}, FALSE))</f>
      </c>
      <c r="G826">
        <v>662372</v>
      </c>
      <c r="H826" t="s">
        <v>654</v>
      </c>
      <c r="I826" s="8" t="s">
        <v>1364</v>
      </c>
      <c r="J826" t="s">
        <v>493</v>
      </c>
      <c r="K826" s="8">
        <f>IF(J826="PCK", I826, 0)</f>
      </c>
      <c r="L826" s="8">
        <f>IF(J826="KLS", I826, IF(J826="PCK", I826*VLOOKUP(G826,Sku_Consolidated!A2:U957,21, FALSE),I826*VLOOKUP(G826,Sku_Consolidated!A2:U957,21, FALSE)))</f>
      </c>
      <c r="M826" s="8">
        <f>IF(J826="PCS", I826, 0)</f>
      </c>
      <c r="N826" s="8" t="s">
        <v>1883</v>
      </c>
      <c r="O826" s="8">
        <f>N826 * VLOOKUP(E826&amp;VLOOKUP(G826,Sku_Consolidated!A2:Q957,17,FALSE),Sku_CommRate!A2:E1002, 5, FALSE)</f>
      </c>
      <c r="P826" s="8">
        <f>N826 - O826</f>
      </c>
      <c r="Q826">
        <f>VLOOKUP(G826,Sku_Consolidated!A2:G957,7, FALSE)</f>
      </c>
      <c r="R826">
        <f>IF(IFERROR(VLOOKUP(E826,Store_Showcase!B2:H144,7, FALSE), TRUE)=TRUE, IF(IFERROR(VLOOKUP(E826,Store_SRP!B2:H110,7, FALSE), TRUE)=TRUE,VLOOKUP(E826,Store_VAM!B2:H273,7, FALSE),VLOOKUP(E826,Store_SRP!B2:H110,7, FALSE)), VLOOKUP(E826,Store_Showcase!B2:H144,7, FALSE))</f>
      </c>
      <c r="S826">
        <f>IF(IFERROR(VLOOKUP(E826,Store_Showcase!B2:I144,8, FALSE), TRUE)=TRUE, IF(IFERROR(VLOOKUP(E826,Store_SRP!B2:I110,8, FALSE), TRUE)=TRUE,VLOOKUP(E826,Store_VAM!B2:I273,8, FALSE),VLOOKUP(E826,Store_SRP!B2:I110,8, FALSE)), VLOOKUP(E826,Store_Showcase!B2:I144,8, FALSE))</f>
      </c>
      <c r="T826">
        <f>VLOOKUP(G826,Sku_Consolidated!A2:R957,18,FALSE)</f>
      </c>
      <c r="U826">
        <v>4806532531625</v>
      </c>
      <c r="V826">
        <f>IF(VLOOKUP(G826,Sku_Consolidated!A2:S957,19,FALSE)="SHOWCASE", VLOOKUP(E826,Store_Showcase!B2:L144,11, FALSE), IF(VLOOKUP(G826,Sku_Consolidated!A2:S957,19,FALSE)="VAM",VLOOKUP(E826,Store_VAM!B2:L273,11, FALSE),VLOOKUP(E826,Store_SRP!B2:L110,11, FALSE)))</f>
      </c>
      <c r="W826">
        <f>VLOOKUP(G826,Sku_Consolidated!A2:W957,11,FALSE)</f>
      </c>
      <c r="X826">
        <f>VLOOKUP(G826,Sku_Consolidated!A2:H957,8,FALSE)</f>
      </c>
      <c r="Y826">
        <f>VLOOKUP(G826,Sku_Consolidated!A2:I957,9,FALSE)</f>
      </c>
      <c r="Z826" t="s">
        <v>38</v>
      </c>
      <c r="AA826">
        <f>VLOOKUP(G826,Sku_Consolidated!A2:E957,5,FALSE)</f>
      </c>
      <c r="AB826">
        <f>IF(VLOOKUP(G826,Sku_Consolidated!A2:S957,19,FALSE)="SHOWCASE", VLOOKUP(E826,Store_Showcase!B2:N144,13, FALSE), IF(VLOOKUP(G826,Sku_Consolidated!A2:S957,19,FALSE)="VAM",VLOOKUP(E826,Store_VAM!B2:N273,13, FALSE),VLOOKUP(E826,Store_SRP!B2:N110,13, FALSE)))</f>
      </c>
      <c r="AC826">
        <f>IF(IFERROR(AB826,TRUE)=TRUE, "-","OK")</f>
      </c>
      <c r="AD826" s="8" t="s">
        <v>1884</v>
      </c>
      <c r="AE826" s="8" t="s">
        <v>1885</v>
      </c>
      <c r="AF826">
        <f>IF(IFERROR(VLOOKUP(E826,Store_Showcase!B2:H144,{5}, FALSE), TRUE)=TRUE, IF(IFERROR(VLOOKUP(E826,Store_SRP!B2:H110,{5}, FALSE), TRUE)=TRUE,VLOOKUP(E826,Store_VAM!B2:H273,{5}, FALSE),VLOOKUP(E826,Store_SRP!B2:H110,{5}, FALSE)), VLOOKUP(E826,Store_Showcase!B2:H144,{5}, FALSE))</f>
      </c>
      <c r="AG826">
        <f>IF(IFERROR(VLOOKUP(E826,Store_Showcase!B2:H144,{6}, FALSE), TRUE)=TRUE, IF(IFERROR(VLOOKUP(E826,Store_SRP!B2:H110,{6}, FALSE), TRUE)=TRUE,VLOOKUP(E826,Store_VAM!B2:H273,{6}, FALSE),VLOOKUP(E826,Store_SRP!B2:H110,{6}, FALSE)), VLOOKUP(E826,Store_Showcase!B2:H144,{6}, FALSE))</f>
      </c>
      <c r="AH826">
        <f>VLOOKUP(G826,Sku_Consolidated!A2:R957,18,FALSE)</f>
      </c>
      <c r="AI826">
        <f>VLOOKUP(G826,Sku_Consolidated!A2:S957,19,FALSE)</f>
      </c>
      <c r="AJ826">
        <f>VLOOKUP(G826,Sku_Consolidated!A2:T957,20,FALSE)</f>
      </c>
    </row>
    <row r="827" spans="1:36" x14ac:dyDescent="0.25">
      <c r="A827">
        <v>2024</v>
      </c>
      <c r="B827" t="s">
        <v>31</v>
      </c>
      <c r="C827" t="s">
        <v>32</v>
      </c>
      <c r="D827" t="s">
        <v>33</v>
      </c>
      <c r="E827">
        <v>813</v>
      </c>
      <c r="F827">
        <f>IF(IFERROR(VLOOKUP(E827,Store_Showcase!B2:H144,{2}, FALSE), TRUE)=TRUE, IF(IFERROR(VLOOKUP(E827,Store_SRP!B2:H110,{2}, FALSE), TRUE)=TRUE,VLOOKUP(E827,Store_VAM!B2:H273,{2}, FALSE),VLOOKUP(E827,Store_SRP!B2:H110,{2}, FALSE)), VLOOKUP(E827,Store_Showcase!B2:H144,{2}, FALSE))</f>
      </c>
      <c r="G827">
        <v>655308</v>
      </c>
      <c r="H827" t="s">
        <v>287</v>
      </c>
      <c r="I827" s="8" t="s">
        <v>1875</v>
      </c>
      <c r="J827" t="s">
        <v>36</v>
      </c>
      <c r="K827" s="8">
        <f>IF(J827="PCK", I827, 0)</f>
      </c>
      <c r="L827" s="8">
        <f>IF(J827="KLS", I827, IF(J827="PCK", I827*VLOOKUP(G827,Sku_Consolidated!A2:U957,21, FALSE),I827*VLOOKUP(G827,Sku_Consolidated!A2:U957,21, FALSE)))</f>
      </c>
      <c r="M827" s="8">
        <f>IF(J827="PCS", I827, 0)</f>
      </c>
      <c r="N827" s="8" t="s">
        <v>1886</v>
      </c>
      <c r="O827" s="8">
        <f>N827 * VLOOKUP(E827&amp;VLOOKUP(G827,Sku_Consolidated!A2:Q957,17,FALSE),Sku_CommRate!A2:E1002, 5, FALSE)</f>
      </c>
      <c r="P827" s="8">
        <f>N827 - O827</f>
      </c>
      <c r="Q827">
        <f>VLOOKUP(G827,Sku_Consolidated!A2:G957,7, FALSE)</f>
      </c>
      <c r="R827">
        <f>IF(IFERROR(VLOOKUP(E827,Store_Showcase!B2:H144,7, FALSE), TRUE)=TRUE, IF(IFERROR(VLOOKUP(E827,Store_SRP!B2:H110,7, FALSE), TRUE)=TRUE,VLOOKUP(E827,Store_VAM!B2:H273,7, FALSE),VLOOKUP(E827,Store_SRP!B2:H110,7, FALSE)), VLOOKUP(E827,Store_Showcase!B2:H144,7, FALSE))</f>
      </c>
      <c r="S827">
        <f>IF(IFERROR(VLOOKUP(E827,Store_Showcase!B2:I144,8, FALSE), TRUE)=TRUE, IF(IFERROR(VLOOKUP(E827,Store_SRP!B2:I110,8, FALSE), TRUE)=TRUE,VLOOKUP(E827,Store_VAM!B2:I273,8, FALSE),VLOOKUP(E827,Store_SRP!B2:I110,8, FALSE)), VLOOKUP(E827,Store_Showcase!B2:I144,8, FALSE))</f>
      </c>
      <c r="T827">
        <f>VLOOKUP(G827,Sku_Consolidated!A2:R957,18,FALSE)</f>
      </c>
      <c r="U827">
        <v>6235</v>
      </c>
      <c r="V827">
        <f>IF(VLOOKUP(G827,Sku_Consolidated!A2:S957,19,FALSE)="SHOWCASE", VLOOKUP(E827,Store_Showcase!B2:L144,11, FALSE), IF(VLOOKUP(G827,Sku_Consolidated!A2:S957,19,FALSE)="VAM",VLOOKUP(E827,Store_VAM!B2:L273,11, FALSE),VLOOKUP(E827,Store_SRP!B2:L110,11, FALSE)))</f>
      </c>
      <c r="W827">
        <f>VLOOKUP(G827,Sku_Consolidated!A2:W957,11,FALSE)</f>
      </c>
      <c r="X827">
        <f>VLOOKUP(G827,Sku_Consolidated!A2:H957,8,FALSE)</f>
      </c>
      <c r="Y827">
        <f>VLOOKUP(G827,Sku_Consolidated!A2:I957,9,FALSE)</f>
      </c>
      <c r="Z827" t="s">
        <v>38</v>
      </c>
      <c r="AA827">
        <f>VLOOKUP(G827,Sku_Consolidated!A2:E957,5,FALSE)</f>
      </c>
      <c r="AB827">
        <f>IF(VLOOKUP(G827,Sku_Consolidated!A2:S957,19,FALSE)="SHOWCASE", VLOOKUP(E827,Store_Showcase!B2:N144,13, FALSE), IF(VLOOKUP(G827,Sku_Consolidated!A2:S957,19,FALSE)="VAM",VLOOKUP(E827,Store_VAM!B2:N273,13, FALSE),VLOOKUP(E827,Store_SRP!B2:N110,13, FALSE)))</f>
      </c>
      <c r="AC827">
        <f>IF(IFERROR(AB827,TRUE)=TRUE, "-","OK")</f>
      </c>
      <c r="AD827" s="8" t="s">
        <v>1886</v>
      </c>
      <c r="AE827" s="8" t="s">
        <v>39</v>
      </c>
      <c r="AF827">
        <f>IF(IFERROR(VLOOKUP(E827,Store_Showcase!B2:H144,{5}, FALSE), TRUE)=TRUE, IF(IFERROR(VLOOKUP(E827,Store_SRP!B2:H110,{5}, FALSE), TRUE)=TRUE,VLOOKUP(E827,Store_VAM!B2:H273,{5}, FALSE),VLOOKUP(E827,Store_SRP!B2:H110,{5}, FALSE)), VLOOKUP(E827,Store_Showcase!B2:H144,{5}, FALSE))</f>
      </c>
      <c r="AG827">
        <f>IF(IFERROR(VLOOKUP(E827,Store_Showcase!B2:H144,{6}, FALSE), TRUE)=TRUE, IF(IFERROR(VLOOKUP(E827,Store_SRP!B2:H110,{6}, FALSE), TRUE)=TRUE,VLOOKUP(E827,Store_VAM!B2:H273,{6}, FALSE),VLOOKUP(E827,Store_SRP!B2:H110,{6}, FALSE)), VLOOKUP(E827,Store_Showcase!B2:H144,{6}, FALSE))</f>
      </c>
      <c r="AH827">
        <f>VLOOKUP(G827,Sku_Consolidated!A2:R957,18,FALSE)</f>
      </c>
      <c r="AI827">
        <f>VLOOKUP(G827,Sku_Consolidated!A2:S957,19,FALSE)</f>
      </c>
      <c r="AJ827">
        <f>VLOOKUP(G827,Sku_Consolidated!A2:T957,20,FALSE)</f>
      </c>
    </row>
    <row r="828" spans="1:36" x14ac:dyDescent="0.25">
      <c r="A828">
        <v>2024</v>
      </c>
      <c r="B828" t="s">
        <v>31</v>
      </c>
      <c r="C828" t="s">
        <v>32</v>
      </c>
      <c r="D828" t="s">
        <v>33</v>
      </c>
      <c r="E828">
        <v>746</v>
      </c>
      <c r="F828">
        <f>IF(IFERROR(VLOOKUP(E828,Store_Showcase!B2:H144,{2}, FALSE), TRUE)=TRUE, IF(IFERROR(VLOOKUP(E828,Store_SRP!B2:H110,{2}, FALSE), TRUE)=TRUE,VLOOKUP(E828,Store_VAM!B2:H273,{2}, FALSE),VLOOKUP(E828,Store_SRP!B2:H110,{2}, FALSE)), VLOOKUP(E828,Store_Showcase!B2:H144,{2}, FALSE))</f>
      </c>
      <c r="G828">
        <v>655308</v>
      </c>
      <c r="H828" t="s">
        <v>287</v>
      </c>
      <c r="I828" s="8" t="s">
        <v>1887</v>
      </c>
      <c r="J828" t="s">
        <v>36</v>
      </c>
      <c r="K828" s="8">
        <f>IF(J828="PCK", I828, 0)</f>
      </c>
      <c r="L828" s="8">
        <f>IF(J828="KLS", I828, IF(J828="PCK", I828*VLOOKUP(G828,Sku_Consolidated!A2:U957,21, FALSE),I828*VLOOKUP(G828,Sku_Consolidated!A2:U957,21, FALSE)))</f>
      </c>
      <c r="M828" s="8">
        <f>IF(J828="PCS", I828, 0)</f>
      </c>
      <c r="N828" s="8" t="s">
        <v>1888</v>
      </c>
      <c r="O828" s="8">
        <f>N828 * VLOOKUP(E828&amp;VLOOKUP(G828,Sku_Consolidated!A2:Q957,17,FALSE),Sku_CommRate!A2:E1002, 5, FALSE)</f>
      </c>
      <c r="P828" s="8">
        <f>N828 - O828</f>
      </c>
      <c r="Q828">
        <f>VLOOKUP(G828,Sku_Consolidated!A2:G957,7, FALSE)</f>
      </c>
      <c r="R828">
        <f>IF(IFERROR(VLOOKUP(E828,Store_Showcase!B2:H144,7, FALSE), TRUE)=TRUE, IF(IFERROR(VLOOKUP(E828,Store_SRP!B2:H110,7, FALSE), TRUE)=TRUE,VLOOKUP(E828,Store_VAM!B2:H273,7, FALSE),VLOOKUP(E828,Store_SRP!B2:H110,7, FALSE)), VLOOKUP(E828,Store_Showcase!B2:H144,7, FALSE))</f>
      </c>
      <c r="S828">
        <f>IF(IFERROR(VLOOKUP(E828,Store_Showcase!B2:I144,8, FALSE), TRUE)=TRUE, IF(IFERROR(VLOOKUP(E828,Store_SRP!B2:I110,8, FALSE), TRUE)=TRUE,VLOOKUP(E828,Store_VAM!B2:I273,8, FALSE),VLOOKUP(E828,Store_SRP!B2:I110,8, FALSE)), VLOOKUP(E828,Store_Showcase!B2:I144,8, FALSE))</f>
      </c>
      <c r="T828">
        <f>VLOOKUP(G828,Sku_Consolidated!A2:R957,18,FALSE)</f>
      </c>
      <c r="U828">
        <v>6235</v>
      </c>
      <c r="V828">
        <f>IF(VLOOKUP(G828,Sku_Consolidated!A2:S957,19,FALSE)="SHOWCASE", VLOOKUP(E828,Store_Showcase!B2:L144,11, FALSE), IF(VLOOKUP(G828,Sku_Consolidated!A2:S957,19,FALSE)="VAM",VLOOKUP(E828,Store_VAM!B2:L273,11, FALSE),VLOOKUP(E828,Store_SRP!B2:L110,11, FALSE)))</f>
      </c>
      <c r="W828">
        <f>VLOOKUP(G828,Sku_Consolidated!A2:W957,11,FALSE)</f>
      </c>
      <c r="X828">
        <f>VLOOKUP(G828,Sku_Consolidated!A2:H957,8,FALSE)</f>
      </c>
      <c r="Y828">
        <f>VLOOKUP(G828,Sku_Consolidated!A2:I957,9,FALSE)</f>
      </c>
      <c r="Z828" t="s">
        <v>38</v>
      </c>
      <c r="AA828">
        <f>VLOOKUP(G828,Sku_Consolidated!A2:E957,5,FALSE)</f>
      </c>
      <c r="AB828">
        <f>IF(VLOOKUP(G828,Sku_Consolidated!A2:S957,19,FALSE)="SHOWCASE", VLOOKUP(E828,Store_Showcase!B2:N144,13, FALSE), IF(VLOOKUP(G828,Sku_Consolidated!A2:S957,19,FALSE)="VAM",VLOOKUP(E828,Store_VAM!B2:N273,13, FALSE),VLOOKUP(E828,Store_SRP!B2:N110,13, FALSE)))</f>
      </c>
      <c r="AC828">
        <f>IF(IFERROR(AB828,TRUE)=TRUE, "-","OK")</f>
      </c>
      <c r="AD828" s="8" t="s">
        <v>1888</v>
      </c>
      <c r="AE828" s="8" t="s">
        <v>39</v>
      </c>
      <c r="AF828">
        <f>IF(IFERROR(VLOOKUP(E828,Store_Showcase!B2:H144,{5}, FALSE), TRUE)=TRUE, IF(IFERROR(VLOOKUP(E828,Store_SRP!B2:H110,{5}, FALSE), TRUE)=TRUE,VLOOKUP(E828,Store_VAM!B2:H273,{5}, FALSE),VLOOKUP(E828,Store_SRP!B2:H110,{5}, FALSE)), VLOOKUP(E828,Store_Showcase!B2:H144,{5}, FALSE))</f>
      </c>
      <c r="AG828">
        <f>IF(IFERROR(VLOOKUP(E828,Store_Showcase!B2:H144,{6}, FALSE), TRUE)=TRUE, IF(IFERROR(VLOOKUP(E828,Store_SRP!B2:H110,{6}, FALSE), TRUE)=TRUE,VLOOKUP(E828,Store_VAM!B2:H273,{6}, FALSE),VLOOKUP(E828,Store_SRP!B2:H110,{6}, FALSE)), VLOOKUP(E828,Store_Showcase!B2:H144,{6}, FALSE))</f>
      </c>
      <c r="AH828">
        <f>VLOOKUP(G828,Sku_Consolidated!A2:R957,18,FALSE)</f>
      </c>
      <c r="AI828">
        <f>VLOOKUP(G828,Sku_Consolidated!A2:S957,19,FALSE)</f>
      </c>
      <c r="AJ828">
        <f>VLOOKUP(G828,Sku_Consolidated!A2:T957,20,FALSE)</f>
      </c>
    </row>
    <row r="829" spans="1:36" x14ac:dyDescent="0.25">
      <c r="A829">
        <v>2024</v>
      </c>
      <c r="B829" t="s">
        <v>31</v>
      </c>
      <c r="C829" t="s">
        <v>32</v>
      </c>
      <c r="D829" t="s">
        <v>33</v>
      </c>
      <c r="E829">
        <v>102</v>
      </c>
      <c r="F829">
        <f>IF(IFERROR(VLOOKUP(E829,Store_Showcase!B2:H144,{2}, FALSE), TRUE)=TRUE, IF(IFERROR(VLOOKUP(E829,Store_SRP!B2:H110,{2}, FALSE), TRUE)=TRUE,VLOOKUP(E829,Store_VAM!B2:H273,{2}, FALSE),VLOOKUP(E829,Store_SRP!B2:H110,{2}, FALSE)), VLOOKUP(E829,Store_Showcase!B2:H144,{2}, FALSE))</f>
      </c>
      <c r="G829">
        <v>687770</v>
      </c>
      <c r="H829" t="s">
        <v>1487</v>
      </c>
      <c r="I829" s="8" t="s">
        <v>1815</v>
      </c>
      <c r="J829" t="s">
        <v>493</v>
      </c>
      <c r="K829" s="8">
        <f>IF(J829="PCK", I829, 0)</f>
      </c>
      <c r="L829" s="8">
        <f>IF(J829="KLS", I829, IF(J829="PCK", I829*VLOOKUP(G829,Sku_Consolidated!A2:U957,21, FALSE),I829*VLOOKUP(G829,Sku_Consolidated!A2:U957,21, FALSE)))</f>
      </c>
      <c r="M829" s="8">
        <f>IF(J829="PCS", I829, 0)</f>
      </c>
      <c r="N829" s="8" t="s">
        <v>1889</v>
      </c>
      <c r="O829" s="8">
        <f>N829 * VLOOKUP(E829&amp;VLOOKUP(G829,Sku_Consolidated!A2:Q957,17,FALSE),Sku_CommRate!A2:E1002, 5, FALSE)</f>
      </c>
      <c r="P829" s="8">
        <f>N829 - O829</f>
      </c>
      <c r="Q829">
        <f>VLOOKUP(G829,Sku_Consolidated!A2:G957,7, FALSE)</f>
      </c>
      <c r="R829">
        <f>IF(IFERROR(VLOOKUP(E829,Store_Showcase!B2:H144,7, FALSE), TRUE)=TRUE, IF(IFERROR(VLOOKUP(E829,Store_SRP!B2:H110,7, FALSE), TRUE)=TRUE,VLOOKUP(E829,Store_VAM!B2:H273,7, FALSE),VLOOKUP(E829,Store_SRP!B2:H110,7, FALSE)), VLOOKUP(E829,Store_Showcase!B2:H144,7, FALSE))</f>
      </c>
      <c r="S829">
        <f>IF(IFERROR(VLOOKUP(E829,Store_Showcase!B2:I144,8, FALSE), TRUE)=TRUE, IF(IFERROR(VLOOKUP(E829,Store_SRP!B2:I110,8, FALSE), TRUE)=TRUE,VLOOKUP(E829,Store_VAM!B2:I273,8, FALSE),VLOOKUP(E829,Store_SRP!B2:I110,8, FALSE)), VLOOKUP(E829,Store_Showcase!B2:I144,8, FALSE))</f>
      </c>
      <c r="T829">
        <f>VLOOKUP(G829,Sku_Consolidated!A2:R957,18,FALSE)</f>
      </c>
      <c r="U829">
        <v>4806532531526</v>
      </c>
      <c r="V829">
        <f>IF(VLOOKUP(G829,Sku_Consolidated!A2:S957,19,FALSE)="SHOWCASE", VLOOKUP(E829,Store_Showcase!B2:L144,11, FALSE), IF(VLOOKUP(G829,Sku_Consolidated!A2:S957,19,FALSE)="VAM",VLOOKUP(E829,Store_VAM!B2:L273,11, FALSE),VLOOKUP(E829,Store_SRP!B2:L110,11, FALSE)))</f>
      </c>
      <c r="W829">
        <f>VLOOKUP(G829,Sku_Consolidated!A2:W957,11,FALSE)</f>
      </c>
      <c r="X829">
        <f>VLOOKUP(G829,Sku_Consolidated!A2:H957,8,FALSE)</f>
      </c>
      <c r="Y829">
        <f>VLOOKUP(G829,Sku_Consolidated!A2:I957,9,FALSE)</f>
      </c>
      <c r="Z829" t="s">
        <v>38</v>
      </c>
      <c r="AA829">
        <f>VLOOKUP(G829,Sku_Consolidated!A2:E957,5,FALSE)</f>
      </c>
      <c r="AB829">
        <f>IF(VLOOKUP(G829,Sku_Consolidated!A2:S957,19,FALSE)="SHOWCASE", VLOOKUP(E829,Store_Showcase!B2:N144,13, FALSE), IF(VLOOKUP(G829,Sku_Consolidated!A2:S957,19,FALSE)="VAM",VLOOKUP(E829,Store_VAM!B2:N273,13, FALSE),VLOOKUP(E829,Store_SRP!B2:N110,13, FALSE)))</f>
      </c>
      <c r="AC829">
        <f>IF(IFERROR(AB829,TRUE)=TRUE, "-","OK")</f>
      </c>
      <c r="AD829" s="8" t="s">
        <v>1890</v>
      </c>
      <c r="AE829" s="8" t="s">
        <v>1891</v>
      </c>
      <c r="AF829">
        <f>IF(IFERROR(VLOOKUP(E829,Store_Showcase!B2:H144,{5}, FALSE), TRUE)=TRUE, IF(IFERROR(VLOOKUP(E829,Store_SRP!B2:H110,{5}, FALSE), TRUE)=TRUE,VLOOKUP(E829,Store_VAM!B2:H273,{5}, FALSE),VLOOKUP(E829,Store_SRP!B2:H110,{5}, FALSE)), VLOOKUP(E829,Store_Showcase!B2:H144,{5}, FALSE))</f>
      </c>
      <c r="AG829">
        <f>IF(IFERROR(VLOOKUP(E829,Store_Showcase!B2:H144,{6}, FALSE), TRUE)=TRUE, IF(IFERROR(VLOOKUP(E829,Store_SRP!B2:H110,{6}, FALSE), TRUE)=TRUE,VLOOKUP(E829,Store_VAM!B2:H273,{6}, FALSE),VLOOKUP(E829,Store_SRP!B2:H110,{6}, FALSE)), VLOOKUP(E829,Store_Showcase!B2:H144,{6}, FALSE))</f>
      </c>
      <c r="AH829">
        <f>VLOOKUP(G829,Sku_Consolidated!A2:R957,18,FALSE)</f>
      </c>
      <c r="AI829">
        <f>VLOOKUP(G829,Sku_Consolidated!A2:S957,19,FALSE)</f>
      </c>
      <c r="AJ829">
        <f>VLOOKUP(G829,Sku_Consolidated!A2:T957,20,FALSE)</f>
      </c>
    </row>
    <row r="830" spans="1:36" x14ac:dyDescent="0.25">
      <c r="A830">
        <v>2024</v>
      </c>
      <c r="B830" t="s">
        <v>31</v>
      </c>
      <c r="C830" t="s">
        <v>32</v>
      </c>
      <c r="D830" t="s">
        <v>33</v>
      </c>
      <c r="E830">
        <v>231</v>
      </c>
      <c r="F830">
        <f>IF(IFERROR(VLOOKUP(E830,Store_Showcase!B2:H144,{2}, FALSE), TRUE)=TRUE, IF(IFERROR(VLOOKUP(E830,Store_SRP!B2:H110,{2}, FALSE), TRUE)=TRUE,VLOOKUP(E830,Store_VAM!B2:H273,{2}, FALSE),VLOOKUP(E830,Store_SRP!B2:H110,{2}, FALSE)), VLOOKUP(E830,Store_Showcase!B2:H144,{2}, FALSE))</f>
      </c>
      <c r="G830">
        <v>655307</v>
      </c>
      <c r="H830" t="s">
        <v>389</v>
      </c>
      <c r="I830" s="8" t="s">
        <v>1892</v>
      </c>
      <c r="J830" t="s">
        <v>36</v>
      </c>
      <c r="K830" s="8">
        <f>IF(J830="PCK", I830, 0)</f>
      </c>
      <c r="L830" s="8">
        <f>IF(J830="KLS", I830, IF(J830="PCK", I830*VLOOKUP(G830,Sku_Consolidated!A2:U957,21, FALSE),I830*VLOOKUP(G830,Sku_Consolidated!A2:U957,21, FALSE)))</f>
      </c>
      <c r="M830" s="8">
        <f>IF(J830="PCS", I830, 0)</f>
      </c>
      <c r="N830" s="8" t="s">
        <v>1893</v>
      </c>
      <c r="O830" s="8">
        <f>N830 * VLOOKUP(E830&amp;VLOOKUP(G830,Sku_Consolidated!A2:Q957,17,FALSE),Sku_CommRate!A2:E1002, 5, FALSE)</f>
      </c>
      <c r="P830" s="8">
        <f>N830 - O830</f>
      </c>
      <c r="Q830">
        <f>VLOOKUP(G830,Sku_Consolidated!A2:G957,7, FALSE)</f>
      </c>
      <c r="R830">
        <f>IF(IFERROR(VLOOKUP(E830,Store_Showcase!B2:H144,7, FALSE), TRUE)=TRUE, IF(IFERROR(VLOOKUP(E830,Store_SRP!B2:H110,7, FALSE), TRUE)=TRUE,VLOOKUP(E830,Store_VAM!B2:H273,7, FALSE),VLOOKUP(E830,Store_SRP!B2:H110,7, FALSE)), VLOOKUP(E830,Store_Showcase!B2:H144,7, FALSE))</f>
      </c>
      <c r="S830">
        <f>IF(IFERROR(VLOOKUP(E830,Store_Showcase!B2:I144,8, FALSE), TRUE)=TRUE, IF(IFERROR(VLOOKUP(E830,Store_SRP!B2:I110,8, FALSE), TRUE)=TRUE,VLOOKUP(E830,Store_VAM!B2:I273,8, FALSE),VLOOKUP(E830,Store_SRP!B2:I110,8, FALSE)), VLOOKUP(E830,Store_Showcase!B2:I144,8, FALSE))</f>
      </c>
      <c r="T830">
        <f>VLOOKUP(G830,Sku_Consolidated!A2:R957,18,FALSE)</f>
      </c>
      <c r="U830">
        <v>6234</v>
      </c>
      <c r="V830">
        <f>IF(VLOOKUP(G830,Sku_Consolidated!A2:S957,19,FALSE)="SHOWCASE", VLOOKUP(E830,Store_Showcase!B2:L144,11, FALSE), IF(VLOOKUP(G830,Sku_Consolidated!A2:S957,19,FALSE)="VAM",VLOOKUP(E830,Store_VAM!B2:L273,11, FALSE),VLOOKUP(E830,Store_SRP!B2:L110,11, FALSE)))</f>
      </c>
      <c r="W830">
        <f>VLOOKUP(G830,Sku_Consolidated!A2:W957,11,FALSE)</f>
      </c>
      <c r="X830">
        <f>VLOOKUP(G830,Sku_Consolidated!A2:H957,8,FALSE)</f>
      </c>
      <c r="Y830">
        <f>VLOOKUP(G830,Sku_Consolidated!A2:I957,9,FALSE)</f>
      </c>
      <c r="Z830" t="s">
        <v>38</v>
      </c>
      <c r="AA830">
        <f>VLOOKUP(G830,Sku_Consolidated!A2:E957,5,FALSE)</f>
      </c>
      <c r="AB830">
        <f>IF(VLOOKUP(G830,Sku_Consolidated!A2:S957,19,FALSE)="SHOWCASE", VLOOKUP(E830,Store_Showcase!B2:N144,13, FALSE), IF(VLOOKUP(G830,Sku_Consolidated!A2:S957,19,FALSE)="VAM",VLOOKUP(E830,Store_VAM!B2:N273,13, FALSE),VLOOKUP(E830,Store_SRP!B2:N110,13, FALSE)))</f>
      </c>
      <c r="AC830">
        <f>IF(IFERROR(AB830,TRUE)=TRUE, "-","OK")</f>
      </c>
      <c r="AD830" s="8" t="s">
        <v>1893</v>
      </c>
      <c r="AE830" s="8" t="s">
        <v>39</v>
      </c>
      <c r="AF830">
        <f>IF(IFERROR(VLOOKUP(E830,Store_Showcase!B2:H144,{5}, FALSE), TRUE)=TRUE, IF(IFERROR(VLOOKUP(E830,Store_SRP!B2:H110,{5}, FALSE), TRUE)=TRUE,VLOOKUP(E830,Store_VAM!B2:H273,{5}, FALSE),VLOOKUP(E830,Store_SRP!B2:H110,{5}, FALSE)), VLOOKUP(E830,Store_Showcase!B2:H144,{5}, FALSE))</f>
      </c>
      <c r="AG830">
        <f>IF(IFERROR(VLOOKUP(E830,Store_Showcase!B2:H144,{6}, FALSE), TRUE)=TRUE, IF(IFERROR(VLOOKUP(E830,Store_SRP!B2:H110,{6}, FALSE), TRUE)=TRUE,VLOOKUP(E830,Store_VAM!B2:H273,{6}, FALSE),VLOOKUP(E830,Store_SRP!B2:H110,{6}, FALSE)), VLOOKUP(E830,Store_Showcase!B2:H144,{6}, FALSE))</f>
      </c>
      <c r="AH830">
        <f>VLOOKUP(G830,Sku_Consolidated!A2:R957,18,FALSE)</f>
      </c>
      <c r="AI830">
        <f>VLOOKUP(G830,Sku_Consolidated!A2:S957,19,FALSE)</f>
      </c>
      <c r="AJ830">
        <f>VLOOKUP(G830,Sku_Consolidated!A2:T957,20,FALSE)</f>
      </c>
    </row>
    <row r="831" spans="1:36" x14ac:dyDescent="0.25">
      <c r="A831">
        <v>2024</v>
      </c>
      <c r="B831" t="s">
        <v>31</v>
      </c>
      <c r="C831" t="s">
        <v>32</v>
      </c>
      <c r="D831" t="s">
        <v>33</v>
      </c>
      <c r="E831">
        <v>485</v>
      </c>
      <c r="F831">
        <f>IF(IFERROR(VLOOKUP(E831,Store_Showcase!B2:H144,{2}, FALSE), TRUE)=TRUE, IF(IFERROR(VLOOKUP(E831,Store_SRP!B2:H110,{2}, FALSE), TRUE)=TRUE,VLOOKUP(E831,Store_VAM!B2:H273,{2}, FALSE),VLOOKUP(E831,Store_SRP!B2:H110,{2}, FALSE)), VLOOKUP(E831,Store_Showcase!B2:H144,{2}, FALSE))</f>
      </c>
      <c r="G831">
        <v>655711</v>
      </c>
      <c r="H831" t="s">
        <v>159</v>
      </c>
      <c r="I831" s="8" t="s">
        <v>1894</v>
      </c>
      <c r="J831" t="s">
        <v>36</v>
      </c>
      <c r="K831" s="8">
        <f>IF(J831="PCK", I831, 0)</f>
      </c>
      <c r="L831" s="8">
        <f>IF(J831="KLS", I831, IF(J831="PCK", I831*VLOOKUP(G831,Sku_Consolidated!A2:U957,21, FALSE),I831*VLOOKUP(G831,Sku_Consolidated!A2:U957,21, FALSE)))</f>
      </c>
      <c r="M831" s="8">
        <f>IF(J831="PCS", I831, 0)</f>
      </c>
      <c r="N831" s="8" t="s">
        <v>1895</v>
      </c>
      <c r="O831" s="8">
        <f>N831 * VLOOKUP(E831&amp;VLOOKUP(G831,Sku_Consolidated!A2:Q957,17,FALSE),Sku_CommRate!A2:E1002, 5, FALSE)</f>
      </c>
      <c r="P831" s="8">
        <f>N831 - O831</f>
      </c>
      <c r="Q831">
        <f>VLOOKUP(G831,Sku_Consolidated!A2:G957,7, FALSE)</f>
      </c>
      <c r="R831">
        <f>IF(IFERROR(VLOOKUP(E831,Store_Showcase!B2:H144,7, FALSE), TRUE)=TRUE, IF(IFERROR(VLOOKUP(E831,Store_SRP!B2:H110,7, FALSE), TRUE)=TRUE,VLOOKUP(E831,Store_VAM!B2:H273,7, FALSE),VLOOKUP(E831,Store_SRP!B2:H110,7, FALSE)), VLOOKUP(E831,Store_Showcase!B2:H144,7, FALSE))</f>
      </c>
      <c r="S831">
        <f>IF(IFERROR(VLOOKUP(E831,Store_Showcase!B2:I144,8, FALSE), TRUE)=TRUE, IF(IFERROR(VLOOKUP(E831,Store_SRP!B2:I110,8, FALSE), TRUE)=TRUE,VLOOKUP(E831,Store_VAM!B2:I273,8, FALSE),VLOOKUP(E831,Store_SRP!B2:I110,8, FALSE)), VLOOKUP(E831,Store_Showcase!B2:I144,8, FALSE))</f>
      </c>
      <c r="T831">
        <f>VLOOKUP(G831,Sku_Consolidated!A2:R957,18,FALSE)</f>
      </c>
      <c r="U831">
        <v>6439</v>
      </c>
      <c r="V831">
        <f>IF(VLOOKUP(G831,Sku_Consolidated!A2:S957,19,FALSE)="SHOWCASE", VLOOKUP(E831,Store_Showcase!B2:L144,11, FALSE), IF(VLOOKUP(G831,Sku_Consolidated!A2:S957,19,FALSE)="VAM",VLOOKUP(E831,Store_VAM!B2:L273,11, FALSE),VLOOKUP(E831,Store_SRP!B2:L110,11, FALSE)))</f>
      </c>
      <c r="W831">
        <f>VLOOKUP(G831,Sku_Consolidated!A2:W957,11,FALSE)</f>
      </c>
      <c r="X831">
        <f>VLOOKUP(G831,Sku_Consolidated!A2:H957,8,FALSE)</f>
      </c>
      <c r="Y831">
        <f>VLOOKUP(G831,Sku_Consolidated!A2:I957,9,FALSE)</f>
      </c>
      <c r="Z831" t="s">
        <v>38</v>
      </c>
      <c r="AA831">
        <f>VLOOKUP(G831,Sku_Consolidated!A2:E957,5,FALSE)</f>
      </c>
      <c r="AB831">
        <f>IF(VLOOKUP(G831,Sku_Consolidated!A2:S957,19,FALSE)="SHOWCASE", VLOOKUP(E831,Store_Showcase!B2:N144,13, FALSE), IF(VLOOKUP(G831,Sku_Consolidated!A2:S957,19,FALSE)="VAM",VLOOKUP(E831,Store_VAM!B2:N273,13, FALSE),VLOOKUP(E831,Store_SRP!B2:N110,13, FALSE)))</f>
      </c>
      <c r="AC831">
        <f>IF(IFERROR(AB831,TRUE)=TRUE, "-","OK")</f>
      </c>
      <c r="AD831" s="8" t="s">
        <v>1895</v>
      </c>
      <c r="AE831" s="8" t="s">
        <v>39</v>
      </c>
      <c r="AF831">
        <f>IF(IFERROR(VLOOKUP(E831,Store_Showcase!B2:H144,{5}, FALSE), TRUE)=TRUE, IF(IFERROR(VLOOKUP(E831,Store_SRP!B2:H110,{5}, FALSE), TRUE)=TRUE,VLOOKUP(E831,Store_VAM!B2:H273,{5}, FALSE),VLOOKUP(E831,Store_SRP!B2:H110,{5}, FALSE)), VLOOKUP(E831,Store_Showcase!B2:H144,{5}, FALSE))</f>
      </c>
      <c r="AG831">
        <f>IF(IFERROR(VLOOKUP(E831,Store_Showcase!B2:H144,{6}, FALSE), TRUE)=TRUE, IF(IFERROR(VLOOKUP(E831,Store_SRP!B2:H110,{6}, FALSE), TRUE)=TRUE,VLOOKUP(E831,Store_VAM!B2:H273,{6}, FALSE),VLOOKUP(E831,Store_SRP!B2:H110,{6}, FALSE)), VLOOKUP(E831,Store_Showcase!B2:H144,{6}, FALSE))</f>
      </c>
      <c r="AH831">
        <f>VLOOKUP(G831,Sku_Consolidated!A2:R957,18,FALSE)</f>
      </c>
      <c r="AI831">
        <f>VLOOKUP(G831,Sku_Consolidated!A2:S957,19,FALSE)</f>
      </c>
      <c r="AJ831">
        <f>VLOOKUP(G831,Sku_Consolidated!A2:T957,20,FALSE)</f>
      </c>
    </row>
    <row r="832" spans="1:36" x14ac:dyDescent="0.25">
      <c r="A832">
        <v>2024</v>
      </c>
      <c r="B832" t="s">
        <v>31</v>
      </c>
      <c r="C832" t="s">
        <v>32</v>
      </c>
      <c r="D832" t="s">
        <v>33</v>
      </c>
      <c r="E832">
        <v>717</v>
      </c>
      <c r="F832">
        <f>IF(IFERROR(VLOOKUP(E832,Store_Showcase!B2:H144,{2}, FALSE), TRUE)=TRUE, IF(IFERROR(VLOOKUP(E832,Store_SRP!B2:H110,{2}, FALSE), TRUE)=TRUE,VLOOKUP(E832,Store_VAM!B2:H273,{2}, FALSE),VLOOKUP(E832,Store_SRP!B2:H110,{2}, FALSE)), VLOOKUP(E832,Store_Showcase!B2:H144,{2}, FALSE))</f>
      </c>
      <c r="G832">
        <v>692639</v>
      </c>
      <c r="H832" t="s">
        <v>1896</v>
      </c>
      <c r="I832" s="8" t="s">
        <v>1772</v>
      </c>
      <c r="J832" t="s">
        <v>36</v>
      </c>
      <c r="K832" s="8">
        <f>IF(J832="PCK", I832, 0)</f>
      </c>
      <c r="L832" s="8">
        <f>IF(J832="KLS", I832, IF(J832="PCK", I832*VLOOKUP(G832,Sku_Consolidated!A2:U957,21, FALSE),I832*VLOOKUP(G832,Sku_Consolidated!A2:U957,21, FALSE)))</f>
      </c>
      <c r="M832" s="8">
        <f>IF(J832="PCS", I832, 0)</f>
      </c>
      <c r="N832" s="8" t="s">
        <v>1897</v>
      </c>
      <c r="O832" s="8">
        <f>N832 * VLOOKUP(E832&amp;VLOOKUP(G832,Sku_Consolidated!A2:Q957,17,FALSE),Sku_CommRate!A2:E1002, 5, FALSE)</f>
      </c>
      <c r="P832" s="8">
        <f>N832 - O832</f>
      </c>
      <c r="Q832">
        <f>VLOOKUP(G832,Sku_Consolidated!A2:G957,7, FALSE)</f>
      </c>
      <c r="R832">
        <f>IF(IFERROR(VLOOKUP(E832,Store_Showcase!B2:H144,7, FALSE), TRUE)=TRUE, IF(IFERROR(VLOOKUP(E832,Store_SRP!B2:H110,7, FALSE), TRUE)=TRUE,VLOOKUP(E832,Store_VAM!B2:H273,7, FALSE),VLOOKUP(E832,Store_SRP!B2:H110,7, FALSE)), VLOOKUP(E832,Store_Showcase!B2:H144,7, FALSE))</f>
      </c>
      <c r="S832">
        <f>IF(IFERROR(VLOOKUP(E832,Store_Showcase!B2:I144,8, FALSE), TRUE)=TRUE, IF(IFERROR(VLOOKUP(E832,Store_SRP!B2:I110,8, FALSE), TRUE)=TRUE,VLOOKUP(E832,Store_VAM!B2:I273,8, FALSE),VLOOKUP(E832,Store_SRP!B2:I110,8, FALSE)), VLOOKUP(E832,Store_Showcase!B2:I144,8, FALSE))</f>
      </c>
      <c r="T832">
        <f>VLOOKUP(G832,Sku_Consolidated!A2:R957,18,FALSE)</f>
      </c>
      <c r="U832">
        <v>17681</v>
      </c>
      <c r="V832">
        <f>IF(VLOOKUP(G832,Sku_Consolidated!A2:S957,19,FALSE)="SHOWCASE", VLOOKUP(E832,Store_Showcase!B2:L144,11, FALSE), IF(VLOOKUP(G832,Sku_Consolidated!A2:S957,19,FALSE)="VAM",VLOOKUP(E832,Store_VAM!B2:L273,11, FALSE),VLOOKUP(E832,Store_SRP!B2:L110,11, FALSE)))</f>
      </c>
      <c r="W832">
        <f>VLOOKUP(G832,Sku_Consolidated!A2:W957,11,FALSE)</f>
      </c>
      <c r="X832">
        <f>VLOOKUP(G832,Sku_Consolidated!A2:H957,8,FALSE)</f>
      </c>
      <c r="Y832">
        <f>VLOOKUP(G832,Sku_Consolidated!A2:I957,9,FALSE)</f>
      </c>
      <c r="Z832" t="s">
        <v>38</v>
      </c>
      <c r="AA832">
        <f>VLOOKUP(G832,Sku_Consolidated!A2:E957,5,FALSE)</f>
      </c>
      <c r="AB832">
        <f>IF(VLOOKUP(G832,Sku_Consolidated!A2:S957,19,FALSE)="SHOWCASE", VLOOKUP(E832,Store_Showcase!B2:N144,13, FALSE), IF(VLOOKUP(G832,Sku_Consolidated!A2:S957,19,FALSE)="VAM",VLOOKUP(E832,Store_VAM!B2:N273,13, FALSE),VLOOKUP(E832,Store_SRP!B2:N110,13, FALSE)))</f>
      </c>
      <c r="AC832">
        <f>IF(IFERROR(AB832,TRUE)=TRUE, "-","OK")</f>
      </c>
      <c r="AD832" s="8" t="s">
        <v>1898</v>
      </c>
      <c r="AE832" s="8" t="s">
        <v>1899</v>
      </c>
      <c r="AF832">
        <f>IF(IFERROR(VLOOKUP(E832,Store_Showcase!B2:H144,{5}, FALSE), TRUE)=TRUE, IF(IFERROR(VLOOKUP(E832,Store_SRP!B2:H110,{5}, FALSE), TRUE)=TRUE,VLOOKUP(E832,Store_VAM!B2:H273,{5}, FALSE),VLOOKUP(E832,Store_SRP!B2:H110,{5}, FALSE)), VLOOKUP(E832,Store_Showcase!B2:H144,{5}, FALSE))</f>
      </c>
      <c r="AG832">
        <f>IF(IFERROR(VLOOKUP(E832,Store_Showcase!B2:H144,{6}, FALSE), TRUE)=TRUE, IF(IFERROR(VLOOKUP(E832,Store_SRP!B2:H110,{6}, FALSE), TRUE)=TRUE,VLOOKUP(E832,Store_VAM!B2:H273,{6}, FALSE),VLOOKUP(E832,Store_SRP!B2:H110,{6}, FALSE)), VLOOKUP(E832,Store_Showcase!B2:H144,{6}, FALSE))</f>
      </c>
      <c r="AH832">
        <f>VLOOKUP(G832,Sku_Consolidated!A2:R957,18,FALSE)</f>
      </c>
      <c r="AI832">
        <f>VLOOKUP(G832,Sku_Consolidated!A2:S957,19,FALSE)</f>
      </c>
      <c r="AJ832">
        <f>VLOOKUP(G832,Sku_Consolidated!A2:T957,20,FALSE)</f>
      </c>
    </row>
    <row r="833" spans="1:36" x14ac:dyDescent="0.25">
      <c r="A833">
        <v>2024</v>
      </c>
      <c r="B833" t="s">
        <v>31</v>
      </c>
      <c r="C833" t="s">
        <v>32</v>
      </c>
      <c r="D833" t="s">
        <v>33</v>
      </c>
      <c r="E833">
        <v>4019</v>
      </c>
      <c r="F833">
        <f>IF(IFERROR(VLOOKUP(E833,Store_Showcase!B2:H144,{2}, FALSE), TRUE)=TRUE, IF(IFERROR(VLOOKUP(E833,Store_SRP!B2:H110,{2}, FALSE), TRUE)=TRUE,VLOOKUP(E833,Store_VAM!B2:H273,{2}, FALSE),VLOOKUP(E833,Store_SRP!B2:H110,{2}, FALSE)), VLOOKUP(E833,Store_Showcase!B2:H144,{2}, FALSE))</f>
      </c>
      <c r="G833">
        <v>662372</v>
      </c>
      <c r="H833" t="s">
        <v>654</v>
      </c>
      <c r="I833" s="8" t="s">
        <v>1364</v>
      </c>
      <c r="J833" t="s">
        <v>493</v>
      </c>
      <c r="K833" s="8">
        <f>IF(J833="PCK", I833, 0)</f>
      </c>
      <c r="L833" s="8">
        <f>IF(J833="KLS", I833, IF(J833="PCK", I833*VLOOKUP(G833,Sku_Consolidated!A2:U957,21, FALSE),I833*VLOOKUP(G833,Sku_Consolidated!A2:U957,21, FALSE)))</f>
      </c>
      <c r="M833" s="8">
        <f>IF(J833="PCS", I833, 0)</f>
      </c>
      <c r="N833" s="8" t="s">
        <v>1900</v>
      </c>
      <c r="O833" s="8">
        <f>N833 * VLOOKUP(E833&amp;VLOOKUP(G833,Sku_Consolidated!A2:Q957,17,FALSE),Sku_CommRate!A2:E1002, 5, FALSE)</f>
      </c>
      <c r="P833" s="8">
        <f>N833 - O833</f>
      </c>
      <c r="Q833">
        <f>VLOOKUP(G833,Sku_Consolidated!A2:G957,7, FALSE)</f>
      </c>
      <c r="R833">
        <f>IF(IFERROR(VLOOKUP(E833,Store_Showcase!B2:H144,7, FALSE), TRUE)=TRUE, IF(IFERROR(VLOOKUP(E833,Store_SRP!B2:H110,7, FALSE), TRUE)=TRUE,VLOOKUP(E833,Store_VAM!B2:H273,7, FALSE),VLOOKUP(E833,Store_SRP!B2:H110,7, FALSE)), VLOOKUP(E833,Store_Showcase!B2:H144,7, FALSE))</f>
      </c>
      <c r="S833">
        <f>IF(IFERROR(VLOOKUP(E833,Store_Showcase!B2:I144,8, FALSE), TRUE)=TRUE, IF(IFERROR(VLOOKUP(E833,Store_SRP!B2:I110,8, FALSE), TRUE)=TRUE,VLOOKUP(E833,Store_VAM!B2:I273,8, FALSE),VLOOKUP(E833,Store_SRP!B2:I110,8, FALSE)), VLOOKUP(E833,Store_Showcase!B2:I144,8, FALSE))</f>
      </c>
      <c r="T833">
        <f>VLOOKUP(G833,Sku_Consolidated!A2:R957,18,FALSE)</f>
      </c>
      <c r="U833">
        <v>4806532531625</v>
      </c>
      <c r="V833">
        <f>IF(VLOOKUP(G833,Sku_Consolidated!A2:S957,19,FALSE)="SHOWCASE", VLOOKUP(E833,Store_Showcase!B2:L144,11, FALSE), IF(VLOOKUP(G833,Sku_Consolidated!A2:S957,19,FALSE)="VAM",VLOOKUP(E833,Store_VAM!B2:L273,11, FALSE),VLOOKUP(E833,Store_SRP!B2:L110,11, FALSE)))</f>
      </c>
      <c r="W833">
        <f>VLOOKUP(G833,Sku_Consolidated!A2:W957,11,FALSE)</f>
      </c>
      <c r="X833">
        <f>VLOOKUP(G833,Sku_Consolidated!A2:H957,8,FALSE)</f>
      </c>
      <c r="Y833">
        <f>VLOOKUP(G833,Sku_Consolidated!A2:I957,9,FALSE)</f>
      </c>
      <c r="Z833" t="s">
        <v>38</v>
      </c>
      <c r="AA833">
        <f>VLOOKUP(G833,Sku_Consolidated!A2:E957,5,FALSE)</f>
      </c>
      <c r="AB833">
        <f>IF(VLOOKUP(G833,Sku_Consolidated!A2:S957,19,FALSE)="SHOWCASE", VLOOKUP(E833,Store_Showcase!B2:N144,13, FALSE), IF(VLOOKUP(G833,Sku_Consolidated!A2:S957,19,FALSE)="VAM",VLOOKUP(E833,Store_VAM!B2:N273,13, FALSE),VLOOKUP(E833,Store_SRP!B2:N110,13, FALSE)))</f>
      </c>
      <c r="AC833">
        <f>IF(IFERROR(AB833,TRUE)=TRUE, "-","OK")</f>
      </c>
      <c r="AD833" s="8" t="s">
        <v>1901</v>
      </c>
      <c r="AE833" s="8" t="s">
        <v>1902</v>
      </c>
      <c r="AF833">
        <f>IF(IFERROR(VLOOKUP(E833,Store_Showcase!B2:H144,{5}, FALSE), TRUE)=TRUE, IF(IFERROR(VLOOKUP(E833,Store_SRP!B2:H110,{5}, FALSE), TRUE)=TRUE,VLOOKUP(E833,Store_VAM!B2:H273,{5}, FALSE),VLOOKUP(E833,Store_SRP!B2:H110,{5}, FALSE)), VLOOKUP(E833,Store_Showcase!B2:H144,{5}, FALSE))</f>
      </c>
      <c r="AG833">
        <f>IF(IFERROR(VLOOKUP(E833,Store_Showcase!B2:H144,{6}, FALSE), TRUE)=TRUE, IF(IFERROR(VLOOKUP(E833,Store_SRP!B2:H110,{6}, FALSE), TRUE)=TRUE,VLOOKUP(E833,Store_VAM!B2:H273,{6}, FALSE),VLOOKUP(E833,Store_SRP!B2:H110,{6}, FALSE)), VLOOKUP(E833,Store_Showcase!B2:H144,{6}, FALSE))</f>
      </c>
      <c r="AH833">
        <f>VLOOKUP(G833,Sku_Consolidated!A2:R957,18,FALSE)</f>
      </c>
      <c r="AI833">
        <f>VLOOKUP(G833,Sku_Consolidated!A2:S957,19,FALSE)</f>
      </c>
      <c r="AJ833">
        <f>VLOOKUP(G833,Sku_Consolidated!A2:T957,20,FALSE)</f>
      </c>
    </row>
    <row r="834" spans="1:36" x14ac:dyDescent="0.25">
      <c r="A834">
        <v>2024</v>
      </c>
      <c r="B834" t="s">
        <v>31</v>
      </c>
      <c r="C834" t="s">
        <v>32</v>
      </c>
      <c r="D834" t="s">
        <v>33</v>
      </c>
      <c r="E834">
        <v>466</v>
      </c>
      <c r="F834">
        <f>IF(IFERROR(VLOOKUP(E834,Store_Showcase!B2:H144,{2}, FALSE), TRUE)=TRUE, IF(IFERROR(VLOOKUP(E834,Store_SRP!B2:H110,{2}, FALSE), TRUE)=TRUE,VLOOKUP(E834,Store_VAM!B2:H273,{2}, FALSE),VLOOKUP(E834,Store_SRP!B2:H110,{2}, FALSE)), VLOOKUP(E834,Store_Showcase!B2:H144,{2}, FALSE))</f>
      </c>
      <c r="G834">
        <v>655708</v>
      </c>
      <c r="H834" t="s">
        <v>481</v>
      </c>
      <c r="I834" s="8" t="s">
        <v>1903</v>
      </c>
      <c r="J834" t="s">
        <v>36</v>
      </c>
      <c r="K834" s="8">
        <f>IF(J834="PCK", I834, 0)</f>
      </c>
      <c r="L834" s="8">
        <f>IF(J834="KLS", I834, IF(J834="PCK", I834*VLOOKUP(G834,Sku_Consolidated!A2:U957,21, FALSE),I834*VLOOKUP(G834,Sku_Consolidated!A2:U957,21, FALSE)))</f>
      </c>
      <c r="M834" s="8">
        <f>IF(J834="PCS", I834, 0)</f>
      </c>
      <c r="N834" s="8" t="s">
        <v>1904</v>
      </c>
      <c r="O834" s="8">
        <f>N834 * VLOOKUP(E834&amp;VLOOKUP(G834,Sku_Consolidated!A2:Q957,17,FALSE),Sku_CommRate!A2:E1002, 5, FALSE)</f>
      </c>
      <c r="P834" s="8">
        <f>N834 - O834</f>
      </c>
      <c r="Q834">
        <f>VLOOKUP(G834,Sku_Consolidated!A2:G957,7, FALSE)</f>
      </c>
      <c r="R834">
        <f>IF(IFERROR(VLOOKUP(E834,Store_Showcase!B2:H144,7, FALSE), TRUE)=TRUE, IF(IFERROR(VLOOKUP(E834,Store_SRP!B2:H110,7, FALSE), TRUE)=TRUE,VLOOKUP(E834,Store_VAM!B2:H273,7, FALSE),VLOOKUP(E834,Store_SRP!B2:H110,7, FALSE)), VLOOKUP(E834,Store_Showcase!B2:H144,7, FALSE))</f>
      </c>
      <c r="S834">
        <f>IF(IFERROR(VLOOKUP(E834,Store_Showcase!B2:I144,8, FALSE), TRUE)=TRUE, IF(IFERROR(VLOOKUP(E834,Store_SRP!B2:I110,8, FALSE), TRUE)=TRUE,VLOOKUP(E834,Store_VAM!B2:I273,8, FALSE),VLOOKUP(E834,Store_SRP!B2:I110,8, FALSE)), VLOOKUP(E834,Store_Showcase!B2:I144,8, FALSE))</f>
      </c>
      <c r="T834">
        <f>VLOOKUP(G834,Sku_Consolidated!A2:R957,18,FALSE)</f>
      </c>
      <c r="U834">
        <v>6436</v>
      </c>
      <c r="V834">
        <f>IF(VLOOKUP(G834,Sku_Consolidated!A2:S957,19,FALSE)="SHOWCASE", VLOOKUP(E834,Store_Showcase!B2:L144,11, FALSE), IF(VLOOKUP(G834,Sku_Consolidated!A2:S957,19,FALSE)="VAM",VLOOKUP(E834,Store_VAM!B2:L273,11, FALSE),VLOOKUP(E834,Store_SRP!B2:L110,11, FALSE)))</f>
      </c>
      <c r="W834">
        <f>VLOOKUP(G834,Sku_Consolidated!A2:W957,11,FALSE)</f>
      </c>
      <c r="X834">
        <f>VLOOKUP(G834,Sku_Consolidated!A2:H957,8,FALSE)</f>
      </c>
      <c r="Y834">
        <f>VLOOKUP(G834,Sku_Consolidated!A2:I957,9,FALSE)</f>
      </c>
      <c r="Z834" t="s">
        <v>38</v>
      </c>
      <c r="AA834">
        <f>VLOOKUP(G834,Sku_Consolidated!A2:E957,5,FALSE)</f>
      </c>
      <c r="AB834">
        <f>IF(VLOOKUP(G834,Sku_Consolidated!A2:S957,19,FALSE)="SHOWCASE", VLOOKUP(E834,Store_Showcase!B2:N144,13, FALSE), IF(VLOOKUP(G834,Sku_Consolidated!A2:S957,19,FALSE)="VAM",VLOOKUP(E834,Store_VAM!B2:N273,13, FALSE),VLOOKUP(E834,Store_SRP!B2:N110,13, FALSE)))</f>
      </c>
      <c r="AC834">
        <f>IF(IFERROR(AB834,TRUE)=TRUE, "-","OK")</f>
      </c>
      <c r="AD834" s="8" t="s">
        <v>1904</v>
      </c>
      <c r="AE834" s="8" t="s">
        <v>39</v>
      </c>
      <c r="AF834">
        <f>IF(IFERROR(VLOOKUP(E834,Store_Showcase!B2:H144,{5}, FALSE), TRUE)=TRUE, IF(IFERROR(VLOOKUP(E834,Store_SRP!B2:H110,{5}, FALSE), TRUE)=TRUE,VLOOKUP(E834,Store_VAM!B2:H273,{5}, FALSE),VLOOKUP(E834,Store_SRP!B2:H110,{5}, FALSE)), VLOOKUP(E834,Store_Showcase!B2:H144,{5}, FALSE))</f>
      </c>
      <c r="AG834">
        <f>IF(IFERROR(VLOOKUP(E834,Store_Showcase!B2:H144,{6}, FALSE), TRUE)=TRUE, IF(IFERROR(VLOOKUP(E834,Store_SRP!B2:H110,{6}, FALSE), TRUE)=TRUE,VLOOKUP(E834,Store_VAM!B2:H273,{6}, FALSE),VLOOKUP(E834,Store_SRP!B2:H110,{6}, FALSE)), VLOOKUP(E834,Store_Showcase!B2:H144,{6}, FALSE))</f>
      </c>
      <c r="AH834">
        <f>VLOOKUP(G834,Sku_Consolidated!A2:R957,18,FALSE)</f>
      </c>
      <c r="AI834">
        <f>VLOOKUP(G834,Sku_Consolidated!A2:S957,19,FALSE)</f>
      </c>
      <c r="AJ834">
        <f>VLOOKUP(G834,Sku_Consolidated!A2:T957,20,FALSE)</f>
      </c>
    </row>
    <row r="835" spans="1:36" x14ac:dyDescent="0.25">
      <c r="A835">
        <v>2024</v>
      </c>
      <c r="B835" t="s">
        <v>31</v>
      </c>
      <c r="C835" t="s">
        <v>32</v>
      </c>
      <c r="D835" t="s">
        <v>33</v>
      </c>
      <c r="E835">
        <v>4019</v>
      </c>
      <c r="F835">
        <f>IF(IFERROR(VLOOKUP(E835,Store_Showcase!B2:H144,{2}, FALSE), TRUE)=TRUE, IF(IFERROR(VLOOKUP(E835,Store_SRP!B2:H110,{2}, FALSE), TRUE)=TRUE,VLOOKUP(E835,Store_VAM!B2:H273,{2}, FALSE),VLOOKUP(E835,Store_SRP!B2:H110,{2}, FALSE)), VLOOKUP(E835,Store_Showcase!B2:H144,{2}, FALSE))</f>
      </c>
      <c r="G835">
        <v>655814</v>
      </c>
      <c r="H835" t="s">
        <v>192</v>
      </c>
      <c r="I835" s="8" t="s">
        <v>1905</v>
      </c>
      <c r="J835" t="s">
        <v>36</v>
      </c>
      <c r="K835" s="8">
        <f>IF(J835="PCK", I835, 0)</f>
      </c>
      <c r="L835" s="8">
        <f>IF(J835="KLS", I835, IF(J835="PCK", I835*VLOOKUP(G835,Sku_Consolidated!A2:U957,21, FALSE),I835*VLOOKUP(G835,Sku_Consolidated!A2:U957,21, FALSE)))</f>
      </c>
      <c r="M835" s="8">
        <f>IF(J835="PCS", I835, 0)</f>
      </c>
      <c r="N835" s="8" t="s">
        <v>1906</v>
      </c>
      <c r="O835" s="8">
        <f>N835 * VLOOKUP(E835&amp;VLOOKUP(G835,Sku_Consolidated!A2:Q957,17,FALSE),Sku_CommRate!A2:E1002, 5, FALSE)</f>
      </c>
      <c r="P835" s="8">
        <f>N835 - O835</f>
      </c>
      <c r="Q835">
        <f>VLOOKUP(G835,Sku_Consolidated!A2:G957,7, FALSE)</f>
      </c>
      <c r="R835">
        <f>IF(IFERROR(VLOOKUP(E835,Store_Showcase!B2:H144,7, FALSE), TRUE)=TRUE, IF(IFERROR(VLOOKUP(E835,Store_SRP!B2:H110,7, FALSE), TRUE)=TRUE,VLOOKUP(E835,Store_VAM!B2:H273,7, FALSE),VLOOKUP(E835,Store_SRP!B2:H110,7, FALSE)), VLOOKUP(E835,Store_Showcase!B2:H144,7, FALSE))</f>
      </c>
      <c r="S835">
        <f>IF(IFERROR(VLOOKUP(E835,Store_Showcase!B2:I144,8, FALSE), TRUE)=TRUE, IF(IFERROR(VLOOKUP(E835,Store_SRP!B2:I110,8, FALSE), TRUE)=TRUE,VLOOKUP(E835,Store_VAM!B2:I273,8, FALSE),VLOOKUP(E835,Store_SRP!B2:I110,8, FALSE)), VLOOKUP(E835,Store_Showcase!B2:I144,8, FALSE))</f>
      </c>
      <c r="T835">
        <f>VLOOKUP(G835,Sku_Consolidated!A2:R957,18,FALSE)</f>
      </c>
      <c r="U835">
        <v>6471</v>
      </c>
      <c r="V835">
        <f>IF(VLOOKUP(G835,Sku_Consolidated!A2:S957,19,FALSE)="SHOWCASE", VLOOKUP(E835,Store_Showcase!B2:L144,11, FALSE), IF(VLOOKUP(G835,Sku_Consolidated!A2:S957,19,FALSE)="VAM",VLOOKUP(E835,Store_VAM!B2:L273,11, FALSE),VLOOKUP(E835,Store_SRP!B2:L110,11, FALSE)))</f>
      </c>
      <c r="W835">
        <f>VLOOKUP(G835,Sku_Consolidated!A2:W957,11,FALSE)</f>
      </c>
      <c r="X835">
        <f>VLOOKUP(G835,Sku_Consolidated!A2:H957,8,FALSE)</f>
      </c>
      <c r="Y835">
        <f>VLOOKUP(G835,Sku_Consolidated!A2:I957,9,FALSE)</f>
      </c>
      <c r="Z835" t="s">
        <v>38</v>
      </c>
      <c r="AA835">
        <f>VLOOKUP(G835,Sku_Consolidated!A2:E957,5,FALSE)</f>
      </c>
      <c r="AB835">
        <f>IF(VLOOKUP(G835,Sku_Consolidated!A2:S957,19,FALSE)="SHOWCASE", VLOOKUP(E835,Store_Showcase!B2:N144,13, FALSE), IF(VLOOKUP(G835,Sku_Consolidated!A2:S957,19,FALSE)="VAM",VLOOKUP(E835,Store_VAM!B2:N273,13, FALSE),VLOOKUP(E835,Store_SRP!B2:N110,13, FALSE)))</f>
      </c>
      <c r="AC835">
        <f>IF(IFERROR(AB835,TRUE)=TRUE, "-","OK")</f>
      </c>
      <c r="AD835" s="8" t="s">
        <v>1906</v>
      </c>
      <c r="AE835" s="8" t="s">
        <v>39</v>
      </c>
      <c r="AF835">
        <f>IF(IFERROR(VLOOKUP(E835,Store_Showcase!B2:H144,{5}, FALSE), TRUE)=TRUE, IF(IFERROR(VLOOKUP(E835,Store_SRP!B2:H110,{5}, FALSE), TRUE)=TRUE,VLOOKUP(E835,Store_VAM!B2:H273,{5}, FALSE),VLOOKUP(E835,Store_SRP!B2:H110,{5}, FALSE)), VLOOKUP(E835,Store_Showcase!B2:H144,{5}, FALSE))</f>
      </c>
      <c r="AG835">
        <f>IF(IFERROR(VLOOKUP(E835,Store_Showcase!B2:H144,{6}, FALSE), TRUE)=TRUE, IF(IFERROR(VLOOKUP(E835,Store_SRP!B2:H110,{6}, FALSE), TRUE)=TRUE,VLOOKUP(E835,Store_VAM!B2:H273,{6}, FALSE),VLOOKUP(E835,Store_SRP!B2:H110,{6}, FALSE)), VLOOKUP(E835,Store_Showcase!B2:H144,{6}, FALSE))</f>
      </c>
      <c r="AH835">
        <f>VLOOKUP(G835,Sku_Consolidated!A2:R957,18,FALSE)</f>
      </c>
      <c r="AI835">
        <f>VLOOKUP(G835,Sku_Consolidated!A2:S957,19,FALSE)</f>
      </c>
      <c r="AJ835">
        <f>VLOOKUP(G835,Sku_Consolidated!A2:T957,20,FALSE)</f>
      </c>
    </row>
    <row r="836" spans="1:36" x14ac:dyDescent="0.25">
      <c r="A836">
        <v>2024</v>
      </c>
      <c r="B836" t="s">
        <v>31</v>
      </c>
      <c r="C836" t="s">
        <v>32</v>
      </c>
      <c r="D836" t="s">
        <v>33</v>
      </c>
      <c r="E836">
        <v>251</v>
      </c>
      <c r="F836">
        <f>IF(IFERROR(VLOOKUP(E836,Store_Showcase!B2:H144,{2}, FALSE), TRUE)=TRUE, IF(IFERROR(VLOOKUP(E836,Store_SRP!B2:H110,{2}, FALSE), TRUE)=TRUE,VLOOKUP(E836,Store_VAM!B2:H273,{2}, FALSE),VLOOKUP(E836,Store_SRP!B2:H110,{2}, FALSE)), VLOOKUP(E836,Store_Showcase!B2:H144,{2}, FALSE))</f>
      </c>
      <c r="G836">
        <v>655515</v>
      </c>
      <c r="H836" t="s">
        <v>428</v>
      </c>
      <c r="I836" s="8" t="s">
        <v>1907</v>
      </c>
      <c r="J836" t="s">
        <v>36</v>
      </c>
      <c r="K836" s="8">
        <f>IF(J836="PCK", I836, 0)</f>
      </c>
      <c r="L836" s="8">
        <f>IF(J836="KLS", I836, IF(J836="PCK", I836*VLOOKUP(G836,Sku_Consolidated!A2:U957,21, FALSE),I836*VLOOKUP(G836,Sku_Consolidated!A2:U957,21, FALSE)))</f>
      </c>
      <c r="M836" s="8">
        <f>IF(J836="PCS", I836, 0)</f>
      </c>
      <c r="N836" s="8" t="s">
        <v>1908</v>
      </c>
      <c r="O836" s="8">
        <f>N836 * VLOOKUP(E836&amp;VLOOKUP(G836,Sku_Consolidated!A2:Q957,17,FALSE),Sku_CommRate!A2:E1002, 5, FALSE)</f>
      </c>
      <c r="P836" s="8">
        <f>N836 - O836</f>
      </c>
      <c r="Q836">
        <f>VLOOKUP(G836,Sku_Consolidated!A2:G957,7, FALSE)</f>
      </c>
      <c r="R836">
        <f>IF(IFERROR(VLOOKUP(E836,Store_Showcase!B2:H144,7, FALSE), TRUE)=TRUE, IF(IFERROR(VLOOKUP(E836,Store_SRP!B2:H110,7, FALSE), TRUE)=TRUE,VLOOKUP(E836,Store_VAM!B2:H273,7, FALSE),VLOOKUP(E836,Store_SRP!B2:H110,7, FALSE)), VLOOKUP(E836,Store_Showcase!B2:H144,7, FALSE))</f>
      </c>
      <c r="S836">
        <f>IF(IFERROR(VLOOKUP(E836,Store_Showcase!B2:I144,8, FALSE), TRUE)=TRUE, IF(IFERROR(VLOOKUP(E836,Store_SRP!B2:I110,8, FALSE), TRUE)=TRUE,VLOOKUP(E836,Store_VAM!B2:I273,8, FALSE),VLOOKUP(E836,Store_SRP!B2:I110,8, FALSE)), VLOOKUP(E836,Store_Showcase!B2:I144,8, FALSE))</f>
      </c>
      <c r="T836">
        <f>VLOOKUP(G836,Sku_Consolidated!A2:R957,18,FALSE)</f>
      </c>
      <c r="U836">
        <v>6338</v>
      </c>
      <c r="V836">
        <f>IF(VLOOKUP(G836,Sku_Consolidated!A2:S957,19,FALSE)="SHOWCASE", VLOOKUP(E836,Store_Showcase!B2:L144,11, FALSE), IF(VLOOKUP(G836,Sku_Consolidated!A2:S957,19,FALSE)="VAM",VLOOKUP(E836,Store_VAM!B2:L273,11, FALSE),VLOOKUP(E836,Store_SRP!B2:L110,11, FALSE)))</f>
      </c>
      <c r="W836">
        <f>VLOOKUP(G836,Sku_Consolidated!A2:W957,11,FALSE)</f>
      </c>
      <c r="X836">
        <f>VLOOKUP(G836,Sku_Consolidated!A2:H957,8,FALSE)</f>
      </c>
      <c r="Y836">
        <f>VLOOKUP(G836,Sku_Consolidated!A2:I957,9,FALSE)</f>
      </c>
      <c r="Z836" t="s">
        <v>38</v>
      </c>
      <c r="AA836">
        <f>VLOOKUP(G836,Sku_Consolidated!A2:E957,5,FALSE)</f>
      </c>
      <c r="AB836">
        <f>IF(VLOOKUP(G836,Sku_Consolidated!A2:S957,19,FALSE)="SHOWCASE", VLOOKUP(E836,Store_Showcase!B2:N144,13, FALSE), IF(VLOOKUP(G836,Sku_Consolidated!A2:S957,19,FALSE)="VAM",VLOOKUP(E836,Store_VAM!B2:N273,13, FALSE),VLOOKUP(E836,Store_SRP!B2:N110,13, FALSE)))</f>
      </c>
      <c r="AC836">
        <f>IF(IFERROR(AB836,TRUE)=TRUE, "-","OK")</f>
      </c>
      <c r="AD836" s="8" t="s">
        <v>1908</v>
      </c>
      <c r="AE836" s="8" t="s">
        <v>39</v>
      </c>
      <c r="AF836">
        <f>IF(IFERROR(VLOOKUP(E836,Store_Showcase!B2:H144,{5}, FALSE), TRUE)=TRUE, IF(IFERROR(VLOOKUP(E836,Store_SRP!B2:H110,{5}, FALSE), TRUE)=TRUE,VLOOKUP(E836,Store_VAM!B2:H273,{5}, FALSE),VLOOKUP(E836,Store_SRP!B2:H110,{5}, FALSE)), VLOOKUP(E836,Store_Showcase!B2:H144,{5}, FALSE))</f>
      </c>
      <c r="AG836">
        <f>IF(IFERROR(VLOOKUP(E836,Store_Showcase!B2:H144,{6}, FALSE), TRUE)=TRUE, IF(IFERROR(VLOOKUP(E836,Store_SRP!B2:H110,{6}, FALSE), TRUE)=TRUE,VLOOKUP(E836,Store_VAM!B2:H273,{6}, FALSE),VLOOKUP(E836,Store_SRP!B2:H110,{6}, FALSE)), VLOOKUP(E836,Store_Showcase!B2:H144,{6}, FALSE))</f>
      </c>
      <c r="AH836">
        <f>VLOOKUP(G836,Sku_Consolidated!A2:R957,18,FALSE)</f>
      </c>
      <c r="AI836">
        <f>VLOOKUP(G836,Sku_Consolidated!A2:S957,19,FALSE)</f>
      </c>
      <c r="AJ836">
        <f>VLOOKUP(G836,Sku_Consolidated!A2:T957,20,FALSE)</f>
      </c>
    </row>
    <row r="837" spans="1:36" x14ac:dyDescent="0.25">
      <c r="A837">
        <v>2024</v>
      </c>
      <c r="B837" t="s">
        <v>31</v>
      </c>
      <c r="C837" t="s">
        <v>32</v>
      </c>
      <c r="D837" t="s">
        <v>33</v>
      </c>
      <c r="E837">
        <v>231</v>
      </c>
      <c r="F837">
        <f>IF(IFERROR(VLOOKUP(E837,Store_Showcase!B2:H144,{2}, FALSE), TRUE)=TRUE, IF(IFERROR(VLOOKUP(E837,Store_SRP!B2:H110,{2}, FALSE), TRUE)=TRUE,VLOOKUP(E837,Store_VAM!B2:H273,{2}, FALSE),VLOOKUP(E837,Store_SRP!B2:H110,{2}, FALSE)), VLOOKUP(E837,Store_Showcase!B2:H144,{2}, FALSE))</f>
      </c>
      <c r="G837">
        <v>655335</v>
      </c>
      <c r="H837" t="s">
        <v>1089</v>
      </c>
      <c r="I837" s="8" t="s">
        <v>1909</v>
      </c>
      <c r="J837" t="s">
        <v>36</v>
      </c>
      <c r="K837" s="8">
        <f>IF(J837="PCK", I837, 0)</f>
      </c>
      <c r="L837" s="8">
        <f>IF(J837="KLS", I837, IF(J837="PCK", I837*VLOOKUP(G837,Sku_Consolidated!A2:U957,21, FALSE),I837*VLOOKUP(G837,Sku_Consolidated!A2:U957,21, FALSE)))</f>
      </c>
      <c r="M837" s="8">
        <f>IF(J837="PCS", I837, 0)</f>
      </c>
      <c r="N837" s="8" t="s">
        <v>1910</v>
      </c>
      <c r="O837" s="8">
        <f>N837 * VLOOKUP(E837&amp;VLOOKUP(G837,Sku_Consolidated!A2:Q957,17,FALSE),Sku_CommRate!A2:E1002, 5, FALSE)</f>
      </c>
      <c r="P837" s="8">
        <f>N837 - O837</f>
      </c>
      <c r="Q837">
        <f>VLOOKUP(G837,Sku_Consolidated!A2:G957,7, FALSE)</f>
      </c>
      <c r="R837">
        <f>IF(IFERROR(VLOOKUP(E837,Store_Showcase!B2:H144,7, FALSE), TRUE)=TRUE, IF(IFERROR(VLOOKUP(E837,Store_SRP!B2:H110,7, FALSE), TRUE)=TRUE,VLOOKUP(E837,Store_VAM!B2:H273,7, FALSE),VLOOKUP(E837,Store_SRP!B2:H110,7, FALSE)), VLOOKUP(E837,Store_Showcase!B2:H144,7, FALSE))</f>
      </c>
      <c r="S837">
        <f>IF(IFERROR(VLOOKUP(E837,Store_Showcase!B2:I144,8, FALSE), TRUE)=TRUE, IF(IFERROR(VLOOKUP(E837,Store_SRP!B2:I110,8, FALSE), TRUE)=TRUE,VLOOKUP(E837,Store_VAM!B2:I273,8, FALSE),VLOOKUP(E837,Store_SRP!B2:I110,8, FALSE)), VLOOKUP(E837,Store_Showcase!B2:I144,8, FALSE))</f>
      </c>
      <c r="T837">
        <f>VLOOKUP(G837,Sku_Consolidated!A2:R957,18,FALSE)</f>
      </c>
      <c r="U837">
        <v>6259</v>
      </c>
      <c r="V837">
        <f>IF(VLOOKUP(G837,Sku_Consolidated!A2:S957,19,FALSE)="SHOWCASE", VLOOKUP(E837,Store_Showcase!B2:L144,11, FALSE), IF(VLOOKUP(G837,Sku_Consolidated!A2:S957,19,FALSE)="VAM",VLOOKUP(E837,Store_VAM!B2:L273,11, FALSE),VLOOKUP(E837,Store_SRP!B2:L110,11, FALSE)))</f>
      </c>
      <c r="W837">
        <f>VLOOKUP(G837,Sku_Consolidated!A2:W957,11,FALSE)</f>
      </c>
      <c r="X837">
        <f>VLOOKUP(G837,Sku_Consolidated!A2:H957,8,FALSE)</f>
      </c>
      <c r="Y837">
        <f>VLOOKUP(G837,Sku_Consolidated!A2:I957,9,FALSE)</f>
      </c>
      <c r="Z837" t="s">
        <v>38</v>
      </c>
      <c r="AA837">
        <f>VLOOKUP(G837,Sku_Consolidated!A2:E957,5,FALSE)</f>
      </c>
      <c r="AB837">
        <f>IF(VLOOKUP(G837,Sku_Consolidated!A2:S957,19,FALSE)="SHOWCASE", VLOOKUP(E837,Store_Showcase!B2:N144,13, FALSE), IF(VLOOKUP(G837,Sku_Consolidated!A2:S957,19,FALSE)="VAM",VLOOKUP(E837,Store_VAM!B2:N273,13, FALSE),VLOOKUP(E837,Store_SRP!B2:N110,13, FALSE)))</f>
      </c>
      <c r="AC837">
        <f>IF(IFERROR(AB837,TRUE)=TRUE, "-","OK")</f>
      </c>
      <c r="AD837" s="8" t="s">
        <v>1910</v>
      </c>
      <c r="AE837" s="8" t="s">
        <v>39</v>
      </c>
      <c r="AF837">
        <f>IF(IFERROR(VLOOKUP(E837,Store_Showcase!B2:H144,{5}, FALSE), TRUE)=TRUE, IF(IFERROR(VLOOKUP(E837,Store_SRP!B2:H110,{5}, FALSE), TRUE)=TRUE,VLOOKUP(E837,Store_VAM!B2:H273,{5}, FALSE),VLOOKUP(E837,Store_SRP!B2:H110,{5}, FALSE)), VLOOKUP(E837,Store_Showcase!B2:H144,{5}, FALSE))</f>
      </c>
      <c r="AG837">
        <f>IF(IFERROR(VLOOKUP(E837,Store_Showcase!B2:H144,{6}, FALSE), TRUE)=TRUE, IF(IFERROR(VLOOKUP(E837,Store_SRP!B2:H110,{6}, FALSE), TRUE)=TRUE,VLOOKUP(E837,Store_VAM!B2:H273,{6}, FALSE),VLOOKUP(E837,Store_SRP!B2:H110,{6}, FALSE)), VLOOKUP(E837,Store_Showcase!B2:H144,{6}, FALSE))</f>
      </c>
      <c r="AH837">
        <f>VLOOKUP(G837,Sku_Consolidated!A2:R957,18,FALSE)</f>
      </c>
      <c r="AI837">
        <f>VLOOKUP(G837,Sku_Consolidated!A2:S957,19,FALSE)</f>
      </c>
      <c r="AJ837">
        <f>VLOOKUP(G837,Sku_Consolidated!A2:T957,20,FALSE)</f>
      </c>
    </row>
    <row r="838" spans="1:36" x14ac:dyDescent="0.25">
      <c r="A838">
        <v>2024</v>
      </c>
      <c r="B838" t="s">
        <v>31</v>
      </c>
      <c r="C838" t="s">
        <v>32</v>
      </c>
      <c r="D838" t="s">
        <v>33</v>
      </c>
      <c r="E838">
        <v>480</v>
      </c>
      <c r="F838">
        <f>IF(IFERROR(VLOOKUP(E838,Store_Showcase!B2:H144,{2}, FALSE), TRUE)=TRUE, IF(IFERROR(VLOOKUP(E838,Store_SRP!B2:H110,{2}, FALSE), TRUE)=TRUE,VLOOKUP(E838,Store_VAM!B2:H273,{2}, FALSE),VLOOKUP(E838,Store_SRP!B2:H110,{2}, FALSE)), VLOOKUP(E838,Store_Showcase!B2:H144,{2}, FALSE))</f>
      </c>
      <c r="G838">
        <v>655731</v>
      </c>
      <c r="H838" t="s">
        <v>771</v>
      </c>
      <c r="I838" s="8" t="s">
        <v>1911</v>
      </c>
      <c r="J838" t="s">
        <v>36</v>
      </c>
      <c r="K838" s="8">
        <f>IF(J838="PCK", I838, 0)</f>
      </c>
      <c r="L838" s="8">
        <f>IF(J838="KLS", I838, IF(J838="PCK", I838*VLOOKUP(G838,Sku_Consolidated!A2:U957,21, FALSE),I838*VLOOKUP(G838,Sku_Consolidated!A2:U957,21, FALSE)))</f>
      </c>
      <c r="M838" s="8">
        <f>IF(J838="PCS", I838, 0)</f>
      </c>
      <c r="N838" s="8" t="s">
        <v>1912</v>
      </c>
      <c r="O838" s="8">
        <f>N838 * VLOOKUP(E838&amp;VLOOKUP(G838,Sku_Consolidated!A2:Q957,17,FALSE),Sku_CommRate!A2:E1002, 5, FALSE)</f>
      </c>
      <c r="P838" s="8">
        <f>N838 - O838</f>
      </c>
      <c r="Q838">
        <f>VLOOKUP(G838,Sku_Consolidated!A2:G957,7, FALSE)</f>
      </c>
      <c r="R838">
        <f>IF(IFERROR(VLOOKUP(E838,Store_Showcase!B2:H144,7, FALSE), TRUE)=TRUE, IF(IFERROR(VLOOKUP(E838,Store_SRP!B2:H110,7, FALSE), TRUE)=TRUE,VLOOKUP(E838,Store_VAM!B2:H273,7, FALSE),VLOOKUP(E838,Store_SRP!B2:H110,7, FALSE)), VLOOKUP(E838,Store_Showcase!B2:H144,7, FALSE))</f>
      </c>
      <c r="S838">
        <f>IF(IFERROR(VLOOKUP(E838,Store_Showcase!B2:I144,8, FALSE), TRUE)=TRUE, IF(IFERROR(VLOOKUP(E838,Store_SRP!B2:I110,8, FALSE), TRUE)=TRUE,VLOOKUP(E838,Store_VAM!B2:I273,8, FALSE),VLOOKUP(E838,Store_SRP!B2:I110,8, FALSE)), VLOOKUP(E838,Store_Showcase!B2:I144,8, FALSE))</f>
      </c>
      <c r="T838">
        <f>VLOOKUP(G838,Sku_Consolidated!A2:R957,18,FALSE)</f>
      </c>
      <c r="U838">
        <v>6452</v>
      </c>
      <c r="V838">
        <f>IF(VLOOKUP(G838,Sku_Consolidated!A2:S957,19,FALSE)="SHOWCASE", VLOOKUP(E838,Store_Showcase!B2:L144,11, FALSE), IF(VLOOKUP(G838,Sku_Consolidated!A2:S957,19,FALSE)="VAM",VLOOKUP(E838,Store_VAM!B2:L273,11, FALSE),VLOOKUP(E838,Store_SRP!B2:L110,11, FALSE)))</f>
      </c>
      <c r="W838">
        <f>VLOOKUP(G838,Sku_Consolidated!A2:W957,11,FALSE)</f>
      </c>
      <c r="X838">
        <f>VLOOKUP(G838,Sku_Consolidated!A2:H957,8,FALSE)</f>
      </c>
      <c r="Y838">
        <f>VLOOKUP(G838,Sku_Consolidated!A2:I957,9,FALSE)</f>
      </c>
      <c r="Z838" t="s">
        <v>38</v>
      </c>
      <c r="AA838">
        <f>VLOOKUP(G838,Sku_Consolidated!A2:E957,5,FALSE)</f>
      </c>
      <c r="AB838">
        <f>IF(VLOOKUP(G838,Sku_Consolidated!A2:S957,19,FALSE)="SHOWCASE", VLOOKUP(E838,Store_Showcase!B2:N144,13, FALSE), IF(VLOOKUP(G838,Sku_Consolidated!A2:S957,19,FALSE)="VAM",VLOOKUP(E838,Store_VAM!B2:N273,13, FALSE),VLOOKUP(E838,Store_SRP!B2:N110,13, FALSE)))</f>
      </c>
      <c r="AC838">
        <f>IF(IFERROR(AB838,TRUE)=TRUE, "-","OK")</f>
      </c>
      <c r="AD838" s="8" t="s">
        <v>1912</v>
      </c>
      <c r="AE838" s="8" t="s">
        <v>39</v>
      </c>
      <c r="AF838">
        <f>IF(IFERROR(VLOOKUP(E838,Store_Showcase!B2:H144,{5}, FALSE), TRUE)=TRUE, IF(IFERROR(VLOOKUP(E838,Store_SRP!B2:H110,{5}, FALSE), TRUE)=TRUE,VLOOKUP(E838,Store_VAM!B2:H273,{5}, FALSE),VLOOKUP(E838,Store_SRP!B2:H110,{5}, FALSE)), VLOOKUP(E838,Store_Showcase!B2:H144,{5}, FALSE))</f>
      </c>
      <c r="AG838">
        <f>IF(IFERROR(VLOOKUP(E838,Store_Showcase!B2:H144,{6}, FALSE), TRUE)=TRUE, IF(IFERROR(VLOOKUP(E838,Store_SRP!B2:H110,{6}, FALSE), TRUE)=TRUE,VLOOKUP(E838,Store_VAM!B2:H273,{6}, FALSE),VLOOKUP(E838,Store_SRP!B2:H110,{6}, FALSE)), VLOOKUP(E838,Store_Showcase!B2:H144,{6}, FALSE))</f>
      </c>
      <c r="AH838">
        <f>VLOOKUP(G838,Sku_Consolidated!A2:R957,18,FALSE)</f>
      </c>
      <c r="AI838">
        <f>VLOOKUP(G838,Sku_Consolidated!A2:S957,19,FALSE)</f>
      </c>
      <c r="AJ838">
        <f>VLOOKUP(G838,Sku_Consolidated!A2:T957,20,FALSE)</f>
      </c>
    </row>
    <row r="839" spans="1:36" x14ac:dyDescent="0.25">
      <c r="A839">
        <v>2024</v>
      </c>
      <c r="B839" t="s">
        <v>31</v>
      </c>
      <c r="C839" t="s">
        <v>32</v>
      </c>
      <c r="D839" t="s">
        <v>33</v>
      </c>
      <c r="E839">
        <v>481</v>
      </c>
      <c r="F839">
        <f>IF(IFERROR(VLOOKUP(E839,Store_Showcase!B2:H144,{2}, FALSE), TRUE)=TRUE, IF(IFERROR(VLOOKUP(E839,Store_SRP!B2:H110,{2}, FALSE), TRUE)=TRUE,VLOOKUP(E839,Store_VAM!B2:H273,{2}, FALSE),VLOOKUP(E839,Store_SRP!B2:H110,{2}, FALSE)), VLOOKUP(E839,Store_Showcase!B2:H144,{2}, FALSE))</f>
      </c>
      <c r="G839">
        <v>655717</v>
      </c>
      <c r="H839" t="s">
        <v>134</v>
      </c>
      <c r="I839" s="8" t="s">
        <v>1913</v>
      </c>
      <c r="J839" t="s">
        <v>36</v>
      </c>
      <c r="K839" s="8">
        <f>IF(J839="PCK", I839, 0)</f>
      </c>
      <c r="L839" s="8">
        <f>IF(J839="KLS", I839, IF(J839="PCK", I839*VLOOKUP(G839,Sku_Consolidated!A2:U957,21, FALSE),I839*VLOOKUP(G839,Sku_Consolidated!A2:U957,21, FALSE)))</f>
      </c>
      <c r="M839" s="8">
        <f>IF(J839="PCS", I839, 0)</f>
      </c>
      <c r="N839" s="8" t="s">
        <v>1914</v>
      </c>
      <c r="O839" s="8">
        <f>N839 * VLOOKUP(E839&amp;VLOOKUP(G839,Sku_Consolidated!A2:Q957,17,FALSE),Sku_CommRate!A2:E1002, 5, FALSE)</f>
      </c>
      <c r="P839" s="8">
        <f>N839 - O839</f>
      </c>
      <c r="Q839">
        <f>VLOOKUP(G839,Sku_Consolidated!A2:G957,7, FALSE)</f>
      </c>
      <c r="R839">
        <f>IF(IFERROR(VLOOKUP(E839,Store_Showcase!B2:H144,7, FALSE), TRUE)=TRUE, IF(IFERROR(VLOOKUP(E839,Store_SRP!B2:H110,7, FALSE), TRUE)=TRUE,VLOOKUP(E839,Store_VAM!B2:H273,7, FALSE),VLOOKUP(E839,Store_SRP!B2:H110,7, FALSE)), VLOOKUP(E839,Store_Showcase!B2:H144,7, FALSE))</f>
      </c>
      <c r="S839">
        <f>IF(IFERROR(VLOOKUP(E839,Store_Showcase!B2:I144,8, FALSE), TRUE)=TRUE, IF(IFERROR(VLOOKUP(E839,Store_SRP!B2:I110,8, FALSE), TRUE)=TRUE,VLOOKUP(E839,Store_VAM!B2:I273,8, FALSE),VLOOKUP(E839,Store_SRP!B2:I110,8, FALSE)), VLOOKUP(E839,Store_Showcase!B2:I144,8, FALSE))</f>
      </c>
      <c r="T839">
        <f>VLOOKUP(G839,Sku_Consolidated!A2:R957,18,FALSE)</f>
      </c>
      <c r="U839">
        <v>6445</v>
      </c>
      <c r="V839">
        <f>IF(VLOOKUP(G839,Sku_Consolidated!A2:S957,19,FALSE)="SHOWCASE", VLOOKUP(E839,Store_Showcase!B2:L144,11, FALSE), IF(VLOOKUP(G839,Sku_Consolidated!A2:S957,19,FALSE)="VAM",VLOOKUP(E839,Store_VAM!B2:L273,11, FALSE),VLOOKUP(E839,Store_SRP!B2:L110,11, FALSE)))</f>
      </c>
      <c r="W839">
        <f>VLOOKUP(G839,Sku_Consolidated!A2:W957,11,FALSE)</f>
      </c>
      <c r="X839">
        <f>VLOOKUP(G839,Sku_Consolidated!A2:H957,8,FALSE)</f>
      </c>
      <c r="Y839">
        <f>VLOOKUP(G839,Sku_Consolidated!A2:I957,9,FALSE)</f>
      </c>
      <c r="Z839" t="s">
        <v>38</v>
      </c>
      <c r="AA839">
        <f>VLOOKUP(G839,Sku_Consolidated!A2:E957,5,FALSE)</f>
      </c>
      <c r="AB839">
        <f>IF(VLOOKUP(G839,Sku_Consolidated!A2:S957,19,FALSE)="SHOWCASE", VLOOKUP(E839,Store_Showcase!B2:N144,13, FALSE), IF(VLOOKUP(G839,Sku_Consolidated!A2:S957,19,FALSE)="VAM",VLOOKUP(E839,Store_VAM!B2:N273,13, FALSE),VLOOKUP(E839,Store_SRP!B2:N110,13, FALSE)))</f>
      </c>
      <c r="AC839">
        <f>IF(IFERROR(AB839,TRUE)=TRUE, "-","OK")</f>
      </c>
      <c r="AD839" s="8" t="s">
        <v>1914</v>
      </c>
      <c r="AE839" s="8" t="s">
        <v>39</v>
      </c>
      <c r="AF839">
        <f>IF(IFERROR(VLOOKUP(E839,Store_Showcase!B2:H144,{5}, FALSE), TRUE)=TRUE, IF(IFERROR(VLOOKUP(E839,Store_SRP!B2:H110,{5}, FALSE), TRUE)=TRUE,VLOOKUP(E839,Store_VAM!B2:H273,{5}, FALSE),VLOOKUP(E839,Store_SRP!B2:H110,{5}, FALSE)), VLOOKUP(E839,Store_Showcase!B2:H144,{5}, FALSE))</f>
      </c>
      <c r="AG839">
        <f>IF(IFERROR(VLOOKUP(E839,Store_Showcase!B2:H144,{6}, FALSE), TRUE)=TRUE, IF(IFERROR(VLOOKUP(E839,Store_SRP!B2:H110,{6}, FALSE), TRUE)=TRUE,VLOOKUP(E839,Store_VAM!B2:H273,{6}, FALSE),VLOOKUP(E839,Store_SRP!B2:H110,{6}, FALSE)), VLOOKUP(E839,Store_Showcase!B2:H144,{6}, FALSE))</f>
      </c>
      <c r="AH839">
        <f>VLOOKUP(G839,Sku_Consolidated!A2:R957,18,FALSE)</f>
      </c>
      <c r="AI839">
        <f>VLOOKUP(G839,Sku_Consolidated!A2:S957,19,FALSE)</f>
      </c>
      <c r="AJ839">
        <f>VLOOKUP(G839,Sku_Consolidated!A2:T957,20,FALSE)</f>
      </c>
    </row>
    <row r="840" spans="1:36" x14ac:dyDescent="0.25">
      <c r="A840">
        <v>2024</v>
      </c>
      <c r="B840" t="s">
        <v>31</v>
      </c>
      <c r="C840" t="s">
        <v>32</v>
      </c>
      <c r="D840" t="s">
        <v>33</v>
      </c>
      <c r="E840">
        <v>625</v>
      </c>
      <c r="F840">
        <f>IF(IFERROR(VLOOKUP(E840,Store_Showcase!B2:H144,{2}, FALSE), TRUE)=TRUE, IF(IFERROR(VLOOKUP(E840,Store_SRP!B2:H110,{2}, FALSE), TRUE)=TRUE,VLOOKUP(E840,Store_VAM!B2:H273,{2}, FALSE),VLOOKUP(E840,Store_SRP!B2:H110,{2}, FALSE)), VLOOKUP(E840,Store_Showcase!B2:H144,{2}, FALSE))</f>
      </c>
      <c r="G840">
        <v>671860</v>
      </c>
      <c r="H840" t="s">
        <v>1458</v>
      </c>
      <c r="I840" s="8" t="s">
        <v>1643</v>
      </c>
      <c r="J840" t="s">
        <v>493</v>
      </c>
      <c r="K840" s="8">
        <f>IF(J840="PCK", I840, 0)</f>
      </c>
      <c r="L840" s="8">
        <f>IF(J840="KLS", I840, IF(J840="PCK", I840*VLOOKUP(G840,Sku_Consolidated!A2:U957,21, FALSE),I840*VLOOKUP(G840,Sku_Consolidated!A2:U957,21, FALSE)))</f>
      </c>
      <c r="M840" s="8">
        <f>IF(J840="PCS", I840, 0)</f>
      </c>
      <c r="N840" s="8" t="s">
        <v>1915</v>
      </c>
      <c r="O840" s="8">
        <f>N840 * VLOOKUP(E840&amp;VLOOKUP(G840,Sku_Consolidated!A2:Q957,17,FALSE),Sku_CommRate!A2:E1002, 5, FALSE)</f>
      </c>
      <c r="P840" s="8">
        <f>N840 - O840</f>
      </c>
      <c r="Q840">
        <f>VLOOKUP(G840,Sku_Consolidated!A2:G957,7, FALSE)</f>
      </c>
      <c r="R840">
        <f>IF(IFERROR(VLOOKUP(E840,Store_Showcase!B2:H144,7, FALSE), TRUE)=TRUE, IF(IFERROR(VLOOKUP(E840,Store_SRP!B2:H110,7, FALSE), TRUE)=TRUE,VLOOKUP(E840,Store_VAM!B2:H273,7, FALSE),VLOOKUP(E840,Store_SRP!B2:H110,7, FALSE)), VLOOKUP(E840,Store_Showcase!B2:H144,7, FALSE))</f>
      </c>
      <c r="S840">
        <f>IF(IFERROR(VLOOKUP(E840,Store_Showcase!B2:I144,8, FALSE), TRUE)=TRUE, IF(IFERROR(VLOOKUP(E840,Store_SRP!B2:I110,8, FALSE), TRUE)=TRUE,VLOOKUP(E840,Store_VAM!B2:I273,8, FALSE),VLOOKUP(E840,Store_SRP!B2:I110,8, FALSE)), VLOOKUP(E840,Store_Showcase!B2:I144,8, FALSE))</f>
      </c>
      <c r="T840">
        <f>VLOOKUP(G840,Sku_Consolidated!A2:R957,18,FALSE)</f>
      </c>
      <c r="U840">
        <v>2100006718607</v>
      </c>
      <c r="V840">
        <f>IF(VLOOKUP(G840,Sku_Consolidated!A2:S957,19,FALSE)="SHOWCASE", VLOOKUP(E840,Store_Showcase!B2:L144,11, FALSE), IF(VLOOKUP(G840,Sku_Consolidated!A2:S957,19,FALSE)="VAM",VLOOKUP(E840,Store_VAM!B2:L273,11, FALSE),VLOOKUP(E840,Store_SRP!B2:L110,11, FALSE)))</f>
      </c>
      <c r="W840">
        <f>VLOOKUP(G840,Sku_Consolidated!A2:W957,11,FALSE)</f>
      </c>
      <c r="X840">
        <f>VLOOKUP(G840,Sku_Consolidated!A2:H957,8,FALSE)</f>
      </c>
      <c r="Y840">
        <f>VLOOKUP(G840,Sku_Consolidated!A2:I957,9,FALSE)</f>
      </c>
      <c r="Z840" t="s">
        <v>38</v>
      </c>
      <c r="AA840">
        <f>VLOOKUP(G840,Sku_Consolidated!A2:E957,5,FALSE)</f>
      </c>
      <c r="AB840">
        <f>IF(VLOOKUP(G840,Sku_Consolidated!A2:S957,19,FALSE)="SHOWCASE", VLOOKUP(E840,Store_Showcase!B2:N144,13, FALSE), IF(VLOOKUP(G840,Sku_Consolidated!A2:S957,19,FALSE)="VAM",VLOOKUP(E840,Store_VAM!B2:N273,13, FALSE),VLOOKUP(E840,Store_SRP!B2:N110,13, FALSE)))</f>
      </c>
      <c r="AC840">
        <f>IF(IFERROR(AB840,TRUE)=TRUE, "-","OK")</f>
      </c>
      <c r="AD840" s="8" t="s">
        <v>1915</v>
      </c>
      <c r="AE840" s="8" t="s">
        <v>39</v>
      </c>
      <c r="AF840">
        <f>IF(IFERROR(VLOOKUP(E840,Store_Showcase!B2:H144,{5}, FALSE), TRUE)=TRUE, IF(IFERROR(VLOOKUP(E840,Store_SRP!B2:H110,{5}, FALSE), TRUE)=TRUE,VLOOKUP(E840,Store_VAM!B2:H273,{5}, FALSE),VLOOKUP(E840,Store_SRP!B2:H110,{5}, FALSE)), VLOOKUP(E840,Store_Showcase!B2:H144,{5}, FALSE))</f>
      </c>
      <c r="AG840">
        <f>IF(IFERROR(VLOOKUP(E840,Store_Showcase!B2:H144,{6}, FALSE), TRUE)=TRUE, IF(IFERROR(VLOOKUP(E840,Store_SRP!B2:H110,{6}, FALSE), TRUE)=TRUE,VLOOKUP(E840,Store_VAM!B2:H273,{6}, FALSE),VLOOKUP(E840,Store_SRP!B2:H110,{6}, FALSE)), VLOOKUP(E840,Store_Showcase!B2:H144,{6}, FALSE))</f>
      </c>
      <c r="AH840">
        <f>VLOOKUP(G840,Sku_Consolidated!A2:R957,18,FALSE)</f>
      </c>
      <c r="AI840">
        <f>VLOOKUP(G840,Sku_Consolidated!A2:S957,19,FALSE)</f>
      </c>
      <c r="AJ840">
        <f>VLOOKUP(G840,Sku_Consolidated!A2:T957,20,FALSE)</f>
      </c>
    </row>
    <row r="841" spans="1:36" x14ac:dyDescent="0.25">
      <c r="A841">
        <v>2024</v>
      </c>
      <c r="B841" t="s">
        <v>31</v>
      </c>
      <c r="C841" t="s">
        <v>32</v>
      </c>
      <c r="D841" t="s">
        <v>33</v>
      </c>
      <c r="E841">
        <v>262</v>
      </c>
      <c r="F841">
        <f>IF(IFERROR(VLOOKUP(E841,Store_Showcase!B2:H144,{2}, FALSE), TRUE)=TRUE, IF(IFERROR(VLOOKUP(E841,Store_SRP!B2:H110,{2}, FALSE), TRUE)=TRUE,VLOOKUP(E841,Store_VAM!B2:H273,{2}, FALSE),VLOOKUP(E841,Store_SRP!B2:H110,{2}, FALSE)), VLOOKUP(E841,Store_Showcase!B2:H144,{2}, FALSE))</f>
      </c>
      <c r="G841">
        <v>655519</v>
      </c>
      <c r="H841" t="s">
        <v>392</v>
      </c>
      <c r="I841" s="8" t="s">
        <v>1916</v>
      </c>
      <c r="J841" t="s">
        <v>36</v>
      </c>
      <c r="K841" s="8">
        <f>IF(J841="PCK", I841, 0)</f>
      </c>
      <c r="L841" s="8">
        <f>IF(J841="KLS", I841, IF(J841="PCK", I841*VLOOKUP(G841,Sku_Consolidated!A2:U957,21, FALSE),I841*VLOOKUP(G841,Sku_Consolidated!A2:U957,21, FALSE)))</f>
      </c>
      <c r="M841" s="8">
        <f>IF(J841="PCS", I841, 0)</f>
      </c>
      <c r="N841" s="8" t="s">
        <v>1917</v>
      </c>
      <c r="O841" s="8">
        <f>N841 * VLOOKUP(E841&amp;VLOOKUP(G841,Sku_Consolidated!A2:Q957,17,FALSE),Sku_CommRate!A2:E1002, 5, FALSE)</f>
      </c>
      <c r="P841" s="8">
        <f>N841 - O841</f>
      </c>
      <c r="Q841">
        <f>VLOOKUP(G841,Sku_Consolidated!A2:G957,7, FALSE)</f>
      </c>
      <c r="R841">
        <f>IF(IFERROR(VLOOKUP(E841,Store_Showcase!B2:H144,7, FALSE), TRUE)=TRUE, IF(IFERROR(VLOOKUP(E841,Store_SRP!B2:H110,7, FALSE), TRUE)=TRUE,VLOOKUP(E841,Store_VAM!B2:H273,7, FALSE),VLOOKUP(E841,Store_SRP!B2:H110,7, FALSE)), VLOOKUP(E841,Store_Showcase!B2:H144,7, FALSE))</f>
      </c>
      <c r="S841">
        <f>IF(IFERROR(VLOOKUP(E841,Store_Showcase!B2:I144,8, FALSE), TRUE)=TRUE, IF(IFERROR(VLOOKUP(E841,Store_SRP!B2:I110,8, FALSE), TRUE)=TRUE,VLOOKUP(E841,Store_VAM!B2:I273,8, FALSE),VLOOKUP(E841,Store_SRP!B2:I110,8, FALSE)), VLOOKUP(E841,Store_Showcase!B2:I144,8, FALSE))</f>
      </c>
      <c r="T841">
        <f>VLOOKUP(G841,Sku_Consolidated!A2:R957,18,FALSE)</f>
      </c>
      <c r="U841">
        <v>6341</v>
      </c>
      <c r="V841">
        <f>IF(VLOOKUP(G841,Sku_Consolidated!A2:S957,19,FALSE)="SHOWCASE", VLOOKUP(E841,Store_Showcase!B2:L144,11, FALSE), IF(VLOOKUP(G841,Sku_Consolidated!A2:S957,19,FALSE)="VAM",VLOOKUP(E841,Store_VAM!B2:L273,11, FALSE),VLOOKUP(E841,Store_SRP!B2:L110,11, FALSE)))</f>
      </c>
      <c r="W841">
        <f>VLOOKUP(G841,Sku_Consolidated!A2:W957,11,FALSE)</f>
      </c>
      <c r="X841">
        <f>VLOOKUP(G841,Sku_Consolidated!A2:H957,8,FALSE)</f>
      </c>
      <c r="Y841">
        <f>VLOOKUP(G841,Sku_Consolidated!A2:I957,9,FALSE)</f>
      </c>
      <c r="Z841" t="s">
        <v>38</v>
      </c>
      <c r="AA841">
        <f>VLOOKUP(G841,Sku_Consolidated!A2:E957,5,FALSE)</f>
      </c>
      <c r="AB841">
        <f>IF(VLOOKUP(G841,Sku_Consolidated!A2:S957,19,FALSE)="SHOWCASE", VLOOKUP(E841,Store_Showcase!B2:N144,13, FALSE), IF(VLOOKUP(G841,Sku_Consolidated!A2:S957,19,FALSE)="VAM",VLOOKUP(E841,Store_VAM!B2:N273,13, FALSE),VLOOKUP(E841,Store_SRP!B2:N110,13, FALSE)))</f>
      </c>
      <c r="AC841">
        <f>IF(IFERROR(AB841,TRUE)=TRUE, "-","OK")</f>
      </c>
      <c r="AD841" s="8" t="s">
        <v>1917</v>
      </c>
      <c r="AE841" s="8" t="s">
        <v>39</v>
      </c>
      <c r="AF841">
        <f>IF(IFERROR(VLOOKUP(E841,Store_Showcase!B2:H144,{5}, FALSE), TRUE)=TRUE, IF(IFERROR(VLOOKUP(E841,Store_SRP!B2:H110,{5}, FALSE), TRUE)=TRUE,VLOOKUP(E841,Store_VAM!B2:H273,{5}, FALSE),VLOOKUP(E841,Store_SRP!B2:H110,{5}, FALSE)), VLOOKUP(E841,Store_Showcase!B2:H144,{5}, FALSE))</f>
      </c>
      <c r="AG841">
        <f>IF(IFERROR(VLOOKUP(E841,Store_Showcase!B2:H144,{6}, FALSE), TRUE)=TRUE, IF(IFERROR(VLOOKUP(E841,Store_SRP!B2:H110,{6}, FALSE), TRUE)=TRUE,VLOOKUP(E841,Store_VAM!B2:H273,{6}, FALSE),VLOOKUP(E841,Store_SRP!B2:H110,{6}, FALSE)), VLOOKUP(E841,Store_Showcase!B2:H144,{6}, FALSE))</f>
      </c>
      <c r="AH841">
        <f>VLOOKUP(G841,Sku_Consolidated!A2:R957,18,FALSE)</f>
      </c>
      <c r="AI841">
        <f>VLOOKUP(G841,Sku_Consolidated!A2:S957,19,FALSE)</f>
      </c>
      <c r="AJ841">
        <f>VLOOKUP(G841,Sku_Consolidated!A2:T957,20,FALSE)</f>
      </c>
    </row>
    <row r="842" spans="1:36" x14ac:dyDescent="0.25">
      <c r="A842">
        <v>2024</v>
      </c>
      <c r="B842" t="s">
        <v>31</v>
      </c>
      <c r="C842" t="s">
        <v>32</v>
      </c>
      <c r="D842" t="s">
        <v>33</v>
      </c>
      <c r="E842">
        <v>802</v>
      </c>
      <c r="F842">
        <f>IF(IFERROR(VLOOKUP(E842,Store_Showcase!B2:H144,{2}, FALSE), TRUE)=TRUE, IF(IFERROR(VLOOKUP(E842,Store_SRP!B2:H110,{2}, FALSE), TRUE)=TRUE,VLOOKUP(E842,Store_VAM!B2:H273,{2}, FALSE),VLOOKUP(E842,Store_SRP!B2:H110,{2}, FALSE)), VLOOKUP(E842,Store_Showcase!B2:H144,{2}, FALSE))</f>
      </c>
      <c r="G842">
        <v>687763</v>
      </c>
      <c r="H842" t="s">
        <v>1298</v>
      </c>
      <c r="I842" s="8" t="s">
        <v>1643</v>
      </c>
      <c r="J842" t="s">
        <v>493</v>
      </c>
      <c r="K842" s="8">
        <f>IF(J842="PCK", I842, 0)</f>
      </c>
      <c r="L842" s="8">
        <f>IF(J842="KLS", I842, IF(J842="PCK", I842*VLOOKUP(G842,Sku_Consolidated!A2:U957,21, FALSE),I842*VLOOKUP(G842,Sku_Consolidated!A2:U957,21, FALSE)))</f>
      </c>
      <c r="M842" s="8">
        <f>IF(J842="PCS", I842, 0)</f>
      </c>
      <c r="N842" s="8" t="s">
        <v>1918</v>
      </c>
      <c r="O842" s="8">
        <f>N842 * VLOOKUP(E842&amp;VLOOKUP(G842,Sku_Consolidated!A2:Q957,17,FALSE),Sku_CommRate!A2:E1002, 5, FALSE)</f>
      </c>
      <c r="P842" s="8">
        <f>N842 - O842</f>
      </c>
      <c r="Q842">
        <f>VLOOKUP(G842,Sku_Consolidated!A2:G957,7, FALSE)</f>
      </c>
      <c r="R842">
        <f>IF(IFERROR(VLOOKUP(E842,Store_Showcase!B2:H144,7, FALSE), TRUE)=TRUE, IF(IFERROR(VLOOKUP(E842,Store_SRP!B2:H110,7, FALSE), TRUE)=TRUE,VLOOKUP(E842,Store_VAM!B2:H273,7, FALSE),VLOOKUP(E842,Store_SRP!B2:H110,7, FALSE)), VLOOKUP(E842,Store_Showcase!B2:H144,7, FALSE))</f>
      </c>
      <c r="S842">
        <f>IF(IFERROR(VLOOKUP(E842,Store_Showcase!B2:I144,8, FALSE), TRUE)=TRUE, IF(IFERROR(VLOOKUP(E842,Store_SRP!B2:I110,8, FALSE), TRUE)=TRUE,VLOOKUP(E842,Store_VAM!B2:I273,8, FALSE),VLOOKUP(E842,Store_SRP!B2:I110,8, FALSE)), VLOOKUP(E842,Store_Showcase!B2:I144,8, FALSE))</f>
      </c>
      <c r="T842">
        <f>VLOOKUP(G842,Sku_Consolidated!A2:R957,18,FALSE)</f>
      </c>
      <c r="U842">
        <v>4806532531540</v>
      </c>
      <c r="V842">
        <f>IF(VLOOKUP(G842,Sku_Consolidated!A2:S957,19,FALSE)="SHOWCASE", VLOOKUP(E842,Store_Showcase!B2:L144,11, FALSE), IF(VLOOKUP(G842,Sku_Consolidated!A2:S957,19,FALSE)="VAM",VLOOKUP(E842,Store_VAM!B2:L273,11, FALSE),VLOOKUP(E842,Store_SRP!B2:L110,11, FALSE)))</f>
      </c>
      <c r="W842">
        <f>VLOOKUP(G842,Sku_Consolidated!A2:W957,11,FALSE)</f>
      </c>
      <c r="X842">
        <f>VLOOKUP(G842,Sku_Consolidated!A2:H957,8,FALSE)</f>
      </c>
      <c r="Y842">
        <f>VLOOKUP(G842,Sku_Consolidated!A2:I957,9,FALSE)</f>
      </c>
      <c r="Z842" t="s">
        <v>38</v>
      </c>
      <c r="AA842">
        <f>VLOOKUP(G842,Sku_Consolidated!A2:E957,5,FALSE)</f>
      </c>
      <c r="AB842">
        <f>IF(VLOOKUP(G842,Sku_Consolidated!A2:S957,19,FALSE)="SHOWCASE", VLOOKUP(E842,Store_Showcase!B2:N144,13, FALSE), IF(VLOOKUP(G842,Sku_Consolidated!A2:S957,19,FALSE)="VAM",VLOOKUP(E842,Store_VAM!B2:N273,13, FALSE),VLOOKUP(E842,Store_SRP!B2:N110,13, FALSE)))</f>
      </c>
      <c r="AC842">
        <f>IF(IFERROR(AB842,TRUE)=TRUE, "-","OK")</f>
      </c>
      <c r="AD842" s="8" t="s">
        <v>1919</v>
      </c>
      <c r="AE842" s="8" t="s">
        <v>1920</v>
      </c>
      <c r="AF842">
        <f>IF(IFERROR(VLOOKUP(E842,Store_Showcase!B2:H144,{5}, FALSE), TRUE)=TRUE, IF(IFERROR(VLOOKUP(E842,Store_SRP!B2:H110,{5}, FALSE), TRUE)=TRUE,VLOOKUP(E842,Store_VAM!B2:H273,{5}, FALSE),VLOOKUP(E842,Store_SRP!B2:H110,{5}, FALSE)), VLOOKUP(E842,Store_Showcase!B2:H144,{5}, FALSE))</f>
      </c>
      <c r="AG842">
        <f>IF(IFERROR(VLOOKUP(E842,Store_Showcase!B2:H144,{6}, FALSE), TRUE)=TRUE, IF(IFERROR(VLOOKUP(E842,Store_SRP!B2:H110,{6}, FALSE), TRUE)=TRUE,VLOOKUP(E842,Store_VAM!B2:H273,{6}, FALSE),VLOOKUP(E842,Store_SRP!B2:H110,{6}, FALSE)), VLOOKUP(E842,Store_Showcase!B2:H144,{6}, FALSE))</f>
      </c>
      <c r="AH842">
        <f>VLOOKUP(G842,Sku_Consolidated!A2:R957,18,FALSE)</f>
      </c>
      <c r="AI842">
        <f>VLOOKUP(G842,Sku_Consolidated!A2:S957,19,FALSE)</f>
      </c>
      <c r="AJ842">
        <f>VLOOKUP(G842,Sku_Consolidated!A2:T957,20,FALSE)</f>
      </c>
    </row>
    <row r="843" spans="1:36" x14ac:dyDescent="0.25">
      <c r="A843">
        <v>2024</v>
      </c>
      <c r="B843" t="s">
        <v>31</v>
      </c>
      <c r="C843" t="s">
        <v>32</v>
      </c>
      <c r="D843" t="s">
        <v>33</v>
      </c>
      <c r="E843">
        <v>102</v>
      </c>
      <c r="F843">
        <f>IF(IFERROR(VLOOKUP(E843,Store_Showcase!B2:H144,{2}, FALSE), TRUE)=TRUE, IF(IFERROR(VLOOKUP(E843,Store_SRP!B2:H110,{2}, FALSE), TRUE)=TRUE,VLOOKUP(E843,Store_VAM!B2:H273,{2}, FALSE),VLOOKUP(E843,Store_SRP!B2:H110,{2}, FALSE)), VLOOKUP(E843,Store_Showcase!B2:H144,{2}, FALSE))</f>
      </c>
      <c r="G843">
        <v>687763</v>
      </c>
      <c r="H843" t="s">
        <v>1298</v>
      </c>
      <c r="I843" s="8" t="s">
        <v>1643</v>
      </c>
      <c r="J843" t="s">
        <v>493</v>
      </c>
      <c r="K843" s="8">
        <f>IF(J843="PCK", I843, 0)</f>
      </c>
      <c r="L843" s="8">
        <f>IF(J843="KLS", I843, IF(J843="PCK", I843*VLOOKUP(G843,Sku_Consolidated!A2:U957,21, FALSE),I843*VLOOKUP(G843,Sku_Consolidated!A2:U957,21, FALSE)))</f>
      </c>
      <c r="M843" s="8">
        <f>IF(J843="PCS", I843, 0)</f>
      </c>
      <c r="N843" s="8" t="s">
        <v>1921</v>
      </c>
      <c r="O843" s="8">
        <f>N843 * VLOOKUP(E843&amp;VLOOKUP(G843,Sku_Consolidated!A2:Q957,17,FALSE),Sku_CommRate!A2:E1002, 5, FALSE)</f>
      </c>
      <c r="P843" s="8">
        <f>N843 - O843</f>
      </c>
      <c r="Q843">
        <f>VLOOKUP(G843,Sku_Consolidated!A2:G957,7, FALSE)</f>
      </c>
      <c r="R843">
        <f>IF(IFERROR(VLOOKUP(E843,Store_Showcase!B2:H144,7, FALSE), TRUE)=TRUE, IF(IFERROR(VLOOKUP(E843,Store_SRP!B2:H110,7, FALSE), TRUE)=TRUE,VLOOKUP(E843,Store_VAM!B2:H273,7, FALSE),VLOOKUP(E843,Store_SRP!B2:H110,7, FALSE)), VLOOKUP(E843,Store_Showcase!B2:H144,7, FALSE))</f>
      </c>
      <c r="S843">
        <f>IF(IFERROR(VLOOKUP(E843,Store_Showcase!B2:I144,8, FALSE), TRUE)=TRUE, IF(IFERROR(VLOOKUP(E843,Store_SRP!B2:I110,8, FALSE), TRUE)=TRUE,VLOOKUP(E843,Store_VAM!B2:I273,8, FALSE),VLOOKUP(E843,Store_SRP!B2:I110,8, FALSE)), VLOOKUP(E843,Store_Showcase!B2:I144,8, FALSE))</f>
      </c>
      <c r="T843">
        <f>VLOOKUP(G843,Sku_Consolidated!A2:R957,18,FALSE)</f>
      </c>
      <c r="U843">
        <v>4806532531540</v>
      </c>
      <c r="V843">
        <f>IF(VLOOKUP(G843,Sku_Consolidated!A2:S957,19,FALSE)="SHOWCASE", VLOOKUP(E843,Store_Showcase!B2:L144,11, FALSE), IF(VLOOKUP(G843,Sku_Consolidated!A2:S957,19,FALSE)="VAM",VLOOKUP(E843,Store_VAM!B2:L273,11, FALSE),VLOOKUP(E843,Store_SRP!B2:L110,11, FALSE)))</f>
      </c>
      <c r="W843">
        <f>VLOOKUP(G843,Sku_Consolidated!A2:W957,11,FALSE)</f>
      </c>
      <c r="X843">
        <f>VLOOKUP(G843,Sku_Consolidated!A2:H957,8,FALSE)</f>
      </c>
      <c r="Y843">
        <f>VLOOKUP(G843,Sku_Consolidated!A2:I957,9,FALSE)</f>
      </c>
      <c r="Z843" t="s">
        <v>38</v>
      </c>
      <c r="AA843">
        <f>VLOOKUP(G843,Sku_Consolidated!A2:E957,5,FALSE)</f>
      </c>
      <c r="AB843">
        <f>IF(VLOOKUP(G843,Sku_Consolidated!A2:S957,19,FALSE)="SHOWCASE", VLOOKUP(E843,Store_Showcase!B2:N144,13, FALSE), IF(VLOOKUP(G843,Sku_Consolidated!A2:S957,19,FALSE)="VAM",VLOOKUP(E843,Store_VAM!B2:N273,13, FALSE),VLOOKUP(E843,Store_SRP!B2:N110,13, FALSE)))</f>
      </c>
      <c r="AC843">
        <f>IF(IFERROR(AB843,TRUE)=TRUE, "-","OK")</f>
      </c>
      <c r="AD843" s="8" t="s">
        <v>1922</v>
      </c>
      <c r="AE843" s="8" t="s">
        <v>1923</v>
      </c>
      <c r="AF843">
        <f>IF(IFERROR(VLOOKUP(E843,Store_Showcase!B2:H144,{5}, FALSE), TRUE)=TRUE, IF(IFERROR(VLOOKUP(E843,Store_SRP!B2:H110,{5}, FALSE), TRUE)=TRUE,VLOOKUP(E843,Store_VAM!B2:H273,{5}, FALSE),VLOOKUP(E843,Store_SRP!B2:H110,{5}, FALSE)), VLOOKUP(E843,Store_Showcase!B2:H144,{5}, FALSE))</f>
      </c>
      <c r="AG843">
        <f>IF(IFERROR(VLOOKUP(E843,Store_Showcase!B2:H144,{6}, FALSE), TRUE)=TRUE, IF(IFERROR(VLOOKUP(E843,Store_SRP!B2:H110,{6}, FALSE), TRUE)=TRUE,VLOOKUP(E843,Store_VAM!B2:H273,{6}, FALSE),VLOOKUP(E843,Store_SRP!B2:H110,{6}, FALSE)), VLOOKUP(E843,Store_Showcase!B2:H144,{6}, FALSE))</f>
      </c>
      <c r="AH843">
        <f>VLOOKUP(G843,Sku_Consolidated!A2:R957,18,FALSE)</f>
      </c>
      <c r="AI843">
        <f>VLOOKUP(G843,Sku_Consolidated!A2:S957,19,FALSE)</f>
      </c>
      <c r="AJ843">
        <f>VLOOKUP(G843,Sku_Consolidated!A2:T957,20,FALSE)</f>
      </c>
    </row>
    <row r="844" spans="1:36" x14ac:dyDescent="0.25">
      <c r="A844">
        <v>2024</v>
      </c>
      <c r="B844" t="s">
        <v>31</v>
      </c>
      <c r="C844" t="s">
        <v>32</v>
      </c>
      <c r="D844" t="s">
        <v>33</v>
      </c>
      <c r="E844">
        <v>496</v>
      </c>
      <c r="F844">
        <f>IF(IFERROR(VLOOKUP(E844,Store_Showcase!B2:H144,{2}, FALSE), TRUE)=TRUE, IF(IFERROR(VLOOKUP(E844,Store_SRP!B2:H110,{2}, FALSE), TRUE)=TRUE,VLOOKUP(E844,Store_VAM!B2:H273,{2}, FALSE),VLOOKUP(E844,Store_SRP!B2:H110,{2}, FALSE)), VLOOKUP(E844,Store_Showcase!B2:H144,{2}, FALSE))</f>
      </c>
      <c r="G844">
        <v>655714</v>
      </c>
      <c r="H844" t="s">
        <v>834</v>
      </c>
      <c r="I844" s="8" t="s">
        <v>1924</v>
      </c>
      <c r="J844" t="s">
        <v>36</v>
      </c>
      <c r="K844" s="8">
        <f>IF(J844="PCK", I844, 0)</f>
      </c>
      <c r="L844" s="8">
        <f>IF(J844="KLS", I844, IF(J844="PCK", I844*VLOOKUP(G844,Sku_Consolidated!A2:U957,21, FALSE),I844*VLOOKUP(G844,Sku_Consolidated!A2:U957,21, FALSE)))</f>
      </c>
      <c r="M844" s="8">
        <f>IF(J844="PCS", I844, 0)</f>
      </c>
      <c r="N844" s="8" t="s">
        <v>1925</v>
      </c>
      <c r="O844" s="8">
        <f>N844 * VLOOKUP(E844&amp;VLOOKUP(G844,Sku_Consolidated!A2:Q957,17,FALSE),Sku_CommRate!A2:E1002, 5, FALSE)</f>
      </c>
      <c r="P844" s="8">
        <f>N844 - O844</f>
      </c>
      <c r="Q844">
        <f>VLOOKUP(G844,Sku_Consolidated!A2:G957,7, FALSE)</f>
      </c>
      <c r="R844">
        <f>IF(IFERROR(VLOOKUP(E844,Store_Showcase!B2:H144,7, FALSE), TRUE)=TRUE, IF(IFERROR(VLOOKUP(E844,Store_SRP!B2:H110,7, FALSE), TRUE)=TRUE,VLOOKUP(E844,Store_VAM!B2:H273,7, FALSE),VLOOKUP(E844,Store_SRP!B2:H110,7, FALSE)), VLOOKUP(E844,Store_Showcase!B2:H144,7, FALSE))</f>
      </c>
      <c r="S844">
        <f>IF(IFERROR(VLOOKUP(E844,Store_Showcase!B2:I144,8, FALSE), TRUE)=TRUE, IF(IFERROR(VLOOKUP(E844,Store_SRP!B2:I110,8, FALSE), TRUE)=TRUE,VLOOKUP(E844,Store_VAM!B2:I273,8, FALSE),VLOOKUP(E844,Store_SRP!B2:I110,8, FALSE)), VLOOKUP(E844,Store_Showcase!B2:I144,8, FALSE))</f>
      </c>
      <c r="T844">
        <f>VLOOKUP(G844,Sku_Consolidated!A2:R957,18,FALSE)</f>
      </c>
      <c r="U844">
        <v>6442</v>
      </c>
      <c r="V844">
        <f>IF(VLOOKUP(G844,Sku_Consolidated!A2:S957,19,FALSE)="SHOWCASE", VLOOKUP(E844,Store_Showcase!B2:L144,11, FALSE), IF(VLOOKUP(G844,Sku_Consolidated!A2:S957,19,FALSE)="VAM",VLOOKUP(E844,Store_VAM!B2:L273,11, FALSE),VLOOKUP(E844,Store_SRP!B2:L110,11, FALSE)))</f>
      </c>
      <c r="W844">
        <f>VLOOKUP(G844,Sku_Consolidated!A2:W957,11,FALSE)</f>
      </c>
      <c r="X844">
        <f>VLOOKUP(G844,Sku_Consolidated!A2:H957,8,FALSE)</f>
      </c>
      <c r="Y844">
        <f>VLOOKUP(G844,Sku_Consolidated!A2:I957,9,FALSE)</f>
      </c>
      <c r="Z844" t="s">
        <v>38</v>
      </c>
      <c r="AA844">
        <f>VLOOKUP(G844,Sku_Consolidated!A2:E957,5,FALSE)</f>
      </c>
      <c r="AB844">
        <f>IF(VLOOKUP(G844,Sku_Consolidated!A2:S957,19,FALSE)="SHOWCASE", VLOOKUP(E844,Store_Showcase!B2:N144,13, FALSE), IF(VLOOKUP(G844,Sku_Consolidated!A2:S957,19,FALSE)="VAM",VLOOKUP(E844,Store_VAM!B2:N273,13, FALSE),VLOOKUP(E844,Store_SRP!B2:N110,13, FALSE)))</f>
      </c>
      <c r="AC844">
        <f>IF(IFERROR(AB844,TRUE)=TRUE, "-","OK")</f>
      </c>
      <c r="AD844" s="8" t="s">
        <v>1925</v>
      </c>
      <c r="AE844" s="8" t="s">
        <v>39</v>
      </c>
      <c r="AF844">
        <f>IF(IFERROR(VLOOKUP(E844,Store_Showcase!B2:H144,{5}, FALSE), TRUE)=TRUE, IF(IFERROR(VLOOKUP(E844,Store_SRP!B2:H110,{5}, FALSE), TRUE)=TRUE,VLOOKUP(E844,Store_VAM!B2:H273,{5}, FALSE),VLOOKUP(E844,Store_SRP!B2:H110,{5}, FALSE)), VLOOKUP(E844,Store_Showcase!B2:H144,{5}, FALSE))</f>
      </c>
      <c r="AG844">
        <f>IF(IFERROR(VLOOKUP(E844,Store_Showcase!B2:H144,{6}, FALSE), TRUE)=TRUE, IF(IFERROR(VLOOKUP(E844,Store_SRP!B2:H110,{6}, FALSE), TRUE)=TRUE,VLOOKUP(E844,Store_VAM!B2:H273,{6}, FALSE),VLOOKUP(E844,Store_SRP!B2:H110,{6}, FALSE)), VLOOKUP(E844,Store_Showcase!B2:H144,{6}, FALSE))</f>
      </c>
      <c r="AH844">
        <f>VLOOKUP(G844,Sku_Consolidated!A2:R957,18,FALSE)</f>
      </c>
      <c r="AI844">
        <f>VLOOKUP(G844,Sku_Consolidated!A2:S957,19,FALSE)</f>
      </c>
      <c r="AJ844">
        <f>VLOOKUP(G844,Sku_Consolidated!A2:T957,20,FALSE)</f>
      </c>
    </row>
    <row r="845" spans="1:36" x14ac:dyDescent="0.25">
      <c r="A845">
        <v>2024</v>
      </c>
      <c r="B845" t="s">
        <v>31</v>
      </c>
      <c r="C845" t="s">
        <v>32</v>
      </c>
      <c r="D845" t="s">
        <v>33</v>
      </c>
      <c r="E845">
        <v>4001</v>
      </c>
      <c r="F845">
        <f>IF(IFERROR(VLOOKUP(E845,Store_Showcase!B2:H144,{2}, FALSE), TRUE)=TRUE, IF(IFERROR(VLOOKUP(E845,Store_SRP!B2:H110,{2}, FALSE), TRUE)=TRUE,VLOOKUP(E845,Store_VAM!B2:H273,{2}, FALSE),VLOOKUP(E845,Store_SRP!B2:H110,{2}, FALSE)), VLOOKUP(E845,Store_Showcase!B2:H144,{2}, FALSE))</f>
      </c>
      <c r="G845">
        <v>671860</v>
      </c>
      <c r="H845" t="s">
        <v>1458</v>
      </c>
      <c r="I845" s="8" t="s">
        <v>1643</v>
      </c>
      <c r="J845" t="s">
        <v>493</v>
      </c>
      <c r="K845" s="8">
        <f>IF(J845="PCK", I845, 0)</f>
      </c>
      <c r="L845" s="8">
        <f>IF(J845="KLS", I845, IF(J845="PCK", I845*VLOOKUP(G845,Sku_Consolidated!A2:U957,21, FALSE),I845*VLOOKUP(G845,Sku_Consolidated!A2:U957,21, FALSE)))</f>
      </c>
      <c r="M845" s="8">
        <f>IF(J845="PCS", I845, 0)</f>
      </c>
      <c r="N845" s="8" t="s">
        <v>1926</v>
      </c>
      <c r="O845" s="8">
        <f>N845 * VLOOKUP(E845&amp;VLOOKUP(G845,Sku_Consolidated!A2:Q957,17,FALSE),Sku_CommRate!A2:E1002, 5, FALSE)</f>
      </c>
      <c r="P845" s="8">
        <f>N845 - O845</f>
      </c>
      <c r="Q845">
        <f>VLOOKUP(G845,Sku_Consolidated!A2:G957,7, FALSE)</f>
      </c>
      <c r="R845">
        <f>IF(IFERROR(VLOOKUP(E845,Store_Showcase!B2:H144,7, FALSE), TRUE)=TRUE, IF(IFERROR(VLOOKUP(E845,Store_SRP!B2:H110,7, FALSE), TRUE)=TRUE,VLOOKUP(E845,Store_VAM!B2:H273,7, FALSE),VLOOKUP(E845,Store_SRP!B2:H110,7, FALSE)), VLOOKUP(E845,Store_Showcase!B2:H144,7, FALSE))</f>
      </c>
      <c r="S845">
        <f>IF(IFERROR(VLOOKUP(E845,Store_Showcase!B2:I144,8, FALSE), TRUE)=TRUE, IF(IFERROR(VLOOKUP(E845,Store_SRP!B2:I110,8, FALSE), TRUE)=TRUE,VLOOKUP(E845,Store_VAM!B2:I273,8, FALSE),VLOOKUP(E845,Store_SRP!B2:I110,8, FALSE)), VLOOKUP(E845,Store_Showcase!B2:I144,8, FALSE))</f>
      </c>
      <c r="T845">
        <f>VLOOKUP(G845,Sku_Consolidated!A2:R957,18,FALSE)</f>
      </c>
      <c r="U845">
        <v>2100006718607</v>
      </c>
      <c r="V845">
        <f>IF(VLOOKUP(G845,Sku_Consolidated!A2:S957,19,FALSE)="SHOWCASE", VLOOKUP(E845,Store_Showcase!B2:L144,11, FALSE), IF(VLOOKUP(G845,Sku_Consolidated!A2:S957,19,FALSE)="VAM",VLOOKUP(E845,Store_VAM!B2:L273,11, FALSE),VLOOKUP(E845,Store_SRP!B2:L110,11, FALSE)))</f>
      </c>
      <c r="W845">
        <f>VLOOKUP(G845,Sku_Consolidated!A2:W957,11,FALSE)</f>
      </c>
      <c r="X845">
        <f>VLOOKUP(G845,Sku_Consolidated!A2:H957,8,FALSE)</f>
      </c>
      <c r="Y845">
        <f>VLOOKUP(G845,Sku_Consolidated!A2:I957,9,FALSE)</f>
      </c>
      <c r="Z845" t="s">
        <v>38</v>
      </c>
      <c r="AA845">
        <f>VLOOKUP(G845,Sku_Consolidated!A2:E957,5,FALSE)</f>
      </c>
      <c r="AB845">
        <f>IF(VLOOKUP(G845,Sku_Consolidated!A2:S957,19,FALSE)="SHOWCASE", VLOOKUP(E845,Store_Showcase!B2:N144,13, FALSE), IF(VLOOKUP(G845,Sku_Consolidated!A2:S957,19,FALSE)="VAM",VLOOKUP(E845,Store_VAM!B2:N273,13, FALSE),VLOOKUP(E845,Store_SRP!B2:N110,13, FALSE)))</f>
      </c>
      <c r="AC845">
        <f>IF(IFERROR(AB845,TRUE)=TRUE, "-","OK")</f>
      </c>
      <c r="AD845" s="8" t="s">
        <v>1926</v>
      </c>
      <c r="AE845" s="8" t="s">
        <v>39</v>
      </c>
      <c r="AF845">
        <f>IF(IFERROR(VLOOKUP(E845,Store_Showcase!B2:H144,{5}, FALSE), TRUE)=TRUE, IF(IFERROR(VLOOKUP(E845,Store_SRP!B2:H110,{5}, FALSE), TRUE)=TRUE,VLOOKUP(E845,Store_VAM!B2:H273,{5}, FALSE),VLOOKUP(E845,Store_SRP!B2:H110,{5}, FALSE)), VLOOKUP(E845,Store_Showcase!B2:H144,{5}, FALSE))</f>
      </c>
      <c r="AG845">
        <f>IF(IFERROR(VLOOKUP(E845,Store_Showcase!B2:H144,{6}, FALSE), TRUE)=TRUE, IF(IFERROR(VLOOKUP(E845,Store_SRP!B2:H110,{6}, FALSE), TRUE)=TRUE,VLOOKUP(E845,Store_VAM!B2:H273,{6}, FALSE),VLOOKUP(E845,Store_SRP!B2:H110,{6}, FALSE)), VLOOKUP(E845,Store_Showcase!B2:H144,{6}, FALSE))</f>
      </c>
      <c r="AH845">
        <f>VLOOKUP(G845,Sku_Consolidated!A2:R957,18,FALSE)</f>
      </c>
      <c r="AI845">
        <f>VLOOKUP(G845,Sku_Consolidated!A2:S957,19,FALSE)</f>
      </c>
      <c r="AJ845">
        <f>VLOOKUP(G845,Sku_Consolidated!A2:T957,20,FALSE)</f>
      </c>
    </row>
    <row r="846" spans="1:36" x14ac:dyDescent="0.25">
      <c r="A846">
        <v>2024</v>
      </c>
      <c r="B846" t="s">
        <v>31</v>
      </c>
      <c r="C846" t="s">
        <v>32</v>
      </c>
      <c r="D846" t="s">
        <v>33</v>
      </c>
      <c r="E846">
        <v>4019</v>
      </c>
      <c r="F846">
        <f>IF(IFERROR(VLOOKUP(E846,Store_Showcase!B2:H144,{2}, FALSE), TRUE)=TRUE, IF(IFERROR(VLOOKUP(E846,Store_SRP!B2:H110,{2}, FALSE), TRUE)=TRUE,VLOOKUP(E846,Store_VAM!B2:H273,{2}, FALSE),VLOOKUP(E846,Store_SRP!B2:H110,{2}, FALSE)), VLOOKUP(E846,Store_Showcase!B2:H144,{2}, FALSE))</f>
      </c>
      <c r="G846">
        <v>671860</v>
      </c>
      <c r="H846" t="s">
        <v>1458</v>
      </c>
      <c r="I846" s="8" t="s">
        <v>1643</v>
      </c>
      <c r="J846" t="s">
        <v>493</v>
      </c>
      <c r="K846" s="8">
        <f>IF(J846="PCK", I846, 0)</f>
      </c>
      <c r="L846" s="8">
        <f>IF(J846="KLS", I846, IF(J846="PCK", I846*VLOOKUP(G846,Sku_Consolidated!A2:U957,21, FALSE),I846*VLOOKUP(G846,Sku_Consolidated!A2:U957,21, FALSE)))</f>
      </c>
      <c r="M846" s="8">
        <f>IF(J846="PCS", I846, 0)</f>
      </c>
      <c r="N846" s="8" t="s">
        <v>1926</v>
      </c>
      <c r="O846" s="8">
        <f>N846 * VLOOKUP(E846&amp;VLOOKUP(G846,Sku_Consolidated!A2:Q957,17,FALSE),Sku_CommRate!A2:E1002, 5, FALSE)</f>
      </c>
      <c r="P846" s="8">
        <f>N846 - O846</f>
      </c>
      <c r="Q846">
        <f>VLOOKUP(G846,Sku_Consolidated!A2:G957,7, FALSE)</f>
      </c>
      <c r="R846">
        <f>IF(IFERROR(VLOOKUP(E846,Store_Showcase!B2:H144,7, FALSE), TRUE)=TRUE, IF(IFERROR(VLOOKUP(E846,Store_SRP!B2:H110,7, FALSE), TRUE)=TRUE,VLOOKUP(E846,Store_VAM!B2:H273,7, FALSE),VLOOKUP(E846,Store_SRP!B2:H110,7, FALSE)), VLOOKUP(E846,Store_Showcase!B2:H144,7, FALSE))</f>
      </c>
      <c r="S846">
        <f>IF(IFERROR(VLOOKUP(E846,Store_Showcase!B2:I144,8, FALSE), TRUE)=TRUE, IF(IFERROR(VLOOKUP(E846,Store_SRP!B2:I110,8, FALSE), TRUE)=TRUE,VLOOKUP(E846,Store_VAM!B2:I273,8, FALSE),VLOOKUP(E846,Store_SRP!B2:I110,8, FALSE)), VLOOKUP(E846,Store_Showcase!B2:I144,8, FALSE))</f>
      </c>
      <c r="T846">
        <f>VLOOKUP(G846,Sku_Consolidated!A2:R957,18,FALSE)</f>
      </c>
      <c r="U846">
        <v>2100006718607</v>
      </c>
      <c r="V846">
        <f>IF(VLOOKUP(G846,Sku_Consolidated!A2:S957,19,FALSE)="SHOWCASE", VLOOKUP(E846,Store_Showcase!B2:L144,11, FALSE), IF(VLOOKUP(G846,Sku_Consolidated!A2:S957,19,FALSE)="VAM",VLOOKUP(E846,Store_VAM!B2:L273,11, FALSE),VLOOKUP(E846,Store_SRP!B2:L110,11, FALSE)))</f>
      </c>
      <c r="W846">
        <f>VLOOKUP(G846,Sku_Consolidated!A2:W957,11,FALSE)</f>
      </c>
      <c r="X846">
        <f>VLOOKUP(G846,Sku_Consolidated!A2:H957,8,FALSE)</f>
      </c>
      <c r="Y846">
        <f>VLOOKUP(G846,Sku_Consolidated!A2:I957,9,FALSE)</f>
      </c>
      <c r="Z846" t="s">
        <v>38</v>
      </c>
      <c r="AA846">
        <f>VLOOKUP(G846,Sku_Consolidated!A2:E957,5,FALSE)</f>
      </c>
      <c r="AB846">
        <f>IF(VLOOKUP(G846,Sku_Consolidated!A2:S957,19,FALSE)="SHOWCASE", VLOOKUP(E846,Store_Showcase!B2:N144,13, FALSE), IF(VLOOKUP(G846,Sku_Consolidated!A2:S957,19,FALSE)="VAM",VLOOKUP(E846,Store_VAM!B2:N273,13, FALSE),VLOOKUP(E846,Store_SRP!B2:N110,13, FALSE)))</f>
      </c>
      <c r="AC846">
        <f>IF(IFERROR(AB846,TRUE)=TRUE, "-","OK")</f>
      </c>
      <c r="AD846" s="8" t="s">
        <v>1926</v>
      </c>
      <c r="AE846" s="8" t="s">
        <v>39</v>
      </c>
      <c r="AF846">
        <f>IF(IFERROR(VLOOKUP(E846,Store_Showcase!B2:H144,{5}, FALSE), TRUE)=TRUE, IF(IFERROR(VLOOKUP(E846,Store_SRP!B2:H110,{5}, FALSE), TRUE)=TRUE,VLOOKUP(E846,Store_VAM!B2:H273,{5}, FALSE),VLOOKUP(E846,Store_SRP!B2:H110,{5}, FALSE)), VLOOKUP(E846,Store_Showcase!B2:H144,{5}, FALSE))</f>
      </c>
      <c r="AG846">
        <f>IF(IFERROR(VLOOKUP(E846,Store_Showcase!B2:H144,{6}, FALSE), TRUE)=TRUE, IF(IFERROR(VLOOKUP(E846,Store_SRP!B2:H110,{6}, FALSE), TRUE)=TRUE,VLOOKUP(E846,Store_VAM!B2:H273,{6}, FALSE),VLOOKUP(E846,Store_SRP!B2:H110,{6}, FALSE)), VLOOKUP(E846,Store_Showcase!B2:H144,{6}, FALSE))</f>
      </c>
      <c r="AH846">
        <f>VLOOKUP(G846,Sku_Consolidated!A2:R957,18,FALSE)</f>
      </c>
      <c r="AI846">
        <f>VLOOKUP(G846,Sku_Consolidated!A2:S957,19,FALSE)</f>
      </c>
      <c r="AJ846">
        <f>VLOOKUP(G846,Sku_Consolidated!A2:T957,20,FALSE)</f>
      </c>
    </row>
    <row r="847" spans="1:36" x14ac:dyDescent="0.25">
      <c r="A847">
        <v>2024</v>
      </c>
      <c r="B847" t="s">
        <v>31</v>
      </c>
      <c r="C847" t="s">
        <v>32</v>
      </c>
      <c r="D847" t="s">
        <v>33</v>
      </c>
      <c r="E847">
        <v>231</v>
      </c>
      <c r="F847">
        <f>IF(IFERROR(VLOOKUP(E847,Store_Showcase!B2:H144,{2}, FALSE), TRUE)=TRUE, IF(IFERROR(VLOOKUP(E847,Store_SRP!B2:H110,{2}, FALSE), TRUE)=TRUE,VLOOKUP(E847,Store_VAM!B2:H273,{2}, FALSE),VLOOKUP(E847,Store_SRP!B2:H110,{2}, FALSE)), VLOOKUP(E847,Store_Showcase!B2:H144,{2}, FALSE))</f>
      </c>
      <c r="G847">
        <v>655309</v>
      </c>
      <c r="H847" t="s">
        <v>219</v>
      </c>
      <c r="I847" s="8" t="s">
        <v>1927</v>
      </c>
      <c r="J847" t="s">
        <v>36</v>
      </c>
      <c r="K847" s="8">
        <f>IF(J847="PCK", I847, 0)</f>
      </c>
      <c r="L847" s="8">
        <f>IF(J847="KLS", I847, IF(J847="PCK", I847*VLOOKUP(G847,Sku_Consolidated!A2:U957,21, FALSE),I847*VLOOKUP(G847,Sku_Consolidated!A2:U957,21, FALSE)))</f>
      </c>
      <c r="M847" s="8">
        <f>IF(J847="PCS", I847, 0)</f>
      </c>
      <c r="N847" s="8" t="s">
        <v>1928</v>
      </c>
      <c r="O847" s="8">
        <f>N847 * VLOOKUP(E847&amp;VLOOKUP(G847,Sku_Consolidated!A2:Q957,17,FALSE),Sku_CommRate!A2:E1002, 5, FALSE)</f>
      </c>
      <c r="P847" s="8">
        <f>N847 - O847</f>
      </c>
      <c r="Q847">
        <f>VLOOKUP(G847,Sku_Consolidated!A2:G957,7, FALSE)</f>
      </c>
      <c r="R847">
        <f>IF(IFERROR(VLOOKUP(E847,Store_Showcase!B2:H144,7, FALSE), TRUE)=TRUE, IF(IFERROR(VLOOKUP(E847,Store_SRP!B2:H110,7, FALSE), TRUE)=TRUE,VLOOKUP(E847,Store_VAM!B2:H273,7, FALSE),VLOOKUP(E847,Store_SRP!B2:H110,7, FALSE)), VLOOKUP(E847,Store_Showcase!B2:H144,7, FALSE))</f>
      </c>
      <c r="S847">
        <f>IF(IFERROR(VLOOKUP(E847,Store_Showcase!B2:I144,8, FALSE), TRUE)=TRUE, IF(IFERROR(VLOOKUP(E847,Store_SRP!B2:I110,8, FALSE), TRUE)=TRUE,VLOOKUP(E847,Store_VAM!B2:I273,8, FALSE),VLOOKUP(E847,Store_SRP!B2:I110,8, FALSE)), VLOOKUP(E847,Store_Showcase!B2:I144,8, FALSE))</f>
      </c>
      <c r="T847">
        <f>VLOOKUP(G847,Sku_Consolidated!A2:R957,18,FALSE)</f>
      </c>
      <c r="U847">
        <v>6236</v>
      </c>
      <c r="V847">
        <f>IF(VLOOKUP(G847,Sku_Consolidated!A2:S957,19,FALSE)="SHOWCASE", VLOOKUP(E847,Store_Showcase!B2:L144,11, FALSE), IF(VLOOKUP(G847,Sku_Consolidated!A2:S957,19,FALSE)="VAM",VLOOKUP(E847,Store_VAM!B2:L273,11, FALSE),VLOOKUP(E847,Store_SRP!B2:L110,11, FALSE)))</f>
      </c>
      <c r="W847">
        <f>VLOOKUP(G847,Sku_Consolidated!A2:W957,11,FALSE)</f>
      </c>
      <c r="X847">
        <f>VLOOKUP(G847,Sku_Consolidated!A2:H957,8,FALSE)</f>
      </c>
      <c r="Y847">
        <f>VLOOKUP(G847,Sku_Consolidated!A2:I957,9,FALSE)</f>
      </c>
      <c r="Z847" t="s">
        <v>38</v>
      </c>
      <c r="AA847">
        <f>VLOOKUP(G847,Sku_Consolidated!A2:E957,5,FALSE)</f>
      </c>
      <c r="AB847">
        <f>IF(VLOOKUP(G847,Sku_Consolidated!A2:S957,19,FALSE)="SHOWCASE", VLOOKUP(E847,Store_Showcase!B2:N144,13, FALSE), IF(VLOOKUP(G847,Sku_Consolidated!A2:S957,19,FALSE)="VAM",VLOOKUP(E847,Store_VAM!B2:N273,13, FALSE),VLOOKUP(E847,Store_SRP!B2:N110,13, FALSE)))</f>
      </c>
      <c r="AC847">
        <f>IF(IFERROR(AB847,TRUE)=TRUE, "-","OK")</f>
      </c>
      <c r="AD847" s="8" t="s">
        <v>1928</v>
      </c>
      <c r="AE847" s="8" t="s">
        <v>39</v>
      </c>
      <c r="AF847">
        <f>IF(IFERROR(VLOOKUP(E847,Store_Showcase!B2:H144,{5}, FALSE), TRUE)=TRUE, IF(IFERROR(VLOOKUP(E847,Store_SRP!B2:H110,{5}, FALSE), TRUE)=TRUE,VLOOKUP(E847,Store_VAM!B2:H273,{5}, FALSE),VLOOKUP(E847,Store_SRP!B2:H110,{5}, FALSE)), VLOOKUP(E847,Store_Showcase!B2:H144,{5}, FALSE))</f>
      </c>
      <c r="AG847">
        <f>IF(IFERROR(VLOOKUP(E847,Store_Showcase!B2:H144,{6}, FALSE), TRUE)=TRUE, IF(IFERROR(VLOOKUP(E847,Store_SRP!B2:H110,{6}, FALSE), TRUE)=TRUE,VLOOKUP(E847,Store_VAM!B2:H273,{6}, FALSE),VLOOKUP(E847,Store_SRP!B2:H110,{6}, FALSE)), VLOOKUP(E847,Store_Showcase!B2:H144,{6}, FALSE))</f>
      </c>
      <c r="AH847">
        <f>VLOOKUP(G847,Sku_Consolidated!A2:R957,18,FALSE)</f>
      </c>
      <c r="AI847">
        <f>VLOOKUP(G847,Sku_Consolidated!A2:S957,19,FALSE)</f>
      </c>
      <c r="AJ847">
        <f>VLOOKUP(G847,Sku_Consolidated!A2:T957,20,FALSE)</f>
      </c>
    </row>
    <row r="848" spans="1:36" x14ac:dyDescent="0.25">
      <c r="A848">
        <v>2024</v>
      </c>
      <c r="B848" t="s">
        <v>31</v>
      </c>
      <c r="C848" t="s">
        <v>32</v>
      </c>
      <c r="D848" t="s">
        <v>33</v>
      </c>
      <c r="E848">
        <v>4004</v>
      </c>
      <c r="F848">
        <f>IF(IFERROR(VLOOKUP(E848,Store_Showcase!B2:H144,{2}, FALSE), TRUE)=TRUE, IF(IFERROR(VLOOKUP(E848,Store_SRP!B2:H110,{2}, FALSE), TRUE)=TRUE,VLOOKUP(E848,Store_VAM!B2:H273,{2}, FALSE),VLOOKUP(E848,Store_SRP!B2:H110,{2}, FALSE)), VLOOKUP(E848,Store_Showcase!B2:H144,{2}, FALSE))</f>
      </c>
      <c r="G848">
        <v>671859</v>
      </c>
      <c r="H848" t="s">
        <v>1929</v>
      </c>
      <c r="I848" s="8" t="s">
        <v>1364</v>
      </c>
      <c r="J848" t="s">
        <v>493</v>
      </c>
      <c r="K848" s="8">
        <f>IF(J848="PCK", I848, 0)</f>
      </c>
      <c r="L848" s="8">
        <f>IF(J848="KLS", I848, IF(J848="PCK", I848*VLOOKUP(G848,Sku_Consolidated!A2:U957,21, FALSE),I848*VLOOKUP(G848,Sku_Consolidated!A2:U957,21, FALSE)))</f>
      </c>
      <c r="M848" s="8">
        <f>IF(J848="PCS", I848, 0)</f>
      </c>
      <c r="N848" s="8" t="s">
        <v>1930</v>
      </c>
      <c r="O848" s="8">
        <f>N848 * VLOOKUP(E848&amp;VLOOKUP(G848,Sku_Consolidated!A2:Q957,17,FALSE),Sku_CommRate!A2:E1002, 5, FALSE)</f>
      </c>
      <c r="P848" s="8">
        <f>N848 - O848</f>
      </c>
      <c r="Q848">
        <f>VLOOKUP(G848,Sku_Consolidated!A2:G957,7, FALSE)</f>
      </c>
      <c r="R848">
        <f>IF(IFERROR(VLOOKUP(E848,Store_Showcase!B2:H144,7, FALSE), TRUE)=TRUE, IF(IFERROR(VLOOKUP(E848,Store_SRP!B2:H110,7, FALSE), TRUE)=TRUE,VLOOKUP(E848,Store_VAM!B2:H273,7, FALSE),VLOOKUP(E848,Store_SRP!B2:H110,7, FALSE)), VLOOKUP(E848,Store_Showcase!B2:H144,7, FALSE))</f>
      </c>
      <c r="S848">
        <f>IF(IFERROR(VLOOKUP(E848,Store_Showcase!B2:I144,8, FALSE), TRUE)=TRUE, IF(IFERROR(VLOOKUP(E848,Store_SRP!B2:I110,8, FALSE), TRUE)=TRUE,VLOOKUP(E848,Store_VAM!B2:I273,8, FALSE),VLOOKUP(E848,Store_SRP!B2:I110,8, FALSE)), VLOOKUP(E848,Store_Showcase!B2:I144,8, FALSE))</f>
      </c>
      <c r="T848">
        <f>VLOOKUP(G848,Sku_Consolidated!A2:R957,18,FALSE)</f>
      </c>
      <c r="U848">
        <v>2100006718591</v>
      </c>
      <c r="V848">
        <f>IF(VLOOKUP(G848,Sku_Consolidated!A2:S957,19,FALSE)="SHOWCASE", VLOOKUP(E848,Store_Showcase!B2:L144,11, FALSE), IF(VLOOKUP(G848,Sku_Consolidated!A2:S957,19,FALSE)="VAM",VLOOKUP(E848,Store_VAM!B2:L273,11, FALSE),VLOOKUP(E848,Store_SRP!B2:L110,11, FALSE)))</f>
      </c>
      <c r="W848">
        <f>VLOOKUP(G848,Sku_Consolidated!A2:W957,11,FALSE)</f>
      </c>
      <c r="X848">
        <f>VLOOKUP(G848,Sku_Consolidated!A2:H957,8,FALSE)</f>
      </c>
      <c r="Y848">
        <f>VLOOKUP(G848,Sku_Consolidated!A2:I957,9,FALSE)</f>
      </c>
      <c r="Z848" t="s">
        <v>38</v>
      </c>
      <c r="AA848">
        <f>VLOOKUP(G848,Sku_Consolidated!A2:E957,5,FALSE)</f>
      </c>
      <c r="AB848">
        <f>IF(VLOOKUP(G848,Sku_Consolidated!A2:S957,19,FALSE)="SHOWCASE", VLOOKUP(E848,Store_Showcase!B2:N144,13, FALSE), IF(VLOOKUP(G848,Sku_Consolidated!A2:S957,19,FALSE)="VAM",VLOOKUP(E848,Store_VAM!B2:N273,13, FALSE),VLOOKUP(E848,Store_SRP!B2:N110,13, FALSE)))</f>
      </c>
      <c r="AC848">
        <f>IF(IFERROR(AB848,TRUE)=TRUE, "-","OK")</f>
      </c>
      <c r="AD848" s="8" t="s">
        <v>1930</v>
      </c>
      <c r="AE848" s="8" t="s">
        <v>39</v>
      </c>
      <c r="AF848">
        <f>IF(IFERROR(VLOOKUP(E848,Store_Showcase!B2:H144,{5}, FALSE), TRUE)=TRUE, IF(IFERROR(VLOOKUP(E848,Store_SRP!B2:H110,{5}, FALSE), TRUE)=TRUE,VLOOKUP(E848,Store_VAM!B2:H273,{5}, FALSE),VLOOKUP(E848,Store_SRP!B2:H110,{5}, FALSE)), VLOOKUP(E848,Store_Showcase!B2:H144,{5}, FALSE))</f>
      </c>
      <c r="AG848">
        <f>IF(IFERROR(VLOOKUP(E848,Store_Showcase!B2:H144,{6}, FALSE), TRUE)=TRUE, IF(IFERROR(VLOOKUP(E848,Store_SRP!B2:H110,{6}, FALSE), TRUE)=TRUE,VLOOKUP(E848,Store_VAM!B2:H273,{6}, FALSE),VLOOKUP(E848,Store_SRP!B2:H110,{6}, FALSE)), VLOOKUP(E848,Store_Showcase!B2:H144,{6}, FALSE))</f>
      </c>
      <c r="AH848">
        <f>VLOOKUP(G848,Sku_Consolidated!A2:R957,18,FALSE)</f>
      </c>
      <c r="AI848">
        <f>VLOOKUP(G848,Sku_Consolidated!A2:S957,19,FALSE)</f>
      </c>
      <c r="AJ848">
        <f>VLOOKUP(G848,Sku_Consolidated!A2:T957,20,FALSE)</f>
      </c>
    </row>
    <row r="849" spans="1:36" x14ac:dyDescent="0.25">
      <c r="A849">
        <v>2024</v>
      </c>
      <c r="B849" t="s">
        <v>31</v>
      </c>
      <c r="C849" t="s">
        <v>32</v>
      </c>
      <c r="D849" t="s">
        <v>33</v>
      </c>
      <c r="E849">
        <v>252</v>
      </c>
      <c r="F849">
        <f>IF(IFERROR(VLOOKUP(E849,Store_Showcase!B2:H144,{2}, FALSE), TRUE)=TRUE, IF(IFERROR(VLOOKUP(E849,Store_SRP!B2:H110,{2}, FALSE), TRUE)=TRUE,VLOOKUP(E849,Store_VAM!B2:H273,{2}, FALSE),VLOOKUP(E849,Store_SRP!B2:H110,{2}, FALSE)), VLOOKUP(E849,Store_Showcase!B2:H144,{2}, FALSE))</f>
      </c>
      <c r="G849">
        <v>655281</v>
      </c>
      <c r="H849" t="s">
        <v>40</v>
      </c>
      <c r="I849" s="8" t="s">
        <v>1931</v>
      </c>
      <c r="J849" t="s">
        <v>36</v>
      </c>
      <c r="K849" s="8">
        <f>IF(J849="PCK", I849, 0)</f>
      </c>
      <c r="L849" s="8">
        <f>IF(J849="KLS", I849, IF(J849="PCK", I849*VLOOKUP(G849,Sku_Consolidated!A2:U957,21, FALSE),I849*VLOOKUP(G849,Sku_Consolidated!A2:U957,21, FALSE)))</f>
      </c>
      <c r="M849" s="8">
        <f>IF(J849="PCS", I849, 0)</f>
      </c>
      <c r="N849" s="8" t="s">
        <v>1932</v>
      </c>
      <c r="O849" s="8">
        <f>N849 * VLOOKUP(E849&amp;VLOOKUP(G849,Sku_Consolidated!A2:Q957,17,FALSE),Sku_CommRate!A2:E1002, 5, FALSE)</f>
      </c>
      <c r="P849" s="8">
        <f>N849 - O849</f>
      </c>
      <c r="Q849">
        <f>VLOOKUP(G849,Sku_Consolidated!A2:G957,7, FALSE)</f>
      </c>
      <c r="R849">
        <f>IF(IFERROR(VLOOKUP(E849,Store_Showcase!B2:H144,7, FALSE), TRUE)=TRUE, IF(IFERROR(VLOOKUP(E849,Store_SRP!B2:H110,7, FALSE), TRUE)=TRUE,VLOOKUP(E849,Store_VAM!B2:H273,7, FALSE),VLOOKUP(E849,Store_SRP!B2:H110,7, FALSE)), VLOOKUP(E849,Store_Showcase!B2:H144,7, FALSE))</f>
      </c>
      <c r="S849">
        <f>IF(IFERROR(VLOOKUP(E849,Store_Showcase!B2:I144,8, FALSE), TRUE)=TRUE, IF(IFERROR(VLOOKUP(E849,Store_SRP!B2:I110,8, FALSE), TRUE)=TRUE,VLOOKUP(E849,Store_VAM!B2:I273,8, FALSE),VLOOKUP(E849,Store_SRP!B2:I110,8, FALSE)), VLOOKUP(E849,Store_Showcase!B2:I144,8, FALSE))</f>
      </c>
      <c r="T849">
        <f>VLOOKUP(G849,Sku_Consolidated!A2:R957,18,FALSE)</f>
      </c>
      <c r="U849">
        <v>6216</v>
      </c>
      <c r="V849">
        <f>IF(VLOOKUP(G849,Sku_Consolidated!A2:S957,19,FALSE)="SHOWCASE", VLOOKUP(E849,Store_Showcase!B2:L144,11, FALSE), IF(VLOOKUP(G849,Sku_Consolidated!A2:S957,19,FALSE)="VAM",VLOOKUP(E849,Store_VAM!B2:L273,11, FALSE),VLOOKUP(E849,Store_SRP!B2:L110,11, FALSE)))</f>
      </c>
      <c r="W849">
        <f>VLOOKUP(G849,Sku_Consolidated!A2:W957,11,FALSE)</f>
      </c>
      <c r="X849">
        <f>VLOOKUP(G849,Sku_Consolidated!A2:H957,8,FALSE)</f>
      </c>
      <c r="Y849">
        <f>VLOOKUP(G849,Sku_Consolidated!A2:I957,9,FALSE)</f>
      </c>
      <c r="Z849" t="s">
        <v>38</v>
      </c>
      <c r="AA849">
        <f>VLOOKUP(G849,Sku_Consolidated!A2:E957,5,FALSE)</f>
      </c>
      <c r="AB849">
        <f>IF(VLOOKUP(G849,Sku_Consolidated!A2:S957,19,FALSE)="SHOWCASE", VLOOKUP(E849,Store_Showcase!B2:N144,13, FALSE), IF(VLOOKUP(G849,Sku_Consolidated!A2:S957,19,FALSE)="VAM",VLOOKUP(E849,Store_VAM!B2:N273,13, FALSE),VLOOKUP(E849,Store_SRP!B2:N110,13, FALSE)))</f>
      </c>
      <c r="AC849">
        <f>IF(IFERROR(AB849,TRUE)=TRUE, "-","OK")</f>
      </c>
      <c r="AD849" s="8" t="s">
        <v>1932</v>
      </c>
      <c r="AE849" s="8" t="s">
        <v>39</v>
      </c>
      <c r="AF849">
        <f>IF(IFERROR(VLOOKUP(E849,Store_Showcase!B2:H144,{5}, FALSE), TRUE)=TRUE, IF(IFERROR(VLOOKUP(E849,Store_SRP!B2:H110,{5}, FALSE), TRUE)=TRUE,VLOOKUP(E849,Store_VAM!B2:H273,{5}, FALSE),VLOOKUP(E849,Store_SRP!B2:H110,{5}, FALSE)), VLOOKUP(E849,Store_Showcase!B2:H144,{5}, FALSE))</f>
      </c>
      <c r="AG849">
        <f>IF(IFERROR(VLOOKUP(E849,Store_Showcase!B2:H144,{6}, FALSE), TRUE)=TRUE, IF(IFERROR(VLOOKUP(E849,Store_SRP!B2:H110,{6}, FALSE), TRUE)=TRUE,VLOOKUP(E849,Store_VAM!B2:H273,{6}, FALSE),VLOOKUP(E849,Store_SRP!B2:H110,{6}, FALSE)), VLOOKUP(E849,Store_Showcase!B2:H144,{6}, FALSE))</f>
      </c>
      <c r="AH849">
        <f>VLOOKUP(G849,Sku_Consolidated!A2:R957,18,FALSE)</f>
      </c>
      <c r="AI849">
        <f>VLOOKUP(G849,Sku_Consolidated!A2:S957,19,FALSE)</f>
      </c>
      <c r="AJ849">
        <f>VLOOKUP(G849,Sku_Consolidated!A2:T957,20,FALSE)</f>
      </c>
    </row>
    <row r="850" spans="1:36" x14ac:dyDescent="0.25">
      <c r="A850">
        <v>2024</v>
      </c>
      <c r="B850" t="s">
        <v>31</v>
      </c>
      <c r="C850" t="s">
        <v>32</v>
      </c>
      <c r="D850" t="s">
        <v>33</v>
      </c>
      <c r="E850">
        <v>466</v>
      </c>
      <c r="F850">
        <f>IF(IFERROR(VLOOKUP(E850,Store_Showcase!B2:H144,{2}, FALSE), TRUE)=TRUE, IF(IFERROR(VLOOKUP(E850,Store_SRP!B2:H110,{2}, FALSE), TRUE)=TRUE,VLOOKUP(E850,Store_VAM!B2:H273,{2}, FALSE),VLOOKUP(E850,Store_SRP!B2:H110,{2}, FALSE)), VLOOKUP(E850,Store_Showcase!B2:H144,{2}, FALSE))</f>
      </c>
      <c r="G850">
        <v>655706</v>
      </c>
      <c r="H850" t="s">
        <v>1159</v>
      </c>
      <c r="I850" s="8" t="s">
        <v>1933</v>
      </c>
      <c r="J850" t="s">
        <v>36</v>
      </c>
      <c r="K850" s="8">
        <f>IF(J850="PCK", I850, 0)</f>
      </c>
      <c r="L850" s="8">
        <f>IF(J850="KLS", I850, IF(J850="PCK", I850*VLOOKUP(G850,Sku_Consolidated!A2:U957,21, FALSE),I850*VLOOKUP(G850,Sku_Consolidated!A2:U957,21, FALSE)))</f>
      </c>
      <c r="M850" s="8">
        <f>IF(J850="PCS", I850, 0)</f>
      </c>
      <c r="N850" s="8" t="s">
        <v>1934</v>
      </c>
      <c r="O850" s="8">
        <f>N850 * VLOOKUP(E850&amp;VLOOKUP(G850,Sku_Consolidated!A2:Q957,17,FALSE),Sku_CommRate!A2:E1002, 5, FALSE)</f>
      </c>
      <c r="P850" s="8">
        <f>N850 - O850</f>
      </c>
      <c r="Q850">
        <f>VLOOKUP(G850,Sku_Consolidated!A2:G957,7, FALSE)</f>
      </c>
      <c r="R850">
        <f>IF(IFERROR(VLOOKUP(E850,Store_Showcase!B2:H144,7, FALSE), TRUE)=TRUE, IF(IFERROR(VLOOKUP(E850,Store_SRP!B2:H110,7, FALSE), TRUE)=TRUE,VLOOKUP(E850,Store_VAM!B2:H273,7, FALSE),VLOOKUP(E850,Store_SRP!B2:H110,7, FALSE)), VLOOKUP(E850,Store_Showcase!B2:H144,7, FALSE))</f>
      </c>
      <c r="S850">
        <f>IF(IFERROR(VLOOKUP(E850,Store_Showcase!B2:I144,8, FALSE), TRUE)=TRUE, IF(IFERROR(VLOOKUP(E850,Store_SRP!B2:I110,8, FALSE), TRUE)=TRUE,VLOOKUP(E850,Store_VAM!B2:I273,8, FALSE),VLOOKUP(E850,Store_SRP!B2:I110,8, FALSE)), VLOOKUP(E850,Store_Showcase!B2:I144,8, FALSE))</f>
      </c>
      <c r="T850">
        <f>VLOOKUP(G850,Sku_Consolidated!A2:R957,18,FALSE)</f>
      </c>
      <c r="U850">
        <v>6434</v>
      </c>
      <c r="V850">
        <f>IF(VLOOKUP(G850,Sku_Consolidated!A2:S957,19,FALSE)="SHOWCASE", VLOOKUP(E850,Store_Showcase!B2:L144,11, FALSE), IF(VLOOKUP(G850,Sku_Consolidated!A2:S957,19,FALSE)="VAM",VLOOKUP(E850,Store_VAM!B2:L273,11, FALSE),VLOOKUP(E850,Store_SRP!B2:L110,11, FALSE)))</f>
      </c>
      <c r="W850">
        <f>VLOOKUP(G850,Sku_Consolidated!A2:W957,11,FALSE)</f>
      </c>
      <c r="X850">
        <f>VLOOKUP(G850,Sku_Consolidated!A2:H957,8,FALSE)</f>
      </c>
      <c r="Y850">
        <f>VLOOKUP(G850,Sku_Consolidated!A2:I957,9,FALSE)</f>
      </c>
      <c r="Z850" t="s">
        <v>38</v>
      </c>
      <c r="AA850">
        <f>VLOOKUP(G850,Sku_Consolidated!A2:E957,5,FALSE)</f>
      </c>
      <c r="AB850">
        <f>IF(VLOOKUP(G850,Sku_Consolidated!A2:S957,19,FALSE)="SHOWCASE", VLOOKUP(E850,Store_Showcase!B2:N144,13, FALSE), IF(VLOOKUP(G850,Sku_Consolidated!A2:S957,19,FALSE)="VAM",VLOOKUP(E850,Store_VAM!B2:N273,13, FALSE),VLOOKUP(E850,Store_SRP!B2:N110,13, FALSE)))</f>
      </c>
      <c r="AC850">
        <f>IF(IFERROR(AB850,TRUE)=TRUE, "-","OK")</f>
      </c>
      <c r="AD850" s="8" t="s">
        <v>1934</v>
      </c>
      <c r="AE850" s="8" t="s">
        <v>39</v>
      </c>
      <c r="AF850">
        <f>IF(IFERROR(VLOOKUP(E850,Store_Showcase!B2:H144,{5}, FALSE), TRUE)=TRUE, IF(IFERROR(VLOOKUP(E850,Store_SRP!B2:H110,{5}, FALSE), TRUE)=TRUE,VLOOKUP(E850,Store_VAM!B2:H273,{5}, FALSE),VLOOKUP(E850,Store_SRP!B2:H110,{5}, FALSE)), VLOOKUP(E850,Store_Showcase!B2:H144,{5}, FALSE))</f>
      </c>
      <c r="AG850">
        <f>IF(IFERROR(VLOOKUP(E850,Store_Showcase!B2:H144,{6}, FALSE), TRUE)=TRUE, IF(IFERROR(VLOOKUP(E850,Store_SRP!B2:H110,{6}, FALSE), TRUE)=TRUE,VLOOKUP(E850,Store_VAM!B2:H273,{6}, FALSE),VLOOKUP(E850,Store_SRP!B2:H110,{6}, FALSE)), VLOOKUP(E850,Store_Showcase!B2:H144,{6}, FALSE))</f>
      </c>
      <c r="AH850">
        <f>VLOOKUP(G850,Sku_Consolidated!A2:R957,18,FALSE)</f>
      </c>
      <c r="AI850">
        <f>VLOOKUP(G850,Sku_Consolidated!A2:S957,19,FALSE)</f>
      </c>
      <c r="AJ850">
        <f>VLOOKUP(G850,Sku_Consolidated!A2:T957,20,FALSE)</f>
      </c>
    </row>
    <row r="851" spans="1:36" x14ac:dyDescent="0.25">
      <c r="A851">
        <v>2024</v>
      </c>
      <c r="B851" t="s">
        <v>31</v>
      </c>
      <c r="C851" t="s">
        <v>32</v>
      </c>
      <c r="D851" t="s">
        <v>33</v>
      </c>
      <c r="E851">
        <v>266</v>
      </c>
      <c r="F851">
        <f>IF(IFERROR(VLOOKUP(E851,Store_Showcase!B2:H144,{2}, FALSE), TRUE)=TRUE, IF(IFERROR(VLOOKUP(E851,Store_SRP!B2:H110,{2}, FALSE), TRUE)=TRUE,VLOOKUP(E851,Store_VAM!B2:H273,{2}, FALSE),VLOOKUP(E851,Store_SRP!B2:H110,{2}, FALSE)), VLOOKUP(E851,Store_Showcase!B2:H144,{2}, FALSE))</f>
      </c>
      <c r="G851">
        <v>655815</v>
      </c>
      <c r="H851" t="s">
        <v>446</v>
      </c>
      <c r="I851" s="8" t="s">
        <v>1935</v>
      </c>
      <c r="J851" t="s">
        <v>36</v>
      </c>
      <c r="K851" s="8">
        <f>IF(J851="PCK", I851, 0)</f>
      </c>
      <c r="L851" s="8">
        <f>IF(J851="KLS", I851, IF(J851="PCK", I851*VLOOKUP(G851,Sku_Consolidated!A2:U957,21, FALSE),I851*VLOOKUP(G851,Sku_Consolidated!A2:U957,21, FALSE)))</f>
      </c>
      <c r="M851" s="8">
        <f>IF(J851="PCS", I851, 0)</f>
      </c>
      <c r="N851" s="8" t="s">
        <v>1936</v>
      </c>
      <c r="O851" s="8">
        <f>N851 * VLOOKUP(E851&amp;VLOOKUP(G851,Sku_Consolidated!A2:Q957,17,FALSE),Sku_CommRate!A2:E1002, 5, FALSE)</f>
      </c>
      <c r="P851" s="8">
        <f>N851 - O851</f>
      </c>
      <c r="Q851">
        <f>VLOOKUP(G851,Sku_Consolidated!A2:G957,7, FALSE)</f>
      </c>
      <c r="R851">
        <f>IF(IFERROR(VLOOKUP(E851,Store_Showcase!B2:H144,7, FALSE), TRUE)=TRUE, IF(IFERROR(VLOOKUP(E851,Store_SRP!B2:H110,7, FALSE), TRUE)=TRUE,VLOOKUP(E851,Store_VAM!B2:H273,7, FALSE),VLOOKUP(E851,Store_SRP!B2:H110,7, FALSE)), VLOOKUP(E851,Store_Showcase!B2:H144,7, FALSE))</f>
      </c>
      <c r="S851">
        <f>IF(IFERROR(VLOOKUP(E851,Store_Showcase!B2:I144,8, FALSE), TRUE)=TRUE, IF(IFERROR(VLOOKUP(E851,Store_SRP!B2:I110,8, FALSE), TRUE)=TRUE,VLOOKUP(E851,Store_VAM!B2:I273,8, FALSE),VLOOKUP(E851,Store_SRP!B2:I110,8, FALSE)), VLOOKUP(E851,Store_Showcase!B2:I144,8, FALSE))</f>
      </c>
      <c r="T851">
        <f>VLOOKUP(G851,Sku_Consolidated!A2:R957,18,FALSE)</f>
      </c>
      <c r="U851">
        <v>6472</v>
      </c>
      <c r="V851">
        <f>IF(VLOOKUP(G851,Sku_Consolidated!A2:S957,19,FALSE)="SHOWCASE", VLOOKUP(E851,Store_Showcase!B2:L144,11, FALSE), IF(VLOOKUP(G851,Sku_Consolidated!A2:S957,19,FALSE)="VAM",VLOOKUP(E851,Store_VAM!B2:L273,11, FALSE),VLOOKUP(E851,Store_SRP!B2:L110,11, FALSE)))</f>
      </c>
      <c r="W851">
        <f>VLOOKUP(G851,Sku_Consolidated!A2:W957,11,FALSE)</f>
      </c>
      <c r="X851">
        <f>VLOOKUP(G851,Sku_Consolidated!A2:H957,8,FALSE)</f>
      </c>
      <c r="Y851">
        <f>VLOOKUP(G851,Sku_Consolidated!A2:I957,9,FALSE)</f>
      </c>
      <c r="Z851" t="s">
        <v>38</v>
      </c>
      <c r="AA851">
        <f>VLOOKUP(G851,Sku_Consolidated!A2:E957,5,FALSE)</f>
      </c>
      <c r="AB851">
        <f>IF(VLOOKUP(G851,Sku_Consolidated!A2:S957,19,FALSE)="SHOWCASE", VLOOKUP(E851,Store_Showcase!B2:N144,13, FALSE), IF(VLOOKUP(G851,Sku_Consolidated!A2:S957,19,FALSE)="VAM",VLOOKUP(E851,Store_VAM!B2:N273,13, FALSE),VLOOKUP(E851,Store_SRP!B2:N110,13, FALSE)))</f>
      </c>
      <c r="AC851">
        <f>IF(IFERROR(AB851,TRUE)=TRUE, "-","OK")</f>
      </c>
      <c r="AD851" s="8" t="s">
        <v>1936</v>
      </c>
      <c r="AE851" s="8" t="s">
        <v>39</v>
      </c>
      <c r="AF851">
        <f>IF(IFERROR(VLOOKUP(E851,Store_Showcase!B2:H144,{5}, FALSE), TRUE)=TRUE, IF(IFERROR(VLOOKUP(E851,Store_SRP!B2:H110,{5}, FALSE), TRUE)=TRUE,VLOOKUP(E851,Store_VAM!B2:H273,{5}, FALSE),VLOOKUP(E851,Store_SRP!B2:H110,{5}, FALSE)), VLOOKUP(E851,Store_Showcase!B2:H144,{5}, FALSE))</f>
      </c>
      <c r="AG851">
        <f>IF(IFERROR(VLOOKUP(E851,Store_Showcase!B2:H144,{6}, FALSE), TRUE)=TRUE, IF(IFERROR(VLOOKUP(E851,Store_SRP!B2:H110,{6}, FALSE), TRUE)=TRUE,VLOOKUP(E851,Store_VAM!B2:H273,{6}, FALSE),VLOOKUP(E851,Store_SRP!B2:H110,{6}, FALSE)), VLOOKUP(E851,Store_Showcase!B2:H144,{6}, FALSE))</f>
      </c>
      <c r="AH851">
        <f>VLOOKUP(G851,Sku_Consolidated!A2:R957,18,FALSE)</f>
      </c>
      <c r="AI851">
        <f>VLOOKUP(G851,Sku_Consolidated!A2:S957,19,FALSE)</f>
      </c>
      <c r="AJ851">
        <f>VLOOKUP(G851,Sku_Consolidated!A2:T957,20,FALSE)</f>
      </c>
    </row>
    <row r="852" spans="1:36" x14ac:dyDescent="0.25">
      <c r="A852">
        <v>2024</v>
      </c>
      <c r="B852" t="s">
        <v>31</v>
      </c>
      <c r="C852" t="s">
        <v>32</v>
      </c>
      <c r="D852" t="s">
        <v>33</v>
      </c>
      <c r="E852">
        <v>498</v>
      </c>
      <c r="F852">
        <f>IF(IFERROR(VLOOKUP(E852,Store_Showcase!B2:H144,{2}, FALSE), TRUE)=TRUE, IF(IFERROR(VLOOKUP(E852,Store_SRP!B2:H110,{2}, FALSE), TRUE)=TRUE,VLOOKUP(E852,Store_VAM!B2:H273,{2}, FALSE),VLOOKUP(E852,Store_SRP!B2:H110,{2}, FALSE)), VLOOKUP(E852,Store_Showcase!B2:H144,{2}, FALSE))</f>
      </c>
      <c r="G852">
        <v>671787</v>
      </c>
      <c r="H852" t="s">
        <v>1491</v>
      </c>
      <c r="I852" s="8" t="s">
        <v>1299</v>
      </c>
      <c r="J852" t="s">
        <v>493</v>
      </c>
      <c r="K852" s="8">
        <f>IF(J852="PCK", I852, 0)</f>
      </c>
      <c r="L852" s="8">
        <f>IF(J852="KLS", I852, IF(J852="PCK", I852*VLOOKUP(G852,Sku_Consolidated!A2:U957,21, FALSE),I852*VLOOKUP(G852,Sku_Consolidated!A2:U957,21, FALSE)))</f>
      </c>
      <c r="M852" s="8">
        <f>IF(J852="PCS", I852, 0)</f>
      </c>
      <c r="N852" s="8" t="s">
        <v>1937</v>
      </c>
      <c r="O852" s="8">
        <f>N852 * VLOOKUP(E852&amp;VLOOKUP(G852,Sku_Consolidated!A2:Q957,17,FALSE),Sku_CommRate!A2:E1002, 5, FALSE)</f>
      </c>
      <c r="P852" s="8">
        <f>N852 - O852</f>
      </c>
      <c r="Q852">
        <f>VLOOKUP(G852,Sku_Consolidated!A2:G957,7, FALSE)</f>
      </c>
      <c r="R852">
        <f>IF(IFERROR(VLOOKUP(E852,Store_Showcase!B2:H144,7, FALSE), TRUE)=TRUE, IF(IFERROR(VLOOKUP(E852,Store_SRP!B2:H110,7, FALSE), TRUE)=TRUE,VLOOKUP(E852,Store_VAM!B2:H273,7, FALSE),VLOOKUP(E852,Store_SRP!B2:H110,7, FALSE)), VLOOKUP(E852,Store_Showcase!B2:H144,7, FALSE))</f>
      </c>
      <c r="S852">
        <f>IF(IFERROR(VLOOKUP(E852,Store_Showcase!B2:I144,8, FALSE), TRUE)=TRUE, IF(IFERROR(VLOOKUP(E852,Store_SRP!B2:I110,8, FALSE), TRUE)=TRUE,VLOOKUP(E852,Store_VAM!B2:I273,8, FALSE),VLOOKUP(E852,Store_SRP!B2:I110,8, FALSE)), VLOOKUP(E852,Store_Showcase!B2:I144,8, FALSE))</f>
      </c>
      <c r="T852">
        <f>VLOOKUP(G852,Sku_Consolidated!A2:R957,18,FALSE)</f>
      </c>
      <c r="U852">
        <v>2100006717877</v>
      </c>
      <c r="V852">
        <f>IF(VLOOKUP(G852,Sku_Consolidated!A2:S957,19,FALSE)="SHOWCASE", VLOOKUP(E852,Store_Showcase!B2:L144,11, FALSE), IF(VLOOKUP(G852,Sku_Consolidated!A2:S957,19,FALSE)="VAM",VLOOKUP(E852,Store_VAM!B2:L273,11, FALSE),VLOOKUP(E852,Store_SRP!B2:L110,11, FALSE)))</f>
      </c>
      <c r="W852">
        <f>VLOOKUP(G852,Sku_Consolidated!A2:W957,11,FALSE)</f>
      </c>
      <c r="X852">
        <f>VLOOKUP(G852,Sku_Consolidated!A2:H957,8,FALSE)</f>
      </c>
      <c r="Y852">
        <f>VLOOKUP(G852,Sku_Consolidated!A2:I957,9,FALSE)</f>
      </c>
      <c r="Z852" t="s">
        <v>38</v>
      </c>
      <c r="AA852">
        <f>VLOOKUP(G852,Sku_Consolidated!A2:E957,5,FALSE)</f>
      </c>
      <c r="AB852">
        <f>IF(VLOOKUP(G852,Sku_Consolidated!A2:S957,19,FALSE)="SHOWCASE", VLOOKUP(E852,Store_Showcase!B2:N144,13, FALSE), IF(VLOOKUP(G852,Sku_Consolidated!A2:S957,19,FALSE)="VAM",VLOOKUP(E852,Store_VAM!B2:N273,13, FALSE),VLOOKUP(E852,Store_SRP!B2:N110,13, FALSE)))</f>
      </c>
      <c r="AC852">
        <f>IF(IFERROR(AB852,TRUE)=TRUE, "-","OK")</f>
      </c>
      <c r="AD852" s="8" t="s">
        <v>1937</v>
      </c>
      <c r="AE852" s="8" t="s">
        <v>39</v>
      </c>
      <c r="AF852">
        <f>IF(IFERROR(VLOOKUP(E852,Store_Showcase!B2:H144,{5}, FALSE), TRUE)=TRUE, IF(IFERROR(VLOOKUP(E852,Store_SRP!B2:H110,{5}, FALSE), TRUE)=TRUE,VLOOKUP(E852,Store_VAM!B2:H273,{5}, FALSE),VLOOKUP(E852,Store_SRP!B2:H110,{5}, FALSE)), VLOOKUP(E852,Store_Showcase!B2:H144,{5}, FALSE))</f>
      </c>
      <c r="AG852">
        <f>IF(IFERROR(VLOOKUP(E852,Store_Showcase!B2:H144,{6}, FALSE), TRUE)=TRUE, IF(IFERROR(VLOOKUP(E852,Store_SRP!B2:H110,{6}, FALSE), TRUE)=TRUE,VLOOKUP(E852,Store_VAM!B2:H273,{6}, FALSE),VLOOKUP(E852,Store_SRP!B2:H110,{6}, FALSE)), VLOOKUP(E852,Store_Showcase!B2:H144,{6}, FALSE))</f>
      </c>
      <c r="AH852">
        <f>VLOOKUP(G852,Sku_Consolidated!A2:R957,18,FALSE)</f>
      </c>
      <c r="AI852">
        <f>VLOOKUP(G852,Sku_Consolidated!A2:S957,19,FALSE)</f>
      </c>
      <c r="AJ852">
        <f>VLOOKUP(G852,Sku_Consolidated!A2:T957,20,FALSE)</f>
      </c>
    </row>
    <row r="853" spans="1:36" x14ac:dyDescent="0.25">
      <c r="A853">
        <v>2024</v>
      </c>
      <c r="B853" t="s">
        <v>31</v>
      </c>
      <c r="C853" t="s">
        <v>32</v>
      </c>
      <c r="D853" t="s">
        <v>33</v>
      </c>
      <c r="E853">
        <v>4048</v>
      </c>
      <c r="F853">
        <f>IF(IFERROR(VLOOKUP(E853,Store_Showcase!B2:H144,{2}, FALSE), TRUE)=TRUE, IF(IFERROR(VLOOKUP(E853,Store_SRP!B2:H110,{2}, FALSE), TRUE)=TRUE,VLOOKUP(E853,Store_VAM!B2:H273,{2}, FALSE),VLOOKUP(E853,Store_SRP!B2:H110,{2}, FALSE)), VLOOKUP(E853,Store_Showcase!B2:H144,{2}, FALSE))</f>
      </c>
      <c r="G853">
        <v>671787</v>
      </c>
      <c r="H853" t="s">
        <v>1491</v>
      </c>
      <c r="I853" s="8" t="s">
        <v>1299</v>
      </c>
      <c r="J853" t="s">
        <v>493</v>
      </c>
      <c r="K853" s="8">
        <f>IF(J853="PCK", I853, 0)</f>
      </c>
      <c r="L853" s="8">
        <f>IF(J853="KLS", I853, IF(J853="PCK", I853*VLOOKUP(G853,Sku_Consolidated!A2:U957,21, FALSE),I853*VLOOKUP(G853,Sku_Consolidated!A2:U957,21, FALSE)))</f>
      </c>
      <c r="M853" s="8">
        <f>IF(J853="PCS", I853, 0)</f>
      </c>
      <c r="N853" s="8" t="s">
        <v>1937</v>
      </c>
      <c r="O853" s="8">
        <f>N853 * VLOOKUP(E853&amp;VLOOKUP(G853,Sku_Consolidated!A2:Q957,17,FALSE),Sku_CommRate!A2:E1002, 5, FALSE)</f>
      </c>
      <c r="P853" s="8">
        <f>N853 - O853</f>
      </c>
      <c r="Q853">
        <f>VLOOKUP(G853,Sku_Consolidated!A2:G957,7, FALSE)</f>
      </c>
      <c r="R853">
        <f>IF(IFERROR(VLOOKUP(E853,Store_Showcase!B2:H144,7, FALSE), TRUE)=TRUE, IF(IFERROR(VLOOKUP(E853,Store_SRP!B2:H110,7, FALSE), TRUE)=TRUE,VLOOKUP(E853,Store_VAM!B2:H273,7, FALSE),VLOOKUP(E853,Store_SRP!B2:H110,7, FALSE)), VLOOKUP(E853,Store_Showcase!B2:H144,7, FALSE))</f>
      </c>
      <c r="S853">
        <f>IF(IFERROR(VLOOKUP(E853,Store_Showcase!B2:I144,8, FALSE), TRUE)=TRUE, IF(IFERROR(VLOOKUP(E853,Store_SRP!B2:I110,8, FALSE), TRUE)=TRUE,VLOOKUP(E853,Store_VAM!B2:I273,8, FALSE),VLOOKUP(E853,Store_SRP!B2:I110,8, FALSE)), VLOOKUP(E853,Store_Showcase!B2:I144,8, FALSE))</f>
      </c>
      <c r="T853">
        <f>VLOOKUP(G853,Sku_Consolidated!A2:R957,18,FALSE)</f>
      </c>
      <c r="U853">
        <v>2100006717877</v>
      </c>
      <c r="V853">
        <f>IF(VLOOKUP(G853,Sku_Consolidated!A2:S957,19,FALSE)="SHOWCASE", VLOOKUP(E853,Store_Showcase!B2:L144,11, FALSE), IF(VLOOKUP(G853,Sku_Consolidated!A2:S957,19,FALSE)="VAM",VLOOKUP(E853,Store_VAM!B2:L273,11, FALSE),VLOOKUP(E853,Store_SRP!B2:L110,11, FALSE)))</f>
      </c>
      <c r="W853">
        <f>VLOOKUP(G853,Sku_Consolidated!A2:W957,11,FALSE)</f>
      </c>
      <c r="X853">
        <f>VLOOKUP(G853,Sku_Consolidated!A2:H957,8,FALSE)</f>
      </c>
      <c r="Y853">
        <f>VLOOKUP(G853,Sku_Consolidated!A2:I957,9,FALSE)</f>
      </c>
      <c r="Z853" t="s">
        <v>38</v>
      </c>
      <c r="AA853">
        <f>VLOOKUP(G853,Sku_Consolidated!A2:E957,5,FALSE)</f>
      </c>
      <c r="AB853">
        <f>IF(VLOOKUP(G853,Sku_Consolidated!A2:S957,19,FALSE)="SHOWCASE", VLOOKUP(E853,Store_Showcase!B2:N144,13, FALSE), IF(VLOOKUP(G853,Sku_Consolidated!A2:S957,19,FALSE)="VAM",VLOOKUP(E853,Store_VAM!B2:N273,13, FALSE),VLOOKUP(E853,Store_SRP!B2:N110,13, FALSE)))</f>
      </c>
      <c r="AC853">
        <f>IF(IFERROR(AB853,TRUE)=TRUE, "-","OK")</f>
      </c>
      <c r="AD853" s="8" t="s">
        <v>1937</v>
      </c>
      <c r="AE853" s="8" t="s">
        <v>39</v>
      </c>
      <c r="AF853">
        <f>IF(IFERROR(VLOOKUP(E853,Store_Showcase!B2:H144,{5}, FALSE), TRUE)=TRUE, IF(IFERROR(VLOOKUP(E853,Store_SRP!B2:H110,{5}, FALSE), TRUE)=TRUE,VLOOKUP(E853,Store_VAM!B2:H273,{5}, FALSE),VLOOKUP(E853,Store_SRP!B2:H110,{5}, FALSE)), VLOOKUP(E853,Store_Showcase!B2:H144,{5}, FALSE))</f>
      </c>
      <c r="AG853">
        <f>IF(IFERROR(VLOOKUP(E853,Store_Showcase!B2:H144,{6}, FALSE), TRUE)=TRUE, IF(IFERROR(VLOOKUP(E853,Store_SRP!B2:H110,{6}, FALSE), TRUE)=TRUE,VLOOKUP(E853,Store_VAM!B2:H273,{6}, FALSE),VLOOKUP(E853,Store_SRP!B2:H110,{6}, FALSE)), VLOOKUP(E853,Store_Showcase!B2:H144,{6}, FALSE))</f>
      </c>
      <c r="AH853">
        <f>VLOOKUP(G853,Sku_Consolidated!A2:R957,18,FALSE)</f>
      </c>
      <c r="AI853">
        <f>VLOOKUP(G853,Sku_Consolidated!A2:S957,19,FALSE)</f>
      </c>
      <c r="AJ853">
        <f>VLOOKUP(G853,Sku_Consolidated!A2:T957,20,FALSE)</f>
      </c>
    </row>
    <row r="854" spans="1:36" x14ac:dyDescent="0.25">
      <c r="A854">
        <v>2024</v>
      </c>
      <c r="B854" t="s">
        <v>31</v>
      </c>
      <c r="C854" t="s">
        <v>32</v>
      </c>
      <c r="D854" t="s">
        <v>33</v>
      </c>
      <c r="E854">
        <v>266</v>
      </c>
      <c r="F854">
        <f>IF(IFERROR(VLOOKUP(E854,Store_Showcase!B2:H144,{2}, FALSE), TRUE)=TRUE, IF(IFERROR(VLOOKUP(E854,Store_SRP!B2:H110,{2}, FALSE), TRUE)=TRUE,VLOOKUP(E854,Store_VAM!B2:H273,{2}, FALSE),VLOOKUP(E854,Store_SRP!B2:H110,{2}, FALSE)), VLOOKUP(E854,Store_Showcase!B2:H144,{2}, FALSE))</f>
      </c>
      <c r="G854">
        <v>655753</v>
      </c>
      <c r="H854" t="s">
        <v>449</v>
      </c>
      <c r="I854" s="8" t="s">
        <v>1680</v>
      </c>
      <c r="J854" t="s">
        <v>36</v>
      </c>
      <c r="K854" s="8">
        <f>IF(J854="PCK", I854, 0)</f>
      </c>
      <c r="L854" s="8">
        <f>IF(J854="KLS", I854, IF(J854="PCK", I854*VLOOKUP(G854,Sku_Consolidated!A2:U957,21, FALSE),I854*VLOOKUP(G854,Sku_Consolidated!A2:U957,21, FALSE)))</f>
      </c>
      <c r="M854" s="8">
        <f>IF(J854="PCS", I854, 0)</f>
      </c>
      <c r="N854" s="8" t="s">
        <v>1938</v>
      </c>
      <c r="O854" s="8">
        <f>N854 * VLOOKUP(E854&amp;VLOOKUP(G854,Sku_Consolidated!A2:Q957,17,FALSE),Sku_CommRate!A2:E1002, 5, FALSE)</f>
      </c>
      <c r="P854" s="8">
        <f>N854 - O854</f>
      </c>
      <c r="Q854">
        <f>VLOOKUP(G854,Sku_Consolidated!A2:G957,7, FALSE)</f>
      </c>
      <c r="R854">
        <f>IF(IFERROR(VLOOKUP(E854,Store_Showcase!B2:H144,7, FALSE), TRUE)=TRUE, IF(IFERROR(VLOOKUP(E854,Store_SRP!B2:H110,7, FALSE), TRUE)=TRUE,VLOOKUP(E854,Store_VAM!B2:H273,7, FALSE),VLOOKUP(E854,Store_SRP!B2:H110,7, FALSE)), VLOOKUP(E854,Store_Showcase!B2:H144,7, FALSE))</f>
      </c>
      <c r="S854">
        <f>IF(IFERROR(VLOOKUP(E854,Store_Showcase!B2:I144,8, FALSE), TRUE)=TRUE, IF(IFERROR(VLOOKUP(E854,Store_SRP!B2:I110,8, FALSE), TRUE)=TRUE,VLOOKUP(E854,Store_VAM!B2:I273,8, FALSE),VLOOKUP(E854,Store_SRP!B2:I110,8, FALSE)), VLOOKUP(E854,Store_Showcase!B2:I144,8, FALSE))</f>
      </c>
      <c r="T854">
        <f>VLOOKUP(G854,Sku_Consolidated!A2:R957,18,FALSE)</f>
      </c>
      <c r="U854">
        <v>6469</v>
      </c>
      <c r="V854">
        <f>IF(VLOOKUP(G854,Sku_Consolidated!A2:S957,19,FALSE)="SHOWCASE", VLOOKUP(E854,Store_Showcase!B2:L144,11, FALSE), IF(VLOOKUP(G854,Sku_Consolidated!A2:S957,19,FALSE)="VAM",VLOOKUP(E854,Store_VAM!B2:L273,11, FALSE),VLOOKUP(E854,Store_SRP!B2:L110,11, FALSE)))</f>
      </c>
      <c r="W854">
        <f>VLOOKUP(G854,Sku_Consolidated!A2:W957,11,FALSE)</f>
      </c>
      <c r="X854">
        <f>VLOOKUP(G854,Sku_Consolidated!A2:H957,8,FALSE)</f>
      </c>
      <c r="Y854">
        <f>VLOOKUP(G854,Sku_Consolidated!A2:I957,9,FALSE)</f>
      </c>
      <c r="Z854" t="s">
        <v>38</v>
      </c>
      <c r="AA854">
        <f>VLOOKUP(G854,Sku_Consolidated!A2:E957,5,FALSE)</f>
      </c>
      <c r="AB854">
        <f>IF(VLOOKUP(G854,Sku_Consolidated!A2:S957,19,FALSE)="SHOWCASE", VLOOKUP(E854,Store_Showcase!B2:N144,13, FALSE), IF(VLOOKUP(G854,Sku_Consolidated!A2:S957,19,FALSE)="VAM",VLOOKUP(E854,Store_VAM!B2:N273,13, FALSE),VLOOKUP(E854,Store_SRP!B2:N110,13, FALSE)))</f>
      </c>
      <c r="AC854">
        <f>IF(IFERROR(AB854,TRUE)=TRUE, "-","OK")</f>
      </c>
      <c r="AD854" s="8" t="s">
        <v>1938</v>
      </c>
      <c r="AE854" s="8" t="s">
        <v>39</v>
      </c>
      <c r="AF854">
        <f>IF(IFERROR(VLOOKUP(E854,Store_Showcase!B2:H144,{5}, FALSE), TRUE)=TRUE, IF(IFERROR(VLOOKUP(E854,Store_SRP!B2:H110,{5}, FALSE), TRUE)=TRUE,VLOOKUP(E854,Store_VAM!B2:H273,{5}, FALSE),VLOOKUP(E854,Store_SRP!B2:H110,{5}, FALSE)), VLOOKUP(E854,Store_Showcase!B2:H144,{5}, FALSE))</f>
      </c>
      <c r="AG854">
        <f>IF(IFERROR(VLOOKUP(E854,Store_Showcase!B2:H144,{6}, FALSE), TRUE)=TRUE, IF(IFERROR(VLOOKUP(E854,Store_SRP!B2:H110,{6}, FALSE), TRUE)=TRUE,VLOOKUP(E854,Store_VAM!B2:H273,{6}, FALSE),VLOOKUP(E854,Store_SRP!B2:H110,{6}, FALSE)), VLOOKUP(E854,Store_Showcase!B2:H144,{6}, FALSE))</f>
      </c>
      <c r="AH854">
        <f>VLOOKUP(G854,Sku_Consolidated!A2:R957,18,FALSE)</f>
      </c>
      <c r="AI854">
        <f>VLOOKUP(G854,Sku_Consolidated!A2:S957,19,FALSE)</f>
      </c>
      <c r="AJ854">
        <f>VLOOKUP(G854,Sku_Consolidated!A2:T957,20,FALSE)</f>
      </c>
    </row>
    <row r="855" spans="1:36" x14ac:dyDescent="0.25">
      <c r="A855">
        <v>2024</v>
      </c>
      <c r="B855" t="s">
        <v>31</v>
      </c>
      <c r="C855" t="s">
        <v>32</v>
      </c>
      <c r="D855" t="s">
        <v>33</v>
      </c>
      <c r="E855">
        <v>4005</v>
      </c>
      <c r="F855">
        <f>IF(IFERROR(VLOOKUP(E855,Store_Showcase!B2:H144,{2}, FALSE), TRUE)=TRUE, IF(IFERROR(VLOOKUP(E855,Store_SRP!B2:H110,{2}, FALSE), TRUE)=TRUE,VLOOKUP(E855,Store_VAM!B2:H273,{2}, FALSE),VLOOKUP(E855,Store_SRP!B2:H110,{2}, FALSE)), VLOOKUP(E855,Store_Showcase!B2:H144,{2}, FALSE))</f>
      </c>
      <c r="G855">
        <v>655730</v>
      </c>
      <c r="H855" t="s">
        <v>1794</v>
      </c>
      <c r="I855" s="8" t="s">
        <v>1939</v>
      </c>
      <c r="J855" t="s">
        <v>36</v>
      </c>
      <c r="K855" s="8">
        <f>IF(J855="PCK", I855, 0)</f>
      </c>
      <c r="L855" s="8">
        <f>IF(J855="KLS", I855, IF(J855="PCK", I855*VLOOKUP(G855,Sku_Consolidated!A2:U957,21, FALSE),I855*VLOOKUP(G855,Sku_Consolidated!A2:U957,21, FALSE)))</f>
      </c>
      <c r="M855" s="8">
        <f>IF(J855="PCS", I855, 0)</f>
      </c>
      <c r="N855" s="8" t="s">
        <v>1940</v>
      </c>
      <c r="O855" s="8">
        <f>N855 * VLOOKUP(E855&amp;VLOOKUP(G855,Sku_Consolidated!A2:Q957,17,FALSE),Sku_CommRate!A2:E1002, 5, FALSE)</f>
      </c>
      <c r="P855" s="8">
        <f>N855 - O855</f>
      </c>
      <c r="Q855">
        <f>VLOOKUP(G855,Sku_Consolidated!A2:G957,7, FALSE)</f>
      </c>
      <c r="R855">
        <f>IF(IFERROR(VLOOKUP(E855,Store_Showcase!B2:H144,7, FALSE), TRUE)=TRUE, IF(IFERROR(VLOOKUP(E855,Store_SRP!B2:H110,7, FALSE), TRUE)=TRUE,VLOOKUP(E855,Store_VAM!B2:H273,7, FALSE),VLOOKUP(E855,Store_SRP!B2:H110,7, FALSE)), VLOOKUP(E855,Store_Showcase!B2:H144,7, FALSE))</f>
      </c>
      <c r="S855">
        <f>IF(IFERROR(VLOOKUP(E855,Store_Showcase!B2:I144,8, FALSE), TRUE)=TRUE, IF(IFERROR(VLOOKUP(E855,Store_SRP!B2:I110,8, FALSE), TRUE)=TRUE,VLOOKUP(E855,Store_VAM!B2:I273,8, FALSE),VLOOKUP(E855,Store_SRP!B2:I110,8, FALSE)), VLOOKUP(E855,Store_Showcase!B2:I144,8, FALSE))</f>
      </c>
      <c r="T855">
        <f>VLOOKUP(G855,Sku_Consolidated!A2:R957,18,FALSE)</f>
      </c>
      <c r="U855">
        <v>6451</v>
      </c>
      <c r="V855">
        <f>IF(VLOOKUP(G855,Sku_Consolidated!A2:S957,19,FALSE)="SHOWCASE", VLOOKUP(E855,Store_Showcase!B2:L144,11, FALSE), IF(VLOOKUP(G855,Sku_Consolidated!A2:S957,19,FALSE)="VAM",VLOOKUP(E855,Store_VAM!B2:L273,11, FALSE),VLOOKUP(E855,Store_SRP!B2:L110,11, FALSE)))</f>
      </c>
      <c r="W855">
        <f>VLOOKUP(G855,Sku_Consolidated!A2:W957,11,FALSE)</f>
      </c>
      <c r="X855">
        <f>VLOOKUP(G855,Sku_Consolidated!A2:H957,8,FALSE)</f>
      </c>
      <c r="Y855">
        <f>VLOOKUP(G855,Sku_Consolidated!A2:I957,9,FALSE)</f>
      </c>
      <c r="Z855" t="s">
        <v>38</v>
      </c>
      <c r="AA855">
        <f>VLOOKUP(G855,Sku_Consolidated!A2:E957,5,FALSE)</f>
      </c>
      <c r="AB855">
        <f>IF(VLOOKUP(G855,Sku_Consolidated!A2:S957,19,FALSE)="SHOWCASE", VLOOKUP(E855,Store_Showcase!B2:N144,13, FALSE), IF(VLOOKUP(G855,Sku_Consolidated!A2:S957,19,FALSE)="VAM",VLOOKUP(E855,Store_VAM!B2:N273,13, FALSE),VLOOKUP(E855,Store_SRP!B2:N110,13, FALSE)))</f>
      </c>
      <c r="AC855">
        <f>IF(IFERROR(AB855,TRUE)=TRUE, "-","OK")</f>
      </c>
      <c r="AD855" s="8" t="s">
        <v>1940</v>
      </c>
      <c r="AE855" s="8" t="s">
        <v>39</v>
      </c>
      <c r="AF855">
        <f>IF(IFERROR(VLOOKUP(E855,Store_Showcase!B2:H144,{5}, FALSE), TRUE)=TRUE, IF(IFERROR(VLOOKUP(E855,Store_SRP!B2:H110,{5}, FALSE), TRUE)=TRUE,VLOOKUP(E855,Store_VAM!B2:H273,{5}, FALSE),VLOOKUP(E855,Store_SRP!B2:H110,{5}, FALSE)), VLOOKUP(E855,Store_Showcase!B2:H144,{5}, FALSE))</f>
      </c>
      <c r="AG855">
        <f>IF(IFERROR(VLOOKUP(E855,Store_Showcase!B2:H144,{6}, FALSE), TRUE)=TRUE, IF(IFERROR(VLOOKUP(E855,Store_SRP!B2:H110,{6}, FALSE), TRUE)=TRUE,VLOOKUP(E855,Store_VAM!B2:H273,{6}, FALSE),VLOOKUP(E855,Store_SRP!B2:H110,{6}, FALSE)), VLOOKUP(E855,Store_Showcase!B2:H144,{6}, FALSE))</f>
      </c>
      <c r="AH855">
        <f>VLOOKUP(G855,Sku_Consolidated!A2:R957,18,FALSE)</f>
      </c>
      <c r="AI855">
        <f>VLOOKUP(G855,Sku_Consolidated!A2:S957,19,FALSE)</f>
      </c>
      <c r="AJ855">
        <f>VLOOKUP(G855,Sku_Consolidated!A2:T957,20,FALSE)</f>
      </c>
    </row>
    <row r="856" spans="1:36" x14ac:dyDescent="0.25">
      <c r="A856">
        <v>2024</v>
      </c>
      <c r="B856" t="s">
        <v>31</v>
      </c>
      <c r="C856" t="s">
        <v>32</v>
      </c>
      <c r="D856" t="s">
        <v>33</v>
      </c>
      <c r="E856">
        <v>423</v>
      </c>
      <c r="F856">
        <f>IF(IFERROR(VLOOKUP(E856,Store_Showcase!B2:H144,{2}, FALSE), TRUE)=TRUE, IF(IFERROR(VLOOKUP(E856,Store_SRP!B2:H110,{2}, FALSE), TRUE)=TRUE,VLOOKUP(E856,Store_VAM!B2:H273,{2}, FALSE),VLOOKUP(E856,Store_SRP!B2:H110,{2}, FALSE)), VLOOKUP(E856,Store_Showcase!B2:H144,{2}, FALSE))</f>
      </c>
      <c r="G856">
        <v>655910</v>
      </c>
      <c r="H856" t="s">
        <v>1560</v>
      </c>
      <c r="I856" s="8" t="s">
        <v>1941</v>
      </c>
      <c r="J856" t="s">
        <v>36</v>
      </c>
      <c r="K856" s="8">
        <f>IF(J856="PCK", I856, 0)</f>
      </c>
      <c r="L856" s="8">
        <f>IF(J856="KLS", I856, IF(J856="PCK", I856*VLOOKUP(G856,Sku_Consolidated!A2:U957,21, FALSE),I856*VLOOKUP(G856,Sku_Consolidated!A2:U957,21, FALSE)))</f>
      </c>
      <c r="M856" s="8">
        <f>IF(J856="PCS", I856, 0)</f>
      </c>
      <c r="N856" s="8" t="s">
        <v>1942</v>
      </c>
      <c r="O856" s="8">
        <f>N856 * VLOOKUP(E856&amp;VLOOKUP(G856,Sku_Consolidated!A2:Q957,17,FALSE),Sku_CommRate!A2:E1002, 5, FALSE)</f>
      </c>
      <c r="P856" s="8">
        <f>N856 - O856</f>
      </c>
      <c r="Q856">
        <f>VLOOKUP(G856,Sku_Consolidated!A2:G957,7, FALSE)</f>
      </c>
      <c r="R856">
        <f>IF(IFERROR(VLOOKUP(E856,Store_Showcase!B2:H144,7, FALSE), TRUE)=TRUE, IF(IFERROR(VLOOKUP(E856,Store_SRP!B2:H110,7, FALSE), TRUE)=TRUE,VLOOKUP(E856,Store_VAM!B2:H273,7, FALSE),VLOOKUP(E856,Store_SRP!B2:H110,7, FALSE)), VLOOKUP(E856,Store_Showcase!B2:H144,7, FALSE))</f>
      </c>
      <c r="S856">
        <f>IF(IFERROR(VLOOKUP(E856,Store_Showcase!B2:I144,8, FALSE), TRUE)=TRUE, IF(IFERROR(VLOOKUP(E856,Store_SRP!B2:I110,8, FALSE), TRUE)=TRUE,VLOOKUP(E856,Store_VAM!B2:I273,8, FALSE),VLOOKUP(E856,Store_SRP!B2:I110,8, FALSE)), VLOOKUP(E856,Store_Showcase!B2:I144,8, FALSE))</f>
      </c>
      <c r="T856">
        <f>VLOOKUP(G856,Sku_Consolidated!A2:R957,18,FALSE)</f>
      </c>
      <c r="U856">
        <v>6504</v>
      </c>
      <c r="V856">
        <f>IF(VLOOKUP(G856,Sku_Consolidated!A2:S957,19,FALSE)="SHOWCASE", VLOOKUP(E856,Store_Showcase!B2:L144,11, FALSE), IF(VLOOKUP(G856,Sku_Consolidated!A2:S957,19,FALSE)="VAM",VLOOKUP(E856,Store_VAM!B2:L273,11, FALSE),VLOOKUP(E856,Store_SRP!B2:L110,11, FALSE)))</f>
      </c>
      <c r="W856">
        <f>VLOOKUP(G856,Sku_Consolidated!A2:W957,11,FALSE)</f>
      </c>
      <c r="X856">
        <f>VLOOKUP(G856,Sku_Consolidated!A2:H957,8,FALSE)</f>
      </c>
      <c r="Y856">
        <f>VLOOKUP(G856,Sku_Consolidated!A2:I957,9,FALSE)</f>
      </c>
      <c r="Z856" t="s">
        <v>38</v>
      </c>
      <c r="AA856">
        <f>VLOOKUP(G856,Sku_Consolidated!A2:E957,5,FALSE)</f>
      </c>
      <c r="AB856">
        <f>IF(VLOOKUP(G856,Sku_Consolidated!A2:S957,19,FALSE)="SHOWCASE", VLOOKUP(E856,Store_Showcase!B2:N144,13, FALSE), IF(VLOOKUP(G856,Sku_Consolidated!A2:S957,19,FALSE)="VAM",VLOOKUP(E856,Store_VAM!B2:N273,13, FALSE),VLOOKUP(E856,Store_SRP!B2:N110,13, FALSE)))</f>
      </c>
      <c r="AC856">
        <f>IF(IFERROR(AB856,TRUE)=TRUE, "-","OK")</f>
      </c>
      <c r="AD856" s="8" t="s">
        <v>1943</v>
      </c>
      <c r="AE856" s="8" t="s">
        <v>1944</v>
      </c>
      <c r="AF856">
        <f>IF(IFERROR(VLOOKUP(E856,Store_Showcase!B2:H144,{5}, FALSE), TRUE)=TRUE, IF(IFERROR(VLOOKUP(E856,Store_SRP!B2:H110,{5}, FALSE), TRUE)=TRUE,VLOOKUP(E856,Store_VAM!B2:H273,{5}, FALSE),VLOOKUP(E856,Store_SRP!B2:H110,{5}, FALSE)), VLOOKUP(E856,Store_Showcase!B2:H144,{5}, FALSE))</f>
      </c>
      <c r="AG856">
        <f>IF(IFERROR(VLOOKUP(E856,Store_Showcase!B2:H144,{6}, FALSE), TRUE)=TRUE, IF(IFERROR(VLOOKUP(E856,Store_SRP!B2:H110,{6}, FALSE), TRUE)=TRUE,VLOOKUP(E856,Store_VAM!B2:H273,{6}, FALSE),VLOOKUP(E856,Store_SRP!B2:H110,{6}, FALSE)), VLOOKUP(E856,Store_Showcase!B2:H144,{6}, FALSE))</f>
      </c>
      <c r="AH856">
        <f>VLOOKUP(G856,Sku_Consolidated!A2:R957,18,FALSE)</f>
      </c>
      <c r="AI856">
        <f>VLOOKUP(G856,Sku_Consolidated!A2:S957,19,FALSE)</f>
      </c>
      <c r="AJ856">
        <f>VLOOKUP(G856,Sku_Consolidated!A2:T957,20,FALSE)</f>
      </c>
    </row>
    <row r="857" spans="1:36" x14ac:dyDescent="0.25">
      <c r="A857">
        <v>2024</v>
      </c>
      <c r="B857" t="s">
        <v>31</v>
      </c>
      <c r="C857" t="s">
        <v>32</v>
      </c>
      <c r="D857" t="s">
        <v>33</v>
      </c>
      <c r="E857">
        <v>731</v>
      </c>
      <c r="F857">
        <f>IF(IFERROR(VLOOKUP(E857,Store_Showcase!B2:H144,{2}, FALSE), TRUE)=TRUE, IF(IFERROR(VLOOKUP(E857,Store_SRP!B2:H110,{2}, FALSE), TRUE)=TRUE,VLOOKUP(E857,Store_VAM!B2:H273,{2}, FALSE),VLOOKUP(E857,Store_SRP!B2:H110,{2}, FALSE)), VLOOKUP(E857,Store_Showcase!B2:H144,{2}, FALSE))</f>
      </c>
      <c r="G857">
        <v>657353</v>
      </c>
      <c r="H857" t="s">
        <v>779</v>
      </c>
      <c r="I857" s="8" t="s">
        <v>1633</v>
      </c>
      <c r="J857" t="s">
        <v>12</v>
      </c>
      <c r="K857" s="8">
        <f>IF(J857="PCK", I857, 0)</f>
      </c>
      <c r="L857" s="8">
        <f>IF(J857="KLS", I857, IF(J857="PCK", I857*VLOOKUP(G857,Sku_Consolidated!A2:U957,21, FALSE),I857*VLOOKUP(G857,Sku_Consolidated!A2:U957,21, FALSE)))</f>
      </c>
      <c r="M857" s="8">
        <f>IF(J857="PCS", I857, 0)</f>
      </c>
      <c r="N857" s="8" t="s">
        <v>1945</v>
      </c>
      <c r="O857" s="8">
        <f>N857 * VLOOKUP(E857&amp;VLOOKUP(G857,Sku_Consolidated!A2:Q957,17,FALSE),Sku_CommRate!A2:E1002, 5, FALSE)</f>
      </c>
      <c r="P857" s="8">
        <f>N857 - O857</f>
      </c>
      <c r="Q857">
        <f>VLOOKUP(G857,Sku_Consolidated!A2:G957,7, FALSE)</f>
      </c>
      <c r="R857">
        <f>IF(IFERROR(VLOOKUP(E857,Store_Showcase!B2:H144,7, FALSE), TRUE)=TRUE, IF(IFERROR(VLOOKUP(E857,Store_SRP!B2:H110,7, FALSE), TRUE)=TRUE,VLOOKUP(E857,Store_VAM!B2:H273,7, FALSE),VLOOKUP(E857,Store_SRP!B2:H110,7, FALSE)), VLOOKUP(E857,Store_Showcase!B2:H144,7, FALSE))</f>
      </c>
      <c r="S857">
        <f>IF(IFERROR(VLOOKUP(E857,Store_Showcase!B2:I144,8, FALSE), TRUE)=TRUE, IF(IFERROR(VLOOKUP(E857,Store_SRP!B2:I110,8, FALSE), TRUE)=TRUE,VLOOKUP(E857,Store_VAM!B2:I273,8, FALSE),VLOOKUP(E857,Store_SRP!B2:I110,8, FALSE)), VLOOKUP(E857,Store_Showcase!B2:I144,8, FALSE))</f>
      </c>
      <c r="T857">
        <f>VLOOKUP(G857,Sku_Consolidated!A2:R957,18,FALSE)</f>
      </c>
      <c r="U857">
        <v>4806532531588</v>
      </c>
      <c r="V857">
        <f>IF(VLOOKUP(G857,Sku_Consolidated!A2:S957,19,FALSE)="SHOWCASE", VLOOKUP(E857,Store_Showcase!B2:L144,11, FALSE), IF(VLOOKUP(G857,Sku_Consolidated!A2:S957,19,FALSE)="VAM",VLOOKUP(E857,Store_VAM!B2:L273,11, FALSE),VLOOKUP(E857,Store_SRP!B2:L110,11, FALSE)))</f>
      </c>
      <c r="W857">
        <f>VLOOKUP(G857,Sku_Consolidated!A2:W957,11,FALSE)</f>
      </c>
      <c r="X857">
        <f>VLOOKUP(G857,Sku_Consolidated!A2:H957,8,FALSE)</f>
      </c>
      <c r="Y857">
        <f>VLOOKUP(G857,Sku_Consolidated!A2:I957,9,FALSE)</f>
      </c>
      <c r="Z857" t="s">
        <v>38</v>
      </c>
      <c r="AA857">
        <f>VLOOKUP(G857,Sku_Consolidated!A2:E957,5,FALSE)</f>
      </c>
      <c r="AB857">
        <f>IF(VLOOKUP(G857,Sku_Consolidated!A2:S957,19,FALSE)="SHOWCASE", VLOOKUP(E857,Store_Showcase!B2:N144,13, FALSE), IF(VLOOKUP(G857,Sku_Consolidated!A2:S957,19,FALSE)="VAM",VLOOKUP(E857,Store_VAM!B2:N273,13, FALSE),VLOOKUP(E857,Store_SRP!B2:N110,13, FALSE)))</f>
      </c>
      <c r="AC857">
        <f>IF(IFERROR(AB857,TRUE)=TRUE, "-","OK")</f>
      </c>
      <c r="AD857" s="8" t="s">
        <v>1946</v>
      </c>
      <c r="AE857" s="8" t="s">
        <v>1947</v>
      </c>
      <c r="AF857">
        <f>IF(IFERROR(VLOOKUP(E857,Store_Showcase!B2:H144,{5}, FALSE), TRUE)=TRUE, IF(IFERROR(VLOOKUP(E857,Store_SRP!B2:H110,{5}, FALSE), TRUE)=TRUE,VLOOKUP(E857,Store_VAM!B2:H273,{5}, FALSE),VLOOKUP(E857,Store_SRP!B2:H110,{5}, FALSE)), VLOOKUP(E857,Store_Showcase!B2:H144,{5}, FALSE))</f>
      </c>
      <c r="AG857">
        <f>IF(IFERROR(VLOOKUP(E857,Store_Showcase!B2:H144,{6}, FALSE), TRUE)=TRUE, IF(IFERROR(VLOOKUP(E857,Store_SRP!B2:H110,{6}, FALSE), TRUE)=TRUE,VLOOKUP(E857,Store_VAM!B2:H273,{6}, FALSE),VLOOKUP(E857,Store_SRP!B2:H110,{6}, FALSE)), VLOOKUP(E857,Store_Showcase!B2:H144,{6}, FALSE))</f>
      </c>
      <c r="AH857">
        <f>VLOOKUP(G857,Sku_Consolidated!A2:R957,18,FALSE)</f>
      </c>
      <c r="AI857">
        <f>VLOOKUP(G857,Sku_Consolidated!A2:S957,19,FALSE)</f>
      </c>
      <c r="AJ857">
        <f>VLOOKUP(G857,Sku_Consolidated!A2:T957,20,FALSE)</f>
      </c>
    </row>
    <row r="858" spans="1:36" x14ac:dyDescent="0.25">
      <c r="A858">
        <v>2024</v>
      </c>
      <c r="B858" t="s">
        <v>31</v>
      </c>
      <c r="C858" t="s">
        <v>32</v>
      </c>
      <c r="D858" t="s">
        <v>33</v>
      </c>
      <c r="E858">
        <v>813</v>
      </c>
      <c r="F858">
        <f>IF(IFERROR(VLOOKUP(E858,Store_Showcase!B2:H144,{2}, FALSE), TRUE)=TRUE, IF(IFERROR(VLOOKUP(E858,Store_SRP!B2:H110,{2}, FALSE), TRUE)=TRUE,VLOOKUP(E858,Store_VAM!B2:H273,{2}, FALSE),VLOOKUP(E858,Store_SRP!B2:H110,{2}, FALSE)), VLOOKUP(E858,Store_Showcase!B2:H144,{2}, FALSE))</f>
      </c>
      <c r="G858">
        <v>655335</v>
      </c>
      <c r="H858" t="s">
        <v>1089</v>
      </c>
      <c r="I858" s="8" t="s">
        <v>1948</v>
      </c>
      <c r="J858" t="s">
        <v>36</v>
      </c>
      <c r="K858" s="8">
        <f>IF(J858="PCK", I858, 0)</f>
      </c>
      <c r="L858" s="8">
        <f>IF(J858="KLS", I858, IF(J858="PCK", I858*VLOOKUP(G858,Sku_Consolidated!A2:U957,21, FALSE),I858*VLOOKUP(G858,Sku_Consolidated!A2:U957,21, FALSE)))</f>
      </c>
      <c r="M858" s="8">
        <f>IF(J858="PCS", I858, 0)</f>
      </c>
      <c r="N858" s="8" t="s">
        <v>1949</v>
      </c>
      <c r="O858" s="8">
        <f>N858 * VLOOKUP(E858&amp;VLOOKUP(G858,Sku_Consolidated!A2:Q957,17,FALSE),Sku_CommRate!A2:E1002, 5, FALSE)</f>
      </c>
      <c r="P858" s="8">
        <f>N858 - O858</f>
      </c>
      <c r="Q858">
        <f>VLOOKUP(G858,Sku_Consolidated!A2:G957,7, FALSE)</f>
      </c>
      <c r="R858">
        <f>IF(IFERROR(VLOOKUP(E858,Store_Showcase!B2:H144,7, FALSE), TRUE)=TRUE, IF(IFERROR(VLOOKUP(E858,Store_SRP!B2:H110,7, FALSE), TRUE)=TRUE,VLOOKUP(E858,Store_VAM!B2:H273,7, FALSE),VLOOKUP(E858,Store_SRP!B2:H110,7, FALSE)), VLOOKUP(E858,Store_Showcase!B2:H144,7, FALSE))</f>
      </c>
      <c r="S858">
        <f>IF(IFERROR(VLOOKUP(E858,Store_Showcase!B2:I144,8, FALSE), TRUE)=TRUE, IF(IFERROR(VLOOKUP(E858,Store_SRP!B2:I110,8, FALSE), TRUE)=TRUE,VLOOKUP(E858,Store_VAM!B2:I273,8, FALSE),VLOOKUP(E858,Store_SRP!B2:I110,8, FALSE)), VLOOKUP(E858,Store_Showcase!B2:I144,8, FALSE))</f>
      </c>
      <c r="T858">
        <f>VLOOKUP(G858,Sku_Consolidated!A2:R957,18,FALSE)</f>
      </c>
      <c r="U858">
        <v>6259</v>
      </c>
      <c r="V858">
        <f>IF(VLOOKUP(G858,Sku_Consolidated!A2:S957,19,FALSE)="SHOWCASE", VLOOKUP(E858,Store_Showcase!B2:L144,11, FALSE), IF(VLOOKUP(G858,Sku_Consolidated!A2:S957,19,FALSE)="VAM",VLOOKUP(E858,Store_VAM!B2:L273,11, FALSE),VLOOKUP(E858,Store_SRP!B2:L110,11, FALSE)))</f>
      </c>
      <c r="W858">
        <f>VLOOKUP(G858,Sku_Consolidated!A2:W957,11,FALSE)</f>
      </c>
      <c r="X858">
        <f>VLOOKUP(G858,Sku_Consolidated!A2:H957,8,FALSE)</f>
      </c>
      <c r="Y858">
        <f>VLOOKUP(G858,Sku_Consolidated!A2:I957,9,FALSE)</f>
      </c>
      <c r="Z858" t="s">
        <v>38</v>
      </c>
      <c r="AA858">
        <f>VLOOKUP(G858,Sku_Consolidated!A2:E957,5,FALSE)</f>
      </c>
      <c r="AB858">
        <f>IF(VLOOKUP(G858,Sku_Consolidated!A2:S957,19,FALSE)="SHOWCASE", VLOOKUP(E858,Store_Showcase!B2:N144,13, FALSE), IF(VLOOKUP(G858,Sku_Consolidated!A2:S957,19,FALSE)="VAM",VLOOKUP(E858,Store_VAM!B2:N273,13, FALSE),VLOOKUP(E858,Store_SRP!B2:N110,13, FALSE)))</f>
      </c>
      <c r="AC858">
        <f>IF(IFERROR(AB858,TRUE)=TRUE, "-","OK")</f>
      </c>
      <c r="AD858" s="8" t="s">
        <v>1949</v>
      </c>
      <c r="AE858" s="8" t="s">
        <v>39</v>
      </c>
      <c r="AF858">
        <f>IF(IFERROR(VLOOKUP(E858,Store_Showcase!B2:H144,{5}, FALSE), TRUE)=TRUE, IF(IFERROR(VLOOKUP(E858,Store_SRP!B2:H110,{5}, FALSE), TRUE)=TRUE,VLOOKUP(E858,Store_VAM!B2:H273,{5}, FALSE),VLOOKUP(E858,Store_SRP!B2:H110,{5}, FALSE)), VLOOKUP(E858,Store_Showcase!B2:H144,{5}, FALSE))</f>
      </c>
      <c r="AG858">
        <f>IF(IFERROR(VLOOKUP(E858,Store_Showcase!B2:H144,{6}, FALSE), TRUE)=TRUE, IF(IFERROR(VLOOKUP(E858,Store_SRP!B2:H110,{6}, FALSE), TRUE)=TRUE,VLOOKUP(E858,Store_VAM!B2:H273,{6}, FALSE),VLOOKUP(E858,Store_SRP!B2:H110,{6}, FALSE)), VLOOKUP(E858,Store_Showcase!B2:H144,{6}, FALSE))</f>
      </c>
      <c r="AH858">
        <f>VLOOKUP(G858,Sku_Consolidated!A2:R957,18,FALSE)</f>
      </c>
      <c r="AI858">
        <f>VLOOKUP(G858,Sku_Consolidated!A2:S957,19,FALSE)</f>
      </c>
      <c r="AJ858">
        <f>VLOOKUP(G858,Sku_Consolidated!A2:T957,20,FALSE)</f>
      </c>
    </row>
    <row r="859" spans="1:36" x14ac:dyDescent="0.25">
      <c r="A859">
        <v>2024</v>
      </c>
      <c r="B859" t="s">
        <v>31</v>
      </c>
      <c r="C859" t="s">
        <v>32</v>
      </c>
      <c r="D859" t="s">
        <v>33</v>
      </c>
      <c r="E859">
        <v>601</v>
      </c>
      <c r="F859">
        <f>IF(IFERROR(VLOOKUP(E859,Store_Showcase!B2:H144,{2}, FALSE), TRUE)=TRUE, IF(IFERROR(VLOOKUP(E859,Store_SRP!B2:H110,{2}, FALSE), TRUE)=TRUE,VLOOKUP(E859,Store_VAM!B2:H273,{2}, FALSE),VLOOKUP(E859,Store_SRP!B2:H110,{2}, FALSE)), VLOOKUP(E859,Store_Showcase!B2:H144,{2}, FALSE))</f>
      </c>
      <c r="G859">
        <v>687767</v>
      </c>
      <c r="H859" t="s">
        <v>1118</v>
      </c>
      <c r="I859" s="8" t="s">
        <v>1364</v>
      </c>
      <c r="J859" t="s">
        <v>493</v>
      </c>
      <c r="K859" s="8">
        <f>IF(J859="PCK", I859, 0)</f>
      </c>
      <c r="L859" s="8">
        <f>IF(J859="KLS", I859, IF(J859="PCK", I859*VLOOKUP(G859,Sku_Consolidated!A2:U957,21, FALSE),I859*VLOOKUP(G859,Sku_Consolidated!A2:U957,21, FALSE)))</f>
      </c>
      <c r="M859" s="8">
        <f>IF(J859="PCS", I859, 0)</f>
      </c>
      <c r="N859" s="8" t="s">
        <v>1950</v>
      </c>
      <c r="O859" s="8">
        <f>N859 * VLOOKUP(E859&amp;VLOOKUP(G859,Sku_Consolidated!A2:Q957,17,FALSE),Sku_CommRate!A2:E1002, 5, FALSE)</f>
      </c>
      <c r="P859" s="8">
        <f>N859 - O859</f>
      </c>
      <c r="Q859">
        <f>VLOOKUP(G859,Sku_Consolidated!A2:G957,7, FALSE)</f>
      </c>
      <c r="R859">
        <f>IF(IFERROR(VLOOKUP(E859,Store_Showcase!B2:H144,7, FALSE), TRUE)=TRUE, IF(IFERROR(VLOOKUP(E859,Store_SRP!B2:H110,7, FALSE), TRUE)=TRUE,VLOOKUP(E859,Store_VAM!B2:H273,7, FALSE),VLOOKUP(E859,Store_SRP!B2:H110,7, FALSE)), VLOOKUP(E859,Store_Showcase!B2:H144,7, FALSE))</f>
      </c>
      <c r="S859">
        <f>IF(IFERROR(VLOOKUP(E859,Store_Showcase!B2:I144,8, FALSE), TRUE)=TRUE, IF(IFERROR(VLOOKUP(E859,Store_SRP!B2:I110,8, FALSE), TRUE)=TRUE,VLOOKUP(E859,Store_VAM!B2:I273,8, FALSE),VLOOKUP(E859,Store_SRP!B2:I110,8, FALSE)), VLOOKUP(E859,Store_Showcase!B2:I144,8, FALSE))</f>
      </c>
      <c r="T859">
        <f>VLOOKUP(G859,Sku_Consolidated!A2:R957,18,FALSE)</f>
      </c>
      <c r="U859">
        <v>4806532531557</v>
      </c>
      <c r="V859">
        <f>IF(VLOOKUP(G859,Sku_Consolidated!A2:S957,19,FALSE)="SHOWCASE", VLOOKUP(E859,Store_Showcase!B2:L144,11, FALSE), IF(VLOOKUP(G859,Sku_Consolidated!A2:S957,19,FALSE)="VAM",VLOOKUP(E859,Store_VAM!B2:L273,11, FALSE),VLOOKUP(E859,Store_SRP!B2:L110,11, FALSE)))</f>
      </c>
      <c r="W859">
        <f>VLOOKUP(G859,Sku_Consolidated!A2:W957,11,FALSE)</f>
      </c>
      <c r="X859">
        <f>VLOOKUP(G859,Sku_Consolidated!A2:H957,8,FALSE)</f>
      </c>
      <c r="Y859">
        <f>VLOOKUP(G859,Sku_Consolidated!A2:I957,9,FALSE)</f>
      </c>
      <c r="Z859" t="s">
        <v>38</v>
      </c>
      <c r="AA859">
        <f>VLOOKUP(G859,Sku_Consolidated!A2:E957,5,FALSE)</f>
      </c>
      <c r="AB859">
        <f>IF(VLOOKUP(G859,Sku_Consolidated!A2:S957,19,FALSE)="SHOWCASE", VLOOKUP(E859,Store_Showcase!B2:N144,13, FALSE), IF(VLOOKUP(G859,Sku_Consolidated!A2:S957,19,FALSE)="VAM",VLOOKUP(E859,Store_VAM!B2:N273,13, FALSE),VLOOKUP(E859,Store_SRP!B2:N110,13, FALSE)))</f>
      </c>
      <c r="AC859">
        <f>IF(IFERROR(AB859,TRUE)=TRUE, "-","OK")</f>
      </c>
      <c r="AD859" s="8" t="s">
        <v>1951</v>
      </c>
      <c r="AE859" s="8" t="s">
        <v>1952</v>
      </c>
      <c r="AF859">
        <f>IF(IFERROR(VLOOKUP(E859,Store_Showcase!B2:H144,{5}, FALSE), TRUE)=TRUE, IF(IFERROR(VLOOKUP(E859,Store_SRP!B2:H110,{5}, FALSE), TRUE)=TRUE,VLOOKUP(E859,Store_VAM!B2:H273,{5}, FALSE),VLOOKUP(E859,Store_SRP!B2:H110,{5}, FALSE)), VLOOKUP(E859,Store_Showcase!B2:H144,{5}, FALSE))</f>
      </c>
      <c r="AG859">
        <f>IF(IFERROR(VLOOKUP(E859,Store_Showcase!B2:H144,{6}, FALSE), TRUE)=TRUE, IF(IFERROR(VLOOKUP(E859,Store_SRP!B2:H110,{6}, FALSE), TRUE)=TRUE,VLOOKUP(E859,Store_VAM!B2:H273,{6}, FALSE),VLOOKUP(E859,Store_SRP!B2:H110,{6}, FALSE)), VLOOKUP(E859,Store_Showcase!B2:H144,{6}, FALSE))</f>
      </c>
      <c r="AH859">
        <f>VLOOKUP(G859,Sku_Consolidated!A2:R957,18,FALSE)</f>
      </c>
      <c r="AI859">
        <f>VLOOKUP(G859,Sku_Consolidated!A2:S957,19,FALSE)</f>
      </c>
      <c r="AJ859">
        <f>VLOOKUP(G859,Sku_Consolidated!A2:T957,20,FALSE)</f>
      </c>
    </row>
    <row r="860" spans="1:36" x14ac:dyDescent="0.25">
      <c r="A860">
        <v>2024</v>
      </c>
      <c r="B860" t="s">
        <v>31</v>
      </c>
      <c r="C860" t="s">
        <v>32</v>
      </c>
      <c r="D860" t="s">
        <v>33</v>
      </c>
      <c r="E860">
        <v>804</v>
      </c>
      <c r="F860">
        <f>IF(IFERROR(VLOOKUP(E860,Store_Showcase!B2:H144,{2}, FALSE), TRUE)=TRUE, IF(IFERROR(VLOOKUP(E860,Store_SRP!B2:H110,{2}, FALSE), TRUE)=TRUE,VLOOKUP(E860,Store_VAM!B2:H273,{2}, FALSE),VLOOKUP(E860,Store_SRP!B2:H110,{2}, FALSE)), VLOOKUP(E860,Store_Showcase!B2:H144,{2}, FALSE))</f>
      </c>
      <c r="G860">
        <v>655324</v>
      </c>
      <c r="H860" t="s">
        <v>608</v>
      </c>
      <c r="I860" s="8" t="s">
        <v>1953</v>
      </c>
      <c r="J860" t="s">
        <v>36</v>
      </c>
      <c r="K860" s="8">
        <f>IF(J860="PCK", I860, 0)</f>
      </c>
      <c r="L860" s="8">
        <f>IF(J860="KLS", I860, IF(J860="PCK", I860*VLOOKUP(G860,Sku_Consolidated!A2:U957,21, FALSE),I860*VLOOKUP(G860,Sku_Consolidated!A2:U957,21, FALSE)))</f>
      </c>
      <c r="M860" s="8">
        <f>IF(J860="PCS", I860, 0)</f>
      </c>
      <c r="N860" s="8" t="s">
        <v>1954</v>
      </c>
      <c r="O860" s="8">
        <f>N860 * VLOOKUP(E860&amp;VLOOKUP(G860,Sku_Consolidated!A2:Q957,17,FALSE),Sku_CommRate!A2:E1002, 5, FALSE)</f>
      </c>
      <c r="P860" s="8">
        <f>N860 - O860</f>
      </c>
      <c r="Q860">
        <f>VLOOKUP(G860,Sku_Consolidated!A2:G957,7, FALSE)</f>
      </c>
      <c r="R860">
        <f>IF(IFERROR(VLOOKUP(E860,Store_Showcase!B2:H144,7, FALSE), TRUE)=TRUE, IF(IFERROR(VLOOKUP(E860,Store_SRP!B2:H110,7, FALSE), TRUE)=TRUE,VLOOKUP(E860,Store_VAM!B2:H273,7, FALSE),VLOOKUP(E860,Store_SRP!B2:H110,7, FALSE)), VLOOKUP(E860,Store_Showcase!B2:H144,7, FALSE))</f>
      </c>
      <c r="S860">
        <f>IF(IFERROR(VLOOKUP(E860,Store_Showcase!B2:I144,8, FALSE), TRUE)=TRUE, IF(IFERROR(VLOOKUP(E860,Store_SRP!B2:I110,8, FALSE), TRUE)=TRUE,VLOOKUP(E860,Store_VAM!B2:I273,8, FALSE),VLOOKUP(E860,Store_SRP!B2:I110,8, FALSE)), VLOOKUP(E860,Store_Showcase!B2:I144,8, FALSE))</f>
      </c>
      <c r="T860">
        <f>VLOOKUP(G860,Sku_Consolidated!A2:R957,18,FALSE)</f>
      </c>
      <c r="U860">
        <v>6249</v>
      </c>
      <c r="V860">
        <f>IF(VLOOKUP(G860,Sku_Consolidated!A2:S957,19,FALSE)="SHOWCASE", VLOOKUP(E860,Store_Showcase!B2:L144,11, FALSE), IF(VLOOKUP(G860,Sku_Consolidated!A2:S957,19,FALSE)="VAM",VLOOKUP(E860,Store_VAM!B2:L273,11, FALSE),VLOOKUP(E860,Store_SRP!B2:L110,11, FALSE)))</f>
      </c>
      <c r="W860">
        <f>VLOOKUP(G860,Sku_Consolidated!A2:W957,11,FALSE)</f>
      </c>
      <c r="X860">
        <f>VLOOKUP(G860,Sku_Consolidated!A2:H957,8,FALSE)</f>
      </c>
      <c r="Y860">
        <f>VLOOKUP(G860,Sku_Consolidated!A2:I957,9,FALSE)</f>
      </c>
      <c r="Z860" t="s">
        <v>38</v>
      </c>
      <c r="AA860">
        <f>VLOOKUP(G860,Sku_Consolidated!A2:E957,5,FALSE)</f>
      </c>
      <c r="AB860">
        <f>IF(VLOOKUP(G860,Sku_Consolidated!A2:S957,19,FALSE)="SHOWCASE", VLOOKUP(E860,Store_Showcase!B2:N144,13, FALSE), IF(VLOOKUP(G860,Sku_Consolidated!A2:S957,19,FALSE)="VAM",VLOOKUP(E860,Store_VAM!B2:N273,13, FALSE),VLOOKUP(E860,Store_SRP!B2:N110,13, FALSE)))</f>
      </c>
      <c r="AC860">
        <f>IF(IFERROR(AB860,TRUE)=TRUE, "-","OK")</f>
      </c>
      <c r="AD860" s="8" t="s">
        <v>1954</v>
      </c>
      <c r="AE860" s="8" t="s">
        <v>39</v>
      </c>
      <c r="AF860">
        <f>IF(IFERROR(VLOOKUP(E860,Store_Showcase!B2:H144,{5}, FALSE), TRUE)=TRUE, IF(IFERROR(VLOOKUP(E860,Store_SRP!B2:H110,{5}, FALSE), TRUE)=TRUE,VLOOKUP(E860,Store_VAM!B2:H273,{5}, FALSE),VLOOKUP(E860,Store_SRP!B2:H110,{5}, FALSE)), VLOOKUP(E860,Store_Showcase!B2:H144,{5}, FALSE))</f>
      </c>
      <c r="AG860">
        <f>IF(IFERROR(VLOOKUP(E860,Store_Showcase!B2:H144,{6}, FALSE), TRUE)=TRUE, IF(IFERROR(VLOOKUP(E860,Store_SRP!B2:H110,{6}, FALSE), TRUE)=TRUE,VLOOKUP(E860,Store_VAM!B2:H273,{6}, FALSE),VLOOKUP(E860,Store_SRP!B2:H110,{6}, FALSE)), VLOOKUP(E860,Store_Showcase!B2:H144,{6}, FALSE))</f>
      </c>
      <c r="AH860">
        <f>VLOOKUP(G860,Sku_Consolidated!A2:R957,18,FALSE)</f>
      </c>
      <c r="AI860">
        <f>VLOOKUP(G860,Sku_Consolidated!A2:S957,19,FALSE)</f>
      </c>
      <c r="AJ860">
        <f>VLOOKUP(G860,Sku_Consolidated!A2:T957,20,FALSE)</f>
      </c>
    </row>
    <row r="861" spans="1:36" x14ac:dyDescent="0.25">
      <c r="A861">
        <v>2024</v>
      </c>
      <c r="B861" t="s">
        <v>31</v>
      </c>
      <c r="C861" t="s">
        <v>32</v>
      </c>
      <c r="D861" t="s">
        <v>33</v>
      </c>
      <c r="E861">
        <v>266</v>
      </c>
      <c r="F861">
        <f>IF(IFERROR(VLOOKUP(E861,Store_Showcase!B2:H144,{2}, FALSE), TRUE)=TRUE, IF(IFERROR(VLOOKUP(E861,Store_SRP!B2:H110,{2}, FALSE), TRUE)=TRUE,VLOOKUP(E861,Store_VAM!B2:H273,{2}, FALSE),VLOOKUP(E861,Store_SRP!B2:H110,{2}, FALSE)), VLOOKUP(E861,Store_Showcase!B2:H144,{2}, FALSE))</f>
      </c>
      <c r="G861">
        <v>655715</v>
      </c>
      <c r="H861" t="s">
        <v>591</v>
      </c>
      <c r="I861" s="8" t="s">
        <v>1510</v>
      </c>
      <c r="J861" t="s">
        <v>36</v>
      </c>
      <c r="K861" s="8">
        <f>IF(J861="PCK", I861, 0)</f>
      </c>
      <c r="L861" s="8">
        <f>IF(J861="KLS", I861, IF(J861="PCK", I861*VLOOKUP(G861,Sku_Consolidated!A2:U957,21, FALSE),I861*VLOOKUP(G861,Sku_Consolidated!A2:U957,21, FALSE)))</f>
      </c>
      <c r="M861" s="8">
        <f>IF(J861="PCS", I861, 0)</f>
      </c>
      <c r="N861" s="8" t="s">
        <v>1955</v>
      </c>
      <c r="O861" s="8">
        <f>N861 * VLOOKUP(E861&amp;VLOOKUP(G861,Sku_Consolidated!A2:Q957,17,FALSE),Sku_CommRate!A2:E1002, 5, FALSE)</f>
      </c>
      <c r="P861" s="8">
        <f>N861 - O861</f>
      </c>
      <c r="Q861">
        <f>VLOOKUP(G861,Sku_Consolidated!A2:G957,7, FALSE)</f>
      </c>
      <c r="R861">
        <f>IF(IFERROR(VLOOKUP(E861,Store_Showcase!B2:H144,7, FALSE), TRUE)=TRUE, IF(IFERROR(VLOOKUP(E861,Store_SRP!B2:H110,7, FALSE), TRUE)=TRUE,VLOOKUP(E861,Store_VAM!B2:H273,7, FALSE),VLOOKUP(E861,Store_SRP!B2:H110,7, FALSE)), VLOOKUP(E861,Store_Showcase!B2:H144,7, FALSE))</f>
      </c>
      <c r="S861">
        <f>IF(IFERROR(VLOOKUP(E861,Store_Showcase!B2:I144,8, FALSE), TRUE)=TRUE, IF(IFERROR(VLOOKUP(E861,Store_SRP!B2:I110,8, FALSE), TRUE)=TRUE,VLOOKUP(E861,Store_VAM!B2:I273,8, FALSE),VLOOKUP(E861,Store_SRP!B2:I110,8, FALSE)), VLOOKUP(E861,Store_Showcase!B2:I144,8, FALSE))</f>
      </c>
      <c r="T861">
        <f>VLOOKUP(G861,Sku_Consolidated!A2:R957,18,FALSE)</f>
      </c>
      <c r="U861">
        <v>6443</v>
      </c>
      <c r="V861">
        <f>IF(VLOOKUP(G861,Sku_Consolidated!A2:S957,19,FALSE)="SHOWCASE", VLOOKUP(E861,Store_Showcase!B2:L144,11, FALSE), IF(VLOOKUP(G861,Sku_Consolidated!A2:S957,19,FALSE)="VAM",VLOOKUP(E861,Store_VAM!B2:L273,11, FALSE),VLOOKUP(E861,Store_SRP!B2:L110,11, FALSE)))</f>
      </c>
      <c r="W861">
        <f>VLOOKUP(G861,Sku_Consolidated!A2:W957,11,FALSE)</f>
      </c>
      <c r="X861">
        <f>VLOOKUP(G861,Sku_Consolidated!A2:H957,8,FALSE)</f>
      </c>
      <c r="Y861">
        <f>VLOOKUP(G861,Sku_Consolidated!A2:I957,9,FALSE)</f>
      </c>
      <c r="Z861" t="s">
        <v>38</v>
      </c>
      <c r="AA861">
        <f>VLOOKUP(G861,Sku_Consolidated!A2:E957,5,FALSE)</f>
      </c>
      <c r="AB861">
        <f>IF(VLOOKUP(G861,Sku_Consolidated!A2:S957,19,FALSE)="SHOWCASE", VLOOKUP(E861,Store_Showcase!B2:N144,13, FALSE), IF(VLOOKUP(G861,Sku_Consolidated!A2:S957,19,FALSE)="VAM",VLOOKUP(E861,Store_VAM!B2:N273,13, FALSE),VLOOKUP(E861,Store_SRP!B2:N110,13, FALSE)))</f>
      </c>
      <c r="AC861">
        <f>IF(IFERROR(AB861,TRUE)=TRUE, "-","OK")</f>
      </c>
      <c r="AD861" s="8" t="s">
        <v>1955</v>
      </c>
      <c r="AE861" s="8" t="s">
        <v>39</v>
      </c>
      <c r="AF861">
        <f>IF(IFERROR(VLOOKUP(E861,Store_Showcase!B2:H144,{5}, FALSE), TRUE)=TRUE, IF(IFERROR(VLOOKUP(E861,Store_SRP!B2:H110,{5}, FALSE), TRUE)=TRUE,VLOOKUP(E861,Store_VAM!B2:H273,{5}, FALSE),VLOOKUP(E861,Store_SRP!B2:H110,{5}, FALSE)), VLOOKUP(E861,Store_Showcase!B2:H144,{5}, FALSE))</f>
      </c>
      <c r="AG861">
        <f>IF(IFERROR(VLOOKUP(E861,Store_Showcase!B2:H144,{6}, FALSE), TRUE)=TRUE, IF(IFERROR(VLOOKUP(E861,Store_SRP!B2:H110,{6}, FALSE), TRUE)=TRUE,VLOOKUP(E861,Store_VAM!B2:H273,{6}, FALSE),VLOOKUP(E861,Store_SRP!B2:H110,{6}, FALSE)), VLOOKUP(E861,Store_Showcase!B2:H144,{6}, FALSE))</f>
      </c>
      <c r="AH861">
        <f>VLOOKUP(G861,Sku_Consolidated!A2:R957,18,FALSE)</f>
      </c>
      <c r="AI861">
        <f>VLOOKUP(G861,Sku_Consolidated!A2:S957,19,FALSE)</f>
      </c>
      <c r="AJ861">
        <f>VLOOKUP(G861,Sku_Consolidated!A2:T957,20,FALSE)</f>
      </c>
    </row>
    <row r="862" spans="1:36" x14ac:dyDescent="0.25">
      <c r="A862">
        <v>2024</v>
      </c>
      <c r="B862" t="s">
        <v>31</v>
      </c>
      <c r="C862" t="s">
        <v>32</v>
      </c>
      <c r="D862" t="s">
        <v>33</v>
      </c>
      <c r="E862">
        <v>262</v>
      </c>
      <c r="F862">
        <f>IF(IFERROR(VLOOKUP(E862,Store_Showcase!B2:H144,{2}, FALSE), TRUE)=TRUE, IF(IFERROR(VLOOKUP(E862,Store_SRP!B2:H110,{2}, FALSE), TRUE)=TRUE,VLOOKUP(E862,Store_VAM!B2:H273,{2}, FALSE),VLOOKUP(E862,Store_SRP!B2:H110,{2}, FALSE)), VLOOKUP(E862,Store_Showcase!B2:H144,{2}, FALSE))</f>
      </c>
      <c r="G862">
        <v>657353</v>
      </c>
      <c r="H862" t="s">
        <v>779</v>
      </c>
      <c r="I862" s="8" t="s">
        <v>1633</v>
      </c>
      <c r="J862" t="s">
        <v>12</v>
      </c>
      <c r="K862" s="8">
        <f>IF(J862="PCK", I862, 0)</f>
      </c>
      <c r="L862" s="8">
        <f>IF(J862="KLS", I862, IF(J862="PCK", I862*VLOOKUP(G862,Sku_Consolidated!A2:U957,21, FALSE),I862*VLOOKUP(G862,Sku_Consolidated!A2:U957,21, FALSE)))</f>
      </c>
      <c r="M862" s="8">
        <f>IF(J862="PCS", I862, 0)</f>
      </c>
      <c r="N862" s="8" t="s">
        <v>1956</v>
      </c>
      <c r="O862" s="8">
        <f>N862 * VLOOKUP(E862&amp;VLOOKUP(G862,Sku_Consolidated!A2:Q957,17,FALSE),Sku_CommRate!A2:E1002, 5, FALSE)</f>
      </c>
      <c r="P862" s="8">
        <f>N862 - O862</f>
      </c>
      <c r="Q862">
        <f>VLOOKUP(G862,Sku_Consolidated!A2:G957,7, FALSE)</f>
      </c>
      <c r="R862">
        <f>IF(IFERROR(VLOOKUP(E862,Store_Showcase!B2:H144,7, FALSE), TRUE)=TRUE, IF(IFERROR(VLOOKUP(E862,Store_SRP!B2:H110,7, FALSE), TRUE)=TRUE,VLOOKUP(E862,Store_VAM!B2:H273,7, FALSE),VLOOKUP(E862,Store_SRP!B2:H110,7, FALSE)), VLOOKUP(E862,Store_Showcase!B2:H144,7, FALSE))</f>
      </c>
      <c r="S862">
        <f>IF(IFERROR(VLOOKUP(E862,Store_Showcase!B2:I144,8, FALSE), TRUE)=TRUE, IF(IFERROR(VLOOKUP(E862,Store_SRP!B2:I110,8, FALSE), TRUE)=TRUE,VLOOKUP(E862,Store_VAM!B2:I273,8, FALSE),VLOOKUP(E862,Store_SRP!B2:I110,8, FALSE)), VLOOKUP(E862,Store_Showcase!B2:I144,8, FALSE))</f>
      </c>
      <c r="T862">
        <f>VLOOKUP(G862,Sku_Consolidated!A2:R957,18,FALSE)</f>
      </c>
      <c r="U862">
        <v>4806532531588</v>
      </c>
      <c r="V862">
        <f>IF(VLOOKUP(G862,Sku_Consolidated!A2:S957,19,FALSE)="SHOWCASE", VLOOKUP(E862,Store_Showcase!B2:L144,11, FALSE), IF(VLOOKUP(G862,Sku_Consolidated!A2:S957,19,FALSE)="VAM",VLOOKUP(E862,Store_VAM!B2:L273,11, FALSE),VLOOKUP(E862,Store_SRP!B2:L110,11, FALSE)))</f>
      </c>
      <c r="W862">
        <f>VLOOKUP(G862,Sku_Consolidated!A2:W957,11,FALSE)</f>
      </c>
      <c r="X862">
        <f>VLOOKUP(G862,Sku_Consolidated!A2:H957,8,FALSE)</f>
      </c>
      <c r="Y862">
        <f>VLOOKUP(G862,Sku_Consolidated!A2:I957,9,FALSE)</f>
      </c>
      <c r="Z862" t="s">
        <v>38</v>
      </c>
      <c r="AA862">
        <f>VLOOKUP(G862,Sku_Consolidated!A2:E957,5,FALSE)</f>
      </c>
      <c r="AB862">
        <f>IF(VLOOKUP(G862,Sku_Consolidated!A2:S957,19,FALSE)="SHOWCASE", VLOOKUP(E862,Store_Showcase!B2:N144,13, FALSE), IF(VLOOKUP(G862,Sku_Consolidated!A2:S957,19,FALSE)="VAM",VLOOKUP(E862,Store_VAM!B2:N273,13, FALSE),VLOOKUP(E862,Store_SRP!B2:N110,13, FALSE)))</f>
      </c>
      <c r="AC862">
        <f>IF(IFERROR(AB862,TRUE)=TRUE, "-","OK")</f>
      </c>
      <c r="AD862" s="8" t="s">
        <v>1957</v>
      </c>
      <c r="AE862" s="8" t="s">
        <v>1958</v>
      </c>
      <c r="AF862">
        <f>IF(IFERROR(VLOOKUP(E862,Store_Showcase!B2:H144,{5}, FALSE), TRUE)=TRUE, IF(IFERROR(VLOOKUP(E862,Store_SRP!B2:H110,{5}, FALSE), TRUE)=TRUE,VLOOKUP(E862,Store_VAM!B2:H273,{5}, FALSE),VLOOKUP(E862,Store_SRP!B2:H110,{5}, FALSE)), VLOOKUP(E862,Store_Showcase!B2:H144,{5}, FALSE))</f>
      </c>
      <c r="AG862">
        <f>IF(IFERROR(VLOOKUP(E862,Store_Showcase!B2:H144,{6}, FALSE), TRUE)=TRUE, IF(IFERROR(VLOOKUP(E862,Store_SRP!B2:H110,{6}, FALSE), TRUE)=TRUE,VLOOKUP(E862,Store_VAM!B2:H273,{6}, FALSE),VLOOKUP(E862,Store_SRP!B2:H110,{6}, FALSE)), VLOOKUP(E862,Store_Showcase!B2:H144,{6}, FALSE))</f>
      </c>
      <c r="AH862">
        <f>VLOOKUP(G862,Sku_Consolidated!A2:R957,18,FALSE)</f>
      </c>
      <c r="AI862">
        <f>VLOOKUP(G862,Sku_Consolidated!A2:S957,19,FALSE)</f>
      </c>
      <c r="AJ862">
        <f>VLOOKUP(G862,Sku_Consolidated!A2:T957,20,FALSE)</f>
      </c>
    </row>
    <row r="863" spans="1:36" x14ac:dyDescent="0.25">
      <c r="A863">
        <v>2024</v>
      </c>
      <c r="B863" t="s">
        <v>31</v>
      </c>
      <c r="C863" t="s">
        <v>32</v>
      </c>
      <c r="D863" t="s">
        <v>33</v>
      </c>
      <c r="E863">
        <v>130</v>
      </c>
      <c r="F863">
        <f>IF(IFERROR(VLOOKUP(E863,Store_Showcase!B2:H144,{2}, FALSE), TRUE)=TRUE, IF(IFERROR(VLOOKUP(E863,Store_SRP!B2:H110,{2}, FALSE), TRUE)=TRUE,VLOOKUP(E863,Store_VAM!B2:H273,{2}, FALSE),VLOOKUP(E863,Store_SRP!B2:H110,{2}, FALSE)), VLOOKUP(E863,Store_Showcase!B2:H144,{2}, FALSE))</f>
      </c>
      <c r="G863">
        <v>687767</v>
      </c>
      <c r="H863" t="s">
        <v>1118</v>
      </c>
      <c r="I863" s="8" t="s">
        <v>1364</v>
      </c>
      <c r="J863" t="s">
        <v>493</v>
      </c>
      <c r="K863" s="8">
        <f>IF(J863="PCK", I863, 0)</f>
      </c>
      <c r="L863" s="8">
        <f>IF(J863="KLS", I863, IF(J863="PCK", I863*VLOOKUP(G863,Sku_Consolidated!A2:U957,21, FALSE),I863*VLOOKUP(G863,Sku_Consolidated!A2:U957,21, FALSE)))</f>
      </c>
      <c r="M863" s="8">
        <f>IF(J863="PCS", I863, 0)</f>
      </c>
      <c r="N863" s="8" t="s">
        <v>1959</v>
      </c>
      <c r="O863" s="8">
        <f>N863 * VLOOKUP(E863&amp;VLOOKUP(G863,Sku_Consolidated!A2:Q957,17,FALSE),Sku_CommRate!A2:E1002, 5, FALSE)</f>
      </c>
      <c r="P863" s="8">
        <f>N863 - O863</f>
      </c>
      <c r="Q863">
        <f>VLOOKUP(G863,Sku_Consolidated!A2:G957,7, FALSE)</f>
      </c>
      <c r="R863">
        <f>IF(IFERROR(VLOOKUP(E863,Store_Showcase!B2:H144,7, FALSE), TRUE)=TRUE, IF(IFERROR(VLOOKUP(E863,Store_SRP!B2:H110,7, FALSE), TRUE)=TRUE,VLOOKUP(E863,Store_VAM!B2:H273,7, FALSE),VLOOKUP(E863,Store_SRP!B2:H110,7, FALSE)), VLOOKUP(E863,Store_Showcase!B2:H144,7, FALSE))</f>
      </c>
      <c r="S863">
        <f>IF(IFERROR(VLOOKUP(E863,Store_Showcase!B2:I144,8, FALSE), TRUE)=TRUE, IF(IFERROR(VLOOKUP(E863,Store_SRP!B2:I110,8, FALSE), TRUE)=TRUE,VLOOKUP(E863,Store_VAM!B2:I273,8, FALSE),VLOOKUP(E863,Store_SRP!B2:I110,8, FALSE)), VLOOKUP(E863,Store_Showcase!B2:I144,8, FALSE))</f>
      </c>
      <c r="T863">
        <f>VLOOKUP(G863,Sku_Consolidated!A2:R957,18,FALSE)</f>
      </c>
      <c r="U863">
        <v>4806532531557</v>
      </c>
      <c r="V863">
        <f>IF(VLOOKUP(G863,Sku_Consolidated!A2:S957,19,FALSE)="SHOWCASE", VLOOKUP(E863,Store_Showcase!B2:L144,11, FALSE), IF(VLOOKUP(G863,Sku_Consolidated!A2:S957,19,FALSE)="VAM",VLOOKUP(E863,Store_VAM!B2:L273,11, FALSE),VLOOKUP(E863,Store_SRP!B2:L110,11, FALSE)))</f>
      </c>
      <c r="W863">
        <f>VLOOKUP(G863,Sku_Consolidated!A2:W957,11,FALSE)</f>
      </c>
      <c r="X863">
        <f>VLOOKUP(G863,Sku_Consolidated!A2:H957,8,FALSE)</f>
      </c>
      <c r="Y863">
        <f>VLOOKUP(G863,Sku_Consolidated!A2:I957,9,FALSE)</f>
      </c>
      <c r="Z863" t="s">
        <v>38</v>
      </c>
      <c r="AA863">
        <f>VLOOKUP(G863,Sku_Consolidated!A2:E957,5,FALSE)</f>
      </c>
      <c r="AB863">
        <f>IF(VLOOKUP(G863,Sku_Consolidated!A2:S957,19,FALSE)="SHOWCASE", VLOOKUP(E863,Store_Showcase!B2:N144,13, FALSE), IF(VLOOKUP(G863,Sku_Consolidated!A2:S957,19,FALSE)="VAM",VLOOKUP(E863,Store_VAM!B2:N273,13, FALSE),VLOOKUP(E863,Store_SRP!B2:N110,13, FALSE)))</f>
      </c>
      <c r="AC863">
        <f>IF(IFERROR(AB863,TRUE)=TRUE, "-","OK")</f>
      </c>
      <c r="AD863" s="8" t="s">
        <v>1960</v>
      </c>
      <c r="AE863" s="8" t="s">
        <v>1961</v>
      </c>
      <c r="AF863">
        <f>IF(IFERROR(VLOOKUP(E863,Store_Showcase!B2:H144,{5}, FALSE), TRUE)=TRUE, IF(IFERROR(VLOOKUP(E863,Store_SRP!B2:H110,{5}, FALSE), TRUE)=TRUE,VLOOKUP(E863,Store_VAM!B2:H273,{5}, FALSE),VLOOKUP(E863,Store_SRP!B2:H110,{5}, FALSE)), VLOOKUP(E863,Store_Showcase!B2:H144,{5}, FALSE))</f>
      </c>
      <c r="AG863">
        <f>IF(IFERROR(VLOOKUP(E863,Store_Showcase!B2:H144,{6}, FALSE), TRUE)=TRUE, IF(IFERROR(VLOOKUP(E863,Store_SRP!B2:H110,{6}, FALSE), TRUE)=TRUE,VLOOKUP(E863,Store_VAM!B2:H273,{6}, FALSE),VLOOKUP(E863,Store_SRP!B2:H110,{6}, FALSE)), VLOOKUP(E863,Store_Showcase!B2:H144,{6}, FALSE))</f>
      </c>
      <c r="AH863">
        <f>VLOOKUP(G863,Sku_Consolidated!A2:R957,18,FALSE)</f>
      </c>
      <c r="AI863">
        <f>VLOOKUP(G863,Sku_Consolidated!A2:S957,19,FALSE)</f>
      </c>
      <c r="AJ863">
        <f>VLOOKUP(G863,Sku_Consolidated!A2:T957,20,FALSE)</f>
      </c>
    </row>
    <row r="864" spans="1:36" x14ac:dyDescent="0.25">
      <c r="A864">
        <v>2024</v>
      </c>
      <c r="B864" t="s">
        <v>31</v>
      </c>
      <c r="C864" t="s">
        <v>32</v>
      </c>
      <c r="D864" t="s">
        <v>33</v>
      </c>
      <c r="E864">
        <v>717</v>
      </c>
      <c r="F864">
        <f>IF(IFERROR(VLOOKUP(E864,Store_Showcase!B2:H144,{2}, FALSE), TRUE)=TRUE, IF(IFERROR(VLOOKUP(E864,Store_SRP!B2:H110,{2}, FALSE), TRUE)=TRUE,VLOOKUP(E864,Store_VAM!B2:H273,{2}, FALSE),VLOOKUP(E864,Store_SRP!B2:H110,{2}, FALSE)), VLOOKUP(E864,Store_Showcase!B2:H144,{2}, FALSE))</f>
      </c>
      <c r="G864">
        <v>659596</v>
      </c>
      <c r="H864" t="s">
        <v>703</v>
      </c>
      <c r="I864" s="8" t="s">
        <v>1962</v>
      </c>
      <c r="J864" t="s">
        <v>36</v>
      </c>
      <c r="K864" s="8">
        <f>IF(J864="PCK", I864, 0)</f>
      </c>
      <c r="L864" s="8">
        <f>IF(J864="KLS", I864, IF(J864="PCK", I864*VLOOKUP(G864,Sku_Consolidated!A2:U957,21, FALSE),I864*VLOOKUP(G864,Sku_Consolidated!A2:U957,21, FALSE)))</f>
      </c>
      <c r="M864" s="8">
        <f>IF(J864="PCS", I864, 0)</f>
      </c>
      <c r="N864" s="8" t="s">
        <v>1963</v>
      </c>
      <c r="O864" s="8">
        <f>N864 * VLOOKUP(E864&amp;VLOOKUP(G864,Sku_Consolidated!A2:Q957,17,FALSE),Sku_CommRate!A2:E1002, 5, FALSE)</f>
      </c>
      <c r="P864" s="8">
        <f>N864 - O864</f>
      </c>
      <c r="Q864">
        <f>VLOOKUP(G864,Sku_Consolidated!A2:G957,7, FALSE)</f>
      </c>
      <c r="R864">
        <f>IF(IFERROR(VLOOKUP(E864,Store_Showcase!B2:H144,7, FALSE), TRUE)=TRUE, IF(IFERROR(VLOOKUP(E864,Store_SRP!B2:H110,7, FALSE), TRUE)=TRUE,VLOOKUP(E864,Store_VAM!B2:H273,7, FALSE),VLOOKUP(E864,Store_SRP!B2:H110,7, FALSE)), VLOOKUP(E864,Store_Showcase!B2:H144,7, FALSE))</f>
      </c>
      <c r="S864">
        <f>IF(IFERROR(VLOOKUP(E864,Store_Showcase!B2:I144,8, FALSE), TRUE)=TRUE, IF(IFERROR(VLOOKUP(E864,Store_SRP!B2:I110,8, FALSE), TRUE)=TRUE,VLOOKUP(E864,Store_VAM!B2:I273,8, FALSE),VLOOKUP(E864,Store_SRP!B2:I110,8, FALSE)), VLOOKUP(E864,Store_Showcase!B2:I144,8, FALSE))</f>
      </c>
      <c r="T864">
        <f>VLOOKUP(G864,Sku_Consolidated!A2:R957,18,FALSE)</f>
      </c>
      <c r="U864">
        <v>7366</v>
      </c>
      <c r="V864">
        <f>IF(VLOOKUP(G864,Sku_Consolidated!A2:S957,19,FALSE)="SHOWCASE", VLOOKUP(E864,Store_Showcase!B2:L144,11, FALSE), IF(VLOOKUP(G864,Sku_Consolidated!A2:S957,19,FALSE)="VAM",VLOOKUP(E864,Store_VAM!B2:L273,11, FALSE),VLOOKUP(E864,Store_SRP!B2:L110,11, FALSE)))</f>
      </c>
      <c r="W864">
        <f>VLOOKUP(G864,Sku_Consolidated!A2:W957,11,FALSE)</f>
      </c>
      <c r="X864">
        <f>VLOOKUP(G864,Sku_Consolidated!A2:H957,8,FALSE)</f>
      </c>
      <c r="Y864">
        <f>VLOOKUP(G864,Sku_Consolidated!A2:I957,9,FALSE)</f>
      </c>
      <c r="Z864" t="s">
        <v>38</v>
      </c>
      <c r="AA864">
        <f>VLOOKUP(G864,Sku_Consolidated!A2:E957,5,FALSE)</f>
      </c>
      <c r="AB864">
        <f>IF(VLOOKUP(G864,Sku_Consolidated!A2:S957,19,FALSE)="SHOWCASE", VLOOKUP(E864,Store_Showcase!B2:N144,13, FALSE), IF(VLOOKUP(G864,Sku_Consolidated!A2:S957,19,FALSE)="VAM",VLOOKUP(E864,Store_VAM!B2:N273,13, FALSE),VLOOKUP(E864,Store_SRP!B2:N110,13, FALSE)))</f>
      </c>
      <c r="AC864">
        <f>IF(IFERROR(AB864,TRUE)=TRUE, "-","OK")</f>
      </c>
      <c r="AD864" s="8" t="s">
        <v>1963</v>
      </c>
      <c r="AE864" s="8" t="s">
        <v>39</v>
      </c>
      <c r="AF864">
        <f>IF(IFERROR(VLOOKUP(E864,Store_Showcase!B2:H144,{5}, FALSE), TRUE)=TRUE, IF(IFERROR(VLOOKUP(E864,Store_SRP!B2:H110,{5}, FALSE), TRUE)=TRUE,VLOOKUP(E864,Store_VAM!B2:H273,{5}, FALSE),VLOOKUP(E864,Store_SRP!B2:H110,{5}, FALSE)), VLOOKUP(E864,Store_Showcase!B2:H144,{5}, FALSE))</f>
      </c>
      <c r="AG864">
        <f>IF(IFERROR(VLOOKUP(E864,Store_Showcase!B2:H144,{6}, FALSE), TRUE)=TRUE, IF(IFERROR(VLOOKUP(E864,Store_SRP!B2:H110,{6}, FALSE), TRUE)=TRUE,VLOOKUP(E864,Store_VAM!B2:H273,{6}, FALSE),VLOOKUP(E864,Store_SRP!B2:H110,{6}, FALSE)), VLOOKUP(E864,Store_Showcase!B2:H144,{6}, FALSE))</f>
      </c>
      <c r="AH864">
        <f>VLOOKUP(G864,Sku_Consolidated!A2:R957,18,FALSE)</f>
      </c>
      <c r="AI864">
        <f>VLOOKUP(G864,Sku_Consolidated!A2:S957,19,FALSE)</f>
      </c>
      <c r="AJ864">
        <f>VLOOKUP(G864,Sku_Consolidated!A2:T957,20,FALSE)</f>
      </c>
    </row>
    <row r="865" spans="1:36" x14ac:dyDescent="0.25">
      <c r="A865">
        <v>2024</v>
      </c>
      <c r="B865" t="s">
        <v>31</v>
      </c>
      <c r="C865" t="s">
        <v>32</v>
      </c>
      <c r="D865" t="s">
        <v>33</v>
      </c>
      <c r="E865">
        <v>248</v>
      </c>
      <c r="F865">
        <f>IF(IFERROR(VLOOKUP(E865,Store_Showcase!B2:H144,{2}, FALSE), TRUE)=TRUE, IF(IFERROR(VLOOKUP(E865,Store_SRP!B2:H110,{2}, FALSE), TRUE)=TRUE,VLOOKUP(E865,Store_VAM!B2:H273,{2}, FALSE),VLOOKUP(E865,Store_SRP!B2:H110,{2}, FALSE)), VLOOKUP(E865,Store_Showcase!B2:H144,{2}, FALSE))</f>
      </c>
      <c r="G865">
        <v>657353</v>
      </c>
      <c r="H865" t="s">
        <v>779</v>
      </c>
      <c r="I865" s="8" t="s">
        <v>1633</v>
      </c>
      <c r="J865" t="s">
        <v>12</v>
      </c>
      <c r="K865" s="8">
        <f>IF(J865="PCK", I865, 0)</f>
      </c>
      <c r="L865" s="8">
        <f>IF(J865="KLS", I865, IF(J865="PCK", I865*VLOOKUP(G865,Sku_Consolidated!A2:U957,21, FALSE),I865*VLOOKUP(G865,Sku_Consolidated!A2:U957,21, FALSE)))</f>
      </c>
      <c r="M865" s="8">
        <f>IF(J865="PCS", I865, 0)</f>
      </c>
      <c r="N865" s="8" t="s">
        <v>1964</v>
      </c>
      <c r="O865" s="8">
        <f>N865 * VLOOKUP(E865&amp;VLOOKUP(G865,Sku_Consolidated!A2:Q957,17,FALSE),Sku_CommRate!A2:E1002, 5, FALSE)</f>
      </c>
      <c r="P865" s="8">
        <f>N865 - O865</f>
      </c>
      <c r="Q865">
        <f>VLOOKUP(G865,Sku_Consolidated!A2:G957,7, FALSE)</f>
      </c>
      <c r="R865">
        <f>IF(IFERROR(VLOOKUP(E865,Store_Showcase!B2:H144,7, FALSE), TRUE)=TRUE, IF(IFERROR(VLOOKUP(E865,Store_SRP!B2:H110,7, FALSE), TRUE)=TRUE,VLOOKUP(E865,Store_VAM!B2:H273,7, FALSE),VLOOKUP(E865,Store_SRP!B2:H110,7, FALSE)), VLOOKUP(E865,Store_Showcase!B2:H144,7, FALSE))</f>
      </c>
      <c r="S865">
        <f>IF(IFERROR(VLOOKUP(E865,Store_Showcase!B2:I144,8, FALSE), TRUE)=TRUE, IF(IFERROR(VLOOKUP(E865,Store_SRP!B2:I110,8, FALSE), TRUE)=TRUE,VLOOKUP(E865,Store_VAM!B2:I273,8, FALSE),VLOOKUP(E865,Store_SRP!B2:I110,8, FALSE)), VLOOKUP(E865,Store_Showcase!B2:I144,8, FALSE))</f>
      </c>
      <c r="T865">
        <f>VLOOKUP(G865,Sku_Consolidated!A2:R957,18,FALSE)</f>
      </c>
      <c r="U865">
        <v>4806532531588</v>
      </c>
      <c r="V865">
        <f>IF(VLOOKUP(G865,Sku_Consolidated!A2:S957,19,FALSE)="SHOWCASE", VLOOKUP(E865,Store_Showcase!B2:L144,11, FALSE), IF(VLOOKUP(G865,Sku_Consolidated!A2:S957,19,FALSE)="VAM",VLOOKUP(E865,Store_VAM!B2:L273,11, FALSE),VLOOKUP(E865,Store_SRP!B2:L110,11, FALSE)))</f>
      </c>
      <c r="W865">
        <f>VLOOKUP(G865,Sku_Consolidated!A2:W957,11,FALSE)</f>
      </c>
      <c r="X865">
        <f>VLOOKUP(G865,Sku_Consolidated!A2:H957,8,FALSE)</f>
      </c>
      <c r="Y865">
        <f>VLOOKUP(G865,Sku_Consolidated!A2:I957,9,FALSE)</f>
      </c>
      <c r="Z865" t="s">
        <v>38</v>
      </c>
      <c r="AA865">
        <f>VLOOKUP(G865,Sku_Consolidated!A2:E957,5,FALSE)</f>
      </c>
      <c r="AB865">
        <f>IF(VLOOKUP(G865,Sku_Consolidated!A2:S957,19,FALSE)="SHOWCASE", VLOOKUP(E865,Store_Showcase!B2:N144,13, FALSE), IF(VLOOKUP(G865,Sku_Consolidated!A2:S957,19,FALSE)="VAM",VLOOKUP(E865,Store_VAM!B2:N273,13, FALSE),VLOOKUP(E865,Store_SRP!B2:N110,13, FALSE)))</f>
      </c>
      <c r="AC865">
        <f>IF(IFERROR(AB865,TRUE)=TRUE, "-","OK")</f>
      </c>
      <c r="AD865" s="8" t="s">
        <v>1965</v>
      </c>
      <c r="AE865" s="8" t="s">
        <v>1966</v>
      </c>
      <c r="AF865">
        <f>IF(IFERROR(VLOOKUP(E865,Store_Showcase!B2:H144,{5}, FALSE), TRUE)=TRUE, IF(IFERROR(VLOOKUP(E865,Store_SRP!B2:H110,{5}, FALSE), TRUE)=TRUE,VLOOKUP(E865,Store_VAM!B2:H273,{5}, FALSE),VLOOKUP(E865,Store_SRP!B2:H110,{5}, FALSE)), VLOOKUP(E865,Store_Showcase!B2:H144,{5}, FALSE))</f>
      </c>
      <c r="AG865">
        <f>IF(IFERROR(VLOOKUP(E865,Store_Showcase!B2:H144,{6}, FALSE), TRUE)=TRUE, IF(IFERROR(VLOOKUP(E865,Store_SRP!B2:H110,{6}, FALSE), TRUE)=TRUE,VLOOKUP(E865,Store_VAM!B2:H273,{6}, FALSE),VLOOKUP(E865,Store_SRP!B2:H110,{6}, FALSE)), VLOOKUP(E865,Store_Showcase!B2:H144,{6}, FALSE))</f>
      </c>
      <c r="AH865">
        <f>VLOOKUP(G865,Sku_Consolidated!A2:R957,18,FALSE)</f>
      </c>
      <c r="AI865">
        <f>VLOOKUP(G865,Sku_Consolidated!A2:S957,19,FALSE)</f>
      </c>
      <c r="AJ865">
        <f>VLOOKUP(G865,Sku_Consolidated!A2:T957,20,FALSE)</f>
      </c>
    </row>
    <row r="866" spans="1:36" x14ac:dyDescent="0.25">
      <c r="A866">
        <v>2024</v>
      </c>
      <c r="B866" t="s">
        <v>31</v>
      </c>
      <c r="C866" t="s">
        <v>32</v>
      </c>
      <c r="D866" t="s">
        <v>33</v>
      </c>
      <c r="E866">
        <v>717</v>
      </c>
      <c r="F866">
        <f>IF(IFERROR(VLOOKUP(E866,Store_Showcase!B2:H144,{2}, FALSE), TRUE)=TRUE, IF(IFERROR(VLOOKUP(E866,Store_SRP!B2:H110,{2}, FALSE), TRUE)=TRUE,VLOOKUP(E866,Store_VAM!B2:H273,{2}, FALSE),VLOOKUP(E866,Store_SRP!B2:H110,{2}, FALSE)), VLOOKUP(E866,Store_Showcase!B2:H144,{2}, FALSE))</f>
      </c>
      <c r="G866">
        <v>655320</v>
      </c>
      <c r="H866" t="s">
        <v>380</v>
      </c>
      <c r="I866" s="8" t="s">
        <v>1967</v>
      </c>
      <c r="J866" t="s">
        <v>36</v>
      </c>
      <c r="K866" s="8">
        <f>IF(J866="PCK", I866, 0)</f>
      </c>
      <c r="L866" s="8">
        <f>IF(J866="KLS", I866, IF(J866="PCK", I866*VLOOKUP(G866,Sku_Consolidated!A2:U957,21, FALSE),I866*VLOOKUP(G866,Sku_Consolidated!A2:U957,21, FALSE)))</f>
      </c>
      <c r="M866" s="8">
        <f>IF(J866="PCS", I866, 0)</f>
      </c>
      <c r="N866" s="8" t="s">
        <v>1968</v>
      </c>
      <c r="O866" s="8">
        <f>N866 * VLOOKUP(E866&amp;VLOOKUP(G866,Sku_Consolidated!A2:Q957,17,FALSE),Sku_CommRate!A2:E1002, 5, FALSE)</f>
      </c>
      <c r="P866" s="8">
        <f>N866 - O866</f>
      </c>
      <c r="Q866">
        <f>VLOOKUP(G866,Sku_Consolidated!A2:G957,7, FALSE)</f>
      </c>
      <c r="R866">
        <f>IF(IFERROR(VLOOKUP(E866,Store_Showcase!B2:H144,7, FALSE), TRUE)=TRUE, IF(IFERROR(VLOOKUP(E866,Store_SRP!B2:H110,7, FALSE), TRUE)=TRUE,VLOOKUP(E866,Store_VAM!B2:H273,7, FALSE),VLOOKUP(E866,Store_SRP!B2:H110,7, FALSE)), VLOOKUP(E866,Store_Showcase!B2:H144,7, FALSE))</f>
      </c>
      <c r="S866">
        <f>IF(IFERROR(VLOOKUP(E866,Store_Showcase!B2:I144,8, FALSE), TRUE)=TRUE, IF(IFERROR(VLOOKUP(E866,Store_SRP!B2:I110,8, FALSE), TRUE)=TRUE,VLOOKUP(E866,Store_VAM!B2:I273,8, FALSE),VLOOKUP(E866,Store_SRP!B2:I110,8, FALSE)), VLOOKUP(E866,Store_Showcase!B2:I144,8, FALSE))</f>
      </c>
      <c r="T866">
        <f>VLOOKUP(G866,Sku_Consolidated!A2:R957,18,FALSE)</f>
      </c>
      <c r="U866">
        <v>6245</v>
      </c>
      <c r="V866">
        <f>IF(VLOOKUP(G866,Sku_Consolidated!A2:S957,19,FALSE)="SHOWCASE", VLOOKUP(E866,Store_Showcase!B2:L144,11, FALSE), IF(VLOOKUP(G866,Sku_Consolidated!A2:S957,19,FALSE)="VAM",VLOOKUP(E866,Store_VAM!B2:L273,11, FALSE),VLOOKUP(E866,Store_SRP!B2:L110,11, FALSE)))</f>
      </c>
      <c r="W866">
        <f>VLOOKUP(G866,Sku_Consolidated!A2:W957,11,FALSE)</f>
      </c>
      <c r="X866">
        <f>VLOOKUP(G866,Sku_Consolidated!A2:H957,8,FALSE)</f>
      </c>
      <c r="Y866">
        <f>VLOOKUP(G866,Sku_Consolidated!A2:I957,9,FALSE)</f>
      </c>
      <c r="Z866" t="s">
        <v>38</v>
      </c>
      <c r="AA866">
        <f>VLOOKUP(G866,Sku_Consolidated!A2:E957,5,FALSE)</f>
      </c>
      <c r="AB866">
        <f>IF(VLOOKUP(G866,Sku_Consolidated!A2:S957,19,FALSE)="SHOWCASE", VLOOKUP(E866,Store_Showcase!B2:N144,13, FALSE), IF(VLOOKUP(G866,Sku_Consolidated!A2:S957,19,FALSE)="VAM",VLOOKUP(E866,Store_VAM!B2:N273,13, FALSE),VLOOKUP(E866,Store_SRP!B2:N110,13, FALSE)))</f>
      </c>
      <c r="AC866">
        <f>IF(IFERROR(AB866,TRUE)=TRUE, "-","OK")</f>
      </c>
      <c r="AD866" s="8" t="s">
        <v>1968</v>
      </c>
      <c r="AE866" s="8" t="s">
        <v>39</v>
      </c>
      <c r="AF866">
        <f>IF(IFERROR(VLOOKUP(E866,Store_Showcase!B2:H144,{5}, FALSE), TRUE)=TRUE, IF(IFERROR(VLOOKUP(E866,Store_SRP!B2:H110,{5}, FALSE), TRUE)=TRUE,VLOOKUP(E866,Store_VAM!B2:H273,{5}, FALSE),VLOOKUP(E866,Store_SRP!B2:H110,{5}, FALSE)), VLOOKUP(E866,Store_Showcase!B2:H144,{5}, FALSE))</f>
      </c>
      <c r="AG866">
        <f>IF(IFERROR(VLOOKUP(E866,Store_Showcase!B2:H144,{6}, FALSE), TRUE)=TRUE, IF(IFERROR(VLOOKUP(E866,Store_SRP!B2:H110,{6}, FALSE), TRUE)=TRUE,VLOOKUP(E866,Store_VAM!B2:H273,{6}, FALSE),VLOOKUP(E866,Store_SRP!B2:H110,{6}, FALSE)), VLOOKUP(E866,Store_Showcase!B2:H144,{6}, FALSE))</f>
      </c>
      <c r="AH866">
        <f>VLOOKUP(G866,Sku_Consolidated!A2:R957,18,FALSE)</f>
      </c>
      <c r="AI866">
        <f>VLOOKUP(G866,Sku_Consolidated!A2:S957,19,FALSE)</f>
      </c>
      <c r="AJ866">
        <f>VLOOKUP(G866,Sku_Consolidated!A2:T957,20,FALSE)</f>
      </c>
    </row>
    <row r="867" spans="1:36" x14ac:dyDescent="0.25">
      <c r="A867">
        <v>2024</v>
      </c>
      <c r="B867" t="s">
        <v>31</v>
      </c>
      <c r="C867" t="s">
        <v>32</v>
      </c>
      <c r="D867" t="s">
        <v>33</v>
      </c>
      <c r="E867">
        <v>813</v>
      </c>
      <c r="F867">
        <f>IF(IFERROR(VLOOKUP(E867,Store_Showcase!B2:H144,{2}, FALSE), TRUE)=TRUE, IF(IFERROR(VLOOKUP(E867,Store_SRP!B2:H110,{2}, FALSE), TRUE)=TRUE,VLOOKUP(E867,Store_VAM!B2:H273,{2}, FALSE),VLOOKUP(E867,Store_SRP!B2:H110,{2}, FALSE)), VLOOKUP(E867,Store_Showcase!B2:H144,{2}, FALSE))</f>
      </c>
      <c r="G867">
        <v>662375</v>
      </c>
      <c r="H867" t="s">
        <v>1376</v>
      </c>
      <c r="I867" s="8" t="s">
        <v>1633</v>
      </c>
      <c r="J867" t="s">
        <v>493</v>
      </c>
      <c r="K867" s="8">
        <f>IF(J867="PCK", I867, 0)</f>
      </c>
      <c r="L867" s="8">
        <f>IF(J867="KLS", I867, IF(J867="PCK", I867*VLOOKUP(G867,Sku_Consolidated!A2:U957,21, FALSE),I867*VLOOKUP(G867,Sku_Consolidated!A2:U957,21, FALSE)))</f>
      </c>
      <c r="M867" s="8">
        <f>IF(J867="PCS", I867, 0)</f>
      </c>
      <c r="N867" s="8" t="s">
        <v>1969</v>
      </c>
      <c r="O867" s="8">
        <f>N867 * VLOOKUP(E867&amp;VLOOKUP(G867,Sku_Consolidated!A2:Q957,17,FALSE),Sku_CommRate!A2:E1002, 5, FALSE)</f>
      </c>
      <c r="P867" s="8">
        <f>N867 - O867</f>
      </c>
      <c r="Q867">
        <f>VLOOKUP(G867,Sku_Consolidated!A2:G957,7, FALSE)</f>
      </c>
      <c r="R867">
        <f>IF(IFERROR(VLOOKUP(E867,Store_Showcase!B2:H144,7, FALSE), TRUE)=TRUE, IF(IFERROR(VLOOKUP(E867,Store_SRP!B2:H110,7, FALSE), TRUE)=TRUE,VLOOKUP(E867,Store_VAM!B2:H273,7, FALSE),VLOOKUP(E867,Store_SRP!B2:H110,7, FALSE)), VLOOKUP(E867,Store_Showcase!B2:H144,7, FALSE))</f>
      </c>
      <c r="S867">
        <f>IF(IFERROR(VLOOKUP(E867,Store_Showcase!B2:I144,8, FALSE), TRUE)=TRUE, IF(IFERROR(VLOOKUP(E867,Store_SRP!B2:I110,8, FALSE), TRUE)=TRUE,VLOOKUP(E867,Store_VAM!B2:I273,8, FALSE),VLOOKUP(E867,Store_SRP!B2:I110,8, FALSE)), VLOOKUP(E867,Store_Showcase!B2:I144,8, FALSE))</f>
      </c>
      <c r="T867">
        <f>VLOOKUP(G867,Sku_Consolidated!A2:R957,18,FALSE)</f>
      </c>
      <c r="U867">
        <v>4806532531601</v>
      </c>
      <c r="V867">
        <f>IF(VLOOKUP(G867,Sku_Consolidated!A2:S957,19,FALSE)="SHOWCASE", VLOOKUP(E867,Store_Showcase!B2:L144,11, FALSE), IF(VLOOKUP(G867,Sku_Consolidated!A2:S957,19,FALSE)="VAM",VLOOKUP(E867,Store_VAM!B2:L273,11, FALSE),VLOOKUP(E867,Store_SRP!B2:L110,11, FALSE)))</f>
      </c>
      <c r="W867">
        <f>VLOOKUP(G867,Sku_Consolidated!A2:W957,11,FALSE)</f>
      </c>
      <c r="X867">
        <f>VLOOKUP(G867,Sku_Consolidated!A2:H957,8,FALSE)</f>
      </c>
      <c r="Y867">
        <f>VLOOKUP(G867,Sku_Consolidated!A2:I957,9,FALSE)</f>
      </c>
      <c r="Z867" t="s">
        <v>38</v>
      </c>
      <c r="AA867">
        <f>VLOOKUP(G867,Sku_Consolidated!A2:E957,5,FALSE)</f>
      </c>
      <c r="AB867">
        <f>IF(VLOOKUP(G867,Sku_Consolidated!A2:S957,19,FALSE)="SHOWCASE", VLOOKUP(E867,Store_Showcase!B2:N144,13, FALSE), IF(VLOOKUP(G867,Sku_Consolidated!A2:S957,19,FALSE)="VAM",VLOOKUP(E867,Store_VAM!B2:N273,13, FALSE),VLOOKUP(E867,Store_SRP!B2:N110,13, FALSE)))</f>
      </c>
      <c r="AC867">
        <f>IF(IFERROR(AB867,TRUE)=TRUE, "-","OK")</f>
      </c>
      <c r="AD867" s="8" t="s">
        <v>1970</v>
      </c>
      <c r="AE867" s="8" t="s">
        <v>1971</v>
      </c>
      <c r="AF867">
        <f>IF(IFERROR(VLOOKUP(E867,Store_Showcase!B2:H144,{5}, FALSE), TRUE)=TRUE, IF(IFERROR(VLOOKUP(E867,Store_SRP!B2:H110,{5}, FALSE), TRUE)=TRUE,VLOOKUP(E867,Store_VAM!B2:H273,{5}, FALSE),VLOOKUP(E867,Store_SRP!B2:H110,{5}, FALSE)), VLOOKUP(E867,Store_Showcase!B2:H144,{5}, FALSE))</f>
      </c>
      <c r="AG867">
        <f>IF(IFERROR(VLOOKUP(E867,Store_Showcase!B2:H144,{6}, FALSE), TRUE)=TRUE, IF(IFERROR(VLOOKUP(E867,Store_SRP!B2:H110,{6}, FALSE), TRUE)=TRUE,VLOOKUP(E867,Store_VAM!B2:H273,{6}, FALSE),VLOOKUP(E867,Store_SRP!B2:H110,{6}, FALSE)), VLOOKUP(E867,Store_Showcase!B2:H144,{6}, FALSE))</f>
      </c>
      <c r="AH867">
        <f>VLOOKUP(G867,Sku_Consolidated!A2:R957,18,FALSE)</f>
      </c>
      <c r="AI867">
        <f>VLOOKUP(G867,Sku_Consolidated!A2:S957,19,FALSE)</f>
      </c>
      <c r="AJ867">
        <f>VLOOKUP(G867,Sku_Consolidated!A2:T957,20,FALSE)</f>
      </c>
    </row>
    <row r="868" spans="1:36" x14ac:dyDescent="0.25">
      <c r="A868">
        <v>2024</v>
      </c>
      <c r="B868" t="s">
        <v>31</v>
      </c>
      <c r="C868" t="s">
        <v>32</v>
      </c>
      <c r="D868" t="s">
        <v>33</v>
      </c>
      <c r="E868">
        <v>248</v>
      </c>
      <c r="F868">
        <f>IF(IFERROR(VLOOKUP(E868,Store_Showcase!B2:H144,{2}, FALSE), TRUE)=TRUE, IF(IFERROR(VLOOKUP(E868,Store_SRP!B2:H110,{2}, FALSE), TRUE)=TRUE,VLOOKUP(E868,Store_VAM!B2:H273,{2}, FALSE),VLOOKUP(E868,Store_SRP!B2:H110,{2}, FALSE)), VLOOKUP(E868,Store_Showcase!B2:H144,{2}, FALSE))</f>
      </c>
      <c r="G868">
        <v>699814</v>
      </c>
      <c r="H868" t="s">
        <v>1481</v>
      </c>
      <c r="I868" s="8" t="s">
        <v>1972</v>
      </c>
      <c r="J868" t="s">
        <v>36</v>
      </c>
      <c r="K868" s="8">
        <f>IF(J868="PCK", I868, 0)</f>
      </c>
      <c r="L868" s="8">
        <f>IF(J868="KLS", I868, IF(J868="PCK", I868*VLOOKUP(G868,Sku_Consolidated!A2:U957,21, FALSE),I868*VLOOKUP(G868,Sku_Consolidated!A2:U957,21, FALSE)))</f>
      </c>
      <c r="M868" s="8">
        <f>IF(J868="PCS", I868, 0)</f>
      </c>
      <c r="N868" s="8" t="s">
        <v>1973</v>
      </c>
      <c r="O868" s="8">
        <f>N868 * VLOOKUP(E868&amp;VLOOKUP(G868,Sku_Consolidated!A2:Q957,17,FALSE),Sku_CommRate!A2:E1002, 5, FALSE)</f>
      </c>
      <c r="P868" s="8">
        <f>N868 - O868</f>
      </c>
      <c r="Q868">
        <f>VLOOKUP(G868,Sku_Consolidated!A2:G957,7, FALSE)</f>
      </c>
      <c r="R868">
        <f>IF(IFERROR(VLOOKUP(E868,Store_Showcase!B2:H144,7, FALSE), TRUE)=TRUE, IF(IFERROR(VLOOKUP(E868,Store_SRP!B2:H110,7, FALSE), TRUE)=TRUE,VLOOKUP(E868,Store_VAM!B2:H273,7, FALSE),VLOOKUP(E868,Store_SRP!B2:H110,7, FALSE)), VLOOKUP(E868,Store_Showcase!B2:H144,7, FALSE))</f>
      </c>
      <c r="S868">
        <f>IF(IFERROR(VLOOKUP(E868,Store_Showcase!B2:I144,8, FALSE), TRUE)=TRUE, IF(IFERROR(VLOOKUP(E868,Store_SRP!B2:I110,8, FALSE), TRUE)=TRUE,VLOOKUP(E868,Store_VAM!B2:I273,8, FALSE),VLOOKUP(E868,Store_SRP!B2:I110,8, FALSE)), VLOOKUP(E868,Store_Showcase!B2:I144,8, FALSE))</f>
      </c>
      <c r="T868">
        <f>VLOOKUP(G868,Sku_Consolidated!A2:R957,18,FALSE)</f>
      </c>
      <c r="U868">
        <v>14956</v>
      </c>
      <c r="V868">
        <f>IF(VLOOKUP(G868,Sku_Consolidated!A2:S957,19,FALSE)="SHOWCASE", VLOOKUP(E868,Store_Showcase!B2:L144,11, FALSE), IF(VLOOKUP(G868,Sku_Consolidated!A2:S957,19,FALSE)="VAM",VLOOKUP(E868,Store_VAM!B2:L273,11, FALSE),VLOOKUP(E868,Store_SRP!B2:L110,11, FALSE)))</f>
      </c>
      <c r="W868">
        <f>VLOOKUP(G868,Sku_Consolidated!A2:W957,11,FALSE)</f>
      </c>
      <c r="X868">
        <f>VLOOKUP(G868,Sku_Consolidated!A2:H957,8,FALSE)</f>
      </c>
      <c r="Y868">
        <f>VLOOKUP(G868,Sku_Consolidated!A2:I957,9,FALSE)</f>
      </c>
      <c r="Z868" t="s">
        <v>38</v>
      </c>
      <c r="AA868">
        <f>VLOOKUP(G868,Sku_Consolidated!A2:E957,5,FALSE)</f>
      </c>
      <c r="AB868">
        <f>IF(VLOOKUP(G868,Sku_Consolidated!A2:S957,19,FALSE)="SHOWCASE", VLOOKUP(E868,Store_Showcase!B2:N144,13, FALSE), IF(VLOOKUP(G868,Sku_Consolidated!A2:S957,19,FALSE)="VAM",VLOOKUP(E868,Store_VAM!B2:N273,13, FALSE),VLOOKUP(E868,Store_SRP!B2:N110,13, FALSE)))</f>
      </c>
      <c r="AC868">
        <f>IF(IFERROR(AB868,TRUE)=TRUE, "-","OK")</f>
      </c>
      <c r="AD868" s="8" t="s">
        <v>1973</v>
      </c>
      <c r="AE868" s="8" t="s">
        <v>39</v>
      </c>
      <c r="AF868">
        <f>IF(IFERROR(VLOOKUP(E868,Store_Showcase!B2:H144,{5}, FALSE), TRUE)=TRUE, IF(IFERROR(VLOOKUP(E868,Store_SRP!B2:H110,{5}, FALSE), TRUE)=TRUE,VLOOKUP(E868,Store_VAM!B2:H273,{5}, FALSE),VLOOKUP(E868,Store_SRP!B2:H110,{5}, FALSE)), VLOOKUP(E868,Store_Showcase!B2:H144,{5}, FALSE))</f>
      </c>
      <c r="AG868">
        <f>IF(IFERROR(VLOOKUP(E868,Store_Showcase!B2:H144,{6}, FALSE), TRUE)=TRUE, IF(IFERROR(VLOOKUP(E868,Store_SRP!B2:H110,{6}, FALSE), TRUE)=TRUE,VLOOKUP(E868,Store_VAM!B2:H273,{6}, FALSE),VLOOKUP(E868,Store_SRP!B2:H110,{6}, FALSE)), VLOOKUP(E868,Store_Showcase!B2:H144,{6}, FALSE))</f>
      </c>
      <c r="AH868">
        <f>VLOOKUP(G868,Sku_Consolidated!A2:R957,18,FALSE)</f>
      </c>
      <c r="AI868">
        <f>VLOOKUP(G868,Sku_Consolidated!A2:S957,19,FALSE)</f>
      </c>
      <c r="AJ868">
        <f>VLOOKUP(G868,Sku_Consolidated!A2:T957,20,FALSE)</f>
      </c>
    </row>
    <row r="869" spans="1:36" x14ac:dyDescent="0.25">
      <c r="A869">
        <v>2024</v>
      </c>
      <c r="B869" t="s">
        <v>31</v>
      </c>
      <c r="C869" t="s">
        <v>32</v>
      </c>
      <c r="D869" t="s">
        <v>33</v>
      </c>
      <c r="E869">
        <v>252</v>
      </c>
      <c r="F869">
        <f>IF(IFERROR(VLOOKUP(E869,Store_Showcase!B2:H144,{2}, FALSE), TRUE)=TRUE, IF(IFERROR(VLOOKUP(E869,Store_SRP!B2:H110,{2}, FALSE), TRUE)=TRUE,VLOOKUP(E869,Store_VAM!B2:H273,{2}, FALSE),VLOOKUP(E869,Store_SRP!B2:H110,{2}, FALSE)), VLOOKUP(E869,Store_Showcase!B2:H144,{2}, FALSE))</f>
      </c>
      <c r="G869">
        <v>655517</v>
      </c>
      <c r="H869" t="s">
        <v>152</v>
      </c>
      <c r="I869" s="8" t="s">
        <v>1974</v>
      </c>
      <c r="J869" t="s">
        <v>36</v>
      </c>
      <c r="K869" s="8">
        <f>IF(J869="PCK", I869, 0)</f>
      </c>
      <c r="L869" s="8">
        <f>IF(J869="KLS", I869, IF(J869="PCK", I869*VLOOKUP(G869,Sku_Consolidated!A2:U957,21, FALSE),I869*VLOOKUP(G869,Sku_Consolidated!A2:U957,21, FALSE)))</f>
      </c>
      <c r="M869" s="8">
        <f>IF(J869="PCS", I869, 0)</f>
      </c>
      <c r="N869" s="8" t="s">
        <v>1975</v>
      </c>
      <c r="O869" s="8">
        <f>N869 * VLOOKUP(E869&amp;VLOOKUP(G869,Sku_Consolidated!A2:Q957,17,FALSE),Sku_CommRate!A2:E1002, 5, FALSE)</f>
      </c>
      <c r="P869" s="8">
        <f>N869 - O869</f>
      </c>
      <c r="Q869">
        <f>VLOOKUP(G869,Sku_Consolidated!A2:G957,7, FALSE)</f>
      </c>
      <c r="R869">
        <f>IF(IFERROR(VLOOKUP(E869,Store_Showcase!B2:H144,7, FALSE), TRUE)=TRUE, IF(IFERROR(VLOOKUP(E869,Store_SRP!B2:H110,7, FALSE), TRUE)=TRUE,VLOOKUP(E869,Store_VAM!B2:H273,7, FALSE),VLOOKUP(E869,Store_SRP!B2:H110,7, FALSE)), VLOOKUP(E869,Store_Showcase!B2:H144,7, FALSE))</f>
      </c>
      <c r="S869">
        <f>IF(IFERROR(VLOOKUP(E869,Store_Showcase!B2:I144,8, FALSE), TRUE)=TRUE, IF(IFERROR(VLOOKUP(E869,Store_SRP!B2:I110,8, FALSE), TRUE)=TRUE,VLOOKUP(E869,Store_VAM!B2:I273,8, FALSE),VLOOKUP(E869,Store_SRP!B2:I110,8, FALSE)), VLOOKUP(E869,Store_Showcase!B2:I144,8, FALSE))</f>
      </c>
      <c r="T869">
        <f>VLOOKUP(G869,Sku_Consolidated!A2:R957,18,FALSE)</f>
      </c>
      <c r="U869">
        <v>6339</v>
      </c>
      <c r="V869">
        <f>IF(VLOOKUP(G869,Sku_Consolidated!A2:S957,19,FALSE)="SHOWCASE", VLOOKUP(E869,Store_Showcase!B2:L144,11, FALSE), IF(VLOOKUP(G869,Sku_Consolidated!A2:S957,19,FALSE)="VAM",VLOOKUP(E869,Store_VAM!B2:L273,11, FALSE),VLOOKUP(E869,Store_SRP!B2:L110,11, FALSE)))</f>
      </c>
      <c r="W869">
        <f>VLOOKUP(G869,Sku_Consolidated!A2:W957,11,FALSE)</f>
      </c>
      <c r="X869">
        <f>VLOOKUP(G869,Sku_Consolidated!A2:H957,8,FALSE)</f>
      </c>
      <c r="Y869">
        <f>VLOOKUP(G869,Sku_Consolidated!A2:I957,9,FALSE)</f>
      </c>
      <c r="Z869" t="s">
        <v>38</v>
      </c>
      <c r="AA869">
        <f>VLOOKUP(G869,Sku_Consolidated!A2:E957,5,FALSE)</f>
      </c>
      <c r="AB869">
        <f>IF(VLOOKUP(G869,Sku_Consolidated!A2:S957,19,FALSE)="SHOWCASE", VLOOKUP(E869,Store_Showcase!B2:N144,13, FALSE), IF(VLOOKUP(G869,Sku_Consolidated!A2:S957,19,FALSE)="VAM",VLOOKUP(E869,Store_VAM!B2:N273,13, FALSE),VLOOKUP(E869,Store_SRP!B2:N110,13, FALSE)))</f>
      </c>
      <c r="AC869">
        <f>IF(IFERROR(AB869,TRUE)=TRUE, "-","OK")</f>
      </c>
      <c r="AD869" s="8" t="s">
        <v>1975</v>
      </c>
      <c r="AE869" s="8" t="s">
        <v>39</v>
      </c>
      <c r="AF869">
        <f>IF(IFERROR(VLOOKUP(E869,Store_Showcase!B2:H144,{5}, FALSE), TRUE)=TRUE, IF(IFERROR(VLOOKUP(E869,Store_SRP!B2:H110,{5}, FALSE), TRUE)=TRUE,VLOOKUP(E869,Store_VAM!B2:H273,{5}, FALSE),VLOOKUP(E869,Store_SRP!B2:H110,{5}, FALSE)), VLOOKUP(E869,Store_Showcase!B2:H144,{5}, FALSE))</f>
      </c>
      <c r="AG869">
        <f>IF(IFERROR(VLOOKUP(E869,Store_Showcase!B2:H144,{6}, FALSE), TRUE)=TRUE, IF(IFERROR(VLOOKUP(E869,Store_SRP!B2:H110,{6}, FALSE), TRUE)=TRUE,VLOOKUP(E869,Store_VAM!B2:H273,{6}, FALSE),VLOOKUP(E869,Store_SRP!B2:H110,{6}, FALSE)), VLOOKUP(E869,Store_Showcase!B2:H144,{6}, FALSE))</f>
      </c>
      <c r="AH869">
        <f>VLOOKUP(G869,Sku_Consolidated!A2:R957,18,FALSE)</f>
      </c>
      <c r="AI869">
        <f>VLOOKUP(G869,Sku_Consolidated!A2:S957,19,FALSE)</f>
      </c>
      <c r="AJ869">
        <f>VLOOKUP(G869,Sku_Consolidated!A2:T957,20,FALSE)</f>
      </c>
    </row>
    <row r="870" spans="1:36" x14ac:dyDescent="0.25">
      <c r="A870">
        <v>2024</v>
      </c>
      <c r="B870" t="s">
        <v>31</v>
      </c>
      <c r="C870" t="s">
        <v>32</v>
      </c>
      <c r="D870" t="s">
        <v>33</v>
      </c>
      <c r="E870">
        <v>481</v>
      </c>
      <c r="F870">
        <f>IF(IFERROR(VLOOKUP(E870,Store_Showcase!B2:H144,{2}, FALSE), TRUE)=TRUE, IF(IFERROR(VLOOKUP(E870,Store_SRP!B2:H110,{2}, FALSE), TRUE)=TRUE,VLOOKUP(E870,Store_VAM!B2:H273,{2}, FALSE),VLOOKUP(E870,Store_SRP!B2:H110,{2}, FALSE)), VLOOKUP(E870,Store_Showcase!B2:H144,{2}, FALSE))</f>
      </c>
      <c r="G870">
        <v>655731</v>
      </c>
      <c r="H870" t="s">
        <v>771</v>
      </c>
      <c r="I870" s="8" t="s">
        <v>1976</v>
      </c>
      <c r="J870" t="s">
        <v>36</v>
      </c>
      <c r="K870" s="8">
        <f>IF(J870="PCK", I870, 0)</f>
      </c>
      <c r="L870" s="8">
        <f>IF(J870="KLS", I870, IF(J870="PCK", I870*VLOOKUP(G870,Sku_Consolidated!A2:U957,21, FALSE),I870*VLOOKUP(G870,Sku_Consolidated!A2:U957,21, FALSE)))</f>
      </c>
      <c r="M870" s="8">
        <f>IF(J870="PCS", I870, 0)</f>
      </c>
      <c r="N870" s="8" t="s">
        <v>1977</v>
      </c>
      <c r="O870" s="8">
        <f>N870 * VLOOKUP(E870&amp;VLOOKUP(G870,Sku_Consolidated!A2:Q957,17,FALSE),Sku_CommRate!A2:E1002, 5, FALSE)</f>
      </c>
      <c r="P870" s="8">
        <f>N870 - O870</f>
      </c>
      <c r="Q870">
        <f>VLOOKUP(G870,Sku_Consolidated!A2:G957,7, FALSE)</f>
      </c>
      <c r="R870">
        <f>IF(IFERROR(VLOOKUP(E870,Store_Showcase!B2:H144,7, FALSE), TRUE)=TRUE, IF(IFERROR(VLOOKUP(E870,Store_SRP!B2:H110,7, FALSE), TRUE)=TRUE,VLOOKUP(E870,Store_VAM!B2:H273,7, FALSE),VLOOKUP(E870,Store_SRP!B2:H110,7, FALSE)), VLOOKUP(E870,Store_Showcase!B2:H144,7, FALSE))</f>
      </c>
      <c r="S870">
        <f>IF(IFERROR(VLOOKUP(E870,Store_Showcase!B2:I144,8, FALSE), TRUE)=TRUE, IF(IFERROR(VLOOKUP(E870,Store_SRP!B2:I110,8, FALSE), TRUE)=TRUE,VLOOKUP(E870,Store_VAM!B2:I273,8, FALSE),VLOOKUP(E870,Store_SRP!B2:I110,8, FALSE)), VLOOKUP(E870,Store_Showcase!B2:I144,8, FALSE))</f>
      </c>
      <c r="T870">
        <f>VLOOKUP(G870,Sku_Consolidated!A2:R957,18,FALSE)</f>
      </c>
      <c r="U870">
        <v>6452</v>
      </c>
      <c r="V870">
        <f>IF(VLOOKUP(G870,Sku_Consolidated!A2:S957,19,FALSE)="SHOWCASE", VLOOKUP(E870,Store_Showcase!B2:L144,11, FALSE), IF(VLOOKUP(G870,Sku_Consolidated!A2:S957,19,FALSE)="VAM",VLOOKUP(E870,Store_VAM!B2:L273,11, FALSE),VLOOKUP(E870,Store_SRP!B2:L110,11, FALSE)))</f>
      </c>
      <c r="W870">
        <f>VLOOKUP(G870,Sku_Consolidated!A2:W957,11,FALSE)</f>
      </c>
      <c r="X870">
        <f>VLOOKUP(G870,Sku_Consolidated!A2:H957,8,FALSE)</f>
      </c>
      <c r="Y870">
        <f>VLOOKUP(G870,Sku_Consolidated!A2:I957,9,FALSE)</f>
      </c>
      <c r="Z870" t="s">
        <v>38</v>
      </c>
      <c r="AA870">
        <f>VLOOKUP(G870,Sku_Consolidated!A2:E957,5,FALSE)</f>
      </c>
      <c r="AB870">
        <f>IF(VLOOKUP(G870,Sku_Consolidated!A2:S957,19,FALSE)="SHOWCASE", VLOOKUP(E870,Store_Showcase!B2:N144,13, FALSE), IF(VLOOKUP(G870,Sku_Consolidated!A2:S957,19,FALSE)="VAM",VLOOKUP(E870,Store_VAM!B2:N273,13, FALSE),VLOOKUP(E870,Store_SRP!B2:N110,13, FALSE)))</f>
      </c>
      <c r="AC870">
        <f>IF(IFERROR(AB870,TRUE)=TRUE, "-","OK")</f>
      </c>
      <c r="AD870" s="8" t="s">
        <v>1977</v>
      </c>
      <c r="AE870" s="8" t="s">
        <v>39</v>
      </c>
      <c r="AF870">
        <f>IF(IFERROR(VLOOKUP(E870,Store_Showcase!B2:H144,{5}, FALSE), TRUE)=TRUE, IF(IFERROR(VLOOKUP(E870,Store_SRP!B2:H110,{5}, FALSE), TRUE)=TRUE,VLOOKUP(E870,Store_VAM!B2:H273,{5}, FALSE),VLOOKUP(E870,Store_SRP!B2:H110,{5}, FALSE)), VLOOKUP(E870,Store_Showcase!B2:H144,{5}, FALSE))</f>
      </c>
      <c r="AG870">
        <f>IF(IFERROR(VLOOKUP(E870,Store_Showcase!B2:H144,{6}, FALSE), TRUE)=TRUE, IF(IFERROR(VLOOKUP(E870,Store_SRP!B2:H110,{6}, FALSE), TRUE)=TRUE,VLOOKUP(E870,Store_VAM!B2:H273,{6}, FALSE),VLOOKUP(E870,Store_SRP!B2:H110,{6}, FALSE)), VLOOKUP(E870,Store_Showcase!B2:H144,{6}, FALSE))</f>
      </c>
      <c r="AH870">
        <f>VLOOKUP(G870,Sku_Consolidated!A2:R957,18,FALSE)</f>
      </c>
      <c r="AI870">
        <f>VLOOKUP(G870,Sku_Consolidated!A2:S957,19,FALSE)</f>
      </c>
      <c r="AJ870">
        <f>VLOOKUP(G870,Sku_Consolidated!A2:T957,20,FALSE)</f>
      </c>
    </row>
    <row r="871" spans="1:36" x14ac:dyDescent="0.25">
      <c r="A871">
        <v>2024</v>
      </c>
      <c r="B871" t="s">
        <v>31</v>
      </c>
      <c r="C871" t="s">
        <v>32</v>
      </c>
      <c r="D871" t="s">
        <v>33</v>
      </c>
      <c r="E871">
        <v>466</v>
      </c>
      <c r="F871">
        <f>IF(IFERROR(VLOOKUP(E871,Store_Showcase!B2:H144,{2}, FALSE), TRUE)=TRUE, IF(IFERROR(VLOOKUP(E871,Store_SRP!B2:H110,{2}, FALSE), TRUE)=TRUE,VLOOKUP(E871,Store_VAM!B2:H273,{2}, FALSE),VLOOKUP(E871,Store_SRP!B2:H110,{2}, FALSE)), VLOOKUP(E871,Store_Showcase!B2:H144,{2}, FALSE))</f>
      </c>
      <c r="G871">
        <v>655833</v>
      </c>
      <c r="H871" t="s">
        <v>1577</v>
      </c>
      <c r="I871" s="8" t="s">
        <v>1978</v>
      </c>
      <c r="J871" t="s">
        <v>36</v>
      </c>
      <c r="K871" s="8">
        <f>IF(J871="PCK", I871, 0)</f>
      </c>
      <c r="L871" s="8">
        <f>IF(J871="KLS", I871, IF(J871="PCK", I871*VLOOKUP(G871,Sku_Consolidated!A2:U957,21, FALSE),I871*VLOOKUP(G871,Sku_Consolidated!A2:U957,21, FALSE)))</f>
      </c>
      <c r="M871" s="8">
        <f>IF(J871="PCS", I871, 0)</f>
      </c>
      <c r="N871" s="8" t="s">
        <v>1979</v>
      </c>
      <c r="O871" s="8">
        <f>N871 * VLOOKUP(E871&amp;VLOOKUP(G871,Sku_Consolidated!A2:Q957,17,FALSE),Sku_CommRate!A2:E1002, 5, FALSE)</f>
      </c>
      <c r="P871" s="8">
        <f>N871 - O871</f>
      </c>
      <c r="Q871">
        <f>VLOOKUP(G871,Sku_Consolidated!A2:G957,7, FALSE)</f>
      </c>
      <c r="R871">
        <f>IF(IFERROR(VLOOKUP(E871,Store_Showcase!B2:H144,7, FALSE), TRUE)=TRUE, IF(IFERROR(VLOOKUP(E871,Store_SRP!B2:H110,7, FALSE), TRUE)=TRUE,VLOOKUP(E871,Store_VAM!B2:H273,7, FALSE),VLOOKUP(E871,Store_SRP!B2:H110,7, FALSE)), VLOOKUP(E871,Store_Showcase!B2:H144,7, FALSE))</f>
      </c>
      <c r="S871">
        <f>IF(IFERROR(VLOOKUP(E871,Store_Showcase!B2:I144,8, FALSE), TRUE)=TRUE, IF(IFERROR(VLOOKUP(E871,Store_SRP!B2:I110,8, FALSE), TRUE)=TRUE,VLOOKUP(E871,Store_VAM!B2:I273,8, FALSE),VLOOKUP(E871,Store_SRP!B2:I110,8, FALSE)), VLOOKUP(E871,Store_Showcase!B2:I144,8, FALSE))</f>
      </c>
      <c r="T871">
        <f>VLOOKUP(G871,Sku_Consolidated!A2:R957,18,FALSE)</f>
      </c>
      <c r="U871">
        <v>6490</v>
      </c>
      <c r="V871">
        <f>IF(VLOOKUP(G871,Sku_Consolidated!A2:S957,19,FALSE)="SHOWCASE", VLOOKUP(E871,Store_Showcase!B2:L144,11, FALSE), IF(VLOOKUP(G871,Sku_Consolidated!A2:S957,19,FALSE)="VAM",VLOOKUP(E871,Store_VAM!B2:L273,11, FALSE),VLOOKUP(E871,Store_SRP!B2:L110,11, FALSE)))</f>
      </c>
      <c r="W871">
        <f>VLOOKUP(G871,Sku_Consolidated!A2:W957,11,FALSE)</f>
      </c>
      <c r="X871">
        <f>VLOOKUP(G871,Sku_Consolidated!A2:H957,8,FALSE)</f>
      </c>
      <c r="Y871">
        <f>VLOOKUP(G871,Sku_Consolidated!A2:I957,9,FALSE)</f>
      </c>
      <c r="Z871" t="s">
        <v>38</v>
      </c>
      <c r="AA871">
        <f>VLOOKUP(G871,Sku_Consolidated!A2:E957,5,FALSE)</f>
      </c>
      <c r="AB871">
        <f>IF(VLOOKUP(G871,Sku_Consolidated!A2:S957,19,FALSE)="SHOWCASE", VLOOKUP(E871,Store_Showcase!B2:N144,13, FALSE), IF(VLOOKUP(G871,Sku_Consolidated!A2:S957,19,FALSE)="VAM",VLOOKUP(E871,Store_VAM!B2:N273,13, FALSE),VLOOKUP(E871,Store_SRP!B2:N110,13, FALSE)))</f>
      </c>
      <c r="AC871">
        <f>IF(IFERROR(AB871,TRUE)=TRUE, "-","OK")</f>
      </c>
      <c r="AD871" s="8" t="s">
        <v>1979</v>
      </c>
      <c r="AE871" s="8" t="s">
        <v>39</v>
      </c>
      <c r="AF871">
        <f>IF(IFERROR(VLOOKUP(E871,Store_Showcase!B2:H144,{5}, FALSE), TRUE)=TRUE, IF(IFERROR(VLOOKUP(E871,Store_SRP!B2:H110,{5}, FALSE), TRUE)=TRUE,VLOOKUP(E871,Store_VAM!B2:H273,{5}, FALSE),VLOOKUP(E871,Store_SRP!B2:H110,{5}, FALSE)), VLOOKUP(E871,Store_Showcase!B2:H144,{5}, FALSE))</f>
      </c>
      <c r="AG871">
        <f>IF(IFERROR(VLOOKUP(E871,Store_Showcase!B2:H144,{6}, FALSE), TRUE)=TRUE, IF(IFERROR(VLOOKUP(E871,Store_SRP!B2:H110,{6}, FALSE), TRUE)=TRUE,VLOOKUP(E871,Store_VAM!B2:H273,{6}, FALSE),VLOOKUP(E871,Store_SRP!B2:H110,{6}, FALSE)), VLOOKUP(E871,Store_Showcase!B2:H144,{6}, FALSE))</f>
      </c>
      <c r="AH871">
        <f>VLOOKUP(G871,Sku_Consolidated!A2:R957,18,FALSE)</f>
      </c>
      <c r="AI871">
        <f>VLOOKUP(G871,Sku_Consolidated!A2:S957,19,FALSE)</f>
      </c>
      <c r="AJ871">
        <f>VLOOKUP(G871,Sku_Consolidated!A2:T957,20,FALSE)</f>
      </c>
    </row>
    <row r="872" spans="1:36" x14ac:dyDescent="0.25">
      <c r="A872">
        <v>2024</v>
      </c>
      <c r="B872" t="s">
        <v>31</v>
      </c>
      <c r="C872" t="s">
        <v>32</v>
      </c>
      <c r="D872" t="s">
        <v>33</v>
      </c>
      <c r="E872">
        <v>401</v>
      </c>
      <c r="F872">
        <f>IF(IFERROR(VLOOKUP(E872,Store_Showcase!B2:H144,{2}, FALSE), TRUE)=TRUE, IF(IFERROR(VLOOKUP(E872,Store_SRP!B2:H110,{2}, FALSE), TRUE)=TRUE,VLOOKUP(E872,Store_VAM!B2:H273,{2}, FALSE),VLOOKUP(E872,Store_SRP!B2:H110,{2}, FALSE)), VLOOKUP(E872,Store_Showcase!B2:H144,{2}, FALSE))</f>
      </c>
      <c r="G872">
        <v>687767</v>
      </c>
      <c r="H872" t="s">
        <v>1118</v>
      </c>
      <c r="I872" s="8" t="s">
        <v>1364</v>
      </c>
      <c r="J872" t="s">
        <v>493</v>
      </c>
      <c r="K872" s="8">
        <f>IF(J872="PCK", I872, 0)</f>
      </c>
      <c r="L872" s="8">
        <f>IF(J872="KLS", I872, IF(J872="PCK", I872*VLOOKUP(G872,Sku_Consolidated!A2:U957,21, FALSE),I872*VLOOKUP(G872,Sku_Consolidated!A2:U957,21, FALSE)))</f>
      </c>
      <c r="M872" s="8">
        <f>IF(J872="PCS", I872, 0)</f>
      </c>
      <c r="N872" s="8" t="s">
        <v>1980</v>
      </c>
      <c r="O872" s="8">
        <f>N872 * VLOOKUP(E872&amp;VLOOKUP(G872,Sku_Consolidated!A2:Q957,17,FALSE),Sku_CommRate!A2:E1002, 5, FALSE)</f>
      </c>
      <c r="P872" s="8">
        <f>N872 - O872</f>
      </c>
      <c r="Q872">
        <f>VLOOKUP(G872,Sku_Consolidated!A2:G957,7, FALSE)</f>
      </c>
      <c r="R872">
        <f>IF(IFERROR(VLOOKUP(E872,Store_Showcase!B2:H144,7, FALSE), TRUE)=TRUE, IF(IFERROR(VLOOKUP(E872,Store_SRP!B2:H110,7, FALSE), TRUE)=TRUE,VLOOKUP(E872,Store_VAM!B2:H273,7, FALSE),VLOOKUP(E872,Store_SRP!B2:H110,7, FALSE)), VLOOKUP(E872,Store_Showcase!B2:H144,7, FALSE))</f>
      </c>
      <c r="S872">
        <f>IF(IFERROR(VLOOKUP(E872,Store_Showcase!B2:I144,8, FALSE), TRUE)=TRUE, IF(IFERROR(VLOOKUP(E872,Store_SRP!B2:I110,8, FALSE), TRUE)=TRUE,VLOOKUP(E872,Store_VAM!B2:I273,8, FALSE),VLOOKUP(E872,Store_SRP!B2:I110,8, FALSE)), VLOOKUP(E872,Store_Showcase!B2:I144,8, FALSE))</f>
      </c>
      <c r="T872">
        <f>VLOOKUP(G872,Sku_Consolidated!A2:R957,18,FALSE)</f>
      </c>
      <c r="U872">
        <v>4806532531557</v>
      </c>
      <c r="V872">
        <f>IF(VLOOKUP(G872,Sku_Consolidated!A2:S957,19,FALSE)="SHOWCASE", VLOOKUP(E872,Store_Showcase!B2:L144,11, FALSE), IF(VLOOKUP(G872,Sku_Consolidated!A2:S957,19,FALSE)="VAM",VLOOKUP(E872,Store_VAM!B2:L273,11, FALSE),VLOOKUP(E872,Store_SRP!B2:L110,11, FALSE)))</f>
      </c>
      <c r="W872">
        <f>VLOOKUP(G872,Sku_Consolidated!A2:W957,11,FALSE)</f>
      </c>
      <c r="X872">
        <f>VLOOKUP(G872,Sku_Consolidated!A2:H957,8,FALSE)</f>
      </c>
      <c r="Y872">
        <f>VLOOKUP(G872,Sku_Consolidated!A2:I957,9,FALSE)</f>
      </c>
      <c r="Z872" t="s">
        <v>38</v>
      </c>
      <c r="AA872">
        <f>VLOOKUP(G872,Sku_Consolidated!A2:E957,5,FALSE)</f>
      </c>
      <c r="AB872">
        <f>IF(VLOOKUP(G872,Sku_Consolidated!A2:S957,19,FALSE)="SHOWCASE", VLOOKUP(E872,Store_Showcase!B2:N144,13, FALSE), IF(VLOOKUP(G872,Sku_Consolidated!A2:S957,19,FALSE)="VAM",VLOOKUP(E872,Store_VAM!B2:N273,13, FALSE),VLOOKUP(E872,Store_SRP!B2:N110,13, FALSE)))</f>
      </c>
      <c r="AC872">
        <f>IF(IFERROR(AB872,TRUE)=TRUE, "-","OK")</f>
      </c>
      <c r="AD872" s="8" t="s">
        <v>1981</v>
      </c>
      <c r="AE872" s="8" t="s">
        <v>1982</v>
      </c>
      <c r="AF872">
        <f>IF(IFERROR(VLOOKUP(E872,Store_Showcase!B2:H144,{5}, FALSE), TRUE)=TRUE, IF(IFERROR(VLOOKUP(E872,Store_SRP!B2:H110,{5}, FALSE), TRUE)=TRUE,VLOOKUP(E872,Store_VAM!B2:H273,{5}, FALSE),VLOOKUP(E872,Store_SRP!B2:H110,{5}, FALSE)), VLOOKUP(E872,Store_Showcase!B2:H144,{5}, FALSE))</f>
      </c>
      <c r="AG872">
        <f>IF(IFERROR(VLOOKUP(E872,Store_Showcase!B2:H144,{6}, FALSE), TRUE)=TRUE, IF(IFERROR(VLOOKUP(E872,Store_SRP!B2:H110,{6}, FALSE), TRUE)=TRUE,VLOOKUP(E872,Store_VAM!B2:H273,{6}, FALSE),VLOOKUP(E872,Store_SRP!B2:H110,{6}, FALSE)), VLOOKUP(E872,Store_Showcase!B2:H144,{6}, FALSE))</f>
      </c>
      <c r="AH872">
        <f>VLOOKUP(G872,Sku_Consolidated!A2:R957,18,FALSE)</f>
      </c>
      <c r="AI872">
        <f>VLOOKUP(G872,Sku_Consolidated!A2:S957,19,FALSE)</f>
      </c>
      <c r="AJ872">
        <f>VLOOKUP(G872,Sku_Consolidated!A2:T957,20,FALSE)</f>
      </c>
    </row>
    <row r="873" spans="1:36" x14ac:dyDescent="0.25">
      <c r="A873">
        <v>2024</v>
      </c>
      <c r="B873" t="s">
        <v>31</v>
      </c>
      <c r="C873" t="s">
        <v>32</v>
      </c>
      <c r="D873" t="s">
        <v>33</v>
      </c>
      <c r="E873">
        <v>736</v>
      </c>
      <c r="F873">
        <f>IF(IFERROR(VLOOKUP(E873,Store_Showcase!B2:H144,{2}, FALSE), TRUE)=TRUE, IF(IFERROR(VLOOKUP(E873,Store_SRP!B2:H110,{2}, FALSE), TRUE)=TRUE,VLOOKUP(E873,Store_VAM!B2:H273,{2}, FALSE),VLOOKUP(E873,Store_SRP!B2:H110,{2}, FALSE)), VLOOKUP(E873,Store_Showcase!B2:H144,{2}, FALSE))</f>
      </c>
      <c r="G873">
        <v>655325</v>
      </c>
      <c r="H873" t="s">
        <v>377</v>
      </c>
      <c r="I873" s="8" t="s">
        <v>1733</v>
      </c>
      <c r="J873" t="s">
        <v>36</v>
      </c>
      <c r="K873" s="8">
        <f>IF(J873="PCK", I873, 0)</f>
      </c>
      <c r="L873" s="8">
        <f>IF(J873="KLS", I873, IF(J873="PCK", I873*VLOOKUP(G873,Sku_Consolidated!A2:U957,21, FALSE),I873*VLOOKUP(G873,Sku_Consolidated!A2:U957,21, FALSE)))</f>
      </c>
      <c r="M873" s="8">
        <f>IF(J873="PCS", I873, 0)</f>
      </c>
      <c r="N873" s="8" t="s">
        <v>1983</v>
      </c>
      <c r="O873" s="8">
        <f>N873 * VLOOKUP(E873&amp;VLOOKUP(G873,Sku_Consolidated!A2:Q957,17,FALSE),Sku_CommRate!A2:E1002, 5, FALSE)</f>
      </c>
      <c r="P873" s="8">
        <f>N873 - O873</f>
      </c>
      <c r="Q873">
        <f>VLOOKUP(G873,Sku_Consolidated!A2:G957,7, FALSE)</f>
      </c>
      <c r="R873">
        <f>IF(IFERROR(VLOOKUP(E873,Store_Showcase!B2:H144,7, FALSE), TRUE)=TRUE, IF(IFERROR(VLOOKUP(E873,Store_SRP!B2:H110,7, FALSE), TRUE)=TRUE,VLOOKUP(E873,Store_VAM!B2:H273,7, FALSE),VLOOKUP(E873,Store_SRP!B2:H110,7, FALSE)), VLOOKUP(E873,Store_Showcase!B2:H144,7, FALSE))</f>
      </c>
      <c r="S873">
        <f>IF(IFERROR(VLOOKUP(E873,Store_Showcase!B2:I144,8, FALSE), TRUE)=TRUE, IF(IFERROR(VLOOKUP(E873,Store_SRP!B2:I110,8, FALSE), TRUE)=TRUE,VLOOKUP(E873,Store_VAM!B2:I273,8, FALSE),VLOOKUP(E873,Store_SRP!B2:I110,8, FALSE)), VLOOKUP(E873,Store_Showcase!B2:I144,8, FALSE))</f>
      </c>
      <c r="T873">
        <f>VLOOKUP(G873,Sku_Consolidated!A2:R957,18,FALSE)</f>
      </c>
      <c r="U873">
        <v>6250</v>
      </c>
      <c r="V873">
        <f>IF(VLOOKUP(G873,Sku_Consolidated!A2:S957,19,FALSE)="SHOWCASE", VLOOKUP(E873,Store_Showcase!B2:L144,11, FALSE), IF(VLOOKUP(G873,Sku_Consolidated!A2:S957,19,FALSE)="VAM",VLOOKUP(E873,Store_VAM!B2:L273,11, FALSE),VLOOKUP(E873,Store_SRP!B2:L110,11, FALSE)))</f>
      </c>
      <c r="W873">
        <f>VLOOKUP(G873,Sku_Consolidated!A2:W957,11,FALSE)</f>
      </c>
      <c r="X873">
        <f>VLOOKUP(G873,Sku_Consolidated!A2:H957,8,FALSE)</f>
      </c>
      <c r="Y873">
        <f>VLOOKUP(G873,Sku_Consolidated!A2:I957,9,FALSE)</f>
      </c>
      <c r="Z873" t="s">
        <v>38</v>
      </c>
      <c r="AA873">
        <f>VLOOKUP(G873,Sku_Consolidated!A2:E957,5,FALSE)</f>
      </c>
      <c r="AB873">
        <f>IF(VLOOKUP(G873,Sku_Consolidated!A2:S957,19,FALSE)="SHOWCASE", VLOOKUP(E873,Store_Showcase!B2:N144,13, FALSE), IF(VLOOKUP(G873,Sku_Consolidated!A2:S957,19,FALSE)="VAM",VLOOKUP(E873,Store_VAM!B2:N273,13, FALSE),VLOOKUP(E873,Store_SRP!B2:N110,13, FALSE)))</f>
      </c>
      <c r="AC873">
        <f>IF(IFERROR(AB873,TRUE)=TRUE, "-","OK")</f>
      </c>
      <c r="AD873" s="8" t="s">
        <v>1983</v>
      </c>
      <c r="AE873" s="8" t="s">
        <v>39</v>
      </c>
      <c r="AF873">
        <f>IF(IFERROR(VLOOKUP(E873,Store_Showcase!B2:H144,{5}, FALSE), TRUE)=TRUE, IF(IFERROR(VLOOKUP(E873,Store_SRP!B2:H110,{5}, FALSE), TRUE)=TRUE,VLOOKUP(E873,Store_VAM!B2:H273,{5}, FALSE),VLOOKUP(E873,Store_SRP!B2:H110,{5}, FALSE)), VLOOKUP(E873,Store_Showcase!B2:H144,{5}, FALSE))</f>
      </c>
      <c r="AG873">
        <f>IF(IFERROR(VLOOKUP(E873,Store_Showcase!B2:H144,{6}, FALSE), TRUE)=TRUE, IF(IFERROR(VLOOKUP(E873,Store_SRP!B2:H110,{6}, FALSE), TRUE)=TRUE,VLOOKUP(E873,Store_VAM!B2:H273,{6}, FALSE),VLOOKUP(E873,Store_SRP!B2:H110,{6}, FALSE)), VLOOKUP(E873,Store_Showcase!B2:H144,{6}, FALSE))</f>
      </c>
      <c r="AH873">
        <f>VLOOKUP(G873,Sku_Consolidated!A2:R957,18,FALSE)</f>
      </c>
      <c r="AI873">
        <f>VLOOKUP(G873,Sku_Consolidated!A2:S957,19,FALSE)</f>
      </c>
      <c r="AJ873">
        <f>VLOOKUP(G873,Sku_Consolidated!A2:T957,20,FALSE)</f>
      </c>
    </row>
    <row r="874" spans="1:36" x14ac:dyDescent="0.25">
      <c r="A874">
        <v>2024</v>
      </c>
      <c r="B874" t="s">
        <v>31</v>
      </c>
      <c r="C874" t="s">
        <v>32</v>
      </c>
      <c r="D874" t="s">
        <v>33</v>
      </c>
      <c r="E874">
        <v>111</v>
      </c>
      <c r="F874">
        <f>IF(IFERROR(VLOOKUP(E874,Store_Showcase!B2:H144,{2}, FALSE), TRUE)=TRUE, IF(IFERROR(VLOOKUP(E874,Store_SRP!B2:H110,{2}, FALSE), TRUE)=TRUE,VLOOKUP(E874,Store_VAM!B2:H273,{2}, FALSE),VLOOKUP(E874,Store_SRP!B2:H110,{2}, FALSE)), VLOOKUP(E874,Store_Showcase!B2:H144,{2}, FALSE))</f>
      </c>
      <c r="G874">
        <v>655723</v>
      </c>
      <c r="H874" t="s">
        <v>1777</v>
      </c>
      <c r="I874" s="8" t="s">
        <v>1984</v>
      </c>
      <c r="J874" t="s">
        <v>36</v>
      </c>
      <c r="K874" s="8">
        <f>IF(J874="PCK", I874, 0)</f>
      </c>
      <c r="L874" s="8">
        <f>IF(J874="KLS", I874, IF(J874="PCK", I874*VLOOKUP(G874,Sku_Consolidated!A2:U957,21, FALSE),I874*VLOOKUP(G874,Sku_Consolidated!A2:U957,21, FALSE)))</f>
      </c>
      <c r="M874" s="8">
        <f>IF(J874="PCS", I874, 0)</f>
      </c>
      <c r="N874" s="8" t="s">
        <v>1985</v>
      </c>
      <c r="O874" s="8">
        <f>N874 * VLOOKUP(E874&amp;VLOOKUP(G874,Sku_Consolidated!A2:Q957,17,FALSE),Sku_CommRate!A2:E1002, 5, FALSE)</f>
      </c>
      <c r="P874" s="8">
        <f>N874 - O874</f>
      </c>
      <c r="Q874">
        <f>VLOOKUP(G874,Sku_Consolidated!A2:G957,7, FALSE)</f>
      </c>
      <c r="R874">
        <f>IF(IFERROR(VLOOKUP(E874,Store_Showcase!B2:H144,7, FALSE), TRUE)=TRUE, IF(IFERROR(VLOOKUP(E874,Store_SRP!B2:H110,7, FALSE), TRUE)=TRUE,VLOOKUP(E874,Store_VAM!B2:H273,7, FALSE),VLOOKUP(E874,Store_SRP!B2:H110,7, FALSE)), VLOOKUP(E874,Store_Showcase!B2:H144,7, FALSE))</f>
      </c>
      <c r="S874">
        <f>IF(IFERROR(VLOOKUP(E874,Store_Showcase!B2:I144,8, FALSE), TRUE)=TRUE, IF(IFERROR(VLOOKUP(E874,Store_SRP!B2:I110,8, FALSE), TRUE)=TRUE,VLOOKUP(E874,Store_VAM!B2:I273,8, FALSE),VLOOKUP(E874,Store_SRP!B2:I110,8, FALSE)), VLOOKUP(E874,Store_Showcase!B2:I144,8, FALSE))</f>
      </c>
      <c r="T874">
        <f>VLOOKUP(G874,Sku_Consolidated!A2:R957,18,FALSE)</f>
      </c>
      <c r="U874">
        <v>6449</v>
      </c>
      <c r="V874">
        <f>IF(VLOOKUP(G874,Sku_Consolidated!A2:S957,19,FALSE)="SHOWCASE", VLOOKUP(E874,Store_Showcase!B2:L144,11, FALSE), IF(VLOOKUP(G874,Sku_Consolidated!A2:S957,19,FALSE)="VAM",VLOOKUP(E874,Store_VAM!B2:L273,11, FALSE),VLOOKUP(E874,Store_SRP!B2:L110,11, FALSE)))</f>
      </c>
      <c r="W874">
        <f>VLOOKUP(G874,Sku_Consolidated!A2:W957,11,FALSE)</f>
      </c>
      <c r="X874">
        <f>VLOOKUP(G874,Sku_Consolidated!A2:H957,8,FALSE)</f>
      </c>
      <c r="Y874">
        <f>VLOOKUP(G874,Sku_Consolidated!A2:I957,9,FALSE)</f>
      </c>
      <c r="Z874" t="s">
        <v>38</v>
      </c>
      <c r="AA874">
        <f>VLOOKUP(G874,Sku_Consolidated!A2:E957,5,FALSE)</f>
      </c>
      <c r="AB874">
        <f>IF(VLOOKUP(G874,Sku_Consolidated!A2:S957,19,FALSE)="SHOWCASE", VLOOKUP(E874,Store_Showcase!B2:N144,13, FALSE), IF(VLOOKUP(G874,Sku_Consolidated!A2:S957,19,FALSE)="VAM",VLOOKUP(E874,Store_VAM!B2:N273,13, FALSE),VLOOKUP(E874,Store_SRP!B2:N110,13, FALSE)))</f>
      </c>
      <c r="AC874">
        <f>IF(IFERROR(AB874,TRUE)=TRUE, "-","OK")</f>
      </c>
      <c r="AD874" s="8" t="s">
        <v>1985</v>
      </c>
      <c r="AE874" s="8" t="s">
        <v>39</v>
      </c>
      <c r="AF874">
        <f>IF(IFERROR(VLOOKUP(E874,Store_Showcase!B2:H144,{5}, FALSE), TRUE)=TRUE, IF(IFERROR(VLOOKUP(E874,Store_SRP!B2:H110,{5}, FALSE), TRUE)=TRUE,VLOOKUP(E874,Store_VAM!B2:H273,{5}, FALSE),VLOOKUP(E874,Store_SRP!B2:H110,{5}, FALSE)), VLOOKUP(E874,Store_Showcase!B2:H144,{5}, FALSE))</f>
      </c>
      <c r="AG874">
        <f>IF(IFERROR(VLOOKUP(E874,Store_Showcase!B2:H144,{6}, FALSE), TRUE)=TRUE, IF(IFERROR(VLOOKUP(E874,Store_SRP!B2:H110,{6}, FALSE), TRUE)=TRUE,VLOOKUP(E874,Store_VAM!B2:H273,{6}, FALSE),VLOOKUP(E874,Store_SRP!B2:H110,{6}, FALSE)), VLOOKUP(E874,Store_Showcase!B2:H144,{6}, FALSE))</f>
      </c>
      <c r="AH874">
        <f>VLOOKUP(G874,Sku_Consolidated!A2:R957,18,FALSE)</f>
      </c>
      <c r="AI874">
        <f>VLOOKUP(G874,Sku_Consolidated!A2:S957,19,FALSE)</f>
      </c>
      <c r="AJ874">
        <f>VLOOKUP(G874,Sku_Consolidated!A2:T957,20,FALSE)</f>
      </c>
    </row>
    <row r="875" spans="1:36" x14ac:dyDescent="0.25">
      <c r="A875">
        <v>2024</v>
      </c>
      <c r="B875" t="s">
        <v>31</v>
      </c>
      <c r="C875" t="s">
        <v>32</v>
      </c>
      <c r="D875" t="s">
        <v>33</v>
      </c>
      <c r="E875">
        <v>745</v>
      </c>
      <c r="F875">
        <f>IF(IFERROR(VLOOKUP(E875,Store_Showcase!B2:H144,{2}, FALSE), TRUE)=TRUE, IF(IFERROR(VLOOKUP(E875,Store_SRP!B2:H110,{2}, FALSE), TRUE)=TRUE,VLOOKUP(E875,Store_VAM!B2:H273,{2}, FALSE),VLOOKUP(E875,Store_SRP!B2:H110,{2}, FALSE)), VLOOKUP(E875,Store_Showcase!B2:H144,{2}, FALSE))</f>
      </c>
      <c r="G875">
        <v>692506</v>
      </c>
      <c r="H875" t="s">
        <v>1986</v>
      </c>
      <c r="I875" s="8" t="s">
        <v>1987</v>
      </c>
      <c r="J875" t="s">
        <v>36</v>
      </c>
      <c r="K875" s="8">
        <f>IF(J875="PCK", I875, 0)</f>
      </c>
      <c r="L875" s="8">
        <f>IF(J875="KLS", I875, IF(J875="PCK", I875*VLOOKUP(G875,Sku_Consolidated!A2:U957,21, FALSE),I875*VLOOKUP(G875,Sku_Consolidated!A2:U957,21, FALSE)))</f>
      </c>
      <c r="M875" s="8">
        <f>IF(J875="PCS", I875, 0)</f>
      </c>
      <c r="N875" s="8" t="s">
        <v>1988</v>
      </c>
      <c r="O875" s="8">
        <f>N875 * VLOOKUP(E875&amp;VLOOKUP(G875,Sku_Consolidated!A2:Q957,17,FALSE),Sku_CommRate!A2:E1002, 5, FALSE)</f>
      </c>
      <c r="P875" s="8">
        <f>N875 - O875</f>
      </c>
      <c r="Q875">
        <f>VLOOKUP(G875,Sku_Consolidated!A2:G957,7, FALSE)</f>
      </c>
      <c r="R875">
        <f>IF(IFERROR(VLOOKUP(E875,Store_Showcase!B2:H144,7, FALSE), TRUE)=TRUE, IF(IFERROR(VLOOKUP(E875,Store_SRP!B2:H110,7, FALSE), TRUE)=TRUE,VLOOKUP(E875,Store_VAM!B2:H273,7, FALSE),VLOOKUP(E875,Store_SRP!B2:H110,7, FALSE)), VLOOKUP(E875,Store_Showcase!B2:H144,7, FALSE))</f>
      </c>
      <c r="S875">
        <f>IF(IFERROR(VLOOKUP(E875,Store_Showcase!B2:I144,8, FALSE), TRUE)=TRUE, IF(IFERROR(VLOOKUP(E875,Store_SRP!B2:I110,8, FALSE), TRUE)=TRUE,VLOOKUP(E875,Store_VAM!B2:I273,8, FALSE),VLOOKUP(E875,Store_SRP!B2:I110,8, FALSE)), VLOOKUP(E875,Store_Showcase!B2:I144,8, FALSE))</f>
      </c>
      <c r="T875">
        <f>VLOOKUP(G875,Sku_Consolidated!A2:R957,18,FALSE)</f>
      </c>
      <c r="U875">
        <v>17645</v>
      </c>
      <c r="V875">
        <f>IF(VLOOKUP(G875,Sku_Consolidated!A2:S957,19,FALSE)="SHOWCASE", VLOOKUP(E875,Store_Showcase!B2:L144,11, FALSE), IF(VLOOKUP(G875,Sku_Consolidated!A2:S957,19,FALSE)="VAM",VLOOKUP(E875,Store_VAM!B2:L273,11, FALSE),VLOOKUP(E875,Store_SRP!B2:L110,11, FALSE)))</f>
      </c>
      <c r="W875">
        <f>VLOOKUP(G875,Sku_Consolidated!A2:W957,11,FALSE)</f>
      </c>
      <c r="X875">
        <f>VLOOKUP(G875,Sku_Consolidated!A2:H957,8,FALSE)</f>
      </c>
      <c r="Y875">
        <f>VLOOKUP(G875,Sku_Consolidated!A2:I957,9,FALSE)</f>
      </c>
      <c r="Z875" t="s">
        <v>38</v>
      </c>
      <c r="AA875">
        <f>VLOOKUP(G875,Sku_Consolidated!A2:E957,5,FALSE)</f>
      </c>
      <c r="AB875">
        <f>IF(VLOOKUP(G875,Sku_Consolidated!A2:S957,19,FALSE)="SHOWCASE", VLOOKUP(E875,Store_Showcase!B2:N144,13, FALSE), IF(VLOOKUP(G875,Sku_Consolidated!A2:S957,19,FALSE)="VAM",VLOOKUP(E875,Store_VAM!B2:N273,13, FALSE),VLOOKUP(E875,Store_SRP!B2:N110,13, FALSE)))</f>
      </c>
      <c r="AC875">
        <f>IF(IFERROR(AB875,TRUE)=TRUE, "-","OK")</f>
      </c>
      <c r="AD875" s="8" t="s">
        <v>1988</v>
      </c>
      <c r="AE875" s="8" t="s">
        <v>39</v>
      </c>
      <c r="AF875">
        <f>IF(IFERROR(VLOOKUP(E875,Store_Showcase!B2:H144,{5}, FALSE), TRUE)=TRUE, IF(IFERROR(VLOOKUP(E875,Store_SRP!B2:H110,{5}, FALSE), TRUE)=TRUE,VLOOKUP(E875,Store_VAM!B2:H273,{5}, FALSE),VLOOKUP(E875,Store_SRP!B2:H110,{5}, FALSE)), VLOOKUP(E875,Store_Showcase!B2:H144,{5}, FALSE))</f>
      </c>
      <c r="AG875">
        <f>IF(IFERROR(VLOOKUP(E875,Store_Showcase!B2:H144,{6}, FALSE), TRUE)=TRUE, IF(IFERROR(VLOOKUP(E875,Store_SRP!B2:H110,{6}, FALSE), TRUE)=TRUE,VLOOKUP(E875,Store_VAM!B2:H273,{6}, FALSE),VLOOKUP(E875,Store_SRP!B2:H110,{6}, FALSE)), VLOOKUP(E875,Store_Showcase!B2:H144,{6}, FALSE))</f>
      </c>
      <c r="AH875">
        <f>VLOOKUP(G875,Sku_Consolidated!A2:R957,18,FALSE)</f>
      </c>
      <c r="AI875">
        <f>VLOOKUP(G875,Sku_Consolidated!A2:S957,19,FALSE)</f>
      </c>
      <c r="AJ875">
        <f>VLOOKUP(G875,Sku_Consolidated!A2:T957,20,FALSE)</f>
      </c>
    </row>
    <row r="876" spans="1:36" x14ac:dyDescent="0.25">
      <c r="A876">
        <v>2024</v>
      </c>
      <c r="B876" t="s">
        <v>31</v>
      </c>
      <c r="C876" t="s">
        <v>32</v>
      </c>
      <c r="D876" t="s">
        <v>33</v>
      </c>
      <c r="E876">
        <v>216</v>
      </c>
      <c r="F876">
        <f>IF(IFERROR(VLOOKUP(E876,Store_Showcase!B2:H144,{2}, FALSE), TRUE)=TRUE, IF(IFERROR(VLOOKUP(E876,Store_SRP!B2:H110,{2}, FALSE), TRUE)=TRUE,VLOOKUP(E876,Store_VAM!B2:H273,{2}, FALSE),VLOOKUP(E876,Store_SRP!B2:H110,{2}, FALSE)), VLOOKUP(E876,Store_Showcase!B2:H144,{2}, FALSE))</f>
      </c>
      <c r="G876">
        <v>655534</v>
      </c>
      <c r="H876" t="s">
        <v>257</v>
      </c>
      <c r="I876" s="8" t="s">
        <v>1989</v>
      </c>
      <c r="J876" t="s">
        <v>36</v>
      </c>
      <c r="K876" s="8">
        <f>IF(J876="PCK", I876, 0)</f>
      </c>
      <c r="L876" s="8">
        <f>IF(J876="KLS", I876, IF(J876="PCK", I876*VLOOKUP(G876,Sku_Consolidated!A2:U957,21, FALSE),I876*VLOOKUP(G876,Sku_Consolidated!A2:U957,21, FALSE)))</f>
      </c>
      <c r="M876" s="8">
        <f>IF(J876="PCS", I876, 0)</f>
      </c>
      <c r="N876" s="8" t="s">
        <v>1990</v>
      </c>
      <c r="O876" s="8">
        <f>N876 * VLOOKUP(E876&amp;VLOOKUP(G876,Sku_Consolidated!A2:Q957,17,FALSE),Sku_CommRate!A2:E1002, 5, FALSE)</f>
      </c>
      <c r="P876" s="8">
        <f>N876 - O876</f>
      </c>
      <c r="Q876">
        <f>VLOOKUP(G876,Sku_Consolidated!A2:G957,7, FALSE)</f>
      </c>
      <c r="R876">
        <f>IF(IFERROR(VLOOKUP(E876,Store_Showcase!B2:H144,7, FALSE), TRUE)=TRUE, IF(IFERROR(VLOOKUP(E876,Store_SRP!B2:H110,7, FALSE), TRUE)=TRUE,VLOOKUP(E876,Store_VAM!B2:H273,7, FALSE),VLOOKUP(E876,Store_SRP!B2:H110,7, FALSE)), VLOOKUP(E876,Store_Showcase!B2:H144,7, FALSE))</f>
      </c>
      <c r="S876">
        <f>IF(IFERROR(VLOOKUP(E876,Store_Showcase!B2:I144,8, FALSE), TRUE)=TRUE, IF(IFERROR(VLOOKUP(E876,Store_SRP!B2:I110,8, FALSE), TRUE)=TRUE,VLOOKUP(E876,Store_VAM!B2:I273,8, FALSE),VLOOKUP(E876,Store_SRP!B2:I110,8, FALSE)), VLOOKUP(E876,Store_Showcase!B2:I144,8, FALSE))</f>
      </c>
      <c r="T876">
        <f>VLOOKUP(G876,Sku_Consolidated!A2:R957,18,FALSE)</f>
      </c>
      <c r="U876">
        <v>6355</v>
      </c>
      <c r="V876">
        <f>IF(VLOOKUP(G876,Sku_Consolidated!A2:S957,19,FALSE)="SHOWCASE", VLOOKUP(E876,Store_Showcase!B2:L144,11, FALSE), IF(VLOOKUP(G876,Sku_Consolidated!A2:S957,19,FALSE)="VAM",VLOOKUP(E876,Store_VAM!B2:L273,11, FALSE),VLOOKUP(E876,Store_SRP!B2:L110,11, FALSE)))</f>
      </c>
      <c r="W876">
        <f>VLOOKUP(G876,Sku_Consolidated!A2:W957,11,FALSE)</f>
      </c>
      <c r="X876">
        <f>VLOOKUP(G876,Sku_Consolidated!A2:H957,8,FALSE)</f>
      </c>
      <c r="Y876">
        <f>VLOOKUP(G876,Sku_Consolidated!A2:I957,9,FALSE)</f>
      </c>
      <c r="Z876" t="s">
        <v>38</v>
      </c>
      <c r="AA876">
        <f>VLOOKUP(G876,Sku_Consolidated!A2:E957,5,FALSE)</f>
      </c>
      <c r="AB876">
        <f>IF(VLOOKUP(G876,Sku_Consolidated!A2:S957,19,FALSE)="SHOWCASE", VLOOKUP(E876,Store_Showcase!B2:N144,13, FALSE), IF(VLOOKUP(G876,Sku_Consolidated!A2:S957,19,FALSE)="VAM",VLOOKUP(E876,Store_VAM!B2:N273,13, FALSE),VLOOKUP(E876,Store_SRP!B2:N110,13, FALSE)))</f>
      </c>
      <c r="AC876">
        <f>IF(IFERROR(AB876,TRUE)=TRUE, "-","OK")</f>
      </c>
      <c r="AD876" s="8" t="s">
        <v>1990</v>
      </c>
      <c r="AE876" s="8" t="s">
        <v>39</v>
      </c>
      <c r="AF876">
        <f>IF(IFERROR(VLOOKUP(E876,Store_Showcase!B2:H144,{5}, FALSE), TRUE)=TRUE, IF(IFERROR(VLOOKUP(E876,Store_SRP!B2:H110,{5}, FALSE), TRUE)=TRUE,VLOOKUP(E876,Store_VAM!B2:H273,{5}, FALSE),VLOOKUP(E876,Store_SRP!B2:H110,{5}, FALSE)), VLOOKUP(E876,Store_Showcase!B2:H144,{5}, FALSE))</f>
      </c>
      <c r="AG876">
        <f>IF(IFERROR(VLOOKUP(E876,Store_Showcase!B2:H144,{6}, FALSE), TRUE)=TRUE, IF(IFERROR(VLOOKUP(E876,Store_SRP!B2:H110,{6}, FALSE), TRUE)=TRUE,VLOOKUP(E876,Store_VAM!B2:H273,{6}, FALSE),VLOOKUP(E876,Store_SRP!B2:H110,{6}, FALSE)), VLOOKUP(E876,Store_Showcase!B2:H144,{6}, FALSE))</f>
      </c>
      <c r="AH876">
        <f>VLOOKUP(G876,Sku_Consolidated!A2:R957,18,FALSE)</f>
      </c>
      <c r="AI876">
        <f>VLOOKUP(G876,Sku_Consolidated!A2:S957,19,FALSE)</f>
      </c>
      <c r="AJ876">
        <f>VLOOKUP(G876,Sku_Consolidated!A2:T957,20,FALSE)</f>
      </c>
    </row>
    <row r="877" spans="1:36" x14ac:dyDescent="0.25">
      <c r="A877">
        <v>2024</v>
      </c>
      <c r="B877" t="s">
        <v>31</v>
      </c>
      <c r="C877" t="s">
        <v>32</v>
      </c>
      <c r="D877" t="s">
        <v>33</v>
      </c>
      <c r="E877">
        <v>722</v>
      </c>
      <c r="F877">
        <f>IF(IFERROR(VLOOKUP(E877,Store_Showcase!B2:H144,{2}, FALSE), TRUE)=TRUE, IF(IFERROR(VLOOKUP(E877,Store_SRP!B2:H110,{2}, FALSE), TRUE)=TRUE,VLOOKUP(E877,Store_VAM!B2:H273,{2}, FALSE),VLOOKUP(E877,Store_SRP!B2:H110,{2}, FALSE)), VLOOKUP(E877,Store_Showcase!B2:H144,{2}, FALSE))</f>
      </c>
      <c r="G877">
        <v>659618</v>
      </c>
      <c r="H877" t="s">
        <v>1991</v>
      </c>
      <c r="I877" s="8" t="s">
        <v>1992</v>
      </c>
      <c r="J877" t="s">
        <v>36</v>
      </c>
      <c r="K877" s="8">
        <f>IF(J877="PCK", I877, 0)</f>
      </c>
      <c r="L877" s="8">
        <f>IF(J877="KLS", I877, IF(J877="PCK", I877*VLOOKUP(G877,Sku_Consolidated!A2:U957,21, FALSE),I877*VLOOKUP(G877,Sku_Consolidated!A2:U957,21, FALSE)))</f>
      </c>
      <c r="M877" s="8">
        <f>IF(J877="PCS", I877, 0)</f>
      </c>
      <c r="N877" s="8" t="s">
        <v>1993</v>
      </c>
      <c r="O877" s="8">
        <f>N877 * VLOOKUP(E877&amp;VLOOKUP(G877,Sku_Consolidated!A2:Q957,17,FALSE),Sku_CommRate!A2:E1002, 5, FALSE)</f>
      </c>
      <c r="P877" s="8">
        <f>N877 - O877</f>
      </c>
      <c r="Q877">
        <f>VLOOKUP(G877,Sku_Consolidated!A2:G957,7, FALSE)</f>
      </c>
      <c r="R877">
        <f>IF(IFERROR(VLOOKUP(E877,Store_Showcase!B2:H144,7, FALSE), TRUE)=TRUE, IF(IFERROR(VLOOKUP(E877,Store_SRP!B2:H110,7, FALSE), TRUE)=TRUE,VLOOKUP(E877,Store_VAM!B2:H273,7, FALSE),VLOOKUP(E877,Store_SRP!B2:H110,7, FALSE)), VLOOKUP(E877,Store_Showcase!B2:H144,7, FALSE))</f>
      </c>
      <c r="S877">
        <f>IF(IFERROR(VLOOKUP(E877,Store_Showcase!B2:I144,8, FALSE), TRUE)=TRUE, IF(IFERROR(VLOOKUP(E877,Store_SRP!B2:I110,8, FALSE), TRUE)=TRUE,VLOOKUP(E877,Store_VAM!B2:I273,8, FALSE),VLOOKUP(E877,Store_SRP!B2:I110,8, FALSE)), VLOOKUP(E877,Store_Showcase!B2:I144,8, FALSE))</f>
      </c>
      <c r="T877">
        <f>VLOOKUP(G877,Sku_Consolidated!A2:R957,18,FALSE)</f>
      </c>
      <c r="U877">
        <v>7377</v>
      </c>
      <c r="V877">
        <f>IF(VLOOKUP(G877,Sku_Consolidated!A2:S957,19,FALSE)="SHOWCASE", VLOOKUP(E877,Store_Showcase!B2:L144,11, FALSE), IF(VLOOKUP(G877,Sku_Consolidated!A2:S957,19,FALSE)="VAM",VLOOKUP(E877,Store_VAM!B2:L273,11, FALSE),VLOOKUP(E877,Store_SRP!B2:L110,11, FALSE)))</f>
      </c>
      <c r="W877">
        <f>VLOOKUP(G877,Sku_Consolidated!A2:W957,11,FALSE)</f>
      </c>
      <c r="X877">
        <f>VLOOKUP(G877,Sku_Consolidated!A2:H957,8,FALSE)</f>
      </c>
      <c r="Y877">
        <f>VLOOKUP(G877,Sku_Consolidated!A2:I957,9,FALSE)</f>
      </c>
      <c r="Z877" t="s">
        <v>38</v>
      </c>
      <c r="AA877">
        <f>VLOOKUP(G877,Sku_Consolidated!A2:E957,5,FALSE)</f>
      </c>
      <c r="AB877">
        <f>IF(VLOOKUP(G877,Sku_Consolidated!A2:S957,19,FALSE)="SHOWCASE", VLOOKUP(E877,Store_Showcase!B2:N144,13, FALSE), IF(VLOOKUP(G877,Sku_Consolidated!A2:S957,19,FALSE)="VAM",VLOOKUP(E877,Store_VAM!B2:N273,13, FALSE),VLOOKUP(E877,Store_SRP!B2:N110,13, FALSE)))</f>
      </c>
      <c r="AC877">
        <f>IF(IFERROR(AB877,TRUE)=TRUE, "-","OK")</f>
      </c>
      <c r="AD877" s="8" t="s">
        <v>1993</v>
      </c>
      <c r="AE877" s="8" t="s">
        <v>39</v>
      </c>
      <c r="AF877">
        <f>IF(IFERROR(VLOOKUP(E877,Store_Showcase!B2:H144,{5}, FALSE), TRUE)=TRUE, IF(IFERROR(VLOOKUP(E877,Store_SRP!B2:H110,{5}, FALSE), TRUE)=TRUE,VLOOKUP(E877,Store_VAM!B2:H273,{5}, FALSE),VLOOKUP(E877,Store_SRP!B2:H110,{5}, FALSE)), VLOOKUP(E877,Store_Showcase!B2:H144,{5}, FALSE))</f>
      </c>
      <c r="AG877">
        <f>IF(IFERROR(VLOOKUP(E877,Store_Showcase!B2:H144,{6}, FALSE), TRUE)=TRUE, IF(IFERROR(VLOOKUP(E877,Store_SRP!B2:H110,{6}, FALSE), TRUE)=TRUE,VLOOKUP(E877,Store_VAM!B2:H273,{6}, FALSE),VLOOKUP(E877,Store_SRP!B2:H110,{6}, FALSE)), VLOOKUP(E877,Store_Showcase!B2:H144,{6}, FALSE))</f>
      </c>
      <c r="AH877">
        <f>VLOOKUP(G877,Sku_Consolidated!A2:R957,18,FALSE)</f>
      </c>
      <c r="AI877">
        <f>VLOOKUP(G877,Sku_Consolidated!A2:S957,19,FALSE)</f>
      </c>
      <c r="AJ877">
        <f>VLOOKUP(G877,Sku_Consolidated!A2:T957,20,FALSE)</f>
      </c>
    </row>
    <row r="878" spans="1:36" x14ac:dyDescent="0.25">
      <c r="A878">
        <v>2024</v>
      </c>
      <c r="B878" t="s">
        <v>31</v>
      </c>
      <c r="C878" t="s">
        <v>32</v>
      </c>
      <c r="D878" t="s">
        <v>33</v>
      </c>
      <c r="E878">
        <v>201</v>
      </c>
      <c r="F878">
        <f>IF(IFERROR(VLOOKUP(E878,Store_Showcase!B2:H144,{2}, FALSE), TRUE)=TRUE, IF(IFERROR(VLOOKUP(E878,Store_SRP!B2:H110,{2}, FALSE), TRUE)=TRUE,VLOOKUP(E878,Store_VAM!B2:H273,{2}, FALSE),VLOOKUP(E878,Store_SRP!B2:H110,{2}, FALSE)), VLOOKUP(E878,Store_Showcase!B2:H144,{2}, FALSE))</f>
      </c>
      <c r="G878">
        <v>687771</v>
      </c>
      <c r="H878" t="s">
        <v>1194</v>
      </c>
      <c r="I878" s="8" t="s">
        <v>1388</v>
      </c>
      <c r="J878" t="s">
        <v>493</v>
      </c>
      <c r="K878" s="8">
        <f>IF(J878="PCK", I878, 0)</f>
      </c>
      <c r="L878" s="8">
        <f>IF(J878="KLS", I878, IF(J878="PCK", I878*VLOOKUP(G878,Sku_Consolidated!A2:U957,21, FALSE),I878*VLOOKUP(G878,Sku_Consolidated!A2:U957,21, FALSE)))</f>
      </c>
      <c r="M878" s="8">
        <f>IF(J878="PCS", I878, 0)</f>
      </c>
      <c r="N878" s="8" t="s">
        <v>1994</v>
      </c>
      <c r="O878" s="8">
        <f>N878 * VLOOKUP(E878&amp;VLOOKUP(G878,Sku_Consolidated!A2:Q957,17,FALSE),Sku_CommRate!A2:E1002, 5, FALSE)</f>
      </c>
      <c r="P878" s="8">
        <f>N878 - O878</f>
      </c>
      <c r="Q878">
        <f>VLOOKUP(G878,Sku_Consolidated!A2:G957,7, FALSE)</f>
      </c>
      <c r="R878">
        <f>IF(IFERROR(VLOOKUP(E878,Store_Showcase!B2:H144,7, FALSE), TRUE)=TRUE, IF(IFERROR(VLOOKUP(E878,Store_SRP!B2:H110,7, FALSE), TRUE)=TRUE,VLOOKUP(E878,Store_VAM!B2:H273,7, FALSE),VLOOKUP(E878,Store_SRP!B2:H110,7, FALSE)), VLOOKUP(E878,Store_Showcase!B2:H144,7, FALSE))</f>
      </c>
      <c r="S878">
        <f>IF(IFERROR(VLOOKUP(E878,Store_Showcase!B2:I144,8, FALSE), TRUE)=TRUE, IF(IFERROR(VLOOKUP(E878,Store_SRP!B2:I110,8, FALSE), TRUE)=TRUE,VLOOKUP(E878,Store_VAM!B2:I273,8, FALSE),VLOOKUP(E878,Store_SRP!B2:I110,8, FALSE)), VLOOKUP(E878,Store_Showcase!B2:I144,8, FALSE))</f>
      </c>
      <c r="T878">
        <f>VLOOKUP(G878,Sku_Consolidated!A2:R957,18,FALSE)</f>
      </c>
      <c r="U878">
        <v>4806532531533</v>
      </c>
      <c r="V878">
        <f>IF(VLOOKUP(G878,Sku_Consolidated!A2:S957,19,FALSE)="SHOWCASE", VLOOKUP(E878,Store_Showcase!B2:L144,11, FALSE), IF(VLOOKUP(G878,Sku_Consolidated!A2:S957,19,FALSE)="VAM",VLOOKUP(E878,Store_VAM!B2:L273,11, FALSE),VLOOKUP(E878,Store_SRP!B2:L110,11, FALSE)))</f>
      </c>
      <c r="W878">
        <f>VLOOKUP(G878,Sku_Consolidated!A2:W957,11,FALSE)</f>
      </c>
      <c r="X878">
        <f>VLOOKUP(G878,Sku_Consolidated!A2:H957,8,FALSE)</f>
      </c>
      <c r="Y878">
        <f>VLOOKUP(G878,Sku_Consolidated!A2:I957,9,FALSE)</f>
      </c>
      <c r="Z878" t="s">
        <v>38</v>
      </c>
      <c r="AA878">
        <f>VLOOKUP(G878,Sku_Consolidated!A2:E957,5,FALSE)</f>
      </c>
      <c r="AB878">
        <f>IF(VLOOKUP(G878,Sku_Consolidated!A2:S957,19,FALSE)="SHOWCASE", VLOOKUP(E878,Store_Showcase!B2:N144,13, FALSE), IF(VLOOKUP(G878,Sku_Consolidated!A2:S957,19,FALSE)="VAM",VLOOKUP(E878,Store_VAM!B2:N273,13, FALSE),VLOOKUP(E878,Store_SRP!B2:N110,13, FALSE)))</f>
      </c>
      <c r="AC878">
        <f>IF(IFERROR(AB878,TRUE)=TRUE, "-","OK")</f>
      </c>
      <c r="AD878" s="8" t="s">
        <v>1995</v>
      </c>
      <c r="AE878" s="8" t="s">
        <v>1996</v>
      </c>
      <c r="AF878">
        <f>IF(IFERROR(VLOOKUP(E878,Store_Showcase!B2:H144,{5}, FALSE), TRUE)=TRUE, IF(IFERROR(VLOOKUP(E878,Store_SRP!B2:H110,{5}, FALSE), TRUE)=TRUE,VLOOKUP(E878,Store_VAM!B2:H273,{5}, FALSE),VLOOKUP(E878,Store_SRP!B2:H110,{5}, FALSE)), VLOOKUP(E878,Store_Showcase!B2:H144,{5}, FALSE))</f>
      </c>
      <c r="AG878">
        <f>IF(IFERROR(VLOOKUP(E878,Store_Showcase!B2:H144,{6}, FALSE), TRUE)=TRUE, IF(IFERROR(VLOOKUP(E878,Store_SRP!B2:H110,{6}, FALSE), TRUE)=TRUE,VLOOKUP(E878,Store_VAM!B2:H273,{6}, FALSE),VLOOKUP(E878,Store_SRP!B2:H110,{6}, FALSE)), VLOOKUP(E878,Store_Showcase!B2:H144,{6}, FALSE))</f>
      </c>
      <c r="AH878">
        <f>VLOOKUP(G878,Sku_Consolidated!A2:R957,18,FALSE)</f>
      </c>
      <c r="AI878">
        <f>VLOOKUP(G878,Sku_Consolidated!A2:S957,19,FALSE)</f>
      </c>
      <c r="AJ878">
        <f>VLOOKUP(G878,Sku_Consolidated!A2:T957,20,FALSE)</f>
      </c>
    </row>
    <row r="879" spans="1:36" x14ac:dyDescent="0.25">
      <c r="A879">
        <v>2024</v>
      </c>
      <c r="B879" t="s">
        <v>31</v>
      </c>
      <c r="C879" t="s">
        <v>32</v>
      </c>
      <c r="D879" t="s">
        <v>33</v>
      </c>
      <c r="E879">
        <v>705</v>
      </c>
      <c r="F879">
        <f>IF(IFERROR(VLOOKUP(E879,Store_Showcase!B2:H144,{2}, FALSE), TRUE)=TRUE, IF(IFERROR(VLOOKUP(E879,Store_SRP!B2:H110,{2}, FALSE), TRUE)=TRUE,VLOOKUP(E879,Store_VAM!B2:H273,{2}, FALSE),VLOOKUP(E879,Store_SRP!B2:H110,{2}, FALSE)), VLOOKUP(E879,Store_Showcase!B2:H144,{2}, FALSE))</f>
      </c>
      <c r="G879">
        <v>655539</v>
      </c>
      <c r="H879" t="s">
        <v>1221</v>
      </c>
      <c r="I879" s="8" t="s">
        <v>1997</v>
      </c>
      <c r="J879" t="s">
        <v>36</v>
      </c>
      <c r="K879" s="8">
        <f>IF(J879="PCK", I879, 0)</f>
      </c>
      <c r="L879" s="8">
        <f>IF(J879="KLS", I879, IF(J879="PCK", I879*VLOOKUP(G879,Sku_Consolidated!A2:U957,21, FALSE),I879*VLOOKUP(G879,Sku_Consolidated!A2:U957,21, FALSE)))</f>
      </c>
      <c r="M879" s="8">
        <f>IF(J879="PCS", I879, 0)</f>
      </c>
      <c r="N879" s="8" t="s">
        <v>1998</v>
      </c>
      <c r="O879" s="8">
        <f>N879 * VLOOKUP(E879&amp;VLOOKUP(G879,Sku_Consolidated!A2:Q957,17,FALSE),Sku_CommRate!A2:E1002, 5, FALSE)</f>
      </c>
      <c r="P879" s="8">
        <f>N879 - O879</f>
      </c>
      <c r="Q879">
        <f>VLOOKUP(G879,Sku_Consolidated!A2:G957,7, FALSE)</f>
      </c>
      <c r="R879">
        <f>IF(IFERROR(VLOOKUP(E879,Store_Showcase!B2:H144,7, FALSE), TRUE)=TRUE, IF(IFERROR(VLOOKUP(E879,Store_SRP!B2:H110,7, FALSE), TRUE)=TRUE,VLOOKUP(E879,Store_VAM!B2:H273,7, FALSE),VLOOKUP(E879,Store_SRP!B2:H110,7, FALSE)), VLOOKUP(E879,Store_Showcase!B2:H144,7, FALSE))</f>
      </c>
      <c r="S879">
        <f>IF(IFERROR(VLOOKUP(E879,Store_Showcase!B2:I144,8, FALSE), TRUE)=TRUE, IF(IFERROR(VLOOKUP(E879,Store_SRP!B2:I110,8, FALSE), TRUE)=TRUE,VLOOKUP(E879,Store_VAM!B2:I273,8, FALSE),VLOOKUP(E879,Store_SRP!B2:I110,8, FALSE)), VLOOKUP(E879,Store_Showcase!B2:I144,8, FALSE))</f>
      </c>
      <c r="T879">
        <f>VLOOKUP(G879,Sku_Consolidated!A2:R957,18,FALSE)</f>
      </c>
      <c r="U879">
        <v>6360</v>
      </c>
      <c r="V879">
        <f>IF(VLOOKUP(G879,Sku_Consolidated!A2:S957,19,FALSE)="SHOWCASE", VLOOKUP(E879,Store_Showcase!B2:L144,11, FALSE), IF(VLOOKUP(G879,Sku_Consolidated!A2:S957,19,FALSE)="VAM",VLOOKUP(E879,Store_VAM!B2:L273,11, FALSE),VLOOKUP(E879,Store_SRP!B2:L110,11, FALSE)))</f>
      </c>
      <c r="W879">
        <f>VLOOKUP(G879,Sku_Consolidated!A2:W957,11,FALSE)</f>
      </c>
      <c r="X879">
        <f>VLOOKUP(G879,Sku_Consolidated!A2:H957,8,FALSE)</f>
      </c>
      <c r="Y879">
        <f>VLOOKUP(G879,Sku_Consolidated!A2:I957,9,FALSE)</f>
      </c>
      <c r="Z879" t="s">
        <v>38</v>
      </c>
      <c r="AA879">
        <f>VLOOKUP(G879,Sku_Consolidated!A2:E957,5,FALSE)</f>
      </c>
      <c r="AB879">
        <f>IF(VLOOKUP(G879,Sku_Consolidated!A2:S957,19,FALSE)="SHOWCASE", VLOOKUP(E879,Store_Showcase!B2:N144,13, FALSE), IF(VLOOKUP(G879,Sku_Consolidated!A2:S957,19,FALSE)="VAM",VLOOKUP(E879,Store_VAM!B2:N273,13, FALSE),VLOOKUP(E879,Store_SRP!B2:N110,13, FALSE)))</f>
      </c>
      <c r="AC879">
        <f>IF(IFERROR(AB879,TRUE)=TRUE, "-","OK")</f>
      </c>
      <c r="AD879" s="8" t="s">
        <v>1998</v>
      </c>
      <c r="AE879" s="8" t="s">
        <v>39</v>
      </c>
      <c r="AF879">
        <f>IF(IFERROR(VLOOKUP(E879,Store_Showcase!B2:H144,{5}, FALSE), TRUE)=TRUE, IF(IFERROR(VLOOKUP(E879,Store_SRP!B2:H110,{5}, FALSE), TRUE)=TRUE,VLOOKUP(E879,Store_VAM!B2:H273,{5}, FALSE),VLOOKUP(E879,Store_SRP!B2:H110,{5}, FALSE)), VLOOKUP(E879,Store_Showcase!B2:H144,{5}, FALSE))</f>
      </c>
      <c r="AG879">
        <f>IF(IFERROR(VLOOKUP(E879,Store_Showcase!B2:H144,{6}, FALSE), TRUE)=TRUE, IF(IFERROR(VLOOKUP(E879,Store_SRP!B2:H110,{6}, FALSE), TRUE)=TRUE,VLOOKUP(E879,Store_VAM!B2:H273,{6}, FALSE),VLOOKUP(E879,Store_SRP!B2:H110,{6}, FALSE)), VLOOKUP(E879,Store_Showcase!B2:H144,{6}, FALSE))</f>
      </c>
      <c r="AH879">
        <f>VLOOKUP(G879,Sku_Consolidated!A2:R957,18,FALSE)</f>
      </c>
      <c r="AI879">
        <f>VLOOKUP(G879,Sku_Consolidated!A2:S957,19,FALSE)</f>
      </c>
      <c r="AJ879">
        <f>VLOOKUP(G879,Sku_Consolidated!A2:T957,20,FALSE)</f>
      </c>
    </row>
    <row r="880" spans="1:36" x14ac:dyDescent="0.25">
      <c r="A880">
        <v>2024</v>
      </c>
      <c r="B880" t="s">
        <v>31</v>
      </c>
      <c r="C880" t="s">
        <v>32</v>
      </c>
      <c r="D880" t="s">
        <v>33</v>
      </c>
      <c r="E880">
        <v>717</v>
      </c>
      <c r="F880">
        <f>IF(IFERROR(VLOOKUP(E880,Store_Showcase!B2:H144,{2}, FALSE), TRUE)=TRUE, IF(IFERROR(VLOOKUP(E880,Store_SRP!B2:H110,{2}, FALSE), TRUE)=TRUE,VLOOKUP(E880,Store_VAM!B2:H273,{2}, FALSE),VLOOKUP(E880,Store_SRP!B2:H110,{2}, FALSE)), VLOOKUP(E880,Store_Showcase!B2:H144,{2}, FALSE))</f>
      </c>
      <c r="G880">
        <v>656324</v>
      </c>
      <c r="H880" t="s">
        <v>748</v>
      </c>
      <c r="I880" s="8" t="s">
        <v>1913</v>
      </c>
      <c r="J880" t="s">
        <v>36</v>
      </c>
      <c r="K880" s="8">
        <f>IF(J880="PCK", I880, 0)</f>
      </c>
      <c r="L880" s="8">
        <f>IF(J880="KLS", I880, IF(J880="PCK", I880*VLOOKUP(G880,Sku_Consolidated!A2:U957,21, FALSE),I880*VLOOKUP(G880,Sku_Consolidated!A2:U957,21, FALSE)))</f>
      </c>
      <c r="M880" s="8">
        <f>IF(J880="PCS", I880, 0)</f>
      </c>
      <c r="N880" s="8" t="s">
        <v>1999</v>
      </c>
      <c r="O880" s="8">
        <f>N880 * VLOOKUP(E880&amp;VLOOKUP(G880,Sku_Consolidated!A2:Q957,17,FALSE),Sku_CommRate!A2:E1002, 5, FALSE)</f>
      </c>
      <c r="P880" s="8">
        <f>N880 - O880</f>
      </c>
      <c r="Q880">
        <f>VLOOKUP(G880,Sku_Consolidated!A2:G957,7, FALSE)</f>
      </c>
      <c r="R880">
        <f>IF(IFERROR(VLOOKUP(E880,Store_Showcase!B2:H144,7, FALSE), TRUE)=TRUE, IF(IFERROR(VLOOKUP(E880,Store_SRP!B2:H110,7, FALSE), TRUE)=TRUE,VLOOKUP(E880,Store_VAM!B2:H273,7, FALSE),VLOOKUP(E880,Store_SRP!B2:H110,7, FALSE)), VLOOKUP(E880,Store_Showcase!B2:H144,7, FALSE))</f>
      </c>
      <c r="S880">
        <f>IF(IFERROR(VLOOKUP(E880,Store_Showcase!B2:I144,8, FALSE), TRUE)=TRUE, IF(IFERROR(VLOOKUP(E880,Store_SRP!B2:I110,8, FALSE), TRUE)=TRUE,VLOOKUP(E880,Store_VAM!B2:I273,8, FALSE),VLOOKUP(E880,Store_SRP!B2:I110,8, FALSE)), VLOOKUP(E880,Store_Showcase!B2:I144,8, FALSE))</f>
      </c>
      <c r="T880">
        <f>VLOOKUP(G880,Sku_Consolidated!A2:R957,18,FALSE)</f>
      </c>
      <c r="U880">
        <v>6777</v>
      </c>
      <c r="V880">
        <f>IF(VLOOKUP(G880,Sku_Consolidated!A2:S957,19,FALSE)="SHOWCASE", VLOOKUP(E880,Store_Showcase!B2:L144,11, FALSE), IF(VLOOKUP(G880,Sku_Consolidated!A2:S957,19,FALSE)="VAM",VLOOKUP(E880,Store_VAM!B2:L273,11, FALSE),VLOOKUP(E880,Store_SRP!B2:L110,11, FALSE)))</f>
      </c>
      <c r="W880">
        <f>VLOOKUP(G880,Sku_Consolidated!A2:W957,11,FALSE)</f>
      </c>
      <c r="X880">
        <f>VLOOKUP(G880,Sku_Consolidated!A2:H957,8,FALSE)</f>
      </c>
      <c r="Y880">
        <f>VLOOKUP(G880,Sku_Consolidated!A2:I957,9,FALSE)</f>
      </c>
      <c r="Z880" t="s">
        <v>38</v>
      </c>
      <c r="AA880">
        <f>VLOOKUP(G880,Sku_Consolidated!A2:E957,5,FALSE)</f>
      </c>
      <c r="AB880">
        <f>IF(VLOOKUP(G880,Sku_Consolidated!A2:S957,19,FALSE)="SHOWCASE", VLOOKUP(E880,Store_Showcase!B2:N144,13, FALSE), IF(VLOOKUP(G880,Sku_Consolidated!A2:S957,19,FALSE)="VAM",VLOOKUP(E880,Store_VAM!B2:N273,13, FALSE),VLOOKUP(E880,Store_SRP!B2:N110,13, FALSE)))</f>
      </c>
      <c r="AC880">
        <f>IF(IFERROR(AB880,TRUE)=TRUE, "-","OK")</f>
      </c>
      <c r="AD880" s="8" t="s">
        <v>2000</v>
      </c>
      <c r="AE880" s="8" t="s">
        <v>2001</v>
      </c>
      <c r="AF880">
        <f>IF(IFERROR(VLOOKUP(E880,Store_Showcase!B2:H144,{5}, FALSE), TRUE)=TRUE, IF(IFERROR(VLOOKUP(E880,Store_SRP!B2:H110,{5}, FALSE), TRUE)=TRUE,VLOOKUP(E880,Store_VAM!B2:H273,{5}, FALSE),VLOOKUP(E880,Store_SRP!B2:H110,{5}, FALSE)), VLOOKUP(E880,Store_Showcase!B2:H144,{5}, FALSE))</f>
      </c>
      <c r="AG880">
        <f>IF(IFERROR(VLOOKUP(E880,Store_Showcase!B2:H144,{6}, FALSE), TRUE)=TRUE, IF(IFERROR(VLOOKUP(E880,Store_SRP!B2:H110,{6}, FALSE), TRUE)=TRUE,VLOOKUP(E880,Store_VAM!B2:H273,{6}, FALSE),VLOOKUP(E880,Store_SRP!B2:H110,{6}, FALSE)), VLOOKUP(E880,Store_Showcase!B2:H144,{6}, FALSE))</f>
      </c>
      <c r="AH880">
        <f>VLOOKUP(G880,Sku_Consolidated!A2:R957,18,FALSE)</f>
      </c>
      <c r="AI880">
        <f>VLOOKUP(G880,Sku_Consolidated!A2:S957,19,FALSE)</f>
      </c>
      <c r="AJ880">
        <f>VLOOKUP(G880,Sku_Consolidated!A2:T957,20,FALSE)</f>
      </c>
    </row>
    <row r="881" spans="1:36" x14ac:dyDescent="0.25">
      <c r="A881">
        <v>2024</v>
      </c>
      <c r="B881" t="s">
        <v>31</v>
      </c>
      <c r="C881" t="s">
        <v>32</v>
      </c>
      <c r="D881" t="s">
        <v>33</v>
      </c>
      <c r="E881">
        <v>705</v>
      </c>
      <c r="F881">
        <f>IF(IFERROR(VLOOKUP(E881,Store_Showcase!B2:H144,{2}, FALSE), TRUE)=TRUE, IF(IFERROR(VLOOKUP(E881,Store_SRP!B2:H110,{2}, FALSE), TRUE)=TRUE,VLOOKUP(E881,Store_VAM!B2:H273,{2}, FALSE),VLOOKUP(E881,Store_SRP!B2:H110,{2}, FALSE)), VLOOKUP(E881,Store_Showcase!B2:H144,{2}, FALSE))</f>
      </c>
      <c r="G881">
        <v>655309</v>
      </c>
      <c r="H881" t="s">
        <v>219</v>
      </c>
      <c r="I881" s="8" t="s">
        <v>2002</v>
      </c>
      <c r="J881" t="s">
        <v>36</v>
      </c>
      <c r="K881" s="8">
        <f>IF(J881="PCK", I881, 0)</f>
      </c>
      <c r="L881" s="8">
        <f>IF(J881="KLS", I881, IF(J881="PCK", I881*VLOOKUP(G881,Sku_Consolidated!A2:U957,21, FALSE),I881*VLOOKUP(G881,Sku_Consolidated!A2:U957,21, FALSE)))</f>
      </c>
      <c r="M881" s="8">
        <f>IF(J881="PCS", I881, 0)</f>
      </c>
      <c r="N881" s="8" t="s">
        <v>2003</v>
      </c>
      <c r="O881" s="8">
        <f>N881 * VLOOKUP(E881&amp;VLOOKUP(G881,Sku_Consolidated!A2:Q957,17,FALSE),Sku_CommRate!A2:E1002, 5, FALSE)</f>
      </c>
      <c r="P881" s="8">
        <f>N881 - O881</f>
      </c>
      <c r="Q881">
        <f>VLOOKUP(G881,Sku_Consolidated!A2:G957,7, FALSE)</f>
      </c>
      <c r="R881">
        <f>IF(IFERROR(VLOOKUP(E881,Store_Showcase!B2:H144,7, FALSE), TRUE)=TRUE, IF(IFERROR(VLOOKUP(E881,Store_SRP!B2:H110,7, FALSE), TRUE)=TRUE,VLOOKUP(E881,Store_VAM!B2:H273,7, FALSE),VLOOKUP(E881,Store_SRP!B2:H110,7, FALSE)), VLOOKUP(E881,Store_Showcase!B2:H144,7, FALSE))</f>
      </c>
      <c r="S881">
        <f>IF(IFERROR(VLOOKUP(E881,Store_Showcase!B2:I144,8, FALSE), TRUE)=TRUE, IF(IFERROR(VLOOKUP(E881,Store_SRP!B2:I110,8, FALSE), TRUE)=TRUE,VLOOKUP(E881,Store_VAM!B2:I273,8, FALSE),VLOOKUP(E881,Store_SRP!B2:I110,8, FALSE)), VLOOKUP(E881,Store_Showcase!B2:I144,8, FALSE))</f>
      </c>
      <c r="T881">
        <f>VLOOKUP(G881,Sku_Consolidated!A2:R957,18,FALSE)</f>
      </c>
      <c r="U881">
        <v>6236</v>
      </c>
      <c r="V881">
        <f>IF(VLOOKUP(G881,Sku_Consolidated!A2:S957,19,FALSE)="SHOWCASE", VLOOKUP(E881,Store_Showcase!B2:L144,11, FALSE), IF(VLOOKUP(G881,Sku_Consolidated!A2:S957,19,FALSE)="VAM",VLOOKUP(E881,Store_VAM!B2:L273,11, FALSE),VLOOKUP(E881,Store_SRP!B2:L110,11, FALSE)))</f>
      </c>
      <c r="W881">
        <f>VLOOKUP(G881,Sku_Consolidated!A2:W957,11,FALSE)</f>
      </c>
      <c r="X881">
        <f>VLOOKUP(G881,Sku_Consolidated!A2:H957,8,FALSE)</f>
      </c>
      <c r="Y881">
        <f>VLOOKUP(G881,Sku_Consolidated!A2:I957,9,FALSE)</f>
      </c>
      <c r="Z881" t="s">
        <v>38</v>
      </c>
      <c r="AA881">
        <f>VLOOKUP(G881,Sku_Consolidated!A2:E957,5,FALSE)</f>
      </c>
      <c r="AB881">
        <f>IF(VLOOKUP(G881,Sku_Consolidated!A2:S957,19,FALSE)="SHOWCASE", VLOOKUP(E881,Store_Showcase!B2:N144,13, FALSE), IF(VLOOKUP(G881,Sku_Consolidated!A2:S957,19,FALSE)="VAM",VLOOKUP(E881,Store_VAM!B2:N273,13, FALSE),VLOOKUP(E881,Store_SRP!B2:N110,13, FALSE)))</f>
      </c>
      <c r="AC881">
        <f>IF(IFERROR(AB881,TRUE)=TRUE, "-","OK")</f>
      </c>
      <c r="AD881" s="8" t="s">
        <v>2003</v>
      </c>
      <c r="AE881" s="8" t="s">
        <v>39</v>
      </c>
      <c r="AF881">
        <f>IF(IFERROR(VLOOKUP(E881,Store_Showcase!B2:H144,{5}, FALSE), TRUE)=TRUE, IF(IFERROR(VLOOKUP(E881,Store_SRP!B2:H110,{5}, FALSE), TRUE)=TRUE,VLOOKUP(E881,Store_VAM!B2:H273,{5}, FALSE),VLOOKUP(E881,Store_SRP!B2:H110,{5}, FALSE)), VLOOKUP(E881,Store_Showcase!B2:H144,{5}, FALSE))</f>
      </c>
      <c r="AG881">
        <f>IF(IFERROR(VLOOKUP(E881,Store_Showcase!B2:H144,{6}, FALSE), TRUE)=TRUE, IF(IFERROR(VLOOKUP(E881,Store_SRP!B2:H110,{6}, FALSE), TRUE)=TRUE,VLOOKUP(E881,Store_VAM!B2:H273,{6}, FALSE),VLOOKUP(E881,Store_SRP!B2:H110,{6}, FALSE)), VLOOKUP(E881,Store_Showcase!B2:H144,{6}, FALSE))</f>
      </c>
      <c r="AH881">
        <f>VLOOKUP(G881,Sku_Consolidated!A2:R957,18,FALSE)</f>
      </c>
      <c r="AI881">
        <f>VLOOKUP(G881,Sku_Consolidated!A2:S957,19,FALSE)</f>
      </c>
      <c r="AJ881">
        <f>VLOOKUP(G881,Sku_Consolidated!A2:T957,20,FALSE)</f>
      </c>
    </row>
    <row r="882" spans="1:36" x14ac:dyDescent="0.25">
      <c r="A882">
        <v>2024</v>
      </c>
      <c r="B882" t="s">
        <v>31</v>
      </c>
      <c r="C882" t="s">
        <v>32</v>
      </c>
      <c r="D882" t="s">
        <v>33</v>
      </c>
      <c r="E882">
        <v>136</v>
      </c>
      <c r="F882">
        <f>IF(IFERROR(VLOOKUP(E882,Store_Showcase!B2:H144,{2}, FALSE), TRUE)=TRUE, IF(IFERROR(VLOOKUP(E882,Store_SRP!B2:H110,{2}, FALSE), TRUE)=TRUE,VLOOKUP(E882,Store_VAM!B2:H273,{2}, FALSE),VLOOKUP(E882,Store_SRP!B2:H110,{2}, FALSE)), VLOOKUP(E882,Store_Showcase!B2:H144,{2}, FALSE))</f>
      </c>
      <c r="G882">
        <v>655281</v>
      </c>
      <c r="H882" t="s">
        <v>40</v>
      </c>
      <c r="I882" s="8" t="s">
        <v>2004</v>
      </c>
      <c r="J882" t="s">
        <v>36</v>
      </c>
      <c r="K882" s="8">
        <f>IF(J882="PCK", I882, 0)</f>
      </c>
      <c r="L882" s="8">
        <f>IF(J882="KLS", I882, IF(J882="PCK", I882*VLOOKUP(G882,Sku_Consolidated!A2:U957,21, FALSE),I882*VLOOKUP(G882,Sku_Consolidated!A2:U957,21, FALSE)))</f>
      </c>
      <c r="M882" s="8">
        <f>IF(J882="PCS", I882, 0)</f>
      </c>
      <c r="N882" s="8" t="s">
        <v>2005</v>
      </c>
      <c r="O882" s="8">
        <f>N882 * VLOOKUP(E882&amp;VLOOKUP(G882,Sku_Consolidated!A2:Q957,17,FALSE),Sku_CommRate!A2:E1002, 5, FALSE)</f>
      </c>
      <c r="P882" s="8">
        <f>N882 - O882</f>
      </c>
      <c r="Q882">
        <f>VLOOKUP(G882,Sku_Consolidated!A2:G957,7, FALSE)</f>
      </c>
      <c r="R882">
        <f>IF(IFERROR(VLOOKUP(E882,Store_Showcase!B2:H144,7, FALSE), TRUE)=TRUE, IF(IFERROR(VLOOKUP(E882,Store_SRP!B2:H110,7, FALSE), TRUE)=TRUE,VLOOKUP(E882,Store_VAM!B2:H273,7, FALSE),VLOOKUP(E882,Store_SRP!B2:H110,7, FALSE)), VLOOKUP(E882,Store_Showcase!B2:H144,7, FALSE))</f>
      </c>
      <c r="S882">
        <f>IF(IFERROR(VLOOKUP(E882,Store_Showcase!B2:I144,8, FALSE), TRUE)=TRUE, IF(IFERROR(VLOOKUP(E882,Store_SRP!B2:I110,8, FALSE), TRUE)=TRUE,VLOOKUP(E882,Store_VAM!B2:I273,8, FALSE),VLOOKUP(E882,Store_SRP!B2:I110,8, FALSE)), VLOOKUP(E882,Store_Showcase!B2:I144,8, FALSE))</f>
      </c>
      <c r="T882">
        <f>VLOOKUP(G882,Sku_Consolidated!A2:R957,18,FALSE)</f>
      </c>
      <c r="U882">
        <v>6216</v>
      </c>
      <c r="V882">
        <f>IF(VLOOKUP(G882,Sku_Consolidated!A2:S957,19,FALSE)="SHOWCASE", VLOOKUP(E882,Store_Showcase!B2:L144,11, FALSE), IF(VLOOKUP(G882,Sku_Consolidated!A2:S957,19,FALSE)="VAM",VLOOKUP(E882,Store_VAM!B2:L273,11, FALSE),VLOOKUP(E882,Store_SRP!B2:L110,11, FALSE)))</f>
      </c>
      <c r="W882">
        <f>VLOOKUP(G882,Sku_Consolidated!A2:W957,11,FALSE)</f>
      </c>
      <c r="X882">
        <f>VLOOKUP(G882,Sku_Consolidated!A2:H957,8,FALSE)</f>
      </c>
      <c r="Y882">
        <f>VLOOKUP(G882,Sku_Consolidated!A2:I957,9,FALSE)</f>
      </c>
      <c r="Z882" t="s">
        <v>38</v>
      </c>
      <c r="AA882">
        <f>VLOOKUP(G882,Sku_Consolidated!A2:E957,5,FALSE)</f>
      </c>
      <c r="AB882">
        <f>IF(VLOOKUP(G882,Sku_Consolidated!A2:S957,19,FALSE)="SHOWCASE", VLOOKUP(E882,Store_Showcase!B2:N144,13, FALSE), IF(VLOOKUP(G882,Sku_Consolidated!A2:S957,19,FALSE)="VAM",VLOOKUP(E882,Store_VAM!B2:N273,13, FALSE),VLOOKUP(E882,Store_SRP!B2:N110,13, FALSE)))</f>
      </c>
      <c r="AC882">
        <f>IF(IFERROR(AB882,TRUE)=TRUE, "-","OK")</f>
      </c>
      <c r="AD882" s="8" t="s">
        <v>2005</v>
      </c>
      <c r="AE882" s="8" t="s">
        <v>39</v>
      </c>
      <c r="AF882">
        <f>IF(IFERROR(VLOOKUP(E882,Store_Showcase!B2:H144,{5}, FALSE), TRUE)=TRUE, IF(IFERROR(VLOOKUP(E882,Store_SRP!B2:H110,{5}, FALSE), TRUE)=TRUE,VLOOKUP(E882,Store_VAM!B2:H273,{5}, FALSE),VLOOKUP(E882,Store_SRP!B2:H110,{5}, FALSE)), VLOOKUP(E882,Store_Showcase!B2:H144,{5}, FALSE))</f>
      </c>
      <c r="AG882">
        <f>IF(IFERROR(VLOOKUP(E882,Store_Showcase!B2:H144,{6}, FALSE), TRUE)=TRUE, IF(IFERROR(VLOOKUP(E882,Store_SRP!B2:H110,{6}, FALSE), TRUE)=TRUE,VLOOKUP(E882,Store_VAM!B2:H273,{6}, FALSE),VLOOKUP(E882,Store_SRP!B2:H110,{6}, FALSE)), VLOOKUP(E882,Store_Showcase!B2:H144,{6}, FALSE))</f>
      </c>
      <c r="AH882">
        <f>VLOOKUP(G882,Sku_Consolidated!A2:R957,18,FALSE)</f>
      </c>
      <c r="AI882">
        <f>VLOOKUP(G882,Sku_Consolidated!A2:S957,19,FALSE)</f>
      </c>
      <c r="AJ882">
        <f>VLOOKUP(G882,Sku_Consolidated!A2:T957,20,FALSE)</f>
      </c>
    </row>
    <row r="883" spans="1:36" x14ac:dyDescent="0.25">
      <c r="A883">
        <v>2024</v>
      </c>
      <c r="B883" t="s">
        <v>31</v>
      </c>
      <c r="C883" t="s">
        <v>32</v>
      </c>
      <c r="D883" t="s">
        <v>33</v>
      </c>
      <c r="E883">
        <v>801</v>
      </c>
      <c r="F883">
        <f>IF(IFERROR(VLOOKUP(E883,Store_Showcase!B2:H144,{2}, FALSE), TRUE)=TRUE, IF(IFERROR(VLOOKUP(E883,Store_SRP!B2:H110,{2}, FALSE), TRUE)=TRUE,VLOOKUP(E883,Store_VAM!B2:H273,{2}, FALSE),VLOOKUP(E883,Store_SRP!B2:H110,{2}, FALSE)), VLOOKUP(E883,Store_Showcase!B2:H144,{2}, FALSE))</f>
      </c>
      <c r="G883">
        <v>666982</v>
      </c>
      <c r="H883" t="s">
        <v>1363</v>
      </c>
      <c r="I883" s="8" t="s">
        <v>2006</v>
      </c>
      <c r="J883" t="s">
        <v>493</v>
      </c>
      <c r="K883" s="8">
        <f>IF(J883="PCK", I883, 0)</f>
      </c>
      <c r="L883" s="8">
        <f>IF(J883="KLS", I883, IF(J883="PCK", I883*VLOOKUP(G883,Sku_Consolidated!A2:U957,21, FALSE),I883*VLOOKUP(G883,Sku_Consolidated!A2:U957,21, FALSE)))</f>
      </c>
      <c r="M883" s="8">
        <f>IF(J883="PCS", I883, 0)</f>
      </c>
      <c r="N883" s="8" t="s">
        <v>2007</v>
      </c>
      <c r="O883" s="8">
        <f>N883 * VLOOKUP(E883&amp;VLOOKUP(G883,Sku_Consolidated!A2:Q957,17,FALSE),Sku_CommRate!A2:E1002, 5, FALSE)</f>
      </c>
      <c r="P883" s="8">
        <f>N883 - O883</f>
      </c>
      <c r="Q883">
        <f>VLOOKUP(G883,Sku_Consolidated!A2:G957,7, FALSE)</f>
      </c>
      <c r="R883">
        <f>IF(IFERROR(VLOOKUP(E883,Store_Showcase!B2:H144,7, FALSE), TRUE)=TRUE, IF(IFERROR(VLOOKUP(E883,Store_SRP!B2:H110,7, FALSE), TRUE)=TRUE,VLOOKUP(E883,Store_VAM!B2:H273,7, FALSE),VLOOKUP(E883,Store_SRP!B2:H110,7, FALSE)), VLOOKUP(E883,Store_Showcase!B2:H144,7, FALSE))</f>
      </c>
      <c r="S883">
        <f>IF(IFERROR(VLOOKUP(E883,Store_Showcase!B2:I144,8, FALSE), TRUE)=TRUE, IF(IFERROR(VLOOKUP(E883,Store_SRP!B2:I110,8, FALSE), TRUE)=TRUE,VLOOKUP(E883,Store_VAM!B2:I273,8, FALSE),VLOOKUP(E883,Store_SRP!B2:I110,8, FALSE)), VLOOKUP(E883,Store_Showcase!B2:I144,8, FALSE))</f>
      </c>
      <c r="T883">
        <f>VLOOKUP(G883,Sku_Consolidated!A2:R957,18,FALSE)</f>
      </c>
      <c r="U883">
        <v>4806532531663</v>
      </c>
      <c r="V883">
        <f>IF(VLOOKUP(G883,Sku_Consolidated!A2:S957,19,FALSE)="SHOWCASE", VLOOKUP(E883,Store_Showcase!B2:L144,11, FALSE), IF(VLOOKUP(G883,Sku_Consolidated!A2:S957,19,FALSE)="VAM",VLOOKUP(E883,Store_VAM!B2:L273,11, FALSE),VLOOKUP(E883,Store_SRP!B2:L110,11, FALSE)))</f>
      </c>
      <c r="W883">
        <f>VLOOKUP(G883,Sku_Consolidated!A2:W957,11,FALSE)</f>
      </c>
      <c r="X883">
        <f>VLOOKUP(G883,Sku_Consolidated!A2:H957,8,FALSE)</f>
      </c>
      <c r="Y883">
        <f>VLOOKUP(G883,Sku_Consolidated!A2:I957,9,FALSE)</f>
      </c>
      <c r="Z883" t="s">
        <v>38</v>
      </c>
      <c r="AA883">
        <f>VLOOKUP(G883,Sku_Consolidated!A2:E957,5,FALSE)</f>
      </c>
      <c r="AB883">
        <f>IF(VLOOKUP(G883,Sku_Consolidated!A2:S957,19,FALSE)="SHOWCASE", VLOOKUP(E883,Store_Showcase!B2:N144,13, FALSE), IF(VLOOKUP(G883,Sku_Consolidated!A2:S957,19,FALSE)="VAM",VLOOKUP(E883,Store_VAM!B2:N273,13, FALSE),VLOOKUP(E883,Store_SRP!B2:N110,13, FALSE)))</f>
      </c>
      <c r="AC883">
        <f>IF(IFERROR(AB883,TRUE)=TRUE, "-","OK")</f>
      </c>
      <c r="AD883" s="8" t="s">
        <v>2008</v>
      </c>
      <c r="AE883" s="8" t="s">
        <v>2009</v>
      </c>
      <c r="AF883">
        <f>IF(IFERROR(VLOOKUP(E883,Store_Showcase!B2:H144,{5}, FALSE), TRUE)=TRUE, IF(IFERROR(VLOOKUP(E883,Store_SRP!B2:H110,{5}, FALSE), TRUE)=TRUE,VLOOKUP(E883,Store_VAM!B2:H273,{5}, FALSE),VLOOKUP(E883,Store_SRP!B2:H110,{5}, FALSE)), VLOOKUP(E883,Store_Showcase!B2:H144,{5}, FALSE))</f>
      </c>
      <c r="AG883">
        <f>IF(IFERROR(VLOOKUP(E883,Store_Showcase!B2:H144,{6}, FALSE), TRUE)=TRUE, IF(IFERROR(VLOOKUP(E883,Store_SRP!B2:H110,{6}, FALSE), TRUE)=TRUE,VLOOKUP(E883,Store_VAM!B2:H273,{6}, FALSE),VLOOKUP(E883,Store_SRP!B2:H110,{6}, FALSE)), VLOOKUP(E883,Store_Showcase!B2:H144,{6}, FALSE))</f>
      </c>
      <c r="AH883">
        <f>VLOOKUP(G883,Sku_Consolidated!A2:R957,18,FALSE)</f>
      </c>
      <c r="AI883">
        <f>VLOOKUP(G883,Sku_Consolidated!A2:S957,19,FALSE)</f>
      </c>
      <c r="AJ883">
        <f>VLOOKUP(G883,Sku_Consolidated!A2:T957,20,FALSE)</f>
      </c>
    </row>
    <row r="884" spans="1:36" x14ac:dyDescent="0.25">
      <c r="A884">
        <v>2024</v>
      </c>
      <c r="B884" t="s">
        <v>31</v>
      </c>
      <c r="C884" t="s">
        <v>32</v>
      </c>
      <c r="D884" t="s">
        <v>33</v>
      </c>
      <c r="E884">
        <v>114</v>
      </c>
      <c r="F884">
        <f>IF(IFERROR(VLOOKUP(E884,Store_Showcase!B2:H144,{2}, FALSE), TRUE)=TRUE, IF(IFERROR(VLOOKUP(E884,Store_SRP!B2:H110,{2}, FALSE), TRUE)=TRUE,VLOOKUP(E884,Store_VAM!B2:H273,{2}, FALSE),VLOOKUP(E884,Store_SRP!B2:H110,{2}, FALSE)), VLOOKUP(E884,Store_Showcase!B2:H144,{2}, FALSE))</f>
      </c>
      <c r="G884">
        <v>666982</v>
      </c>
      <c r="H884" t="s">
        <v>1363</v>
      </c>
      <c r="I884" s="8" t="s">
        <v>2006</v>
      </c>
      <c r="J884" t="s">
        <v>493</v>
      </c>
      <c r="K884" s="8">
        <f>IF(J884="PCK", I884, 0)</f>
      </c>
      <c r="L884" s="8">
        <f>IF(J884="KLS", I884, IF(J884="PCK", I884*VLOOKUP(G884,Sku_Consolidated!A2:U957,21, FALSE),I884*VLOOKUP(G884,Sku_Consolidated!A2:U957,21, FALSE)))</f>
      </c>
      <c r="M884" s="8">
        <f>IF(J884="PCS", I884, 0)</f>
      </c>
      <c r="N884" s="8" t="s">
        <v>2007</v>
      </c>
      <c r="O884" s="8">
        <f>N884 * VLOOKUP(E884&amp;VLOOKUP(G884,Sku_Consolidated!A2:Q957,17,FALSE),Sku_CommRate!A2:E1002, 5, FALSE)</f>
      </c>
      <c r="P884" s="8">
        <f>N884 - O884</f>
      </c>
      <c r="Q884">
        <f>VLOOKUP(G884,Sku_Consolidated!A2:G957,7, FALSE)</f>
      </c>
      <c r="R884">
        <f>IF(IFERROR(VLOOKUP(E884,Store_Showcase!B2:H144,7, FALSE), TRUE)=TRUE, IF(IFERROR(VLOOKUP(E884,Store_SRP!B2:H110,7, FALSE), TRUE)=TRUE,VLOOKUP(E884,Store_VAM!B2:H273,7, FALSE),VLOOKUP(E884,Store_SRP!B2:H110,7, FALSE)), VLOOKUP(E884,Store_Showcase!B2:H144,7, FALSE))</f>
      </c>
      <c r="S884">
        <f>IF(IFERROR(VLOOKUP(E884,Store_Showcase!B2:I144,8, FALSE), TRUE)=TRUE, IF(IFERROR(VLOOKUP(E884,Store_SRP!B2:I110,8, FALSE), TRUE)=TRUE,VLOOKUP(E884,Store_VAM!B2:I273,8, FALSE),VLOOKUP(E884,Store_SRP!B2:I110,8, FALSE)), VLOOKUP(E884,Store_Showcase!B2:I144,8, FALSE))</f>
      </c>
      <c r="T884">
        <f>VLOOKUP(G884,Sku_Consolidated!A2:R957,18,FALSE)</f>
      </c>
      <c r="U884">
        <v>4806532531663</v>
      </c>
      <c r="V884">
        <f>IF(VLOOKUP(G884,Sku_Consolidated!A2:S957,19,FALSE)="SHOWCASE", VLOOKUP(E884,Store_Showcase!B2:L144,11, FALSE), IF(VLOOKUP(G884,Sku_Consolidated!A2:S957,19,FALSE)="VAM",VLOOKUP(E884,Store_VAM!B2:L273,11, FALSE),VLOOKUP(E884,Store_SRP!B2:L110,11, FALSE)))</f>
      </c>
      <c r="W884">
        <f>VLOOKUP(G884,Sku_Consolidated!A2:W957,11,FALSE)</f>
      </c>
      <c r="X884">
        <f>VLOOKUP(G884,Sku_Consolidated!A2:H957,8,FALSE)</f>
      </c>
      <c r="Y884">
        <f>VLOOKUP(G884,Sku_Consolidated!A2:I957,9,FALSE)</f>
      </c>
      <c r="Z884" t="s">
        <v>38</v>
      </c>
      <c r="AA884">
        <f>VLOOKUP(G884,Sku_Consolidated!A2:E957,5,FALSE)</f>
      </c>
      <c r="AB884">
        <f>IF(VLOOKUP(G884,Sku_Consolidated!A2:S957,19,FALSE)="SHOWCASE", VLOOKUP(E884,Store_Showcase!B2:N144,13, FALSE), IF(VLOOKUP(G884,Sku_Consolidated!A2:S957,19,FALSE)="VAM",VLOOKUP(E884,Store_VAM!B2:N273,13, FALSE),VLOOKUP(E884,Store_SRP!B2:N110,13, FALSE)))</f>
      </c>
      <c r="AC884">
        <f>IF(IFERROR(AB884,TRUE)=TRUE, "-","OK")</f>
      </c>
      <c r="AD884" s="8" t="s">
        <v>2008</v>
      </c>
      <c r="AE884" s="8" t="s">
        <v>2009</v>
      </c>
      <c r="AF884">
        <f>IF(IFERROR(VLOOKUP(E884,Store_Showcase!B2:H144,{5}, FALSE), TRUE)=TRUE, IF(IFERROR(VLOOKUP(E884,Store_SRP!B2:H110,{5}, FALSE), TRUE)=TRUE,VLOOKUP(E884,Store_VAM!B2:H273,{5}, FALSE),VLOOKUP(E884,Store_SRP!B2:H110,{5}, FALSE)), VLOOKUP(E884,Store_Showcase!B2:H144,{5}, FALSE))</f>
      </c>
      <c r="AG884">
        <f>IF(IFERROR(VLOOKUP(E884,Store_Showcase!B2:H144,{6}, FALSE), TRUE)=TRUE, IF(IFERROR(VLOOKUP(E884,Store_SRP!B2:H110,{6}, FALSE), TRUE)=TRUE,VLOOKUP(E884,Store_VAM!B2:H273,{6}, FALSE),VLOOKUP(E884,Store_SRP!B2:H110,{6}, FALSE)), VLOOKUP(E884,Store_Showcase!B2:H144,{6}, FALSE))</f>
      </c>
      <c r="AH884">
        <f>VLOOKUP(G884,Sku_Consolidated!A2:R957,18,FALSE)</f>
      </c>
      <c r="AI884">
        <f>VLOOKUP(G884,Sku_Consolidated!A2:S957,19,FALSE)</f>
      </c>
      <c r="AJ884">
        <f>VLOOKUP(G884,Sku_Consolidated!A2:T957,20,FALSE)</f>
      </c>
    </row>
    <row r="885" spans="1:36" x14ac:dyDescent="0.25">
      <c r="A885">
        <v>2024</v>
      </c>
      <c r="B885" t="s">
        <v>31</v>
      </c>
      <c r="C885" t="s">
        <v>32</v>
      </c>
      <c r="D885" t="s">
        <v>33</v>
      </c>
      <c r="E885">
        <v>101</v>
      </c>
      <c r="F885">
        <f>IF(IFERROR(VLOOKUP(E885,Store_Showcase!B2:H144,{2}, FALSE), TRUE)=TRUE, IF(IFERROR(VLOOKUP(E885,Store_SRP!B2:H110,{2}, FALSE), TRUE)=TRUE,VLOOKUP(E885,Store_VAM!B2:H273,{2}, FALSE),VLOOKUP(E885,Store_SRP!B2:H110,{2}, FALSE)), VLOOKUP(E885,Store_Showcase!B2:H144,{2}, FALSE))</f>
      </c>
      <c r="G885">
        <v>666982</v>
      </c>
      <c r="H885" t="s">
        <v>1363</v>
      </c>
      <c r="I885" s="8" t="s">
        <v>2006</v>
      </c>
      <c r="J885" t="s">
        <v>493</v>
      </c>
      <c r="K885" s="8">
        <f>IF(J885="PCK", I885, 0)</f>
      </c>
      <c r="L885" s="8">
        <f>IF(J885="KLS", I885, IF(J885="PCK", I885*VLOOKUP(G885,Sku_Consolidated!A2:U957,21, FALSE),I885*VLOOKUP(G885,Sku_Consolidated!A2:U957,21, FALSE)))</f>
      </c>
      <c r="M885" s="8">
        <f>IF(J885="PCS", I885, 0)</f>
      </c>
      <c r="N885" s="8" t="s">
        <v>2007</v>
      </c>
      <c r="O885" s="8">
        <f>N885 * VLOOKUP(E885&amp;VLOOKUP(G885,Sku_Consolidated!A2:Q957,17,FALSE),Sku_CommRate!A2:E1002, 5, FALSE)</f>
      </c>
      <c r="P885" s="8">
        <f>N885 - O885</f>
      </c>
      <c r="Q885">
        <f>VLOOKUP(G885,Sku_Consolidated!A2:G957,7, FALSE)</f>
      </c>
      <c r="R885">
        <f>IF(IFERROR(VLOOKUP(E885,Store_Showcase!B2:H144,7, FALSE), TRUE)=TRUE, IF(IFERROR(VLOOKUP(E885,Store_SRP!B2:H110,7, FALSE), TRUE)=TRUE,VLOOKUP(E885,Store_VAM!B2:H273,7, FALSE),VLOOKUP(E885,Store_SRP!B2:H110,7, FALSE)), VLOOKUP(E885,Store_Showcase!B2:H144,7, FALSE))</f>
      </c>
      <c r="S885">
        <f>IF(IFERROR(VLOOKUP(E885,Store_Showcase!B2:I144,8, FALSE), TRUE)=TRUE, IF(IFERROR(VLOOKUP(E885,Store_SRP!B2:I110,8, FALSE), TRUE)=TRUE,VLOOKUP(E885,Store_VAM!B2:I273,8, FALSE),VLOOKUP(E885,Store_SRP!B2:I110,8, FALSE)), VLOOKUP(E885,Store_Showcase!B2:I144,8, FALSE))</f>
      </c>
      <c r="T885">
        <f>VLOOKUP(G885,Sku_Consolidated!A2:R957,18,FALSE)</f>
      </c>
      <c r="U885">
        <v>4806532531663</v>
      </c>
      <c r="V885">
        <f>IF(VLOOKUP(G885,Sku_Consolidated!A2:S957,19,FALSE)="SHOWCASE", VLOOKUP(E885,Store_Showcase!B2:L144,11, FALSE), IF(VLOOKUP(G885,Sku_Consolidated!A2:S957,19,FALSE)="VAM",VLOOKUP(E885,Store_VAM!B2:L273,11, FALSE),VLOOKUP(E885,Store_SRP!B2:L110,11, FALSE)))</f>
      </c>
      <c r="W885">
        <f>VLOOKUP(G885,Sku_Consolidated!A2:W957,11,FALSE)</f>
      </c>
      <c r="X885">
        <f>VLOOKUP(G885,Sku_Consolidated!A2:H957,8,FALSE)</f>
      </c>
      <c r="Y885">
        <f>VLOOKUP(G885,Sku_Consolidated!A2:I957,9,FALSE)</f>
      </c>
      <c r="Z885" t="s">
        <v>38</v>
      </c>
      <c r="AA885">
        <f>VLOOKUP(G885,Sku_Consolidated!A2:E957,5,FALSE)</f>
      </c>
      <c r="AB885">
        <f>IF(VLOOKUP(G885,Sku_Consolidated!A2:S957,19,FALSE)="SHOWCASE", VLOOKUP(E885,Store_Showcase!B2:N144,13, FALSE), IF(VLOOKUP(G885,Sku_Consolidated!A2:S957,19,FALSE)="VAM",VLOOKUP(E885,Store_VAM!B2:N273,13, FALSE),VLOOKUP(E885,Store_SRP!B2:N110,13, FALSE)))</f>
      </c>
      <c r="AC885">
        <f>IF(IFERROR(AB885,TRUE)=TRUE, "-","OK")</f>
      </c>
      <c r="AD885" s="8" t="s">
        <v>2008</v>
      </c>
      <c r="AE885" s="8" t="s">
        <v>2009</v>
      </c>
      <c r="AF885">
        <f>IF(IFERROR(VLOOKUP(E885,Store_Showcase!B2:H144,{5}, FALSE), TRUE)=TRUE, IF(IFERROR(VLOOKUP(E885,Store_SRP!B2:H110,{5}, FALSE), TRUE)=TRUE,VLOOKUP(E885,Store_VAM!B2:H273,{5}, FALSE),VLOOKUP(E885,Store_SRP!B2:H110,{5}, FALSE)), VLOOKUP(E885,Store_Showcase!B2:H144,{5}, FALSE))</f>
      </c>
      <c r="AG885">
        <f>IF(IFERROR(VLOOKUP(E885,Store_Showcase!B2:H144,{6}, FALSE), TRUE)=TRUE, IF(IFERROR(VLOOKUP(E885,Store_SRP!B2:H110,{6}, FALSE), TRUE)=TRUE,VLOOKUP(E885,Store_VAM!B2:H273,{6}, FALSE),VLOOKUP(E885,Store_SRP!B2:H110,{6}, FALSE)), VLOOKUP(E885,Store_Showcase!B2:H144,{6}, FALSE))</f>
      </c>
      <c r="AH885">
        <f>VLOOKUP(G885,Sku_Consolidated!A2:R957,18,FALSE)</f>
      </c>
      <c r="AI885">
        <f>VLOOKUP(G885,Sku_Consolidated!A2:S957,19,FALSE)</f>
      </c>
      <c r="AJ885">
        <f>VLOOKUP(G885,Sku_Consolidated!A2:T957,20,FALSE)</f>
      </c>
    </row>
    <row r="886" spans="1:36" x14ac:dyDescent="0.25">
      <c r="A886">
        <v>2024</v>
      </c>
      <c r="B886" t="s">
        <v>31</v>
      </c>
      <c r="C886" t="s">
        <v>32</v>
      </c>
      <c r="D886" t="s">
        <v>33</v>
      </c>
      <c r="E886">
        <v>111</v>
      </c>
      <c r="F886">
        <f>IF(IFERROR(VLOOKUP(E886,Store_Showcase!B2:H144,{2}, FALSE), TRUE)=TRUE, IF(IFERROR(VLOOKUP(E886,Store_SRP!B2:H110,{2}, FALSE), TRUE)=TRUE,VLOOKUP(E886,Store_VAM!B2:H273,{2}, FALSE),VLOOKUP(E886,Store_SRP!B2:H110,{2}, FALSE)), VLOOKUP(E886,Store_Showcase!B2:H144,{2}, FALSE))</f>
      </c>
      <c r="G886">
        <v>655733</v>
      </c>
      <c r="H886" t="s">
        <v>1880</v>
      </c>
      <c r="I886" s="8" t="s">
        <v>2010</v>
      </c>
      <c r="J886" t="s">
        <v>36</v>
      </c>
      <c r="K886" s="8">
        <f>IF(J886="PCK", I886, 0)</f>
      </c>
      <c r="L886" s="8">
        <f>IF(J886="KLS", I886, IF(J886="PCK", I886*VLOOKUP(G886,Sku_Consolidated!A2:U957,21, FALSE),I886*VLOOKUP(G886,Sku_Consolidated!A2:U957,21, FALSE)))</f>
      </c>
      <c r="M886" s="8">
        <f>IF(J886="PCS", I886, 0)</f>
      </c>
      <c r="N886" s="8" t="s">
        <v>2011</v>
      </c>
      <c r="O886" s="8">
        <f>N886 * VLOOKUP(E886&amp;VLOOKUP(G886,Sku_Consolidated!A2:Q957,17,FALSE),Sku_CommRate!A2:E1002, 5, FALSE)</f>
      </c>
      <c r="P886" s="8">
        <f>N886 - O886</f>
      </c>
      <c r="Q886">
        <f>VLOOKUP(G886,Sku_Consolidated!A2:G957,7, FALSE)</f>
      </c>
      <c r="R886">
        <f>IF(IFERROR(VLOOKUP(E886,Store_Showcase!B2:H144,7, FALSE), TRUE)=TRUE, IF(IFERROR(VLOOKUP(E886,Store_SRP!B2:H110,7, FALSE), TRUE)=TRUE,VLOOKUP(E886,Store_VAM!B2:H273,7, FALSE),VLOOKUP(E886,Store_SRP!B2:H110,7, FALSE)), VLOOKUP(E886,Store_Showcase!B2:H144,7, FALSE))</f>
      </c>
      <c r="S886">
        <f>IF(IFERROR(VLOOKUP(E886,Store_Showcase!B2:I144,8, FALSE), TRUE)=TRUE, IF(IFERROR(VLOOKUP(E886,Store_SRP!B2:I110,8, FALSE), TRUE)=TRUE,VLOOKUP(E886,Store_VAM!B2:I273,8, FALSE),VLOOKUP(E886,Store_SRP!B2:I110,8, FALSE)), VLOOKUP(E886,Store_Showcase!B2:I144,8, FALSE))</f>
      </c>
      <c r="T886">
        <f>VLOOKUP(G886,Sku_Consolidated!A2:R957,18,FALSE)</f>
      </c>
      <c r="U886">
        <v>6454</v>
      </c>
      <c r="V886">
        <f>IF(VLOOKUP(G886,Sku_Consolidated!A2:S957,19,FALSE)="SHOWCASE", VLOOKUP(E886,Store_Showcase!B2:L144,11, FALSE), IF(VLOOKUP(G886,Sku_Consolidated!A2:S957,19,FALSE)="VAM",VLOOKUP(E886,Store_VAM!B2:L273,11, FALSE),VLOOKUP(E886,Store_SRP!B2:L110,11, FALSE)))</f>
      </c>
      <c r="W886">
        <f>VLOOKUP(G886,Sku_Consolidated!A2:W957,11,FALSE)</f>
      </c>
      <c r="X886">
        <f>VLOOKUP(G886,Sku_Consolidated!A2:H957,8,FALSE)</f>
      </c>
      <c r="Y886">
        <f>VLOOKUP(G886,Sku_Consolidated!A2:I957,9,FALSE)</f>
      </c>
      <c r="Z886" t="s">
        <v>38</v>
      </c>
      <c r="AA886">
        <f>VLOOKUP(G886,Sku_Consolidated!A2:E957,5,FALSE)</f>
      </c>
      <c r="AB886">
        <f>IF(VLOOKUP(G886,Sku_Consolidated!A2:S957,19,FALSE)="SHOWCASE", VLOOKUP(E886,Store_Showcase!B2:N144,13, FALSE), IF(VLOOKUP(G886,Sku_Consolidated!A2:S957,19,FALSE)="VAM",VLOOKUP(E886,Store_VAM!B2:N273,13, FALSE),VLOOKUP(E886,Store_SRP!B2:N110,13, FALSE)))</f>
      </c>
      <c r="AC886">
        <f>IF(IFERROR(AB886,TRUE)=TRUE, "-","OK")</f>
      </c>
      <c r="AD886" s="8" t="s">
        <v>2011</v>
      </c>
      <c r="AE886" s="8" t="s">
        <v>39</v>
      </c>
      <c r="AF886">
        <f>IF(IFERROR(VLOOKUP(E886,Store_Showcase!B2:H144,{5}, FALSE), TRUE)=TRUE, IF(IFERROR(VLOOKUP(E886,Store_SRP!B2:H110,{5}, FALSE), TRUE)=TRUE,VLOOKUP(E886,Store_VAM!B2:H273,{5}, FALSE),VLOOKUP(E886,Store_SRP!B2:H110,{5}, FALSE)), VLOOKUP(E886,Store_Showcase!B2:H144,{5}, FALSE))</f>
      </c>
      <c r="AG886">
        <f>IF(IFERROR(VLOOKUP(E886,Store_Showcase!B2:H144,{6}, FALSE), TRUE)=TRUE, IF(IFERROR(VLOOKUP(E886,Store_SRP!B2:H110,{6}, FALSE), TRUE)=TRUE,VLOOKUP(E886,Store_VAM!B2:H273,{6}, FALSE),VLOOKUP(E886,Store_SRP!B2:H110,{6}, FALSE)), VLOOKUP(E886,Store_Showcase!B2:H144,{6}, FALSE))</f>
      </c>
      <c r="AH886">
        <f>VLOOKUP(G886,Sku_Consolidated!A2:R957,18,FALSE)</f>
      </c>
      <c r="AI886">
        <f>VLOOKUP(G886,Sku_Consolidated!A2:S957,19,FALSE)</f>
      </c>
      <c r="AJ886">
        <f>VLOOKUP(G886,Sku_Consolidated!A2:T957,20,FALSE)</f>
      </c>
    </row>
    <row r="887" spans="1:36" x14ac:dyDescent="0.25">
      <c r="A887">
        <v>2024</v>
      </c>
      <c r="B887" t="s">
        <v>31</v>
      </c>
      <c r="C887" t="s">
        <v>32</v>
      </c>
      <c r="D887" t="s">
        <v>33</v>
      </c>
      <c r="E887">
        <v>804</v>
      </c>
      <c r="F887">
        <f>IF(IFERROR(VLOOKUP(E887,Store_Showcase!B2:H144,{2}, FALSE), TRUE)=TRUE, IF(IFERROR(VLOOKUP(E887,Store_SRP!B2:H110,{2}, FALSE), TRUE)=TRUE,VLOOKUP(E887,Store_VAM!B2:H273,{2}, FALSE),VLOOKUP(E887,Store_SRP!B2:H110,{2}, FALSE)), VLOOKUP(E887,Store_Showcase!B2:H144,{2}, FALSE))</f>
      </c>
      <c r="G887">
        <v>656325</v>
      </c>
      <c r="H887" t="s">
        <v>474</v>
      </c>
      <c r="I887" s="8" t="s">
        <v>2012</v>
      </c>
      <c r="J887" t="s">
        <v>36</v>
      </c>
      <c r="K887" s="8">
        <f>IF(J887="PCK", I887, 0)</f>
      </c>
      <c r="L887" s="8">
        <f>IF(J887="KLS", I887, IF(J887="PCK", I887*VLOOKUP(G887,Sku_Consolidated!A2:U957,21, FALSE),I887*VLOOKUP(G887,Sku_Consolidated!A2:U957,21, FALSE)))</f>
      </c>
      <c r="M887" s="8">
        <f>IF(J887="PCS", I887, 0)</f>
      </c>
      <c r="N887" s="8" t="s">
        <v>2013</v>
      </c>
      <c r="O887" s="8">
        <f>N887 * VLOOKUP(E887&amp;VLOOKUP(G887,Sku_Consolidated!A2:Q957,17,FALSE),Sku_CommRate!A2:E1002, 5, FALSE)</f>
      </c>
      <c r="P887" s="8">
        <f>N887 - O887</f>
      </c>
      <c r="Q887">
        <f>VLOOKUP(G887,Sku_Consolidated!A2:G957,7, FALSE)</f>
      </c>
      <c r="R887">
        <f>IF(IFERROR(VLOOKUP(E887,Store_Showcase!B2:H144,7, FALSE), TRUE)=TRUE, IF(IFERROR(VLOOKUP(E887,Store_SRP!B2:H110,7, FALSE), TRUE)=TRUE,VLOOKUP(E887,Store_VAM!B2:H273,7, FALSE),VLOOKUP(E887,Store_SRP!B2:H110,7, FALSE)), VLOOKUP(E887,Store_Showcase!B2:H144,7, FALSE))</f>
      </c>
      <c r="S887">
        <f>IF(IFERROR(VLOOKUP(E887,Store_Showcase!B2:I144,8, FALSE), TRUE)=TRUE, IF(IFERROR(VLOOKUP(E887,Store_SRP!B2:I110,8, FALSE), TRUE)=TRUE,VLOOKUP(E887,Store_VAM!B2:I273,8, FALSE),VLOOKUP(E887,Store_SRP!B2:I110,8, FALSE)), VLOOKUP(E887,Store_Showcase!B2:I144,8, FALSE))</f>
      </c>
      <c r="T887">
        <f>VLOOKUP(G887,Sku_Consolidated!A2:R957,18,FALSE)</f>
      </c>
      <c r="U887">
        <v>6778</v>
      </c>
      <c r="V887">
        <f>IF(VLOOKUP(G887,Sku_Consolidated!A2:S957,19,FALSE)="SHOWCASE", VLOOKUP(E887,Store_Showcase!B2:L144,11, FALSE), IF(VLOOKUP(G887,Sku_Consolidated!A2:S957,19,FALSE)="VAM",VLOOKUP(E887,Store_VAM!B2:L273,11, FALSE),VLOOKUP(E887,Store_SRP!B2:L110,11, FALSE)))</f>
      </c>
      <c r="W887">
        <f>VLOOKUP(G887,Sku_Consolidated!A2:W957,11,FALSE)</f>
      </c>
      <c r="X887">
        <f>VLOOKUP(G887,Sku_Consolidated!A2:H957,8,FALSE)</f>
      </c>
      <c r="Y887">
        <f>VLOOKUP(G887,Sku_Consolidated!A2:I957,9,FALSE)</f>
      </c>
      <c r="Z887" t="s">
        <v>38</v>
      </c>
      <c r="AA887">
        <f>VLOOKUP(G887,Sku_Consolidated!A2:E957,5,FALSE)</f>
      </c>
      <c r="AB887">
        <f>IF(VLOOKUP(G887,Sku_Consolidated!A2:S957,19,FALSE)="SHOWCASE", VLOOKUP(E887,Store_Showcase!B2:N144,13, FALSE), IF(VLOOKUP(G887,Sku_Consolidated!A2:S957,19,FALSE)="VAM",VLOOKUP(E887,Store_VAM!B2:N273,13, FALSE),VLOOKUP(E887,Store_SRP!B2:N110,13, FALSE)))</f>
      </c>
      <c r="AC887">
        <f>IF(IFERROR(AB887,TRUE)=TRUE, "-","OK")</f>
      </c>
      <c r="AD887" s="8" t="s">
        <v>2014</v>
      </c>
      <c r="AE887" s="8" t="s">
        <v>2015</v>
      </c>
      <c r="AF887">
        <f>IF(IFERROR(VLOOKUP(E887,Store_Showcase!B2:H144,{5}, FALSE), TRUE)=TRUE, IF(IFERROR(VLOOKUP(E887,Store_SRP!B2:H110,{5}, FALSE), TRUE)=TRUE,VLOOKUP(E887,Store_VAM!B2:H273,{5}, FALSE),VLOOKUP(E887,Store_SRP!B2:H110,{5}, FALSE)), VLOOKUP(E887,Store_Showcase!B2:H144,{5}, FALSE))</f>
      </c>
      <c r="AG887">
        <f>IF(IFERROR(VLOOKUP(E887,Store_Showcase!B2:H144,{6}, FALSE), TRUE)=TRUE, IF(IFERROR(VLOOKUP(E887,Store_SRP!B2:H110,{6}, FALSE), TRUE)=TRUE,VLOOKUP(E887,Store_VAM!B2:H273,{6}, FALSE),VLOOKUP(E887,Store_SRP!B2:H110,{6}, FALSE)), VLOOKUP(E887,Store_Showcase!B2:H144,{6}, FALSE))</f>
      </c>
      <c r="AH887">
        <f>VLOOKUP(G887,Sku_Consolidated!A2:R957,18,FALSE)</f>
      </c>
      <c r="AI887">
        <f>VLOOKUP(G887,Sku_Consolidated!A2:S957,19,FALSE)</f>
      </c>
      <c r="AJ887">
        <f>VLOOKUP(G887,Sku_Consolidated!A2:T957,20,FALSE)</f>
      </c>
    </row>
    <row r="888" spans="1:36" x14ac:dyDescent="0.25">
      <c r="A888">
        <v>2024</v>
      </c>
      <c r="B888" t="s">
        <v>31</v>
      </c>
      <c r="C888" t="s">
        <v>32</v>
      </c>
      <c r="D888" t="s">
        <v>33</v>
      </c>
      <c r="E888">
        <v>801</v>
      </c>
      <c r="F888">
        <f>IF(IFERROR(VLOOKUP(E888,Store_Showcase!B2:H144,{2}, FALSE), TRUE)=TRUE, IF(IFERROR(VLOOKUP(E888,Store_SRP!B2:H110,{2}, FALSE), TRUE)=TRUE,VLOOKUP(E888,Store_VAM!B2:H273,{2}, FALSE),VLOOKUP(E888,Store_SRP!B2:H110,{2}, FALSE)), VLOOKUP(E888,Store_Showcase!B2:H144,{2}, FALSE))</f>
      </c>
      <c r="G888">
        <v>687771</v>
      </c>
      <c r="H888" t="s">
        <v>1194</v>
      </c>
      <c r="I888" s="8" t="s">
        <v>1388</v>
      </c>
      <c r="J888" t="s">
        <v>493</v>
      </c>
      <c r="K888" s="8">
        <f>IF(J888="PCK", I888, 0)</f>
      </c>
      <c r="L888" s="8">
        <f>IF(J888="KLS", I888, IF(J888="PCK", I888*VLOOKUP(G888,Sku_Consolidated!A2:U957,21, FALSE),I888*VLOOKUP(G888,Sku_Consolidated!A2:U957,21, FALSE)))</f>
      </c>
      <c r="M888" s="8">
        <f>IF(J888="PCS", I888, 0)</f>
      </c>
      <c r="N888" s="8" t="s">
        <v>2016</v>
      </c>
      <c r="O888" s="8">
        <f>N888 * VLOOKUP(E888&amp;VLOOKUP(G888,Sku_Consolidated!A2:Q957,17,FALSE),Sku_CommRate!A2:E1002, 5, FALSE)</f>
      </c>
      <c r="P888" s="8">
        <f>N888 - O888</f>
      </c>
      <c r="Q888">
        <f>VLOOKUP(G888,Sku_Consolidated!A2:G957,7, FALSE)</f>
      </c>
      <c r="R888">
        <f>IF(IFERROR(VLOOKUP(E888,Store_Showcase!B2:H144,7, FALSE), TRUE)=TRUE, IF(IFERROR(VLOOKUP(E888,Store_SRP!B2:H110,7, FALSE), TRUE)=TRUE,VLOOKUP(E888,Store_VAM!B2:H273,7, FALSE),VLOOKUP(E888,Store_SRP!B2:H110,7, FALSE)), VLOOKUP(E888,Store_Showcase!B2:H144,7, FALSE))</f>
      </c>
      <c r="S888">
        <f>IF(IFERROR(VLOOKUP(E888,Store_Showcase!B2:I144,8, FALSE), TRUE)=TRUE, IF(IFERROR(VLOOKUP(E888,Store_SRP!B2:I110,8, FALSE), TRUE)=TRUE,VLOOKUP(E888,Store_VAM!B2:I273,8, FALSE),VLOOKUP(E888,Store_SRP!B2:I110,8, FALSE)), VLOOKUP(E888,Store_Showcase!B2:I144,8, FALSE))</f>
      </c>
      <c r="T888">
        <f>VLOOKUP(G888,Sku_Consolidated!A2:R957,18,FALSE)</f>
      </c>
      <c r="U888">
        <v>4806532531533</v>
      </c>
      <c r="V888">
        <f>IF(VLOOKUP(G888,Sku_Consolidated!A2:S957,19,FALSE)="SHOWCASE", VLOOKUP(E888,Store_Showcase!B2:L144,11, FALSE), IF(VLOOKUP(G888,Sku_Consolidated!A2:S957,19,FALSE)="VAM",VLOOKUP(E888,Store_VAM!B2:L273,11, FALSE),VLOOKUP(E888,Store_SRP!B2:L110,11, FALSE)))</f>
      </c>
      <c r="W888">
        <f>VLOOKUP(G888,Sku_Consolidated!A2:W957,11,FALSE)</f>
      </c>
      <c r="X888">
        <f>VLOOKUP(G888,Sku_Consolidated!A2:H957,8,FALSE)</f>
      </c>
      <c r="Y888">
        <f>VLOOKUP(G888,Sku_Consolidated!A2:I957,9,FALSE)</f>
      </c>
      <c r="Z888" t="s">
        <v>38</v>
      </c>
      <c r="AA888">
        <f>VLOOKUP(G888,Sku_Consolidated!A2:E957,5,FALSE)</f>
      </c>
      <c r="AB888">
        <f>IF(VLOOKUP(G888,Sku_Consolidated!A2:S957,19,FALSE)="SHOWCASE", VLOOKUP(E888,Store_Showcase!B2:N144,13, FALSE), IF(VLOOKUP(G888,Sku_Consolidated!A2:S957,19,FALSE)="VAM",VLOOKUP(E888,Store_VAM!B2:N273,13, FALSE),VLOOKUP(E888,Store_SRP!B2:N110,13, FALSE)))</f>
      </c>
      <c r="AC888">
        <f>IF(IFERROR(AB888,TRUE)=TRUE, "-","OK")</f>
      </c>
      <c r="AD888" s="8" t="s">
        <v>2017</v>
      </c>
      <c r="AE888" s="8" t="s">
        <v>2018</v>
      </c>
      <c r="AF888">
        <f>IF(IFERROR(VLOOKUP(E888,Store_Showcase!B2:H144,{5}, FALSE), TRUE)=TRUE, IF(IFERROR(VLOOKUP(E888,Store_SRP!B2:H110,{5}, FALSE), TRUE)=TRUE,VLOOKUP(E888,Store_VAM!B2:H273,{5}, FALSE),VLOOKUP(E888,Store_SRP!B2:H110,{5}, FALSE)), VLOOKUP(E888,Store_Showcase!B2:H144,{5}, FALSE))</f>
      </c>
      <c r="AG888">
        <f>IF(IFERROR(VLOOKUP(E888,Store_Showcase!B2:H144,{6}, FALSE), TRUE)=TRUE, IF(IFERROR(VLOOKUP(E888,Store_SRP!B2:H110,{6}, FALSE), TRUE)=TRUE,VLOOKUP(E888,Store_VAM!B2:H273,{6}, FALSE),VLOOKUP(E888,Store_SRP!B2:H110,{6}, FALSE)), VLOOKUP(E888,Store_Showcase!B2:H144,{6}, FALSE))</f>
      </c>
      <c r="AH888">
        <f>VLOOKUP(G888,Sku_Consolidated!A2:R957,18,FALSE)</f>
      </c>
      <c r="AI888">
        <f>VLOOKUP(G888,Sku_Consolidated!A2:S957,19,FALSE)</f>
      </c>
      <c r="AJ888">
        <f>VLOOKUP(G888,Sku_Consolidated!A2:T957,20,FALSE)</f>
      </c>
    </row>
    <row r="889" spans="1:36" x14ac:dyDescent="0.25">
      <c r="A889">
        <v>2024</v>
      </c>
      <c r="B889" t="s">
        <v>31</v>
      </c>
      <c r="C889" t="s">
        <v>32</v>
      </c>
      <c r="D889" t="s">
        <v>33</v>
      </c>
      <c r="E889">
        <v>722</v>
      </c>
      <c r="F889">
        <f>IF(IFERROR(VLOOKUP(E889,Store_Showcase!B2:H144,{2}, FALSE), TRUE)=TRUE, IF(IFERROR(VLOOKUP(E889,Store_SRP!B2:H110,{2}, FALSE), TRUE)=TRUE,VLOOKUP(E889,Store_VAM!B2:H273,{2}, FALSE),VLOOKUP(E889,Store_SRP!B2:H110,{2}, FALSE)), VLOOKUP(E889,Store_Showcase!B2:H144,{2}, FALSE))</f>
      </c>
      <c r="G889">
        <v>659592</v>
      </c>
      <c r="H889" t="s">
        <v>2019</v>
      </c>
      <c r="I889" s="8" t="s">
        <v>2020</v>
      </c>
      <c r="J889" t="s">
        <v>36</v>
      </c>
      <c r="K889" s="8">
        <f>IF(J889="PCK", I889, 0)</f>
      </c>
      <c r="L889" s="8">
        <f>IF(J889="KLS", I889, IF(J889="PCK", I889*VLOOKUP(G889,Sku_Consolidated!A2:U957,21, FALSE),I889*VLOOKUP(G889,Sku_Consolidated!A2:U957,21, FALSE)))</f>
      </c>
      <c r="M889" s="8">
        <f>IF(J889="PCS", I889, 0)</f>
      </c>
      <c r="N889" s="8" t="s">
        <v>2021</v>
      </c>
      <c r="O889" s="8">
        <f>N889 * VLOOKUP(E889&amp;VLOOKUP(G889,Sku_Consolidated!A2:Q957,17,FALSE),Sku_CommRate!A2:E1002, 5, FALSE)</f>
      </c>
      <c r="P889" s="8">
        <f>N889 - O889</f>
      </c>
      <c r="Q889">
        <f>VLOOKUP(G889,Sku_Consolidated!A2:G957,7, FALSE)</f>
      </c>
      <c r="R889">
        <f>IF(IFERROR(VLOOKUP(E889,Store_Showcase!B2:H144,7, FALSE), TRUE)=TRUE, IF(IFERROR(VLOOKUP(E889,Store_SRP!B2:H110,7, FALSE), TRUE)=TRUE,VLOOKUP(E889,Store_VAM!B2:H273,7, FALSE),VLOOKUP(E889,Store_SRP!B2:H110,7, FALSE)), VLOOKUP(E889,Store_Showcase!B2:H144,7, FALSE))</f>
      </c>
      <c r="S889">
        <f>IF(IFERROR(VLOOKUP(E889,Store_Showcase!B2:I144,8, FALSE), TRUE)=TRUE, IF(IFERROR(VLOOKUP(E889,Store_SRP!B2:I110,8, FALSE), TRUE)=TRUE,VLOOKUP(E889,Store_VAM!B2:I273,8, FALSE),VLOOKUP(E889,Store_SRP!B2:I110,8, FALSE)), VLOOKUP(E889,Store_Showcase!B2:I144,8, FALSE))</f>
      </c>
      <c r="T889">
        <f>VLOOKUP(G889,Sku_Consolidated!A2:R957,18,FALSE)</f>
      </c>
      <c r="U889">
        <v>7365</v>
      </c>
      <c r="V889">
        <f>IF(VLOOKUP(G889,Sku_Consolidated!A2:S957,19,FALSE)="SHOWCASE", VLOOKUP(E889,Store_Showcase!B2:L144,11, FALSE), IF(VLOOKUP(G889,Sku_Consolidated!A2:S957,19,FALSE)="VAM",VLOOKUP(E889,Store_VAM!B2:L273,11, FALSE),VLOOKUP(E889,Store_SRP!B2:L110,11, FALSE)))</f>
      </c>
      <c r="W889">
        <f>VLOOKUP(G889,Sku_Consolidated!A2:W957,11,FALSE)</f>
      </c>
      <c r="X889">
        <f>VLOOKUP(G889,Sku_Consolidated!A2:H957,8,FALSE)</f>
      </c>
      <c r="Y889">
        <f>VLOOKUP(G889,Sku_Consolidated!A2:I957,9,FALSE)</f>
      </c>
      <c r="Z889" t="s">
        <v>38</v>
      </c>
      <c r="AA889">
        <f>VLOOKUP(G889,Sku_Consolidated!A2:E957,5,FALSE)</f>
      </c>
      <c r="AB889">
        <f>IF(VLOOKUP(G889,Sku_Consolidated!A2:S957,19,FALSE)="SHOWCASE", VLOOKUP(E889,Store_Showcase!B2:N144,13, FALSE), IF(VLOOKUP(G889,Sku_Consolidated!A2:S957,19,FALSE)="VAM",VLOOKUP(E889,Store_VAM!B2:N273,13, FALSE),VLOOKUP(E889,Store_SRP!B2:N110,13, FALSE)))</f>
      </c>
      <c r="AC889">
        <f>IF(IFERROR(AB889,TRUE)=TRUE, "-","OK")</f>
      </c>
      <c r="AD889" s="8" t="s">
        <v>2021</v>
      </c>
      <c r="AE889" s="8" t="s">
        <v>39</v>
      </c>
      <c r="AF889">
        <f>IF(IFERROR(VLOOKUP(E889,Store_Showcase!B2:H144,{5}, FALSE), TRUE)=TRUE, IF(IFERROR(VLOOKUP(E889,Store_SRP!B2:H110,{5}, FALSE), TRUE)=TRUE,VLOOKUP(E889,Store_VAM!B2:H273,{5}, FALSE),VLOOKUP(E889,Store_SRP!B2:H110,{5}, FALSE)), VLOOKUP(E889,Store_Showcase!B2:H144,{5}, FALSE))</f>
      </c>
      <c r="AG889">
        <f>IF(IFERROR(VLOOKUP(E889,Store_Showcase!B2:H144,{6}, FALSE), TRUE)=TRUE, IF(IFERROR(VLOOKUP(E889,Store_SRP!B2:H110,{6}, FALSE), TRUE)=TRUE,VLOOKUP(E889,Store_VAM!B2:H273,{6}, FALSE),VLOOKUP(E889,Store_SRP!B2:H110,{6}, FALSE)), VLOOKUP(E889,Store_Showcase!B2:H144,{6}, FALSE))</f>
      </c>
      <c r="AH889">
        <f>VLOOKUP(G889,Sku_Consolidated!A2:R957,18,FALSE)</f>
      </c>
      <c r="AI889">
        <f>VLOOKUP(G889,Sku_Consolidated!A2:S957,19,FALSE)</f>
      </c>
      <c r="AJ889">
        <f>VLOOKUP(G889,Sku_Consolidated!A2:T957,20,FALSE)</f>
      </c>
    </row>
    <row r="890" spans="1:36" x14ac:dyDescent="0.25">
      <c r="A890">
        <v>2024</v>
      </c>
      <c r="B890" t="s">
        <v>31</v>
      </c>
      <c r="C890" t="s">
        <v>32</v>
      </c>
      <c r="D890" t="s">
        <v>33</v>
      </c>
      <c r="E890">
        <v>136</v>
      </c>
      <c r="F890">
        <f>IF(IFERROR(VLOOKUP(E890,Store_Showcase!B2:H144,{2}, FALSE), TRUE)=TRUE, IF(IFERROR(VLOOKUP(E890,Store_SRP!B2:H110,{2}, FALSE), TRUE)=TRUE,VLOOKUP(E890,Store_VAM!B2:H273,{2}, FALSE),VLOOKUP(E890,Store_SRP!B2:H110,{2}, FALSE)), VLOOKUP(E890,Store_Showcase!B2:H144,{2}, FALSE))</f>
      </c>
      <c r="G890">
        <v>655515</v>
      </c>
      <c r="H890" t="s">
        <v>428</v>
      </c>
      <c r="I890" s="8" t="s">
        <v>2022</v>
      </c>
      <c r="J890" t="s">
        <v>36</v>
      </c>
      <c r="K890" s="8">
        <f>IF(J890="PCK", I890, 0)</f>
      </c>
      <c r="L890" s="8">
        <f>IF(J890="KLS", I890, IF(J890="PCK", I890*VLOOKUP(G890,Sku_Consolidated!A2:U957,21, FALSE),I890*VLOOKUP(G890,Sku_Consolidated!A2:U957,21, FALSE)))</f>
      </c>
      <c r="M890" s="8">
        <f>IF(J890="PCS", I890, 0)</f>
      </c>
      <c r="N890" s="8" t="s">
        <v>2023</v>
      </c>
      <c r="O890" s="8">
        <f>N890 * VLOOKUP(E890&amp;VLOOKUP(G890,Sku_Consolidated!A2:Q957,17,FALSE),Sku_CommRate!A2:E1002, 5, FALSE)</f>
      </c>
      <c r="P890" s="8">
        <f>N890 - O890</f>
      </c>
      <c r="Q890">
        <f>VLOOKUP(G890,Sku_Consolidated!A2:G957,7, FALSE)</f>
      </c>
      <c r="R890">
        <f>IF(IFERROR(VLOOKUP(E890,Store_Showcase!B2:H144,7, FALSE), TRUE)=TRUE, IF(IFERROR(VLOOKUP(E890,Store_SRP!B2:H110,7, FALSE), TRUE)=TRUE,VLOOKUP(E890,Store_VAM!B2:H273,7, FALSE),VLOOKUP(E890,Store_SRP!B2:H110,7, FALSE)), VLOOKUP(E890,Store_Showcase!B2:H144,7, FALSE))</f>
      </c>
      <c r="S890">
        <f>IF(IFERROR(VLOOKUP(E890,Store_Showcase!B2:I144,8, FALSE), TRUE)=TRUE, IF(IFERROR(VLOOKUP(E890,Store_SRP!B2:I110,8, FALSE), TRUE)=TRUE,VLOOKUP(E890,Store_VAM!B2:I273,8, FALSE),VLOOKUP(E890,Store_SRP!B2:I110,8, FALSE)), VLOOKUP(E890,Store_Showcase!B2:I144,8, FALSE))</f>
      </c>
      <c r="T890">
        <f>VLOOKUP(G890,Sku_Consolidated!A2:R957,18,FALSE)</f>
      </c>
      <c r="U890">
        <v>6338</v>
      </c>
      <c r="V890">
        <f>IF(VLOOKUP(G890,Sku_Consolidated!A2:S957,19,FALSE)="SHOWCASE", VLOOKUP(E890,Store_Showcase!B2:L144,11, FALSE), IF(VLOOKUP(G890,Sku_Consolidated!A2:S957,19,FALSE)="VAM",VLOOKUP(E890,Store_VAM!B2:L273,11, FALSE),VLOOKUP(E890,Store_SRP!B2:L110,11, FALSE)))</f>
      </c>
      <c r="W890">
        <f>VLOOKUP(G890,Sku_Consolidated!A2:W957,11,FALSE)</f>
      </c>
      <c r="X890">
        <f>VLOOKUP(G890,Sku_Consolidated!A2:H957,8,FALSE)</f>
      </c>
      <c r="Y890">
        <f>VLOOKUP(G890,Sku_Consolidated!A2:I957,9,FALSE)</f>
      </c>
      <c r="Z890" t="s">
        <v>38</v>
      </c>
      <c r="AA890">
        <f>VLOOKUP(G890,Sku_Consolidated!A2:E957,5,FALSE)</f>
      </c>
      <c r="AB890">
        <f>IF(VLOOKUP(G890,Sku_Consolidated!A2:S957,19,FALSE)="SHOWCASE", VLOOKUP(E890,Store_Showcase!B2:N144,13, FALSE), IF(VLOOKUP(G890,Sku_Consolidated!A2:S957,19,FALSE)="VAM",VLOOKUP(E890,Store_VAM!B2:N273,13, FALSE),VLOOKUP(E890,Store_SRP!B2:N110,13, FALSE)))</f>
      </c>
      <c r="AC890">
        <f>IF(IFERROR(AB890,TRUE)=TRUE, "-","OK")</f>
      </c>
      <c r="AD890" s="8" t="s">
        <v>2023</v>
      </c>
      <c r="AE890" s="8" t="s">
        <v>39</v>
      </c>
      <c r="AF890">
        <f>IF(IFERROR(VLOOKUP(E890,Store_Showcase!B2:H144,{5}, FALSE), TRUE)=TRUE, IF(IFERROR(VLOOKUP(E890,Store_SRP!B2:H110,{5}, FALSE), TRUE)=TRUE,VLOOKUP(E890,Store_VAM!B2:H273,{5}, FALSE),VLOOKUP(E890,Store_SRP!B2:H110,{5}, FALSE)), VLOOKUP(E890,Store_Showcase!B2:H144,{5}, FALSE))</f>
      </c>
      <c r="AG890">
        <f>IF(IFERROR(VLOOKUP(E890,Store_Showcase!B2:H144,{6}, FALSE), TRUE)=TRUE, IF(IFERROR(VLOOKUP(E890,Store_SRP!B2:H110,{6}, FALSE), TRUE)=TRUE,VLOOKUP(E890,Store_VAM!B2:H273,{6}, FALSE),VLOOKUP(E890,Store_SRP!B2:H110,{6}, FALSE)), VLOOKUP(E890,Store_Showcase!B2:H144,{6}, FALSE))</f>
      </c>
      <c r="AH890">
        <f>VLOOKUP(G890,Sku_Consolidated!A2:R957,18,FALSE)</f>
      </c>
      <c r="AI890">
        <f>VLOOKUP(G890,Sku_Consolidated!A2:S957,19,FALSE)</f>
      </c>
      <c r="AJ890">
        <f>VLOOKUP(G890,Sku_Consolidated!A2:T957,20,FALSE)</f>
      </c>
    </row>
    <row r="891" spans="1:36" x14ac:dyDescent="0.25">
      <c r="A891">
        <v>2024</v>
      </c>
      <c r="B891" t="s">
        <v>31</v>
      </c>
      <c r="C891" t="s">
        <v>32</v>
      </c>
      <c r="D891" t="s">
        <v>33</v>
      </c>
      <c r="E891">
        <v>136</v>
      </c>
      <c r="F891">
        <f>IF(IFERROR(VLOOKUP(E891,Store_Showcase!B2:H144,{2}, FALSE), TRUE)=TRUE, IF(IFERROR(VLOOKUP(E891,Store_SRP!B2:H110,{2}, FALSE), TRUE)=TRUE,VLOOKUP(E891,Store_VAM!B2:H273,{2}, FALSE),VLOOKUP(E891,Store_SRP!B2:H110,{2}, FALSE)), VLOOKUP(E891,Store_Showcase!B2:H144,{2}, FALSE))</f>
      </c>
      <c r="G891">
        <v>655512</v>
      </c>
      <c r="H891" t="s">
        <v>63</v>
      </c>
      <c r="I891" s="8" t="s">
        <v>2024</v>
      </c>
      <c r="J891" t="s">
        <v>36</v>
      </c>
      <c r="K891" s="8">
        <f>IF(J891="PCK", I891, 0)</f>
      </c>
      <c r="L891" s="8">
        <f>IF(J891="KLS", I891, IF(J891="PCK", I891*VLOOKUP(G891,Sku_Consolidated!A2:U957,21, FALSE),I891*VLOOKUP(G891,Sku_Consolidated!A2:U957,21, FALSE)))</f>
      </c>
      <c r="M891" s="8">
        <f>IF(J891="PCS", I891, 0)</f>
      </c>
      <c r="N891" s="8" t="s">
        <v>2025</v>
      </c>
      <c r="O891" s="8">
        <f>N891 * VLOOKUP(E891&amp;VLOOKUP(G891,Sku_Consolidated!A2:Q957,17,FALSE),Sku_CommRate!A2:E1002, 5, FALSE)</f>
      </c>
      <c r="P891" s="8">
        <f>N891 - O891</f>
      </c>
      <c r="Q891">
        <f>VLOOKUP(G891,Sku_Consolidated!A2:G957,7, FALSE)</f>
      </c>
      <c r="R891">
        <f>IF(IFERROR(VLOOKUP(E891,Store_Showcase!B2:H144,7, FALSE), TRUE)=TRUE, IF(IFERROR(VLOOKUP(E891,Store_SRP!B2:H110,7, FALSE), TRUE)=TRUE,VLOOKUP(E891,Store_VAM!B2:H273,7, FALSE),VLOOKUP(E891,Store_SRP!B2:H110,7, FALSE)), VLOOKUP(E891,Store_Showcase!B2:H144,7, FALSE))</f>
      </c>
      <c r="S891">
        <f>IF(IFERROR(VLOOKUP(E891,Store_Showcase!B2:I144,8, FALSE), TRUE)=TRUE, IF(IFERROR(VLOOKUP(E891,Store_SRP!B2:I110,8, FALSE), TRUE)=TRUE,VLOOKUP(E891,Store_VAM!B2:I273,8, FALSE),VLOOKUP(E891,Store_SRP!B2:I110,8, FALSE)), VLOOKUP(E891,Store_Showcase!B2:I144,8, FALSE))</f>
      </c>
      <c r="T891">
        <f>VLOOKUP(G891,Sku_Consolidated!A2:R957,18,FALSE)</f>
      </c>
      <c r="U891">
        <v>6334</v>
      </c>
      <c r="V891">
        <f>IF(VLOOKUP(G891,Sku_Consolidated!A2:S957,19,FALSE)="SHOWCASE", VLOOKUP(E891,Store_Showcase!B2:L144,11, FALSE), IF(VLOOKUP(G891,Sku_Consolidated!A2:S957,19,FALSE)="VAM",VLOOKUP(E891,Store_VAM!B2:L273,11, FALSE),VLOOKUP(E891,Store_SRP!B2:L110,11, FALSE)))</f>
      </c>
      <c r="W891">
        <f>VLOOKUP(G891,Sku_Consolidated!A2:W957,11,FALSE)</f>
      </c>
      <c r="X891">
        <f>VLOOKUP(G891,Sku_Consolidated!A2:H957,8,FALSE)</f>
      </c>
      <c r="Y891">
        <f>VLOOKUP(G891,Sku_Consolidated!A2:I957,9,FALSE)</f>
      </c>
      <c r="Z891" t="s">
        <v>38</v>
      </c>
      <c r="AA891">
        <f>VLOOKUP(G891,Sku_Consolidated!A2:E957,5,FALSE)</f>
      </c>
      <c r="AB891">
        <f>IF(VLOOKUP(G891,Sku_Consolidated!A2:S957,19,FALSE)="SHOWCASE", VLOOKUP(E891,Store_Showcase!B2:N144,13, FALSE), IF(VLOOKUP(G891,Sku_Consolidated!A2:S957,19,FALSE)="VAM",VLOOKUP(E891,Store_VAM!B2:N273,13, FALSE),VLOOKUP(E891,Store_SRP!B2:N110,13, FALSE)))</f>
      </c>
      <c r="AC891">
        <f>IF(IFERROR(AB891,TRUE)=TRUE, "-","OK")</f>
      </c>
      <c r="AD891" s="8" t="s">
        <v>2025</v>
      </c>
      <c r="AE891" s="8" t="s">
        <v>39</v>
      </c>
      <c r="AF891">
        <f>IF(IFERROR(VLOOKUP(E891,Store_Showcase!B2:H144,{5}, FALSE), TRUE)=TRUE, IF(IFERROR(VLOOKUP(E891,Store_SRP!B2:H110,{5}, FALSE), TRUE)=TRUE,VLOOKUP(E891,Store_VAM!B2:H273,{5}, FALSE),VLOOKUP(E891,Store_SRP!B2:H110,{5}, FALSE)), VLOOKUP(E891,Store_Showcase!B2:H144,{5}, FALSE))</f>
      </c>
      <c r="AG891">
        <f>IF(IFERROR(VLOOKUP(E891,Store_Showcase!B2:H144,{6}, FALSE), TRUE)=TRUE, IF(IFERROR(VLOOKUP(E891,Store_SRP!B2:H110,{6}, FALSE), TRUE)=TRUE,VLOOKUP(E891,Store_VAM!B2:H273,{6}, FALSE),VLOOKUP(E891,Store_SRP!B2:H110,{6}, FALSE)), VLOOKUP(E891,Store_Showcase!B2:H144,{6}, FALSE))</f>
      </c>
      <c r="AH891">
        <f>VLOOKUP(G891,Sku_Consolidated!A2:R957,18,FALSE)</f>
      </c>
      <c r="AI891">
        <f>VLOOKUP(G891,Sku_Consolidated!A2:S957,19,FALSE)</f>
      </c>
      <c r="AJ891">
        <f>VLOOKUP(G891,Sku_Consolidated!A2:T957,20,FALSE)</f>
      </c>
    </row>
    <row r="892" spans="1:36" x14ac:dyDescent="0.25">
      <c r="A892">
        <v>2024</v>
      </c>
      <c r="B892" t="s">
        <v>31</v>
      </c>
      <c r="C892" t="s">
        <v>32</v>
      </c>
      <c r="D892" t="s">
        <v>33</v>
      </c>
      <c r="E892">
        <v>237</v>
      </c>
      <c r="F892">
        <f>IF(IFERROR(VLOOKUP(E892,Store_Showcase!B2:H144,{2}, FALSE), TRUE)=TRUE, IF(IFERROR(VLOOKUP(E892,Store_SRP!B2:H110,{2}, FALSE), TRUE)=TRUE,VLOOKUP(E892,Store_VAM!B2:H273,{2}, FALSE),VLOOKUP(E892,Store_SRP!B2:H110,{2}, FALSE)), VLOOKUP(E892,Store_Showcase!B2:H144,{2}, FALSE))</f>
      </c>
      <c r="G892">
        <v>687771</v>
      </c>
      <c r="H892" t="s">
        <v>1194</v>
      </c>
      <c r="I892" s="8" t="s">
        <v>1388</v>
      </c>
      <c r="J892" t="s">
        <v>493</v>
      </c>
      <c r="K892" s="8">
        <f>IF(J892="PCK", I892, 0)</f>
      </c>
      <c r="L892" s="8">
        <f>IF(J892="KLS", I892, IF(J892="PCK", I892*VLOOKUP(G892,Sku_Consolidated!A2:U957,21, FALSE),I892*VLOOKUP(G892,Sku_Consolidated!A2:U957,21, FALSE)))</f>
      </c>
      <c r="M892" s="8">
        <f>IF(J892="PCS", I892, 0)</f>
      </c>
      <c r="N892" s="8" t="s">
        <v>2026</v>
      </c>
      <c r="O892" s="8">
        <f>N892 * VLOOKUP(E892&amp;VLOOKUP(G892,Sku_Consolidated!A2:Q957,17,FALSE),Sku_CommRate!A2:E1002, 5, FALSE)</f>
      </c>
      <c r="P892" s="8">
        <f>N892 - O892</f>
      </c>
      <c r="Q892">
        <f>VLOOKUP(G892,Sku_Consolidated!A2:G957,7, FALSE)</f>
      </c>
      <c r="R892">
        <f>IF(IFERROR(VLOOKUP(E892,Store_Showcase!B2:H144,7, FALSE), TRUE)=TRUE, IF(IFERROR(VLOOKUP(E892,Store_SRP!B2:H110,7, FALSE), TRUE)=TRUE,VLOOKUP(E892,Store_VAM!B2:H273,7, FALSE),VLOOKUP(E892,Store_SRP!B2:H110,7, FALSE)), VLOOKUP(E892,Store_Showcase!B2:H144,7, FALSE))</f>
      </c>
      <c r="S892">
        <f>IF(IFERROR(VLOOKUP(E892,Store_Showcase!B2:I144,8, FALSE), TRUE)=TRUE, IF(IFERROR(VLOOKUP(E892,Store_SRP!B2:I110,8, FALSE), TRUE)=TRUE,VLOOKUP(E892,Store_VAM!B2:I273,8, FALSE),VLOOKUP(E892,Store_SRP!B2:I110,8, FALSE)), VLOOKUP(E892,Store_Showcase!B2:I144,8, FALSE))</f>
      </c>
      <c r="T892">
        <f>VLOOKUP(G892,Sku_Consolidated!A2:R957,18,FALSE)</f>
      </c>
      <c r="U892">
        <v>4806532531533</v>
      </c>
      <c r="V892">
        <f>IF(VLOOKUP(G892,Sku_Consolidated!A2:S957,19,FALSE)="SHOWCASE", VLOOKUP(E892,Store_Showcase!B2:L144,11, FALSE), IF(VLOOKUP(G892,Sku_Consolidated!A2:S957,19,FALSE)="VAM",VLOOKUP(E892,Store_VAM!B2:L273,11, FALSE),VLOOKUP(E892,Store_SRP!B2:L110,11, FALSE)))</f>
      </c>
      <c r="W892">
        <f>VLOOKUP(G892,Sku_Consolidated!A2:W957,11,FALSE)</f>
      </c>
      <c r="X892">
        <f>VLOOKUP(G892,Sku_Consolidated!A2:H957,8,FALSE)</f>
      </c>
      <c r="Y892">
        <f>VLOOKUP(G892,Sku_Consolidated!A2:I957,9,FALSE)</f>
      </c>
      <c r="Z892" t="s">
        <v>38</v>
      </c>
      <c r="AA892">
        <f>VLOOKUP(G892,Sku_Consolidated!A2:E957,5,FALSE)</f>
      </c>
      <c r="AB892">
        <f>IF(VLOOKUP(G892,Sku_Consolidated!A2:S957,19,FALSE)="SHOWCASE", VLOOKUP(E892,Store_Showcase!B2:N144,13, FALSE), IF(VLOOKUP(G892,Sku_Consolidated!A2:S957,19,FALSE)="VAM",VLOOKUP(E892,Store_VAM!B2:N273,13, FALSE),VLOOKUP(E892,Store_SRP!B2:N110,13, FALSE)))</f>
      </c>
      <c r="AC892">
        <f>IF(IFERROR(AB892,TRUE)=TRUE, "-","OK")</f>
      </c>
      <c r="AD892" s="8" t="s">
        <v>2027</v>
      </c>
      <c r="AE892" s="8" t="s">
        <v>2028</v>
      </c>
      <c r="AF892">
        <f>IF(IFERROR(VLOOKUP(E892,Store_Showcase!B2:H144,{5}, FALSE), TRUE)=TRUE, IF(IFERROR(VLOOKUP(E892,Store_SRP!B2:H110,{5}, FALSE), TRUE)=TRUE,VLOOKUP(E892,Store_VAM!B2:H273,{5}, FALSE),VLOOKUP(E892,Store_SRP!B2:H110,{5}, FALSE)), VLOOKUP(E892,Store_Showcase!B2:H144,{5}, FALSE))</f>
      </c>
      <c r="AG892">
        <f>IF(IFERROR(VLOOKUP(E892,Store_Showcase!B2:H144,{6}, FALSE), TRUE)=TRUE, IF(IFERROR(VLOOKUP(E892,Store_SRP!B2:H110,{6}, FALSE), TRUE)=TRUE,VLOOKUP(E892,Store_VAM!B2:H273,{6}, FALSE),VLOOKUP(E892,Store_SRP!B2:H110,{6}, FALSE)), VLOOKUP(E892,Store_Showcase!B2:H144,{6}, FALSE))</f>
      </c>
      <c r="AH892">
        <f>VLOOKUP(G892,Sku_Consolidated!A2:R957,18,FALSE)</f>
      </c>
      <c r="AI892">
        <f>VLOOKUP(G892,Sku_Consolidated!A2:S957,19,FALSE)</f>
      </c>
      <c r="AJ892">
        <f>VLOOKUP(G892,Sku_Consolidated!A2:T957,20,FALSE)</f>
      </c>
    </row>
    <row r="893" spans="1:36" x14ac:dyDescent="0.25">
      <c r="A893">
        <v>2024</v>
      </c>
      <c r="B893" t="s">
        <v>31</v>
      </c>
      <c r="C893" t="s">
        <v>32</v>
      </c>
      <c r="D893" t="s">
        <v>33</v>
      </c>
      <c r="E893">
        <v>4019</v>
      </c>
      <c r="F893">
        <f>IF(IFERROR(VLOOKUP(E893,Store_Showcase!B2:H144,{2}, FALSE), TRUE)=TRUE, IF(IFERROR(VLOOKUP(E893,Store_SRP!B2:H110,{2}, FALSE), TRUE)=TRUE,VLOOKUP(E893,Store_VAM!B2:H273,{2}, FALSE),VLOOKUP(E893,Store_SRP!B2:H110,{2}, FALSE)), VLOOKUP(E893,Store_Showcase!B2:H144,{2}, FALSE))</f>
      </c>
      <c r="G893">
        <v>655717</v>
      </c>
      <c r="H893" t="s">
        <v>134</v>
      </c>
      <c r="I893" s="8" t="s">
        <v>2029</v>
      </c>
      <c r="J893" t="s">
        <v>36</v>
      </c>
      <c r="K893" s="8">
        <f>IF(J893="PCK", I893, 0)</f>
      </c>
      <c r="L893" s="8">
        <f>IF(J893="KLS", I893, IF(J893="PCK", I893*VLOOKUP(G893,Sku_Consolidated!A2:U957,21, FALSE),I893*VLOOKUP(G893,Sku_Consolidated!A2:U957,21, FALSE)))</f>
      </c>
      <c r="M893" s="8">
        <f>IF(J893="PCS", I893, 0)</f>
      </c>
      <c r="N893" s="8" t="s">
        <v>2030</v>
      </c>
      <c r="O893" s="8">
        <f>N893 * VLOOKUP(E893&amp;VLOOKUP(G893,Sku_Consolidated!A2:Q957,17,FALSE),Sku_CommRate!A2:E1002, 5, FALSE)</f>
      </c>
      <c r="P893" s="8">
        <f>N893 - O893</f>
      </c>
      <c r="Q893">
        <f>VLOOKUP(G893,Sku_Consolidated!A2:G957,7, FALSE)</f>
      </c>
      <c r="R893">
        <f>IF(IFERROR(VLOOKUP(E893,Store_Showcase!B2:H144,7, FALSE), TRUE)=TRUE, IF(IFERROR(VLOOKUP(E893,Store_SRP!B2:H110,7, FALSE), TRUE)=TRUE,VLOOKUP(E893,Store_VAM!B2:H273,7, FALSE),VLOOKUP(E893,Store_SRP!B2:H110,7, FALSE)), VLOOKUP(E893,Store_Showcase!B2:H144,7, FALSE))</f>
      </c>
      <c r="S893">
        <f>IF(IFERROR(VLOOKUP(E893,Store_Showcase!B2:I144,8, FALSE), TRUE)=TRUE, IF(IFERROR(VLOOKUP(E893,Store_SRP!B2:I110,8, FALSE), TRUE)=TRUE,VLOOKUP(E893,Store_VAM!B2:I273,8, FALSE),VLOOKUP(E893,Store_SRP!B2:I110,8, FALSE)), VLOOKUP(E893,Store_Showcase!B2:I144,8, FALSE))</f>
      </c>
      <c r="T893">
        <f>VLOOKUP(G893,Sku_Consolidated!A2:R957,18,FALSE)</f>
      </c>
      <c r="U893">
        <v>6445</v>
      </c>
      <c r="V893">
        <f>IF(VLOOKUP(G893,Sku_Consolidated!A2:S957,19,FALSE)="SHOWCASE", VLOOKUP(E893,Store_Showcase!B2:L144,11, FALSE), IF(VLOOKUP(G893,Sku_Consolidated!A2:S957,19,FALSE)="VAM",VLOOKUP(E893,Store_VAM!B2:L273,11, FALSE),VLOOKUP(E893,Store_SRP!B2:L110,11, FALSE)))</f>
      </c>
      <c r="W893">
        <f>VLOOKUP(G893,Sku_Consolidated!A2:W957,11,FALSE)</f>
      </c>
      <c r="X893">
        <f>VLOOKUP(G893,Sku_Consolidated!A2:H957,8,FALSE)</f>
      </c>
      <c r="Y893">
        <f>VLOOKUP(G893,Sku_Consolidated!A2:I957,9,FALSE)</f>
      </c>
      <c r="Z893" t="s">
        <v>38</v>
      </c>
      <c r="AA893">
        <f>VLOOKUP(G893,Sku_Consolidated!A2:E957,5,FALSE)</f>
      </c>
      <c r="AB893">
        <f>IF(VLOOKUP(G893,Sku_Consolidated!A2:S957,19,FALSE)="SHOWCASE", VLOOKUP(E893,Store_Showcase!B2:N144,13, FALSE), IF(VLOOKUP(G893,Sku_Consolidated!A2:S957,19,FALSE)="VAM",VLOOKUP(E893,Store_VAM!B2:N273,13, FALSE),VLOOKUP(E893,Store_SRP!B2:N110,13, FALSE)))</f>
      </c>
      <c r="AC893">
        <f>IF(IFERROR(AB893,TRUE)=TRUE, "-","OK")</f>
      </c>
      <c r="AD893" s="8" t="s">
        <v>2030</v>
      </c>
      <c r="AE893" s="8" t="s">
        <v>39</v>
      </c>
      <c r="AF893">
        <f>IF(IFERROR(VLOOKUP(E893,Store_Showcase!B2:H144,{5}, FALSE), TRUE)=TRUE, IF(IFERROR(VLOOKUP(E893,Store_SRP!B2:H110,{5}, FALSE), TRUE)=TRUE,VLOOKUP(E893,Store_VAM!B2:H273,{5}, FALSE),VLOOKUP(E893,Store_SRP!B2:H110,{5}, FALSE)), VLOOKUP(E893,Store_Showcase!B2:H144,{5}, FALSE))</f>
      </c>
      <c r="AG893">
        <f>IF(IFERROR(VLOOKUP(E893,Store_Showcase!B2:H144,{6}, FALSE), TRUE)=TRUE, IF(IFERROR(VLOOKUP(E893,Store_SRP!B2:H110,{6}, FALSE), TRUE)=TRUE,VLOOKUP(E893,Store_VAM!B2:H273,{6}, FALSE),VLOOKUP(E893,Store_SRP!B2:H110,{6}, FALSE)), VLOOKUP(E893,Store_Showcase!B2:H144,{6}, FALSE))</f>
      </c>
      <c r="AH893">
        <f>VLOOKUP(G893,Sku_Consolidated!A2:R957,18,FALSE)</f>
      </c>
      <c r="AI893">
        <f>VLOOKUP(G893,Sku_Consolidated!A2:S957,19,FALSE)</f>
      </c>
      <c r="AJ893">
        <f>VLOOKUP(G893,Sku_Consolidated!A2:T957,20,FALSE)</f>
      </c>
    </row>
    <row r="894" spans="1:36" x14ac:dyDescent="0.25">
      <c r="A894">
        <v>2024</v>
      </c>
      <c r="B894" t="s">
        <v>31</v>
      </c>
      <c r="C894" t="s">
        <v>32</v>
      </c>
      <c r="D894" t="s">
        <v>33</v>
      </c>
      <c r="E894">
        <v>229</v>
      </c>
      <c r="F894">
        <f>IF(IFERROR(VLOOKUP(E894,Store_Showcase!B2:H144,{2}, FALSE), TRUE)=TRUE, IF(IFERROR(VLOOKUP(E894,Store_SRP!B2:H110,{2}, FALSE), TRUE)=TRUE,VLOOKUP(E894,Store_VAM!B2:H273,{2}, FALSE),VLOOKUP(E894,Store_SRP!B2:H110,{2}, FALSE)), VLOOKUP(E894,Store_Showcase!B2:H144,{2}, FALSE))</f>
      </c>
      <c r="G894">
        <v>655536</v>
      </c>
      <c r="H894" t="s">
        <v>853</v>
      </c>
      <c r="I894" s="8" t="s">
        <v>2031</v>
      </c>
      <c r="J894" t="s">
        <v>36</v>
      </c>
      <c r="K894" s="8">
        <f>IF(J894="PCK", I894, 0)</f>
      </c>
      <c r="L894" s="8">
        <f>IF(J894="KLS", I894, IF(J894="PCK", I894*VLOOKUP(G894,Sku_Consolidated!A2:U957,21, FALSE),I894*VLOOKUP(G894,Sku_Consolidated!A2:U957,21, FALSE)))</f>
      </c>
      <c r="M894" s="8">
        <f>IF(J894="PCS", I894, 0)</f>
      </c>
      <c r="N894" s="8" t="s">
        <v>2032</v>
      </c>
      <c r="O894" s="8">
        <f>N894 * VLOOKUP(E894&amp;VLOOKUP(G894,Sku_Consolidated!A2:Q957,17,FALSE),Sku_CommRate!A2:E1002, 5, FALSE)</f>
      </c>
      <c r="P894" s="8">
        <f>N894 - O894</f>
      </c>
      <c r="Q894">
        <f>VLOOKUP(G894,Sku_Consolidated!A2:G957,7, FALSE)</f>
      </c>
      <c r="R894">
        <f>IF(IFERROR(VLOOKUP(E894,Store_Showcase!B2:H144,7, FALSE), TRUE)=TRUE, IF(IFERROR(VLOOKUP(E894,Store_SRP!B2:H110,7, FALSE), TRUE)=TRUE,VLOOKUP(E894,Store_VAM!B2:H273,7, FALSE),VLOOKUP(E894,Store_SRP!B2:H110,7, FALSE)), VLOOKUP(E894,Store_Showcase!B2:H144,7, FALSE))</f>
      </c>
      <c r="S894">
        <f>IF(IFERROR(VLOOKUP(E894,Store_Showcase!B2:I144,8, FALSE), TRUE)=TRUE, IF(IFERROR(VLOOKUP(E894,Store_SRP!B2:I110,8, FALSE), TRUE)=TRUE,VLOOKUP(E894,Store_VAM!B2:I273,8, FALSE),VLOOKUP(E894,Store_SRP!B2:I110,8, FALSE)), VLOOKUP(E894,Store_Showcase!B2:I144,8, FALSE))</f>
      </c>
      <c r="T894">
        <f>VLOOKUP(G894,Sku_Consolidated!A2:R957,18,FALSE)</f>
      </c>
      <c r="U894">
        <v>6357</v>
      </c>
      <c r="V894">
        <f>IF(VLOOKUP(G894,Sku_Consolidated!A2:S957,19,FALSE)="SHOWCASE", VLOOKUP(E894,Store_Showcase!B2:L144,11, FALSE), IF(VLOOKUP(G894,Sku_Consolidated!A2:S957,19,FALSE)="VAM",VLOOKUP(E894,Store_VAM!B2:L273,11, FALSE),VLOOKUP(E894,Store_SRP!B2:L110,11, FALSE)))</f>
      </c>
      <c r="W894">
        <f>VLOOKUP(G894,Sku_Consolidated!A2:W957,11,FALSE)</f>
      </c>
      <c r="X894">
        <f>VLOOKUP(G894,Sku_Consolidated!A2:H957,8,FALSE)</f>
      </c>
      <c r="Y894">
        <f>VLOOKUP(G894,Sku_Consolidated!A2:I957,9,FALSE)</f>
      </c>
      <c r="Z894" t="s">
        <v>38</v>
      </c>
      <c r="AA894">
        <f>VLOOKUP(G894,Sku_Consolidated!A2:E957,5,FALSE)</f>
      </c>
      <c r="AB894">
        <f>IF(VLOOKUP(G894,Sku_Consolidated!A2:S957,19,FALSE)="SHOWCASE", VLOOKUP(E894,Store_Showcase!B2:N144,13, FALSE), IF(VLOOKUP(G894,Sku_Consolidated!A2:S957,19,FALSE)="VAM",VLOOKUP(E894,Store_VAM!B2:N273,13, FALSE),VLOOKUP(E894,Store_SRP!B2:N110,13, FALSE)))</f>
      </c>
      <c r="AC894">
        <f>IF(IFERROR(AB894,TRUE)=TRUE, "-","OK")</f>
      </c>
      <c r="AD894" s="8" t="s">
        <v>2032</v>
      </c>
      <c r="AE894" s="8" t="s">
        <v>39</v>
      </c>
      <c r="AF894">
        <f>IF(IFERROR(VLOOKUP(E894,Store_Showcase!B2:H144,{5}, FALSE), TRUE)=TRUE, IF(IFERROR(VLOOKUP(E894,Store_SRP!B2:H110,{5}, FALSE), TRUE)=TRUE,VLOOKUP(E894,Store_VAM!B2:H273,{5}, FALSE),VLOOKUP(E894,Store_SRP!B2:H110,{5}, FALSE)), VLOOKUP(E894,Store_Showcase!B2:H144,{5}, FALSE))</f>
      </c>
      <c r="AG894">
        <f>IF(IFERROR(VLOOKUP(E894,Store_Showcase!B2:H144,{6}, FALSE), TRUE)=TRUE, IF(IFERROR(VLOOKUP(E894,Store_SRP!B2:H110,{6}, FALSE), TRUE)=TRUE,VLOOKUP(E894,Store_VAM!B2:H273,{6}, FALSE),VLOOKUP(E894,Store_SRP!B2:H110,{6}, FALSE)), VLOOKUP(E894,Store_Showcase!B2:H144,{6}, FALSE))</f>
      </c>
      <c r="AH894">
        <f>VLOOKUP(G894,Sku_Consolidated!A2:R957,18,FALSE)</f>
      </c>
      <c r="AI894">
        <f>VLOOKUP(G894,Sku_Consolidated!A2:S957,19,FALSE)</f>
      </c>
      <c r="AJ894">
        <f>VLOOKUP(G894,Sku_Consolidated!A2:T957,20,FALSE)</f>
      </c>
    </row>
    <row r="895" spans="1:36" x14ac:dyDescent="0.25">
      <c r="A895">
        <v>2024</v>
      </c>
      <c r="B895" t="s">
        <v>31</v>
      </c>
      <c r="C895" t="s">
        <v>32</v>
      </c>
      <c r="D895" t="s">
        <v>33</v>
      </c>
      <c r="E895">
        <v>423</v>
      </c>
      <c r="F895">
        <f>IF(IFERROR(VLOOKUP(E895,Store_Showcase!B2:H144,{2}, FALSE), TRUE)=TRUE, IF(IFERROR(VLOOKUP(E895,Store_SRP!B2:H110,{2}, FALSE), TRUE)=TRUE,VLOOKUP(E895,Store_VAM!B2:H273,{2}, FALSE),VLOOKUP(E895,Store_SRP!B2:H110,{2}, FALSE)), VLOOKUP(E895,Store_Showcase!B2:H144,{2}, FALSE))</f>
      </c>
      <c r="G895">
        <v>655719</v>
      </c>
      <c r="H895" t="s">
        <v>454</v>
      </c>
      <c r="I895" s="8" t="s">
        <v>2033</v>
      </c>
      <c r="J895" t="s">
        <v>36</v>
      </c>
      <c r="K895" s="8">
        <f>IF(J895="PCK", I895, 0)</f>
      </c>
      <c r="L895" s="8">
        <f>IF(J895="KLS", I895, IF(J895="PCK", I895*VLOOKUP(G895,Sku_Consolidated!A2:U957,21, FALSE),I895*VLOOKUP(G895,Sku_Consolidated!A2:U957,21, FALSE)))</f>
      </c>
      <c r="M895" s="8">
        <f>IF(J895="PCS", I895, 0)</f>
      </c>
      <c r="N895" s="8" t="s">
        <v>2034</v>
      </c>
      <c r="O895" s="8">
        <f>N895 * VLOOKUP(E895&amp;VLOOKUP(G895,Sku_Consolidated!A2:Q957,17,FALSE),Sku_CommRate!A2:E1002, 5, FALSE)</f>
      </c>
      <c r="P895" s="8">
        <f>N895 - O895</f>
      </c>
      <c r="Q895">
        <f>VLOOKUP(G895,Sku_Consolidated!A2:G957,7, FALSE)</f>
      </c>
      <c r="R895">
        <f>IF(IFERROR(VLOOKUP(E895,Store_Showcase!B2:H144,7, FALSE), TRUE)=TRUE, IF(IFERROR(VLOOKUP(E895,Store_SRP!B2:H110,7, FALSE), TRUE)=TRUE,VLOOKUP(E895,Store_VAM!B2:H273,7, FALSE),VLOOKUP(E895,Store_SRP!B2:H110,7, FALSE)), VLOOKUP(E895,Store_Showcase!B2:H144,7, FALSE))</f>
      </c>
      <c r="S895">
        <f>IF(IFERROR(VLOOKUP(E895,Store_Showcase!B2:I144,8, FALSE), TRUE)=TRUE, IF(IFERROR(VLOOKUP(E895,Store_SRP!B2:I110,8, FALSE), TRUE)=TRUE,VLOOKUP(E895,Store_VAM!B2:I273,8, FALSE),VLOOKUP(E895,Store_SRP!B2:I110,8, FALSE)), VLOOKUP(E895,Store_Showcase!B2:I144,8, FALSE))</f>
      </c>
      <c r="T895">
        <f>VLOOKUP(G895,Sku_Consolidated!A2:R957,18,FALSE)</f>
      </c>
      <c r="U895">
        <v>6447</v>
      </c>
      <c r="V895">
        <f>IF(VLOOKUP(G895,Sku_Consolidated!A2:S957,19,FALSE)="SHOWCASE", VLOOKUP(E895,Store_Showcase!B2:L144,11, FALSE), IF(VLOOKUP(G895,Sku_Consolidated!A2:S957,19,FALSE)="VAM",VLOOKUP(E895,Store_VAM!B2:L273,11, FALSE),VLOOKUP(E895,Store_SRP!B2:L110,11, FALSE)))</f>
      </c>
      <c r="W895">
        <f>VLOOKUP(G895,Sku_Consolidated!A2:W957,11,FALSE)</f>
      </c>
      <c r="X895">
        <f>VLOOKUP(G895,Sku_Consolidated!A2:H957,8,FALSE)</f>
      </c>
      <c r="Y895">
        <f>VLOOKUP(G895,Sku_Consolidated!A2:I957,9,FALSE)</f>
      </c>
      <c r="Z895" t="s">
        <v>38</v>
      </c>
      <c r="AA895">
        <f>VLOOKUP(G895,Sku_Consolidated!A2:E957,5,FALSE)</f>
      </c>
      <c r="AB895">
        <f>IF(VLOOKUP(G895,Sku_Consolidated!A2:S957,19,FALSE)="SHOWCASE", VLOOKUP(E895,Store_Showcase!B2:N144,13, FALSE), IF(VLOOKUP(G895,Sku_Consolidated!A2:S957,19,FALSE)="VAM",VLOOKUP(E895,Store_VAM!B2:N273,13, FALSE),VLOOKUP(E895,Store_SRP!B2:N110,13, FALSE)))</f>
      </c>
      <c r="AC895">
        <f>IF(IFERROR(AB895,TRUE)=TRUE, "-","OK")</f>
      </c>
      <c r="AD895" s="8" t="s">
        <v>2034</v>
      </c>
      <c r="AE895" s="8" t="s">
        <v>39</v>
      </c>
      <c r="AF895">
        <f>IF(IFERROR(VLOOKUP(E895,Store_Showcase!B2:H144,{5}, FALSE), TRUE)=TRUE, IF(IFERROR(VLOOKUP(E895,Store_SRP!B2:H110,{5}, FALSE), TRUE)=TRUE,VLOOKUP(E895,Store_VAM!B2:H273,{5}, FALSE),VLOOKUP(E895,Store_SRP!B2:H110,{5}, FALSE)), VLOOKUP(E895,Store_Showcase!B2:H144,{5}, FALSE))</f>
      </c>
      <c r="AG895">
        <f>IF(IFERROR(VLOOKUP(E895,Store_Showcase!B2:H144,{6}, FALSE), TRUE)=TRUE, IF(IFERROR(VLOOKUP(E895,Store_SRP!B2:H110,{6}, FALSE), TRUE)=TRUE,VLOOKUP(E895,Store_VAM!B2:H273,{6}, FALSE),VLOOKUP(E895,Store_SRP!B2:H110,{6}, FALSE)), VLOOKUP(E895,Store_Showcase!B2:H144,{6}, FALSE))</f>
      </c>
      <c r="AH895">
        <f>VLOOKUP(G895,Sku_Consolidated!A2:R957,18,FALSE)</f>
      </c>
      <c r="AI895">
        <f>VLOOKUP(G895,Sku_Consolidated!A2:S957,19,FALSE)</f>
      </c>
      <c r="AJ895">
        <f>VLOOKUP(G895,Sku_Consolidated!A2:T957,20,FALSE)</f>
      </c>
    </row>
    <row r="896" spans="1:36" x14ac:dyDescent="0.25">
      <c r="A896">
        <v>2024</v>
      </c>
      <c r="B896" t="s">
        <v>31</v>
      </c>
      <c r="C896" t="s">
        <v>32</v>
      </c>
      <c r="D896" t="s">
        <v>33</v>
      </c>
      <c r="E896">
        <v>808</v>
      </c>
      <c r="F896">
        <f>IF(IFERROR(VLOOKUP(E896,Store_Showcase!B2:H144,{2}, FALSE), TRUE)=TRUE, IF(IFERROR(VLOOKUP(E896,Store_SRP!B2:H110,{2}, FALSE), TRUE)=TRUE,VLOOKUP(E896,Store_VAM!B2:H273,{2}, FALSE),VLOOKUP(E896,Store_SRP!B2:H110,{2}, FALSE)), VLOOKUP(E896,Store_Showcase!B2:H144,{2}, FALSE))</f>
      </c>
      <c r="G896">
        <v>687771</v>
      </c>
      <c r="H896" t="s">
        <v>1194</v>
      </c>
      <c r="I896" s="8" t="s">
        <v>1388</v>
      </c>
      <c r="J896" t="s">
        <v>493</v>
      </c>
      <c r="K896" s="8">
        <f>IF(J896="PCK", I896, 0)</f>
      </c>
      <c r="L896" s="8">
        <f>IF(J896="KLS", I896, IF(J896="PCK", I896*VLOOKUP(G896,Sku_Consolidated!A2:U957,21, FALSE),I896*VLOOKUP(G896,Sku_Consolidated!A2:U957,21, FALSE)))</f>
      </c>
      <c r="M896" s="8">
        <f>IF(J896="PCS", I896, 0)</f>
      </c>
      <c r="N896" s="8" t="s">
        <v>2035</v>
      </c>
      <c r="O896" s="8">
        <f>N896 * VLOOKUP(E896&amp;VLOOKUP(G896,Sku_Consolidated!A2:Q957,17,FALSE),Sku_CommRate!A2:E1002, 5, FALSE)</f>
      </c>
      <c r="P896" s="8">
        <f>N896 - O896</f>
      </c>
      <c r="Q896">
        <f>VLOOKUP(G896,Sku_Consolidated!A2:G957,7, FALSE)</f>
      </c>
      <c r="R896">
        <f>IF(IFERROR(VLOOKUP(E896,Store_Showcase!B2:H144,7, FALSE), TRUE)=TRUE, IF(IFERROR(VLOOKUP(E896,Store_SRP!B2:H110,7, FALSE), TRUE)=TRUE,VLOOKUP(E896,Store_VAM!B2:H273,7, FALSE),VLOOKUP(E896,Store_SRP!B2:H110,7, FALSE)), VLOOKUP(E896,Store_Showcase!B2:H144,7, FALSE))</f>
      </c>
      <c r="S896">
        <f>IF(IFERROR(VLOOKUP(E896,Store_Showcase!B2:I144,8, FALSE), TRUE)=TRUE, IF(IFERROR(VLOOKUP(E896,Store_SRP!B2:I110,8, FALSE), TRUE)=TRUE,VLOOKUP(E896,Store_VAM!B2:I273,8, FALSE),VLOOKUP(E896,Store_SRP!B2:I110,8, FALSE)), VLOOKUP(E896,Store_Showcase!B2:I144,8, FALSE))</f>
      </c>
      <c r="T896">
        <f>VLOOKUP(G896,Sku_Consolidated!A2:R957,18,FALSE)</f>
      </c>
      <c r="U896">
        <v>4806532531533</v>
      </c>
      <c r="V896">
        <f>IF(VLOOKUP(G896,Sku_Consolidated!A2:S957,19,FALSE)="SHOWCASE", VLOOKUP(E896,Store_Showcase!B2:L144,11, FALSE), IF(VLOOKUP(G896,Sku_Consolidated!A2:S957,19,FALSE)="VAM",VLOOKUP(E896,Store_VAM!B2:L273,11, FALSE),VLOOKUP(E896,Store_SRP!B2:L110,11, FALSE)))</f>
      </c>
      <c r="W896">
        <f>VLOOKUP(G896,Sku_Consolidated!A2:W957,11,FALSE)</f>
      </c>
      <c r="X896">
        <f>VLOOKUP(G896,Sku_Consolidated!A2:H957,8,FALSE)</f>
      </c>
      <c r="Y896">
        <f>VLOOKUP(G896,Sku_Consolidated!A2:I957,9,FALSE)</f>
      </c>
      <c r="Z896" t="s">
        <v>38</v>
      </c>
      <c r="AA896">
        <f>VLOOKUP(G896,Sku_Consolidated!A2:E957,5,FALSE)</f>
      </c>
      <c r="AB896">
        <f>IF(VLOOKUP(G896,Sku_Consolidated!A2:S957,19,FALSE)="SHOWCASE", VLOOKUP(E896,Store_Showcase!B2:N144,13, FALSE), IF(VLOOKUP(G896,Sku_Consolidated!A2:S957,19,FALSE)="VAM",VLOOKUP(E896,Store_VAM!B2:N273,13, FALSE),VLOOKUP(E896,Store_SRP!B2:N110,13, FALSE)))</f>
      </c>
      <c r="AC896">
        <f>IF(IFERROR(AB896,TRUE)=TRUE, "-","OK")</f>
      </c>
      <c r="AD896" s="8" t="s">
        <v>2036</v>
      </c>
      <c r="AE896" s="8" t="s">
        <v>2037</v>
      </c>
      <c r="AF896">
        <f>IF(IFERROR(VLOOKUP(E896,Store_Showcase!B2:H144,{5}, FALSE), TRUE)=TRUE, IF(IFERROR(VLOOKUP(E896,Store_SRP!B2:H110,{5}, FALSE), TRUE)=TRUE,VLOOKUP(E896,Store_VAM!B2:H273,{5}, FALSE),VLOOKUP(E896,Store_SRP!B2:H110,{5}, FALSE)), VLOOKUP(E896,Store_Showcase!B2:H144,{5}, FALSE))</f>
      </c>
      <c r="AG896">
        <f>IF(IFERROR(VLOOKUP(E896,Store_Showcase!B2:H144,{6}, FALSE), TRUE)=TRUE, IF(IFERROR(VLOOKUP(E896,Store_SRP!B2:H110,{6}, FALSE), TRUE)=TRUE,VLOOKUP(E896,Store_VAM!B2:H273,{6}, FALSE),VLOOKUP(E896,Store_SRP!B2:H110,{6}, FALSE)), VLOOKUP(E896,Store_Showcase!B2:H144,{6}, FALSE))</f>
      </c>
      <c r="AH896">
        <f>VLOOKUP(G896,Sku_Consolidated!A2:R957,18,FALSE)</f>
      </c>
      <c r="AI896">
        <f>VLOOKUP(G896,Sku_Consolidated!A2:S957,19,FALSE)</f>
      </c>
      <c r="AJ896">
        <f>VLOOKUP(G896,Sku_Consolidated!A2:T957,20,FALSE)</f>
      </c>
    </row>
    <row r="897" spans="1:36" x14ac:dyDescent="0.25">
      <c r="A897">
        <v>2024</v>
      </c>
      <c r="B897" t="s">
        <v>31</v>
      </c>
      <c r="C897" t="s">
        <v>32</v>
      </c>
      <c r="D897" t="s">
        <v>33</v>
      </c>
      <c r="E897">
        <v>251</v>
      </c>
      <c r="F897">
        <f>IF(IFERROR(VLOOKUP(E897,Store_Showcase!B2:H144,{2}, FALSE), TRUE)=TRUE, IF(IFERROR(VLOOKUP(E897,Store_SRP!B2:H110,{2}, FALSE), TRUE)=TRUE,VLOOKUP(E897,Store_VAM!B2:H273,{2}, FALSE),VLOOKUP(E897,Store_SRP!B2:H110,{2}, FALSE)), VLOOKUP(E897,Store_Showcase!B2:H144,{2}, FALSE))</f>
      </c>
      <c r="G897">
        <v>664874</v>
      </c>
      <c r="H897" t="s">
        <v>262</v>
      </c>
      <c r="I897" s="8" t="s">
        <v>2002</v>
      </c>
      <c r="J897" t="s">
        <v>36</v>
      </c>
      <c r="K897" s="8">
        <f>IF(J897="PCK", I897, 0)</f>
      </c>
      <c r="L897" s="8">
        <f>IF(J897="KLS", I897, IF(J897="PCK", I897*VLOOKUP(G897,Sku_Consolidated!A2:U957,21, FALSE),I897*VLOOKUP(G897,Sku_Consolidated!A2:U957,21, FALSE)))</f>
      </c>
      <c r="M897" s="8">
        <f>IF(J897="PCS", I897, 0)</f>
      </c>
      <c r="N897" s="8" t="s">
        <v>2038</v>
      </c>
      <c r="O897" s="8">
        <f>N897 * VLOOKUP(E897&amp;VLOOKUP(G897,Sku_Consolidated!A2:Q957,17,FALSE),Sku_CommRate!A2:E1002, 5, FALSE)</f>
      </c>
      <c r="P897" s="8">
        <f>N897 - O897</f>
      </c>
      <c r="Q897">
        <f>VLOOKUP(G897,Sku_Consolidated!A2:G957,7, FALSE)</f>
      </c>
      <c r="R897">
        <f>IF(IFERROR(VLOOKUP(E897,Store_Showcase!B2:H144,7, FALSE), TRUE)=TRUE, IF(IFERROR(VLOOKUP(E897,Store_SRP!B2:H110,7, FALSE), TRUE)=TRUE,VLOOKUP(E897,Store_VAM!B2:H273,7, FALSE),VLOOKUP(E897,Store_SRP!B2:H110,7, FALSE)), VLOOKUP(E897,Store_Showcase!B2:H144,7, FALSE))</f>
      </c>
      <c r="S897">
        <f>IF(IFERROR(VLOOKUP(E897,Store_Showcase!B2:I144,8, FALSE), TRUE)=TRUE, IF(IFERROR(VLOOKUP(E897,Store_SRP!B2:I110,8, FALSE), TRUE)=TRUE,VLOOKUP(E897,Store_VAM!B2:I273,8, FALSE),VLOOKUP(E897,Store_SRP!B2:I110,8, FALSE)), VLOOKUP(E897,Store_Showcase!B2:I144,8, FALSE))</f>
      </c>
      <c r="T897">
        <f>VLOOKUP(G897,Sku_Consolidated!A2:R957,18,FALSE)</f>
      </c>
      <c r="U897">
        <v>7766</v>
      </c>
      <c r="V897">
        <f>IF(VLOOKUP(G897,Sku_Consolidated!A2:S957,19,FALSE)="SHOWCASE", VLOOKUP(E897,Store_Showcase!B2:L144,11, FALSE), IF(VLOOKUP(G897,Sku_Consolidated!A2:S957,19,FALSE)="VAM",VLOOKUP(E897,Store_VAM!B2:L273,11, FALSE),VLOOKUP(E897,Store_SRP!B2:L110,11, FALSE)))</f>
      </c>
      <c r="W897">
        <f>VLOOKUP(G897,Sku_Consolidated!A2:W957,11,FALSE)</f>
      </c>
      <c r="X897">
        <f>VLOOKUP(G897,Sku_Consolidated!A2:H957,8,FALSE)</f>
      </c>
      <c r="Y897">
        <f>VLOOKUP(G897,Sku_Consolidated!A2:I957,9,FALSE)</f>
      </c>
      <c r="Z897" t="s">
        <v>38</v>
      </c>
      <c r="AA897">
        <f>VLOOKUP(G897,Sku_Consolidated!A2:E957,5,FALSE)</f>
      </c>
      <c r="AB897">
        <f>IF(VLOOKUP(G897,Sku_Consolidated!A2:S957,19,FALSE)="SHOWCASE", VLOOKUP(E897,Store_Showcase!B2:N144,13, FALSE), IF(VLOOKUP(G897,Sku_Consolidated!A2:S957,19,FALSE)="VAM",VLOOKUP(E897,Store_VAM!B2:N273,13, FALSE),VLOOKUP(E897,Store_SRP!B2:N110,13, FALSE)))</f>
      </c>
      <c r="AC897">
        <f>IF(IFERROR(AB897,TRUE)=TRUE, "-","OK")</f>
      </c>
      <c r="AD897" s="8" t="s">
        <v>2038</v>
      </c>
      <c r="AE897" s="8" t="s">
        <v>39</v>
      </c>
      <c r="AF897">
        <f>IF(IFERROR(VLOOKUP(E897,Store_Showcase!B2:H144,{5}, FALSE), TRUE)=TRUE, IF(IFERROR(VLOOKUP(E897,Store_SRP!B2:H110,{5}, FALSE), TRUE)=TRUE,VLOOKUP(E897,Store_VAM!B2:H273,{5}, FALSE),VLOOKUP(E897,Store_SRP!B2:H110,{5}, FALSE)), VLOOKUP(E897,Store_Showcase!B2:H144,{5}, FALSE))</f>
      </c>
      <c r="AG897">
        <f>IF(IFERROR(VLOOKUP(E897,Store_Showcase!B2:H144,{6}, FALSE), TRUE)=TRUE, IF(IFERROR(VLOOKUP(E897,Store_SRP!B2:H110,{6}, FALSE), TRUE)=TRUE,VLOOKUP(E897,Store_VAM!B2:H273,{6}, FALSE),VLOOKUP(E897,Store_SRP!B2:H110,{6}, FALSE)), VLOOKUP(E897,Store_Showcase!B2:H144,{6}, FALSE))</f>
      </c>
      <c r="AH897">
        <f>VLOOKUP(G897,Sku_Consolidated!A2:R957,18,FALSE)</f>
      </c>
      <c r="AI897">
        <f>VLOOKUP(G897,Sku_Consolidated!A2:S957,19,FALSE)</f>
      </c>
      <c r="AJ897">
        <f>VLOOKUP(G897,Sku_Consolidated!A2:T957,20,FALSE)</f>
      </c>
    </row>
    <row r="898" spans="1:36" x14ac:dyDescent="0.25">
      <c r="A898">
        <v>2024</v>
      </c>
      <c r="B898" t="s">
        <v>31</v>
      </c>
      <c r="C898" t="s">
        <v>32</v>
      </c>
      <c r="D898" t="s">
        <v>33</v>
      </c>
      <c r="E898">
        <v>809</v>
      </c>
      <c r="F898">
        <f>IF(IFERROR(VLOOKUP(E898,Store_Showcase!B2:H144,{2}, FALSE), TRUE)=TRUE, IF(IFERROR(VLOOKUP(E898,Store_SRP!B2:H110,{2}, FALSE), TRUE)=TRUE,VLOOKUP(E898,Store_VAM!B2:H273,{2}, FALSE),VLOOKUP(E898,Store_SRP!B2:H110,{2}, FALSE)), VLOOKUP(E898,Store_Showcase!B2:H144,{2}, FALSE))</f>
      </c>
      <c r="G898">
        <v>656325</v>
      </c>
      <c r="H898" t="s">
        <v>474</v>
      </c>
      <c r="I898" s="8" t="s">
        <v>2039</v>
      </c>
      <c r="J898" t="s">
        <v>36</v>
      </c>
      <c r="K898" s="8">
        <f>IF(J898="PCK", I898, 0)</f>
      </c>
      <c r="L898" s="8">
        <f>IF(J898="KLS", I898, IF(J898="PCK", I898*VLOOKUP(G898,Sku_Consolidated!A2:U957,21, FALSE),I898*VLOOKUP(G898,Sku_Consolidated!A2:U957,21, FALSE)))</f>
      </c>
      <c r="M898" s="8">
        <f>IF(J898="PCS", I898, 0)</f>
      </c>
      <c r="N898" s="8" t="s">
        <v>2040</v>
      </c>
      <c r="O898" s="8">
        <f>N898 * VLOOKUP(E898&amp;VLOOKUP(G898,Sku_Consolidated!A2:Q957,17,FALSE),Sku_CommRate!A2:E1002, 5, FALSE)</f>
      </c>
      <c r="P898" s="8">
        <f>N898 - O898</f>
      </c>
      <c r="Q898">
        <f>VLOOKUP(G898,Sku_Consolidated!A2:G957,7, FALSE)</f>
      </c>
      <c r="R898">
        <f>IF(IFERROR(VLOOKUP(E898,Store_Showcase!B2:H144,7, FALSE), TRUE)=TRUE, IF(IFERROR(VLOOKUP(E898,Store_SRP!B2:H110,7, FALSE), TRUE)=TRUE,VLOOKUP(E898,Store_VAM!B2:H273,7, FALSE),VLOOKUP(E898,Store_SRP!B2:H110,7, FALSE)), VLOOKUP(E898,Store_Showcase!B2:H144,7, FALSE))</f>
      </c>
      <c r="S898">
        <f>IF(IFERROR(VLOOKUP(E898,Store_Showcase!B2:I144,8, FALSE), TRUE)=TRUE, IF(IFERROR(VLOOKUP(E898,Store_SRP!B2:I110,8, FALSE), TRUE)=TRUE,VLOOKUP(E898,Store_VAM!B2:I273,8, FALSE),VLOOKUP(E898,Store_SRP!B2:I110,8, FALSE)), VLOOKUP(E898,Store_Showcase!B2:I144,8, FALSE))</f>
      </c>
      <c r="T898">
        <f>VLOOKUP(G898,Sku_Consolidated!A2:R957,18,FALSE)</f>
      </c>
      <c r="U898">
        <v>6778</v>
      </c>
      <c r="V898">
        <f>IF(VLOOKUP(G898,Sku_Consolidated!A2:S957,19,FALSE)="SHOWCASE", VLOOKUP(E898,Store_Showcase!B2:L144,11, FALSE), IF(VLOOKUP(G898,Sku_Consolidated!A2:S957,19,FALSE)="VAM",VLOOKUP(E898,Store_VAM!B2:L273,11, FALSE),VLOOKUP(E898,Store_SRP!B2:L110,11, FALSE)))</f>
      </c>
      <c r="W898">
        <f>VLOOKUP(G898,Sku_Consolidated!A2:W957,11,FALSE)</f>
      </c>
      <c r="X898">
        <f>VLOOKUP(G898,Sku_Consolidated!A2:H957,8,FALSE)</f>
      </c>
      <c r="Y898">
        <f>VLOOKUP(G898,Sku_Consolidated!A2:I957,9,FALSE)</f>
      </c>
      <c r="Z898" t="s">
        <v>38</v>
      </c>
      <c r="AA898">
        <f>VLOOKUP(G898,Sku_Consolidated!A2:E957,5,FALSE)</f>
      </c>
      <c r="AB898">
        <f>IF(VLOOKUP(G898,Sku_Consolidated!A2:S957,19,FALSE)="SHOWCASE", VLOOKUP(E898,Store_Showcase!B2:N144,13, FALSE), IF(VLOOKUP(G898,Sku_Consolidated!A2:S957,19,FALSE)="VAM",VLOOKUP(E898,Store_VAM!B2:N273,13, FALSE),VLOOKUP(E898,Store_SRP!B2:N110,13, FALSE)))</f>
      </c>
      <c r="AC898">
        <f>IF(IFERROR(AB898,TRUE)=TRUE, "-","OK")</f>
      </c>
      <c r="AD898" s="8" t="s">
        <v>2041</v>
      </c>
      <c r="AE898" s="8" t="s">
        <v>2042</v>
      </c>
      <c r="AF898">
        <f>IF(IFERROR(VLOOKUP(E898,Store_Showcase!B2:H144,{5}, FALSE), TRUE)=TRUE, IF(IFERROR(VLOOKUP(E898,Store_SRP!B2:H110,{5}, FALSE), TRUE)=TRUE,VLOOKUP(E898,Store_VAM!B2:H273,{5}, FALSE),VLOOKUP(E898,Store_SRP!B2:H110,{5}, FALSE)), VLOOKUP(E898,Store_Showcase!B2:H144,{5}, FALSE))</f>
      </c>
      <c r="AG898">
        <f>IF(IFERROR(VLOOKUP(E898,Store_Showcase!B2:H144,{6}, FALSE), TRUE)=TRUE, IF(IFERROR(VLOOKUP(E898,Store_SRP!B2:H110,{6}, FALSE), TRUE)=TRUE,VLOOKUP(E898,Store_VAM!B2:H273,{6}, FALSE),VLOOKUP(E898,Store_SRP!B2:H110,{6}, FALSE)), VLOOKUP(E898,Store_Showcase!B2:H144,{6}, FALSE))</f>
      </c>
      <c r="AH898">
        <f>VLOOKUP(G898,Sku_Consolidated!A2:R957,18,FALSE)</f>
      </c>
      <c r="AI898">
        <f>VLOOKUP(G898,Sku_Consolidated!A2:S957,19,FALSE)</f>
      </c>
      <c r="AJ898">
        <f>VLOOKUP(G898,Sku_Consolidated!A2:T957,20,FALSE)</f>
      </c>
    </row>
    <row r="899" spans="1:36" x14ac:dyDescent="0.25">
      <c r="A899">
        <v>2024</v>
      </c>
      <c r="B899" t="s">
        <v>31</v>
      </c>
      <c r="C899" t="s">
        <v>32</v>
      </c>
      <c r="D899" t="s">
        <v>33</v>
      </c>
      <c r="E899">
        <v>265</v>
      </c>
      <c r="F899">
        <f>IF(IFERROR(VLOOKUP(E899,Store_Showcase!B2:H144,{2}, FALSE), TRUE)=TRUE, IF(IFERROR(VLOOKUP(E899,Store_SRP!B2:H110,{2}, FALSE), TRUE)=TRUE,VLOOKUP(E899,Store_VAM!B2:H273,{2}, FALSE),VLOOKUP(E899,Store_SRP!B2:H110,{2}, FALSE)), VLOOKUP(E899,Store_Showcase!B2:H144,{2}, FALSE))</f>
      </c>
      <c r="G899">
        <v>655709</v>
      </c>
      <c r="H899" t="s">
        <v>318</v>
      </c>
      <c r="I899" s="8" t="s">
        <v>2043</v>
      </c>
      <c r="J899" t="s">
        <v>36</v>
      </c>
      <c r="K899" s="8">
        <f>IF(J899="PCK", I899, 0)</f>
      </c>
      <c r="L899" s="8">
        <f>IF(J899="KLS", I899, IF(J899="PCK", I899*VLOOKUP(G899,Sku_Consolidated!A2:U957,21, FALSE),I899*VLOOKUP(G899,Sku_Consolidated!A2:U957,21, FALSE)))</f>
      </c>
      <c r="M899" s="8">
        <f>IF(J899="PCS", I899, 0)</f>
      </c>
      <c r="N899" s="8" t="s">
        <v>2044</v>
      </c>
      <c r="O899" s="8">
        <f>N899 * VLOOKUP(E899&amp;VLOOKUP(G899,Sku_Consolidated!A2:Q957,17,FALSE),Sku_CommRate!A2:E1002, 5, FALSE)</f>
      </c>
      <c r="P899" s="8">
        <f>N899 - O899</f>
      </c>
      <c r="Q899">
        <f>VLOOKUP(G899,Sku_Consolidated!A2:G957,7, FALSE)</f>
      </c>
      <c r="R899">
        <f>IF(IFERROR(VLOOKUP(E899,Store_Showcase!B2:H144,7, FALSE), TRUE)=TRUE, IF(IFERROR(VLOOKUP(E899,Store_SRP!B2:H110,7, FALSE), TRUE)=TRUE,VLOOKUP(E899,Store_VAM!B2:H273,7, FALSE),VLOOKUP(E899,Store_SRP!B2:H110,7, FALSE)), VLOOKUP(E899,Store_Showcase!B2:H144,7, FALSE))</f>
      </c>
      <c r="S899">
        <f>IF(IFERROR(VLOOKUP(E899,Store_Showcase!B2:I144,8, FALSE), TRUE)=TRUE, IF(IFERROR(VLOOKUP(E899,Store_SRP!B2:I110,8, FALSE), TRUE)=TRUE,VLOOKUP(E899,Store_VAM!B2:I273,8, FALSE),VLOOKUP(E899,Store_SRP!B2:I110,8, FALSE)), VLOOKUP(E899,Store_Showcase!B2:I144,8, FALSE))</f>
      </c>
      <c r="T899">
        <f>VLOOKUP(G899,Sku_Consolidated!A2:R957,18,FALSE)</f>
      </c>
      <c r="U899">
        <v>6437</v>
      </c>
      <c r="V899">
        <f>IF(VLOOKUP(G899,Sku_Consolidated!A2:S957,19,FALSE)="SHOWCASE", VLOOKUP(E899,Store_Showcase!B2:L144,11, FALSE), IF(VLOOKUP(G899,Sku_Consolidated!A2:S957,19,FALSE)="VAM",VLOOKUP(E899,Store_VAM!B2:L273,11, FALSE),VLOOKUP(E899,Store_SRP!B2:L110,11, FALSE)))</f>
      </c>
      <c r="W899">
        <f>VLOOKUP(G899,Sku_Consolidated!A2:W957,11,FALSE)</f>
      </c>
      <c r="X899">
        <f>VLOOKUP(G899,Sku_Consolidated!A2:H957,8,FALSE)</f>
      </c>
      <c r="Y899">
        <f>VLOOKUP(G899,Sku_Consolidated!A2:I957,9,FALSE)</f>
      </c>
      <c r="Z899" t="s">
        <v>38</v>
      </c>
      <c r="AA899">
        <f>VLOOKUP(G899,Sku_Consolidated!A2:E957,5,FALSE)</f>
      </c>
      <c r="AB899">
        <f>IF(VLOOKUP(G899,Sku_Consolidated!A2:S957,19,FALSE)="SHOWCASE", VLOOKUP(E899,Store_Showcase!B2:N144,13, FALSE), IF(VLOOKUP(G899,Sku_Consolidated!A2:S957,19,FALSE)="VAM",VLOOKUP(E899,Store_VAM!B2:N273,13, FALSE),VLOOKUP(E899,Store_SRP!B2:N110,13, FALSE)))</f>
      </c>
      <c r="AC899">
        <f>IF(IFERROR(AB899,TRUE)=TRUE, "-","OK")</f>
      </c>
      <c r="AD899" s="8" t="s">
        <v>2044</v>
      </c>
      <c r="AE899" s="8" t="s">
        <v>39</v>
      </c>
      <c r="AF899">
        <f>IF(IFERROR(VLOOKUP(E899,Store_Showcase!B2:H144,{5}, FALSE), TRUE)=TRUE, IF(IFERROR(VLOOKUP(E899,Store_SRP!B2:H110,{5}, FALSE), TRUE)=TRUE,VLOOKUP(E899,Store_VAM!B2:H273,{5}, FALSE),VLOOKUP(E899,Store_SRP!B2:H110,{5}, FALSE)), VLOOKUP(E899,Store_Showcase!B2:H144,{5}, FALSE))</f>
      </c>
      <c r="AG899">
        <f>IF(IFERROR(VLOOKUP(E899,Store_Showcase!B2:H144,{6}, FALSE), TRUE)=TRUE, IF(IFERROR(VLOOKUP(E899,Store_SRP!B2:H110,{6}, FALSE), TRUE)=TRUE,VLOOKUP(E899,Store_VAM!B2:H273,{6}, FALSE),VLOOKUP(E899,Store_SRP!B2:H110,{6}, FALSE)), VLOOKUP(E899,Store_Showcase!B2:H144,{6}, FALSE))</f>
      </c>
      <c r="AH899">
        <f>VLOOKUP(G899,Sku_Consolidated!A2:R957,18,FALSE)</f>
      </c>
      <c r="AI899">
        <f>VLOOKUP(G899,Sku_Consolidated!A2:S957,19,FALSE)</f>
      </c>
      <c r="AJ899">
        <f>VLOOKUP(G899,Sku_Consolidated!A2:T957,20,FALSE)</f>
      </c>
    </row>
    <row r="900" spans="1:36" x14ac:dyDescent="0.25">
      <c r="A900">
        <v>2024</v>
      </c>
      <c r="B900" t="s">
        <v>31</v>
      </c>
      <c r="C900" t="s">
        <v>32</v>
      </c>
      <c r="D900" t="s">
        <v>33</v>
      </c>
      <c r="E900">
        <v>495</v>
      </c>
      <c r="F900">
        <f>IF(IFERROR(VLOOKUP(E900,Store_Showcase!B2:H144,{2}, FALSE), TRUE)=TRUE, IF(IFERROR(VLOOKUP(E900,Store_SRP!B2:H110,{2}, FALSE), TRUE)=TRUE,VLOOKUP(E900,Store_VAM!B2:H273,{2}, FALSE),VLOOKUP(E900,Store_SRP!B2:H110,{2}, FALSE)), VLOOKUP(E900,Store_Showcase!B2:H144,{2}, FALSE))</f>
      </c>
      <c r="G900">
        <v>655814</v>
      </c>
      <c r="H900" t="s">
        <v>192</v>
      </c>
      <c r="I900" s="8" t="s">
        <v>2022</v>
      </c>
      <c r="J900" t="s">
        <v>36</v>
      </c>
      <c r="K900" s="8">
        <f>IF(J900="PCK", I900, 0)</f>
      </c>
      <c r="L900" s="8">
        <f>IF(J900="KLS", I900, IF(J900="PCK", I900*VLOOKUP(G900,Sku_Consolidated!A2:U957,21, FALSE),I900*VLOOKUP(G900,Sku_Consolidated!A2:U957,21, FALSE)))</f>
      </c>
      <c r="M900" s="8">
        <f>IF(J900="PCS", I900, 0)</f>
      </c>
      <c r="N900" s="8" t="s">
        <v>2045</v>
      </c>
      <c r="O900" s="8">
        <f>N900 * VLOOKUP(E900&amp;VLOOKUP(G900,Sku_Consolidated!A2:Q957,17,FALSE),Sku_CommRate!A2:E1002, 5, FALSE)</f>
      </c>
      <c r="P900" s="8">
        <f>N900 - O900</f>
      </c>
      <c r="Q900">
        <f>VLOOKUP(G900,Sku_Consolidated!A2:G957,7, FALSE)</f>
      </c>
      <c r="R900">
        <f>IF(IFERROR(VLOOKUP(E900,Store_Showcase!B2:H144,7, FALSE), TRUE)=TRUE, IF(IFERROR(VLOOKUP(E900,Store_SRP!B2:H110,7, FALSE), TRUE)=TRUE,VLOOKUP(E900,Store_VAM!B2:H273,7, FALSE),VLOOKUP(E900,Store_SRP!B2:H110,7, FALSE)), VLOOKUP(E900,Store_Showcase!B2:H144,7, FALSE))</f>
      </c>
      <c r="S900">
        <f>IF(IFERROR(VLOOKUP(E900,Store_Showcase!B2:I144,8, FALSE), TRUE)=TRUE, IF(IFERROR(VLOOKUP(E900,Store_SRP!B2:I110,8, FALSE), TRUE)=TRUE,VLOOKUP(E900,Store_VAM!B2:I273,8, FALSE),VLOOKUP(E900,Store_SRP!B2:I110,8, FALSE)), VLOOKUP(E900,Store_Showcase!B2:I144,8, FALSE))</f>
      </c>
      <c r="T900">
        <f>VLOOKUP(G900,Sku_Consolidated!A2:R957,18,FALSE)</f>
      </c>
      <c r="U900">
        <v>6471</v>
      </c>
      <c r="V900">
        <f>IF(VLOOKUP(G900,Sku_Consolidated!A2:S957,19,FALSE)="SHOWCASE", VLOOKUP(E900,Store_Showcase!B2:L144,11, FALSE), IF(VLOOKUP(G900,Sku_Consolidated!A2:S957,19,FALSE)="VAM",VLOOKUP(E900,Store_VAM!B2:L273,11, FALSE),VLOOKUP(E900,Store_SRP!B2:L110,11, FALSE)))</f>
      </c>
      <c r="W900">
        <f>VLOOKUP(G900,Sku_Consolidated!A2:W957,11,FALSE)</f>
      </c>
      <c r="X900">
        <f>VLOOKUP(G900,Sku_Consolidated!A2:H957,8,FALSE)</f>
      </c>
      <c r="Y900">
        <f>VLOOKUP(G900,Sku_Consolidated!A2:I957,9,FALSE)</f>
      </c>
      <c r="Z900" t="s">
        <v>38</v>
      </c>
      <c r="AA900">
        <f>VLOOKUP(G900,Sku_Consolidated!A2:E957,5,FALSE)</f>
      </c>
      <c r="AB900">
        <f>IF(VLOOKUP(G900,Sku_Consolidated!A2:S957,19,FALSE)="SHOWCASE", VLOOKUP(E900,Store_Showcase!B2:N144,13, FALSE), IF(VLOOKUP(G900,Sku_Consolidated!A2:S957,19,FALSE)="VAM",VLOOKUP(E900,Store_VAM!B2:N273,13, FALSE),VLOOKUP(E900,Store_SRP!B2:N110,13, FALSE)))</f>
      </c>
      <c r="AC900">
        <f>IF(IFERROR(AB900,TRUE)=TRUE, "-","OK")</f>
      </c>
      <c r="AD900" s="8" t="s">
        <v>2045</v>
      </c>
      <c r="AE900" s="8" t="s">
        <v>39</v>
      </c>
      <c r="AF900">
        <f>IF(IFERROR(VLOOKUP(E900,Store_Showcase!B2:H144,{5}, FALSE), TRUE)=TRUE, IF(IFERROR(VLOOKUP(E900,Store_SRP!B2:H110,{5}, FALSE), TRUE)=TRUE,VLOOKUP(E900,Store_VAM!B2:H273,{5}, FALSE),VLOOKUP(E900,Store_SRP!B2:H110,{5}, FALSE)), VLOOKUP(E900,Store_Showcase!B2:H144,{5}, FALSE))</f>
      </c>
      <c r="AG900">
        <f>IF(IFERROR(VLOOKUP(E900,Store_Showcase!B2:H144,{6}, FALSE), TRUE)=TRUE, IF(IFERROR(VLOOKUP(E900,Store_SRP!B2:H110,{6}, FALSE), TRUE)=TRUE,VLOOKUP(E900,Store_VAM!B2:H273,{6}, FALSE),VLOOKUP(E900,Store_SRP!B2:H110,{6}, FALSE)), VLOOKUP(E900,Store_Showcase!B2:H144,{6}, FALSE))</f>
      </c>
      <c r="AH900">
        <f>VLOOKUP(G900,Sku_Consolidated!A2:R957,18,FALSE)</f>
      </c>
      <c r="AI900">
        <f>VLOOKUP(G900,Sku_Consolidated!A2:S957,19,FALSE)</f>
      </c>
      <c r="AJ900">
        <f>VLOOKUP(G900,Sku_Consolidated!A2:T957,20,FALSE)</f>
      </c>
    </row>
    <row r="901" spans="1:36" x14ac:dyDescent="0.25">
      <c r="A901">
        <v>2024</v>
      </c>
      <c r="B901" t="s">
        <v>31</v>
      </c>
      <c r="C901" t="s">
        <v>32</v>
      </c>
      <c r="D901" t="s">
        <v>33</v>
      </c>
      <c r="E901">
        <v>251</v>
      </c>
      <c r="F901">
        <f>IF(IFERROR(VLOOKUP(E901,Store_Showcase!B2:H144,{2}, FALSE), TRUE)=TRUE, IF(IFERROR(VLOOKUP(E901,Store_SRP!B2:H110,{2}, FALSE), TRUE)=TRUE,VLOOKUP(E901,Store_VAM!B2:H273,{2}, FALSE),VLOOKUP(E901,Store_SRP!B2:H110,{2}, FALSE)), VLOOKUP(E901,Store_Showcase!B2:H144,{2}, FALSE))</f>
      </c>
      <c r="G901">
        <v>655309</v>
      </c>
      <c r="H901" t="s">
        <v>219</v>
      </c>
      <c r="I901" s="8" t="s">
        <v>2046</v>
      </c>
      <c r="J901" t="s">
        <v>36</v>
      </c>
      <c r="K901" s="8">
        <f>IF(J901="PCK", I901, 0)</f>
      </c>
      <c r="L901" s="8">
        <f>IF(J901="KLS", I901, IF(J901="PCK", I901*VLOOKUP(G901,Sku_Consolidated!A2:U957,21, FALSE),I901*VLOOKUP(G901,Sku_Consolidated!A2:U957,21, FALSE)))</f>
      </c>
      <c r="M901" s="8">
        <f>IF(J901="PCS", I901, 0)</f>
      </c>
      <c r="N901" s="8" t="s">
        <v>2047</v>
      </c>
      <c r="O901" s="8">
        <f>N901 * VLOOKUP(E901&amp;VLOOKUP(G901,Sku_Consolidated!A2:Q957,17,FALSE),Sku_CommRate!A2:E1002, 5, FALSE)</f>
      </c>
      <c r="P901" s="8">
        <f>N901 - O901</f>
      </c>
      <c r="Q901">
        <f>VLOOKUP(G901,Sku_Consolidated!A2:G957,7, FALSE)</f>
      </c>
      <c r="R901">
        <f>IF(IFERROR(VLOOKUP(E901,Store_Showcase!B2:H144,7, FALSE), TRUE)=TRUE, IF(IFERROR(VLOOKUP(E901,Store_SRP!B2:H110,7, FALSE), TRUE)=TRUE,VLOOKUP(E901,Store_VAM!B2:H273,7, FALSE),VLOOKUP(E901,Store_SRP!B2:H110,7, FALSE)), VLOOKUP(E901,Store_Showcase!B2:H144,7, FALSE))</f>
      </c>
      <c r="S901">
        <f>IF(IFERROR(VLOOKUP(E901,Store_Showcase!B2:I144,8, FALSE), TRUE)=TRUE, IF(IFERROR(VLOOKUP(E901,Store_SRP!B2:I110,8, FALSE), TRUE)=TRUE,VLOOKUP(E901,Store_VAM!B2:I273,8, FALSE),VLOOKUP(E901,Store_SRP!B2:I110,8, FALSE)), VLOOKUP(E901,Store_Showcase!B2:I144,8, FALSE))</f>
      </c>
      <c r="T901">
        <f>VLOOKUP(G901,Sku_Consolidated!A2:R957,18,FALSE)</f>
      </c>
      <c r="U901">
        <v>6236</v>
      </c>
      <c r="V901">
        <f>IF(VLOOKUP(G901,Sku_Consolidated!A2:S957,19,FALSE)="SHOWCASE", VLOOKUP(E901,Store_Showcase!B2:L144,11, FALSE), IF(VLOOKUP(G901,Sku_Consolidated!A2:S957,19,FALSE)="VAM",VLOOKUP(E901,Store_VAM!B2:L273,11, FALSE),VLOOKUP(E901,Store_SRP!B2:L110,11, FALSE)))</f>
      </c>
      <c r="W901">
        <f>VLOOKUP(G901,Sku_Consolidated!A2:W957,11,FALSE)</f>
      </c>
      <c r="X901">
        <f>VLOOKUP(G901,Sku_Consolidated!A2:H957,8,FALSE)</f>
      </c>
      <c r="Y901">
        <f>VLOOKUP(G901,Sku_Consolidated!A2:I957,9,FALSE)</f>
      </c>
      <c r="Z901" t="s">
        <v>38</v>
      </c>
      <c r="AA901">
        <f>VLOOKUP(G901,Sku_Consolidated!A2:E957,5,FALSE)</f>
      </c>
      <c r="AB901">
        <f>IF(VLOOKUP(G901,Sku_Consolidated!A2:S957,19,FALSE)="SHOWCASE", VLOOKUP(E901,Store_Showcase!B2:N144,13, FALSE), IF(VLOOKUP(G901,Sku_Consolidated!A2:S957,19,FALSE)="VAM",VLOOKUP(E901,Store_VAM!B2:N273,13, FALSE),VLOOKUP(E901,Store_SRP!B2:N110,13, FALSE)))</f>
      </c>
      <c r="AC901">
        <f>IF(IFERROR(AB901,TRUE)=TRUE, "-","OK")</f>
      </c>
      <c r="AD901" s="8" t="s">
        <v>2047</v>
      </c>
      <c r="AE901" s="8" t="s">
        <v>39</v>
      </c>
      <c r="AF901">
        <f>IF(IFERROR(VLOOKUP(E901,Store_Showcase!B2:H144,{5}, FALSE), TRUE)=TRUE, IF(IFERROR(VLOOKUP(E901,Store_SRP!B2:H110,{5}, FALSE), TRUE)=TRUE,VLOOKUP(E901,Store_VAM!B2:H273,{5}, FALSE),VLOOKUP(E901,Store_SRP!B2:H110,{5}, FALSE)), VLOOKUP(E901,Store_Showcase!B2:H144,{5}, FALSE))</f>
      </c>
      <c r="AG901">
        <f>IF(IFERROR(VLOOKUP(E901,Store_Showcase!B2:H144,{6}, FALSE), TRUE)=TRUE, IF(IFERROR(VLOOKUP(E901,Store_SRP!B2:H110,{6}, FALSE), TRUE)=TRUE,VLOOKUP(E901,Store_VAM!B2:H273,{6}, FALSE),VLOOKUP(E901,Store_SRP!B2:H110,{6}, FALSE)), VLOOKUP(E901,Store_Showcase!B2:H144,{6}, FALSE))</f>
      </c>
      <c r="AH901">
        <f>VLOOKUP(G901,Sku_Consolidated!A2:R957,18,FALSE)</f>
      </c>
      <c r="AI901">
        <f>VLOOKUP(G901,Sku_Consolidated!A2:S957,19,FALSE)</f>
      </c>
      <c r="AJ901">
        <f>VLOOKUP(G901,Sku_Consolidated!A2:T957,20,FALSE)</f>
      </c>
    </row>
    <row r="902" spans="1:36" x14ac:dyDescent="0.25">
      <c r="A902">
        <v>2024</v>
      </c>
      <c r="B902" t="s">
        <v>31</v>
      </c>
      <c r="C902" t="s">
        <v>32</v>
      </c>
      <c r="D902" t="s">
        <v>33</v>
      </c>
      <c r="E902">
        <v>480</v>
      </c>
      <c r="F902">
        <f>IF(IFERROR(VLOOKUP(E902,Store_Showcase!B2:H144,{2}, FALSE), TRUE)=TRUE, IF(IFERROR(VLOOKUP(E902,Store_SRP!B2:H110,{2}, FALSE), TRUE)=TRUE,VLOOKUP(E902,Store_VAM!B2:H273,{2}, FALSE),VLOOKUP(E902,Store_SRP!B2:H110,{2}, FALSE)), VLOOKUP(E902,Store_Showcase!B2:H144,{2}, FALSE))</f>
      </c>
      <c r="G902">
        <v>655830</v>
      </c>
      <c r="H902" t="s">
        <v>613</v>
      </c>
      <c r="I902" s="8" t="s">
        <v>2048</v>
      </c>
      <c r="J902" t="s">
        <v>36</v>
      </c>
      <c r="K902" s="8">
        <f>IF(J902="PCK", I902, 0)</f>
      </c>
      <c r="L902" s="8">
        <f>IF(J902="KLS", I902, IF(J902="PCK", I902*VLOOKUP(G902,Sku_Consolidated!A2:U957,21, FALSE),I902*VLOOKUP(G902,Sku_Consolidated!A2:U957,21, FALSE)))</f>
      </c>
      <c r="M902" s="8">
        <f>IF(J902="PCS", I902, 0)</f>
      </c>
      <c r="N902" s="8" t="s">
        <v>2049</v>
      </c>
      <c r="O902" s="8">
        <f>N902 * VLOOKUP(E902&amp;VLOOKUP(G902,Sku_Consolidated!A2:Q957,17,FALSE),Sku_CommRate!A2:E1002, 5, FALSE)</f>
      </c>
      <c r="P902" s="8">
        <f>N902 - O902</f>
      </c>
      <c r="Q902">
        <f>VLOOKUP(G902,Sku_Consolidated!A2:G957,7, FALSE)</f>
      </c>
      <c r="R902">
        <f>IF(IFERROR(VLOOKUP(E902,Store_Showcase!B2:H144,7, FALSE), TRUE)=TRUE, IF(IFERROR(VLOOKUP(E902,Store_SRP!B2:H110,7, FALSE), TRUE)=TRUE,VLOOKUP(E902,Store_VAM!B2:H273,7, FALSE),VLOOKUP(E902,Store_SRP!B2:H110,7, FALSE)), VLOOKUP(E902,Store_Showcase!B2:H144,7, FALSE))</f>
      </c>
      <c r="S902">
        <f>IF(IFERROR(VLOOKUP(E902,Store_Showcase!B2:I144,8, FALSE), TRUE)=TRUE, IF(IFERROR(VLOOKUP(E902,Store_SRP!B2:I110,8, FALSE), TRUE)=TRUE,VLOOKUP(E902,Store_VAM!B2:I273,8, FALSE),VLOOKUP(E902,Store_SRP!B2:I110,8, FALSE)), VLOOKUP(E902,Store_Showcase!B2:I144,8, FALSE))</f>
      </c>
      <c r="T902">
        <f>VLOOKUP(G902,Sku_Consolidated!A2:R957,18,FALSE)</f>
      </c>
      <c r="U902">
        <v>6487</v>
      </c>
      <c r="V902">
        <f>IF(VLOOKUP(G902,Sku_Consolidated!A2:S957,19,FALSE)="SHOWCASE", VLOOKUP(E902,Store_Showcase!B2:L144,11, FALSE), IF(VLOOKUP(G902,Sku_Consolidated!A2:S957,19,FALSE)="VAM",VLOOKUP(E902,Store_VAM!B2:L273,11, FALSE),VLOOKUP(E902,Store_SRP!B2:L110,11, FALSE)))</f>
      </c>
      <c r="W902">
        <f>VLOOKUP(G902,Sku_Consolidated!A2:W957,11,FALSE)</f>
      </c>
      <c r="X902">
        <f>VLOOKUP(G902,Sku_Consolidated!A2:H957,8,FALSE)</f>
      </c>
      <c r="Y902">
        <f>VLOOKUP(G902,Sku_Consolidated!A2:I957,9,FALSE)</f>
      </c>
      <c r="Z902" t="s">
        <v>38</v>
      </c>
      <c r="AA902">
        <f>VLOOKUP(G902,Sku_Consolidated!A2:E957,5,FALSE)</f>
      </c>
      <c r="AB902">
        <f>IF(VLOOKUP(G902,Sku_Consolidated!A2:S957,19,FALSE)="SHOWCASE", VLOOKUP(E902,Store_Showcase!B2:N144,13, FALSE), IF(VLOOKUP(G902,Sku_Consolidated!A2:S957,19,FALSE)="VAM",VLOOKUP(E902,Store_VAM!B2:N273,13, FALSE),VLOOKUP(E902,Store_SRP!B2:N110,13, FALSE)))</f>
      </c>
      <c r="AC902">
        <f>IF(IFERROR(AB902,TRUE)=TRUE, "-","OK")</f>
      </c>
      <c r="AD902" s="8" t="s">
        <v>2049</v>
      </c>
      <c r="AE902" s="8" t="s">
        <v>39</v>
      </c>
      <c r="AF902">
        <f>IF(IFERROR(VLOOKUP(E902,Store_Showcase!B2:H144,{5}, FALSE), TRUE)=TRUE, IF(IFERROR(VLOOKUP(E902,Store_SRP!B2:H110,{5}, FALSE), TRUE)=TRUE,VLOOKUP(E902,Store_VAM!B2:H273,{5}, FALSE),VLOOKUP(E902,Store_SRP!B2:H110,{5}, FALSE)), VLOOKUP(E902,Store_Showcase!B2:H144,{5}, FALSE))</f>
      </c>
      <c r="AG902">
        <f>IF(IFERROR(VLOOKUP(E902,Store_Showcase!B2:H144,{6}, FALSE), TRUE)=TRUE, IF(IFERROR(VLOOKUP(E902,Store_SRP!B2:H110,{6}, FALSE), TRUE)=TRUE,VLOOKUP(E902,Store_VAM!B2:H273,{6}, FALSE),VLOOKUP(E902,Store_SRP!B2:H110,{6}, FALSE)), VLOOKUP(E902,Store_Showcase!B2:H144,{6}, FALSE))</f>
      </c>
      <c r="AH902">
        <f>VLOOKUP(G902,Sku_Consolidated!A2:R957,18,FALSE)</f>
      </c>
      <c r="AI902">
        <f>VLOOKUP(G902,Sku_Consolidated!A2:S957,19,FALSE)</f>
      </c>
      <c r="AJ902">
        <f>VLOOKUP(G902,Sku_Consolidated!A2:T957,20,FALSE)</f>
      </c>
    </row>
    <row r="903" spans="1:36" x14ac:dyDescent="0.25">
      <c r="A903">
        <v>2024</v>
      </c>
      <c r="B903" t="s">
        <v>31</v>
      </c>
      <c r="C903" t="s">
        <v>32</v>
      </c>
      <c r="D903" t="s">
        <v>33</v>
      </c>
      <c r="E903">
        <v>485</v>
      </c>
      <c r="F903">
        <f>IF(IFERROR(VLOOKUP(E903,Store_Showcase!B2:H144,{2}, FALSE), TRUE)=TRUE, IF(IFERROR(VLOOKUP(E903,Store_SRP!B2:H110,{2}, FALSE), TRUE)=TRUE,VLOOKUP(E903,Store_VAM!B2:H273,{2}, FALSE),VLOOKUP(E903,Store_SRP!B2:H110,{2}, FALSE)), VLOOKUP(E903,Store_Showcase!B2:H144,{2}, FALSE))</f>
      </c>
      <c r="G903">
        <v>655815</v>
      </c>
      <c r="H903" t="s">
        <v>446</v>
      </c>
      <c r="I903" s="8" t="s">
        <v>2050</v>
      </c>
      <c r="J903" t="s">
        <v>36</v>
      </c>
      <c r="K903" s="8">
        <f>IF(J903="PCK", I903, 0)</f>
      </c>
      <c r="L903" s="8">
        <f>IF(J903="KLS", I903, IF(J903="PCK", I903*VLOOKUP(G903,Sku_Consolidated!A2:U957,21, FALSE),I903*VLOOKUP(G903,Sku_Consolidated!A2:U957,21, FALSE)))</f>
      </c>
      <c r="M903" s="8">
        <f>IF(J903="PCS", I903, 0)</f>
      </c>
      <c r="N903" s="8" t="s">
        <v>2051</v>
      </c>
      <c r="O903" s="8">
        <f>N903 * VLOOKUP(E903&amp;VLOOKUP(G903,Sku_Consolidated!A2:Q957,17,FALSE),Sku_CommRate!A2:E1002, 5, FALSE)</f>
      </c>
      <c r="P903" s="8">
        <f>N903 - O903</f>
      </c>
      <c r="Q903">
        <f>VLOOKUP(G903,Sku_Consolidated!A2:G957,7, FALSE)</f>
      </c>
      <c r="R903">
        <f>IF(IFERROR(VLOOKUP(E903,Store_Showcase!B2:H144,7, FALSE), TRUE)=TRUE, IF(IFERROR(VLOOKUP(E903,Store_SRP!B2:H110,7, FALSE), TRUE)=TRUE,VLOOKUP(E903,Store_VAM!B2:H273,7, FALSE),VLOOKUP(E903,Store_SRP!B2:H110,7, FALSE)), VLOOKUP(E903,Store_Showcase!B2:H144,7, FALSE))</f>
      </c>
      <c r="S903">
        <f>IF(IFERROR(VLOOKUP(E903,Store_Showcase!B2:I144,8, FALSE), TRUE)=TRUE, IF(IFERROR(VLOOKUP(E903,Store_SRP!B2:I110,8, FALSE), TRUE)=TRUE,VLOOKUP(E903,Store_VAM!B2:I273,8, FALSE),VLOOKUP(E903,Store_SRP!B2:I110,8, FALSE)), VLOOKUP(E903,Store_Showcase!B2:I144,8, FALSE))</f>
      </c>
      <c r="T903">
        <f>VLOOKUP(G903,Sku_Consolidated!A2:R957,18,FALSE)</f>
      </c>
      <c r="U903">
        <v>6472</v>
      </c>
      <c r="V903">
        <f>IF(VLOOKUP(G903,Sku_Consolidated!A2:S957,19,FALSE)="SHOWCASE", VLOOKUP(E903,Store_Showcase!B2:L144,11, FALSE), IF(VLOOKUP(G903,Sku_Consolidated!A2:S957,19,FALSE)="VAM",VLOOKUP(E903,Store_VAM!B2:L273,11, FALSE),VLOOKUP(E903,Store_SRP!B2:L110,11, FALSE)))</f>
      </c>
      <c r="W903">
        <f>VLOOKUP(G903,Sku_Consolidated!A2:W957,11,FALSE)</f>
      </c>
      <c r="X903">
        <f>VLOOKUP(G903,Sku_Consolidated!A2:H957,8,FALSE)</f>
      </c>
      <c r="Y903">
        <f>VLOOKUP(G903,Sku_Consolidated!A2:I957,9,FALSE)</f>
      </c>
      <c r="Z903" t="s">
        <v>38</v>
      </c>
      <c r="AA903">
        <f>VLOOKUP(G903,Sku_Consolidated!A2:E957,5,FALSE)</f>
      </c>
      <c r="AB903">
        <f>IF(VLOOKUP(G903,Sku_Consolidated!A2:S957,19,FALSE)="SHOWCASE", VLOOKUP(E903,Store_Showcase!B2:N144,13, FALSE), IF(VLOOKUP(G903,Sku_Consolidated!A2:S957,19,FALSE)="VAM",VLOOKUP(E903,Store_VAM!B2:N273,13, FALSE),VLOOKUP(E903,Store_SRP!B2:N110,13, FALSE)))</f>
      </c>
      <c r="AC903">
        <f>IF(IFERROR(AB903,TRUE)=TRUE, "-","OK")</f>
      </c>
      <c r="AD903" s="8" t="s">
        <v>2051</v>
      </c>
      <c r="AE903" s="8" t="s">
        <v>39</v>
      </c>
      <c r="AF903">
        <f>IF(IFERROR(VLOOKUP(E903,Store_Showcase!B2:H144,{5}, FALSE), TRUE)=TRUE, IF(IFERROR(VLOOKUP(E903,Store_SRP!B2:H110,{5}, FALSE), TRUE)=TRUE,VLOOKUP(E903,Store_VAM!B2:H273,{5}, FALSE),VLOOKUP(E903,Store_SRP!B2:H110,{5}, FALSE)), VLOOKUP(E903,Store_Showcase!B2:H144,{5}, FALSE))</f>
      </c>
      <c r="AG903">
        <f>IF(IFERROR(VLOOKUP(E903,Store_Showcase!B2:H144,{6}, FALSE), TRUE)=TRUE, IF(IFERROR(VLOOKUP(E903,Store_SRP!B2:H110,{6}, FALSE), TRUE)=TRUE,VLOOKUP(E903,Store_VAM!B2:H273,{6}, FALSE),VLOOKUP(E903,Store_SRP!B2:H110,{6}, FALSE)), VLOOKUP(E903,Store_Showcase!B2:H144,{6}, FALSE))</f>
      </c>
      <c r="AH903">
        <f>VLOOKUP(G903,Sku_Consolidated!A2:R957,18,FALSE)</f>
      </c>
      <c r="AI903">
        <f>VLOOKUP(G903,Sku_Consolidated!A2:S957,19,FALSE)</f>
      </c>
      <c r="AJ903">
        <f>VLOOKUP(G903,Sku_Consolidated!A2:T957,20,FALSE)</f>
      </c>
    </row>
    <row r="904" spans="1:36" x14ac:dyDescent="0.25">
      <c r="A904">
        <v>2024</v>
      </c>
      <c r="B904" t="s">
        <v>31</v>
      </c>
      <c r="C904" t="s">
        <v>32</v>
      </c>
      <c r="D904" t="s">
        <v>33</v>
      </c>
      <c r="E904">
        <v>4019</v>
      </c>
      <c r="F904">
        <f>IF(IFERROR(VLOOKUP(E904,Store_Showcase!B2:H144,{2}, FALSE), TRUE)=TRUE, IF(IFERROR(VLOOKUP(E904,Store_SRP!B2:H110,{2}, FALSE), TRUE)=TRUE,VLOOKUP(E904,Store_VAM!B2:H273,{2}, FALSE),VLOOKUP(E904,Store_SRP!B2:H110,{2}, FALSE)), VLOOKUP(E904,Store_Showcase!B2:H144,{2}, FALSE))</f>
      </c>
      <c r="G904">
        <v>655709</v>
      </c>
      <c r="H904" t="s">
        <v>318</v>
      </c>
      <c r="I904" s="8" t="s">
        <v>2052</v>
      </c>
      <c r="J904" t="s">
        <v>36</v>
      </c>
      <c r="K904" s="8">
        <f>IF(J904="PCK", I904, 0)</f>
      </c>
      <c r="L904" s="8">
        <f>IF(J904="KLS", I904, IF(J904="PCK", I904*VLOOKUP(G904,Sku_Consolidated!A2:U957,21, FALSE),I904*VLOOKUP(G904,Sku_Consolidated!A2:U957,21, FALSE)))</f>
      </c>
      <c r="M904" s="8">
        <f>IF(J904="PCS", I904, 0)</f>
      </c>
      <c r="N904" s="8" t="s">
        <v>2053</v>
      </c>
      <c r="O904" s="8">
        <f>N904 * VLOOKUP(E904&amp;VLOOKUP(G904,Sku_Consolidated!A2:Q957,17,FALSE),Sku_CommRate!A2:E1002, 5, FALSE)</f>
      </c>
      <c r="P904" s="8">
        <f>N904 - O904</f>
      </c>
      <c r="Q904">
        <f>VLOOKUP(G904,Sku_Consolidated!A2:G957,7, FALSE)</f>
      </c>
      <c r="R904">
        <f>IF(IFERROR(VLOOKUP(E904,Store_Showcase!B2:H144,7, FALSE), TRUE)=TRUE, IF(IFERROR(VLOOKUP(E904,Store_SRP!B2:H110,7, FALSE), TRUE)=TRUE,VLOOKUP(E904,Store_VAM!B2:H273,7, FALSE),VLOOKUP(E904,Store_SRP!B2:H110,7, FALSE)), VLOOKUP(E904,Store_Showcase!B2:H144,7, FALSE))</f>
      </c>
      <c r="S904">
        <f>IF(IFERROR(VLOOKUP(E904,Store_Showcase!B2:I144,8, FALSE), TRUE)=TRUE, IF(IFERROR(VLOOKUP(E904,Store_SRP!B2:I110,8, FALSE), TRUE)=TRUE,VLOOKUP(E904,Store_VAM!B2:I273,8, FALSE),VLOOKUP(E904,Store_SRP!B2:I110,8, FALSE)), VLOOKUP(E904,Store_Showcase!B2:I144,8, FALSE))</f>
      </c>
      <c r="T904">
        <f>VLOOKUP(G904,Sku_Consolidated!A2:R957,18,FALSE)</f>
      </c>
      <c r="U904">
        <v>6437</v>
      </c>
      <c r="V904">
        <f>IF(VLOOKUP(G904,Sku_Consolidated!A2:S957,19,FALSE)="SHOWCASE", VLOOKUP(E904,Store_Showcase!B2:L144,11, FALSE), IF(VLOOKUP(G904,Sku_Consolidated!A2:S957,19,FALSE)="VAM",VLOOKUP(E904,Store_VAM!B2:L273,11, FALSE),VLOOKUP(E904,Store_SRP!B2:L110,11, FALSE)))</f>
      </c>
      <c r="W904">
        <f>VLOOKUP(G904,Sku_Consolidated!A2:W957,11,FALSE)</f>
      </c>
      <c r="X904">
        <f>VLOOKUP(G904,Sku_Consolidated!A2:H957,8,FALSE)</f>
      </c>
      <c r="Y904">
        <f>VLOOKUP(G904,Sku_Consolidated!A2:I957,9,FALSE)</f>
      </c>
      <c r="Z904" t="s">
        <v>38</v>
      </c>
      <c r="AA904">
        <f>VLOOKUP(G904,Sku_Consolidated!A2:E957,5,FALSE)</f>
      </c>
      <c r="AB904">
        <f>IF(VLOOKUP(G904,Sku_Consolidated!A2:S957,19,FALSE)="SHOWCASE", VLOOKUP(E904,Store_Showcase!B2:N144,13, FALSE), IF(VLOOKUP(G904,Sku_Consolidated!A2:S957,19,FALSE)="VAM",VLOOKUP(E904,Store_VAM!B2:N273,13, FALSE),VLOOKUP(E904,Store_SRP!B2:N110,13, FALSE)))</f>
      </c>
      <c r="AC904">
        <f>IF(IFERROR(AB904,TRUE)=TRUE, "-","OK")</f>
      </c>
      <c r="AD904" s="8" t="s">
        <v>2053</v>
      </c>
      <c r="AE904" s="8" t="s">
        <v>39</v>
      </c>
      <c r="AF904">
        <f>IF(IFERROR(VLOOKUP(E904,Store_Showcase!B2:H144,{5}, FALSE), TRUE)=TRUE, IF(IFERROR(VLOOKUP(E904,Store_SRP!B2:H110,{5}, FALSE), TRUE)=TRUE,VLOOKUP(E904,Store_VAM!B2:H273,{5}, FALSE),VLOOKUP(E904,Store_SRP!B2:H110,{5}, FALSE)), VLOOKUP(E904,Store_Showcase!B2:H144,{5}, FALSE))</f>
      </c>
      <c r="AG904">
        <f>IF(IFERROR(VLOOKUP(E904,Store_Showcase!B2:H144,{6}, FALSE), TRUE)=TRUE, IF(IFERROR(VLOOKUP(E904,Store_SRP!B2:H110,{6}, FALSE), TRUE)=TRUE,VLOOKUP(E904,Store_VAM!B2:H273,{6}, FALSE),VLOOKUP(E904,Store_SRP!B2:H110,{6}, FALSE)), VLOOKUP(E904,Store_Showcase!B2:H144,{6}, FALSE))</f>
      </c>
      <c r="AH904">
        <f>VLOOKUP(G904,Sku_Consolidated!A2:R957,18,FALSE)</f>
      </c>
      <c r="AI904">
        <f>VLOOKUP(G904,Sku_Consolidated!A2:S957,19,FALSE)</f>
      </c>
      <c r="AJ904">
        <f>VLOOKUP(G904,Sku_Consolidated!A2:T957,20,FALSE)</f>
      </c>
    </row>
    <row r="905" spans="1:36" x14ac:dyDescent="0.25">
      <c r="A905">
        <v>2024</v>
      </c>
      <c r="B905" t="s">
        <v>31</v>
      </c>
      <c r="C905" t="s">
        <v>32</v>
      </c>
      <c r="D905" t="s">
        <v>33</v>
      </c>
      <c r="E905">
        <v>423</v>
      </c>
      <c r="F905">
        <f>IF(IFERROR(VLOOKUP(E905,Store_Showcase!B2:H144,{2}, FALSE), TRUE)=TRUE, IF(IFERROR(VLOOKUP(E905,Store_SRP!B2:H110,{2}, FALSE), TRUE)=TRUE,VLOOKUP(E905,Store_VAM!B2:H273,{2}, FALSE),VLOOKUP(E905,Store_SRP!B2:H110,{2}, FALSE)), VLOOKUP(E905,Store_Showcase!B2:H144,{2}, FALSE))</f>
      </c>
      <c r="G905">
        <v>655734</v>
      </c>
      <c r="H905" t="s">
        <v>232</v>
      </c>
      <c r="I905" s="8" t="s">
        <v>2054</v>
      </c>
      <c r="J905" t="s">
        <v>36</v>
      </c>
      <c r="K905" s="8">
        <f>IF(J905="PCK", I905, 0)</f>
      </c>
      <c r="L905" s="8">
        <f>IF(J905="KLS", I905, IF(J905="PCK", I905*VLOOKUP(G905,Sku_Consolidated!A2:U957,21, FALSE),I905*VLOOKUP(G905,Sku_Consolidated!A2:U957,21, FALSE)))</f>
      </c>
      <c r="M905" s="8">
        <f>IF(J905="PCS", I905, 0)</f>
      </c>
      <c r="N905" s="8" t="s">
        <v>2055</v>
      </c>
      <c r="O905" s="8">
        <f>N905 * VLOOKUP(E905&amp;VLOOKUP(G905,Sku_Consolidated!A2:Q957,17,FALSE),Sku_CommRate!A2:E1002, 5, FALSE)</f>
      </c>
      <c r="P905" s="8">
        <f>N905 - O905</f>
      </c>
      <c r="Q905">
        <f>VLOOKUP(G905,Sku_Consolidated!A2:G957,7, FALSE)</f>
      </c>
      <c r="R905">
        <f>IF(IFERROR(VLOOKUP(E905,Store_Showcase!B2:H144,7, FALSE), TRUE)=TRUE, IF(IFERROR(VLOOKUP(E905,Store_SRP!B2:H110,7, FALSE), TRUE)=TRUE,VLOOKUP(E905,Store_VAM!B2:H273,7, FALSE),VLOOKUP(E905,Store_SRP!B2:H110,7, FALSE)), VLOOKUP(E905,Store_Showcase!B2:H144,7, FALSE))</f>
      </c>
      <c r="S905">
        <f>IF(IFERROR(VLOOKUP(E905,Store_Showcase!B2:I144,8, FALSE), TRUE)=TRUE, IF(IFERROR(VLOOKUP(E905,Store_SRP!B2:I110,8, FALSE), TRUE)=TRUE,VLOOKUP(E905,Store_VAM!B2:I273,8, FALSE),VLOOKUP(E905,Store_SRP!B2:I110,8, FALSE)), VLOOKUP(E905,Store_Showcase!B2:I144,8, FALSE))</f>
      </c>
      <c r="T905">
        <f>VLOOKUP(G905,Sku_Consolidated!A2:R957,18,FALSE)</f>
      </c>
      <c r="U905">
        <v>6455</v>
      </c>
      <c r="V905">
        <f>IF(VLOOKUP(G905,Sku_Consolidated!A2:S957,19,FALSE)="SHOWCASE", VLOOKUP(E905,Store_Showcase!B2:L144,11, FALSE), IF(VLOOKUP(G905,Sku_Consolidated!A2:S957,19,FALSE)="VAM",VLOOKUP(E905,Store_VAM!B2:L273,11, FALSE),VLOOKUP(E905,Store_SRP!B2:L110,11, FALSE)))</f>
      </c>
      <c r="W905">
        <f>VLOOKUP(G905,Sku_Consolidated!A2:W957,11,FALSE)</f>
      </c>
      <c r="X905">
        <f>VLOOKUP(G905,Sku_Consolidated!A2:H957,8,FALSE)</f>
      </c>
      <c r="Y905">
        <f>VLOOKUP(G905,Sku_Consolidated!A2:I957,9,FALSE)</f>
      </c>
      <c r="Z905" t="s">
        <v>38</v>
      </c>
      <c r="AA905">
        <f>VLOOKUP(G905,Sku_Consolidated!A2:E957,5,FALSE)</f>
      </c>
      <c r="AB905">
        <f>IF(VLOOKUP(G905,Sku_Consolidated!A2:S957,19,FALSE)="SHOWCASE", VLOOKUP(E905,Store_Showcase!B2:N144,13, FALSE), IF(VLOOKUP(G905,Sku_Consolidated!A2:S957,19,FALSE)="VAM",VLOOKUP(E905,Store_VAM!B2:N273,13, FALSE),VLOOKUP(E905,Store_SRP!B2:N110,13, FALSE)))</f>
      </c>
      <c r="AC905">
        <f>IF(IFERROR(AB905,TRUE)=TRUE, "-","OK")</f>
      </c>
      <c r="AD905" s="8" t="s">
        <v>2055</v>
      </c>
      <c r="AE905" s="8" t="s">
        <v>39</v>
      </c>
      <c r="AF905">
        <f>IF(IFERROR(VLOOKUP(E905,Store_Showcase!B2:H144,{5}, FALSE), TRUE)=TRUE, IF(IFERROR(VLOOKUP(E905,Store_SRP!B2:H110,{5}, FALSE), TRUE)=TRUE,VLOOKUP(E905,Store_VAM!B2:H273,{5}, FALSE),VLOOKUP(E905,Store_SRP!B2:H110,{5}, FALSE)), VLOOKUP(E905,Store_Showcase!B2:H144,{5}, FALSE))</f>
      </c>
      <c r="AG905">
        <f>IF(IFERROR(VLOOKUP(E905,Store_Showcase!B2:H144,{6}, FALSE), TRUE)=TRUE, IF(IFERROR(VLOOKUP(E905,Store_SRP!B2:H110,{6}, FALSE), TRUE)=TRUE,VLOOKUP(E905,Store_VAM!B2:H273,{6}, FALSE),VLOOKUP(E905,Store_SRP!B2:H110,{6}, FALSE)), VLOOKUP(E905,Store_Showcase!B2:H144,{6}, FALSE))</f>
      </c>
      <c r="AH905">
        <f>VLOOKUP(G905,Sku_Consolidated!A2:R957,18,FALSE)</f>
      </c>
      <c r="AI905">
        <f>VLOOKUP(G905,Sku_Consolidated!A2:S957,19,FALSE)</f>
      </c>
      <c r="AJ905">
        <f>VLOOKUP(G905,Sku_Consolidated!A2:T957,20,FALSE)</f>
      </c>
    </row>
    <row r="906" spans="1:36" x14ac:dyDescent="0.25">
      <c r="A906">
        <v>2024</v>
      </c>
      <c r="B906" t="s">
        <v>31</v>
      </c>
      <c r="C906" t="s">
        <v>32</v>
      </c>
      <c r="D906" t="s">
        <v>33</v>
      </c>
      <c r="E906">
        <v>818</v>
      </c>
      <c r="F906">
        <f>IF(IFERROR(VLOOKUP(E906,Store_Showcase!B2:H144,{2}, FALSE), TRUE)=TRUE, IF(IFERROR(VLOOKUP(E906,Store_SRP!B2:H110,{2}, FALSE), TRUE)=TRUE,VLOOKUP(E906,Store_VAM!B2:H273,{2}, FALSE),VLOOKUP(E906,Store_SRP!B2:H110,{2}, FALSE)), VLOOKUP(E906,Store_Showcase!B2:H144,{2}, FALSE))</f>
      </c>
      <c r="G906">
        <v>703520</v>
      </c>
      <c r="H906" t="s">
        <v>1460</v>
      </c>
      <c r="I906" s="8" t="s">
        <v>1633</v>
      </c>
      <c r="J906" t="s">
        <v>493</v>
      </c>
      <c r="K906" s="8">
        <f>IF(J906="PCK", I906, 0)</f>
      </c>
      <c r="L906" s="8">
        <f>IF(J906="KLS", I906, IF(J906="PCK", I906*VLOOKUP(G906,Sku_Consolidated!A2:U957,21, FALSE),I906*VLOOKUP(G906,Sku_Consolidated!A2:U957,21, FALSE)))</f>
      </c>
      <c r="M906" s="8">
        <f>IF(J906="PCS", I906, 0)</f>
      </c>
      <c r="N906" s="8" t="s">
        <v>1930</v>
      </c>
      <c r="O906" s="8">
        <f>N906 * VLOOKUP(E906&amp;VLOOKUP(G906,Sku_Consolidated!A2:Q957,17,FALSE),Sku_CommRate!A2:E1002, 5, FALSE)</f>
      </c>
      <c r="P906" s="8">
        <f>N906 - O906</f>
      </c>
      <c r="Q906">
        <f>VLOOKUP(G906,Sku_Consolidated!A2:G957,7, FALSE)</f>
      </c>
      <c r="R906">
        <f>IF(IFERROR(VLOOKUP(E906,Store_Showcase!B2:H144,7, FALSE), TRUE)=TRUE, IF(IFERROR(VLOOKUP(E906,Store_SRP!B2:H110,7, FALSE), TRUE)=TRUE,VLOOKUP(E906,Store_VAM!B2:H273,7, FALSE),VLOOKUP(E906,Store_SRP!B2:H110,7, FALSE)), VLOOKUP(E906,Store_Showcase!B2:H144,7, FALSE))</f>
      </c>
      <c r="S906">
        <f>IF(IFERROR(VLOOKUP(E906,Store_Showcase!B2:I144,8, FALSE), TRUE)=TRUE, IF(IFERROR(VLOOKUP(E906,Store_SRP!B2:I110,8, FALSE), TRUE)=TRUE,VLOOKUP(E906,Store_VAM!B2:I273,8, FALSE),VLOOKUP(E906,Store_SRP!B2:I110,8, FALSE)), VLOOKUP(E906,Store_Showcase!B2:I144,8, FALSE))</f>
      </c>
      <c r="T906">
        <f>VLOOKUP(G906,Sku_Consolidated!A2:R957,18,FALSE)</f>
      </c>
      <c r="U906">
        <v>4806532531649</v>
      </c>
      <c r="V906">
        <f>IF(VLOOKUP(G906,Sku_Consolidated!A2:S957,19,FALSE)="SHOWCASE", VLOOKUP(E906,Store_Showcase!B2:L144,11, FALSE), IF(VLOOKUP(G906,Sku_Consolidated!A2:S957,19,FALSE)="VAM",VLOOKUP(E906,Store_VAM!B2:L273,11, FALSE),VLOOKUP(E906,Store_SRP!B2:L110,11, FALSE)))</f>
      </c>
      <c r="W906">
        <f>VLOOKUP(G906,Sku_Consolidated!A2:W957,11,FALSE)</f>
      </c>
      <c r="X906">
        <f>VLOOKUP(G906,Sku_Consolidated!A2:H957,8,FALSE)</f>
      </c>
      <c r="Y906">
        <f>VLOOKUP(G906,Sku_Consolidated!A2:I957,9,FALSE)</f>
      </c>
      <c r="Z906" t="s">
        <v>38</v>
      </c>
      <c r="AA906">
        <f>VLOOKUP(G906,Sku_Consolidated!A2:E957,5,FALSE)</f>
      </c>
      <c r="AB906">
        <f>IF(VLOOKUP(G906,Sku_Consolidated!A2:S957,19,FALSE)="SHOWCASE", VLOOKUP(E906,Store_Showcase!B2:N144,13, FALSE), IF(VLOOKUP(G906,Sku_Consolidated!A2:S957,19,FALSE)="VAM",VLOOKUP(E906,Store_VAM!B2:N273,13, FALSE),VLOOKUP(E906,Store_SRP!B2:N110,13, FALSE)))</f>
      </c>
      <c r="AC906">
        <f>IF(IFERROR(AB906,TRUE)=TRUE, "-","OK")</f>
      </c>
      <c r="AD906" s="8" t="s">
        <v>2056</v>
      </c>
      <c r="AE906" s="8" t="s">
        <v>2057</v>
      </c>
      <c r="AF906">
        <f>IF(IFERROR(VLOOKUP(E906,Store_Showcase!B2:H144,{5}, FALSE), TRUE)=TRUE, IF(IFERROR(VLOOKUP(E906,Store_SRP!B2:H110,{5}, FALSE), TRUE)=TRUE,VLOOKUP(E906,Store_VAM!B2:H273,{5}, FALSE),VLOOKUP(E906,Store_SRP!B2:H110,{5}, FALSE)), VLOOKUP(E906,Store_Showcase!B2:H144,{5}, FALSE))</f>
      </c>
      <c r="AG906">
        <f>IF(IFERROR(VLOOKUP(E906,Store_Showcase!B2:H144,{6}, FALSE), TRUE)=TRUE, IF(IFERROR(VLOOKUP(E906,Store_SRP!B2:H110,{6}, FALSE), TRUE)=TRUE,VLOOKUP(E906,Store_VAM!B2:H273,{6}, FALSE),VLOOKUP(E906,Store_SRP!B2:H110,{6}, FALSE)), VLOOKUP(E906,Store_Showcase!B2:H144,{6}, FALSE))</f>
      </c>
      <c r="AH906">
        <f>VLOOKUP(G906,Sku_Consolidated!A2:R957,18,FALSE)</f>
      </c>
      <c r="AI906">
        <f>VLOOKUP(G906,Sku_Consolidated!A2:S957,19,FALSE)</f>
      </c>
      <c r="AJ906">
        <f>VLOOKUP(G906,Sku_Consolidated!A2:T957,20,FALSE)</f>
      </c>
    </row>
    <row r="907" spans="1:36" x14ac:dyDescent="0.25">
      <c r="A907">
        <v>2024</v>
      </c>
      <c r="B907" t="s">
        <v>31</v>
      </c>
      <c r="C907" t="s">
        <v>32</v>
      </c>
      <c r="D907" t="s">
        <v>33</v>
      </c>
      <c r="E907">
        <v>801</v>
      </c>
      <c r="F907">
        <f>IF(IFERROR(VLOOKUP(E907,Store_Showcase!B2:H144,{2}, FALSE), TRUE)=TRUE, IF(IFERROR(VLOOKUP(E907,Store_SRP!B2:H110,{2}, FALSE), TRUE)=TRUE,VLOOKUP(E907,Store_VAM!B2:H273,{2}, FALSE),VLOOKUP(E907,Store_SRP!B2:H110,{2}, FALSE)), VLOOKUP(E907,Store_Showcase!B2:H144,{2}, FALSE))</f>
      </c>
      <c r="G907">
        <v>703520</v>
      </c>
      <c r="H907" t="s">
        <v>1460</v>
      </c>
      <c r="I907" s="8" t="s">
        <v>1633</v>
      </c>
      <c r="J907" t="s">
        <v>493</v>
      </c>
      <c r="K907" s="8">
        <f>IF(J907="PCK", I907, 0)</f>
      </c>
      <c r="L907" s="8">
        <f>IF(J907="KLS", I907, IF(J907="PCK", I907*VLOOKUP(G907,Sku_Consolidated!A2:U957,21, FALSE),I907*VLOOKUP(G907,Sku_Consolidated!A2:U957,21, FALSE)))</f>
      </c>
      <c r="M907" s="8">
        <f>IF(J907="PCS", I907, 0)</f>
      </c>
      <c r="N907" s="8" t="s">
        <v>1930</v>
      </c>
      <c r="O907" s="8">
        <f>N907 * VLOOKUP(E907&amp;VLOOKUP(G907,Sku_Consolidated!A2:Q957,17,FALSE),Sku_CommRate!A2:E1002, 5, FALSE)</f>
      </c>
      <c r="P907" s="8">
        <f>N907 - O907</f>
      </c>
      <c r="Q907">
        <f>VLOOKUP(G907,Sku_Consolidated!A2:G957,7, FALSE)</f>
      </c>
      <c r="R907">
        <f>IF(IFERROR(VLOOKUP(E907,Store_Showcase!B2:H144,7, FALSE), TRUE)=TRUE, IF(IFERROR(VLOOKUP(E907,Store_SRP!B2:H110,7, FALSE), TRUE)=TRUE,VLOOKUP(E907,Store_VAM!B2:H273,7, FALSE),VLOOKUP(E907,Store_SRP!B2:H110,7, FALSE)), VLOOKUP(E907,Store_Showcase!B2:H144,7, FALSE))</f>
      </c>
      <c r="S907">
        <f>IF(IFERROR(VLOOKUP(E907,Store_Showcase!B2:I144,8, FALSE), TRUE)=TRUE, IF(IFERROR(VLOOKUP(E907,Store_SRP!B2:I110,8, FALSE), TRUE)=TRUE,VLOOKUP(E907,Store_VAM!B2:I273,8, FALSE),VLOOKUP(E907,Store_SRP!B2:I110,8, FALSE)), VLOOKUP(E907,Store_Showcase!B2:I144,8, FALSE))</f>
      </c>
      <c r="T907">
        <f>VLOOKUP(G907,Sku_Consolidated!A2:R957,18,FALSE)</f>
      </c>
      <c r="U907">
        <v>4806532531649</v>
      </c>
      <c r="V907">
        <f>IF(VLOOKUP(G907,Sku_Consolidated!A2:S957,19,FALSE)="SHOWCASE", VLOOKUP(E907,Store_Showcase!B2:L144,11, FALSE), IF(VLOOKUP(G907,Sku_Consolidated!A2:S957,19,FALSE)="VAM",VLOOKUP(E907,Store_VAM!B2:L273,11, FALSE),VLOOKUP(E907,Store_SRP!B2:L110,11, FALSE)))</f>
      </c>
      <c r="W907">
        <f>VLOOKUP(G907,Sku_Consolidated!A2:W957,11,FALSE)</f>
      </c>
      <c r="X907">
        <f>VLOOKUP(G907,Sku_Consolidated!A2:H957,8,FALSE)</f>
      </c>
      <c r="Y907">
        <f>VLOOKUP(G907,Sku_Consolidated!A2:I957,9,FALSE)</f>
      </c>
      <c r="Z907" t="s">
        <v>38</v>
      </c>
      <c r="AA907">
        <f>VLOOKUP(G907,Sku_Consolidated!A2:E957,5,FALSE)</f>
      </c>
      <c r="AB907">
        <f>IF(VLOOKUP(G907,Sku_Consolidated!A2:S957,19,FALSE)="SHOWCASE", VLOOKUP(E907,Store_Showcase!B2:N144,13, FALSE), IF(VLOOKUP(G907,Sku_Consolidated!A2:S957,19,FALSE)="VAM",VLOOKUP(E907,Store_VAM!B2:N273,13, FALSE),VLOOKUP(E907,Store_SRP!B2:N110,13, FALSE)))</f>
      </c>
      <c r="AC907">
        <f>IF(IFERROR(AB907,TRUE)=TRUE, "-","OK")</f>
      </c>
      <c r="AD907" s="8" t="s">
        <v>2056</v>
      </c>
      <c r="AE907" s="8" t="s">
        <v>2057</v>
      </c>
      <c r="AF907">
        <f>IF(IFERROR(VLOOKUP(E907,Store_Showcase!B2:H144,{5}, FALSE), TRUE)=TRUE, IF(IFERROR(VLOOKUP(E907,Store_SRP!B2:H110,{5}, FALSE), TRUE)=TRUE,VLOOKUP(E907,Store_VAM!B2:H273,{5}, FALSE),VLOOKUP(E907,Store_SRP!B2:H110,{5}, FALSE)), VLOOKUP(E907,Store_Showcase!B2:H144,{5}, FALSE))</f>
      </c>
      <c r="AG907">
        <f>IF(IFERROR(VLOOKUP(E907,Store_Showcase!B2:H144,{6}, FALSE), TRUE)=TRUE, IF(IFERROR(VLOOKUP(E907,Store_SRP!B2:H110,{6}, FALSE), TRUE)=TRUE,VLOOKUP(E907,Store_VAM!B2:H273,{6}, FALSE),VLOOKUP(E907,Store_SRP!B2:H110,{6}, FALSE)), VLOOKUP(E907,Store_Showcase!B2:H144,{6}, FALSE))</f>
      </c>
      <c r="AH907">
        <f>VLOOKUP(G907,Sku_Consolidated!A2:R957,18,FALSE)</f>
      </c>
      <c r="AI907">
        <f>VLOOKUP(G907,Sku_Consolidated!A2:S957,19,FALSE)</f>
      </c>
      <c r="AJ907">
        <f>VLOOKUP(G907,Sku_Consolidated!A2:T957,20,FALSE)</f>
      </c>
    </row>
    <row r="908" spans="1:36" x14ac:dyDescent="0.25">
      <c r="A908">
        <v>2024</v>
      </c>
      <c r="B908" t="s">
        <v>31</v>
      </c>
      <c r="C908" t="s">
        <v>32</v>
      </c>
      <c r="D908" t="s">
        <v>33</v>
      </c>
      <c r="E908">
        <v>466</v>
      </c>
      <c r="F908">
        <f>IF(IFERROR(VLOOKUP(E908,Store_Showcase!B2:H144,{2}, FALSE), TRUE)=TRUE, IF(IFERROR(VLOOKUP(E908,Store_SRP!B2:H110,{2}, FALSE), TRUE)=TRUE,VLOOKUP(E908,Store_VAM!B2:H273,{2}, FALSE),VLOOKUP(E908,Store_SRP!B2:H110,{2}, FALSE)), VLOOKUP(E908,Store_Showcase!B2:H144,{2}, FALSE))</f>
      </c>
      <c r="G908">
        <v>655714</v>
      </c>
      <c r="H908" t="s">
        <v>834</v>
      </c>
      <c r="I908" s="8" t="s">
        <v>2002</v>
      </c>
      <c r="J908" t="s">
        <v>36</v>
      </c>
      <c r="K908" s="8">
        <f>IF(J908="PCK", I908, 0)</f>
      </c>
      <c r="L908" s="8">
        <f>IF(J908="KLS", I908, IF(J908="PCK", I908*VLOOKUP(G908,Sku_Consolidated!A2:U957,21, FALSE),I908*VLOOKUP(G908,Sku_Consolidated!A2:U957,21, FALSE)))</f>
      </c>
      <c r="M908" s="8">
        <f>IF(J908="PCS", I908, 0)</f>
      </c>
      <c r="N908" s="8" t="s">
        <v>2058</v>
      </c>
      <c r="O908" s="8">
        <f>N908 * VLOOKUP(E908&amp;VLOOKUP(G908,Sku_Consolidated!A2:Q957,17,FALSE),Sku_CommRate!A2:E1002, 5, FALSE)</f>
      </c>
      <c r="P908" s="8">
        <f>N908 - O908</f>
      </c>
      <c r="Q908">
        <f>VLOOKUP(G908,Sku_Consolidated!A2:G957,7, FALSE)</f>
      </c>
      <c r="R908">
        <f>IF(IFERROR(VLOOKUP(E908,Store_Showcase!B2:H144,7, FALSE), TRUE)=TRUE, IF(IFERROR(VLOOKUP(E908,Store_SRP!B2:H110,7, FALSE), TRUE)=TRUE,VLOOKUP(E908,Store_VAM!B2:H273,7, FALSE),VLOOKUP(E908,Store_SRP!B2:H110,7, FALSE)), VLOOKUP(E908,Store_Showcase!B2:H144,7, FALSE))</f>
      </c>
      <c r="S908">
        <f>IF(IFERROR(VLOOKUP(E908,Store_Showcase!B2:I144,8, FALSE), TRUE)=TRUE, IF(IFERROR(VLOOKUP(E908,Store_SRP!B2:I110,8, FALSE), TRUE)=TRUE,VLOOKUP(E908,Store_VAM!B2:I273,8, FALSE),VLOOKUP(E908,Store_SRP!B2:I110,8, FALSE)), VLOOKUP(E908,Store_Showcase!B2:I144,8, FALSE))</f>
      </c>
      <c r="T908">
        <f>VLOOKUP(G908,Sku_Consolidated!A2:R957,18,FALSE)</f>
      </c>
      <c r="U908">
        <v>6442</v>
      </c>
      <c r="V908">
        <f>IF(VLOOKUP(G908,Sku_Consolidated!A2:S957,19,FALSE)="SHOWCASE", VLOOKUP(E908,Store_Showcase!B2:L144,11, FALSE), IF(VLOOKUP(G908,Sku_Consolidated!A2:S957,19,FALSE)="VAM",VLOOKUP(E908,Store_VAM!B2:L273,11, FALSE),VLOOKUP(E908,Store_SRP!B2:L110,11, FALSE)))</f>
      </c>
      <c r="W908">
        <f>VLOOKUP(G908,Sku_Consolidated!A2:W957,11,FALSE)</f>
      </c>
      <c r="X908">
        <f>VLOOKUP(G908,Sku_Consolidated!A2:H957,8,FALSE)</f>
      </c>
      <c r="Y908">
        <f>VLOOKUP(G908,Sku_Consolidated!A2:I957,9,FALSE)</f>
      </c>
      <c r="Z908" t="s">
        <v>38</v>
      </c>
      <c r="AA908">
        <f>VLOOKUP(G908,Sku_Consolidated!A2:E957,5,FALSE)</f>
      </c>
      <c r="AB908">
        <f>IF(VLOOKUP(G908,Sku_Consolidated!A2:S957,19,FALSE)="SHOWCASE", VLOOKUP(E908,Store_Showcase!B2:N144,13, FALSE), IF(VLOOKUP(G908,Sku_Consolidated!A2:S957,19,FALSE)="VAM",VLOOKUP(E908,Store_VAM!B2:N273,13, FALSE),VLOOKUP(E908,Store_SRP!B2:N110,13, FALSE)))</f>
      </c>
      <c r="AC908">
        <f>IF(IFERROR(AB908,TRUE)=TRUE, "-","OK")</f>
      </c>
      <c r="AD908" s="8" t="s">
        <v>2058</v>
      </c>
      <c r="AE908" s="8" t="s">
        <v>39</v>
      </c>
      <c r="AF908">
        <f>IF(IFERROR(VLOOKUP(E908,Store_Showcase!B2:H144,{5}, FALSE), TRUE)=TRUE, IF(IFERROR(VLOOKUP(E908,Store_SRP!B2:H110,{5}, FALSE), TRUE)=TRUE,VLOOKUP(E908,Store_VAM!B2:H273,{5}, FALSE),VLOOKUP(E908,Store_SRP!B2:H110,{5}, FALSE)), VLOOKUP(E908,Store_Showcase!B2:H144,{5}, FALSE))</f>
      </c>
      <c r="AG908">
        <f>IF(IFERROR(VLOOKUP(E908,Store_Showcase!B2:H144,{6}, FALSE), TRUE)=TRUE, IF(IFERROR(VLOOKUP(E908,Store_SRP!B2:H110,{6}, FALSE), TRUE)=TRUE,VLOOKUP(E908,Store_VAM!B2:H273,{6}, FALSE),VLOOKUP(E908,Store_SRP!B2:H110,{6}, FALSE)), VLOOKUP(E908,Store_Showcase!B2:H144,{6}, FALSE))</f>
      </c>
      <c r="AH908">
        <f>VLOOKUP(G908,Sku_Consolidated!A2:R957,18,FALSE)</f>
      </c>
      <c r="AI908">
        <f>VLOOKUP(G908,Sku_Consolidated!A2:S957,19,FALSE)</f>
      </c>
      <c r="AJ908">
        <f>VLOOKUP(G908,Sku_Consolidated!A2:T957,20,FALSE)</f>
      </c>
    </row>
    <row r="909" spans="1:36" x14ac:dyDescent="0.25">
      <c r="A909">
        <v>2024</v>
      </c>
      <c r="B909" t="s">
        <v>31</v>
      </c>
      <c r="C909" t="s">
        <v>32</v>
      </c>
      <c r="D909" t="s">
        <v>33</v>
      </c>
      <c r="E909">
        <v>253</v>
      </c>
      <c r="F909">
        <f>IF(IFERROR(VLOOKUP(E909,Store_Showcase!B2:H144,{2}, FALSE), TRUE)=TRUE, IF(IFERROR(VLOOKUP(E909,Store_SRP!B2:H110,{2}, FALSE), TRUE)=TRUE,VLOOKUP(E909,Store_VAM!B2:H273,{2}, FALSE),VLOOKUP(E909,Store_SRP!B2:H110,{2}, FALSE)), VLOOKUP(E909,Store_Showcase!B2:H144,{2}, FALSE))</f>
      </c>
      <c r="G909">
        <v>693086</v>
      </c>
      <c r="H909" t="s">
        <v>1499</v>
      </c>
      <c r="I909" s="8" t="s">
        <v>2059</v>
      </c>
      <c r="J909" t="s">
        <v>36</v>
      </c>
      <c r="K909" s="8">
        <f>IF(J909="PCK", I909, 0)</f>
      </c>
      <c r="L909" s="8">
        <f>IF(J909="KLS", I909, IF(J909="PCK", I909*VLOOKUP(G909,Sku_Consolidated!A2:U957,21, FALSE),I909*VLOOKUP(G909,Sku_Consolidated!A2:U957,21, FALSE)))</f>
      </c>
      <c r="M909" s="8">
        <f>IF(J909="PCS", I909, 0)</f>
      </c>
      <c r="N909" s="8" t="s">
        <v>2060</v>
      </c>
      <c r="O909" s="8">
        <f>N909 * VLOOKUP(E909&amp;VLOOKUP(G909,Sku_Consolidated!A2:Q957,17,FALSE),Sku_CommRate!A2:E1002, 5, FALSE)</f>
      </c>
      <c r="P909" s="8">
        <f>N909 - O909</f>
      </c>
      <c r="Q909">
        <f>VLOOKUP(G909,Sku_Consolidated!A2:G957,7, FALSE)</f>
      </c>
      <c r="R909">
        <f>IF(IFERROR(VLOOKUP(E909,Store_Showcase!B2:H144,7, FALSE), TRUE)=TRUE, IF(IFERROR(VLOOKUP(E909,Store_SRP!B2:H110,7, FALSE), TRUE)=TRUE,VLOOKUP(E909,Store_VAM!B2:H273,7, FALSE),VLOOKUP(E909,Store_SRP!B2:H110,7, FALSE)), VLOOKUP(E909,Store_Showcase!B2:H144,7, FALSE))</f>
      </c>
      <c r="S909">
        <f>IF(IFERROR(VLOOKUP(E909,Store_Showcase!B2:I144,8, FALSE), TRUE)=TRUE, IF(IFERROR(VLOOKUP(E909,Store_SRP!B2:I110,8, FALSE), TRUE)=TRUE,VLOOKUP(E909,Store_VAM!B2:I273,8, FALSE),VLOOKUP(E909,Store_SRP!B2:I110,8, FALSE)), VLOOKUP(E909,Store_Showcase!B2:I144,8, FALSE))</f>
      </c>
      <c r="T909">
        <f>VLOOKUP(G909,Sku_Consolidated!A2:R957,18,FALSE)</f>
      </c>
      <c r="U909">
        <v>13688</v>
      </c>
      <c r="V909">
        <f>IF(VLOOKUP(G909,Sku_Consolidated!A2:S957,19,FALSE)="SHOWCASE", VLOOKUP(E909,Store_Showcase!B2:L144,11, FALSE), IF(VLOOKUP(G909,Sku_Consolidated!A2:S957,19,FALSE)="VAM",VLOOKUP(E909,Store_VAM!B2:L273,11, FALSE),VLOOKUP(E909,Store_SRP!B2:L110,11, FALSE)))</f>
      </c>
      <c r="W909">
        <f>VLOOKUP(G909,Sku_Consolidated!A2:W957,11,FALSE)</f>
      </c>
      <c r="X909">
        <f>VLOOKUP(G909,Sku_Consolidated!A2:H957,8,FALSE)</f>
      </c>
      <c r="Y909">
        <f>VLOOKUP(G909,Sku_Consolidated!A2:I957,9,FALSE)</f>
      </c>
      <c r="Z909" t="s">
        <v>38</v>
      </c>
      <c r="AA909">
        <f>VLOOKUP(G909,Sku_Consolidated!A2:E957,5,FALSE)</f>
      </c>
      <c r="AB909">
        <f>IF(VLOOKUP(G909,Sku_Consolidated!A2:S957,19,FALSE)="SHOWCASE", VLOOKUP(E909,Store_Showcase!B2:N144,13, FALSE), IF(VLOOKUP(G909,Sku_Consolidated!A2:S957,19,FALSE)="VAM",VLOOKUP(E909,Store_VAM!B2:N273,13, FALSE),VLOOKUP(E909,Store_SRP!B2:N110,13, FALSE)))</f>
      </c>
      <c r="AC909">
        <f>IF(IFERROR(AB909,TRUE)=TRUE, "-","OK")</f>
      </c>
      <c r="AD909" s="8" t="s">
        <v>2060</v>
      </c>
      <c r="AE909" s="8" t="s">
        <v>39</v>
      </c>
      <c r="AF909">
        <f>IF(IFERROR(VLOOKUP(E909,Store_Showcase!B2:H144,{5}, FALSE), TRUE)=TRUE, IF(IFERROR(VLOOKUP(E909,Store_SRP!B2:H110,{5}, FALSE), TRUE)=TRUE,VLOOKUP(E909,Store_VAM!B2:H273,{5}, FALSE),VLOOKUP(E909,Store_SRP!B2:H110,{5}, FALSE)), VLOOKUP(E909,Store_Showcase!B2:H144,{5}, FALSE))</f>
      </c>
      <c r="AG909">
        <f>IF(IFERROR(VLOOKUP(E909,Store_Showcase!B2:H144,{6}, FALSE), TRUE)=TRUE, IF(IFERROR(VLOOKUP(E909,Store_SRP!B2:H110,{6}, FALSE), TRUE)=TRUE,VLOOKUP(E909,Store_VAM!B2:H273,{6}, FALSE),VLOOKUP(E909,Store_SRP!B2:H110,{6}, FALSE)), VLOOKUP(E909,Store_Showcase!B2:H144,{6}, FALSE))</f>
      </c>
      <c r="AH909">
        <f>VLOOKUP(G909,Sku_Consolidated!A2:R957,18,FALSE)</f>
      </c>
      <c r="AI909">
        <f>VLOOKUP(G909,Sku_Consolidated!A2:S957,19,FALSE)</f>
      </c>
      <c r="AJ909">
        <f>VLOOKUP(G909,Sku_Consolidated!A2:T957,20,FALSE)</f>
      </c>
    </row>
    <row r="910" spans="1:36" x14ac:dyDescent="0.25">
      <c r="A910">
        <v>2024</v>
      </c>
      <c r="B910" t="s">
        <v>31</v>
      </c>
      <c r="C910" t="s">
        <v>32</v>
      </c>
      <c r="D910" t="s">
        <v>33</v>
      </c>
      <c r="E910">
        <v>252</v>
      </c>
      <c r="F910">
        <f>IF(IFERROR(VLOOKUP(E910,Store_Showcase!B2:H144,{2}, FALSE), TRUE)=TRUE, IF(IFERROR(VLOOKUP(E910,Store_SRP!B2:H110,{2}, FALSE), TRUE)=TRUE,VLOOKUP(E910,Store_VAM!B2:H273,{2}, FALSE),VLOOKUP(E910,Store_SRP!B2:H110,{2}, FALSE)), VLOOKUP(E910,Store_Showcase!B2:H144,{2}, FALSE))</f>
      </c>
      <c r="G910">
        <v>655304</v>
      </c>
      <c r="H910" t="s">
        <v>142</v>
      </c>
      <c r="I910" s="8" t="s">
        <v>2061</v>
      </c>
      <c r="J910" t="s">
        <v>36</v>
      </c>
      <c r="K910" s="8">
        <f>IF(J910="PCK", I910, 0)</f>
      </c>
      <c r="L910" s="8">
        <f>IF(J910="KLS", I910, IF(J910="PCK", I910*VLOOKUP(G910,Sku_Consolidated!A2:U957,21, FALSE),I910*VLOOKUP(G910,Sku_Consolidated!A2:U957,21, FALSE)))</f>
      </c>
      <c r="M910" s="8">
        <f>IF(J910="PCS", I910, 0)</f>
      </c>
      <c r="N910" s="8" t="s">
        <v>2062</v>
      </c>
      <c r="O910" s="8">
        <f>N910 * VLOOKUP(E910&amp;VLOOKUP(G910,Sku_Consolidated!A2:Q957,17,FALSE),Sku_CommRate!A2:E1002, 5, FALSE)</f>
      </c>
      <c r="P910" s="8">
        <f>N910 - O910</f>
      </c>
      <c r="Q910">
        <f>VLOOKUP(G910,Sku_Consolidated!A2:G957,7, FALSE)</f>
      </c>
      <c r="R910">
        <f>IF(IFERROR(VLOOKUP(E910,Store_Showcase!B2:H144,7, FALSE), TRUE)=TRUE, IF(IFERROR(VLOOKUP(E910,Store_SRP!B2:H110,7, FALSE), TRUE)=TRUE,VLOOKUP(E910,Store_VAM!B2:H273,7, FALSE),VLOOKUP(E910,Store_SRP!B2:H110,7, FALSE)), VLOOKUP(E910,Store_Showcase!B2:H144,7, FALSE))</f>
      </c>
      <c r="S910">
        <f>IF(IFERROR(VLOOKUP(E910,Store_Showcase!B2:I144,8, FALSE), TRUE)=TRUE, IF(IFERROR(VLOOKUP(E910,Store_SRP!B2:I110,8, FALSE), TRUE)=TRUE,VLOOKUP(E910,Store_VAM!B2:I273,8, FALSE),VLOOKUP(E910,Store_SRP!B2:I110,8, FALSE)), VLOOKUP(E910,Store_Showcase!B2:I144,8, FALSE))</f>
      </c>
      <c r="T910">
        <f>VLOOKUP(G910,Sku_Consolidated!A2:R957,18,FALSE)</f>
      </c>
      <c r="U910">
        <v>6231</v>
      </c>
      <c r="V910">
        <f>IF(VLOOKUP(G910,Sku_Consolidated!A2:S957,19,FALSE)="SHOWCASE", VLOOKUP(E910,Store_Showcase!B2:L144,11, FALSE), IF(VLOOKUP(G910,Sku_Consolidated!A2:S957,19,FALSE)="VAM",VLOOKUP(E910,Store_VAM!B2:L273,11, FALSE),VLOOKUP(E910,Store_SRP!B2:L110,11, FALSE)))</f>
      </c>
      <c r="W910">
        <f>VLOOKUP(G910,Sku_Consolidated!A2:W957,11,FALSE)</f>
      </c>
      <c r="X910">
        <f>VLOOKUP(G910,Sku_Consolidated!A2:H957,8,FALSE)</f>
      </c>
      <c r="Y910">
        <f>VLOOKUP(G910,Sku_Consolidated!A2:I957,9,FALSE)</f>
      </c>
      <c r="Z910" t="s">
        <v>38</v>
      </c>
      <c r="AA910">
        <f>VLOOKUP(G910,Sku_Consolidated!A2:E957,5,FALSE)</f>
      </c>
      <c r="AB910">
        <f>IF(VLOOKUP(G910,Sku_Consolidated!A2:S957,19,FALSE)="SHOWCASE", VLOOKUP(E910,Store_Showcase!B2:N144,13, FALSE), IF(VLOOKUP(G910,Sku_Consolidated!A2:S957,19,FALSE)="VAM",VLOOKUP(E910,Store_VAM!B2:N273,13, FALSE),VLOOKUP(E910,Store_SRP!B2:N110,13, FALSE)))</f>
      </c>
      <c r="AC910">
        <f>IF(IFERROR(AB910,TRUE)=TRUE, "-","OK")</f>
      </c>
      <c r="AD910" s="8" t="s">
        <v>2062</v>
      </c>
      <c r="AE910" s="8" t="s">
        <v>39</v>
      </c>
      <c r="AF910">
        <f>IF(IFERROR(VLOOKUP(E910,Store_Showcase!B2:H144,{5}, FALSE), TRUE)=TRUE, IF(IFERROR(VLOOKUP(E910,Store_SRP!B2:H110,{5}, FALSE), TRUE)=TRUE,VLOOKUP(E910,Store_VAM!B2:H273,{5}, FALSE),VLOOKUP(E910,Store_SRP!B2:H110,{5}, FALSE)), VLOOKUP(E910,Store_Showcase!B2:H144,{5}, FALSE))</f>
      </c>
      <c r="AG910">
        <f>IF(IFERROR(VLOOKUP(E910,Store_Showcase!B2:H144,{6}, FALSE), TRUE)=TRUE, IF(IFERROR(VLOOKUP(E910,Store_SRP!B2:H110,{6}, FALSE), TRUE)=TRUE,VLOOKUP(E910,Store_VAM!B2:H273,{6}, FALSE),VLOOKUP(E910,Store_SRP!B2:H110,{6}, FALSE)), VLOOKUP(E910,Store_Showcase!B2:H144,{6}, FALSE))</f>
      </c>
      <c r="AH910">
        <f>VLOOKUP(G910,Sku_Consolidated!A2:R957,18,FALSE)</f>
      </c>
      <c r="AI910">
        <f>VLOOKUP(G910,Sku_Consolidated!A2:S957,19,FALSE)</f>
      </c>
      <c r="AJ910">
        <f>VLOOKUP(G910,Sku_Consolidated!A2:T957,20,FALSE)</f>
      </c>
    </row>
    <row r="911" spans="1:36" x14ac:dyDescent="0.25">
      <c r="A911">
        <v>2024</v>
      </c>
      <c r="B911" t="s">
        <v>31</v>
      </c>
      <c r="C911" t="s">
        <v>32</v>
      </c>
      <c r="D911" t="s">
        <v>33</v>
      </c>
      <c r="E911">
        <v>745</v>
      </c>
      <c r="F911">
        <f>IF(IFERROR(VLOOKUP(E911,Store_Showcase!B2:H144,{2}, FALSE), TRUE)=TRUE, IF(IFERROR(VLOOKUP(E911,Store_SRP!B2:H110,{2}, FALSE), TRUE)=TRUE,VLOOKUP(E911,Store_VAM!B2:H273,{2}, FALSE),VLOOKUP(E911,Store_SRP!B2:H110,{2}, FALSE)), VLOOKUP(E911,Store_Showcase!B2:H144,{2}, FALSE))</f>
      </c>
      <c r="G911">
        <v>695109</v>
      </c>
      <c r="H911" t="s">
        <v>2063</v>
      </c>
      <c r="I911" s="8" t="s">
        <v>2064</v>
      </c>
      <c r="J911" t="s">
        <v>36</v>
      </c>
      <c r="K911" s="8">
        <f>IF(J911="PCK", I911, 0)</f>
      </c>
      <c r="L911" s="8">
        <f>IF(J911="KLS", I911, IF(J911="PCK", I911*VLOOKUP(G911,Sku_Consolidated!A2:U957,21, FALSE),I911*VLOOKUP(G911,Sku_Consolidated!A2:U957,21, FALSE)))</f>
      </c>
      <c r="M911" s="8">
        <f>IF(J911="PCS", I911, 0)</f>
      </c>
      <c r="N911" s="8" t="s">
        <v>2065</v>
      </c>
      <c r="O911" s="8">
        <f>N911 * VLOOKUP(E911&amp;VLOOKUP(G911,Sku_Consolidated!A2:Q957,17,FALSE),Sku_CommRate!A2:E1002, 5, FALSE)</f>
      </c>
      <c r="P911" s="8">
        <f>N911 - O911</f>
      </c>
      <c r="Q911">
        <f>VLOOKUP(G911,Sku_Consolidated!A2:G957,7, FALSE)</f>
      </c>
      <c r="R911">
        <f>IF(IFERROR(VLOOKUP(E911,Store_Showcase!B2:H144,7, FALSE), TRUE)=TRUE, IF(IFERROR(VLOOKUP(E911,Store_SRP!B2:H110,7, FALSE), TRUE)=TRUE,VLOOKUP(E911,Store_VAM!B2:H273,7, FALSE),VLOOKUP(E911,Store_SRP!B2:H110,7, FALSE)), VLOOKUP(E911,Store_Showcase!B2:H144,7, FALSE))</f>
      </c>
      <c r="S911">
        <f>IF(IFERROR(VLOOKUP(E911,Store_Showcase!B2:I144,8, FALSE), TRUE)=TRUE, IF(IFERROR(VLOOKUP(E911,Store_SRP!B2:I110,8, FALSE), TRUE)=TRUE,VLOOKUP(E911,Store_VAM!B2:I273,8, FALSE),VLOOKUP(E911,Store_SRP!B2:I110,8, FALSE)), VLOOKUP(E911,Store_Showcase!B2:I144,8, FALSE))</f>
      </c>
      <c r="T911">
        <f>VLOOKUP(G911,Sku_Consolidated!A2:R957,18,FALSE)</f>
      </c>
      <c r="U911">
        <v>17794</v>
      </c>
      <c r="V911">
        <f>IF(VLOOKUP(G911,Sku_Consolidated!A2:S957,19,FALSE)="SHOWCASE", VLOOKUP(E911,Store_Showcase!B2:L144,11, FALSE), IF(VLOOKUP(G911,Sku_Consolidated!A2:S957,19,FALSE)="VAM",VLOOKUP(E911,Store_VAM!B2:L273,11, FALSE),VLOOKUP(E911,Store_SRP!B2:L110,11, FALSE)))</f>
      </c>
      <c r="W911">
        <f>VLOOKUP(G911,Sku_Consolidated!A2:W957,11,FALSE)</f>
      </c>
      <c r="X911">
        <f>VLOOKUP(G911,Sku_Consolidated!A2:H957,8,FALSE)</f>
      </c>
      <c r="Y911">
        <f>VLOOKUP(G911,Sku_Consolidated!A2:I957,9,FALSE)</f>
      </c>
      <c r="Z911" t="s">
        <v>38</v>
      </c>
      <c r="AA911">
        <f>VLOOKUP(G911,Sku_Consolidated!A2:E957,5,FALSE)</f>
      </c>
      <c r="AB911">
        <f>IF(VLOOKUP(G911,Sku_Consolidated!A2:S957,19,FALSE)="SHOWCASE", VLOOKUP(E911,Store_Showcase!B2:N144,13, FALSE), IF(VLOOKUP(G911,Sku_Consolidated!A2:S957,19,FALSE)="VAM",VLOOKUP(E911,Store_VAM!B2:N273,13, FALSE),VLOOKUP(E911,Store_SRP!B2:N110,13, FALSE)))</f>
      </c>
      <c r="AC911">
        <f>IF(IFERROR(AB911,TRUE)=TRUE, "-","OK")</f>
      </c>
      <c r="AD911" s="8" t="s">
        <v>2065</v>
      </c>
      <c r="AE911" s="8" t="s">
        <v>39</v>
      </c>
      <c r="AF911">
        <f>IF(IFERROR(VLOOKUP(E911,Store_Showcase!B2:H144,{5}, FALSE), TRUE)=TRUE, IF(IFERROR(VLOOKUP(E911,Store_SRP!B2:H110,{5}, FALSE), TRUE)=TRUE,VLOOKUP(E911,Store_VAM!B2:H273,{5}, FALSE),VLOOKUP(E911,Store_SRP!B2:H110,{5}, FALSE)), VLOOKUP(E911,Store_Showcase!B2:H144,{5}, FALSE))</f>
      </c>
      <c r="AG911">
        <f>IF(IFERROR(VLOOKUP(E911,Store_Showcase!B2:H144,{6}, FALSE), TRUE)=TRUE, IF(IFERROR(VLOOKUP(E911,Store_SRP!B2:H110,{6}, FALSE), TRUE)=TRUE,VLOOKUP(E911,Store_VAM!B2:H273,{6}, FALSE),VLOOKUP(E911,Store_SRP!B2:H110,{6}, FALSE)), VLOOKUP(E911,Store_Showcase!B2:H144,{6}, FALSE))</f>
      </c>
      <c r="AH911">
        <f>VLOOKUP(G911,Sku_Consolidated!A2:R957,18,FALSE)</f>
      </c>
      <c r="AI911">
        <f>VLOOKUP(G911,Sku_Consolidated!A2:S957,19,FALSE)</f>
      </c>
      <c r="AJ911">
        <f>VLOOKUP(G911,Sku_Consolidated!A2:T957,20,FALSE)</f>
      </c>
    </row>
    <row r="912" spans="1:36" x14ac:dyDescent="0.25">
      <c r="A912">
        <v>2024</v>
      </c>
      <c r="B912" t="s">
        <v>31</v>
      </c>
      <c r="C912" t="s">
        <v>32</v>
      </c>
      <c r="D912" t="s">
        <v>33</v>
      </c>
      <c r="E912">
        <v>265</v>
      </c>
      <c r="F912">
        <f>IF(IFERROR(VLOOKUP(E912,Store_Showcase!B2:H144,{2}, FALSE), TRUE)=TRUE, IF(IFERROR(VLOOKUP(E912,Store_SRP!B2:H110,{2}, FALSE), TRUE)=TRUE,VLOOKUP(E912,Store_VAM!B2:H273,{2}, FALSE),VLOOKUP(E912,Store_SRP!B2:H110,{2}, FALSE)), VLOOKUP(E912,Store_Showcase!B2:H144,{2}, FALSE))</f>
      </c>
      <c r="G912">
        <v>655910</v>
      </c>
      <c r="H912" t="s">
        <v>1560</v>
      </c>
      <c r="I912" s="8" t="s">
        <v>2066</v>
      </c>
      <c r="J912" t="s">
        <v>36</v>
      </c>
      <c r="K912" s="8">
        <f>IF(J912="PCK", I912, 0)</f>
      </c>
      <c r="L912" s="8">
        <f>IF(J912="KLS", I912, IF(J912="PCK", I912*VLOOKUP(G912,Sku_Consolidated!A2:U957,21, FALSE),I912*VLOOKUP(G912,Sku_Consolidated!A2:U957,21, FALSE)))</f>
      </c>
      <c r="M912" s="8">
        <f>IF(J912="PCS", I912, 0)</f>
      </c>
      <c r="N912" s="8" t="s">
        <v>2067</v>
      </c>
      <c r="O912" s="8">
        <f>N912 * VLOOKUP(E912&amp;VLOOKUP(G912,Sku_Consolidated!A2:Q957,17,FALSE),Sku_CommRate!A2:E1002, 5, FALSE)</f>
      </c>
      <c r="P912" s="8">
        <f>N912 - O912</f>
      </c>
      <c r="Q912">
        <f>VLOOKUP(G912,Sku_Consolidated!A2:G957,7, FALSE)</f>
      </c>
      <c r="R912">
        <f>IF(IFERROR(VLOOKUP(E912,Store_Showcase!B2:H144,7, FALSE), TRUE)=TRUE, IF(IFERROR(VLOOKUP(E912,Store_SRP!B2:H110,7, FALSE), TRUE)=TRUE,VLOOKUP(E912,Store_VAM!B2:H273,7, FALSE),VLOOKUP(E912,Store_SRP!B2:H110,7, FALSE)), VLOOKUP(E912,Store_Showcase!B2:H144,7, FALSE))</f>
      </c>
      <c r="S912">
        <f>IF(IFERROR(VLOOKUP(E912,Store_Showcase!B2:I144,8, FALSE), TRUE)=TRUE, IF(IFERROR(VLOOKUP(E912,Store_SRP!B2:I110,8, FALSE), TRUE)=TRUE,VLOOKUP(E912,Store_VAM!B2:I273,8, FALSE),VLOOKUP(E912,Store_SRP!B2:I110,8, FALSE)), VLOOKUP(E912,Store_Showcase!B2:I144,8, FALSE))</f>
      </c>
      <c r="T912">
        <f>VLOOKUP(G912,Sku_Consolidated!A2:R957,18,FALSE)</f>
      </c>
      <c r="U912">
        <v>6504</v>
      </c>
      <c r="V912">
        <f>IF(VLOOKUP(G912,Sku_Consolidated!A2:S957,19,FALSE)="SHOWCASE", VLOOKUP(E912,Store_Showcase!B2:L144,11, FALSE), IF(VLOOKUP(G912,Sku_Consolidated!A2:S957,19,FALSE)="VAM",VLOOKUP(E912,Store_VAM!B2:L273,11, FALSE),VLOOKUP(E912,Store_SRP!B2:L110,11, FALSE)))</f>
      </c>
      <c r="W912">
        <f>VLOOKUP(G912,Sku_Consolidated!A2:W957,11,FALSE)</f>
      </c>
      <c r="X912">
        <f>VLOOKUP(G912,Sku_Consolidated!A2:H957,8,FALSE)</f>
      </c>
      <c r="Y912">
        <f>VLOOKUP(G912,Sku_Consolidated!A2:I957,9,FALSE)</f>
      </c>
      <c r="Z912" t="s">
        <v>38</v>
      </c>
      <c r="AA912">
        <f>VLOOKUP(G912,Sku_Consolidated!A2:E957,5,FALSE)</f>
      </c>
      <c r="AB912">
        <f>IF(VLOOKUP(G912,Sku_Consolidated!A2:S957,19,FALSE)="SHOWCASE", VLOOKUP(E912,Store_Showcase!B2:N144,13, FALSE), IF(VLOOKUP(G912,Sku_Consolidated!A2:S957,19,FALSE)="VAM",VLOOKUP(E912,Store_VAM!B2:N273,13, FALSE),VLOOKUP(E912,Store_SRP!B2:N110,13, FALSE)))</f>
      </c>
      <c r="AC912">
        <f>IF(IFERROR(AB912,TRUE)=TRUE, "-","OK")</f>
      </c>
      <c r="AD912" s="8" t="s">
        <v>2068</v>
      </c>
      <c r="AE912" s="8" t="s">
        <v>2069</v>
      </c>
      <c r="AF912">
        <f>IF(IFERROR(VLOOKUP(E912,Store_Showcase!B2:H144,{5}, FALSE), TRUE)=TRUE, IF(IFERROR(VLOOKUP(E912,Store_SRP!B2:H110,{5}, FALSE), TRUE)=TRUE,VLOOKUP(E912,Store_VAM!B2:H273,{5}, FALSE),VLOOKUP(E912,Store_SRP!B2:H110,{5}, FALSE)), VLOOKUP(E912,Store_Showcase!B2:H144,{5}, FALSE))</f>
      </c>
      <c r="AG912">
        <f>IF(IFERROR(VLOOKUP(E912,Store_Showcase!B2:H144,{6}, FALSE), TRUE)=TRUE, IF(IFERROR(VLOOKUP(E912,Store_SRP!B2:H110,{6}, FALSE), TRUE)=TRUE,VLOOKUP(E912,Store_VAM!B2:H273,{6}, FALSE),VLOOKUP(E912,Store_SRP!B2:H110,{6}, FALSE)), VLOOKUP(E912,Store_Showcase!B2:H144,{6}, FALSE))</f>
      </c>
      <c r="AH912">
        <f>VLOOKUP(G912,Sku_Consolidated!A2:R957,18,FALSE)</f>
      </c>
      <c r="AI912">
        <f>VLOOKUP(G912,Sku_Consolidated!A2:S957,19,FALSE)</f>
      </c>
      <c r="AJ912">
        <f>VLOOKUP(G912,Sku_Consolidated!A2:T957,20,FALSE)</f>
      </c>
    </row>
    <row r="913" spans="1:36" x14ac:dyDescent="0.25">
      <c r="A913">
        <v>2024</v>
      </c>
      <c r="B913" t="s">
        <v>31</v>
      </c>
      <c r="C913" t="s">
        <v>32</v>
      </c>
      <c r="D913" t="s">
        <v>33</v>
      </c>
      <c r="E913">
        <v>253</v>
      </c>
      <c r="F913">
        <f>IF(IFERROR(VLOOKUP(E913,Store_Showcase!B2:H144,{2}, FALSE), TRUE)=TRUE, IF(IFERROR(VLOOKUP(E913,Store_SRP!B2:H110,{2}, FALSE), TRUE)=TRUE,VLOOKUP(E913,Store_VAM!B2:H273,{2}, FALSE),VLOOKUP(E913,Store_SRP!B2:H110,{2}, FALSE)), VLOOKUP(E913,Store_Showcase!B2:H144,{2}, FALSE))</f>
      </c>
      <c r="G913">
        <v>657473</v>
      </c>
      <c r="H913" t="s">
        <v>1007</v>
      </c>
      <c r="I913" s="8" t="s">
        <v>2070</v>
      </c>
      <c r="J913" t="s">
        <v>36</v>
      </c>
      <c r="K913" s="8">
        <f>IF(J913="PCK", I913, 0)</f>
      </c>
      <c r="L913" s="8">
        <f>IF(J913="KLS", I913, IF(J913="PCK", I913*VLOOKUP(G913,Sku_Consolidated!A2:U957,21, FALSE),I913*VLOOKUP(G913,Sku_Consolidated!A2:U957,21, FALSE)))</f>
      </c>
      <c r="M913" s="8">
        <f>IF(J913="PCS", I913, 0)</f>
      </c>
      <c r="N913" s="8" t="s">
        <v>2071</v>
      </c>
      <c r="O913" s="8">
        <f>N913 * VLOOKUP(E913&amp;VLOOKUP(G913,Sku_Consolidated!A2:Q957,17,FALSE),Sku_CommRate!A2:E1002, 5, FALSE)</f>
      </c>
      <c r="P913" s="8">
        <f>N913 - O913</f>
      </c>
      <c r="Q913">
        <f>VLOOKUP(G913,Sku_Consolidated!A2:G957,7, FALSE)</f>
      </c>
      <c r="R913">
        <f>IF(IFERROR(VLOOKUP(E913,Store_Showcase!B2:H144,7, FALSE), TRUE)=TRUE, IF(IFERROR(VLOOKUP(E913,Store_SRP!B2:H110,7, FALSE), TRUE)=TRUE,VLOOKUP(E913,Store_VAM!B2:H273,7, FALSE),VLOOKUP(E913,Store_SRP!B2:H110,7, FALSE)), VLOOKUP(E913,Store_Showcase!B2:H144,7, FALSE))</f>
      </c>
      <c r="S913">
        <f>IF(IFERROR(VLOOKUP(E913,Store_Showcase!B2:I144,8, FALSE), TRUE)=TRUE, IF(IFERROR(VLOOKUP(E913,Store_SRP!B2:I110,8, FALSE), TRUE)=TRUE,VLOOKUP(E913,Store_VAM!B2:I273,8, FALSE),VLOOKUP(E913,Store_SRP!B2:I110,8, FALSE)), VLOOKUP(E913,Store_Showcase!B2:I144,8, FALSE))</f>
      </c>
      <c r="T913">
        <f>VLOOKUP(G913,Sku_Consolidated!A2:R957,18,FALSE)</f>
      </c>
      <c r="U913">
        <v>7076</v>
      </c>
      <c r="V913">
        <f>IF(VLOOKUP(G913,Sku_Consolidated!A2:S957,19,FALSE)="SHOWCASE", VLOOKUP(E913,Store_Showcase!B2:L144,11, FALSE), IF(VLOOKUP(G913,Sku_Consolidated!A2:S957,19,FALSE)="VAM",VLOOKUP(E913,Store_VAM!B2:L273,11, FALSE),VLOOKUP(E913,Store_SRP!B2:L110,11, FALSE)))</f>
      </c>
      <c r="W913">
        <f>VLOOKUP(G913,Sku_Consolidated!A2:W957,11,FALSE)</f>
      </c>
      <c r="X913">
        <f>VLOOKUP(G913,Sku_Consolidated!A2:H957,8,FALSE)</f>
      </c>
      <c r="Y913">
        <f>VLOOKUP(G913,Sku_Consolidated!A2:I957,9,FALSE)</f>
      </c>
      <c r="Z913" t="s">
        <v>38</v>
      </c>
      <c r="AA913">
        <f>VLOOKUP(G913,Sku_Consolidated!A2:E957,5,FALSE)</f>
      </c>
      <c r="AB913">
        <f>IF(VLOOKUP(G913,Sku_Consolidated!A2:S957,19,FALSE)="SHOWCASE", VLOOKUP(E913,Store_Showcase!B2:N144,13, FALSE), IF(VLOOKUP(G913,Sku_Consolidated!A2:S957,19,FALSE)="VAM",VLOOKUP(E913,Store_VAM!B2:N273,13, FALSE),VLOOKUP(E913,Store_SRP!B2:N110,13, FALSE)))</f>
      </c>
      <c r="AC913">
        <f>IF(IFERROR(AB913,TRUE)=TRUE, "-","OK")</f>
      </c>
      <c r="AD913" s="8" t="s">
        <v>2071</v>
      </c>
      <c r="AE913" s="8" t="s">
        <v>39</v>
      </c>
      <c r="AF913">
        <f>IF(IFERROR(VLOOKUP(E913,Store_Showcase!B2:H144,{5}, FALSE), TRUE)=TRUE, IF(IFERROR(VLOOKUP(E913,Store_SRP!B2:H110,{5}, FALSE), TRUE)=TRUE,VLOOKUP(E913,Store_VAM!B2:H273,{5}, FALSE),VLOOKUP(E913,Store_SRP!B2:H110,{5}, FALSE)), VLOOKUP(E913,Store_Showcase!B2:H144,{5}, FALSE))</f>
      </c>
      <c r="AG913">
        <f>IF(IFERROR(VLOOKUP(E913,Store_Showcase!B2:H144,{6}, FALSE), TRUE)=TRUE, IF(IFERROR(VLOOKUP(E913,Store_SRP!B2:H110,{6}, FALSE), TRUE)=TRUE,VLOOKUP(E913,Store_VAM!B2:H273,{6}, FALSE),VLOOKUP(E913,Store_SRP!B2:H110,{6}, FALSE)), VLOOKUP(E913,Store_Showcase!B2:H144,{6}, FALSE))</f>
      </c>
      <c r="AH913">
        <f>VLOOKUP(G913,Sku_Consolidated!A2:R957,18,FALSE)</f>
      </c>
      <c r="AI913">
        <f>VLOOKUP(G913,Sku_Consolidated!A2:S957,19,FALSE)</f>
      </c>
      <c r="AJ913">
        <f>VLOOKUP(G913,Sku_Consolidated!A2:T957,20,FALSE)</f>
      </c>
    </row>
    <row r="914" spans="1:36" x14ac:dyDescent="0.25">
      <c r="A914">
        <v>2024</v>
      </c>
      <c r="B914" t="s">
        <v>31</v>
      </c>
      <c r="C914" t="s">
        <v>32</v>
      </c>
      <c r="D914" t="s">
        <v>33</v>
      </c>
      <c r="E914">
        <v>150</v>
      </c>
      <c r="F914">
        <f>IF(IFERROR(VLOOKUP(E914,Store_Showcase!B2:H144,{2}, FALSE), TRUE)=TRUE, IF(IFERROR(VLOOKUP(E914,Store_SRP!B2:H110,{2}, FALSE), TRUE)=TRUE,VLOOKUP(E914,Store_VAM!B2:H273,{2}, FALSE),VLOOKUP(E914,Store_SRP!B2:H110,{2}, FALSE)), VLOOKUP(E914,Store_Showcase!B2:H144,{2}, FALSE))</f>
      </c>
      <c r="G914">
        <v>655537</v>
      </c>
      <c r="H914" t="s">
        <v>708</v>
      </c>
      <c r="I914" s="8" t="s">
        <v>2072</v>
      </c>
      <c r="J914" t="s">
        <v>36</v>
      </c>
      <c r="K914" s="8">
        <f>IF(J914="PCK", I914, 0)</f>
      </c>
      <c r="L914" s="8">
        <f>IF(J914="KLS", I914, IF(J914="PCK", I914*VLOOKUP(G914,Sku_Consolidated!A2:U957,21, FALSE),I914*VLOOKUP(G914,Sku_Consolidated!A2:U957,21, FALSE)))</f>
      </c>
      <c r="M914" s="8">
        <f>IF(J914="PCS", I914, 0)</f>
      </c>
      <c r="N914" s="8" t="s">
        <v>2073</v>
      </c>
      <c r="O914" s="8">
        <f>N914 * VLOOKUP(E914&amp;VLOOKUP(G914,Sku_Consolidated!A2:Q957,17,FALSE),Sku_CommRate!A2:E1002, 5, FALSE)</f>
      </c>
      <c r="P914" s="8">
        <f>N914 - O914</f>
      </c>
      <c r="Q914">
        <f>VLOOKUP(G914,Sku_Consolidated!A2:G957,7, FALSE)</f>
      </c>
      <c r="R914">
        <f>IF(IFERROR(VLOOKUP(E914,Store_Showcase!B2:H144,7, FALSE), TRUE)=TRUE, IF(IFERROR(VLOOKUP(E914,Store_SRP!B2:H110,7, FALSE), TRUE)=TRUE,VLOOKUP(E914,Store_VAM!B2:H273,7, FALSE),VLOOKUP(E914,Store_SRP!B2:H110,7, FALSE)), VLOOKUP(E914,Store_Showcase!B2:H144,7, FALSE))</f>
      </c>
      <c r="S914">
        <f>IF(IFERROR(VLOOKUP(E914,Store_Showcase!B2:I144,8, FALSE), TRUE)=TRUE, IF(IFERROR(VLOOKUP(E914,Store_SRP!B2:I110,8, FALSE), TRUE)=TRUE,VLOOKUP(E914,Store_VAM!B2:I273,8, FALSE),VLOOKUP(E914,Store_SRP!B2:I110,8, FALSE)), VLOOKUP(E914,Store_Showcase!B2:I144,8, FALSE))</f>
      </c>
      <c r="T914">
        <f>VLOOKUP(G914,Sku_Consolidated!A2:R957,18,FALSE)</f>
      </c>
      <c r="U914">
        <v>6358</v>
      </c>
      <c r="V914">
        <f>IF(VLOOKUP(G914,Sku_Consolidated!A2:S957,19,FALSE)="SHOWCASE", VLOOKUP(E914,Store_Showcase!B2:L144,11, FALSE), IF(VLOOKUP(G914,Sku_Consolidated!A2:S957,19,FALSE)="VAM",VLOOKUP(E914,Store_VAM!B2:L273,11, FALSE),VLOOKUP(E914,Store_SRP!B2:L110,11, FALSE)))</f>
      </c>
      <c r="W914">
        <f>VLOOKUP(G914,Sku_Consolidated!A2:W957,11,FALSE)</f>
      </c>
      <c r="X914">
        <f>VLOOKUP(G914,Sku_Consolidated!A2:H957,8,FALSE)</f>
      </c>
      <c r="Y914">
        <f>VLOOKUP(G914,Sku_Consolidated!A2:I957,9,FALSE)</f>
      </c>
      <c r="Z914" t="s">
        <v>38</v>
      </c>
      <c r="AA914">
        <f>VLOOKUP(G914,Sku_Consolidated!A2:E957,5,FALSE)</f>
      </c>
      <c r="AB914">
        <f>IF(VLOOKUP(G914,Sku_Consolidated!A2:S957,19,FALSE)="SHOWCASE", VLOOKUP(E914,Store_Showcase!B2:N144,13, FALSE), IF(VLOOKUP(G914,Sku_Consolidated!A2:S957,19,FALSE)="VAM",VLOOKUP(E914,Store_VAM!B2:N273,13, FALSE),VLOOKUP(E914,Store_SRP!B2:N110,13, FALSE)))</f>
      </c>
      <c r="AC914">
        <f>IF(IFERROR(AB914,TRUE)=TRUE, "-","OK")</f>
      </c>
      <c r="AD914" s="8" t="s">
        <v>2073</v>
      </c>
      <c r="AE914" s="8" t="s">
        <v>39</v>
      </c>
      <c r="AF914">
        <f>IF(IFERROR(VLOOKUP(E914,Store_Showcase!B2:H144,{5}, FALSE), TRUE)=TRUE, IF(IFERROR(VLOOKUP(E914,Store_SRP!B2:H110,{5}, FALSE), TRUE)=TRUE,VLOOKUP(E914,Store_VAM!B2:H273,{5}, FALSE),VLOOKUP(E914,Store_SRP!B2:H110,{5}, FALSE)), VLOOKUP(E914,Store_Showcase!B2:H144,{5}, FALSE))</f>
      </c>
      <c r="AG914">
        <f>IF(IFERROR(VLOOKUP(E914,Store_Showcase!B2:H144,{6}, FALSE), TRUE)=TRUE, IF(IFERROR(VLOOKUP(E914,Store_SRP!B2:H110,{6}, FALSE), TRUE)=TRUE,VLOOKUP(E914,Store_VAM!B2:H273,{6}, FALSE),VLOOKUP(E914,Store_SRP!B2:H110,{6}, FALSE)), VLOOKUP(E914,Store_Showcase!B2:H144,{6}, FALSE))</f>
      </c>
      <c r="AH914">
        <f>VLOOKUP(G914,Sku_Consolidated!A2:R957,18,FALSE)</f>
      </c>
      <c r="AI914">
        <f>VLOOKUP(G914,Sku_Consolidated!A2:S957,19,FALSE)</f>
      </c>
      <c r="AJ914">
        <f>VLOOKUP(G914,Sku_Consolidated!A2:T957,20,FALSE)</f>
      </c>
    </row>
    <row r="915" spans="1:36" x14ac:dyDescent="0.25">
      <c r="A915">
        <v>2024</v>
      </c>
      <c r="B915" t="s">
        <v>31</v>
      </c>
      <c r="C915" t="s">
        <v>32</v>
      </c>
      <c r="D915" t="s">
        <v>33</v>
      </c>
      <c r="E915">
        <v>813</v>
      </c>
      <c r="F915">
        <f>IF(IFERROR(VLOOKUP(E915,Store_Showcase!B2:H144,{2}, FALSE), TRUE)=TRUE, IF(IFERROR(VLOOKUP(E915,Store_SRP!B2:H110,{2}, FALSE), TRUE)=TRUE,VLOOKUP(E915,Store_VAM!B2:H273,{2}, FALSE),VLOOKUP(E915,Store_SRP!B2:H110,{2}, FALSE)), VLOOKUP(E915,Store_Showcase!B2:H144,{2}, FALSE))</f>
      </c>
      <c r="G915">
        <v>655325</v>
      </c>
      <c r="H915" t="s">
        <v>377</v>
      </c>
      <c r="I915" s="8" t="s">
        <v>2074</v>
      </c>
      <c r="J915" t="s">
        <v>36</v>
      </c>
      <c r="K915" s="8">
        <f>IF(J915="PCK", I915, 0)</f>
      </c>
      <c r="L915" s="8">
        <f>IF(J915="KLS", I915, IF(J915="PCK", I915*VLOOKUP(G915,Sku_Consolidated!A2:U957,21, FALSE),I915*VLOOKUP(G915,Sku_Consolidated!A2:U957,21, FALSE)))</f>
      </c>
      <c r="M915" s="8">
        <f>IF(J915="PCS", I915, 0)</f>
      </c>
      <c r="N915" s="8" t="s">
        <v>2075</v>
      </c>
      <c r="O915" s="8">
        <f>N915 * VLOOKUP(E915&amp;VLOOKUP(G915,Sku_Consolidated!A2:Q957,17,FALSE),Sku_CommRate!A2:E1002, 5, FALSE)</f>
      </c>
      <c r="P915" s="8">
        <f>N915 - O915</f>
      </c>
      <c r="Q915">
        <f>VLOOKUP(G915,Sku_Consolidated!A2:G957,7, FALSE)</f>
      </c>
      <c r="R915">
        <f>IF(IFERROR(VLOOKUP(E915,Store_Showcase!B2:H144,7, FALSE), TRUE)=TRUE, IF(IFERROR(VLOOKUP(E915,Store_SRP!B2:H110,7, FALSE), TRUE)=TRUE,VLOOKUP(E915,Store_VAM!B2:H273,7, FALSE),VLOOKUP(E915,Store_SRP!B2:H110,7, FALSE)), VLOOKUP(E915,Store_Showcase!B2:H144,7, FALSE))</f>
      </c>
      <c r="S915">
        <f>IF(IFERROR(VLOOKUP(E915,Store_Showcase!B2:I144,8, FALSE), TRUE)=TRUE, IF(IFERROR(VLOOKUP(E915,Store_SRP!B2:I110,8, FALSE), TRUE)=TRUE,VLOOKUP(E915,Store_VAM!B2:I273,8, FALSE),VLOOKUP(E915,Store_SRP!B2:I110,8, FALSE)), VLOOKUP(E915,Store_Showcase!B2:I144,8, FALSE))</f>
      </c>
      <c r="T915">
        <f>VLOOKUP(G915,Sku_Consolidated!A2:R957,18,FALSE)</f>
      </c>
      <c r="U915">
        <v>6250</v>
      </c>
      <c r="V915">
        <f>IF(VLOOKUP(G915,Sku_Consolidated!A2:S957,19,FALSE)="SHOWCASE", VLOOKUP(E915,Store_Showcase!B2:L144,11, FALSE), IF(VLOOKUP(G915,Sku_Consolidated!A2:S957,19,FALSE)="VAM",VLOOKUP(E915,Store_VAM!B2:L273,11, FALSE),VLOOKUP(E915,Store_SRP!B2:L110,11, FALSE)))</f>
      </c>
      <c r="W915">
        <f>VLOOKUP(G915,Sku_Consolidated!A2:W957,11,FALSE)</f>
      </c>
      <c r="X915">
        <f>VLOOKUP(G915,Sku_Consolidated!A2:H957,8,FALSE)</f>
      </c>
      <c r="Y915">
        <f>VLOOKUP(G915,Sku_Consolidated!A2:I957,9,FALSE)</f>
      </c>
      <c r="Z915" t="s">
        <v>38</v>
      </c>
      <c r="AA915">
        <f>VLOOKUP(G915,Sku_Consolidated!A2:E957,5,FALSE)</f>
      </c>
      <c r="AB915">
        <f>IF(VLOOKUP(G915,Sku_Consolidated!A2:S957,19,FALSE)="SHOWCASE", VLOOKUP(E915,Store_Showcase!B2:N144,13, FALSE), IF(VLOOKUP(G915,Sku_Consolidated!A2:S957,19,FALSE)="VAM",VLOOKUP(E915,Store_VAM!B2:N273,13, FALSE),VLOOKUP(E915,Store_SRP!B2:N110,13, FALSE)))</f>
      </c>
      <c r="AC915">
        <f>IF(IFERROR(AB915,TRUE)=TRUE, "-","OK")</f>
      </c>
      <c r="AD915" s="8" t="s">
        <v>2075</v>
      </c>
      <c r="AE915" s="8" t="s">
        <v>39</v>
      </c>
      <c r="AF915">
        <f>IF(IFERROR(VLOOKUP(E915,Store_Showcase!B2:H144,{5}, FALSE), TRUE)=TRUE, IF(IFERROR(VLOOKUP(E915,Store_SRP!B2:H110,{5}, FALSE), TRUE)=TRUE,VLOOKUP(E915,Store_VAM!B2:H273,{5}, FALSE),VLOOKUP(E915,Store_SRP!B2:H110,{5}, FALSE)), VLOOKUP(E915,Store_Showcase!B2:H144,{5}, FALSE))</f>
      </c>
      <c r="AG915">
        <f>IF(IFERROR(VLOOKUP(E915,Store_Showcase!B2:H144,{6}, FALSE), TRUE)=TRUE, IF(IFERROR(VLOOKUP(E915,Store_SRP!B2:H110,{6}, FALSE), TRUE)=TRUE,VLOOKUP(E915,Store_VAM!B2:H273,{6}, FALSE),VLOOKUP(E915,Store_SRP!B2:H110,{6}, FALSE)), VLOOKUP(E915,Store_Showcase!B2:H144,{6}, FALSE))</f>
      </c>
      <c r="AH915">
        <f>VLOOKUP(G915,Sku_Consolidated!A2:R957,18,FALSE)</f>
      </c>
      <c r="AI915">
        <f>VLOOKUP(G915,Sku_Consolidated!A2:S957,19,FALSE)</f>
      </c>
      <c r="AJ915">
        <f>VLOOKUP(G915,Sku_Consolidated!A2:T957,20,FALSE)</f>
      </c>
    </row>
    <row r="916" spans="1:36" x14ac:dyDescent="0.25">
      <c r="A916">
        <v>2024</v>
      </c>
      <c r="B916" t="s">
        <v>31</v>
      </c>
      <c r="C916" t="s">
        <v>32</v>
      </c>
      <c r="D916" t="s">
        <v>33</v>
      </c>
      <c r="E916">
        <v>248</v>
      </c>
      <c r="F916">
        <f>IF(IFERROR(VLOOKUP(E916,Store_Showcase!B2:H144,{2}, FALSE), TRUE)=TRUE, IF(IFERROR(VLOOKUP(E916,Store_SRP!B2:H110,{2}, FALSE), TRUE)=TRUE,VLOOKUP(E916,Store_VAM!B2:H273,{2}, FALSE),VLOOKUP(E916,Store_SRP!B2:H110,{2}, FALSE)), VLOOKUP(E916,Store_Showcase!B2:H144,{2}, FALSE))</f>
      </c>
      <c r="G916">
        <v>656324</v>
      </c>
      <c r="H916" t="s">
        <v>748</v>
      </c>
      <c r="I916" s="8" t="s">
        <v>2076</v>
      </c>
      <c r="J916" t="s">
        <v>36</v>
      </c>
      <c r="K916" s="8">
        <f>IF(J916="PCK", I916, 0)</f>
      </c>
      <c r="L916" s="8">
        <f>IF(J916="KLS", I916, IF(J916="PCK", I916*VLOOKUP(G916,Sku_Consolidated!A2:U957,21, FALSE),I916*VLOOKUP(G916,Sku_Consolidated!A2:U957,21, FALSE)))</f>
      </c>
      <c r="M916" s="8">
        <f>IF(J916="PCS", I916, 0)</f>
      </c>
      <c r="N916" s="8" t="s">
        <v>2077</v>
      </c>
      <c r="O916" s="8">
        <f>N916 * VLOOKUP(E916&amp;VLOOKUP(G916,Sku_Consolidated!A2:Q957,17,FALSE),Sku_CommRate!A2:E1002, 5, FALSE)</f>
      </c>
      <c r="P916" s="8">
        <f>N916 - O916</f>
      </c>
      <c r="Q916">
        <f>VLOOKUP(G916,Sku_Consolidated!A2:G957,7, FALSE)</f>
      </c>
      <c r="R916">
        <f>IF(IFERROR(VLOOKUP(E916,Store_Showcase!B2:H144,7, FALSE), TRUE)=TRUE, IF(IFERROR(VLOOKUP(E916,Store_SRP!B2:H110,7, FALSE), TRUE)=TRUE,VLOOKUP(E916,Store_VAM!B2:H273,7, FALSE),VLOOKUP(E916,Store_SRP!B2:H110,7, FALSE)), VLOOKUP(E916,Store_Showcase!B2:H144,7, FALSE))</f>
      </c>
      <c r="S916">
        <f>IF(IFERROR(VLOOKUP(E916,Store_Showcase!B2:I144,8, FALSE), TRUE)=TRUE, IF(IFERROR(VLOOKUP(E916,Store_SRP!B2:I110,8, FALSE), TRUE)=TRUE,VLOOKUP(E916,Store_VAM!B2:I273,8, FALSE),VLOOKUP(E916,Store_SRP!B2:I110,8, FALSE)), VLOOKUP(E916,Store_Showcase!B2:I144,8, FALSE))</f>
      </c>
      <c r="T916">
        <f>VLOOKUP(G916,Sku_Consolidated!A2:R957,18,FALSE)</f>
      </c>
      <c r="U916">
        <v>6777</v>
      </c>
      <c r="V916">
        <f>IF(VLOOKUP(G916,Sku_Consolidated!A2:S957,19,FALSE)="SHOWCASE", VLOOKUP(E916,Store_Showcase!B2:L144,11, FALSE), IF(VLOOKUP(G916,Sku_Consolidated!A2:S957,19,FALSE)="VAM",VLOOKUP(E916,Store_VAM!B2:L273,11, FALSE),VLOOKUP(E916,Store_SRP!B2:L110,11, FALSE)))</f>
      </c>
      <c r="W916">
        <f>VLOOKUP(G916,Sku_Consolidated!A2:W957,11,FALSE)</f>
      </c>
      <c r="X916">
        <f>VLOOKUP(G916,Sku_Consolidated!A2:H957,8,FALSE)</f>
      </c>
      <c r="Y916">
        <f>VLOOKUP(G916,Sku_Consolidated!A2:I957,9,FALSE)</f>
      </c>
      <c r="Z916" t="s">
        <v>38</v>
      </c>
      <c r="AA916">
        <f>VLOOKUP(G916,Sku_Consolidated!A2:E957,5,FALSE)</f>
      </c>
      <c r="AB916">
        <f>IF(VLOOKUP(G916,Sku_Consolidated!A2:S957,19,FALSE)="SHOWCASE", VLOOKUP(E916,Store_Showcase!B2:N144,13, FALSE), IF(VLOOKUP(G916,Sku_Consolidated!A2:S957,19,FALSE)="VAM",VLOOKUP(E916,Store_VAM!B2:N273,13, FALSE),VLOOKUP(E916,Store_SRP!B2:N110,13, FALSE)))</f>
      </c>
      <c r="AC916">
        <f>IF(IFERROR(AB916,TRUE)=TRUE, "-","OK")</f>
      </c>
      <c r="AD916" s="8" t="s">
        <v>2078</v>
      </c>
      <c r="AE916" s="8" t="s">
        <v>2079</v>
      </c>
      <c r="AF916">
        <f>IF(IFERROR(VLOOKUP(E916,Store_Showcase!B2:H144,{5}, FALSE), TRUE)=TRUE, IF(IFERROR(VLOOKUP(E916,Store_SRP!B2:H110,{5}, FALSE), TRUE)=TRUE,VLOOKUP(E916,Store_VAM!B2:H273,{5}, FALSE),VLOOKUP(E916,Store_SRP!B2:H110,{5}, FALSE)), VLOOKUP(E916,Store_Showcase!B2:H144,{5}, FALSE))</f>
      </c>
      <c r="AG916">
        <f>IF(IFERROR(VLOOKUP(E916,Store_Showcase!B2:H144,{6}, FALSE), TRUE)=TRUE, IF(IFERROR(VLOOKUP(E916,Store_SRP!B2:H110,{6}, FALSE), TRUE)=TRUE,VLOOKUP(E916,Store_VAM!B2:H273,{6}, FALSE),VLOOKUP(E916,Store_SRP!B2:H110,{6}, FALSE)), VLOOKUP(E916,Store_Showcase!B2:H144,{6}, FALSE))</f>
      </c>
      <c r="AH916">
        <f>VLOOKUP(G916,Sku_Consolidated!A2:R957,18,FALSE)</f>
      </c>
      <c r="AI916">
        <f>VLOOKUP(G916,Sku_Consolidated!A2:S957,19,FALSE)</f>
      </c>
      <c r="AJ916">
        <f>VLOOKUP(G916,Sku_Consolidated!A2:T957,20,FALSE)</f>
      </c>
    </row>
    <row r="917" spans="1:36" x14ac:dyDescent="0.25">
      <c r="A917">
        <v>2024</v>
      </c>
      <c r="B917" t="s">
        <v>31</v>
      </c>
      <c r="C917" t="s">
        <v>32</v>
      </c>
      <c r="D917" t="s">
        <v>33</v>
      </c>
      <c r="E917">
        <v>150</v>
      </c>
      <c r="F917">
        <f>IF(IFERROR(VLOOKUP(E917,Store_Showcase!B2:H144,{2}, FALSE), TRUE)=TRUE, IF(IFERROR(VLOOKUP(E917,Store_SRP!B2:H110,{2}, FALSE), TRUE)=TRUE,VLOOKUP(E917,Store_VAM!B2:H273,{2}, FALSE),VLOOKUP(E917,Store_SRP!B2:H110,{2}, FALSE)), VLOOKUP(E917,Store_Showcase!B2:H144,{2}, FALSE))</f>
      </c>
      <c r="G917">
        <v>655335</v>
      </c>
      <c r="H917" t="s">
        <v>1089</v>
      </c>
      <c r="I917" s="8" t="s">
        <v>2080</v>
      </c>
      <c r="J917" t="s">
        <v>36</v>
      </c>
      <c r="K917" s="8">
        <f>IF(J917="PCK", I917, 0)</f>
      </c>
      <c r="L917" s="8">
        <f>IF(J917="KLS", I917, IF(J917="PCK", I917*VLOOKUP(G917,Sku_Consolidated!A2:U957,21, FALSE),I917*VLOOKUP(G917,Sku_Consolidated!A2:U957,21, FALSE)))</f>
      </c>
      <c r="M917" s="8">
        <f>IF(J917="PCS", I917, 0)</f>
      </c>
      <c r="N917" s="8" t="s">
        <v>2081</v>
      </c>
      <c r="O917" s="8">
        <f>N917 * VLOOKUP(E917&amp;VLOOKUP(G917,Sku_Consolidated!A2:Q957,17,FALSE),Sku_CommRate!A2:E1002, 5, FALSE)</f>
      </c>
      <c r="P917" s="8">
        <f>N917 - O917</f>
      </c>
      <c r="Q917">
        <f>VLOOKUP(G917,Sku_Consolidated!A2:G957,7, FALSE)</f>
      </c>
      <c r="R917">
        <f>IF(IFERROR(VLOOKUP(E917,Store_Showcase!B2:H144,7, FALSE), TRUE)=TRUE, IF(IFERROR(VLOOKUP(E917,Store_SRP!B2:H110,7, FALSE), TRUE)=TRUE,VLOOKUP(E917,Store_VAM!B2:H273,7, FALSE),VLOOKUP(E917,Store_SRP!B2:H110,7, FALSE)), VLOOKUP(E917,Store_Showcase!B2:H144,7, FALSE))</f>
      </c>
      <c r="S917">
        <f>IF(IFERROR(VLOOKUP(E917,Store_Showcase!B2:I144,8, FALSE), TRUE)=TRUE, IF(IFERROR(VLOOKUP(E917,Store_SRP!B2:I110,8, FALSE), TRUE)=TRUE,VLOOKUP(E917,Store_VAM!B2:I273,8, FALSE),VLOOKUP(E917,Store_SRP!B2:I110,8, FALSE)), VLOOKUP(E917,Store_Showcase!B2:I144,8, FALSE))</f>
      </c>
      <c r="T917">
        <f>VLOOKUP(G917,Sku_Consolidated!A2:R957,18,FALSE)</f>
      </c>
      <c r="U917">
        <v>6259</v>
      </c>
      <c r="V917">
        <f>IF(VLOOKUP(G917,Sku_Consolidated!A2:S957,19,FALSE)="SHOWCASE", VLOOKUP(E917,Store_Showcase!B2:L144,11, FALSE), IF(VLOOKUP(G917,Sku_Consolidated!A2:S957,19,FALSE)="VAM",VLOOKUP(E917,Store_VAM!B2:L273,11, FALSE),VLOOKUP(E917,Store_SRP!B2:L110,11, FALSE)))</f>
      </c>
      <c r="W917">
        <f>VLOOKUP(G917,Sku_Consolidated!A2:W957,11,FALSE)</f>
      </c>
      <c r="X917">
        <f>VLOOKUP(G917,Sku_Consolidated!A2:H957,8,FALSE)</f>
      </c>
      <c r="Y917">
        <f>VLOOKUP(G917,Sku_Consolidated!A2:I957,9,FALSE)</f>
      </c>
      <c r="Z917" t="s">
        <v>38</v>
      </c>
      <c r="AA917">
        <f>VLOOKUP(G917,Sku_Consolidated!A2:E957,5,FALSE)</f>
      </c>
      <c r="AB917">
        <f>IF(VLOOKUP(G917,Sku_Consolidated!A2:S957,19,FALSE)="SHOWCASE", VLOOKUP(E917,Store_Showcase!B2:N144,13, FALSE), IF(VLOOKUP(G917,Sku_Consolidated!A2:S957,19,FALSE)="VAM",VLOOKUP(E917,Store_VAM!B2:N273,13, FALSE),VLOOKUP(E917,Store_SRP!B2:N110,13, FALSE)))</f>
      </c>
      <c r="AC917">
        <f>IF(IFERROR(AB917,TRUE)=TRUE, "-","OK")</f>
      </c>
      <c r="AD917" s="8" t="s">
        <v>2081</v>
      </c>
      <c r="AE917" s="8" t="s">
        <v>39</v>
      </c>
      <c r="AF917">
        <f>IF(IFERROR(VLOOKUP(E917,Store_Showcase!B2:H144,{5}, FALSE), TRUE)=TRUE, IF(IFERROR(VLOOKUP(E917,Store_SRP!B2:H110,{5}, FALSE), TRUE)=TRUE,VLOOKUP(E917,Store_VAM!B2:H273,{5}, FALSE),VLOOKUP(E917,Store_SRP!B2:H110,{5}, FALSE)), VLOOKUP(E917,Store_Showcase!B2:H144,{5}, FALSE))</f>
      </c>
      <c r="AG917">
        <f>IF(IFERROR(VLOOKUP(E917,Store_Showcase!B2:H144,{6}, FALSE), TRUE)=TRUE, IF(IFERROR(VLOOKUP(E917,Store_SRP!B2:H110,{6}, FALSE), TRUE)=TRUE,VLOOKUP(E917,Store_VAM!B2:H273,{6}, FALSE),VLOOKUP(E917,Store_SRP!B2:H110,{6}, FALSE)), VLOOKUP(E917,Store_Showcase!B2:H144,{6}, FALSE))</f>
      </c>
      <c r="AH917">
        <f>VLOOKUP(G917,Sku_Consolidated!A2:R957,18,FALSE)</f>
      </c>
      <c r="AI917">
        <f>VLOOKUP(G917,Sku_Consolidated!A2:S957,19,FALSE)</f>
      </c>
      <c r="AJ917">
        <f>VLOOKUP(G917,Sku_Consolidated!A2:T957,20,FALSE)</f>
      </c>
    </row>
    <row r="918" spans="1:36" x14ac:dyDescent="0.25">
      <c r="A918">
        <v>2024</v>
      </c>
      <c r="B918" t="s">
        <v>31</v>
      </c>
      <c r="C918" t="s">
        <v>32</v>
      </c>
      <c r="D918" t="s">
        <v>33</v>
      </c>
      <c r="E918">
        <v>496</v>
      </c>
      <c r="F918">
        <f>IF(IFERROR(VLOOKUP(E918,Store_Showcase!B2:H144,{2}, FALSE), TRUE)=TRUE, IF(IFERROR(VLOOKUP(E918,Store_SRP!B2:H110,{2}, FALSE), TRUE)=TRUE,VLOOKUP(E918,Store_VAM!B2:H273,{2}, FALSE),VLOOKUP(E918,Store_SRP!B2:H110,{2}, FALSE)), VLOOKUP(E918,Store_Showcase!B2:H144,{2}, FALSE))</f>
      </c>
      <c r="G918">
        <v>655720</v>
      </c>
      <c r="H918" t="s">
        <v>122</v>
      </c>
      <c r="I918" s="8" t="s">
        <v>1737</v>
      </c>
      <c r="J918" t="s">
        <v>36</v>
      </c>
      <c r="K918" s="8">
        <f>IF(J918="PCK", I918, 0)</f>
      </c>
      <c r="L918" s="8">
        <f>IF(J918="KLS", I918, IF(J918="PCK", I918*VLOOKUP(G918,Sku_Consolidated!A2:U957,21, FALSE),I918*VLOOKUP(G918,Sku_Consolidated!A2:U957,21, FALSE)))</f>
      </c>
      <c r="M918" s="8">
        <f>IF(J918="PCS", I918, 0)</f>
      </c>
      <c r="N918" s="8" t="s">
        <v>2082</v>
      </c>
      <c r="O918" s="8">
        <f>N918 * VLOOKUP(E918&amp;VLOOKUP(G918,Sku_Consolidated!A2:Q957,17,FALSE),Sku_CommRate!A2:E1002, 5, FALSE)</f>
      </c>
      <c r="P918" s="8">
        <f>N918 - O918</f>
      </c>
      <c r="Q918">
        <f>VLOOKUP(G918,Sku_Consolidated!A2:G957,7, FALSE)</f>
      </c>
      <c r="R918">
        <f>IF(IFERROR(VLOOKUP(E918,Store_Showcase!B2:H144,7, FALSE), TRUE)=TRUE, IF(IFERROR(VLOOKUP(E918,Store_SRP!B2:H110,7, FALSE), TRUE)=TRUE,VLOOKUP(E918,Store_VAM!B2:H273,7, FALSE),VLOOKUP(E918,Store_SRP!B2:H110,7, FALSE)), VLOOKUP(E918,Store_Showcase!B2:H144,7, FALSE))</f>
      </c>
      <c r="S918">
        <f>IF(IFERROR(VLOOKUP(E918,Store_Showcase!B2:I144,8, FALSE), TRUE)=TRUE, IF(IFERROR(VLOOKUP(E918,Store_SRP!B2:I110,8, FALSE), TRUE)=TRUE,VLOOKUP(E918,Store_VAM!B2:I273,8, FALSE),VLOOKUP(E918,Store_SRP!B2:I110,8, FALSE)), VLOOKUP(E918,Store_Showcase!B2:I144,8, FALSE))</f>
      </c>
      <c r="T918">
        <f>VLOOKUP(G918,Sku_Consolidated!A2:R957,18,FALSE)</f>
      </c>
      <c r="U918">
        <v>6448</v>
      </c>
      <c r="V918">
        <f>IF(VLOOKUP(G918,Sku_Consolidated!A2:S957,19,FALSE)="SHOWCASE", VLOOKUP(E918,Store_Showcase!B2:L144,11, FALSE), IF(VLOOKUP(G918,Sku_Consolidated!A2:S957,19,FALSE)="VAM",VLOOKUP(E918,Store_VAM!B2:L273,11, FALSE),VLOOKUP(E918,Store_SRP!B2:L110,11, FALSE)))</f>
      </c>
      <c r="W918">
        <f>VLOOKUP(G918,Sku_Consolidated!A2:W957,11,FALSE)</f>
      </c>
      <c r="X918">
        <f>VLOOKUP(G918,Sku_Consolidated!A2:H957,8,FALSE)</f>
      </c>
      <c r="Y918">
        <f>VLOOKUP(G918,Sku_Consolidated!A2:I957,9,FALSE)</f>
      </c>
      <c r="Z918" t="s">
        <v>38</v>
      </c>
      <c r="AA918">
        <f>VLOOKUP(G918,Sku_Consolidated!A2:E957,5,FALSE)</f>
      </c>
      <c r="AB918">
        <f>IF(VLOOKUP(G918,Sku_Consolidated!A2:S957,19,FALSE)="SHOWCASE", VLOOKUP(E918,Store_Showcase!B2:N144,13, FALSE), IF(VLOOKUP(G918,Sku_Consolidated!A2:S957,19,FALSE)="VAM",VLOOKUP(E918,Store_VAM!B2:N273,13, FALSE),VLOOKUP(E918,Store_SRP!B2:N110,13, FALSE)))</f>
      </c>
      <c r="AC918">
        <f>IF(IFERROR(AB918,TRUE)=TRUE, "-","OK")</f>
      </c>
      <c r="AD918" s="8" t="s">
        <v>2082</v>
      </c>
      <c r="AE918" s="8" t="s">
        <v>39</v>
      </c>
      <c r="AF918">
        <f>IF(IFERROR(VLOOKUP(E918,Store_Showcase!B2:H144,{5}, FALSE), TRUE)=TRUE, IF(IFERROR(VLOOKUP(E918,Store_SRP!B2:H110,{5}, FALSE), TRUE)=TRUE,VLOOKUP(E918,Store_VAM!B2:H273,{5}, FALSE),VLOOKUP(E918,Store_SRP!B2:H110,{5}, FALSE)), VLOOKUP(E918,Store_Showcase!B2:H144,{5}, FALSE))</f>
      </c>
      <c r="AG918">
        <f>IF(IFERROR(VLOOKUP(E918,Store_Showcase!B2:H144,{6}, FALSE), TRUE)=TRUE, IF(IFERROR(VLOOKUP(E918,Store_SRP!B2:H110,{6}, FALSE), TRUE)=TRUE,VLOOKUP(E918,Store_VAM!B2:H273,{6}, FALSE),VLOOKUP(E918,Store_SRP!B2:H110,{6}, FALSE)), VLOOKUP(E918,Store_Showcase!B2:H144,{6}, FALSE))</f>
      </c>
      <c r="AH918">
        <f>VLOOKUP(G918,Sku_Consolidated!A2:R957,18,FALSE)</f>
      </c>
      <c r="AI918">
        <f>VLOOKUP(G918,Sku_Consolidated!A2:S957,19,FALSE)</f>
      </c>
      <c r="AJ918">
        <f>VLOOKUP(G918,Sku_Consolidated!A2:T957,20,FALSE)</f>
      </c>
    </row>
    <row r="919" spans="1:36" x14ac:dyDescent="0.25">
      <c r="A919">
        <v>2024</v>
      </c>
      <c r="B919" t="s">
        <v>31</v>
      </c>
      <c r="C919" t="s">
        <v>32</v>
      </c>
      <c r="D919" t="s">
        <v>33</v>
      </c>
      <c r="E919">
        <v>111</v>
      </c>
      <c r="F919">
        <f>IF(IFERROR(VLOOKUP(E919,Store_Showcase!B2:H144,{2}, FALSE), TRUE)=TRUE, IF(IFERROR(VLOOKUP(E919,Store_SRP!B2:H110,{2}, FALSE), TRUE)=TRUE,VLOOKUP(E919,Store_VAM!B2:H273,{2}, FALSE),VLOOKUP(E919,Store_SRP!B2:H110,{2}, FALSE)), VLOOKUP(E919,Store_Showcase!B2:H144,{2}, FALSE))</f>
      </c>
      <c r="G919">
        <v>655714</v>
      </c>
      <c r="H919" t="s">
        <v>834</v>
      </c>
      <c r="I919" s="8" t="s">
        <v>1759</v>
      </c>
      <c r="J919" t="s">
        <v>36</v>
      </c>
      <c r="K919" s="8">
        <f>IF(J919="PCK", I919, 0)</f>
      </c>
      <c r="L919" s="8">
        <f>IF(J919="KLS", I919, IF(J919="PCK", I919*VLOOKUP(G919,Sku_Consolidated!A2:U957,21, FALSE),I919*VLOOKUP(G919,Sku_Consolidated!A2:U957,21, FALSE)))</f>
      </c>
      <c r="M919" s="8">
        <f>IF(J919="PCS", I919, 0)</f>
      </c>
      <c r="N919" s="8" t="s">
        <v>2083</v>
      </c>
      <c r="O919" s="8">
        <f>N919 * VLOOKUP(E919&amp;VLOOKUP(G919,Sku_Consolidated!A2:Q957,17,FALSE),Sku_CommRate!A2:E1002, 5, FALSE)</f>
      </c>
      <c r="P919" s="8">
        <f>N919 - O919</f>
      </c>
      <c r="Q919">
        <f>VLOOKUP(G919,Sku_Consolidated!A2:G957,7, FALSE)</f>
      </c>
      <c r="R919">
        <f>IF(IFERROR(VLOOKUP(E919,Store_Showcase!B2:H144,7, FALSE), TRUE)=TRUE, IF(IFERROR(VLOOKUP(E919,Store_SRP!B2:H110,7, FALSE), TRUE)=TRUE,VLOOKUP(E919,Store_VAM!B2:H273,7, FALSE),VLOOKUP(E919,Store_SRP!B2:H110,7, FALSE)), VLOOKUP(E919,Store_Showcase!B2:H144,7, FALSE))</f>
      </c>
      <c r="S919">
        <f>IF(IFERROR(VLOOKUP(E919,Store_Showcase!B2:I144,8, FALSE), TRUE)=TRUE, IF(IFERROR(VLOOKUP(E919,Store_SRP!B2:I110,8, FALSE), TRUE)=TRUE,VLOOKUP(E919,Store_VAM!B2:I273,8, FALSE),VLOOKUP(E919,Store_SRP!B2:I110,8, FALSE)), VLOOKUP(E919,Store_Showcase!B2:I144,8, FALSE))</f>
      </c>
      <c r="T919">
        <f>VLOOKUP(G919,Sku_Consolidated!A2:R957,18,FALSE)</f>
      </c>
      <c r="U919">
        <v>6442</v>
      </c>
      <c r="V919">
        <f>IF(VLOOKUP(G919,Sku_Consolidated!A2:S957,19,FALSE)="SHOWCASE", VLOOKUP(E919,Store_Showcase!B2:L144,11, FALSE), IF(VLOOKUP(G919,Sku_Consolidated!A2:S957,19,FALSE)="VAM",VLOOKUP(E919,Store_VAM!B2:L273,11, FALSE),VLOOKUP(E919,Store_SRP!B2:L110,11, FALSE)))</f>
      </c>
      <c r="W919">
        <f>VLOOKUP(G919,Sku_Consolidated!A2:W957,11,FALSE)</f>
      </c>
      <c r="X919">
        <f>VLOOKUP(G919,Sku_Consolidated!A2:H957,8,FALSE)</f>
      </c>
      <c r="Y919">
        <f>VLOOKUP(G919,Sku_Consolidated!A2:I957,9,FALSE)</f>
      </c>
      <c r="Z919" t="s">
        <v>38</v>
      </c>
      <c r="AA919">
        <f>VLOOKUP(G919,Sku_Consolidated!A2:E957,5,FALSE)</f>
      </c>
      <c r="AB919">
        <f>IF(VLOOKUP(G919,Sku_Consolidated!A2:S957,19,FALSE)="SHOWCASE", VLOOKUP(E919,Store_Showcase!B2:N144,13, FALSE), IF(VLOOKUP(G919,Sku_Consolidated!A2:S957,19,FALSE)="VAM",VLOOKUP(E919,Store_VAM!B2:N273,13, FALSE),VLOOKUP(E919,Store_SRP!B2:N110,13, FALSE)))</f>
      </c>
      <c r="AC919">
        <f>IF(IFERROR(AB919,TRUE)=TRUE, "-","OK")</f>
      </c>
      <c r="AD919" s="8" t="s">
        <v>2083</v>
      </c>
      <c r="AE919" s="8" t="s">
        <v>39</v>
      </c>
      <c r="AF919">
        <f>IF(IFERROR(VLOOKUP(E919,Store_Showcase!B2:H144,{5}, FALSE), TRUE)=TRUE, IF(IFERROR(VLOOKUP(E919,Store_SRP!B2:H110,{5}, FALSE), TRUE)=TRUE,VLOOKUP(E919,Store_VAM!B2:H273,{5}, FALSE),VLOOKUP(E919,Store_SRP!B2:H110,{5}, FALSE)), VLOOKUP(E919,Store_Showcase!B2:H144,{5}, FALSE))</f>
      </c>
      <c r="AG919">
        <f>IF(IFERROR(VLOOKUP(E919,Store_Showcase!B2:H144,{6}, FALSE), TRUE)=TRUE, IF(IFERROR(VLOOKUP(E919,Store_SRP!B2:H110,{6}, FALSE), TRUE)=TRUE,VLOOKUP(E919,Store_VAM!B2:H273,{6}, FALSE),VLOOKUP(E919,Store_SRP!B2:H110,{6}, FALSE)), VLOOKUP(E919,Store_Showcase!B2:H144,{6}, FALSE))</f>
      </c>
      <c r="AH919">
        <f>VLOOKUP(G919,Sku_Consolidated!A2:R957,18,FALSE)</f>
      </c>
      <c r="AI919">
        <f>VLOOKUP(G919,Sku_Consolidated!A2:S957,19,FALSE)</f>
      </c>
      <c r="AJ919">
        <f>VLOOKUP(G919,Sku_Consolidated!A2:T957,20,FALSE)</f>
      </c>
    </row>
    <row r="920" spans="1:36" x14ac:dyDescent="0.25">
      <c r="A920">
        <v>2024</v>
      </c>
      <c r="B920" t="s">
        <v>31</v>
      </c>
      <c r="C920" t="s">
        <v>32</v>
      </c>
      <c r="D920" t="s">
        <v>33</v>
      </c>
      <c r="E920">
        <v>496</v>
      </c>
      <c r="F920">
        <f>IF(IFERROR(VLOOKUP(E920,Store_Showcase!B2:H144,{2}, FALSE), TRUE)=TRUE, IF(IFERROR(VLOOKUP(E920,Store_SRP!B2:H110,{2}, FALSE), TRUE)=TRUE,VLOOKUP(E920,Store_VAM!B2:H273,{2}, FALSE),VLOOKUP(E920,Store_SRP!B2:H110,{2}, FALSE)), VLOOKUP(E920,Store_Showcase!B2:H144,{2}, FALSE))</f>
      </c>
      <c r="G920">
        <v>655814</v>
      </c>
      <c r="H920" t="s">
        <v>192</v>
      </c>
      <c r="I920" s="8" t="s">
        <v>2084</v>
      </c>
      <c r="J920" t="s">
        <v>36</v>
      </c>
      <c r="K920" s="8">
        <f>IF(J920="PCK", I920, 0)</f>
      </c>
      <c r="L920" s="8">
        <f>IF(J920="KLS", I920, IF(J920="PCK", I920*VLOOKUP(G920,Sku_Consolidated!A2:U957,21, FALSE),I920*VLOOKUP(G920,Sku_Consolidated!A2:U957,21, FALSE)))</f>
      </c>
      <c r="M920" s="8">
        <f>IF(J920="PCS", I920, 0)</f>
      </c>
      <c r="N920" s="8" t="s">
        <v>2085</v>
      </c>
      <c r="O920" s="8">
        <f>N920 * VLOOKUP(E920&amp;VLOOKUP(G920,Sku_Consolidated!A2:Q957,17,FALSE),Sku_CommRate!A2:E1002, 5, FALSE)</f>
      </c>
      <c r="P920" s="8">
        <f>N920 - O920</f>
      </c>
      <c r="Q920">
        <f>VLOOKUP(G920,Sku_Consolidated!A2:G957,7, FALSE)</f>
      </c>
      <c r="R920">
        <f>IF(IFERROR(VLOOKUP(E920,Store_Showcase!B2:H144,7, FALSE), TRUE)=TRUE, IF(IFERROR(VLOOKUP(E920,Store_SRP!B2:H110,7, FALSE), TRUE)=TRUE,VLOOKUP(E920,Store_VAM!B2:H273,7, FALSE),VLOOKUP(E920,Store_SRP!B2:H110,7, FALSE)), VLOOKUP(E920,Store_Showcase!B2:H144,7, FALSE))</f>
      </c>
      <c r="S920">
        <f>IF(IFERROR(VLOOKUP(E920,Store_Showcase!B2:I144,8, FALSE), TRUE)=TRUE, IF(IFERROR(VLOOKUP(E920,Store_SRP!B2:I110,8, FALSE), TRUE)=TRUE,VLOOKUP(E920,Store_VAM!B2:I273,8, FALSE),VLOOKUP(E920,Store_SRP!B2:I110,8, FALSE)), VLOOKUP(E920,Store_Showcase!B2:I144,8, FALSE))</f>
      </c>
      <c r="T920">
        <f>VLOOKUP(G920,Sku_Consolidated!A2:R957,18,FALSE)</f>
      </c>
      <c r="U920">
        <v>6471</v>
      </c>
      <c r="V920">
        <f>IF(VLOOKUP(G920,Sku_Consolidated!A2:S957,19,FALSE)="SHOWCASE", VLOOKUP(E920,Store_Showcase!B2:L144,11, FALSE), IF(VLOOKUP(G920,Sku_Consolidated!A2:S957,19,FALSE)="VAM",VLOOKUP(E920,Store_VAM!B2:L273,11, FALSE),VLOOKUP(E920,Store_SRP!B2:L110,11, FALSE)))</f>
      </c>
      <c r="W920">
        <f>VLOOKUP(G920,Sku_Consolidated!A2:W957,11,FALSE)</f>
      </c>
      <c r="X920">
        <f>VLOOKUP(G920,Sku_Consolidated!A2:H957,8,FALSE)</f>
      </c>
      <c r="Y920">
        <f>VLOOKUP(G920,Sku_Consolidated!A2:I957,9,FALSE)</f>
      </c>
      <c r="Z920" t="s">
        <v>38</v>
      </c>
      <c r="AA920">
        <f>VLOOKUP(G920,Sku_Consolidated!A2:E957,5,FALSE)</f>
      </c>
      <c r="AB920">
        <f>IF(VLOOKUP(G920,Sku_Consolidated!A2:S957,19,FALSE)="SHOWCASE", VLOOKUP(E920,Store_Showcase!B2:N144,13, FALSE), IF(VLOOKUP(G920,Sku_Consolidated!A2:S957,19,FALSE)="VAM",VLOOKUP(E920,Store_VAM!B2:N273,13, FALSE),VLOOKUP(E920,Store_SRP!B2:N110,13, FALSE)))</f>
      </c>
      <c r="AC920">
        <f>IF(IFERROR(AB920,TRUE)=TRUE, "-","OK")</f>
      </c>
      <c r="AD920" s="8" t="s">
        <v>2085</v>
      </c>
      <c r="AE920" s="8" t="s">
        <v>39</v>
      </c>
      <c r="AF920">
        <f>IF(IFERROR(VLOOKUP(E920,Store_Showcase!B2:H144,{5}, FALSE), TRUE)=TRUE, IF(IFERROR(VLOOKUP(E920,Store_SRP!B2:H110,{5}, FALSE), TRUE)=TRUE,VLOOKUP(E920,Store_VAM!B2:H273,{5}, FALSE),VLOOKUP(E920,Store_SRP!B2:H110,{5}, FALSE)), VLOOKUP(E920,Store_Showcase!B2:H144,{5}, FALSE))</f>
      </c>
      <c r="AG920">
        <f>IF(IFERROR(VLOOKUP(E920,Store_Showcase!B2:H144,{6}, FALSE), TRUE)=TRUE, IF(IFERROR(VLOOKUP(E920,Store_SRP!B2:H110,{6}, FALSE), TRUE)=TRUE,VLOOKUP(E920,Store_VAM!B2:H273,{6}, FALSE),VLOOKUP(E920,Store_SRP!B2:H110,{6}, FALSE)), VLOOKUP(E920,Store_Showcase!B2:H144,{6}, FALSE))</f>
      </c>
      <c r="AH920">
        <f>VLOOKUP(G920,Sku_Consolidated!A2:R957,18,FALSE)</f>
      </c>
      <c r="AI920">
        <f>VLOOKUP(G920,Sku_Consolidated!A2:S957,19,FALSE)</f>
      </c>
      <c r="AJ920">
        <f>VLOOKUP(G920,Sku_Consolidated!A2:T957,20,FALSE)</f>
      </c>
    </row>
    <row r="921" spans="1:36" x14ac:dyDescent="0.25">
      <c r="A921">
        <v>2024</v>
      </c>
      <c r="B921" t="s">
        <v>31</v>
      </c>
      <c r="C921" t="s">
        <v>32</v>
      </c>
      <c r="D921" t="s">
        <v>33</v>
      </c>
      <c r="E921">
        <v>810</v>
      </c>
      <c r="F921">
        <f>IF(IFERROR(VLOOKUP(E921,Store_Showcase!B2:H144,{2}, FALSE), TRUE)=TRUE, IF(IFERROR(VLOOKUP(E921,Store_SRP!B2:H110,{2}, FALSE), TRUE)=TRUE,VLOOKUP(E921,Store_VAM!B2:H273,{2}, FALSE),VLOOKUP(E921,Store_SRP!B2:H110,{2}, FALSE)), VLOOKUP(E921,Store_Showcase!B2:H144,{2}, FALSE))</f>
      </c>
      <c r="G921">
        <v>687770</v>
      </c>
      <c r="H921" t="s">
        <v>1487</v>
      </c>
      <c r="I921" s="8" t="s">
        <v>1633</v>
      </c>
      <c r="J921" t="s">
        <v>493</v>
      </c>
      <c r="K921" s="8">
        <f>IF(J921="PCK", I921, 0)</f>
      </c>
      <c r="L921" s="8">
        <f>IF(J921="KLS", I921, IF(J921="PCK", I921*VLOOKUP(G921,Sku_Consolidated!A2:U957,21, FALSE),I921*VLOOKUP(G921,Sku_Consolidated!A2:U957,21, FALSE)))</f>
      </c>
      <c r="M921" s="8">
        <f>IF(J921="PCS", I921, 0)</f>
      </c>
      <c r="N921" s="8" t="s">
        <v>2086</v>
      </c>
      <c r="O921" s="8">
        <f>N921 * VLOOKUP(E921&amp;VLOOKUP(G921,Sku_Consolidated!A2:Q957,17,FALSE),Sku_CommRate!A2:E1002, 5, FALSE)</f>
      </c>
      <c r="P921" s="8">
        <f>N921 - O921</f>
      </c>
      <c r="Q921">
        <f>VLOOKUP(G921,Sku_Consolidated!A2:G957,7, FALSE)</f>
      </c>
      <c r="R921">
        <f>IF(IFERROR(VLOOKUP(E921,Store_Showcase!B2:H144,7, FALSE), TRUE)=TRUE, IF(IFERROR(VLOOKUP(E921,Store_SRP!B2:H110,7, FALSE), TRUE)=TRUE,VLOOKUP(E921,Store_VAM!B2:H273,7, FALSE),VLOOKUP(E921,Store_SRP!B2:H110,7, FALSE)), VLOOKUP(E921,Store_Showcase!B2:H144,7, FALSE))</f>
      </c>
      <c r="S921">
        <f>IF(IFERROR(VLOOKUP(E921,Store_Showcase!B2:I144,8, FALSE), TRUE)=TRUE, IF(IFERROR(VLOOKUP(E921,Store_SRP!B2:I110,8, FALSE), TRUE)=TRUE,VLOOKUP(E921,Store_VAM!B2:I273,8, FALSE),VLOOKUP(E921,Store_SRP!B2:I110,8, FALSE)), VLOOKUP(E921,Store_Showcase!B2:I144,8, FALSE))</f>
      </c>
      <c r="T921">
        <f>VLOOKUP(G921,Sku_Consolidated!A2:R957,18,FALSE)</f>
      </c>
      <c r="U921">
        <v>4806532531526</v>
      </c>
      <c r="V921">
        <f>IF(VLOOKUP(G921,Sku_Consolidated!A2:S957,19,FALSE)="SHOWCASE", VLOOKUP(E921,Store_Showcase!B2:L144,11, FALSE), IF(VLOOKUP(G921,Sku_Consolidated!A2:S957,19,FALSE)="VAM",VLOOKUP(E921,Store_VAM!B2:L273,11, FALSE),VLOOKUP(E921,Store_SRP!B2:L110,11, FALSE)))</f>
      </c>
      <c r="W921">
        <f>VLOOKUP(G921,Sku_Consolidated!A2:W957,11,FALSE)</f>
      </c>
      <c r="X921">
        <f>VLOOKUP(G921,Sku_Consolidated!A2:H957,8,FALSE)</f>
      </c>
      <c r="Y921">
        <f>VLOOKUP(G921,Sku_Consolidated!A2:I957,9,FALSE)</f>
      </c>
      <c r="Z921" t="s">
        <v>38</v>
      </c>
      <c r="AA921">
        <f>VLOOKUP(G921,Sku_Consolidated!A2:E957,5,FALSE)</f>
      </c>
      <c r="AB921">
        <f>IF(VLOOKUP(G921,Sku_Consolidated!A2:S957,19,FALSE)="SHOWCASE", VLOOKUP(E921,Store_Showcase!B2:N144,13, FALSE), IF(VLOOKUP(G921,Sku_Consolidated!A2:S957,19,FALSE)="VAM",VLOOKUP(E921,Store_VAM!B2:N273,13, FALSE),VLOOKUP(E921,Store_SRP!B2:N110,13, FALSE)))</f>
      </c>
      <c r="AC921">
        <f>IF(IFERROR(AB921,TRUE)=TRUE, "-","OK")</f>
      </c>
      <c r="AD921" s="8" t="s">
        <v>2087</v>
      </c>
      <c r="AE921" s="8" t="s">
        <v>2088</v>
      </c>
      <c r="AF921">
        <f>IF(IFERROR(VLOOKUP(E921,Store_Showcase!B2:H144,{5}, FALSE), TRUE)=TRUE, IF(IFERROR(VLOOKUP(E921,Store_SRP!B2:H110,{5}, FALSE), TRUE)=TRUE,VLOOKUP(E921,Store_VAM!B2:H273,{5}, FALSE),VLOOKUP(E921,Store_SRP!B2:H110,{5}, FALSE)), VLOOKUP(E921,Store_Showcase!B2:H144,{5}, FALSE))</f>
      </c>
      <c r="AG921">
        <f>IF(IFERROR(VLOOKUP(E921,Store_Showcase!B2:H144,{6}, FALSE), TRUE)=TRUE, IF(IFERROR(VLOOKUP(E921,Store_SRP!B2:H110,{6}, FALSE), TRUE)=TRUE,VLOOKUP(E921,Store_VAM!B2:H273,{6}, FALSE),VLOOKUP(E921,Store_SRP!B2:H110,{6}, FALSE)), VLOOKUP(E921,Store_Showcase!B2:H144,{6}, FALSE))</f>
      </c>
      <c r="AH921">
        <f>VLOOKUP(G921,Sku_Consolidated!A2:R957,18,FALSE)</f>
      </c>
      <c r="AI921">
        <f>VLOOKUP(G921,Sku_Consolidated!A2:S957,19,FALSE)</f>
      </c>
      <c r="AJ921">
        <f>VLOOKUP(G921,Sku_Consolidated!A2:T957,20,FALSE)</f>
      </c>
    </row>
    <row r="922" spans="1:36" x14ac:dyDescent="0.25">
      <c r="A922">
        <v>2024</v>
      </c>
      <c r="B922" t="s">
        <v>31</v>
      </c>
      <c r="C922" t="s">
        <v>32</v>
      </c>
      <c r="D922" t="s">
        <v>33</v>
      </c>
      <c r="E922">
        <v>4004</v>
      </c>
      <c r="F922">
        <f>IF(IFERROR(VLOOKUP(E922,Store_Showcase!B2:H144,{2}, FALSE), TRUE)=TRUE, IF(IFERROR(VLOOKUP(E922,Store_SRP!B2:H110,{2}, FALSE), TRUE)=TRUE,VLOOKUP(E922,Store_VAM!B2:H273,{2}, FALSE),VLOOKUP(E922,Store_SRP!B2:H110,{2}, FALSE)), VLOOKUP(E922,Store_Showcase!B2:H144,{2}, FALSE))</f>
      </c>
      <c r="G922">
        <v>691209</v>
      </c>
      <c r="H922" t="s">
        <v>2089</v>
      </c>
      <c r="I922" s="8" t="s">
        <v>1643</v>
      </c>
      <c r="J922" t="s">
        <v>493</v>
      </c>
      <c r="K922" s="8">
        <f>IF(J922="PCK", I922, 0)</f>
      </c>
      <c r="L922" s="8">
        <f>IF(J922="KLS", I922, IF(J922="PCK", I922*VLOOKUP(G922,Sku_Consolidated!A2:U957,21, FALSE),I922*VLOOKUP(G922,Sku_Consolidated!A2:U957,21, FALSE)))</f>
      </c>
      <c r="M922" s="8">
        <f>IF(J922="PCS", I922, 0)</f>
      </c>
      <c r="N922" s="8" t="s">
        <v>2090</v>
      </c>
      <c r="O922" s="8">
        <f>N922 * VLOOKUP(E922&amp;VLOOKUP(G922,Sku_Consolidated!A2:Q957,17,FALSE),Sku_CommRate!A2:E1002, 5, FALSE)</f>
      </c>
      <c r="P922" s="8">
        <f>N922 - O922</f>
      </c>
      <c r="Q922">
        <f>VLOOKUP(G922,Sku_Consolidated!A2:G957,7, FALSE)</f>
      </c>
      <c r="R922">
        <f>IF(IFERROR(VLOOKUP(E922,Store_Showcase!B2:H144,7, FALSE), TRUE)=TRUE, IF(IFERROR(VLOOKUP(E922,Store_SRP!B2:H110,7, FALSE), TRUE)=TRUE,VLOOKUP(E922,Store_VAM!B2:H273,7, FALSE),VLOOKUP(E922,Store_SRP!B2:H110,7, FALSE)), VLOOKUP(E922,Store_Showcase!B2:H144,7, FALSE))</f>
      </c>
      <c r="S922">
        <f>IF(IFERROR(VLOOKUP(E922,Store_Showcase!B2:I144,8, FALSE), TRUE)=TRUE, IF(IFERROR(VLOOKUP(E922,Store_SRP!B2:I110,8, FALSE), TRUE)=TRUE,VLOOKUP(E922,Store_VAM!B2:I273,8, FALSE),VLOOKUP(E922,Store_SRP!B2:I110,8, FALSE)), VLOOKUP(E922,Store_Showcase!B2:I144,8, FALSE))</f>
      </c>
      <c r="T922">
        <f>VLOOKUP(G922,Sku_Consolidated!A2:R957,18,FALSE)</f>
      </c>
      <c r="U922">
        <v>7985874</v>
      </c>
      <c r="V922">
        <f>IF(VLOOKUP(G922,Sku_Consolidated!A2:S957,19,FALSE)="SHOWCASE", VLOOKUP(E922,Store_Showcase!B2:L144,11, FALSE), IF(VLOOKUP(G922,Sku_Consolidated!A2:S957,19,FALSE)="VAM",VLOOKUP(E922,Store_VAM!B2:L273,11, FALSE),VLOOKUP(E922,Store_SRP!B2:L110,11, FALSE)))</f>
      </c>
      <c r="W922">
        <f>VLOOKUP(G922,Sku_Consolidated!A2:W957,11,FALSE)</f>
      </c>
      <c r="X922">
        <f>VLOOKUP(G922,Sku_Consolidated!A2:H957,8,FALSE)</f>
      </c>
      <c r="Y922">
        <f>VLOOKUP(G922,Sku_Consolidated!A2:I957,9,FALSE)</f>
      </c>
      <c r="Z922" t="s">
        <v>38</v>
      </c>
      <c r="AA922">
        <f>VLOOKUP(G922,Sku_Consolidated!A2:E957,5,FALSE)</f>
      </c>
      <c r="AB922">
        <f>IF(VLOOKUP(G922,Sku_Consolidated!A2:S957,19,FALSE)="SHOWCASE", VLOOKUP(E922,Store_Showcase!B2:N144,13, FALSE), IF(VLOOKUP(G922,Sku_Consolidated!A2:S957,19,FALSE)="VAM",VLOOKUP(E922,Store_VAM!B2:N273,13, FALSE),VLOOKUP(E922,Store_SRP!B2:N110,13, FALSE)))</f>
      </c>
      <c r="AC922">
        <f>IF(IFERROR(AB922,TRUE)=TRUE, "-","OK")</f>
      </c>
      <c r="AD922" s="8" t="s">
        <v>2090</v>
      </c>
      <c r="AE922" s="8" t="s">
        <v>39</v>
      </c>
      <c r="AF922">
        <f>IF(IFERROR(VLOOKUP(E922,Store_Showcase!B2:H144,{5}, FALSE), TRUE)=TRUE, IF(IFERROR(VLOOKUP(E922,Store_SRP!B2:H110,{5}, FALSE), TRUE)=TRUE,VLOOKUP(E922,Store_VAM!B2:H273,{5}, FALSE),VLOOKUP(E922,Store_SRP!B2:H110,{5}, FALSE)), VLOOKUP(E922,Store_Showcase!B2:H144,{5}, FALSE))</f>
      </c>
      <c r="AG922">
        <f>IF(IFERROR(VLOOKUP(E922,Store_Showcase!B2:H144,{6}, FALSE), TRUE)=TRUE, IF(IFERROR(VLOOKUP(E922,Store_SRP!B2:H110,{6}, FALSE), TRUE)=TRUE,VLOOKUP(E922,Store_VAM!B2:H273,{6}, FALSE),VLOOKUP(E922,Store_SRP!B2:H110,{6}, FALSE)), VLOOKUP(E922,Store_Showcase!B2:H144,{6}, FALSE))</f>
      </c>
      <c r="AH922">
        <f>VLOOKUP(G922,Sku_Consolidated!A2:R957,18,FALSE)</f>
      </c>
      <c r="AI922">
        <f>VLOOKUP(G922,Sku_Consolidated!A2:S957,19,FALSE)</f>
      </c>
      <c r="AJ922">
        <f>VLOOKUP(G922,Sku_Consolidated!A2:T957,20,FALSE)</f>
      </c>
    </row>
    <row r="923" spans="1:36" x14ac:dyDescent="0.25">
      <c r="A923">
        <v>2024</v>
      </c>
      <c r="B923" t="s">
        <v>31</v>
      </c>
      <c r="C923" t="s">
        <v>32</v>
      </c>
      <c r="D923" t="s">
        <v>33</v>
      </c>
      <c r="E923">
        <v>225</v>
      </c>
      <c r="F923">
        <f>IF(IFERROR(VLOOKUP(E923,Store_Showcase!B2:H144,{2}, FALSE), TRUE)=TRUE, IF(IFERROR(VLOOKUP(E923,Store_SRP!B2:H110,{2}, FALSE), TRUE)=TRUE,VLOOKUP(E923,Store_VAM!B2:H273,{2}, FALSE),VLOOKUP(E923,Store_SRP!B2:H110,{2}, FALSE)), VLOOKUP(E923,Store_Showcase!B2:H144,{2}, FALSE))</f>
      </c>
      <c r="G923">
        <v>657353</v>
      </c>
      <c r="H923" t="s">
        <v>779</v>
      </c>
      <c r="I923" s="8" t="s">
        <v>1388</v>
      </c>
      <c r="J923" t="s">
        <v>12</v>
      </c>
      <c r="K923" s="8">
        <f>IF(J923="PCK", I923, 0)</f>
      </c>
      <c r="L923" s="8">
        <f>IF(J923="KLS", I923, IF(J923="PCK", I923*VLOOKUP(G923,Sku_Consolidated!A2:U957,21, FALSE),I923*VLOOKUP(G923,Sku_Consolidated!A2:U957,21, FALSE)))</f>
      </c>
      <c r="M923" s="8">
        <f>IF(J923="PCS", I923, 0)</f>
      </c>
      <c r="N923" s="8" t="s">
        <v>2091</v>
      </c>
      <c r="O923" s="8">
        <f>N923 * VLOOKUP(E923&amp;VLOOKUP(G923,Sku_Consolidated!A2:Q957,17,FALSE),Sku_CommRate!A2:E1002, 5, FALSE)</f>
      </c>
      <c r="P923" s="8">
        <f>N923 - O923</f>
      </c>
      <c r="Q923">
        <f>VLOOKUP(G923,Sku_Consolidated!A2:G957,7, FALSE)</f>
      </c>
      <c r="R923">
        <f>IF(IFERROR(VLOOKUP(E923,Store_Showcase!B2:H144,7, FALSE), TRUE)=TRUE, IF(IFERROR(VLOOKUP(E923,Store_SRP!B2:H110,7, FALSE), TRUE)=TRUE,VLOOKUP(E923,Store_VAM!B2:H273,7, FALSE),VLOOKUP(E923,Store_SRP!B2:H110,7, FALSE)), VLOOKUP(E923,Store_Showcase!B2:H144,7, FALSE))</f>
      </c>
      <c r="S923">
        <f>IF(IFERROR(VLOOKUP(E923,Store_Showcase!B2:I144,8, FALSE), TRUE)=TRUE, IF(IFERROR(VLOOKUP(E923,Store_SRP!B2:I110,8, FALSE), TRUE)=TRUE,VLOOKUP(E923,Store_VAM!B2:I273,8, FALSE),VLOOKUP(E923,Store_SRP!B2:I110,8, FALSE)), VLOOKUP(E923,Store_Showcase!B2:I144,8, FALSE))</f>
      </c>
      <c r="T923">
        <f>VLOOKUP(G923,Sku_Consolidated!A2:R957,18,FALSE)</f>
      </c>
      <c r="U923">
        <v>4806532531588</v>
      </c>
      <c r="V923">
        <f>IF(VLOOKUP(G923,Sku_Consolidated!A2:S957,19,FALSE)="SHOWCASE", VLOOKUP(E923,Store_Showcase!B2:L144,11, FALSE), IF(VLOOKUP(G923,Sku_Consolidated!A2:S957,19,FALSE)="VAM",VLOOKUP(E923,Store_VAM!B2:L273,11, FALSE),VLOOKUP(E923,Store_SRP!B2:L110,11, FALSE)))</f>
      </c>
      <c r="W923">
        <f>VLOOKUP(G923,Sku_Consolidated!A2:W957,11,FALSE)</f>
      </c>
      <c r="X923">
        <f>VLOOKUP(G923,Sku_Consolidated!A2:H957,8,FALSE)</f>
      </c>
      <c r="Y923">
        <f>VLOOKUP(G923,Sku_Consolidated!A2:I957,9,FALSE)</f>
      </c>
      <c r="Z923" t="s">
        <v>38</v>
      </c>
      <c r="AA923">
        <f>VLOOKUP(G923,Sku_Consolidated!A2:E957,5,FALSE)</f>
      </c>
      <c r="AB923">
        <f>IF(VLOOKUP(G923,Sku_Consolidated!A2:S957,19,FALSE)="SHOWCASE", VLOOKUP(E923,Store_Showcase!B2:N144,13, FALSE), IF(VLOOKUP(G923,Sku_Consolidated!A2:S957,19,FALSE)="VAM",VLOOKUP(E923,Store_VAM!B2:N273,13, FALSE),VLOOKUP(E923,Store_SRP!B2:N110,13, FALSE)))</f>
      </c>
      <c r="AC923">
        <f>IF(IFERROR(AB923,TRUE)=TRUE, "-","OK")</f>
      </c>
      <c r="AD923" s="8" t="s">
        <v>2092</v>
      </c>
      <c r="AE923" s="8" t="s">
        <v>2093</v>
      </c>
      <c r="AF923">
        <f>IF(IFERROR(VLOOKUP(E923,Store_Showcase!B2:H144,{5}, FALSE), TRUE)=TRUE, IF(IFERROR(VLOOKUP(E923,Store_SRP!B2:H110,{5}, FALSE), TRUE)=TRUE,VLOOKUP(E923,Store_VAM!B2:H273,{5}, FALSE),VLOOKUP(E923,Store_SRP!B2:H110,{5}, FALSE)), VLOOKUP(E923,Store_Showcase!B2:H144,{5}, FALSE))</f>
      </c>
      <c r="AG923">
        <f>IF(IFERROR(VLOOKUP(E923,Store_Showcase!B2:H144,{6}, FALSE), TRUE)=TRUE, IF(IFERROR(VLOOKUP(E923,Store_SRP!B2:H110,{6}, FALSE), TRUE)=TRUE,VLOOKUP(E923,Store_VAM!B2:H273,{6}, FALSE),VLOOKUP(E923,Store_SRP!B2:H110,{6}, FALSE)), VLOOKUP(E923,Store_Showcase!B2:H144,{6}, FALSE))</f>
      </c>
      <c r="AH923">
        <f>VLOOKUP(G923,Sku_Consolidated!A2:R957,18,FALSE)</f>
      </c>
      <c r="AI923">
        <f>VLOOKUP(G923,Sku_Consolidated!A2:S957,19,FALSE)</f>
      </c>
      <c r="AJ923">
        <f>VLOOKUP(G923,Sku_Consolidated!A2:T957,20,FALSE)</f>
      </c>
    </row>
    <row r="924" spans="1:36" x14ac:dyDescent="0.25">
      <c r="A924">
        <v>2024</v>
      </c>
      <c r="B924" t="s">
        <v>31</v>
      </c>
      <c r="C924" t="s">
        <v>32</v>
      </c>
      <c r="D924" t="s">
        <v>33</v>
      </c>
      <c r="E924">
        <v>717</v>
      </c>
      <c r="F924">
        <f>IF(IFERROR(VLOOKUP(E924,Store_Showcase!B2:H144,{2}, FALSE), TRUE)=TRUE, IF(IFERROR(VLOOKUP(E924,Store_SRP!B2:H110,{2}, FALSE), TRUE)=TRUE,VLOOKUP(E924,Store_VAM!B2:H273,{2}, FALSE),VLOOKUP(E924,Store_SRP!B2:H110,{2}, FALSE)), VLOOKUP(E924,Store_Showcase!B2:H144,{2}, FALSE))</f>
      </c>
      <c r="G924">
        <v>670208</v>
      </c>
      <c r="H924" t="s">
        <v>2094</v>
      </c>
      <c r="I924" s="8" t="s">
        <v>2095</v>
      </c>
      <c r="J924" t="s">
        <v>36</v>
      </c>
      <c r="K924" s="8">
        <f>IF(J924="PCK", I924, 0)</f>
      </c>
      <c r="L924" s="8">
        <f>IF(J924="KLS", I924, IF(J924="PCK", I924*VLOOKUP(G924,Sku_Consolidated!A2:U957,21, FALSE),I924*VLOOKUP(G924,Sku_Consolidated!A2:U957,21, FALSE)))</f>
      </c>
      <c r="M924" s="8">
        <f>IF(J924="PCS", I924, 0)</f>
      </c>
      <c r="N924" s="8" t="s">
        <v>2096</v>
      </c>
      <c r="O924" s="8">
        <f>N924 * VLOOKUP(E924&amp;VLOOKUP(G924,Sku_Consolidated!A2:Q957,17,FALSE),Sku_CommRate!A2:E1002, 5, FALSE)</f>
      </c>
      <c r="P924" s="8">
        <f>N924 - O924</f>
      </c>
      <c r="Q924">
        <f>VLOOKUP(G924,Sku_Consolidated!A2:G957,7, FALSE)</f>
      </c>
      <c r="R924">
        <f>IF(IFERROR(VLOOKUP(E924,Store_Showcase!B2:H144,7, FALSE), TRUE)=TRUE, IF(IFERROR(VLOOKUP(E924,Store_SRP!B2:H110,7, FALSE), TRUE)=TRUE,VLOOKUP(E924,Store_VAM!B2:H273,7, FALSE),VLOOKUP(E924,Store_SRP!B2:H110,7, FALSE)), VLOOKUP(E924,Store_Showcase!B2:H144,7, FALSE))</f>
      </c>
      <c r="S924">
        <f>IF(IFERROR(VLOOKUP(E924,Store_Showcase!B2:I144,8, FALSE), TRUE)=TRUE, IF(IFERROR(VLOOKUP(E924,Store_SRP!B2:I110,8, FALSE), TRUE)=TRUE,VLOOKUP(E924,Store_VAM!B2:I273,8, FALSE),VLOOKUP(E924,Store_SRP!B2:I110,8, FALSE)), VLOOKUP(E924,Store_Showcase!B2:I144,8, FALSE))</f>
      </c>
      <c r="T924">
        <f>VLOOKUP(G924,Sku_Consolidated!A2:R957,18,FALSE)</f>
      </c>
      <c r="U924">
        <v>8436</v>
      </c>
      <c r="V924">
        <f>IF(VLOOKUP(G924,Sku_Consolidated!A2:S957,19,FALSE)="SHOWCASE", VLOOKUP(E924,Store_Showcase!B2:L144,11, FALSE), IF(VLOOKUP(G924,Sku_Consolidated!A2:S957,19,FALSE)="VAM",VLOOKUP(E924,Store_VAM!B2:L273,11, FALSE),VLOOKUP(E924,Store_SRP!B2:L110,11, FALSE)))</f>
      </c>
      <c r="W924">
        <f>VLOOKUP(G924,Sku_Consolidated!A2:W957,11,FALSE)</f>
      </c>
      <c r="X924">
        <f>VLOOKUP(G924,Sku_Consolidated!A2:H957,8,FALSE)</f>
      </c>
      <c r="Y924">
        <f>VLOOKUP(G924,Sku_Consolidated!A2:I957,9,FALSE)</f>
      </c>
      <c r="Z924" t="s">
        <v>38</v>
      </c>
      <c r="AA924">
        <f>VLOOKUP(G924,Sku_Consolidated!A2:E957,5,FALSE)</f>
      </c>
      <c r="AB924">
        <f>IF(VLOOKUP(G924,Sku_Consolidated!A2:S957,19,FALSE)="SHOWCASE", VLOOKUP(E924,Store_Showcase!B2:N144,13, FALSE), IF(VLOOKUP(G924,Sku_Consolidated!A2:S957,19,FALSE)="VAM",VLOOKUP(E924,Store_VAM!B2:N273,13, FALSE),VLOOKUP(E924,Store_SRP!B2:N110,13, FALSE)))</f>
      </c>
      <c r="AC924">
        <f>IF(IFERROR(AB924,TRUE)=TRUE, "-","OK")</f>
      </c>
      <c r="AD924" s="8" t="s">
        <v>2097</v>
      </c>
      <c r="AE924" s="8" t="s">
        <v>2098</v>
      </c>
      <c r="AF924">
        <f>IF(IFERROR(VLOOKUP(E924,Store_Showcase!B2:H144,{5}, FALSE), TRUE)=TRUE, IF(IFERROR(VLOOKUP(E924,Store_SRP!B2:H110,{5}, FALSE), TRUE)=TRUE,VLOOKUP(E924,Store_VAM!B2:H273,{5}, FALSE),VLOOKUP(E924,Store_SRP!B2:H110,{5}, FALSE)), VLOOKUP(E924,Store_Showcase!B2:H144,{5}, FALSE))</f>
      </c>
      <c r="AG924">
        <f>IF(IFERROR(VLOOKUP(E924,Store_Showcase!B2:H144,{6}, FALSE), TRUE)=TRUE, IF(IFERROR(VLOOKUP(E924,Store_SRP!B2:H110,{6}, FALSE), TRUE)=TRUE,VLOOKUP(E924,Store_VAM!B2:H273,{6}, FALSE),VLOOKUP(E924,Store_SRP!B2:H110,{6}, FALSE)), VLOOKUP(E924,Store_Showcase!B2:H144,{6}, FALSE))</f>
      </c>
      <c r="AH924">
        <f>VLOOKUP(G924,Sku_Consolidated!A2:R957,18,FALSE)</f>
      </c>
      <c r="AI924">
        <f>VLOOKUP(G924,Sku_Consolidated!A2:S957,19,FALSE)</f>
      </c>
      <c r="AJ924">
        <f>VLOOKUP(G924,Sku_Consolidated!A2:T957,20,FALSE)</f>
      </c>
    </row>
    <row r="925" spans="1:36" x14ac:dyDescent="0.25">
      <c r="A925">
        <v>2024</v>
      </c>
      <c r="B925" t="s">
        <v>31</v>
      </c>
      <c r="C925" t="s">
        <v>32</v>
      </c>
      <c r="D925" t="s">
        <v>33</v>
      </c>
      <c r="E925">
        <v>745</v>
      </c>
      <c r="F925">
        <f>IF(IFERROR(VLOOKUP(E925,Store_Showcase!B2:H144,{2}, FALSE), TRUE)=TRUE, IF(IFERROR(VLOOKUP(E925,Store_SRP!B2:H110,{2}, FALSE), TRUE)=TRUE,VLOOKUP(E925,Store_VAM!B2:H273,{2}, FALSE),VLOOKUP(E925,Store_SRP!B2:H110,{2}, FALSE)), VLOOKUP(E925,Store_Showcase!B2:H144,{2}, FALSE))</f>
      </c>
      <c r="G925">
        <v>692504</v>
      </c>
      <c r="H925" t="s">
        <v>2099</v>
      </c>
      <c r="I925" s="8" t="s">
        <v>1935</v>
      </c>
      <c r="J925" t="s">
        <v>36</v>
      </c>
      <c r="K925" s="8">
        <f>IF(J925="PCK", I925, 0)</f>
      </c>
      <c r="L925" s="8">
        <f>IF(J925="KLS", I925, IF(J925="PCK", I925*VLOOKUP(G925,Sku_Consolidated!A2:U957,21, FALSE),I925*VLOOKUP(G925,Sku_Consolidated!A2:U957,21, FALSE)))</f>
      </c>
      <c r="M925" s="8">
        <f>IF(J925="PCS", I925, 0)</f>
      </c>
      <c r="N925" s="8" t="s">
        <v>2100</v>
      </c>
      <c r="O925" s="8">
        <f>N925 * VLOOKUP(E925&amp;VLOOKUP(G925,Sku_Consolidated!A2:Q957,17,FALSE),Sku_CommRate!A2:E1002, 5, FALSE)</f>
      </c>
      <c r="P925" s="8">
        <f>N925 - O925</f>
      </c>
      <c r="Q925">
        <f>VLOOKUP(G925,Sku_Consolidated!A2:G957,7, FALSE)</f>
      </c>
      <c r="R925">
        <f>IF(IFERROR(VLOOKUP(E925,Store_Showcase!B2:H144,7, FALSE), TRUE)=TRUE, IF(IFERROR(VLOOKUP(E925,Store_SRP!B2:H110,7, FALSE), TRUE)=TRUE,VLOOKUP(E925,Store_VAM!B2:H273,7, FALSE),VLOOKUP(E925,Store_SRP!B2:H110,7, FALSE)), VLOOKUP(E925,Store_Showcase!B2:H144,7, FALSE))</f>
      </c>
      <c r="S925">
        <f>IF(IFERROR(VLOOKUP(E925,Store_Showcase!B2:I144,8, FALSE), TRUE)=TRUE, IF(IFERROR(VLOOKUP(E925,Store_SRP!B2:I110,8, FALSE), TRUE)=TRUE,VLOOKUP(E925,Store_VAM!B2:I273,8, FALSE),VLOOKUP(E925,Store_SRP!B2:I110,8, FALSE)), VLOOKUP(E925,Store_Showcase!B2:I144,8, FALSE))</f>
      </c>
      <c r="T925">
        <f>VLOOKUP(G925,Sku_Consolidated!A2:R957,18,FALSE)</f>
      </c>
      <c r="U925">
        <v>17643</v>
      </c>
      <c r="V925">
        <f>IF(VLOOKUP(G925,Sku_Consolidated!A2:S957,19,FALSE)="SHOWCASE", VLOOKUP(E925,Store_Showcase!B2:L144,11, FALSE), IF(VLOOKUP(G925,Sku_Consolidated!A2:S957,19,FALSE)="VAM",VLOOKUP(E925,Store_VAM!B2:L273,11, FALSE),VLOOKUP(E925,Store_SRP!B2:L110,11, FALSE)))</f>
      </c>
      <c r="W925">
        <f>VLOOKUP(G925,Sku_Consolidated!A2:W957,11,FALSE)</f>
      </c>
      <c r="X925">
        <f>VLOOKUP(G925,Sku_Consolidated!A2:H957,8,FALSE)</f>
      </c>
      <c r="Y925">
        <f>VLOOKUP(G925,Sku_Consolidated!A2:I957,9,FALSE)</f>
      </c>
      <c r="Z925" t="s">
        <v>38</v>
      </c>
      <c r="AA925">
        <f>VLOOKUP(G925,Sku_Consolidated!A2:E957,5,FALSE)</f>
      </c>
      <c r="AB925">
        <f>IF(VLOOKUP(G925,Sku_Consolidated!A2:S957,19,FALSE)="SHOWCASE", VLOOKUP(E925,Store_Showcase!B2:N144,13, FALSE), IF(VLOOKUP(G925,Sku_Consolidated!A2:S957,19,FALSE)="VAM",VLOOKUP(E925,Store_VAM!B2:N273,13, FALSE),VLOOKUP(E925,Store_SRP!B2:N110,13, FALSE)))</f>
      </c>
      <c r="AC925">
        <f>IF(IFERROR(AB925,TRUE)=TRUE, "-","OK")</f>
      </c>
      <c r="AD925" s="8" t="s">
        <v>2100</v>
      </c>
      <c r="AE925" s="8" t="s">
        <v>39</v>
      </c>
      <c r="AF925">
        <f>IF(IFERROR(VLOOKUP(E925,Store_Showcase!B2:H144,{5}, FALSE), TRUE)=TRUE, IF(IFERROR(VLOOKUP(E925,Store_SRP!B2:H110,{5}, FALSE), TRUE)=TRUE,VLOOKUP(E925,Store_VAM!B2:H273,{5}, FALSE),VLOOKUP(E925,Store_SRP!B2:H110,{5}, FALSE)), VLOOKUP(E925,Store_Showcase!B2:H144,{5}, FALSE))</f>
      </c>
      <c r="AG925">
        <f>IF(IFERROR(VLOOKUP(E925,Store_Showcase!B2:H144,{6}, FALSE), TRUE)=TRUE, IF(IFERROR(VLOOKUP(E925,Store_SRP!B2:H110,{6}, FALSE), TRUE)=TRUE,VLOOKUP(E925,Store_VAM!B2:H273,{6}, FALSE),VLOOKUP(E925,Store_SRP!B2:H110,{6}, FALSE)), VLOOKUP(E925,Store_Showcase!B2:H144,{6}, FALSE))</f>
      </c>
      <c r="AH925">
        <f>VLOOKUP(G925,Sku_Consolidated!A2:R957,18,FALSE)</f>
      </c>
      <c r="AI925">
        <f>VLOOKUP(G925,Sku_Consolidated!A2:S957,19,FALSE)</f>
      </c>
      <c r="AJ925">
        <f>VLOOKUP(G925,Sku_Consolidated!A2:T957,20,FALSE)</f>
      </c>
    </row>
    <row r="926" spans="1:36" x14ac:dyDescent="0.25">
      <c r="A926">
        <v>2024</v>
      </c>
      <c r="B926" t="s">
        <v>31</v>
      </c>
      <c r="C926" t="s">
        <v>32</v>
      </c>
      <c r="D926" t="s">
        <v>33</v>
      </c>
      <c r="E926">
        <v>481</v>
      </c>
      <c r="F926">
        <f>IF(IFERROR(VLOOKUP(E926,Store_Showcase!B2:H144,{2}, FALSE), TRUE)=TRUE, IF(IFERROR(VLOOKUP(E926,Store_SRP!B2:H110,{2}, FALSE), TRUE)=TRUE,VLOOKUP(E926,Store_VAM!B2:H273,{2}, FALSE),VLOOKUP(E926,Store_SRP!B2:H110,{2}, FALSE)), VLOOKUP(E926,Store_Showcase!B2:H144,{2}, FALSE))</f>
      </c>
      <c r="G926">
        <v>655830</v>
      </c>
      <c r="H926" t="s">
        <v>613</v>
      </c>
      <c r="I926" s="8" t="s">
        <v>2101</v>
      </c>
      <c r="J926" t="s">
        <v>36</v>
      </c>
      <c r="K926" s="8">
        <f>IF(J926="PCK", I926, 0)</f>
      </c>
      <c r="L926" s="8">
        <f>IF(J926="KLS", I926, IF(J926="PCK", I926*VLOOKUP(G926,Sku_Consolidated!A2:U957,21, FALSE),I926*VLOOKUP(G926,Sku_Consolidated!A2:U957,21, FALSE)))</f>
      </c>
      <c r="M926" s="8">
        <f>IF(J926="PCS", I926, 0)</f>
      </c>
      <c r="N926" s="8" t="s">
        <v>2102</v>
      </c>
      <c r="O926" s="8">
        <f>N926 * VLOOKUP(E926&amp;VLOOKUP(G926,Sku_Consolidated!A2:Q957,17,FALSE),Sku_CommRate!A2:E1002, 5, FALSE)</f>
      </c>
      <c r="P926" s="8">
        <f>N926 - O926</f>
      </c>
      <c r="Q926">
        <f>VLOOKUP(G926,Sku_Consolidated!A2:G957,7, FALSE)</f>
      </c>
      <c r="R926">
        <f>IF(IFERROR(VLOOKUP(E926,Store_Showcase!B2:H144,7, FALSE), TRUE)=TRUE, IF(IFERROR(VLOOKUP(E926,Store_SRP!B2:H110,7, FALSE), TRUE)=TRUE,VLOOKUP(E926,Store_VAM!B2:H273,7, FALSE),VLOOKUP(E926,Store_SRP!B2:H110,7, FALSE)), VLOOKUP(E926,Store_Showcase!B2:H144,7, FALSE))</f>
      </c>
      <c r="S926">
        <f>IF(IFERROR(VLOOKUP(E926,Store_Showcase!B2:I144,8, FALSE), TRUE)=TRUE, IF(IFERROR(VLOOKUP(E926,Store_SRP!B2:I110,8, FALSE), TRUE)=TRUE,VLOOKUP(E926,Store_VAM!B2:I273,8, FALSE),VLOOKUP(E926,Store_SRP!B2:I110,8, FALSE)), VLOOKUP(E926,Store_Showcase!B2:I144,8, FALSE))</f>
      </c>
      <c r="T926">
        <f>VLOOKUP(G926,Sku_Consolidated!A2:R957,18,FALSE)</f>
      </c>
      <c r="U926">
        <v>6487</v>
      </c>
      <c r="V926">
        <f>IF(VLOOKUP(G926,Sku_Consolidated!A2:S957,19,FALSE)="SHOWCASE", VLOOKUP(E926,Store_Showcase!B2:L144,11, FALSE), IF(VLOOKUP(G926,Sku_Consolidated!A2:S957,19,FALSE)="VAM",VLOOKUP(E926,Store_VAM!B2:L273,11, FALSE),VLOOKUP(E926,Store_SRP!B2:L110,11, FALSE)))</f>
      </c>
      <c r="W926">
        <f>VLOOKUP(G926,Sku_Consolidated!A2:W957,11,FALSE)</f>
      </c>
      <c r="X926">
        <f>VLOOKUP(G926,Sku_Consolidated!A2:H957,8,FALSE)</f>
      </c>
      <c r="Y926">
        <f>VLOOKUP(G926,Sku_Consolidated!A2:I957,9,FALSE)</f>
      </c>
      <c r="Z926" t="s">
        <v>38</v>
      </c>
      <c r="AA926">
        <f>VLOOKUP(G926,Sku_Consolidated!A2:E957,5,FALSE)</f>
      </c>
      <c r="AB926">
        <f>IF(VLOOKUP(G926,Sku_Consolidated!A2:S957,19,FALSE)="SHOWCASE", VLOOKUP(E926,Store_Showcase!B2:N144,13, FALSE), IF(VLOOKUP(G926,Sku_Consolidated!A2:S957,19,FALSE)="VAM",VLOOKUP(E926,Store_VAM!B2:N273,13, FALSE),VLOOKUP(E926,Store_SRP!B2:N110,13, FALSE)))</f>
      </c>
      <c r="AC926">
        <f>IF(IFERROR(AB926,TRUE)=TRUE, "-","OK")</f>
      </c>
      <c r="AD926" s="8" t="s">
        <v>2102</v>
      </c>
      <c r="AE926" s="8" t="s">
        <v>39</v>
      </c>
      <c r="AF926">
        <f>IF(IFERROR(VLOOKUP(E926,Store_Showcase!B2:H144,{5}, FALSE), TRUE)=TRUE, IF(IFERROR(VLOOKUP(E926,Store_SRP!B2:H110,{5}, FALSE), TRUE)=TRUE,VLOOKUP(E926,Store_VAM!B2:H273,{5}, FALSE),VLOOKUP(E926,Store_SRP!B2:H110,{5}, FALSE)), VLOOKUP(E926,Store_Showcase!B2:H144,{5}, FALSE))</f>
      </c>
      <c r="AG926">
        <f>IF(IFERROR(VLOOKUP(E926,Store_Showcase!B2:H144,{6}, FALSE), TRUE)=TRUE, IF(IFERROR(VLOOKUP(E926,Store_SRP!B2:H110,{6}, FALSE), TRUE)=TRUE,VLOOKUP(E926,Store_VAM!B2:H273,{6}, FALSE),VLOOKUP(E926,Store_SRP!B2:H110,{6}, FALSE)), VLOOKUP(E926,Store_Showcase!B2:H144,{6}, FALSE))</f>
      </c>
      <c r="AH926">
        <f>VLOOKUP(G926,Sku_Consolidated!A2:R957,18,FALSE)</f>
      </c>
      <c r="AI926">
        <f>VLOOKUP(G926,Sku_Consolidated!A2:S957,19,FALSE)</f>
      </c>
      <c r="AJ926">
        <f>VLOOKUP(G926,Sku_Consolidated!A2:T957,20,FALSE)</f>
      </c>
    </row>
    <row r="927" spans="1:36" x14ac:dyDescent="0.25">
      <c r="A927">
        <v>2024</v>
      </c>
      <c r="B927" t="s">
        <v>31</v>
      </c>
      <c r="C927" t="s">
        <v>32</v>
      </c>
      <c r="D927" t="s">
        <v>33</v>
      </c>
      <c r="E927">
        <v>101</v>
      </c>
      <c r="F927">
        <f>IF(IFERROR(VLOOKUP(E927,Store_Showcase!B2:H144,{2}, FALSE), TRUE)=TRUE, IF(IFERROR(VLOOKUP(E927,Store_SRP!B2:H110,{2}, FALSE), TRUE)=TRUE,VLOOKUP(E927,Store_VAM!B2:H273,{2}, FALSE),VLOOKUP(E927,Store_SRP!B2:H110,{2}, FALSE)), VLOOKUP(E927,Store_Showcase!B2:H144,{2}, FALSE))</f>
      </c>
      <c r="G927">
        <v>657353</v>
      </c>
      <c r="H927" t="s">
        <v>779</v>
      </c>
      <c r="I927" s="8" t="s">
        <v>1388</v>
      </c>
      <c r="J927" t="s">
        <v>12</v>
      </c>
      <c r="K927" s="8">
        <f>IF(J927="PCK", I927, 0)</f>
      </c>
      <c r="L927" s="8">
        <f>IF(J927="KLS", I927, IF(J927="PCK", I927*VLOOKUP(G927,Sku_Consolidated!A2:U957,21, FALSE),I927*VLOOKUP(G927,Sku_Consolidated!A2:U957,21, FALSE)))</f>
      </c>
      <c r="M927" s="8">
        <f>IF(J927="PCS", I927, 0)</f>
      </c>
      <c r="N927" s="8" t="s">
        <v>2103</v>
      </c>
      <c r="O927" s="8">
        <f>N927 * VLOOKUP(E927&amp;VLOOKUP(G927,Sku_Consolidated!A2:Q957,17,FALSE),Sku_CommRate!A2:E1002, 5, FALSE)</f>
      </c>
      <c r="P927" s="8">
        <f>N927 - O927</f>
      </c>
      <c r="Q927">
        <f>VLOOKUP(G927,Sku_Consolidated!A2:G957,7, FALSE)</f>
      </c>
      <c r="R927">
        <f>IF(IFERROR(VLOOKUP(E927,Store_Showcase!B2:H144,7, FALSE), TRUE)=TRUE, IF(IFERROR(VLOOKUP(E927,Store_SRP!B2:H110,7, FALSE), TRUE)=TRUE,VLOOKUP(E927,Store_VAM!B2:H273,7, FALSE),VLOOKUP(E927,Store_SRP!B2:H110,7, FALSE)), VLOOKUP(E927,Store_Showcase!B2:H144,7, FALSE))</f>
      </c>
      <c r="S927">
        <f>IF(IFERROR(VLOOKUP(E927,Store_Showcase!B2:I144,8, FALSE), TRUE)=TRUE, IF(IFERROR(VLOOKUP(E927,Store_SRP!B2:I110,8, FALSE), TRUE)=TRUE,VLOOKUP(E927,Store_VAM!B2:I273,8, FALSE),VLOOKUP(E927,Store_SRP!B2:I110,8, FALSE)), VLOOKUP(E927,Store_Showcase!B2:I144,8, FALSE))</f>
      </c>
      <c r="T927">
        <f>VLOOKUP(G927,Sku_Consolidated!A2:R957,18,FALSE)</f>
      </c>
      <c r="U927">
        <v>4806532531588</v>
      </c>
      <c r="V927">
        <f>IF(VLOOKUP(G927,Sku_Consolidated!A2:S957,19,FALSE)="SHOWCASE", VLOOKUP(E927,Store_Showcase!B2:L144,11, FALSE), IF(VLOOKUP(G927,Sku_Consolidated!A2:S957,19,FALSE)="VAM",VLOOKUP(E927,Store_VAM!B2:L273,11, FALSE),VLOOKUP(E927,Store_SRP!B2:L110,11, FALSE)))</f>
      </c>
      <c r="W927">
        <f>VLOOKUP(G927,Sku_Consolidated!A2:W957,11,FALSE)</f>
      </c>
      <c r="X927">
        <f>VLOOKUP(G927,Sku_Consolidated!A2:H957,8,FALSE)</f>
      </c>
      <c r="Y927">
        <f>VLOOKUP(G927,Sku_Consolidated!A2:I957,9,FALSE)</f>
      </c>
      <c r="Z927" t="s">
        <v>38</v>
      </c>
      <c r="AA927">
        <f>VLOOKUP(G927,Sku_Consolidated!A2:E957,5,FALSE)</f>
      </c>
      <c r="AB927">
        <f>IF(VLOOKUP(G927,Sku_Consolidated!A2:S957,19,FALSE)="SHOWCASE", VLOOKUP(E927,Store_Showcase!B2:N144,13, FALSE), IF(VLOOKUP(G927,Sku_Consolidated!A2:S957,19,FALSE)="VAM",VLOOKUP(E927,Store_VAM!B2:N273,13, FALSE),VLOOKUP(E927,Store_SRP!B2:N110,13, FALSE)))</f>
      </c>
      <c r="AC927">
        <f>IF(IFERROR(AB927,TRUE)=TRUE, "-","OK")</f>
      </c>
      <c r="AD927" s="8" t="s">
        <v>2104</v>
      </c>
      <c r="AE927" s="8" t="s">
        <v>2105</v>
      </c>
      <c r="AF927">
        <f>IF(IFERROR(VLOOKUP(E927,Store_Showcase!B2:H144,{5}, FALSE), TRUE)=TRUE, IF(IFERROR(VLOOKUP(E927,Store_SRP!B2:H110,{5}, FALSE), TRUE)=TRUE,VLOOKUP(E927,Store_VAM!B2:H273,{5}, FALSE),VLOOKUP(E927,Store_SRP!B2:H110,{5}, FALSE)), VLOOKUP(E927,Store_Showcase!B2:H144,{5}, FALSE))</f>
      </c>
      <c r="AG927">
        <f>IF(IFERROR(VLOOKUP(E927,Store_Showcase!B2:H144,{6}, FALSE), TRUE)=TRUE, IF(IFERROR(VLOOKUP(E927,Store_SRP!B2:H110,{6}, FALSE), TRUE)=TRUE,VLOOKUP(E927,Store_VAM!B2:H273,{6}, FALSE),VLOOKUP(E927,Store_SRP!B2:H110,{6}, FALSE)), VLOOKUP(E927,Store_Showcase!B2:H144,{6}, FALSE))</f>
      </c>
      <c r="AH927">
        <f>VLOOKUP(G927,Sku_Consolidated!A2:R957,18,FALSE)</f>
      </c>
      <c r="AI927">
        <f>VLOOKUP(G927,Sku_Consolidated!A2:S957,19,FALSE)</f>
      </c>
      <c r="AJ927">
        <f>VLOOKUP(G927,Sku_Consolidated!A2:T957,20,FALSE)</f>
      </c>
    </row>
    <row r="928" spans="1:36" x14ac:dyDescent="0.25">
      <c r="A928">
        <v>2024</v>
      </c>
      <c r="B928" t="s">
        <v>31</v>
      </c>
      <c r="C928" t="s">
        <v>32</v>
      </c>
      <c r="D928" t="s">
        <v>33</v>
      </c>
      <c r="E928">
        <v>257</v>
      </c>
      <c r="F928">
        <f>IF(IFERROR(VLOOKUP(E928,Store_Showcase!B2:H144,{2}, FALSE), TRUE)=TRUE, IF(IFERROR(VLOOKUP(E928,Store_SRP!B2:H110,{2}, FALSE), TRUE)=TRUE,VLOOKUP(E928,Store_VAM!B2:H273,{2}, FALSE),VLOOKUP(E928,Store_SRP!B2:H110,{2}, FALSE)), VLOOKUP(E928,Store_Showcase!B2:H144,{2}, FALSE))</f>
      </c>
      <c r="G928">
        <v>687770</v>
      </c>
      <c r="H928" t="s">
        <v>1487</v>
      </c>
      <c r="I928" s="8" t="s">
        <v>1388</v>
      </c>
      <c r="J928" t="s">
        <v>493</v>
      </c>
      <c r="K928" s="8">
        <f>IF(J928="PCK", I928, 0)</f>
      </c>
      <c r="L928" s="8">
        <f>IF(J928="KLS", I928, IF(J928="PCK", I928*VLOOKUP(G928,Sku_Consolidated!A2:U957,21, FALSE),I928*VLOOKUP(G928,Sku_Consolidated!A2:U957,21, FALSE)))</f>
      </c>
      <c r="M928" s="8">
        <f>IF(J928="PCS", I928, 0)</f>
      </c>
      <c r="N928" s="8" t="s">
        <v>2106</v>
      </c>
      <c r="O928" s="8">
        <f>N928 * VLOOKUP(E928&amp;VLOOKUP(G928,Sku_Consolidated!A2:Q957,17,FALSE),Sku_CommRate!A2:E1002, 5, FALSE)</f>
      </c>
      <c r="P928" s="8">
        <f>N928 - O928</f>
      </c>
      <c r="Q928">
        <f>VLOOKUP(G928,Sku_Consolidated!A2:G957,7, FALSE)</f>
      </c>
      <c r="R928">
        <f>IF(IFERROR(VLOOKUP(E928,Store_Showcase!B2:H144,7, FALSE), TRUE)=TRUE, IF(IFERROR(VLOOKUP(E928,Store_SRP!B2:H110,7, FALSE), TRUE)=TRUE,VLOOKUP(E928,Store_VAM!B2:H273,7, FALSE),VLOOKUP(E928,Store_SRP!B2:H110,7, FALSE)), VLOOKUP(E928,Store_Showcase!B2:H144,7, FALSE))</f>
      </c>
      <c r="S928">
        <f>IF(IFERROR(VLOOKUP(E928,Store_Showcase!B2:I144,8, FALSE), TRUE)=TRUE, IF(IFERROR(VLOOKUP(E928,Store_SRP!B2:I110,8, FALSE), TRUE)=TRUE,VLOOKUP(E928,Store_VAM!B2:I273,8, FALSE),VLOOKUP(E928,Store_SRP!B2:I110,8, FALSE)), VLOOKUP(E928,Store_Showcase!B2:I144,8, FALSE))</f>
      </c>
      <c r="T928">
        <f>VLOOKUP(G928,Sku_Consolidated!A2:R957,18,FALSE)</f>
      </c>
      <c r="U928">
        <v>4806532531526</v>
      </c>
      <c r="V928">
        <f>IF(VLOOKUP(G928,Sku_Consolidated!A2:S957,19,FALSE)="SHOWCASE", VLOOKUP(E928,Store_Showcase!B2:L144,11, FALSE), IF(VLOOKUP(G928,Sku_Consolidated!A2:S957,19,FALSE)="VAM",VLOOKUP(E928,Store_VAM!B2:L273,11, FALSE),VLOOKUP(E928,Store_SRP!B2:L110,11, FALSE)))</f>
      </c>
      <c r="W928">
        <f>VLOOKUP(G928,Sku_Consolidated!A2:W957,11,FALSE)</f>
      </c>
      <c r="X928">
        <f>VLOOKUP(G928,Sku_Consolidated!A2:H957,8,FALSE)</f>
      </c>
      <c r="Y928">
        <f>VLOOKUP(G928,Sku_Consolidated!A2:I957,9,FALSE)</f>
      </c>
      <c r="Z928" t="s">
        <v>38</v>
      </c>
      <c r="AA928">
        <f>VLOOKUP(G928,Sku_Consolidated!A2:E957,5,FALSE)</f>
      </c>
      <c r="AB928">
        <f>IF(VLOOKUP(G928,Sku_Consolidated!A2:S957,19,FALSE)="SHOWCASE", VLOOKUP(E928,Store_Showcase!B2:N144,13, FALSE), IF(VLOOKUP(G928,Sku_Consolidated!A2:S957,19,FALSE)="VAM",VLOOKUP(E928,Store_VAM!B2:N273,13, FALSE),VLOOKUP(E928,Store_SRP!B2:N110,13, FALSE)))</f>
      </c>
      <c r="AC928">
        <f>IF(IFERROR(AB928,TRUE)=TRUE, "-","OK")</f>
      </c>
      <c r="AD928" s="8" t="s">
        <v>2107</v>
      </c>
      <c r="AE928" s="8" t="s">
        <v>2108</v>
      </c>
      <c r="AF928">
        <f>IF(IFERROR(VLOOKUP(E928,Store_Showcase!B2:H144,{5}, FALSE), TRUE)=TRUE, IF(IFERROR(VLOOKUP(E928,Store_SRP!B2:H110,{5}, FALSE), TRUE)=TRUE,VLOOKUP(E928,Store_VAM!B2:H273,{5}, FALSE),VLOOKUP(E928,Store_SRP!B2:H110,{5}, FALSE)), VLOOKUP(E928,Store_Showcase!B2:H144,{5}, FALSE))</f>
      </c>
      <c r="AG928">
        <f>IF(IFERROR(VLOOKUP(E928,Store_Showcase!B2:H144,{6}, FALSE), TRUE)=TRUE, IF(IFERROR(VLOOKUP(E928,Store_SRP!B2:H110,{6}, FALSE), TRUE)=TRUE,VLOOKUP(E928,Store_VAM!B2:H273,{6}, FALSE),VLOOKUP(E928,Store_SRP!B2:H110,{6}, FALSE)), VLOOKUP(E928,Store_Showcase!B2:H144,{6}, FALSE))</f>
      </c>
      <c r="AH928">
        <f>VLOOKUP(G928,Sku_Consolidated!A2:R957,18,FALSE)</f>
      </c>
      <c r="AI928">
        <f>VLOOKUP(G928,Sku_Consolidated!A2:S957,19,FALSE)</f>
      </c>
      <c r="AJ928">
        <f>VLOOKUP(G928,Sku_Consolidated!A2:T957,20,FALSE)</f>
      </c>
    </row>
    <row r="929" spans="1:36" x14ac:dyDescent="0.25">
      <c r="A929">
        <v>2024</v>
      </c>
      <c r="B929" t="s">
        <v>31</v>
      </c>
      <c r="C929" t="s">
        <v>32</v>
      </c>
      <c r="D929" t="s">
        <v>33</v>
      </c>
      <c r="E929">
        <v>243</v>
      </c>
      <c r="F929">
        <f>IF(IFERROR(VLOOKUP(E929,Store_Showcase!B2:H144,{2}, FALSE), TRUE)=TRUE, IF(IFERROR(VLOOKUP(E929,Store_SRP!B2:H110,{2}, FALSE), TRUE)=TRUE,VLOOKUP(E929,Store_VAM!B2:H273,{2}, FALSE),VLOOKUP(E929,Store_SRP!B2:H110,{2}, FALSE)), VLOOKUP(E929,Store_Showcase!B2:H144,{2}, FALSE))</f>
      </c>
      <c r="G929">
        <v>657353</v>
      </c>
      <c r="H929" t="s">
        <v>779</v>
      </c>
      <c r="I929" s="8" t="s">
        <v>1388</v>
      </c>
      <c r="J929" t="s">
        <v>12</v>
      </c>
      <c r="K929" s="8">
        <f>IF(J929="PCK", I929, 0)</f>
      </c>
      <c r="L929" s="8">
        <f>IF(J929="KLS", I929, IF(J929="PCK", I929*VLOOKUP(G929,Sku_Consolidated!A2:U957,21, FALSE),I929*VLOOKUP(G929,Sku_Consolidated!A2:U957,21, FALSE)))</f>
      </c>
      <c r="M929" s="8">
        <f>IF(J929="PCS", I929, 0)</f>
      </c>
      <c r="N929" s="8" t="s">
        <v>2109</v>
      </c>
      <c r="O929" s="8">
        <f>N929 * VLOOKUP(E929&amp;VLOOKUP(G929,Sku_Consolidated!A2:Q957,17,FALSE),Sku_CommRate!A2:E1002, 5, FALSE)</f>
      </c>
      <c r="P929" s="8">
        <f>N929 - O929</f>
      </c>
      <c r="Q929">
        <f>VLOOKUP(G929,Sku_Consolidated!A2:G957,7, FALSE)</f>
      </c>
      <c r="R929">
        <f>IF(IFERROR(VLOOKUP(E929,Store_Showcase!B2:H144,7, FALSE), TRUE)=TRUE, IF(IFERROR(VLOOKUP(E929,Store_SRP!B2:H110,7, FALSE), TRUE)=TRUE,VLOOKUP(E929,Store_VAM!B2:H273,7, FALSE),VLOOKUP(E929,Store_SRP!B2:H110,7, FALSE)), VLOOKUP(E929,Store_Showcase!B2:H144,7, FALSE))</f>
      </c>
      <c r="S929">
        <f>IF(IFERROR(VLOOKUP(E929,Store_Showcase!B2:I144,8, FALSE), TRUE)=TRUE, IF(IFERROR(VLOOKUP(E929,Store_SRP!B2:I110,8, FALSE), TRUE)=TRUE,VLOOKUP(E929,Store_VAM!B2:I273,8, FALSE),VLOOKUP(E929,Store_SRP!B2:I110,8, FALSE)), VLOOKUP(E929,Store_Showcase!B2:I144,8, FALSE))</f>
      </c>
      <c r="T929">
        <f>VLOOKUP(G929,Sku_Consolidated!A2:R957,18,FALSE)</f>
      </c>
      <c r="U929">
        <v>4806532531588</v>
      </c>
      <c r="V929">
        <f>IF(VLOOKUP(G929,Sku_Consolidated!A2:S957,19,FALSE)="SHOWCASE", VLOOKUP(E929,Store_Showcase!B2:L144,11, FALSE), IF(VLOOKUP(G929,Sku_Consolidated!A2:S957,19,FALSE)="VAM",VLOOKUP(E929,Store_VAM!B2:L273,11, FALSE),VLOOKUP(E929,Store_SRP!B2:L110,11, FALSE)))</f>
      </c>
      <c r="W929">
        <f>VLOOKUP(G929,Sku_Consolidated!A2:W957,11,FALSE)</f>
      </c>
      <c r="X929">
        <f>VLOOKUP(G929,Sku_Consolidated!A2:H957,8,FALSE)</f>
      </c>
      <c r="Y929">
        <f>VLOOKUP(G929,Sku_Consolidated!A2:I957,9,FALSE)</f>
      </c>
      <c r="Z929" t="s">
        <v>38</v>
      </c>
      <c r="AA929">
        <f>VLOOKUP(G929,Sku_Consolidated!A2:E957,5,FALSE)</f>
      </c>
      <c r="AB929">
        <f>IF(VLOOKUP(G929,Sku_Consolidated!A2:S957,19,FALSE)="SHOWCASE", VLOOKUP(E929,Store_Showcase!B2:N144,13, FALSE), IF(VLOOKUP(G929,Sku_Consolidated!A2:S957,19,FALSE)="VAM",VLOOKUP(E929,Store_VAM!B2:N273,13, FALSE),VLOOKUP(E929,Store_SRP!B2:N110,13, FALSE)))</f>
      </c>
      <c r="AC929">
        <f>IF(IFERROR(AB929,TRUE)=TRUE, "-","OK")</f>
      </c>
      <c r="AD929" s="8" t="s">
        <v>2110</v>
      </c>
      <c r="AE929" s="8" t="s">
        <v>2111</v>
      </c>
      <c r="AF929">
        <f>IF(IFERROR(VLOOKUP(E929,Store_Showcase!B2:H144,{5}, FALSE), TRUE)=TRUE, IF(IFERROR(VLOOKUP(E929,Store_SRP!B2:H110,{5}, FALSE), TRUE)=TRUE,VLOOKUP(E929,Store_VAM!B2:H273,{5}, FALSE),VLOOKUP(E929,Store_SRP!B2:H110,{5}, FALSE)), VLOOKUP(E929,Store_Showcase!B2:H144,{5}, FALSE))</f>
      </c>
      <c r="AG929">
        <f>IF(IFERROR(VLOOKUP(E929,Store_Showcase!B2:H144,{6}, FALSE), TRUE)=TRUE, IF(IFERROR(VLOOKUP(E929,Store_SRP!B2:H110,{6}, FALSE), TRUE)=TRUE,VLOOKUP(E929,Store_VAM!B2:H273,{6}, FALSE),VLOOKUP(E929,Store_SRP!B2:H110,{6}, FALSE)), VLOOKUP(E929,Store_Showcase!B2:H144,{6}, FALSE))</f>
      </c>
      <c r="AH929">
        <f>VLOOKUP(G929,Sku_Consolidated!A2:R957,18,FALSE)</f>
      </c>
      <c r="AI929">
        <f>VLOOKUP(G929,Sku_Consolidated!A2:S957,19,FALSE)</f>
      </c>
      <c r="AJ929">
        <f>VLOOKUP(G929,Sku_Consolidated!A2:T957,20,FALSE)</f>
      </c>
    </row>
    <row r="930" spans="1:36" x14ac:dyDescent="0.25">
      <c r="A930">
        <v>2024</v>
      </c>
      <c r="B930" t="s">
        <v>31</v>
      </c>
      <c r="C930" t="s">
        <v>32</v>
      </c>
      <c r="D930" t="s">
        <v>33</v>
      </c>
      <c r="E930">
        <v>495</v>
      </c>
      <c r="F930">
        <f>IF(IFERROR(VLOOKUP(E930,Store_Showcase!B2:H144,{2}, FALSE), TRUE)=TRUE, IF(IFERROR(VLOOKUP(E930,Store_SRP!B2:H110,{2}, FALSE), TRUE)=TRUE,VLOOKUP(E930,Store_VAM!B2:H273,{2}, FALSE),VLOOKUP(E930,Store_SRP!B2:H110,{2}, FALSE)), VLOOKUP(E930,Store_Showcase!B2:H144,{2}, FALSE))</f>
      </c>
      <c r="G930">
        <v>655816</v>
      </c>
      <c r="H930" t="s">
        <v>866</v>
      </c>
      <c r="I930" s="8" t="s">
        <v>2112</v>
      </c>
      <c r="J930" t="s">
        <v>36</v>
      </c>
      <c r="K930" s="8">
        <f>IF(J930="PCK", I930, 0)</f>
      </c>
      <c r="L930" s="8">
        <f>IF(J930="KLS", I930, IF(J930="PCK", I930*VLOOKUP(G930,Sku_Consolidated!A2:U957,21, FALSE),I930*VLOOKUP(G930,Sku_Consolidated!A2:U957,21, FALSE)))</f>
      </c>
      <c r="M930" s="8">
        <f>IF(J930="PCS", I930, 0)</f>
      </c>
      <c r="N930" s="8" t="s">
        <v>2113</v>
      </c>
      <c r="O930" s="8">
        <f>N930 * VLOOKUP(E930&amp;VLOOKUP(G930,Sku_Consolidated!A2:Q957,17,FALSE),Sku_CommRate!A2:E1002, 5, FALSE)</f>
      </c>
      <c r="P930" s="8">
        <f>N930 - O930</f>
      </c>
      <c r="Q930">
        <f>VLOOKUP(G930,Sku_Consolidated!A2:G957,7, FALSE)</f>
      </c>
      <c r="R930">
        <f>IF(IFERROR(VLOOKUP(E930,Store_Showcase!B2:H144,7, FALSE), TRUE)=TRUE, IF(IFERROR(VLOOKUP(E930,Store_SRP!B2:H110,7, FALSE), TRUE)=TRUE,VLOOKUP(E930,Store_VAM!B2:H273,7, FALSE),VLOOKUP(E930,Store_SRP!B2:H110,7, FALSE)), VLOOKUP(E930,Store_Showcase!B2:H144,7, FALSE))</f>
      </c>
      <c r="S930">
        <f>IF(IFERROR(VLOOKUP(E930,Store_Showcase!B2:I144,8, FALSE), TRUE)=TRUE, IF(IFERROR(VLOOKUP(E930,Store_SRP!B2:I110,8, FALSE), TRUE)=TRUE,VLOOKUP(E930,Store_VAM!B2:I273,8, FALSE),VLOOKUP(E930,Store_SRP!B2:I110,8, FALSE)), VLOOKUP(E930,Store_Showcase!B2:I144,8, FALSE))</f>
      </c>
      <c r="T930">
        <f>VLOOKUP(G930,Sku_Consolidated!A2:R957,18,FALSE)</f>
      </c>
      <c r="U930">
        <v>6473</v>
      </c>
      <c r="V930">
        <f>IF(VLOOKUP(G930,Sku_Consolidated!A2:S957,19,FALSE)="SHOWCASE", VLOOKUP(E930,Store_Showcase!B2:L144,11, FALSE), IF(VLOOKUP(G930,Sku_Consolidated!A2:S957,19,FALSE)="VAM",VLOOKUP(E930,Store_VAM!B2:L273,11, FALSE),VLOOKUP(E930,Store_SRP!B2:L110,11, FALSE)))</f>
      </c>
      <c r="W930">
        <f>VLOOKUP(G930,Sku_Consolidated!A2:W957,11,FALSE)</f>
      </c>
      <c r="X930">
        <f>VLOOKUP(G930,Sku_Consolidated!A2:H957,8,FALSE)</f>
      </c>
      <c r="Y930">
        <f>VLOOKUP(G930,Sku_Consolidated!A2:I957,9,FALSE)</f>
      </c>
      <c r="Z930" t="s">
        <v>38</v>
      </c>
      <c r="AA930">
        <f>VLOOKUP(G930,Sku_Consolidated!A2:E957,5,FALSE)</f>
      </c>
      <c r="AB930">
        <f>IF(VLOOKUP(G930,Sku_Consolidated!A2:S957,19,FALSE)="SHOWCASE", VLOOKUP(E930,Store_Showcase!B2:N144,13, FALSE), IF(VLOOKUP(G930,Sku_Consolidated!A2:S957,19,FALSE)="VAM",VLOOKUP(E930,Store_VAM!B2:N273,13, FALSE),VLOOKUP(E930,Store_SRP!B2:N110,13, FALSE)))</f>
      </c>
      <c r="AC930">
        <f>IF(IFERROR(AB930,TRUE)=TRUE, "-","OK")</f>
      </c>
      <c r="AD930" s="8" t="s">
        <v>2113</v>
      </c>
      <c r="AE930" s="8" t="s">
        <v>39</v>
      </c>
      <c r="AF930">
        <f>IF(IFERROR(VLOOKUP(E930,Store_Showcase!B2:H144,{5}, FALSE), TRUE)=TRUE, IF(IFERROR(VLOOKUP(E930,Store_SRP!B2:H110,{5}, FALSE), TRUE)=TRUE,VLOOKUP(E930,Store_VAM!B2:H273,{5}, FALSE),VLOOKUP(E930,Store_SRP!B2:H110,{5}, FALSE)), VLOOKUP(E930,Store_Showcase!B2:H144,{5}, FALSE))</f>
      </c>
      <c r="AG930">
        <f>IF(IFERROR(VLOOKUP(E930,Store_Showcase!B2:H144,{6}, FALSE), TRUE)=TRUE, IF(IFERROR(VLOOKUP(E930,Store_SRP!B2:H110,{6}, FALSE), TRUE)=TRUE,VLOOKUP(E930,Store_VAM!B2:H273,{6}, FALSE),VLOOKUP(E930,Store_SRP!B2:H110,{6}, FALSE)), VLOOKUP(E930,Store_Showcase!B2:H144,{6}, FALSE))</f>
      </c>
      <c r="AH930">
        <f>VLOOKUP(G930,Sku_Consolidated!A2:R957,18,FALSE)</f>
      </c>
      <c r="AI930">
        <f>VLOOKUP(G930,Sku_Consolidated!A2:S957,19,FALSE)</f>
      </c>
      <c r="AJ930">
        <f>VLOOKUP(G930,Sku_Consolidated!A2:T957,20,FALSE)</f>
      </c>
    </row>
    <row r="931" spans="1:36" x14ac:dyDescent="0.25">
      <c r="A931">
        <v>2024</v>
      </c>
      <c r="B931" t="s">
        <v>31</v>
      </c>
      <c r="C931" t="s">
        <v>32</v>
      </c>
      <c r="D931" t="s">
        <v>33</v>
      </c>
      <c r="E931">
        <v>480</v>
      </c>
      <c r="F931">
        <f>IF(IFERROR(VLOOKUP(E931,Store_Showcase!B2:H144,{2}, FALSE), TRUE)=TRUE, IF(IFERROR(VLOOKUP(E931,Store_SRP!B2:H110,{2}, FALSE), TRUE)=TRUE,VLOOKUP(E931,Store_VAM!B2:H273,{2}, FALSE),VLOOKUP(E931,Store_SRP!B2:H110,{2}, FALSE)), VLOOKUP(E931,Store_Showcase!B2:H144,{2}, FALSE))</f>
      </c>
      <c r="G931">
        <v>655833</v>
      </c>
      <c r="H931" t="s">
        <v>1577</v>
      </c>
      <c r="I931" s="8" t="s">
        <v>2006</v>
      </c>
      <c r="J931" t="s">
        <v>36</v>
      </c>
      <c r="K931" s="8">
        <f>IF(J931="PCK", I931, 0)</f>
      </c>
      <c r="L931" s="8">
        <f>IF(J931="KLS", I931, IF(J931="PCK", I931*VLOOKUP(G931,Sku_Consolidated!A2:U957,21, FALSE),I931*VLOOKUP(G931,Sku_Consolidated!A2:U957,21, FALSE)))</f>
      </c>
      <c r="M931" s="8">
        <f>IF(J931="PCS", I931, 0)</f>
      </c>
      <c r="N931" s="8" t="s">
        <v>2114</v>
      </c>
      <c r="O931" s="8">
        <f>N931 * VLOOKUP(E931&amp;VLOOKUP(G931,Sku_Consolidated!A2:Q957,17,FALSE),Sku_CommRate!A2:E1002, 5, FALSE)</f>
      </c>
      <c r="P931" s="8">
        <f>N931 - O931</f>
      </c>
      <c r="Q931">
        <f>VLOOKUP(G931,Sku_Consolidated!A2:G957,7, FALSE)</f>
      </c>
      <c r="R931">
        <f>IF(IFERROR(VLOOKUP(E931,Store_Showcase!B2:H144,7, FALSE), TRUE)=TRUE, IF(IFERROR(VLOOKUP(E931,Store_SRP!B2:H110,7, FALSE), TRUE)=TRUE,VLOOKUP(E931,Store_VAM!B2:H273,7, FALSE),VLOOKUP(E931,Store_SRP!B2:H110,7, FALSE)), VLOOKUP(E931,Store_Showcase!B2:H144,7, FALSE))</f>
      </c>
      <c r="S931">
        <f>IF(IFERROR(VLOOKUP(E931,Store_Showcase!B2:I144,8, FALSE), TRUE)=TRUE, IF(IFERROR(VLOOKUP(E931,Store_SRP!B2:I110,8, FALSE), TRUE)=TRUE,VLOOKUP(E931,Store_VAM!B2:I273,8, FALSE),VLOOKUP(E931,Store_SRP!B2:I110,8, FALSE)), VLOOKUP(E931,Store_Showcase!B2:I144,8, FALSE))</f>
      </c>
      <c r="T931">
        <f>VLOOKUP(G931,Sku_Consolidated!A2:R957,18,FALSE)</f>
      </c>
      <c r="U931">
        <v>6490</v>
      </c>
      <c r="V931">
        <f>IF(VLOOKUP(G931,Sku_Consolidated!A2:S957,19,FALSE)="SHOWCASE", VLOOKUP(E931,Store_Showcase!B2:L144,11, FALSE), IF(VLOOKUP(G931,Sku_Consolidated!A2:S957,19,FALSE)="VAM",VLOOKUP(E931,Store_VAM!B2:L273,11, FALSE),VLOOKUP(E931,Store_SRP!B2:L110,11, FALSE)))</f>
      </c>
      <c r="W931">
        <f>VLOOKUP(G931,Sku_Consolidated!A2:W957,11,FALSE)</f>
      </c>
      <c r="X931">
        <f>VLOOKUP(G931,Sku_Consolidated!A2:H957,8,FALSE)</f>
      </c>
      <c r="Y931">
        <f>VLOOKUP(G931,Sku_Consolidated!A2:I957,9,FALSE)</f>
      </c>
      <c r="Z931" t="s">
        <v>38</v>
      </c>
      <c r="AA931">
        <f>VLOOKUP(G931,Sku_Consolidated!A2:E957,5,FALSE)</f>
      </c>
      <c r="AB931">
        <f>IF(VLOOKUP(G931,Sku_Consolidated!A2:S957,19,FALSE)="SHOWCASE", VLOOKUP(E931,Store_Showcase!B2:N144,13, FALSE), IF(VLOOKUP(G931,Sku_Consolidated!A2:S957,19,FALSE)="VAM",VLOOKUP(E931,Store_VAM!B2:N273,13, FALSE),VLOOKUP(E931,Store_SRP!B2:N110,13, FALSE)))</f>
      </c>
      <c r="AC931">
        <f>IF(IFERROR(AB931,TRUE)=TRUE, "-","OK")</f>
      </c>
      <c r="AD931" s="8" t="s">
        <v>2114</v>
      </c>
      <c r="AE931" s="8" t="s">
        <v>39</v>
      </c>
      <c r="AF931">
        <f>IF(IFERROR(VLOOKUP(E931,Store_Showcase!B2:H144,{5}, FALSE), TRUE)=TRUE, IF(IFERROR(VLOOKUP(E931,Store_SRP!B2:H110,{5}, FALSE), TRUE)=TRUE,VLOOKUP(E931,Store_VAM!B2:H273,{5}, FALSE),VLOOKUP(E931,Store_SRP!B2:H110,{5}, FALSE)), VLOOKUP(E931,Store_Showcase!B2:H144,{5}, FALSE))</f>
      </c>
      <c r="AG931">
        <f>IF(IFERROR(VLOOKUP(E931,Store_Showcase!B2:H144,{6}, FALSE), TRUE)=TRUE, IF(IFERROR(VLOOKUP(E931,Store_SRP!B2:H110,{6}, FALSE), TRUE)=TRUE,VLOOKUP(E931,Store_VAM!B2:H273,{6}, FALSE),VLOOKUP(E931,Store_SRP!B2:H110,{6}, FALSE)), VLOOKUP(E931,Store_Showcase!B2:H144,{6}, FALSE))</f>
      </c>
      <c r="AH931">
        <f>VLOOKUP(G931,Sku_Consolidated!A2:R957,18,FALSE)</f>
      </c>
      <c r="AI931">
        <f>VLOOKUP(G931,Sku_Consolidated!A2:S957,19,FALSE)</f>
      </c>
      <c r="AJ931">
        <f>VLOOKUP(G931,Sku_Consolidated!A2:T957,20,FALSE)</f>
      </c>
    </row>
    <row r="932" spans="1:36" x14ac:dyDescent="0.25">
      <c r="A932">
        <v>2024</v>
      </c>
      <c r="B932" t="s">
        <v>31</v>
      </c>
      <c r="C932" t="s">
        <v>32</v>
      </c>
      <c r="D932" t="s">
        <v>33</v>
      </c>
      <c r="E932">
        <v>705</v>
      </c>
      <c r="F932">
        <f>IF(IFERROR(VLOOKUP(E932,Store_Showcase!B2:H144,{2}, FALSE), TRUE)=TRUE, IF(IFERROR(VLOOKUP(E932,Store_SRP!B2:H110,{2}, FALSE), TRUE)=TRUE,VLOOKUP(E932,Store_VAM!B2:H273,{2}, FALSE),VLOOKUP(E932,Store_SRP!B2:H110,{2}, FALSE)), VLOOKUP(E932,Store_Showcase!B2:H144,{2}, FALSE))</f>
      </c>
      <c r="G932">
        <v>655331</v>
      </c>
      <c r="H932" t="s">
        <v>659</v>
      </c>
      <c r="I932" s="8" t="s">
        <v>2115</v>
      </c>
      <c r="J932" t="s">
        <v>36</v>
      </c>
      <c r="K932" s="8">
        <f>IF(J932="PCK", I932, 0)</f>
      </c>
      <c r="L932" s="8">
        <f>IF(J932="KLS", I932, IF(J932="PCK", I932*VLOOKUP(G932,Sku_Consolidated!A2:U957,21, FALSE),I932*VLOOKUP(G932,Sku_Consolidated!A2:U957,21, FALSE)))</f>
      </c>
      <c r="M932" s="8">
        <f>IF(J932="PCS", I932, 0)</f>
      </c>
      <c r="N932" s="8" t="s">
        <v>2116</v>
      </c>
      <c r="O932" s="8">
        <f>N932 * VLOOKUP(E932&amp;VLOOKUP(G932,Sku_Consolidated!A2:Q957,17,FALSE),Sku_CommRate!A2:E1002, 5, FALSE)</f>
      </c>
      <c r="P932" s="8">
        <f>N932 - O932</f>
      </c>
      <c r="Q932">
        <f>VLOOKUP(G932,Sku_Consolidated!A2:G957,7, FALSE)</f>
      </c>
      <c r="R932">
        <f>IF(IFERROR(VLOOKUP(E932,Store_Showcase!B2:H144,7, FALSE), TRUE)=TRUE, IF(IFERROR(VLOOKUP(E932,Store_SRP!B2:H110,7, FALSE), TRUE)=TRUE,VLOOKUP(E932,Store_VAM!B2:H273,7, FALSE),VLOOKUP(E932,Store_SRP!B2:H110,7, FALSE)), VLOOKUP(E932,Store_Showcase!B2:H144,7, FALSE))</f>
      </c>
      <c r="S932">
        <f>IF(IFERROR(VLOOKUP(E932,Store_Showcase!B2:I144,8, FALSE), TRUE)=TRUE, IF(IFERROR(VLOOKUP(E932,Store_SRP!B2:I110,8, FALSE), TRUE)=TRUE,VLOOKUP(E932,Store_VAM!B2:I273,8, FALSE),VLOOKUP(E932,Store_SRP!B2:I110,8, FALSE)), VLOOKUP(E932,Store_Showcase!B2:I144,8, FALSE))</f>
      </c>
      <c r="T932">
        <f>VLOOKUP(G932,Sku_Consolidated!A2:R957,18,FALSE)</f>
      </c>
      <c r="U932">
        <v>6256</v>
      </c>
      <c r="V932">
        <f>IF(VLOOKUP(G932,Sku_Consolidated!A2:S957,19,FALSE)="SHOWCASE", VLOOKUP(E932,Store_Showcase!B2:L144,11, FALSE), IF(VLOOKUP(G932,Sku_Consolidated!A2:S957,19,FALSE)="VAM",VLOOKUP(E932,Store_VAM!B2:L273,11, FALSE),VLOOKUP(E932,Store_SRP!B2:L110,11, FALSE)))</f>
      </c>
      <c r="W932">
        <f>VLOOKUP(G932,Sku_Consolidated!A2:W957,11,FALSE)</f>
      </c>
      <c r="X932">
        <f>VLOOKUP(G932,Sku_Consolidated!A2:H957,8,FALSE)</f>
      </c>
      <c r="Y932">
        <f>VLOOKUP(G932,Sku_Consolidated!A2:I957,9,FALSE)</f>
      </c>
      <c r="Z932" t="s">
        <v>38</v>
      </c>
      <c r="AA932">
        <f>VLOOKUP(G932,Sku_Consolidated!A2:E957,5,FALSE)</f>
      </c>
      <c r="AB932">
        <f>IF(VLOOKUP(G932,Sku_Consolidated!A2:S957,19,FALSE)="SHOWCASE", VLOOKUP(E932,Store_Showcase!B2:N144,13, FALSE), IF(VLOOKUP(G932,Sku_Consolidated!A2:S957,19,FALSE)="VAM",VLOOKUP(E932,Store_VAM!B2:N273,13, FALSE),VLOOKUP(E932,Store_SRP!B2:N110,13, FALSE)))</f>
      </c>
      <c r="AC932">
        <f>IF(IFERROR(AB932,TRUE)=TRUE, "-","OK")</f>
      </c>
      <c r="AD932" s="8" t="s">
        <v>2116</v>
      </c>
      <c r="AE932" s="8" t="s">
        <v>39</v>
      </c>
      <c r="AF932">
        <f>IF(IFERROR(VLOOKUP(E932,Store_Showcase!B2:H144,{5}, FALSE), TRUE)=TRUE, IF(IFERROR(VLOOKUP(E932,Store_SRP!B2:H110,{5}, FALSE), TRUE)=TRUE,VLOOKUP(E932,Store_VAM!B2:H273,{5}, FALSE),VLOOKUP(E932,Store_SRP!B2:H110,{5}, FALSE)), VLOOKUP(E932,Store_Showcase!B2:H144,{5}, FALSE))</f>
      </c>
      <c r="AG932">
        <f>IF(IFERROR(VLOOKUP(E932,Store_Showcase!B2:H144,{6}, FALSE), TRUE)=TRUE, IF(IFERROR(VLOOKUP(E932,Store_SRP!B2:H110,{6}, FALSE), TRUE)=TRUE,VLOOKUP(E932,Store_VAM!B2:H273,{6}, FALSE),VLOOKUP(E932,Store_SRP!B2:H110,{6}, FALSE)), VLOOKUP(E932,Store_Showcase!B2:H144,{6}, FALSE))</f>
      </c>
      <c r="AH932">
        <f>VLOOKUP(G932,Sku_Consolidated!A2:R957,18,FALSE)</f>
      </c>
      <c r="AI932">
        <f>VLOOKUP(G932,Sku_Consolidated!A2:S957,19,FALSE)</f>
      </c>
      <c r="AJ932">
        <f>VLOOKUP(G932,Sku_Consolidated!A2:T957,20,FALSE)</f>
      </c>
    </row>
    <row r="933" spans="1:36" x14ac:dyDescent="0.25">
      <c r="A933">
        <v>2024</v>
      </c>
      <c r="B933" t="s">
        <v>31</v>
      </c>
      <c r="C933" t="s">
        <v>32</v>
      </c>
      <c r="D933" t="s">
        <v>33</v>
      </c>
      <c r="E933">
        <v>262</v>
      </c>
      <c r="F933">
        <f>IF(IFERROR(VLOOKUP(E933,Store_Showcase!B2:H144,{2}, FALSE), TRUE)=TRUE, IF(IFERROR(VLOOKUP(E933,Store_SRP!B2:H110,{2}, FALSE), TRUE)=TRUE,VLOOKUP(E933,Store_VAM!B2:H273,{2}, FALSE),VLOOKUP(E933,Store_SRP!B2:H110,{2}, FALSE)), VLOOKUP(E933,Store_Showcase!B2:H144,{2}, FALSE))</f>
      </c>
      <c r="G933">
        <v>655325</v>
      </c>
      <c r="H933" t="s">
        <v>377</v>
      </c>
      <c r="I933" s="8" t="s">
        <v>2117</v>
      </c>
      <c r="J933" t="s">
        <v>36</v>
      </c>
      <c r="K933" s="8">
        <f>IF(J933="PCK", I933, 0)</f>
      </c>
      <c r="L933" s="8">
        <f>IF(J933="KLS", I933, IF(J933="PCK", I933*VLOOKUP(G933,Sku_Consolidated!A2:U957,21, FALSE),I933*VLOOKUP(G933,Sku_Consolidated!A2:U957,21, FALSE)))</f>
      </c>
      <c r="M933" s="8">
        <f>IF(J933="PCS", I933, 0)</f>
      </c>
      <c r="N933" s="8" t="s">
        <v>2118</v>
      </c>
      <c r="O933" s="8">
        <f>N933 * VLOOKUP(E933&amp;VLOOKUP(G933,Sku_Consolidated!A2:Q957,17,FALSE),Sku_CommRate!A2:E1002, 5, FALSE)</f>
      </c>
      <c r="P933" s="8">
        <f>N933 - O933</f>
      </c>
      <c r="Q933">
        <f>VLOOKUP(G933,Sku_Consolidated!A2:G957,7, FALSE)</f>
      </c>
      <c r="R933">
        <f>IF(IFERROR(VLOOKUP(E933,Store_Showcase!B2:H144,7, FALSE), TRUE)=TRUE, IF(IFERROR(VLOOKUP(E933,Store_SRP!B2:H110,7, FALSE), TRUE)=TRUE,VLOOKUP(E933,Store_VAM!B2:H273,7, FALSE),VLOOKUP(E933,Store_SRP!B2:H110,7, FALSE)), VLOOKUP(E933,Store_Showcase!B2:H144,7, FALSE))</f>
      </c>
      <c r="S933">
        <f>IF(IFERROR(VLOOKUP(E933,Store_Showcase!B2:I144,8, FALSE), TRUE)=TRUE, IF(IFERROR(VLOOKUP(E933,Store_SRP!B2:I110,8, FALSE), TRUE)=TRUE,VLOOKUP(E933,Store_VAM!B2:I273,8, FALSE),VLOOKUP(E933,Store_SRP!B2:I110,8, FALSE)), VLOOKUP(E933,Store_Showcase!B2:I144,8, FALSE))</f>
      </c>
      <c r="T933">
        <f>VLOOKUP(G933,Sku_Consolidated!A2:R957,18,FALSE)</f>
      </c>
      <c r="U933">
        <v>6250</v>
      </c>
      <c r="V933">
        <f>IF(VLOOKUP(G933,Sku_Consolidated!A2:S957,19,FALSE)="SHOWCASE", VLOOKUP(E933,Store_Showcase!B2:L144,11, FALSE), IF(VLOOKUP(G933,Sku_Consolidated!A2:S957,19,FALSE)="VAM",VLOOKUP(E933,Store_VAM!B2:L273,11, FALSE),VLOOKUP(E933,Store_SRP!B2:L110,11, FALSE)))</f>
      </c>
      <c r="W933">
        <f>VLOOKUP(G933,Sku_Consolidated!A2:W957,11,FALSE)</f>
      </c>
      <c r="X933">
        <f>VLOOKUP(G933,Sku_Consolidated!A2:H957,8,FALSE)</f>
      </c>
      <c r="Y933">
        <f>VLOOKUP(G933,Sku_Consolidated!A2:I957,9,FALSE)</f>
      </c>
      <c r="Z933" t="s">
        <v>38</v>
      </c>
      <c r="AA933">
        <f>VLOOKUP(G933,Sku_Consolidated!A2:E957,5,FALSE)</f>
      </c>
      <c r="AB933">
        <f>IF(VLOOKUP(G933,Sku_Consolidated!A2:S957,19,FALSE)="SHOWCASE", VLOOKUP(E933,Store_Showcase!B2:N144,13, FALSE), IF(VLOOKUP(G933,Sku_Consolidated!A2:S957,19,FALSE)="VAM",VLOOKUP(E933,Store_VAM!B2:N273,13, FALSE),VLOOKUP(E933,Store_SRP!B2:N110,13, FALSE)))</f>
      </c>
      <c r="AC933">
        <f>IF(IFERROR(AB933,TRUE)=TRUE, "-","OK")</f>
      </c>
      <c r="AD933" s="8" t="s">
        <v>2118</v>
      </c>
      <c r="AE933" s="8" t="s">
        <v>39</v>
      </c>
      <c r="AF933">
        <f>IF(IFERROR(VLOOKUP(E933,Store_Showcase!B2:H144,{5}, FALSE), TRUE)=TRUE, IF(IFERROR(VLOOKUP(E933,Store_SRP!B2:H110,{5}, FALSE), TRUE)=TRUE,VLOOKUP(E933,Store_VAM!B2:H273,{5}, FALSE),VLOOKUP(E933,Store_SRP!B2:H110,{5}, FALSE)), VLOOKUP(E933,Store_Showcase!B2:H144,{5}, FALSE))</f>
      </c>
      <c r="AG933">
        <f>IF(IFERROR(VLOOKUP(E933,Store_Showcase!B2:H144,{6}, FALSE), TRUE)=TRUE, IF(IFERROR(VLOOKUP(E933,Store_SRP!B2:H110,{6}, FALSE), TRUE)=TRUE,VLOOKUP(E933,Store_VAM!B2:H273,{6}, FALSE),VLOOKUP(E933,Store_SRP!B2:H110,{6}, FALSE)), VLOOKUP(E933,Store_Showcase!B2:H144,{6}, FALSE))</f>
      </c>
      <c r="AH933">
        <f>VLOOKUP(G933,Sku_Consolidated!A2:R957,18,FALSE)</f>
      </c>
      <c r="AI933">
        <f>VLOOKUP(G933,Sku_Consolidated!A2:S957,19,FALSE)</f>
      </c>
      <c r="AJ933">
        <f>VLOOKUP(G933,Sku_Consolidated!A2:T957,20,FALSE)</f>
      </c>
    </row>
    <row r="934" spans="1:36" x14ac:dyDescent="0.25">
      <c r="A934">
        <v>2024</v>
      </c>
      <c r="B934" t="s">
        <v>31</v>
      </c>
      <c r="C934" t="s">
        <v>32</v>
      </c>
      <c r="D934" t="s">
        <v>33</v>
      </c>
      <c r="E934">
        <v>810</v>
      </c>
      <c r="F934">
        <f>IF(IFERROR(VLOOKUP(E934,Store_Showcase!B2:H144,{2}, FALSE), TRUE)=TRUE, IF(IFERROR(VLOOKUP(E934,Store_SRP!B2:H110,{2}, FALSE), TRUE)=TRUE,VLOOKUP(E934,Store_VAM!B2:H273,{2}, FALSE),VLOOKUP(E934,Store_SRP!B2:H110,{2}, FALSE)), VLOOKUP(E934,Store_Showcase!B2:H144,{2}, FALSE))</f>
      </c>
      <c r="G934">
        <v>662375</v>
      </c>
      <c r="H934" t="s">
        <v>1376</v>
      </c>
      <c r="I934" s="8" t="s">
        <v>1388</v>
      </c>
      <c r="J934" t="s">
        <v>493</v>
      </c>
      <c r="K934" s="8">
        <f>IF(J934="PCK", I934, 0)</f>
      </c>
      <c r="L934" s="8">
        <f>IF(J934="KLS", I934, IF(J934="PCK", I934*VLOOKUP(G934,Sku_Consolidated!A2:U957,21, FALSE),I934*VLOOKUP(G934,Sku_Consolidated!A2:U957,21, FALSE)))</f>
      </c>
      <c r="M934" s="8">
        <f>IF(J934="PCS", I934, 0)</f>
      </c>
      <c r="N934" s="8" t="s">
        <v>2119</v>
      </c>
      <c r="O934" s="8">
        <f>N934 * VLOOKUP(E934&amp;VLOOKUP(G934,Sku_Consolidated!A2:Q957,17,FALSE),Sku_CommRate!A2:E1002, 5, FALSE)</f>
      </c>
      <c r="P934" s="8">
        <f>N934 - O934</f>
      </c>
      <c r="Q934">
        <f>VLOOKUP(G934,Sku_Consolidated!A2:G957,7, FALSE)</f>
      </c>
      <c r="R934">
        <f>IF(IFERROR(VLOOKUP(E934,Store_Showcase!B2:H144,7, FALSE), TRUE)=TRUE, IF(IFERROR(VLOOKUP(E934,Store_SRP!B2:H110,7, FALSE), TRUE)=TRUE,VLOOKUP(E934,Store_VAM!B2:H273,7, FALSE),VLOOKUP(E934,Store_SRP!B2:H110,7, FALSE)), VLOOKUP(E934,Store_Showcase!B2:H144,7, FALSE))</f>
      </c>
      <c r="S934">
        <f>IF(IFERROR(VLOOKUP(E934,Store_Showcase!B2:I144,8, FALSE), TRUE)=TRUE, IF(IFERROR(VLOOKUP(E934,Store_SRP!B2:I110,8, FALSE), TRUE)=TRUE,VLOOKUP(E934,Store_VAM!B2:I273,8, FALSE),VLOOKUP(E934,Store_SRP!B2:I110,8, FALSE)), VLOOKUP(E934,Store_Showcase!B2:I144,8, FALSE))</f>
      </c>
      <c r="T934">
        <f>VLOOKUP(G934,Sku_Consolidated!A2:R957,18,FALSE)</f>
      </c>
      <c r="U934">
        <v>4806532531601</v>
      </c>
      <c r="V934">
        <f>IF(VLOOKUP(G934,Sku_Consolidated!A2:S957,19,FALSE)="SHOWCASE", VLOOKUP(E934,Store_Showcase!B2:L144,11, FALSE), IF(VLOOKUP(G934,Sku_Consolidated!A2:S957,19,FALSE)="VAM",VLOOKUP(E934,Store_VAM!B2:L273,11, FALSE),VLOOKUP(E934,Store_SRP!B2:L110,11, FALSE)))</f>
      </c>
      <c r="W934">
        <f>VLOOKUP(G934,Sku_Consolidated!A2:W957,11,FALSE)</f>
      </c>
      <c r="X934">
        <f>VLOOKUP(G934,Sku_Consolidated!A2:H957,8,FALSE)</f>
      </c>
      <c r="Y934">
        <f>VLOOKUP(G934,Sku_Consolidated!A2:I957,9,FALSE)</f>
      </c>
      <c r="Z934" t="s">
        <v>38</v>
      </c>
      <c r="AA934">
        <f>VLOOKUP(G934,Sku_Consolidated!A2:E957,5,FALSE)</f>
      </c>
      <c r="AB934">
        <f>IF(VLOOKUP(G934,Sku_Consolidated!A2:S957,19,FALSE)="SHOWCASE", VLOOKUP(E934,Store_Showcase!B2:N144,13, FALSE), IF(VLOOKUP(G934,Sku_Consolidated!A2:S957,19,FALSE)="VAM",VLOOKUP(E934,Store_VAM!B2:N273,13, FALSE),VLOOKUP(E934,Store_SRP!B2:N110,13, FALSE)))</f>
      </c>
      <c r="AC934">
        <f>IF(IFERROR(AB934,TRUE)=TRUE, "-","OK")</f>
      </c>
      <c r="AD934" s="8" t="s">
        <v>2120</v>
      </c>
      <c r="AE934" s="8" t="s">
        <v>2121</v>
      </c>
      <c r="AF934">
        <f>IF(IFERROR(VLOOKUP(E934,Store_Showcase!B2:H144,{5}, FALSE), TRUE)=TRUE, IF(IFERROR(VLOOKUP(E934,Store_SRP!B2:H110,{5}, FALSE), TRUE)=TRUE,VLOOKUP(E934,Store_VAM!B2:H273,{5}, FALSE),VLOOKUP(E934,Store_SRP!B2:H110,{5}, FALSE)), VLOOKUP(E934,Store_Showcase!B2:H144,{5}, FALSE))</f>
      </c>
      <c r="AG934">
        <f>IF(IFERROR(VLOOKUP(E934,Store_Showcase!B2:H144,{6}, FALSE), TRUE)=TRUE, IF(IFERROR(VLOOKUP(E934,Store_SRP!B2:H110,{6}, FALSE), TRUE)=TRUE,VLOOKUP(E934,Store_VAM!B2:H273,{6}, FALSE),VLOOKUP(E934,Store_SRP!B2:H110,{6}, FALSE)), VLOOKUP(E934,Store_Showcase!B2:H144,{6}, FALSE))</f>
      </c>
      <c r="AH934">
        <f>VLOOKUP(G934,Sku_Consolidated!A2:R957,18,FALSE)</f>
      </c>
      <c r="AI934">
        <f>VLOOKUP(G934,Sku_Consolidated!A2:S957,19,FALSE)</f>
      </c>
      <c r="AJ934">
        <f>VLOOKUP(G934,Sku_Consolidated!A2:T957,20,FALSE)</f>
      </c>
    </row>
    <row r="935" spans="1:36" x14ac:dyDescent="0.25">
      <c r="A935">
        <v>2024</v>
      </c>
      <c r="B935" t="s">
        <v>31</v>
      </c>
      <c r="C935" t="s">
        <v>32</v>
      </c>
      <c r="D935" t="s">
        <v>33</v>
      </c>
      <c r="E935">
        <v>252</v>
      </c>
      <c r="F935">
        <f>IF(IFERROR(VLOOKUP(E935,Store_Showcase!B2:H144,{2}, FALSE), TRUE)=TRUE, IF(IFERROR(VLOOKUP(E935,Store_SRP!B2:H110,{2}, FALSE), TRUE)=TRUE,VLOOKUP(E935,Store_VAM!B2:H273,{2}, FALSE),VLOOKUP(E935,Store_SRP!B2:H110,{2}, FALSE)), VLOOKUP(E935,Store_Showcase!B2:H144,{2}, FALSE))</f>
      </c>
      <c r="G935">
        <v>665668</v>
      </c>
      <c r="H935" t="s">
        <v>1250</v>
      </c>
      <c r="I935" s="8" t="s">
        <v>2122</v>
      </c>
      <c r="J935" t="s">
        <v>36</v>
      </c>
      <c r="K935" s="8">
        <f>IF(J935="PCK", I935, 0)</f>
      </c>
      <c r="L935" s="8">
        <f>IF(J935="KLS", I935, IF(J935="PCK", I935*VLOOKUP(G935,Sku_Consolidated!A2:U957,21, FALSE),I935*VLOOKUP(G935,Sku_Consolidated!A2:U957,21, FALSE)))</f>
      </c>
      <c r="M935" s="8">
        <f>IF(J935="PCS", I935, 0)</f>
      </c>
      <c r="N935" s="8" t="s">
        <v>2123</v>
      </c>
      <c r="O935" s="8">
        <f>N935 * VLOOKUP(E935&amp;VLOOKUP(G935,Sku_Consolidated!A2:Q957,17,FALSE),Sku_CommRate!A2:E1002, 5, FALSE)</f>
      </c>
      <c r="P935" s="8">
        <f>N935 - O935</f>
      </c>
      <c r="Q935">
        <f>VLOOKUP(G935,Sku_Consolidated!A2:G957,7, FALSE)</f>
      </c>
      <c r="R935">
        <f>IF(IFERROR(VLOOKUP(E935,Store_Showcase!B2:H144,7, FALSE), TRUE)=TRUE, IF(IFERROR(VLOOKUP(E935,Store_SRP!B2:H110,7, FALSE), TRUE)=TRUE,VLOOKUP(E935,Store_VAM!B2:H273,7, FALSE),VLOOKUP(E935,Store_SRP!B2:H110,7, FALSE)), VLOOKUP(E935,Store_Showcase!B2:H144,7, FALSE))</f>
      </c>
      <c r="S935">
        <f>IF(IFERROR(VLOOKUP(E935,Store_Showcase!B2:I144,8, FALSE), TRUE)=TRUE, IF(IFERROR(VLOOKUP(E935,Store_SRP!B2:I110,8, FALSE), TRUE)=TRUE,VLOOKUP(E935,Store_VAM!B2:I273,8, FALSE),VLOOKUP(E935,Store_SRP!B2:I110,8, FALSE)), VLOOKUP(E935,Store_Showcase!B2:I144,8, FALSE))</f>
      </c>
      <c r="T935">
        <f>VLOOKUP(G935,Sku_Consolidated!A2:R957,18,FALSE)</f>
      </c>
      <c r="U935">
        <v>7839</v>
      </c>
      <c r="V935">
        <f>IF(VLOOKUP(G935,Sku_Consolidated!A2:S957,19,FALSE)="SHOWCASE", VLOOKUP(E935,Store_Showcase!B2:L144,11, FALSE), IF(VLOOKUP(G935,Sku_Consolidated!A2:S957,19,FALSE)="VAM",VLOOKUP(E935,Store_VAM!B2:L273,11, FALSE),VLOOKUP(E935,Store_SRP!B2:L110,11, FALSE)))</f>
      </c>
      <c r="W935">
        <f>VLOOKUP(G935,Sku_Consolidated!A2:W957,11,FALSE)</f>
      </c>
      <c r="X935">
        <f>VLOOKUP(G935,Sku_Consolidated!A2:H957,8,FALSE)</f>
      </c>
      <c r="Y935">
        <f>VLOOKUP(G935,Sku_Consolidated!A2:I957,9,FALSE)</f>
      </c>
      <c r="Z935" t="s">
        <v>38</v>
      </c>
      <c r="AA935">
        <f>VLOOKUP(G935,Sku_Consolidated!A2:E957,5,FALSE)</f>
      </c>
      <c r="AB935">
        <f>IF(VLOOKUP(G935,Sku_Consolidated!A2:S957,19,FALSE)="SHOWCASE", VLOOKUP(E935,Store_Showcase!B2:N144,13, FALSE), IF(VLOOKUP(G935,Sku_Consolidated!A2:S957,19,FALSE)="VAM",VLOOKUP(E935,Store_VAM!B2:N273,13, FALSE),VLOOKUP(E935,Store_SRP!B2:N110,13, FALSE)))</f>
      </c>
      <c r="AC935">
        <f>IF(IFERROR(AB935,TRUE)=TRUE, "-","OK")</f>
      </c>
      <c r="AD935" s="8" t="s">
        <v>2123</v>
      </c>
      <c r="AE935" s="8" t="s">
        <v>39</v>
      </c>
      <c r="AF935">
        <f>IF(IFERROR(VLOOKUP(E935,Store_Showcase!B2:H144,{5}, FALSE), TRUE)=TRUE, IF(IFERROR(VLOOKUP(E935,Store_SRP!B2:H110,{5}, FALSE), TRUE)=TRUE,VLOOKUP(E935,Store_VAM!B2:H273,{5}, FALSE),VLOOKUP(E935,Store_SRP!B2:H110,{5}, FALSE)), VLOOKUP(E935,Store_Showcase!B2:H144,{5}, FALSE))</f>
      </c>
      <c r="AG935">
        <f>IF(IFERROR(VLOOKUP(E935,Store_Showcase!B2:H144,{6}, FALSE), TRUE)=TRUE, IF(IFERROR(VLOOKUP(E935,Store_SRP!B2:H110,{6}, FALSE), TRUE)=TRUE,VLOOKUP(E935,Store_VAM!B2:H273,{6}, FALSE),VLOOKUP(E935,Store_SRP!B2:H110,{6}, FALSE)), VLOOKUP(E935,Store_Showcase!B2:H144,{6}, FALSE))</f>
      </c>
      <c r="AH935">
        <f>VLOOKUP(G935,Sku_Consolidated!A2:R957,18,FALSE)</f>
      </c>
      <c r="AI935">
        <f>VLOOKUP(G935,Sku_Consolidated!A2:S957,19,FALSE)</f>
      </c>
      <c r="AJ935">
        <f>VLOOKUP(G935,Sku_Consolidated!A2:T957,20,FALSE)</f>
      </c>
    </row>
    <row r="936" spans="1:36" x14ac:dyDescent="0.25">
      <c r="A936">
        <v>2024</v>
      </c>
      <c r="B936" t="s">
        <v>31</v>
      </c>
      <c r="C936" t="s">
        <v>32</v>
      </c>
      <c r="D936" t="s">
        <v>33</v>
      </c>
      <c r="E936">
        <v>603</v>
      </c>
      <c r="F936">
        <f>IF(IFERROR(VLOOKUP(E936,Store_Showcase!B2:H144,{2}, FALSE), TRUE)=TRUE, IF(IFERROR(VLOOKUP(E936,Store_SRP!B2:H110,{2}, FALSE), TRUE)=TRUE,VLOOKUP(E936,Store_VAM!B2:H273,{2}, FALSE),VLOOKUP(E936,Store_SRP!B2:H110,{2}, FALSE)), VLOOKUP(E936,Store_Showcase!B2:H144,{2}, FALSE))</f>
      </c>
      <c r="G936">
        <v>657353</v>
      </c>
      <c r="H936" t="s">
        <v>779</v>
      </c>
      <c r="I936" s="8" t="s">
        <v>1388</v>
      </c>
      <c r="J936" t="s">
        <v>12</v>
      </c>
      <c r="K936" s="8">
        <f>IF(J936="PCK", I936, 0)</f>
      </c>
      <c r="L936" s="8">
        <f>IF(J936="KLS", I936, IF(J936="PCK", I936*VLOOKUP(G936,Sku_Consolidated!A2:U957,21, FALSE),I936*VLOOKUP(G936,Sku_Consolidated!A2:U957,21, FALSE)))</f>
      </c>
      <c r="M936" s="8">
        <f>IF(J936="PCS", I936, 0)</f>
      </c>
      <c r="N936" s="8" t="s">
        <v>2124</v>
      </c>
      <c r="O936" s="8">
        <f>N936 * VLOOKUP(E936&amp;VLOOKUP(G936,Sku_Consolidated!A2:Q957,17,FALSE),Sku_CommRate!A2:E1002, 5, FALSE)</f>
      </c>
      <c r="P936" s="8">
        <f>N936 - O936</f>
      </c>
      <c r="Q936">
        <f>VLOOKUP(G936,Sku_Consolidated!A2:G957,7, FALSE)</f>
      </c>
      <c r="R936">
        <f>IF(IFERROR(VLOOKUP(E936,Store_Showcase!B2:H144,7, FALSE), TRUE)=TRUE, IF(IFERROR(VLOOKUP(E936,Store_SRP!B2:H110,7, FALSE), TRUE)=TRUE,VLOOKUP(E936,Store_VAM!B2:H273,7, FALSE),VLOOKUP(E936,Store_SRP!B2:H110,7, FALSE)), VLOOKUP(E936,Store_Showcase!B2:H144,7, FALSE))</f>
      </c>
      <c r="S936">
        <f>IF(IFERROR(VLOOKUP(E936,Store_Showcase!B2:I144,8, FALSE), TRUE)=TRUE, IF(IFERROR(VLOOKUP(E936,Store_SRP!B2:I110,8, FALSE), TRUE)=TRUE,VLOOKUP(E936,Store_VAM!B2:I273,8, FALSE),VLOOKUP(E936,Store_SRP!B2:I110,8, FALSE)), VLOOKUP(E936,Store_Showcase!B2:I144,8, FALSE))</f>
      </c>
      <c r="T936">
        <f>VLOOKUP(G936,Sku_Consolidated!A2:R957,18,FALSE)</f>
      </c>
      <c r="U936">
        <v>4806532531588</v>
      </c>
      <c r="V936">
        <f>IF(VLOOKUP(G936,Sku_Consolidated!A2:S957,19,FALSE)="SHOWCASE", VLOOKUP(E936,Store_Showcase!B2:L144,11, FALSE), IF(VLOOKUP(G936,Sku_Consolidated!A2:S957,19,FALSE)="VAM",VLOOKUP(E936,Store_VAM!B2:L273,11, FALSE),VLOOKUP(E936,Store_SRP!B2:L110,11, FALSE)))</f>
      </c>
      <c r="W936">
        <f>VLOOKUP(G936,Sku_Consolidated!A2:W957,11,FALSE)</f>
      </c>
      <c r="X936">
        <f>VLOOKUP(G936,Sku_Consolidated!A2:H957,8,FALSE)</f>
      </c>
      <c r="Y936">
        <f>VLOOKUP(G936,Sku_Consolidated!A2:I957,9,FALSE)</f>
      </c>
      <c r="Z936" t="s">
        <v>38</v>
      </c>
      <c r="AA936">
        <f>VLOOKUP(G936,Sku_Consolidated!A2:E957,5,FALSE)</f>
      </c>
      <c r="AB936">
        <f>IF(VLOOKUP(G936,Sku_Consolidated!A2:S957,19,FALSE)="SHOWCASE", VLOOKUP(E936,Store_Showcase!B2:N144,13, FALSE), IF(VLOOKUP(G936,Sku_Consolidated!A2:S957,19,FALSE)="VAM",VLOOKUP(E936,Store_VAM!B2:N273,13, FALSE),VLOOKUP(E936,Store_SRP!B2:N110,13, FALSE)))</f>
      </c>
      <c r="AC936">
        <f>IF(IFERROR(AB936,TRUE)=TRUE, "-","OK")</f>
      </c>
      <c r="AD936" s="8" t="s">
        <v>2125</v>
      </c>
      <c r="AE936" s="8" t="s">
        <v>2126</v>
      </c>
      <c r="AF936">
        <f>IF(IFERROR(VLOOKUP(E936,Store_Showcase!B2:H144,{5}, FALSE), TRUE)=TRUE, IF(IFERROR(VLOOKUP(E936,Store_SRP!B2:H110,{5}, FALSE), TRUE)=TRUE,VLOOKUP(E936,Store_VAM!B2:H273,{5}, FALSE),VLOOKUP(E936,Store_SRP!B2:H110,{5}, FALSE)), VLOOKUP(E936,Store_Showcase!B2:H144,{5}, FALSE))</f>
      </c>
      <c r="AG936">
        <f>IF(IFERROR(VLOOKUP(E936,Store_Showcase!B2:H144,{6}, FALSE), TRUE)=TRUE, IF(IFERROR(VLOOKUP(E936,Store_SRP!B2:H110,{6}, FALSE), TRUE)=TRUE,VLOOKUP(E936,Store_VAM!B2:H273,{6}, FALSE),VLOOKUP(E936,Store_SRP!B2:H110,{6}, FALSE)), VLOOKUP(E936,Store_Showcase!B2:H144,{6}, FALSE))</f>
      </c>
      <c r="AH936">
        <f>VLOOKUP(G936,Sku_Consolidated!A2:R957,18,FALSE)</f>
      </c>
      <c r="AI936">
        <f>VLOOKUP(G936,Sku_Consolidated!A2:S957,19,FALSE)</f>
      </c>
      <c r="AJ936">
        <f>VLOOKUP(G936,Sku_Consolidated!A2:T957,20,FALSE)</f>
      </c>
    </row>
    <row r="937" spans="1:36" x14ac:dyDescent="0.25">
      <c r="A937">
        <v>2024</v>
      </c>
      <c r="B937" t="s">
        <v>31</v>
      </c>
      <c r="C937" t="s">
        <v>32</v>
      </c>
      <c r="D937" t="s">
        <v>33</v>
      </c>
      <c r="E937">
        <v>717</v>
      </c>
      <c r="F937">
        <f>IF(IFERROR(VLOOKUP(E937,Store_Showcase!B2:H144,{2}, FALSE), TRUE)=TRUE, IF(IFERROR(VLOOKUP(E937,Store_SRP!B2:H110,{2}, FALSE), TRUE)=TRUE,VLOOKUP(E937,Store_VAM!B2:H273,{2}, FALSE),VLOOKUP(E937,Store_SRP!B2:H110,{2}, FALSE)), VLOOKUP(E937,Store_Showcase!B2:H144,{2}, FALSE))</f>
      </c>
      <c r="G937">
        <v>655335</v>
      </c>
      <c r="H937" t="s">
        <v>1089</v>
      </c>
      <c r="I937" s="8" t="s">
        <v>2127</v>
      </c>
      <c r="J937" t="s">
        <v>36</v>
      </c>
      <c r="K937" s="8">
        <f>IF(J937="PCK", I937, 0)</f>
      </c>
      <c r="L937" s="8">
        <f>IF(J937="KLS", I937, IF(J937="PCK", I937*VLOOKUP(G937,Sku_Consolidated!A2:U957,21, FALSE),I937*VLOOKUP(G937,Sku_Consolidated!A2:U957,21, FALSE)))</f>
      </c>
      <c r="M937" s="8">
        <f>IF(J937="PCS", I937, 0)</f>
      </c>
      <c r="N937" s="8" t="s">
        <v>2128</v>
      </c>
      <c r="O937" s="8">
        <f>N937 * VLOOKUP(E937&amp;VLOOKUP(G937,Sku_Consolidated!A2:Q957,17,FALSE),Sku_CommRate!A2:E1002, 5, FALSE)</f>
      </c>
      <c r="P937" s="8">
        <f>N937 - O937</f>
      </c>
      <c r="Q937">
        <f>VLOOKUP(G937,Sku_Consolidated!A2:G957,7, FALSE)</f>
      </c>
      <c r="R937">
        <f>IF(IFERROR(VLOOKUP(E937,Store_Showcase!B2:H144,7, FALSE), TRUE)=TRUE, IF(IFERROR(VLOOKUP(E937,Store_SRP!B2:H110,7, FALSE), TRUE)=TRUE,VLOOKUP(E937,Store_VAM!B2:H273,7, FALSE),VLOOKUP(E937,Store_SRP!B2:H110,7, FALSE)), VLOOKUP(E937,Store_Showcase!B2:H144,7, FALSE))</f>
      </c>
      <c r="S937">
        <f>IF(IFERROR(VLOOKUP(E937,Store_Showcase!B2:I144,8, FALSE), TRUE)=TRUE, IF(IFERROR(VLOOKUP(E937,Store_SRP!B2:I110,8, FALSE), TRUE)=TRUE,VLOOKUP(E937,Store_VAM!B2:I273,8, FALSE),VLOOKUP(E937,Store_SRP!B2:I110,8, FALSE)), VLOOKUP(E937,Store_Showcase!B2:I144,8, FALSE))</f>
      </c>
      <c r="T937">
        <f>VLOOKUP(G937,Sku_Consolidated!A2:R957,18,FALSE)</f>
      </c>
      <c r="U937">
        <v>6259</v>
      </c>
      <c r="V937">
        <f>IF(VLOOKUP(G937,Sku_Consolidated!A2:S957,19,FALSE)="SHOWCASE", VLOOKUP(E937,Store_Showcase!B2:L144,11, FALSE), IF(VLOOKUP(G937,Sku_Consolidated!A2:S957,19,FALSE)="VAM",VLOOKUP(E937,Store_VAM!B2:L273,11, FALSE),VLOOKUP(E937,Store_SRP!B2:L110,11, FALSE)))</f>
      </c>
      <c r="W937">
        <f>VLOOKUP(G937,Sku_Consolidated!A2:W957,11,FALSE)</f>
      </c>
      <c r="X937">
        <f>VLOOKUP(G937,Sku_Consolidated!A2:H957,8,FALSE)</f>
      </c>
      <c r="Y937">
        <f>VLOOKUP(G937,Sku_Consolidated!A2:I957,9,FALSE)</f>
      </c>
      <c r="Z937" t="s">
        <v>38</v>
      </c>
      <c r="AA937">
        <f>VLOOKUP(G937,Sku_Consolidated!A2:E957,5,FALSE)</f>
      </c>
      <c r="AB937">
        <f>IF(VLOOKUP(G937,Sku_Consolidated!A2:S957,19,FALSE)="SHOWCASE", VLOOKUP(E937,Store_Showcase!B2:N144,13, FALSE), IF(VLOOKUP(G937,Sku_Consolidated!A2:S957,19,FALSE)="VAM",VLOOKUP(E937,Store_VAM!B2:N273,13, FALSE),VLOOKUP(E937,Store_SRP!B2:N110,13, FALSE)))</f>
      </c>
      <c r="AC937">
        <f>IF(IFERROR(AB937,TRUE)=TRUE, "-","OK")</f>
      </c>
      <c r="AD937" s="8" t="s">
        <v>2128</v>
      </c>
      <c r="AE937" s="8" t="s">
        <v>39</v>
      </c>
      <c r="AF937">
        <f>IF(IFERROR(VLOOKUP(E937,Store_Showcase!B2:H144,{5}, FALSE), TRUE)=TRUE, IF(IFERROR(VLOOKUP(E937,Store_SRP!B2:H110,{5}, FALSE), TRUE)=TRUE,VLOOKUP(E937,Store_VAM!B2:H273,{5}, FALSE),VLOOKUP(E937,Store_SRP!B2:H110,{5}, FALSE)), VLOOKUP(E937,Store_Showcase!B2:H144,{5}, FALSE))</f>
      </c>
      <c r="AG937">
        <f>IF(IFERROR(VLOOKUP(E937,Store_Showcase!B2:H144,{6}, FALSE), TRUE)=TRUE, IF(IFERROR(VLOOKUP(E937,Store_SRP!B2:H110,{6}, FALSE), TRUE)=TRUE,VLOOKUP(E937,Store_VAM!B2:H273,{6}, FALSE),VLOOKUP(E937,Store_SRP!B2:H110,{6}, FALSE)), VLOOKUP(E937,Store_Showcase!B2:H144,{6}, FALSE))</f>
      </c>
      <c r="AH937">
        <f>VLOOKUP(G937,Sku_Consolidated!A2:R957,18,FALSE)</f>
      </c>
      <c r="AI937">
        <f>VLOOKUP(G937,Sku_Consolidated!A2:S957,19,FALSE)</f>
      </c>
      <c r="AJ937">
        <f>VLOOKUP(G937,Sku_Consolidated!A2:T957,20,FALSE)</f>
      </c>
    </row>
    <row r="938" spans="1:36" x14ac:dyDescent="0.25">
      <c r="A938">
        <v>2024</v>
      </c>
      <c r="B938" t="s">
        <v>31</v>
      </c>
      <c r="C938" t="s">
        <v>32</v>
      </c>
      <c r="D938" t="s">
        <v>33</v>
      </c>
      <c r="E938">
        <v>229</v>
      </c>
      <c r="F938">
        <f>IF(IFERROR(VLOOKUP(E938,Store_Showcase!B2:H144,{2}, FALSE), TRUE)=TRUE, IF(IFERROR(VLOOKUP(E938,Store_SRP!B2:H110,{2}, FALSE), TRUE)=TRUE,VLOOKUP(E938,Store_VAM!B2:H273,{2}, FALSE),VLOOKUP(E938,Store_SRP!B2:H110,{2}, FALSE)), VLOOKUP(E938,Store_Showcase!B2:H144,{2}, FALSE))</f>
      </c>
      <c r="G938">
        <v>655335</v>
      </c>
      <c r="H938" t="s">
        <v>1089</v>
      </c>
      <c r="I938" s="8" t="s">
        <v>2129</v>
      </c>
      <c r="J938" t="s">
        <v>36</v>
      </c>
      <c r="K938" s="8">
        <f>IF(J938="PCK", I938, 0)</f>
      </c>
      <c r="L938" s="8">
        <f>IF(J938="KLS", I938, IF(J938="PCK", I938*VLOOKUP(G938,Sku_Consolidated!A2:U957,21, FALSE),I938*VLOOKUP(G938,Sku_Consolidated!A2:U957,21, FALSE)))</f>
      </c>
      <c r="M938" s="8">
        <f>IF(J938="PCS", I938, 0)</f>
      </c>
      <c r="N938" s="8" t="s">
        <v>2130</v>
      </c>
      <c r="O938" s="8">
        <f>N938 * VLOOKUP(E938&amp;VLOOKUP(G938,Sku_Consolidated!A2:Q957,17,FALSE),Sku_CommRate!A2:E1002, 5, FALSE)</f>
      </c>
      <c r="P938" s="8">
        <f>N938 - O938</f>
      </c>
      <c r="Q938">
        <f>VLOOKUP(G938,Sku_Consolidated!A2:G957,7, FALSE)</f>
      </c>
      <c r="R938">
        <f>IF(IFERROR(VLOOKUP(E938,Store_Showcase!B2:H144,7, FALSE), TRUE)=TRUE, IF(IFERROR(VLOOKUP(E938,Store_SRP!B2:H110,7, FALSE), TRUE)=TRUE,VLOOKUP(E938,Store_VAM!B2:H273,7, FALSE),VLOOKUP(E938,Store_SRP!B2:H110,7, FALSE)), VLOOKUP(E938,Store_Showcase!B2:H144,7, FALSE))</f>
      </c>
      <c r="S938">
        <f>IF(IFERROR(VLOOKUP(E938,Store_Showcase!B2:I144,8, FALSE), TRUE)=TRUE, IF(IFERROR(VLOOKUP(E938,Store_SRP!B2:I110,8, FALSE), TRUE)=TRUE,VLOOKUP(E938,Store_VAM!B2:I273,8, FALSE),VLOOKUP(E938,Store_SRP!B2:I110,8, FALSE)), VLOOKUP(E938,Store_Showcase!B2:I144,8, FALSE))</f>
      </c>
      <c r="T938">
        <f>VLOOKUP(G938,Sku_Consolidated!A2:R957,18,FALSE)</f>
      </c>
      <c r="U938">
        <v>6259</v>
      </c>
      <c r="V938">
        <f>IF(VLOOKUP(G938,Sku_Consolidated!A2:S957,19,FALSE)="SHOWCASE", VLOOKUP(E938,Store_Showcase!B2:L144,11, FALSE), IF(VLOOKUP(G938,Sku_Consolidated!A2:S957,19,FALSE)="VAM",VLOOKUP(E938,Store_VAM!B2:L273,11, FALSE),VLOOKUP(E938,Store_SRP!B2:L110,11, FALSE)))</f>
      </c>
      <c r="W938">
        <f>VLOOKUP(G938,Sku_Consolidated!A2:W957,11,FALSE)</f>
      </c>
      <c r="X938">
        <f>VLOOKUP(G938,Sku_Consolidated!A2:H957,8,FALSE)</f>
      </c>
      <c r="Y938">
        <f>VLOOKUP(G938,Sku_Consolidated!A2:I957,9,FALSE)</f>
      </c>
      <c r="Z938" t="s">
        <v>38</v>
      </c>
      <c r="AA938">
        <f>VLOOKUP(G938,Sku_Consolidated!A2:E957,5,FALSE)</f>
      </c>
      <c r="AB938">
        <f>IF(VLOOKUP(G938,Sku_Consolidated!A2:S957,19,FALSE)="SHOWCASE", VLOOKUP(E938,Store_Showcase!B2:N144,13, FALSE), IF(VLOOKUP(G938,Sku_Consolidated!A2:S957,19,FALSE)="VAM",VLOOKUP(E938,Store_VAM!B2:N273,13, FALSE),VLOOKUP(E938,Store_SRP!B2:N110,13, FALSE)))</f>
      </c>
      <c r="AC938">
        <f>IF(IFERROR(AB938,TRUE)=TRUE, "-","OK")</f>
      </c>
      <c r="AD938" s="8" t="s">
        <v>2130</v>
      </c>
      <c r="AE938" s="8" t="s">
        <v>39</v>
      </c>
      <c r="AF938">
        <f>IF(IFERROR(VLOOKUP(E938,Store_Showcase!B2:H144,{5}, FALSE), TRUE)=TRUE, IF(IFERROR(VLOOKUP(E938,Store_SRP!B2:H110,{5}, FALSE), TRUE)=TRUE,VLOOKUP(E938,Store_VAM!B2:H273,{5}, FALSE),VLOOKUP(E938,Store_SRP!B2:H110,{5}, FALSE)), VLOOKUP(E938,Store_Showcase!B2:H144,{5}, FALSE))</f>
      </c>
      <c r="AG938">
        <f>IF(IFERROR(VLOOKUP(E938,Store_Showcase!B2:H144,{6}, FALSE), TRUE)=TRUE, IF(IFERROR(VLOOKUP(E938,Store_SRP!B2:H110,{6}, FALSE), TRUE)=TRUE,VLOOKUP(E938,Store_VAM!B2:H273,{6}, FALSE),VLOOKUP(E938,Store_SRP!B2:H110,{6}, FALSE)), VLOOKUP(E938,Store_Showcase!B2:H144,{6}, FALSE))</f>
      </c>
      <c r="AH938">
        <f>VLOOKUP(G938,Sku_Consolidated!A2:R957,18,FALSE)</f>
      </c>
      <c r="AI938">
        <f>VLOOKUP(G938,Sku_Consolidated!A2:S957,19,FALSE)</f>
      </c>
      <c r="AJ938">
        <f>VLOOKUP(G938,Sku_Consolidated!A2:T957,20,FALSE)</f>
      </c>
    </row>
    <row r="939" spans="1:36" x14ac:dyDescent="0.25">
      <c r="A939">
        <v>2024</v>
      </c>
      <c r="B939" t="s">
        <v>31</v>
      </c>
      <c r="C939" t="s">
        <v>32</v>
      </c>
      <c r="D939" t="s">
        <v>33</v>
      </c>
      <c r="E939">
        <v>111</v>
      </c>
      <c r="F939">
        <f>IF(IFERROR(VLOOKUP(E939,Store_Showcase!B2:H144,{2}, FALSE), TRUE)=TRUE, IF(IFERROR(VLOOKUP(E939,Store_SRP!B2:H110,{2}, FALSE), TRUE)=TRUE,VLOOKUP(E939,Store_VAM!B2:H273,{2}, FALSE),VLOOKUP(E939,Store_SRP!B2:H110,{2}, FALSE)), VLOOKUP(E939,Store_Showcase!B2:H144,{2}, FALSE))</f>
      </c>
      <c r="G939">
        <v>670205</v>
      </c>
      <c r="H939" t="s">
        <v>1586</v>
      </c>
      <c r="I939" s="8" t="s">
        <v>2131</v>
      </c>
      <c r="J939" t="s">
        <v>36</v>
      </c>
      <c r="K939" s="8">
        <f>IF(J939="PCK", I939, 0)</f>
      </c>
      <c r="L939" s="8">
        <f>IF(J939="KLS", I939, IF(J939="PCK", I939*VLOOKUP(G939,Sku_Consolidated!A2:U957,21, FALSE),I939*VLOOKUP(G939,Sku_Consolidated!A2:U957,21, FALSE)))</f>
      </c>
      <c r="M939" s="8">
        <f>IF(J939="PCS", I939, 0)</f>
      </c>
      <c r="N939" s="8" t="s">
        <v>2132</v>
      </c>
      <c r="O939" s="8">
        <f>N939 * VLOOKUP(E939&amp;VLOOKUP(G939,Sku_Consolidated!A2:Q957,17,FALSE),Sku_CommRate!A2:E1002, 5, FALSE)</f>
      </c>
      <c r="P939" s="8">
        <f>N939 - O939</f>
      </c>
      <c r="Q939">
        <f>VLOOKUP(G939,Sku_Consolidated!A2:G957,7, FALSE)</f>
      </c>
      <c r="R939">
        <f>IF(IFERROR(VLOOKUP(E939,Store_Showcase!B2:H144,7, FALSE), TRUE)=TRUE, IF(IFERROR(VLOOKUP(E939,Store_SRP!B2:H110,7, FALSE), TRUE)=TRUE,VLOOKUP(E939,Store_VAM!B2:H273,7, FALSE),VLOOKUP(E939,Store_SRP!B2:H110,7, FALSE)), VLOOKUP(E939,Store_Showcase!B2:H144,7, FALSE))</f>
      </c>
      <c r="S939">
        <f>IF(IFERROR(VLOOKUP(E939,Store_Showcase!B2:I144,8, FALSE), TRUE)=TRUE, IF(IFERROR(VLOOKUP(E939,Store_SRP!B2:I110,8, FALSE), TRUE)=TRUE,VLOOKUP(E939,Store_VAM!B2:I273,8, FALSE),VLOOKUP(E939,Store_SRP!B2:I110,8, FALSE)), VLOOKUP(E939,Store_Showcase!B2:I144,8, FALSE))</f>
      </c>
      <c r="T939">
        <f>VLOOKUP(G939,Sku_Consolidated!A2:R957,18,FALSE)</f>
      </c>
      <c r="U939">
        <v>8433</v>
      </c>
      <c r="V939">
        <f>IF(VLOOKUP(G939,Sku_Consolidated!A2:S957,19,FALSE)="SHOWCASE", VLOOKUP(E939,Store_Showcase!B2:L144,11, FALSE), IF(VLOOKUP(G939,Sku_Consolidated!A2:S957,19,FALSE)="VAM",VLOOKUP(E939,Store_VAM!B2:L273,11, FALSE),VLOOKUP(E939,Store_SRP!B2:L110,11, FALSE)))</f>
      </c>
      <c r="W939">
        <f>VLOOKUP(G939,Sku_Consolidated!A2:W957,11,FALSE)</f>
      </c>
      <c r="X939">
        <f>VLOOKUP(G939,Sku_Consolidated!A2:H957,8,FALSE)</f>
      </c>
      <c r="Y939">
        <f>VLOOKUP(G939,Sku_Consolidated!A2:I957,9,FALSE)</f>
      </c>
      <c r="Z939" t="s">
        <v>38</v>
      </c>
      <c r="AA939">
        <f>VLOOKUP(G939,Sku_Consolidated!A2:E957,5,FALSE)</f>
      </c>
      <c r="AB939">
        <f>IF(VLOOKUP(G939,Sku_Consolidated!A2:S957,19,FALSE)="SHOWCASE", VLOOKUP(E939,Store_Showcase!B2:N144,13, FALSE), IF(VLOOKUP(G939,Sku_Consolidated!A2:S957,19,FALSE)="VAM",VLOOKUP(E939,Store_VAM!B2:N273,13, FALSE),VLOOKUP(E939,Store_SRP!B2:N110,13, FALSE)))</f>
      </c>
      <c r="AC939">
        <f>IF(IFERROR(AB939,TRUE)=TRUE, "-","OK")</f>
      </c>
      <c r="AD939" s="8" t="s">
        <v>2133</v>
      </c>
      <c r="AE939" s="8" t="s">
        <v>2134</v>
      </c>
      <c r="AF939">
        <f>IF(IFERROR(VLOOKUP(E939,Store_Showcase!B2:H144,{5}, FALSE), TRUE)=TRUE, IF(IFERROR(VLOOKUP(E939,Store_SRP!B2:H110,{5}, FALSE), TRUE)=TRUE,VLOOKUP(E939,Store_VAM!B2:H273,{5}, FALSE),VLOOKUP(E939,Store_SRP!B2:H110,{5}, FALSE)), VLOOKUP(E939,Store_Showcase!B2:H144,{5}, FALSE))</f>
      </c>
      <c r="AG939">
        <f>IF(IFERROR(VLOOKUP(E939,Store_Showcase!B2:H144,{6}, FALSE), TRUE)=TRUE, IF(IFERROR(VLOOKUP(E939,Store_SRP!B2:H110,{6}, FALSE), TRUE)=TRUE,VLOOKUP(E939,Store_VAM!B2:H273,{6}, FALSE),VLOOKUP(E939,Store_SRP!B2:H110,{6}, FALSE)), VLOOKUP(E939,Store_Showcase!B2:H144,{6}, FALSE))</f>
      </c>
      <c r="AH939">
        <f>VLOOKUP(G939,Sku_Consolidated!A2:R957,18,FALSE)</f>
      </c>
      <c r="AI939">
        <f>VLOOKUP(G939,Sku_Consolidated!A2:S957,19,FALSE)</f>
      </c>
      <c r="AJ939">
        <f>VLOOKUP(G939,Sku_Consolidated!A2:T957,20,FALSE)</f>
      </c>
    </row>
    <row r="940" spans="1:36" x14ac:dyDescent="0.25">
      <c r="A940">
        <v>2024</v>
      </c>
      <c r="B940" t="s">
        <v>31</v>
      </c>
      <c r="C940" t="s">
        <v>32</v>
      </c>
      <c r="D940" t="s">
        <v>33</v>
      </c>
      <c r="E940">
        <v>150</v>
      </c>
      <c r="F940">
        <f>IF(IFERROR(VLOOKUP(E940,Store_Showcase!B2:H144,{2}, FALSE), TRUE)=TRUE, IF(IFERROR(VLOOKUP(E940,Store_SRP!B2:H110,{2}, FALSE), TRUE)=TRUE,VLOOKUP(E940,Store_VAM!B2:H273,{2}, FALSE),VLOOKUP(E940,Store_SRP!B2:H110,{2}, FALSE)), VLOOKUP(E940,Store_Showcase!B2:H144,{2}, FALSE))</f>
      </c>
      <c r="G940">
        <v>655291</v>
      </c>
      <c r="H940" t="s">
        <v>116</v>
      </c>
      <c r="I940" s="8" t="s">
        <v>2010</v>
      </c>
      <c r="J940" t="s">
        <v>36</v>
      </c>
      <c r="K940" s="8">
        <f>IF(J940="PCK", I940, 0)</f>
      </c>
      <c r="L940" s="8">
        <f>IF(J940="KLS", I940, IF(J940="PCK", I940*VLOOKUP(G940,Sku_Consolidated!A2:U957,21, FALSE),I940*VLOOKUP(G940,Sku_Consolidated!A2:U957,21, FALSE)))</f>
      </c>
      <c r="M940" s="8">
        <f>IF(J940="PCS", I940, 0)</f>
      </c>
      <c r="N940" s="8" t="s">
        <v>2135</v>
      </c>
      <c r="O940" s="8">
        <f>N940 * VLOOKUP(E940&amp;VLOOKUP(G940,Sku_Consolidated!A2:Q957,17,FALSE),Sku_CommRate!A2:E1002, 5, FALSE)</f>
      </c>
      <c r="P940" s="8">
        <f>N940 - O940</f>
      </c>
      <c r="Q940">
        <f>VLOOKUP(G940,Sku_Consolidated!A2:G957,7, FALSE)</f>
      </c>
      <c r="R940">
        <f>IF(IFERROR(VLOOKUP(E940,Store_Showcase!B2:H144,7, FALSE), TRUE)=TRUE, IF(IFERROR(VLOOKUP(E940,Store_SRP!B2:H110,7, FALSE), TRUE)=TRUE,VLOOKUP(E940,Store_VAM!B2:H273,7, FALSE),VLOOKUP(E940,Store_SRP!B2:H110,7, FALSE)), VLOOKUP(E940,Store_Showcase!B2:H144,7, FALSE))</f>
      </c>
      <c r="S940">
        <f>IF(IFERROR(VLOOKUP(E940,Store_Showcase!B2:I144,8, FALSE), TRUE)=TRUE, IF(IFERROR(VLOOKUP(E940,Store_SRP!B2:I110,8, FALSE), TRUE)=TRUE,VLOOKUP(E940,Store_VAM!B2:I273,8, FALSE),VLOOKUP(E940,Store_SRP!B2:I110,8, FALSE)), VLOOKUP(E940,Store_Showcase!B2:I144,8, FALSE))</f>
      </c>
      <c r="T940">
        <f>VLOOKUP(G940,Sku_Consolidated!A2:R957,18,FALSE)</f>
      </c>
      <c r="U940">
        <v>6217</v>
      </c>
      <c r="V940">
        <f>IF(VLOOKUP(G940,Sku_Consolidated!A2:S957,19,FALSE)="SHOWCASE", VLOOKUP(E940,Store_Showcase!B2:L144,11, FALSE), IF(VLOOKUP(G940,Sku_Consolidated!A2:S957,19,FALSE)="VAM",VLOOKUP(E940,Store_VAM!B2:L273,11, FALSE),VLOOKUP(E940,Store_SRP!B2:L110,11, FALSE)))</f>
      </c>
      <c r="W940">
        <f>VLOOKUP(G940,Sku_Consolidated!A2:W957,11,FALSE)</f>
      </c>
      <c r="X940">
        <f>VLOOKUP(G940,Sku_Consolidated!A2:H957,8,FALSE)</f>
      </c>
      <c r="Y940">
        <f>VLOOKUP(G940,Sku_Consolidated!A2:I957,9,FALSE)</f>
      </c>
      <c r="Z940" t="s">
        <v>38</v>
      </c>
      <c r="AA940">
        <f>VLOOKUP(G940,Sku_Consolidated!A2:E957,5,FALSE)</f>
      </c>
      <c r="AB940">
        <f>IF(VLOOKUP(G940,Sku_Consolidated!A2:S957,19,FALSE)="SHOWCASE", VLOOKUP(E940,Store_Showcase!B2:N144,13, FALSE), IF(VLOOKUP(G940,Sku_Consolidated!A2:S957,19,FALSE)="VAM",VLOOKUP(E940,Store_VAM!B2:N273,13, FALSE),VLOOKUP(E940,Store_SRP!B2:N110,13, FALSE)))</f>
      </c>
      <c r="AC940">
        <f>IF(IFERROR(AB940,TRUE)=TRUE, "-","OK")</f>
      </c>
      <c r="AD940" s="8" t="s">
        <v>2135</v>
      </c>
      <c r="AE940" s="8" t="s">
        <v>39</v>
      </c>
      <c r="AF940">
        <f>IF(IFERROR(VLOOKUP(E940,Store_Showcase!B2:H144,{5}, FALSE), TRUE)=TRUE, IF(IFERROR(VLOOKUP(E940,Store_SRP!B2:H110,{5}, FALSE), TRUE)=TRUE,VLOOKUP(E940,Store_VAM!B2:H273,{5}, FALSE),VLOOKUP(E940,Store_SRP!B2:H110,{5}, FALSE)), VLOOKUP(E940,Store_Showcase!B2:H144,{5}, FALSE))</f>
      </c>
      <c r="AG940">
        <f>IF(IFERROR(VLOOKUP(E940,Store_Showcase!B2:H144,{6}, FALSE), TRUE)=TRUE, IF(IFERROR(VLOOKUP(E940,Store_SRP!B2:H110,{6}, FALSE), TRUE)=TRUE,VLOOKUP(E940,Store_VAM!B2:H273,{6}, FALSE),VLOOKUP(E940,Store_SRP!B2:H110,{6}, FALSE)), VLOOKUP(E940,Store_Showcase!B2:H144,{6}, FALSE))</f>
      </c>
      <c r="AH940">
        <f>VLOOKUP(G940,Sku_Consolidated!A2:R957,18,FALSE)</f>
      </c>
      <c r="AI940">
        <f>VLOOKUP(G940,Sku_Consolidated!A2:S957,19,FALSE)</f>
      </c>
      <c r="AJ940">
        <f>VLOOKUP(G940,Sku_Consolidated!A2:T957,20,FALSE)</f>
      </c>
    </row>
    <row r="941" spans="1:36" x14ac:dyDescent="0.25">
      <c r="A941">
        <v>2024</v>
      </c>
      <c r="B941" t="s">
        <v>31</v>
      </c>
      <c r="C941" t="s">
        <v>32</v>
      </c>
      <c r="D941" t="s">
        <v>33</v>
      </c>
      <c r="E941">
        <v>101</v>
      </c>
      <c r="F941">
        <f>IF(IFERROR(VLOOKUP(E941,Store_Showcase!B2:H144,{2}, FALSE), TRUE)=TRUE, IF(IFERROR(VLOOKUP(E941,Store_SRP!B2:H110,{2}, FALSE), TRUE)=TRUE,VLOOKUP(E941,Store_VAM!B2:H273,{2}, FALSE),VLOOKUP(E941,Store_SRP!B2:H110,{2}, FALSE)), VLOOKUP(E941,Store_Showcase!B2:H144,{2}, FALSE))</f>
      </c>
      <c r="G941">
        <v>687770</v>
      </c>
      <c r="H941" t="s">
        <v>1487</v>
      </c>
      <c r="I941" s="8" t="s">
        <v>1388</v>
      </c>
      <c r="J941" t="s">
        <v>493</v>
      </c>
      <c r="K941" s="8">
        <f>IF(J941="PCK", I941, 0)</f>
      </c>
      <c r="L941" s="8">
        <f>IF(J941="KLS", I941, IF(J941="PCK", I941*VLOOKUP(G941,Sku_Consolidated!A2:U957,21, FALSE),I941*VLOOKUP(G941,Sku_Consolidated!A2:U957,21, FALSE)))</f>
      </c>
      <c r="M941" s="8">
        <f>IF(J941="PCS", I941, 0)</f>
      </c>
      <c r="N941" s="8" t="s">
        <v>2136</v>
      </c>
      <c r="O941" s="8">
        <f>N941 * VLOOKUP(E941&amp;VLOOKUP(G941,Sku_Consolidated!A2:Q957,17,FALSE),Sku_CommRate!A2:E1002, 5, FALSE)</f>
      </c>
      <c r="P941" s="8">
        <f>N941 - O941</f>
      </c>
      <c r="Q941">
        <f>VLOOKUP(G941,Sku_Consolidated!A2:G957,7, FALSE)</f>
      </c>
      <c r="R941">
        <f>IF(IFERROR(VLOOKUP(E941,Store_Showcase!B2:H144,7, FALSE), TRUE)=TRUE, IF(IFERROR(VLOOKUP(E941,Store_SRP!B2:H110,7, FALSE), TRUE)=TRUE,VLOOKUP(E941,Store_VAM!B2:H273,7, FALSE),VLOOKUP(E941,Store_SRP!B2:H110,7, FALSE)), VLOOKUP(E941,Store_Showcase!B2:H144,7, FALSE))</f>
      </c>
      <c r="S941">
        <f>IF(IFERROR(VLOOKUP(E941,Store_Showcase!B2:I144,8, FALSE), TRUE)=TRUE, IF(IFERROR(VLOOKUP(E941,Store_SRP!B2:I110,8, FALSE), TRUE)=TRUE,VLOOKUP(E941,Store_VAM!B2:I273,8, FALSE),VLOOKUP(E941,Store_SRP!B2:I110,8, FALSE)), VLOOKUP(E941,Store_Showcase!B2:I144,8, FALSE))</f>
      </c>
      <c r="T941">
        <f>VLOOKUP(G941,Sku_Consolidated!A2:R957,18,FALSE)</f>
      </c>
      <c r="U941">
        <v>4806532531526</v>
      </c>
      <c r="V941">
        <f>IF(VLOOKUP(G941,Sku_Consolidated!A2:S957,19,FALSE)="SHOWCASE", VLOOKUP(E941,Store_Showcase!B2:L144,11, FALSE), IF(VLOOKUP(G941,Sku_Consolidated!A2:S957,19,FALSE)="VAM",VLOOKUP(E941,Store_VAM!B2:L273,11, FALSE),VLOOKUP(E941,Store_SRP!B2:L110,11, FALSE)))</f>
      </c>
      <c r="W941">
        <f>VLOOKUP(G941,Sku_Consolidated!A2:W957,11,FALSE)</f>
      </c>
      <c r="X941">
        <f>VLOOKUP(G941,Sku_Consolidated!A2:H957,8,FALSE)</f>
      </c>
      <c r="Y941">
        <f>VLOOKUP(G941,Sku_Consolidated!A2:I957,9,FALSE)</f>
      </c>
      <c r="Z941" t="s">
        <v>38</v>
      </c>
      <c r="AA941">
        <f>VLOOKUP(G941,Sku_Consolidated!A2:E957,5,FALSE)</f>
      </c>
      <c r="AB941">
        <f>IF(VLOOKUP(G941,Sku_Consolidated!A2:S957,19,FALSE)="SHOWCASE", VLOOKUP(E941,Store_Showcase!B2:N144,13, FALSE), IF(VLOOKUP(G941,Sku_Consolidated!A2:S957,19,FALSE)="VAM",VLOOKUP(E941,Store_VAM!B2:N273,13, FALSE),VLOOKUP(E941,Store_SRP!B2:N110,13, FALSE)))</f>
      </c>
      <c r="AC941">
        <f>IF(IFERROR(AB941,TRUE)=TRUE, "-","OK")</f>
      </c>
      <c r="AD941" s="8" t="s">
        <v>2137</v>
      </c>
      <c r="AE941" s="8" t="s">
        <v>2138</v>
      </c>
      <c r="AF941">
        <f>IF(IFERROR(VLOOKUP(E941,Store_Showcase!B2:H144,{5}, FALSE), TRUE)=TRUE, IF(IFERROR(VLOOKUP(E941,Store_SRP!B2:H110,{5}, FALSE), TRUE)=TRUE,VLOOKUP(E941,Store_VAM!B2:H273,{5}, FALSE),VLOOKUP(E941,Store_SRP!B2:H110,{5}, FALSE)), VLOOKUP(E941,Store_Showcase!B2:H144,{5}, FALSE))</f>
      </c>
      <c r="AG941">
        <f>IF(IFERROR(VLOOKUP(E941,Store_Showcase!B2:H144,{6}, FALSE), TRUE)=TRUE, IF(IFERROR(VLOOKUP(E941,Store_SRP!B2:H110,{6}, FALSE), TRUE)=TRUE,VLOOKUP(E941,Store_VAM!B2:H273,{6}, FALSE),VLOOKUP(E941,Store_SRP!B2:H110,{6}, FALSE)), VLOOKUP(E941,Store_Showcase!B2:H144,{6}, FALSE))</f>
      </c>
      <c r="AH941">
        <f>VLOOKUP(G941,Sku_Consolidated!A2:R957,18,FALSE)</f>
      </c>
      <c r="AI941">
        <f>VLOOKUP(G941,Sku_Consolidated!A2:S957,19,FALSE)</f>
      </c>
      <c r="AJ941">
        <f>VLOOKUP(G941,Sku_Consolidated!A2:T957,20,FALSE)</f>
      </c>
    </row>
    <row r="942" spans="1:36" x14ac:dyDescent="0.25">
      <c r="A942">
        <v>2024</v>
      </c>
      <c r="B942" t="s">
        <v>31</v>
      </c>
      <c r="C942" t="s">
        <v>32</v>
      </c>
      <c r="D942" t="s">
        <v>33</v>
      </c>
      <c r="E942">
        <v>705</v>
      </c>
      <c r="F942">
        <f>IF(IFERROR(VLOOKUP(E942,Store_Showcase!B2:H144,{2}, FALSE), TRUE)=TRUE, IF(IFERROR(VLOOKUP(E942,Store_SRP!B2:H110,{2}, FALSE), TRUE)=TRUE,VLOOKUP(E942,Store_VAM!B2:H273,{2}, FALSE),VLOOKUP(E942,Store_SRP!B2:H110,{2}, FALSE)), VLOOKUP(E942,Store_Showcase!B2:H144,{2}, FALSE))</f>
      </c>
      <c r="G942">
        <v>657472</v>
      </c>
      <c r="H942" t="s">
        <v>162</v>
      </c>
      <c r="I942" s="8" t="s">
        <v>2139</v>
      </c>
      <c r="J942" t="s">
        <v>36</v>
      </c>
      <c r="K942" s="8">
        <f>IF(J942="PCK", I942, 0)</f>
      </c>
      <c r="L942" s="8">
        <f>IF(J942="KLS", I942, IF(J942="PCK", I942*VLOOKUP(G942,Sku_Consolidated!A2:U957,21, FALSE),I942*VLOOKUP(G942,Sku_Consolidated!A2:U957,21, FALSE)))</f>
      </c>
      <c r="M942" s="8">
        <f>IF(J942="PCS", I942, 0)</f>
      </c>
      <c r="N942" s="8" t="s">
        <v>2140</v>
      </c>
      <c r="O942" s="8">
        <f>N942 * VLOOKUP(E942&amp;VLOOKUP(G942,Sku_Consolidated!A2:Q957,17,FALSE),Sku_CommRate!A2:E1002, 5, FALSE)</f>
      </c>
      <c r="P942" s="8">
        <f>N942 - O942</f>
      </c>
      <c r="Q942">
        <f>VLOOKUP(G942,Sku_Consolidated!A2:G957,7, FALSE)</f>
      </c>
      <c r="R942">
        <f>IF(IFERROR(VLOOKUP(E942,Store_Showcase!B2:H144,7, FALSE), TRUE)=TRUE, IF(IFERROR(VLOOKUP(E942,Store_SRP!B2:H110,7, FALSE), TRUE)=TRUE,VLOOKUP(E942,Store_VAM!B2:H273,7, FALSE),VLOOKUP(E942,Store_SRP!B2:H110,7, FALSE)), VLOOKUP(E942,Store_Showcase!B2:H144,7, FALSE))</f>
      </c>
      <c r="S942">
        <f>IF(IFERROR(VLOOKUP(E942,Store_Showcase!B2:I144,8, FALSE), TRUE)=TRUE, IF(IFERROR(VLOOKUP(E942,Store_SRP!B2:I110,8, FALSE), TRUE)=TRUE,VLOOKUP(E942,Store_VAM!B2:I273,8, FALSE),VLOOKUP(E942,Store_SRP!B2:I110,8, FALSE)), VLOOKUP(E942,Store_Showcase!B2:I144,8, FALSE))</f>
      </c>
      <c r="T942">
        <f>VLOOKUP(G942,Sku_Consolidated!A2:R957,18,FALSE)</f>
      </c>
      <c r="U942">
        <v>7075</v>
      </c>
      <c r="V942">
        <f>IF(VLOOKUP(G942,Sku_Consolidated!A2:S957,19,FALSE)="SHOWCASE", VLOOKUP(E942,Store_Showcase!B2:L144,11, FALSE), IF(VLOOKUP(G942,Sku_Consolidated!A2:S957,19,FALSE)="VAM",VLOOKUP(E942,Store_VAM!B2:L273,11, FALSE),VLOOKUP(E942,Store_SRP!B2:L110,11, FALSE)))</f>
      </c>
      <c r="W942">
        <f>VLOOKUP(G942,Sku_Consolidated!A2:W957,11,FALSE)</f>
      </c>
      <c r="X942">
        <f>VLOOKUP(G942,Sku_Consolidated!A2:H957,8,FALSE)</f>
      </c>
      <c r="Y942">
        <f>VLOOKUP(G942,Sku_Consolidated!A2:I957,9,FALSE)</f>
      </c>
      <c r="Z942" t="s">
        <v>38</v>
      </c>
      <c r="AA942">
        <f>VLOOKUP(G942,Sku_Consolidated!A2:E957,5,FALSE)</f>
      </c>
      <c r="AB942">
        <f>IF(VLOOKUP(G942,Sku_Consolidated!A2:S957,19,FALSE)="SHOWCASE", VLOOKUP(E942,Store_Showcase!B2:N144,13, FALSE), IF(VLOOKUP(G942,Sku_Consolidated!A2:S957,19,FALSE)="VAM",VLOOKUP(E942,Store_VAM!B2:N273,13, FALSE),VLOOKUP(E942,Store_SRP!B2:N110,13, FALSE)))</f>
      </c>
      <c r="AC942">
        <f>IF(IFERROR(AB942,TRUE)=TRUE, "-","OK")</f>
      </c>
      <c r="AD942" s="8" t="s">
        <v>2140</v>
      </c>
      <c r="AE942" s="8" t="s">
        <v>39</v>
      </c>
      <c r="AF942">
        <f>IF(IFERROR(VLOOKUP(E942,Store_Showcase!B2:H144,{5}, FALSE), TRUE)=TRUE, IF(IFERROR(VLOOKUP(E942,Store_SRP!B2:H110,{5}, FALSE), TRUE)=TRUE,VLOOKUP(E942,Store_VAM!B2:H273,{5}, FALSE),VLOOKUP(E942,Store_SRP!B2:H110,{5}, FALSE)), VLOOKUP(E942,Store_Showcase!B2:H144,{5}, FALSE))</f>
      </c>
      <c r="AG942">
        <f>IF(IFERROR(VLOOKUP(E942,Store_Showcase!B2:H144,{6}, FALSE), TRUE)=TRUE, IF(IFERROR(VLOOKUP(E942,Store_SRP!B2:H110,{6}, FALSE), TRUE)=TRUE,VLOOKUP(E942,Store_VAM!B2:H273,{6}, FALSE),VLOOKUP(E942,Store_SRP!B2:H110,{6}, FALSE)), VLOOKUP(E942,Store_Showcase!B2:H144,{6}, FALSE))</f>
      </c>
      <c r="AH942">
        <f>VLOOKUP(G942,Sku_Consolidated!A2:R957,18,FALSE)</f>
      </c>
      <c r="AI942">
        <f>VLOOKUP(G942,Sku_Consolidated!A2:S957,19,FALSE)</f>
      </c>
      <c r="AJ942">
        <f>VLOOKUP(G942,Sku_Consolidated!A2:T957,20,FALSE)</f>
      </c>
    </row>
    <row r="943" spans="1:36" x14ac:dyDescent="0.25">
      <c r="A943">
        <v>2024</v>
      </c>
      <c r="B943" t="s">
        <v>31</v>
      </c>
      <c r="C943" t="s">
        <v>32</v>
      </c>
      <c r="D943" t="s">
        <v>33</v>
      </c>
      <c r="E943">
        <v>216</v>
      </c>
      <c r="F943">
        <f>IF(IFERROR(VLOOKUP(E943,Store_Showcase!B2:H144,{2}, FALSE), TRUE)=TRUE, IF(IFERROR(VLOOKUP(E943,Store_SRP!B2:H110,{2}, FALSE), TRUE)=TRUE,VLOOKUP(E943,Store_VAM!B2:H273,{2}, FALSE),VLOOKUP(E943,Store_SRP!B2:H110,{2}, FALSE)), VLOOKUP(E943,Store_Showcase!B2:H144,{2}, FALSE))</f>
      </c>
      <c r="G943">
        <v>657471</v>
      </c>
      <c r="H943" t="s">
        <v>84</v>
      </c>
      <c r="I943" s="8" t="s">
        <v>2141</v>
      </c>
      <c r="J943" t="s">
        <v>36</v>
      </c>
      <c r="K943" s="8">
        <f>IF(J943="PCK", I943, 0)</f>
      </c>
      <c r="L943" s="8">
        <f>IF(J943="KLS", I943, IF(J943="PCK", I943*VLOOKUP(G943,Sku_Consolidated!A2:U957,21, FALSE),I943*VLOOKUP(G943,Sku_Consolidated!A2:U957,21, FALSE)))</f>
      </c>
      <c r="M943" s="8">
        <f>IF(J943="PCS", I943, 0)</f>
      </c>
      <c r="N943" s="8" t="s">
        <v>2142</v>
      </c>
      <c r="O943" s="8">
        <f>N943 * VLOOKUP(E943&amp;VLOOKUP(G943,Sku_Consolidated!A2:Q957,17,FALSE),Sku_CommRate!A2:E1002, 5, FALSE)</f>
      </c>
      <c r="P943" s="8">
        <f>N943 - O943</f>
      </c>
      <c r="Q943">
        <f>VLOOKUP(G943,Sku_Consolidated!A2:G957,7, FALSE)</f>
      </c>
      <c r="R943">
        <f>IF(IFERROR(VLOOKUP(E943,Store_Showcase!B2:H144,7, FALSE), TRUE)=TRUE, IF(IFERROR(VLOOKUP(E943,Store_SRP!B2:H110,7, FALSE), TRUE)=TRUE,VLOOKUP(E943,Store_VAM!B2:H273,7, FALSE),VLOOKUP(E943,Store_SRP!B2:H110,7, FALSE)), VLOOKUP(E943,Store_Showcase!B2:H144,7, FALSE))</f>
      </c>
      <c r="S943">
        <f>IF(IFERROR(VLOOKUP(E943,Store_Showcase!B2:I144,8, FALSE), TRUE)=TRUE, IF(IFERROR(VLOOKUP(E943,Store_SRP!B2:I110,8, FALSE), TRUE)=TRUE,VLOOKUP(E943,Store_VAM!B2:I273,8, FALSE),VLOOKUP(E943,Store_SRP!B2:I110,8, FALSE)), VLOOKUP(E943,Store_Showcase!B2:I144,8, FALSE))</f>
      </c>
      <c r="T943">
        <f>VLOOKUP(G943,Sku_Consolidated!A2:R957,18,FALSE)</f>
      </c>
      <c r="U943">
        <v>7074</v>
      </c>
      <c r="V943">
        <f>IF(VLOOKUP(G943,Sku_Consolidated!A2:S957,19,FALSE)="SHOWCASE", VLOOKUP(E943,Store_Showcase!B2:L144,11, FALSE), IF(VLOOKUP(G943,Sku_Consolidated!A2:S957,19,FALSE)="VAM",VLOOKUP(E943,Store_VAM!B2:L273,11, FALSE),VLOOKUP(E943,Store_SRP!B2:L110,11, FALSE)))</f>
      </c>
      <c r="W943">
        <f>VLOOKUP(G943,Sku_Consolidated!A2:W957,11,FALSE)</f>
      </c>
      <c r="X943">
        <f>VLOOKUP(G943,Sku_Consolidated!A2:H957,8,FALSE)</f>
      </c>
      <c r="Y943">
        <f>VLOOKUP(G943,Sku_Consolidated!A2:I957,9,FALSE)</f>
      </c>
      <c r="Z943" t="s">
        <v>38</v>
      </c>
      <c r="AA943">
        <f>VLOOKUP(G943,Sku_Consolidated!A2:E957,5,FALSE)</f>
      </c>
      <c r="AB943">
        <f>IF(VLOOKUP(G943,Sku_Consolidated!A2:S957,19,FALSE)="SHOWCASE", VLOOKUP(E943,Store_Showcase!B2:N144,13, FALSE), IF(VLOOKUP(G943,Sku_Consolidated!A2:S957,19,FALSE)="VAM",VLOOKUP(E943,Store_VAM!B2:N273,13, FALSE),VLOOKUP(E943,Store_SRP!B2:N110,13, FALSE)))</f>
      </c>
      <c r="AC943">
        <f>IF(IFERROR(AB943,TRUE)=TRUE, "-","OK")</f>
      </c>
      <c r="AD943" s="8" t="s">
        <v>2142</v>
      </c>
      <c r="AE943" s="8" t="s">
        <v>39</v>
      </c>
      <c r="AF943">
        <f>IF(IFERROR(VLOOKUP(E943,Store_Showcase!B2:H144,{5}, FALSE), TRUE)=TRUE, IF(IFERROR(VLOOKUP(E943,Store_SRP!B2:H110,{5}, FALSE), TRUE)=TRUE,VLOOKUP(E943,Store_VAM!B2:H273,{5}, FALSE),VLOOKUP(E943,Store_SRP!B2:H110,{5}, FALSE)), VLOOKUP(E943,Store_Showcase!B2:H144,{5}, FALSE))</f>
      </c>
      <c r="AG943">
        <f>IF(IFERROR(VLOOKUP(E943,Store_Showcase!B2:H144,{6}, FALSE), TRUE)=TRUE, IF(IFERROR(VLOOKUP(E943,Store_SRP!B2:H110,{6}, FALSE), TRUE)=TRUE,VLOOKUP(E943,Store_VAM!B2:H273,{6}, FALSE),VLOOKUP(E943,Store_SRP!B2:H110,{6}, FALSE)), VLOOKUP(E943,Store_Showcase!B2:H144,{6}, FALSE))</f>
      </c>
      <c r="AH943">
        <f>VLOOKUP(G943,Sku_Consolidated!A2:R957,18,FALSE)</f>
      </c>
      <c r="AI943">
        <f>VLOOKUP(G943,Sku_Consolidated!A2:S957,19,FALSE)</f>
      </c>
      <c r="AJ943">
        <f>VLOOKUP(G943,Sku_Consolidated!A2:T957,20,FALSE)</f>
      </c>
    </row>
    <row r="944" spans="1:36" x14ac:dyDescent="0.25">
      <c r="A944">
        <v>2024</v>
      </c>
      <c r="B944" t="s">
        <v>31</v>
      </c>
      <c r="C944" t="s">
        <v>32</v>
      </c>
      <c r="D944" t="s">
        <v>33</v>
      </c>
      <c r="E944">
        <v>808</v>
      </c>
      <c r="F944">
        <f>IF(IFERROR(VLOOKUP(E944,Store_Showcase!B2:H144,{2}, FALSE), TRUE)=TRUE, IF(IFERROR(VLOOKUP(E944,Store_SRP!B2:H110,{2}, FALSE), TRUE)=TRUE,VLOOKUP(E944,Store_VAM!B2:H273,{2}, FALSE),VLOOKUP(E944,Store_SRP!B2:H110,{2}, FALSE)), VLOOKUP(E944,Store_Showcase!B2:H144,{2}, FALSE))</f>
      </c>
      <c r="G944">
        <v>687770</v>
      </c>
      <c r="H944" t="s">
        <v>1487</v>
      </c>
      <c r="I944" s="8" t="s">
        <v>1388</v>
      </c>
      <c r="J944" t="s">
        <v>493</v>
      </c>
      <c r="K944" s="8">
        <f>IF(J944="PCK", I944, 0)</f>
      </c>
      <c r="L944" s="8">
        <f>IF(J944="KLS", I944, IF(J944="PCK", I944*VLOOKUP(G944,Sku_Consolidated!A2:U957,21, FALSE),I944*VLOOKUP(G944,Sku_Consolidated!A2:U957,21, FALSE)))</f>
      </c>
      <c r="M944" s="8">
        <f>IF(J944="PCS", I944, 0)</f>
      </c>
      <c r="N944" s="8" t="s">
        <v>2143</v>
      </c>
      <c r="O944" s="8">
        <f>N944 * VLOOKUP(E944&amp;VLOOKUP(G944,Sku_Consolidated!A2:Q957,17,FALSE),Sku_CommRate!A2:E1002, 5, FALSE)</f>
      </c>
      <c r="P944" s="8">
        <f>N944 - O944</f>
      </c>
      <c r="Q944">
        <f>VLOOKUP(G944,Sku_Consolidated!A2:G957,7, FALSE)</f>
      </c>
      <c r="R944">
        <f>IF(IFERROR(VLOOKUP(E944,Store_Showcase!B2:H144,7, FALSE), TRUE)=TRUE, IF(IFERROR(VLOOKUP(E944,Store_SRP!B2:H110,7, FALSE), TRUE)=TRUE,VLOOKUP(E944,Store_VAM!B2:H273,7, FALSE),VLOOKUP(E944,Store_SRP!B2:H110,7, FALSE)), VLOOKUP(E944,Store_Showcase!B2:H144,7, FALSE))</f>
      </c>
      <c r="S944">
        <f>IF(IFERROR(VLOOKUP(E944,Store_Showcase!B2:I144,8, FALSE), TRUE)=TRUE, IF(IFERROR(VLOOKUP(E944,Store_SRP!B2:I110,8, FALSE), TRUE)=TRUE,VLOOKUP(E944,Store_VAM!B2:I273,8, FALSE),VLOOKUP(E944,Store_SRP!B2:I110,8, FALSE)), VLOOKUP(E944,Store_Showcase!B2:I144,8, FALSE))</f>
      </c>
      <c r="T944">
        <f>VLOOKUP(G944,Sku_Consolidated!A2:R957,18,FALSE)</f>
      </c>
      <c r="U944">
        <v>4806532531526</v>
      </c>
      <c r="V944">
        <f>IF(VLOOKUP(G944,Sku_Consolidated!A2:S957,19,FALSE)="SHOWCASE", VLOOKUP(E944,Store_Showcase!B2:L144,11, FALSE), IF(VLOOKUP(G944,Sku_Consolidated!A2:S957,19,FALSE)="VAM",VLOOKUP(E944,Store_VAM!B2:L273,11, FALSE),VLOOKUP(E944,Store_SRP!B2:L110,11, FALSE)))</f>
      </c>
      <c r="W944">
        <f>VLOOKUP(G944,Sku_Consolidated!A2:W957,11,FALSE)</f>
      </c>
      <c r="X944">
        <f>VLOOKUP(G944,Sku_Consolidated!A2:H957,8,FALSE)</f>
      </c>
      <c r="Y944">
        <f>VLOOKUP(G944,Sku_Consolidated!A2:I957,9,FALSE)</f>
      </c>
      <c r="Z944" t="s">
        <v>38</v>
      </c>
      <c r="AA944">
        <f>VLOOKUP(G944,Sku_Consolidated!A2:E957,5,FALSE)</f>
      </c>
      <c r="AB944">
        <f>IF(VLOOKUP(G944,Sku_Consolidated!A2:S957,19,FALSE)="SHOWCASE", VLOOKUP(E944,Store_Showcase!B2:N144,13, FALSE), IF(VLOOKUP(G944,Sku_Consolidated!A2:S957,19,FALSE)="VAM",VLOOKUP(E944,Store_VAM!B2:N273,13, FALSE),VLOOKUP(E944,Store_SRP!B2:N110,13, FALSE)))</f>
      </c>
      <c r="AC944">
        <f>IF(IFERROR(AB944,TRUE)=TRUE, "-","OK")</f>
      </c>
      <c r="AD944" s="8" t="s">
        <v>2144</v>
      </c>
      <c r="AE944" s="8" t="s">
        <v>2145</v>
      </c>
      <c r="AF944">
        <f>IF(IFERROR(VLOOKUP(E944,Store_Showcase!B2:H144,{5}, FALSE), TRUE)=TRUE, IF(IFERROR(VLOOKUP(E944,Store_SRP!B2:H110,{5}, FALSE), TRUE)=TRUE,VLOOKUP(E944,Store_VAM!B2:H273,{5}, FALSE),VLOOKUP(E944,Store_SRP!B2:H110,{5}, FALSE)), VLOOKUP(E944,Store_Showcase!B2:H144,{5}, FALSE))</f>
      </c>
      <c r="AG944">
        <f>IF(IFERROR(VLOOKUP(E944,Store_Showcase!B2:H144,{6}, FALSE), TRUE)=TRUE, IF(IFERROR(VLOOKUP(E944,Store_SRP!B2:H110,{6}, FALSE), TRUE)=TRUE,VLOOKUP(E944,Store_VAM!B2:H273,{6}, FALSE),VLOOKUP(E944,Store_SRP!B2:H110,{6}, FALSE)), VLOOKUP(E944,Store_Showcase!B2:H144,{6}, FALSE))</f>
      </c>
      <c r="AH944">
        <f>VLOOKUP(G944,Sku_Consolidated!A2:R957,18,FALSE)</f>
      </c>
      <c r="AI944">
        <f>VLOOKUP(G944,Sku_Consolidated!A2:S957,19,FALSE)</f>
      </c>
      <c r="AJ944">
        <f>VLOOKUP(G944,Sku_Consolidated!A2:T957,20,FALSE)</f>
      </c>
    </row>
    <row r="945" spans="1:36" x14ac:dyDescent="0.25">
      <c r="A945">
        <v>2024</v>
      </c>
      <c r="B945" t="s">
        <v>31</v>
      </c>
      <c r="C945" t="s">
        <v>32</v>
      </c>
      <c r="D945" t="s">
        <v>33</v>
      </c>
      <c r="E945">
        <v>262</v>
      </c>
      <c r="F945">
        <f>IF(IFERROR(VLOOKUP(E945,Store_Showcase!B2:H144,{2}, FALSE), TRUE)=TRUE, IF(IFERROR(VLOOKUP(E945,Store_SRP!B2:H110,{2}, FALSE), TRUE)=TRUE,VLOOKUP(E945,Store_VAM!B2:H273,{2}, FALSE),VLOOKUP(E945,Store_SRP!B2:H110,{2}, FALSE)), VLOOKUP(E945,Store_Showcase!B2:H144,{2}, FALSE))</f>
      </c>
      <c r="G945">
        <v>687770</v>
      </c>
      <c r="H945" t="s">
        <v>1487</v>
      </c>
      <c r="I945" s="8" t="s">
        <v>1388</v>
      </c>
      <c r="J945" t="s">
        <v>493</v>
      </c>
      <c r="K945" s="8">
        <f>IF(J945="PCK", I945, 0)</f>
      </c>
      <c r="L945" s="8">
        <f>IF(J945="KLS", I945, IF(J945="PCK", I945*VLOOKUP(G945,Sku_Consolidated!A2:U957,21, FALSE),I945*VLOOKUP(G945,Sku_Consolidated!A2:U957,21, FALSE)))</f>
      </c>
      <c r="M945" s="8">
        <f>IF(J945="PCS", I945, 0)</f>
      </c>
      <c r="N945" s="8" t="s">
        <v>2146</v>
      </c>
      <c r="O945" s="8">
        <f>N945 * VLOOKUP(E945&amp;VLOOKUP(G945,Sku_Consolidated!A2:Q957,17,FALSE),Sku_CommRate!A2:E1002, 5, FALSE)</f>
      </c>
      <c r="P945" s="8">
        <f>N945 - O945</f>
      </c>
      <c r="Q945">
        <f>VLOOKUP(G945,Sku_Consolidated!A2:G957,7, FALSE)</f>
      </c>
      <c r="R945">
        <f>IF(IFERROR(VLOOKUP(E945,Store_Showcase!B2:H144,7, FALSE), TRUE)=TRUE, IF(IFERROR(VLOOKUP(E945,Store_SRP!B2:H110,7, FALSE), TRUE)=TRUE,VLOOKUP(E945,Store_VAM!B2:H273,7, FALSE),VLOOKUP(E945,Store_SRP!B2:H110,7, FALSE)), VLOOKUP(E945,Store_Showcase!B2:H144,7, FALSE))</f>
      </c>
      <c r="S945">
        <f>IF(IFERROR(VLOOKUP(E945,Store_Showcase!B2:I144,8, FALSE), TRUE)=TRUE, IF(IFERROR(VLOOKUP(E945,Store_SRP!B2:I110,8, FALSE), TRUE)=TRUE,VLOOKUP(E945,Store_VAM!B2:I273,8, FALSE),VLOOKUP(E945,Store_SRP!B2:I110,8, FALSE)), VLOOKUP(E945,Store_Showcase!B2:I144,8, FALSE))</f>
      </c>
      <c r="T945">
        <f>VLOOKUP(G945,Sku_Consolidated!A2:R957,18,FALSE)</f>
      </c>
      <c r="U945">
        <v>4806532531526</v>
      </c>
      <c r="V945">
        <f>IF(VLOOKUP(G945,Sku_Consolidated!A2:S957,19,FALSE)="SHOWCASE", VLOOKUP(E945,Store_Showcase!B2:L144,11, FALSE), IF(VLOOKUP(G945,Sku_Consolidated!A2:S957,19,FALSE)="VAM",VLOOKUP(E945,Store_VAM!B2:L273,11, FALSE),VLOOKUP(E945,Store_SRP!B2:L110,11, FALSE)))</f>
      </c>
      <c r="W945">
        <f>VLOOKUP(G945,Sku_Consolidated!A2:W957,11,FALSE)</f>
      </c>
      <c r="X945">
        <f>VLOOKUP(G945,Sku_Consolidated!A2:H957,8,FALSE)</f>
      </c>
      <c r="Y945">
        <f>VLOOKUP(G945,Sku_Consolidated!A2:I957,9,FALSE)</f>
      </c>
      <c r="Z945" t="s">
        <v>38</v>
      </c>
      <c r="AA945">
        <f>VLOOKUP(G945,Sku_Consolidated!A2:E957,5,FALSE)</f>
      </c>
      <c r="AB945">
        <f>IF(VLOOKUP(G945,Sku_Consolidated!A2:S957,19,FALSE)="SHOWCASE", VLOOKUP(E945,Store_Showcase!B2:N144,13, FALSE), IF(VLOOKUP(G945,Sku_Consolidated!A2:S957,19,FALSE)="VAM",VLOOKUP(E945,Store_VAM!B2:N273,13, FALSE),VLOOKUP(E945,Store_SRP!B2:N110,13, FALSE)))</f>
      </c>
      <c r="AC945">
        <f>IF(IFERROR(AB945,TRUE)=TRUE, "-","OK")</f>
      </c>
      <c r="AD945" s="8" t="s">
        <v>2147</v>
      </c>
      <c r="AE945" s="8" t="s">
        <v>2148</v>
      </c>
      <c r="AF945">
        <f>IF(IFERROR(VLOOKUP(E945,Store_Showcase!B2:H144,{5}, FALSE), TRUE)=TRUE, IF(IFERROR(VLOOKUP(E945,Store_SRP!B2:H110,{5}, FALSE), TRUE)=TRUE,VLOOKUP(E945,Store_VAM!B2:H273,{5}, FALSE),VLOOKUP(E945,Store_SRP!B2:H110,{5}, FALSE)), VLOOKUP(E945,Store_Showcase!B2:H144,{5}, FALSE))</f>
      </c>
      <c r="AG945">
        <f>IF(IFERROR(VLOOKUP(E945,Store_Showcase!B2:H144,{6}, FALSE), TRUE)=TRUE, IF(IFERROR(VLOOKUP(E945,Store_SRP!B2:H110,{6}, FALSE), TRUE)=TRUE,VLOOKUP(E945,Store_VAM!B2:H273,{6}, FALSE),VLOOKUP(E945,Store_SRP!B2:H110,{6}, FALSE)), VLOOKUP(E945,Store_Showcase!B2:H144,{6}, FALSE))</f>
      </c>
      <c r="AH945">
        <f>VLOOKUP(G945,Sku_Consolidated!A2:R957,18,FALSE)</f>
      </c>
      <c r="AI945">
        <f>VLOOKUP(G945,Sku_Consolidated!A2:S957,19,FALSE)</f>
      </c>
      <c r="AJ945">
        <f>VLOOKUP(G945,Sku_Consolidated!A2:T957,20,FALSE)</f>
      </c>
    </row>
    <row r="946" spans="1:36" x14ac:dyDescent="0.25">
      <c r="A946">
        <v>2024</v>
      </c>
      <c r="B946" t="s">
        <v>31</v>
      </c>
      <c r="C946" t="s">
        <v>32</v>
      </c>
      <c r="D946" t="s">
        <v>33</v>
      </c>
      <c r="E946">
        <v>496</v>
      </c>
      <c r="F946">
        <f>IF(IFERROR(VLOOKUP(E946,Store_Showcase!B2:H144,{2}, FALSE), TRUE)=TRUE, IF(IFERROR(VLOOKUP(E946,Store_SRP!B2:H110,{2}, FALSE), TRUE)=TRUE,VLOOKUP(E946,Store_VAM!B2:H273,{2}, FALSE),VLOOKUP(E946,Store_SRP!B2:H110,{2}, FALSE)), VLOOKUP(E946,Store_Showcase!B2:H144,{2}, FALSE))</f>
      </c>
      <c r="G946">
        <v>655709</v>
      </c>
      <c r="H946" t="s">
        <v>318</v>
      </c>
      <c r="I946" s="8" t="s">
        <v>2149</v>
      </c>
      <c r="J946" t="s">
        <v>36</v>
      </c>
      <c r="K946" s="8">
        <f>IF(J946="PCK", I946, 0)</f>
      </c>
      <c r="L946" s="8">
        <f>IF(J946="KLS", I946, IF(J946="PCK", I946*VLOOKUP(G946,Sku_Consolidated!A2:U957,21, FALSE),I946*VLOOKUP(G946,Sku_Consolidated!A2:U957,21, FALSE)))</f>
      </c>
      <c r="M946" s="8">
        <f>IF(J946="PCS", I946, 0)</f>
      </c>
      <c r="N946" s="8" t="s">
        <v>2150</v>
      </c>
      <c r="O946" s="8">
        <f>N946 * VLOOKUP(E946&amp;VLOOKUP(G946,Sku_Consolidated!A2:Q957,17,FALSE),Sku_CommRate!A2:E1002, 5, FALSE)</f>
      </c>
      <c r="P946" s="8">
        <f>N946 - O946</f>
      </c>
      <c r="Q946">
        <f>VLOOKUP(G946,Sku_Consolidated!A2:G957,7, FALSE)</f>
      </c>
      <c r="R946">
        <f>IF(IFERROR(VLOOKUP(E946,Store_Showcase!B2:H144,7, FALSE), TRUE)=TRUE, IF(IFERROR(VLOOKUP(E946,Store_SRP!B2:H110,7, FALSE), TRUE)=TRUE,VLOOKUP(E946,Store_VAM!B2:H273,7, FALSE),VLOOKUP(E946,Store_SRP!B2:H110,7, FALSE)), VLOOKUP(E946,Store_Showcase!B2:H144,7, FALSE))</f>
      </c>
      <c r="S946">
        <f>IF(IFERROR(VLOOKUP(E946,Store_Showcase!B2:I144,8, FALSE), TRUE)=TRUE, IF(IFERROR(VLOOKUP(E946,Store_SRP!B2:I110,8, FALSE), TRUE)=TRUE,VLOOKUP(E946,Store_VAM!B2:I273,8, FALSE),VLOOKUP(E946,Store_SRP!B2:I110,8, FALSE)), VLOOKUP(E946,Store_Showcase!B2:I144,8, FALSE))</f>
      </c>
      <c r="T946">
        <f>VLOOKUP(G946,Sku_Consolidated!A2:R957,18,FALSE)</f>
      </c>
      <c r="U946">
        <v>6437</v>
      </c>
      <c r="V946">
        <f>IF(VLOOKUP(G946,Sku_Consolidated!A2:S957,19,FALSE)="SHOWCASE", VLOOKUP(E946,Store_Showcase!B2:L144,11, FALSE), IF(VLOOKUP(G946,Sku_Consolidated!A2:S957,19,FALSE)="VAM",VLOOKUP(E946,Store_VAM!B2:L273,11, FALSE),VLOOKUP(E946,Store_SRP!B2:L110,11, FALSE)))</f>
      </c>
      <c r="W946">
        <f>VLOOKUP(G946,Sku_Consolidated!A2:W957,11,FALSE)</f>
      </c>
      <c r="X946">
        <f>VLOOKUP(G946,Sku_Consolidated!A2:H957,8,FALSE)</f>
      </c>
      <c r="Y946">
        <f>VLOOKUP(G946,Sku_Consolidated!A2:I957,9,FALSE)</f>
      </c>
      <c r="Z946" t="s">
        <v>38</v>
      </c>
      <c r="AA946">
        <f>VLOOKUP(G946,Sku_Consolidated!A2:E957,5,FALSE)</f>
      </c>
      <c r="AB946">
        <f>IF(VLOOKUP(G946,Sku_Consolidated!A2:S957,19,FALSE)="SHOWCASE", VLOOKUP(E946,Store_Showcase!B2:N144,13, FALSE), IF(VLOOKUP(G946,Sku_Consolidated!A2:S957,19,FALSE)="VAM",VLOOKUP(E946,Store_VAM!B2:N273,13, FALSE),VLOOKUP(E946,Store_SRP!B2:N110,13, FALSE)))</f>
      </c>
      <c r="AC946">
        <f>IF(IFERROR(AB946,TRUE)=TRUE, "-","OK")</f>
      </c>
      <c r="AD946" s="8" t="s">
        <v>2150</v>
      </c>
      <c r="AE946" s="8" t="s">
        <v>39</v>
      </c>
      <c r="AF946">
        <f>IF(IFERROR(VLOOKUP(E946,Store_Showcase!B2:H144,{5}, FALSE), TRUE)=TRUE, IF(IFERROR(VLOOKUP(E946,Store_SRP!B2:H110,{5}, FALSE), TRUE)=TRUE,VLOOKUP(E946,Store_VAM!B2:H273,{5}, FALSE),VLOOKUP(E946,Store_SRP!B2:H110,{5}, FALSE)), VLOOKUP(E946,Store_Showcase!B2:H144,{5}, FALSE))</f>
      </c>
      <c r="AG946">
        <f>IF(IFERROR(VLOOKUP(E946,Store_Showcase!B2:H144,{6}, FALSE), TRUE)=TRUE, IF(IFERROR(VLOOKUP(E946,Store_SRP!B2:H110,{6}, FALSE), TRUE)=TRUE,VLOOKUP(E946,Store_VAM!B2:H273,{6}, FALSE),VLOOKUP(E946,Store_SRP!B2:H110,{6}, FALSE)), VLOOKUP(E946,Store_Showcase!B2:H144,{6}, FALSE))</f>
      </c>
      <c r="AH946">
        <f>VLOOKUP(G946,Sku_Consolidated!A2:R957,18,FALSE)</f>
      </c>
      <c r="AI946">
        <f>VLOOKUP(G946,Sku_Consolidated!A2:S957,19,FALSE)</f>
      </c>
      <c r="AJ946">
        <f>VLOOKUP(G946,Sku_Consolidated!A2:T957,20,FALSE)</f>
      </c>
    </row>
    <row r="947" spans="1:36" x14ac:dyDescent="0.25">
      <c r="A947">
        <v>2024</v>
      </c>
      <c r="B947" t="s">
        <v>31</v>
      </c>
      <c r="C947" t="s">
        <v>32</v>
      </c>
      <c r="D947" t="s">
        <v>33</v>
      </c>
      <c r="E947">
        <v>481</v>
      </c>
      <c r="F947">
        <f>IF(IFERROR(VLOOKUP(E947,Store_Showcase!B2:H144,{2}, FALSE), TRUE)=TRUE, IF(IFERROR(VLOOKUP(E947,Store_SRP!B2:H110,{2}, FALSE), TRUE)=TRUE,VLOOKUP(E947,Store_VAM!B2:H273,{2}, FALSE),VLOOKUP(E947,Store_SRP!B2:H110,{2}, FALSE)), VLOOKUP(E947,Store_Showcase!B2:H144,{2}, FALSE))</f>
      </c>
      <c r="G947">
        <v>662372</v>
      </c>
      <c r="H947" t="s">
        <v>654</v>
      </c>
      <c r="I947" s="8" t="s">
        <v>1643</v>
      </c>
      <c r="J947" t="s">
        <v>493</v>
      </c>
      <c r="K947" s="8">
        <f>IF(J947="PCK", I947, 0)</f>
      </c>
      <c r="L947" s="8">
        <f>IF(J947="KLS", I947, IF(J947="PCK", I947*VLOOKUP(G947,Sku_Consolidated!A2:U957,21, FALSE),I947*VLOOKUP(G947,Sku_Consolidated!A2:U957,21, FALSE)))</f>
      </c>
      <c r="M947" s="8">
        <f>IF(J947="PCS", I947, 0)</f>
      </c>
      <c r="N947" s="8" t="s">
        <v>2151</v>
      </c>
      <c r="O947" s="8">
        <f>N947 * VLOOKUP(E947&amp;VLOOKUP(G947,Sku_Consolidated!A2:Q957,17,FALSE),Sku_CommRate!A2:E1002, 5, FALSE)</f>
      </c>
      <c r="P947" s="8">
        <f>N947 - O947</f>
      </c>
      <c r="Q947">
        <f>VLOOKUP(G947,Sku_Consolidated!A2:G957,7, FALSE)</f>
      </c>
      <c r="R947">
        <f>IF(IFERROR(VLOOKUP(E947,Store_Showcase!B2:H144,7, FALSE), TRUE)=TRUE, IF(IFERROR(VLOOKUP(E947,Store_SRP!B2:H110,7, FALSE), TRUE)=TRUE,VLOOKUP(E947,Store_VAM!B2:H273,7, FALSE),VLOOKUP(E947,Store_SRP!B2:H110,7, FALSE)), VLOOKUP(E947,Store_Showcase!B2:H144,7, FALSE))</f>
      </c>
      <c r="S947">
        <f>IF(IFERROR(VLOOKUP(E947,Store_Showcase!B2:I144,8, FALSE), TRUE)=TRUE, IF(IFERROR(VLOOKUP(E947,Store_SRP!B2:I110,8, FALSE), TRUE)=TRUE,VLOOKUP(E947,Store_VAM!B2:I273,8, FALSE),VLOOKUP(E947,Store_SRP!B2:I110,8, FALSE)), VLOOKUP(E947,Store_Showcase!B2:I144,8, FALSE))</f>
      </c>
      <c r="T947">
        <f>VLOOKUP(G947,Sku_Consolidated!A2:R957,18,FALSE)</f>
      </c>
      <c r="U947">
        <v>4806532531625</v>
      </c>
      <c r="V947">
        <f>IF(VLOOKUP(G947,Sku_Consolidated!A2:S957,19,FALSE)="SHOWCASE", VLOOKUP(E947,Store_Showcase!B2:L144,11, FALSE), IF(VLOOKUP(G947,Sku_Consolidated!A2:S957,19,FALSE)="VAM",VLOOKUP(E947,Store_VAM!B2:L273,11, FALSE),VLOOKUP(E947,Store_SRP!B2:L110,11, FALSE)))</f>
      </c>
      <c r="W947">
        <f>VLOOKUP(G947,Sku_Consolidated!A2:W957,11,FALSE)</f>
      </c>
      <c r="X947">
        <f>VLOOKUP(G947,Sku_Consolidated!A2:H957,8,FALSE)</f>
      </c>
      <c r="Y947">
        <f>VLOOKUP(G947,Sku_Consolidated!A2:I957,9,FALSE)</f>
      </c>
      <c r="Z947" t="s">
        <v>38</v>
      </c>
      <c r="AA947">
        <f>VLOOKUP(G947,Sku_Consolidated!A2:E957,5,FALSE)</f>
      </c>
      <c r="AB947">
        <f>IF(VLOOKUP(G947,Sku_Consolidated!A2:S957,19,FALSE)="SHOWCASE", VLOOKUP(E947,Store_Showcase!B2:N144,13, FALSE), IF(VLOOKUP(G947,Sku_Consolidated!A2:S957,19,FALSE)="VAM",VLOOKUP(E947,Store_VAM!B2:N273,13, FALSE),VLOOKUP(E947,Store_SRP!B2:N110,13, FALSE)))</f>
      </c>
      <c r="AC947">
        <f>IF(IFERROR(AB947,TRUE)=TRUE, "-","OK")</f>
      </c>
      <c r="AD947" s="8" t="s">
        <v>2152</v>
      </c>
      <c r="AE947" s="8" t="s">
        <v>2153</v>
      </c>
      <c r="AF947">
        <f>IF(IFERROR(VLOOKUP(E947,Store_Showcase!B2:H144,{5}, FALSE), TRUE)=TRUE, IF(IFERROR(VLOOKUP(E947,Store_SRP!B2:H110,{5}, FALSE), TRUE)=TRUE,VLOOKUP(E947,Store_VAM!B2:H273,{5}, FALSE),VLOOKUP(E947,Store_SRP!B2:H110,{5}, FALSE)), VLOOKUP(E947,Store_Showcase!B2:H144,{5}, FALSE))</f>
      </c>
      <c r="AG947">
        <f>IF(IFERROR(VLOOKUP(E947,Store_Showcase!B2:H144,{6}, FALSE), TRUE)=TRUE, IF(IFERROR(VLOOKUP(E947,Store_SRP!B2:H110,{6}, FALSE), TRUE)=TRUE,VLOOKUP(E947,Store_VAM!B2:H273,{6}, FALSE),VLOOKUP(E947,Store_SRP!B2:H110,{6}, FALSE)), VLOOKUP(E947,Store_Showcase!B2:H144,{6}, FALSE))</f>
      </c>
      <c r="AH947">
        <f>VLOOKUP(G947,Sku_Consolidated!A2:R957,18,FALSE)</f>
      </c>
      <c r="AI947">
        <f>VLOOKUP(G947,Sku_Consolidated!A2:S957,19,FALSE)</f>
      </c>
      <c r="AJ947">
        <f>VLOOKUP(G947,Sku_Consolidated!A2:T957,20,FALSE)</f>
      </c>
    </row>
    <row r="948" spans="1:36" x14ac:dyDescent="0.25">
      <c r="A948">
        <v>2024</v>
      </c>
      <c r="B948" t="s">
        <v>31</v>
      </c>
      <c r="C948" t="s">
        <v>32</v>
      </c>
      <c r="D948" t="s">
        <v>33</v>
      </c>
      <c r="E948">
        <v>480</v>
      </c>
      <c r="F948">
        <f>IF(IFERROR(VLOOKUP(E948,Store_Showcase!B2:H144,{2}, FALSE), TRUE)=TRUE, IF(IFERROR(VLOOKUP(E948,Store_SRP!B2:H110,{2}, FALSE), TRUE)=TRUE,VLOOKUP(E948,Store_VAM!B2:H273,{2}, FALSE),VLOOKUP(E948,Store_SRP!B2:H110,{2}, FALSE)), VLOOKUP(E948,Store_Showcase!B2:H144,{2}, FALSE))</f>
      </c>
      <c r="G948">
        <v>655723</v>
      </c>
      <c r="H948" t="s">
        <v>1777</v>
      </c>
      <c r="I948" s="8" t="s">
        <v>2154</v>
      </c>
      <c r="J948" t="s">
        <v>36</v>
      </c>
      <c r="K948" s="8">
        <f>IF(J948="PCK", I948, 0)</f>
      </c>
      <c r="L948" s="8">
        <f>IF(J948="KLS", I948, IF(J948="PCK", I948*VLOOKUP(G948,Sku_Consolidated!A2:U957,21, FALSE),I948*VLOOKUP(G948,Sku_Consolidated!A2:U957,21, FALSE)))</f>
      </c>
      <c r="M948" s="8">
        <f>IF(J948="PCS", I948, 0)</f>
      </c>
      <c r="N948" s="8" t="s">
        <v>2155</v>
      </c>
      <c r="O948" s="8">
        <f>N948 * VLOOKUP(E948&amp;VLOOKUP(G948,Sku_Consolidated!A2:Q957,17,FALSE),Sku_CommRate!A2:E1002, 5, FALSE)</f>
      </c>
      <c r="P948" s="8">
        <f>N948 - O948</f>
      </c>
      <c r="Q948">
        <f>VLOOKUP(G948,Sku_Consolidated!A2:G957,7, FALSE)</f>
      </c>
      <c r="R948">
        <f>IF(IFERROR(VLOOKUP(E948,Store_Showcase!B2:H144,7, FALSE), TRUE)=TRUE, IF(IFERROR(VLOOKUP(E948,Store_SRP!B2:H110,7, FALSE), TRUE)=TRUE,VLOOKUP(E948,Store_VAM!B2:H273,7, FALSE),VLOOKUP(E948,Store_SRP!B2:H110,7, FALSE)), VLOOKUP(E948,Store_Showcase!B2:H144,7, FALSE))</f>
      </c>
      <c r="S948">
        <f>IF(IFERROR(VLOOKUP(E948,Store_Showcase!B2:I144,8, FALSE), TRUE)=TRUE, IF(IFERROR(VLOOKUP(E948,Store_SRP!B2:I110,8, FALSE), TRUE)=TRUE,VLOOKUP(E948,Store_VAM!B2:I273,8, FALSE),VLOOKUP(E948,Store_SRP!B2:I110,8, FALSE)), VLOOKUP(E948,Store_Showcase!B2:I144,8, FALSE))</f>
      </c>
      <c r="T948">
        <f>VLOOKUP(G948,Sku_Consolidated!A2:R957,18,FALSE)</f>
      </c>
      <c r="U948">
        <v>6449</v>
      </c>
      <c r="V948">
        <f>IF(VLOOKUP(G948,Sku_Consolidated!A2:S957,19,FALSE)="SHOWCASE", VLOOKUP(E948,Store_Showcase!B2:L144,11, FALSE), IF(VLOOKUP(G948,Sku_Consolidated!A2:S957,19,FALSE)="VAM",VLOOKUP(E948,Store_VAM!B2:L273,11, FALSE),VLOOKUP(E948,Store_SRP!B2:L110,11, FALSE)))</f>
      </c>
      <c r="W948">
        <f>VLOOKUP(G948,Sku_Consolidated!A2:W957,11,FALSE)</f>
      </c>
      <c r="X948">
        <f>VLOOKUP(G948,Sku_Consolidated!A2:H957,8,FALSE)</f>
      </c>
      <c r="Y948">
        <f>VLOOKUP(G948,Sku_Consolidated!A2:I957,9,FALSE)</f>
      </c>
      <c r="Z948" t="s">
        <v>38</v>
      </c>
      <c r="AA948">
        <f>VLOOKUP(G948,Sku_Consolidated!A2:E957,5,FALSE)</f>
      </c>
      <c r="AB948">
        <f>IF(VLOOKUP(G948,Sku_Consolidated!A2:S957,19,FALSE)="SHOWCASE", VLOOKUP(E948,Store_Showcase!B2:N144,13, FALSE), IF(VLOOKUP(G948,Sku_Consolidated!A2:S957,19,FALSE)="VAM",VLOOKUP(E948,Store_VAM!B2:N273,13, FALSE),VLOOKUP(E948,Store_SRP!B2:N110,13, FALSE)))</f>
      </c>
      <c r="AC948">
        <f>IF(IFERROR(AB948,TRUE)=TRUE, "-","OK")</f>
      </c>
      <c r="AD948" s="8" t="s">
        <v>2155</v>
      </c>
      <c r="AE948" s="8" t="s">
        <v>39</v>
      </c>
      <c r="AF948">
        <f>IF(IFERROR(VLOOKUP(E948,Store_Showcase!B2:H144,{5}, FALSE), TRUE)=TRUE, IF(IFERROR(VLOOKUP(E948,Store_SRP!B2:H110,{5}, FALSE), TRUE)=TRUE,VLOOKUP(E948,Store_VAM!B2:H273,{5}, FALSE),VLOOKUP(E948,Store_SRP!B2:H110,{5}, FALSE)), VLOOKUP(E948,Store_Showcase!B2:H144,{5}, FALSE))</f>
      </c>
      <c r="AG948">
        <f>IF(IFERROR(VLOOKUP(E948,Store_Showcase!B2:H144,{6}, FALSE), TRUE)=TRUE, IF(IFERROR(VLOOKUP(E948,Store_SRP!B2:H110,{6}, FALSE), TRUE)=TRUE,VLOOKUP(E948,Store_VAM!B2:H273,{6}, FALSE),VLOOKUP(E948,Store_SRP!B2:H110,{6}, FALSE)), VLOOKUP(E948,Store_Showcase!B2:H144,{6}, FALSE))</f>
      </c>
      <c r="AH948">
        <f>VLOOKUP(G948,Sku_Consolidated!A2:R957,18,FALSE)</f>
      </c>
      <c r="AI948">
        <f>VLOOKUP(G948,Sku_Consolidated!A2:S957,19,FALSE)</f>
      </c>
      <c r="AJ948">
        <f>VLOOKUP(G948,Sku_Consolidated!A2:T957,20,FALSE)</f>
      </c>
    </row>
    <row r="949" spans="1:36" x14ac:dyDescent="0.25">
      <c r="A949">
        <v>2024</v>
      </c>
      <c r="B949" t="s">
        <v>31</v>
      </c>
      <c r="C949" t="s">
        <v>32</v>
      </c>
      <c r="D949" t="s">
        <v>33</v>
      </c>
      <c r="E949">
        <v>705</v>
      </c>
      <c r="F949">
        <f>IF(IFERROR(VLOOKUP(E949,Store_Showcase!B2:H144,{2}, FALSE), TRUE)=TRUE, IF(IFERROR(VLOOKUP(E949,Store_SRP!B2:H110,{2}, FALSE), TRUE)=TRUE,VLOOKUP(E949,Store_VAM!B2:H273,{2}, FALSE),VLOOKUP(E949,Store_SRP!B2:H110,{2}, FALSE)), VLOOKUP(E949,Store_Showcase!B2:H144,{2}, FALSE))</f>
      </c>
      <c r="G949">
        <v>655318</v>
      </c>
      <c r="H949" t="s">
        <v>696</v>
      </c>
      <c r="I949" s="8" t="s">
        <v>2156</v>
      </c>
      <c r="J949" t="s">
        <v>36</v>
      </c>
      <c r="K949" s="8">
        <f>IF(J949="PCK", I949, 0)</f>
      </c>
      <c r="L949" s="8">
        <f>IF(J949="KLS", I949, IF(J949="PCK", I949*VLOOKUP(G949,Sku_Consolidated!A2:U957,21, FALSE),I949*VLOOKUP(G949,Sku_Consolidated!A2:U957,21, FALSE)))</f>
      </c>
      <c r="M949" s="8">
        <f>IF(J949="PCS", I949, 0)</f>
      </c>
      <c r="N949" s="8" t="s">
        <v>2157</v>
      </c>
      <c r="O949" s="8">
        <f>N949 * VLOOKUP(E949&amp;VLOOKUP(G949,Sku_Consolidated!A2:Q957,17,FALSE),Sku_CommRate!A2:E1002, 5, FALSE)</f>
      </c>
      <c r="P949" s="8">
        <f>N949 - O949</f>
      </c>
      <c r="Q949">
        <f>VLOOKUP(G949,Sku_Consolidated!A2:G957,7, FALSE)</f>
      </c>
      <c r="R949">
        <f>IF(IFERROR(VLOOKUP(E949,Store_Showcase!B2:H144,7, FALSE), TRUE)=TRUE, IF(IFERROR(VLOOKUP(E949,Store_SRP!B2:H110,7, FALSE), TRUE)=TRUE,VLOOKUP(E949,Store_VAM!B2:H273,7, FALSE),VLOOKUP(E949,Store_SRP!B2:H110,7, FALSE)), VLOOKUP(E949,Store_Showcase!B2:H144,7, FALSE))</f>
      </c>
      <c r="S949">
        <f>IF(IFERROR(VLOOKUP(E949,Store_Showcase!B2:I144,8, FALSE), TRUE)=TRUE, IF(IFERROR(VLOOKUP(E949,Store_SRP!B2:I110,8, FALSE), TRUE)=TRUE,VLOOKUP(E949,Store_VAM!B2:I273,8, FALSE),VLOOKUP(E949,Store_SRP!B2:I110,8, FALSE)), VLOOKUP(E949,Store_Showcase!B2:I144,8, FALSE))</f>
      </c>
      <c r="T949">
        <f>VLOOKUP(G949,Sku_Consolidated!A2:R957,18,FALSE)</f>
      </c>
      <c r="U949">
        <v>6243</v>
      </c>
      <c r="V949">
        <f>IF(VLOOKUP(G949,Sku_Consolidated!A2:S957,19,FALSE)="SHOWCASE", VLOOKUP(E949,Store_Showcase!B2:L144,11, FALSE), IF(VLOOKUP(G949,Sku_Consolidated!A2:S957,19,FALSE)="VAM",VLOOKUP(E949,Store_VAM!B2:L273,11, FALSE),VLOOKUP(E949,Store_SRP!B2:L110,11, FALSE)))</f>
      </c>
      <c r="W949">
        <f>VLOOKUP(G949,Sku_Consolidated!A2:W957,11,FALSE)</f>
      </c>
      <c r="X949">
        <f>VLOOKUP(G949,Sku_Consolidated!A2:H957,8,FALSE)</f>
      </c>
      <c r="Y949">
        <f>VLOOKUP(G949,Sku_Consolidated!A2:I957,9,FALSE)</f>
      </c>
      <c r="Z949" t="s">
        <v>38</v>
      </c>
      <c r="AA949">
        <f>VLOOKUP(G949,Sku_Consolidated!A2:E957,5,FALSE)</f>
      </c>
      <c r="AB949">
        <f>IF(VLOOKUP(G949,Sku_Consolidated!A2:S957,19,FALSE)="SHOWCASE", VLOOKUP(E949,Store_Showcase!B2:N144,13, FALSE), IF(VLOOKUP(G949,Sku_Consolidated!A2:S957,19,FALSE)="VAM",VLOOKUP(E949,Store_VAM!B2:N273,13, FALSE),VLOOKUP(E949,Store_SRP!B2:N110,13, FALSE)))</f>
      </c>
      <c r="AC949">
        <f>IF(IFERROR(AB949,TRUE)=TRUE, "-","OK")</f>
      </c>
      <c r="AD949" s="8" t="s">
        <v>2157</v>
      </c>
      <c r="AE949" s="8" t="s">
        <v>39</v>
      </c>
      <c r="AF949">
        <f>IF(IFERROR(VLOOKUP(E949,Store_Showcase!B2:H144,{5}, FALSE), TRUE)=TRUE, IF(IFERROR(VLOOKUP(E949,Store_SRP!B2:H110,{5}, FALSE), TRUE)=TRUE,VLOOKUP(E949,Store_VAM!B2:H273,{5}, FALSE),VLOOKUP(E949,Store_SRP!B2:H110,{5}, FALSE)), VLOOKUP(E949,Store_Showcase!B2:H144,{5}, FALSE))</f>
      </c>
      <c r="AG949">
        <f>IF(IFERROR(VLOOKUP(E949,Store_Showcase!B2:H144,{6}, FALSE), TRUE)=TRUE, IF(IFERROR(VLOOKUP(E949,Store_SRP!B2:H110,{6}, FALSE), TRUE)=TRUE,VLOOKUP(E949,Store_VAM!B2:H273,{6}, FALSE),VLOOKUP(E949,Store_SRP!B2:H110,{6}, FALSE)), VLOOKUP(E949,Store_Showcase!B2:H144,{6}, FALSE))</f>
      </c>
      <c r="AH949">
        <f>VLOOKUP(G949,Sku_Consolidated!A2:R957,18,FALSE)</f>
      </c>
      <c r="AI949">
        <f>VLOOKUP(G949,Sku_Consolidated!A2:S957,19,FALSE)</f>
      </c>
      <c r="AJ949">
        <f>VLOOKUP(G949,Sku_Consolidated!A2:T957,20,FALSE)</f>
      </c>
    </row>
    <row r="950" spans="1:36" x14ac:dyDescent="0.25">
      <c r="A950">
        <v>2024</v>
      </c>
      <c r="B950" t="s">
        <v>31</v>
      </c>
      <c r="C950" t="s">
        <v>32</v>
      </c>
      <c r="D950" t="s">
        <v>33</v>
      </c>
      <c r="E950">
        <v>603</v>
      </c>
      <c r="F950">
        <f>IF(IFERROR(VLOOKUP(E950,Store_Showcase!B2:H144,{2}, FALSE), TRUE)=TRUE, IF(IFERROR(VLOOKUP(E950,Store_SRP!B2:H110,{2}, FALSE), TRUE)=TRUE,VLOOKUP(E950,Store_VAM!B2:H273,{2}, FALSE),VLOOKUP(E950,Store_SRP!B2:H110,{2}, FALSE)), VLOOKUP(E950,Store_Showcase!B2:H144,{2}, FALSE))</f>
      </c>
      <c r="G950">
        <v>687771</v>
      </c>
      <c r="H950" t="s">
        <v>1194</v>
      </c>
      <c r="I950" s="8" t="s">
        <v>1299</v>
      </c>
      <c r="J950" t="s">
        <v>493</v>
      </c>
      <c r="K950" s="8">
        <f>IF(J950="PCK", I950, 0)</f>
      </c>
      <c r="L950" s="8">
        <f>IF(J950="KLS", I950, IF(J950="PCK", I950*VLOOKUP(G950,Sku_Consolidated!A2:U957,21, FALSE),I950*VLOOKUP(G950,Sku_Consolidated!A2:U957,21, FALSE)))</f>
      </c>
      <c r="M950" s="8">
        <f>IF(J950="PCS", I950, 0)</f>
      </c>
      <c r="N950" s="8" t="s">
        <v>2158</v>
      </c>
      <c r="O950" s="8">
        <f>N950 * VLOOKUP(E950&amp;VLOOKUP(G950,Sku_Consolidated!A2:Q957,17,FALSE),Sku_CommRate!A2:E1002, 5, FALSE)</f>
      </c>
      <c r="P950" s="8">
        <f>N950 - O950</f>
      </c>
      <c r="Q950">
        <f>VLOOKUP(G950,Sku_Consolidated!A2:G957,7, FALSE)</f>
      </c>
      <c r="R950">
        <f>IF(IFERROR(VLOOKUP(E950,Store_Showcase!B2:H144,7, FALSE), TRUE)=TRUE, IF(IFERROR(VLOOKUP(E950,Store_SRP!B2:H110,7, FALSE), TRUE)=TRUE,VLOOKUP(E950,Store_VAM!B2:H273,7, FALSE),VLOOKUP(E950,Store_SRP!B2:H110,7, FALSE)), VLOOKUP(E950,Store_Showcase!B2:H144,7, FALSE))</f>
      </c>
      <c r="S950">
        <f>IF(IFERROR(VLOOKUP(E950,Store_Showcase!B2:I144,8, FALSE), TRUE)=TRUE, IF(IFERROR(VLOOKUP(E950,Store_SRP!B2:I110,8, FALSE), TRUE)=TRUE,VLOOKUP(E950,Store_VAM!B2:I273,8, FALSE),VLOOKUP(E950,Store_SRP!B2:I110,8, FALSE)), VLOOKUP(E950,Store_Showcase!B2:I144,8, FALSE))</f>
      </c>
      <c r="T950">
        <f>VLOOKUP(G950,Sku_Consolidated!A2:R957,18,FALSE)</f>
      </c>
      <c r="U950">
        <v>4806532531533</v>
      </c>
      <c r="V950">
        <f>IF(VLOOKUP(G950,Sku_Consolidated!A2:S957,19,FALSE)="SHOWCASE", VLOOKUP(E950,Store_Showcase!B2:L144,11, FALSE), IF(VLOOKUP(G950,Sku_Consolidated!A2:S957,19,FALSE)="VAM",VLOOKUP(E950,Store_VAM!B2:L273,11, FALSE),VLOOKUP(E950,Store_SRP!B2:L110,11, FALSE)))</f>
      </c>
      <c r="W950">
        <f>VLOOKUP(G950,Sku_Consolidated!A2:W957,11,FALSE)</f>
      </c>
      <c r="X950">
        <f>VLOOKUP(G950,Sku_Consolidated!A2:H957,8,FALSE)</f>
      </c>
      <c r="Y950">
        <f>VLOOKUP(G950,Sku_Consolidated!A2:I957,9,FALSE)</f>
      </c>
      <c r="Z950" t="s">
        <v>38</v>
      </c>
      <c r="AA950">
        <f>VLOOKUP(G950,Sku_Consolidated!A2:E957,5,FALSE)</f>
      </c>
      <c r="AB950">
        <f>IF(VLOOKUP(G950,Sku_Consolidated!A2:S957,19,FALSE)="SHOWCASE", VLOOKUP(E950,Store_Showcase!B2:N144,13, FALSE), IF(VLOOKUP(G950,Sku_Consolidated!A2:S957,19,FALSE)="VAM",VLOOKUP(E950,Store_VAM!B2:N273,13, FALSE),VLOOKUP(E950,Store_SRP!B2:N110,13, FALSE)))</f>
      </c>
      <c r="AC950">
        <f>IF(IFERROR(AB950,TRUE)=TRUE, "-","OK")</f>
      </c>
      <c r="AD950" s="8" t="s">
        <v>2159</v>
      </c>
      <c r="AE950" s="8" t="s">
        <v>2160</v>
      </c>
      <c r="AF950">
        <f>IF(IFERROR(VLOOKUP(E950,Store_Showcase!B2:H144,{5}, FALSE), TRUE)=TRUE, IF(IFERROR(VLOOKUP(E950,Store_SRP!B2:H110,{5}, FALSE), TRUE)=TRUE,VLOOKUP(E950,Store_VAM!B2:H273,{5}, FALSE),VLOOKUP(E950,Store_SRP!B2:H110,{5}, FALSE)), VLOOKUP(E950,Store_Showcase!B2:H144,{5}, FALSE))</f>
      </c>
      <c r="AG950">
        <f>IF(IFERROR(VLOOKUP(E950,Store_Showcase!B2:H144,{6}, FALSE), TRUE)=TRUE, IF(IFERROR(VLOOKUP(E950,Store_SRP!B2:H110,{6}, FALSE), TRUE)=TRUE,VLOOKUP(E950,Store_VAM!B2:H273,{6}, FALSE),VLOOKUP(E950,Store_SRP!B2:H110,{6}, FALSE)), VLOOKUP(E950,Store_Showcase!B2:H144,{6}, FALSE))</f>
      </c>
      <c r="AH950">
        <f>VLOOKUP(G950,Sku_Consolidated!A2:R957,18,FALSE)</f>
      </c>
      <c r="AI950">
        <f>VLOOKUP(G950,Sku_Consolidated!A2:S957,19,FALSE)</f>
      </c>
      <c r="AJ950">
        <f>VLOOKUP(G950,Sku_Consolidated!A2:T957,20,FALSE)</f>
      </c>
    </row>
    <row r="951" spans="1:36" x14ac:dyDescent="0.25">
      <c r="A951">
        <v>2024</v>
      </c>
      <c r="B951" t="s">
        <v>31</v>
      </c>
      <c r="C951" t="s">
        <v>32</v>
      </c>
      <c r="D951" t="s">
        <v>33</v>
      </c>
      <c r="E951">
        <v>4019</v>
      </c>
      <c r="F951">
        <f>IF(IFERROR(VLOOKUP(E951,Store_Showcase!B2:H144,{2}, FALSE), TRUE)=TRUE, IF(IFERROR(VLOOKUP(E951,Store_SRP!B2:H110,{2}, FALSE), TRUE)=TRUE,VLOOKUP(E951,Store_VAM!B2:H273,{2}, FALSE),VLOOKUP(E951,Store_SRP!B2:H110,{2}, FALSE)), VLOOKUP(E951,Store_Showcase!B2:H144,{2}, FALSE))</f>
      </c>
      <c r="G951">
        <v>655714</v>
      </c>
      <c r="H951" t="s">
        <v>834</v>
      </c>
      <c r="I951" s="8" t="s">
        <v>1744</v>
      </c>
      <c r="J951" t="s">
        <v>36</v>
      </c>
      <c r="K951" s="8">
        <f>IF(J951="PCK", I951, 0)</f>
      </c>
      <c r="L951" s="8">
        <f>IF(J951="KLS", I951, IF(J951="PCK", I951*VLOOKUP(G951,Sku_Consolidated!A2:U957,21, FALSE),I951*VLOOKUP(G951,Sku_Consolidated!A2:U957,21, FALSE)))</f>
      </c>
      <c r="M951" s="8">
        <f>IF(J951="PCS", I951, 0)</f>
      </c>
      <c r="N951" s="8" t="s">
        <v>2161</v>
      </c>
      <c r="O951" s="8">
        <f>N951 * VLOOKUP(E951&amp;VLOOKUP(G951,Sku_Consolidated!A2:Q957,17,FALSE),Sku_CommRate!A2:E1002, 5, FALSE)</f>
      </c>
      <c r="P951" s="8">
        <f>N951 - O951</f>
      </c>
      <c r="Q951">
        <f>VLOOKUP(G951,Sku_Consolidated!A2:G957,7, FALSE)</f>
      </c>
      <c r="R951">
        <f>IF(IFERROR(VLOOKUP(E951,Store_Showcase!B2:H144,7, FALSE), TRUE)=TRUE, IF(IFERROR(VLOOKUP(E951,Store_SRP!B2:H110,7, FALSE), TRUE)=TRUE,VLOOKUP(E951,Store_VAM!B2:H273,7, FALSE),VLOOKUP(E951,Store_SRP!B2:H110,7, FALSE)), VLOOKUP(E951,Store_Showcase!B2:H144,7, FALSE))</f>
      </c>
      <c r="S951">
        <f>IF(IFERROR(VLOOKUP(E951,Store_Showcase!B2:I144,8, FALSE), TRUE)=TRUE, IF(IFERROR(VLOOKUP(E951,Store_SRP!B2:I110,8, FALSE), TRUE)=TRUE,VLOOKUP(E951,Store_VAM!B2:I273,8, FALSE),VLOOKUP(E951,Store_SRP!B2:I110,8, FALSE)), VLOOKUP(E951,Store_Showcase!B2:I144,8, FALSE))</f>
      </c>
      <c r="T951">
        <f>VLOOKUP(G951,Sku_Consolidated!A2:R957,18,FALSE)</f>
      </c>
      <c r="U951">
        <v>6442</v>
      </c>
      <c r="V951">
        <f>IF(VLOOKUP(G951,Sku_Consolidated!A2:S957,19,FALSE)="SHOWCASE", VLOOKUP(E951,Store_Showcase!B2:L144,11, FALSE), IF(VLOOKUP(G951,Sku_Consolidated!A2:S957,19,FALSE)="VAM",VLOOKUP(E951,Store_VAM!B2:L273,11, FALSE),VLOOKUP(E951,Store_SRP!B2:L110,11, FALSE)))</f>
      </c>
      <c r="W951">
        <f>VLOOKUP(G951,Sku_Consolidated!A2:W957,11,FALSE)</f>
      </c>
      <c r="X951">
        <f>VLOOKUP(G951,Sku_Consolidated!A2:H957,8,FALSE)</f>
      </c>
      <c r="Y951">
        <f>VLOOKUP(G951,Sku_Consolidated!A2:I957,9,FALSE)</f>
      </c>
      <c r="Z951" t="s">
        <v>38</v>
      </c>
      <c r="AA951">
        <f>VLOOKUP(G951,Sku_Consolidated!A2:E957,5,FALSE)</f>
      </c>
      <c r="AB951">
        <f>IF(VLOOKUP(G951,Sku_Consolidated!A2:S957,19,FALSE)="SHOWCASE", VLOOKUP(E951,Store_Showcase!B2:N144,13, FALSE), IF(VLOOKUP(G951,Sku_Consolidated!A2:S957,19,FALSE)="VAM",VLOOKUP(E951,Store_VAM!B2:N273,13, FALSE),VLOOKUP(E951,Store_SRP!B2:N110,13, FALSE)))</f>
      </c>
      <c r="AC951">
        <f>IF(IFERROR(AB951,TRUE)=TRUE, "-","OK")</f>
      </c>
      <c r="AD951" s="8" t="s">
        <v>2161</v>
      </c>
      <c r="AE951" s="8" t="s">
        <v>39</v>
      </c>
      <c r="AF951">
        <f>IF(IFERROR(VLOOKUP(E951,Store_Showcase!B2:H144,{5}, FALSE), TRUE)=TRUE, IF(IFERROR(VLOOKUP(E951,Store_SRP!B2:H110,{5}, FALSE), TRUE)=TRUE,VLOOKUP(E951,Store_VAM!B2:H273,{5}, FALSE),VLOOKUP(E951,Store_SRP!B2:H110,{5}, FALSE)), VLOOKUP(E951,Store_Showcase!B2:H144,{5}, FALSE))</f>
      </c>
      <c r="AG951">
        <f>IF(IFERROR(VLOOKUP(E951,Store_Showcase!B2:H144,{6}, FALSE), TRUE)=TRUE, IF(IFERROR(VLOOKUP(E951,Store_SRP!B2:H110,{6}, FALSE), TRUE)=TRUE,VLOOKUP(E951,Store_VAM!B2:H273,{6}, FALSE),VLOOKUP(E951,Store_SRP!B2:H110,{6}, FALSE)), VLOOKUP(E951,Store_Showcase!B2:H144,{6}, FALSE))</f>
      </c>
      <c r="AH951">
        <f>VLOOKUP(G951,Sku_Consolidated!A2:R957,18,FALSE)</f>
      </c>
      <c r="AI951">
        <f>VLOOKUP(G951,Sku_Consolidated!A2:S957,19,FALSE)</f>
      </c>
      <c r="AJ951">
        <f>VLOOKUP(G951,Sku_Consolidated!A2:T957,20,FALSE)</f>
      </c>
    </row>
    <row r="952" spans="1:36" x14ac:dyDescent="0.25">
      <c r="A952">
        <v>2024</v>
      </c>
      <c r="B952" t="s">
        <v>31</v>
      </c>
      <c r="C952" t="s">
        <v>32</v>
      </c>
      <c r="D952" t="s">
        <v>33</v>
      </c>
      <c r="E952">
        <v>466</v>
      </c>
      <c r="F952">
        <f>IF(IFERROR(VLOOKUP(E952,Store_Showcase!B2:H144,{2}, FALSE), TRUE)=TRUE, IF(IFERROR(VLOOKUP(E952,Store_SRP!B2:H110,{2}, FALSE), TRUE)=TRUE,VLOOKUP(E952,Store_VAM!B2:H273,{2}, FALSE),VLOOKUP(E952,Store_SRP!B2:H110,{2}, FALSE)), VLOOKUP(E952,Store_Showcase!B2:H144,{2}, FALSE))</f>
      </c>
      <c r="G952">
        <v>655834</v>
      </c>
      <c r="H952" t="s">
        <v>774</v>
      </c>
      <c r="I952" s="8" t="s">
        <v>2162</v>
      </c>
      <c r="J952" t="s">
        <v>36</v>
      </c>
      <c r="K952" s="8">
        <f>IF(J952="PCK", I952, 0)</f>
      </c>
      <c r="L952" s="8">
        <f>IF(J952="KLS", I952, IF(J952="PCK", I952*VLOOKUP(G952,Sku_Consolidated!A2:U957,21, FALSE),I952*VLOOKUP(G952,Sku_Consolidated!A2:U957,21, FALSE)))</f>
      </c>
      <c r="M952" s="8">
        <f>IF(J952="PCS", I952, 0)</f>
      </c>
      <c r="N952" s="8" t="s">
        <v>2163</v>
      </c>
      <c r="O952" s="8">
        <f>N952 * VLOOKUP(E952&amp;VLOOKUP(G952,Sku_Consolidated!A2:Q957,17,FALSE),Sku_CommRate!A2:E1002, 5, FALSE)</f>
      </c>
      <c r="P952" s="8">
        <f>N952 - O952</f>
      </c>
      <c r="Q952">
        <f>VLOOKUP(G952,Sku_Consolidated!A2:G957,7, FALSE)</f>
      </c>
      <c r="R952">
        <f>IF(IFERROR(VLOOKUP(E952,Store_Showcase!B2:H144,7, FALSE), TRUE)=TRUE, IF(IFERROR(VLOOKUP(E952,Store_SRP!B2:H110,7, FALSE), TRUE)=TRUE,VLOOKUP(E952,Store_VAM!B2:H273,7, FALSE),VLOOKUP(E952,Store_SRP!B2:H110,7, FALSE)), VLOOKUP(E952,Store_Showcase!B2:H144,7, FALSE))</f>
      </c>
      <c r="S952">
        <f>IF(IFERROR(VLOOKUP(E952,Store_Showcase!B2:I144,8, FALSE), TRUE)=TRUE, IF(IFERROR(VLOOKUP(E952,Store_SRP!B2:I110,8, FALSE), TRUE)=TRUE,VLOOKUP(E952,Store_VAM!B2:I273,8, FALSE),VLOOKUP(E952,Store_SRP!B2:I110,8, FALSE)), VLOOKUP(E952,Store_Showcase!B2:I144,8, FALSE))</f>
      </c>
      <c r="T952">
        <f>VLOOKUP(G952,Sku_Consolidated!A2:R957,18,FALSE)</f>
      </c>
      <c r="U952">
        <v>6491</v>
      </c>
      <c r="V952">
        <f>IF(VLOOKUP(G952,Sku_Consolidated!A2:S957,19,FALSE)="SHOWCASE", VLOOKUP(E952,Store_Showcase!B2:L144,11, FALSE), IF(VLOOKUP(G952,Sku_Consolidated!A2:S957,19,FALSE)="VAM",VLOOKUP(E952,Store_VAM!B2:L273,11, FALSE),VLOOKUP(E952,Store_SRP!B2:L110,11, FALSE)))</f>
      </c>
      <c r="W952">
        <f>VLOOKUP(G952,Sku_Consolidated!A2:W957,11,FALSE)</f>
      </c>
      <c r="X952">
        <f>VLOOKUP(G952,Sku_Consolidated!A2:H957,8,FALSE)</f>
      </c>
      <c r="Y952">
        <f>VLOOKUP(G952,Sku_Consolidated!A2:I957,9,FALSE)</f>
      </c>
      <c r="Z952" t="s">
        <v>38</v>
      </c>
      <c r="AA952">
        <f>VLOOKUP(G952,Sku_Consolidated!A2:E957,5,FALSE)</f>
      </c>
      <c r="AB952">
        <f>IF(VLOOKUP(G952,Sku_Consolidated!A2:S957,19,FALSE)="SHOWCASE", VLOOKUP(E952,Store_Showcase!B2:N144,13, FALSE), IF(VLOOKUP(G952,Sku_Consolidated!A2:S957,19,FALSE)="VAM",VLOOKUP(E952,Store_VAM!B2:N273,13, FALSE),VLOOKUP(E952,Store_SRP!B2:N110,13, FALSE)))</f>
      </c>
      <c r="AC952">
        <f>IF(IFERROR(AB952,TRUE)=TRUE, "-","OK")</f>
      </c>
      <c r="AD952" s="8" t="s">
        <v>2163</v>
      </c>
      <c r="AE952" s="8" t="s">
        <v>39</v>
      </c>
      <c r="AF952">
        <f>IF(IFERROR(VLOOKUP(E952,Store_Showcase!B2:H144,{5}, FALSE), TRUE)=TRUE, IF(IFERROR(VLOOKUP(E952,Store_SRP!B2:H110,{5}, FALSE), TRUE)=TRUE,VLOOKUP(E952,Store_VAM!B2:H273,{5}, FALSE),VLOOKUP(E952,Store_SRP!B2:H110,{5}, FALSE)), VLOOKUP(E952,Store_Showcase!B2:H144,{5}, FALSE))</f>
      </c>
      <c r="AG952">
        <f>IF(IFERROR(VLOOKUP(E952,Store_Showcase!B2:H144,{6}, FALSE), TRUE)=TRUE, IF(IFERROR(VLOOKUP(E952,Store_SRP!B2:H110,{6}, FALSE), TRUE)=TRUE,VLOOKUP(E952,Store_VAM!B2:H273,{6}, FALSE),VLOOKUP(E952,Store_SRP!B2:H110,{6}, FALSE)), VLOOKUP(E952,Store_Showcase!B2:H144,{6}, FALSE))</f>
      </c>
      <c r="AH952">
        <f>VLOOKUP(G952,Sku_Consolidated!A2:R957,18,FALSE)</f>
      </c>
      <c r="AI952">
        <f>VLOOKUP(G952,Sku_Consolidated!A2:S957,19,FALSE)</f>
      </c>
      <c r="AJ952">
        <f>VLOOKUP(G952,Sku_Consolidated!A2:T957,20,FALSE)</f>
      </c>
    </row>
    <row r="953" spans="1:36" x14ac:dyDescent="0.25">
      <c r="A953">
        <v>2024</v>
      </c>
      <c r="B953" t="s">
        <v>31</v>
      </c>
      <c r="C953" t="s">
        <v>32</v>
      </c>
      <c r="D953" t="s">
        <v>33</v>
      </c>
      <c r="E953">
        <v>481</v>
      </c>
      <c r="F953">
        <f>IF(IFERROR(VLOOKUP(E953,Store_Showcase!B2:H144,{2}, FALSE), TRUE)=TRUE, IF(IFERROR(VLOOKUP(E953,Store_SRP!B2:H110,{2}, FALSE), TRUE)=TRUE,VLOOKUP(E953,Store_VAM!B2:H273,{2}, FALSE),VLOOKUP(E953,Store_SRP!B2:H110,{2}, FALSE)), VLOOKUP(E953,Store_Showcase!B2:H144,{2}, FALSE))</f>
      </c>
      <c r="G953">
        <v>655707</v>
      </c>
      <c r="H953" t="s">
        <v>495</v>
      </c>
      <c r="I953" s="8" t="s">
        <v>2164</v>
      </c>
      <c r="J953" t="s">
        <v>36</v>
      </c>
      <c r="K953" s="8">
        <f>IF(J953="PCK", I953, 0)</f>
      </c>
      <c r="L953" s="8">
        <f>IF(J953="KLS", I953, IF(J953="PCK", I953*VLOOKUP(G953,Sku_Consolidated!A2:U957,21, FALSE),I953*VLOOKUP(G953,Sku_Consolidated!A2:U957,21, FALSE)))</f>
      </c>
      <c r="M953" s="8">
        <f>IF(J953="PCS", I953, 0)</f>
      </c>
      <c r="N953" s="8" t="s">
        <v>2165</v>
      </c>
      <c r="O953" s="8">
        <f>N953 * VLOOKUP(E953&amp;VLOOKUP(G953,Sku_Consolidated!A2:Q957,17,FALSE),Sku_CommRate!A2:E1002, 5, FALSE)</f>
      </c>
      <c r="P953" s="8">
        <f>N953 - O953</f>
      </c>
      <c r="Q953">
        <f>VLOOKUP(G953,Sku_Consolidated!A2:G957,7, FALSE)</f>
      </c>
      <c r="R953">
        <f>IF(IFERROR(VLOOKUP(E953,Store_Showcase!B2:H144,7, FALSE), TRUE)=TRUE, IF(IFERROR(VLOOKUP(E953,Store_SRP!B2:H110,7, FALSE), TRUE)=TRUE,VLOOKUP(E953,Store_VAM!B2:H273,7, FALSE),VLOOKUP(E953,Store_SRP!B2:H110,7, FALSE)), VLOOKUP(E953,Store_Showcase!B2:H144,7, FALSE))</f>
      </c>
      <c r="S953">
        <f>IF(IFERROR(VLOOKUP(E953,Store_Showcase!B2:I144,8, FALSE), TRUE)=TRUE, IF(IFERROR(VLOOKUP(E953,Store_SRP!B2:I110,8, FALSE), TRUE)=TRUE,VLOOKUP(E953,Store_VAM!B2:I273,8, FALSE),VLOOKUP(E953,Store_SRP!B2:I110,8, FALSE)), VLOOKUP(E953,Store_Showcase!B2:I144,8, FALSE))</f>
      </c>
      <c r="T953">
        <f>VLOOKUP(G953,Sku_Consolidated!A2:R957,18,FALSE)</f>
      </c>
      <c r="U953">
        <v>6435</v>
      </c>
      <c r="V953">
        <f>IF(VLOOKUP(G953,Sku_Consolidated!A2:S957,19,FALSE)="SHOWCASE", VLOOKUP(E953,Store_Showcase!B2:L144,11, FALSE), IF(VLOOKUP(G953,Sku_Consolidated!A2:S957,19,FALSE)="VAM",VLOOKUP(E953,Store_VAM!B2:L273,11, FALSE),VLOOKUP(E953,Store_SRP!B2:L110,11, FALSE)))</f>
      </c>
      <c r="W953">
        <f>VLOOKUP(G953,Sku_Consolidated!A2:W957,11,FALSE)</f>
      </c>
      <c r="X953">
        <f>VLOOKUP(G953,Sku_Consolidated!A2:H957,8,FALSE)</f>
      </c>
      <c r="Y953">
        <f>VLOOKUP(G953,Sku_Consolidated!A2:I957,9,FALSE)</f>
      </c>
      <c r="Z953" t="s">
        <v>38</v>
      </c>
      <c r="AA953">
        <f>VLOOKUP(G953,Sku_Consolidated!A2:E957,5,FALSE)</f>
      </c>
      <c r="AB953">
        <f>IF(VLOOKUP(G953,Sku_Consolidated!A2:S957,19,FALSE)="SHOWCASE", VLOOKUP(E953,Store_Showcase!B2:N144,13, FALSE), IF(VLOOKUP(G953,Sku_Consolidated!A2:S957,19,FALSE)="VAM",VLOOKUP(E953,Store_VAM!B2:N273,13, FALSE),VLOOKUP(E953,Store_SRP!B2:N110,13, FALSE)))</f>
      </c>
      <c r="AC953">
        <f>IF(IFERROR(AB953,TRUE)=TRUE, "-","OK")</f>
      </c>
      <c r="AD953" s="8" t="s">
        <v>2165</v>
      </c>
      <c r="AE953" s="8" t="s">
        <v>39</v>
      </c>
      <c r="AF953">
        <f>IF(IFERROR(VLOOKUP(E953,Store_Showcase!B2:H144,{5}, FALSE), TRUE)=TRUE, IF(IFERROR(VLOOKUP(E953,Store_SRP!B2:H110,{5}, FALSE), TRUE)=TRUE,VLOOKUP(E953,Store_VAM!B2:H273,{5}, FALSE),VLOOKUP(E953,Store_SRP!B2:H110,{5}, FALSE)), VLOOKUP(E953,Store_Showcase!B2:H144,{5}, FALSE))</f>
      </c>
      <c r="AG953">
        <f>IF(IFERROR(VLOOKUP(E953,Store_Showcase!B2:H144,{6}, FALSE), TRUE)=TRUE, IF(IFERROR(VLOOKUP(E953,Store_SRP!B2:H110,{6}, FALSE), TRUE)=TRUE,VLOOKUP(E953,Store_VAM!B2:H273,{6}, FALSE),VLOOKUP(E953,Store_SRP!B2:H110,{6}, FALSE)), VLOOKUP(E953,Store_Showcase!B2:H144,{6}, FALSE))</f>
      </c>
      <c r="AH953">
        <f>VLOOKUP(G953,Sku_Consolidated!A2:R957,18,FALSE)</f>
      </c>
      <c r="AI953">
        <f>VLOOKUP(G953,Sku_Consolidated!A2:S957,19,FALSE)</f>
      </c>
      <c r="AJ953">
        <f>VLOOKUP(G953,Sku_Consolidated!A2:T957,20,FALSE)</f>
      </c>
    </row>
    <row r="954" spans="1:36" x14ac:dyDescent="0.25">
      <c r="A954">
        <v>2024</v>
      </c>
      <c r="B954" t="s">
        <v>31</v>
      </c>
      <c r="C954" t="s">
        <v>32</v>
      </c>
      <c r="D954" t="s">
        <v>33</v>
      </c>
      <c r="E954">
        <v>262</v>
      </c>
      <c r="F954">
        <f>IF(IFERROR(VLOOKUP(E954,Store_Showcase!B2:H144,{2}, FALSE), TRUE)=TRUE, IF(IFERROR(VLOOKUP(E954,Store_SRP!B2:H110,{2}, FALSE), TRUE)=TRUE,VLOOKUP(E954,Store_VAM!B2:H273,{2}, FALSE),VLOOKUP(E954,Store_SRP!B2:H110,{2}, FALSE)), VLOOKUP(E954,Store_Showcase!B2:H144,{2}, FALSE))</f>
      </c>
      <c r="G954">
        <v>656322</v>
      </c>
      <c r="H954" t="s">
        <v>2166</v>
      </c>
      <c r="I954" s="8" t="s">
        <v>2167</v>
      </c>
      <c r="J954" t="s">
        <v>36</v>
      </c>
      <c r="K954" s="8">
        <f>IF(J954="PCK", I954, 0)</f>
      </c>
      <c r="L954" s="8">
        <f>IF(J954="KLS", I954, IF(J954="PCK", I954*VLOOKUP(G954,Sku_Consolidated!A2:U957,21, FALSE),I954*VLOOKUP(G954,Sku_Consolidated!A2:U957,21, FALSE)))</f>
      </c>
      <c r="M954" s="8">
        <f>IF(J954="PCS", I954, 0)</f>
      </c>
      <c r="N954" s="8" t="s">
        <v>2168</v>
      </c>
      <c r="O954" s="8">
        <f>N954 * VLOOKUP(E954&amp;VLOOKUP(G954,Sku_Consolidated!A2:Q957,17,FALSE),Sku_CommRate!A2:E1002, 5, FALSE)</f>
      </c>
      <c r="P954" s="8">
        <f>N954 - O954</f>
      </c>
      <c r="Q954">
        <f>VLOOKUP(G954,Sku_Consolidated!A2:G957,7, FALSE)</f>
      </c>
      <c r="R954">
        <f>IF(IFERROR(VLOOKUP(E954,Store_Showcase!B2:H144,7, FALSE), TRUE)=TRUE, IF(IFERROR(VLOOKUP(E954,Store_SRP!B2:H110,7, FALSE), TRUE)=TRUE,VLOOKUP(E954,Store_VAM!B2:H273,7, FALSE),VLOOKUP(E954,Store_SRP!B2:H110,7, FALSE)), VLOOKUP(E954,Store_Showcase!B2:H144,7, FALSE))</f>
      </c>
      <c r="S954">
        <f>IF(IFERROR(VLOOKUP(E954,Store_Showcase!B2:I144,8, FALSE), TRUE)=TRUE, IF(IFERROR(VLOOKUP(E954,Store_SRP!B2:I110,8, FALSE), TRUE)=TRUE,VLOOKUP(E954,Store_VAM!B2:I273,8, FALSE),VLOOKUP(E954,Store_SRP!B2:I110,8, FALSE)), VLOOKUP(E954,Store_Showcase!B2:I144,8, FALSE))</f>
      </c>
      <c r="T954">
        <f>VLOOKUP(G954,Sku_Consolidated!A2:R957,18,FALSE)</f>
      </c>
      <c r="U954">
        <v>6775</v>
      </c>
      <c r="V954">
        <f>IF(VLOOKUP(G954,Sku_Consolidated!A2:S957,19,FALSE)="SHOWCASE", VLOOKUP(E954,Store_Showcase!B2:L144,11, FALSE), IF(VLOOKUP(G954,Sku_Consolidated!A2:S957,19,FALSE)="VAM",VLOOKUP(E954,Store_VAM!B2:L273,11, FALSE),VLOOKUP(E954,Store_SRP!B2:L110,11, FALSE)))</f>
      </c>
      <c r="W954">
        <f>VLOOKUP(G954,Sku_Consolidated!A2:W957,11,FALSE)</f>
      </c>
      <c r="X954">
        <f>VLOOKUP(G954,Sku_Consolidated!A2:H957,8,FALSE)</f>
      </c>
      <c r="Y954">
        <f>VLOOKUP(G954,Sku_Consolidated!A2:I957,9,FALSE)</f>
      </c>
      <c r="Z954" t="s">
        <v>38</v>
      </c>
      <c r="AA954">
        <f>VLOOKUP(G954,Sku_Consolidated!A2:E957,5,FALSE)</f>
      </c>
      <c r="AB954">
        <f>IF(VLOOKUP(G954,Sku_Consolidated!A2:S957,19,FALSE)="SHOWCASE", VLOOKUP(E954,Store_Showcase!B2:N144,13, FALSE), IF(VLOOKUP(G954,Sku_Consolidated!A2:S957,19,FALSE)="VAM",VLOOKUP(E954,Store_VAM!B2:N273,13, FALSE),VLOOKUP(E954,Store_SRP!B2:N110,13, FALSE)))</f>
      </c>
      <c r="AC954">
        <f>IF(IFERROR(AB954,TRUE)=TRUE, "-","OK")</f>
      </c>
      <c r="AD954" s="8" t="s">
        <v>2169</v>
      </c>
      <c r="AE954" s="8" t="s">
        <v>2170</v>
      </c>
      <c r="AF954">
        <f>IF(IFERROR(VLOOKUP(E954,Store_Showcase!B2:H144,{5}, FALSE), TRUE)=TRUE, IF(IFERROR(VLOOKUP(E954,Store_SRP!B2:H110,{5}, FALSE), TRUE)=TRUE,VLOOKUP(E954,Store_VAM!B2:H273,{5}, FALSE),VLOOKUP(E954,Store_SRP!B2:H110,{5}, FALSE)), VLOOKUP(E954,Store_Showcase!B2:H144,{5}, FALSE))</f>
      </c>
      <c r="AG954">
        <f>IF(IFERROR(VLOOKUP(E954,Store_Showcase!B2:H144,{6}, FALSE), TRUE)=TRUE, IF(IFERROR(VLOOKUP(E954,Store_SRP!B2:H110,{6}, FALSE), TRUE)=TRUE,VLOOKUP(E954,Store_VAM!B2:H273,{6}, FALSE),VLOOKUP(E954,Store_SRP!B2:H110,{6}, FALSE)), VLOOKUP(E954,Store_Showcase!B2:H144,{6}, FALSE))</f>
      </c>
      <c r="AH954">
        <f>VLOOKUP(G954,Sku_Consolidated!A2:R957,18,FALSE)</f>
      </c>
      <c r="AI954">
        <f>VLOOKUP(G954,Sku_Consolidated!A2:S957,19,FALSE)</f>
      </c>
      <c r="AJ954">
        <f>VLOOKUP(G954,Sku_Consolidated!A2:T957,20,FALSE)</f>
      </c>
    </row>
    <row r="955" spans="1:36" x14ac:dyDescent="0.25">
      <c r="A955">
        <v>2024</v>
      </c>
      <c r="B955" t="s">
        <v>31</v>
      </c>
      <c r="C955" t="s">
        <v>32</v>
      </c>
      <c r="D955" t="s">
        <v>33</v>
      </c>
      <c r="E955">
        <v>423</v>
      </c>
      <c r="F955">
        <f>IF(IFERROR(VLOOKUP(E955,Store_Showcase!B2:H144,{2}, FALSE), TRUE)=TRUE, IF(IFERROR(VLOOKUP(E955,Store_SRP!B2:H110,{2}, FALSE), TRUE)=TRUE,VLOOKUP(E955,Store_VAM!B2:H273,{2}, FALSE),VLOOKUP(E955,Store_SRP!B2:H110,{2}, FALSE)), VLOOKUP(E955,Store_Showcase!B2:H144,{2}, FALSE))</f>
      </c>
      <c r="G955">
        <v>677203</v>
      </c>
      <c r="H955" t="s">
        <v>1408</v>
      </c>
      <c r="I955" s="8" t="s">
        <v>1130</v>
      </c>
      <c r="J955" t="s">
        <v>493</v>
      </c>
      <c r="K955" s="8">
        <f>IF(J955="PCK", I955, 0)</f>
      </c>
      <c r="L955" s="8">
        <f>IF(J955="KLS", I955, IF(J955="PCK", I955*VLOOKUP(G955,Sku_Consolidated!A2:U957,21, FALSE),I955*VLOOKUP(G955,Sku_Consolidated!A2:U957,21, FALSE)))</f>
      </c>
      <c r="M955" s="8">
        <f>IF(J955="PCS", I955, 0)</f>
      </c>
      <c r="N955" s="8" t="s">
        <v>2171</v>
      </c>
      <c r="O955" s="8">
        <f>N955 * VLOOKUP(E955&amp;VLOOKUP(G955,Sku_Consolidated!A2:Q957,17,FALSE),Sku_CommRate!A2:E1002, 5, FALSE)</f>
      </c>
      <c r="P955" s="8">
        <f>N955 - O955</f>
      </c>
      <c r="Q955">
        <f>VLOOKUP(G955,Sku_Consolidated!A2:G957,7, FALSE)</f>
      </c>
      <c r="R955">
        <f>IF(IFERROR(VLOOKUP(E955,Store_Showcase!B2:H144,7, FALSE), TRUE)=TRUE, IF(IFERROR(VLOOKUP(E955,Store_SRP!B2:H110,7, FALSE), TRUE)=TRUE,VLOOKUP(E955,Store_VAM!B2:H273,7, FALSE),VLOOKUP(E955,Store_SRP!B2:H110,7, FALSE)), VLOOKUP(E955,Store_Showcase!B2:H144,7, FALSE))</f>
      </c>
      <c r="S955">
        <f>IF(IFERROR(VLOOKUP(E955,Store_Showcase!B2:I144,8, FALSE), TRUE)=TRUE, IF(IFERROR(VLOOKUP(E955,Store_SRP!B2:I110,8, FALSE), TRUE)=TRUE,VLOOKUP(E955,Store_VAM!B2:I273,8, FALSE),VLOOKUP(E955,Store_SRP!B2:I110,8, FALSE)), VLOOKUP(E955,Store_Showcase!B2:I144,8, FALSE))</f>
      </c>
      <c r="T955">
        <f>VLOOKUP(G955,Sku_Consolidated!A2:R957,18,FALSE)</f>
      </c>
      <c r="U955">
        <v>9759</v>
      </c>
      <c r="V955">
        <f>IF(VLOOKUP(G955,Sku_Consolidated!A2:S957,19,FALSE)="SHOWCASE", VLOOKUP(E955,Store_Showcase!B2:L144,11, FALSE), IF(VLOOKUP(G955,Sku_Consolidated!A2:S957,19,FALSE)="VAM",VLOOKUP(E955,Store_VAM!B2:L273,11, FALSE),VLOOKUP(E955,Store_SRP!B2:L110,11, FALSE)))</f>
      </c>
      <c r="W955">
        <f>VLOOKUP(G955,Sku_Consolidated!A2:W957,11,FALSE)</f>
      </c>
      <c r="X955">
        <f>VLOOKUP(G955,Sku_Consolidated!A2:H957,8,FALSE)</f>
      </c>
      <c r="Y955">
        <f>VLOOKUP(G955,Sku_Consolidated!A2:I957,9,FALSE)</f>
      </c>
      <c r="Z955" t="s">
        <v>38</v>
      </c>
      <c r="AA955">
        <f>VLOOKUP(G955,Sku_Consolidated!A2:E957,5,FALSE)</f>
      </c>
      <c r="AB955">
        <f>IF(VLOOKUP(G955,Sku_Consolidated!A2:S957,19,FALSE)="SHOWCASE", VLOOKUP(E955,Store_Showcase!B2:N144,13, FALSE), IF(VLOOKUP(G955,Sku_Consolidated!A2:S957,19,FALSE)="VAM",VLOOKUP(E955,Store_VAM!B2:N273,13, FALSE),VLOOKUP(E955,Store_SRP!B2:N110,13, FALSE)))</f>
      </c>
      <c r="AC955">
        <f>IF(IFERROR(AB955,TRUE)=TRUE, "-","OK")</f>
      </c>
      <c r="AD955" s="8" t="s">
        <v>2171</v>
      </c>
      <c r="AE955" s="8" t="s">
        <v>39</v>
      </c>
      <c r="AF955">
        <f>IF(IFERROR(VLOOKUP(E955,Store_Showcase!B2:H144,{5}, FALSE), TRUE)=TRUE, IF(IFERROR(VLOOKUP(E955,Store_SRP!B2:H110,{5}, FALSE), TRUE)=TRUE,VLOOKUP(E955,Store_VAM!B2:H273,{5}, FALSE),VLOOKUP(E955,Store_SRP!B2:H110,{5}, FALSE)), VLOOKUP(E955,Store_Showcase!B2:H144,{5}, FALSE))</f>
      </c>
      <c r="AG955">
        <f>IF(IFERROR(VLOOKUP(E955,Store_Showcase!B2:H144,{6}, FALSE), TRUE)=TRUE, IF(IFERROR(VLOOKUP(E955,Store_SRP!B2:H110,{6}, FALSE), TRUE)=TRUE,VLOOKUP(E955,Store_VAM!B2:H273,{6}, FALSE),VLOOKUP(E955,Store_SRP!B2:H110,{6}, FALSE)), VLOOKUP(E955,Store_Showcase!B2:H144,{6}, FALSE))</f>
      </c>
      <c r="AH955">
        <f>VLOOKUP(G955,Sku_Consolidated!A2:R957,18,FALSE)</f>
      </c>
      <c r="AI955">
        <f>VLOOKUP(G955,Sku_Consolidated!A2:S957,19,FALSE)</f>
      </c>
      <c r="AJ955">
        <f>VLOOKUP(G955,Sku_Consolidated!A2:T957,20,FALSE)</f>
      </c>
    </row>
    <row r="956" spans="1:36" x14ac:dyDescent="0.25">
      <c r="A956">
        <v>2024</v>
      </c>
      <c r="B956" t="s">
        <v>31</v>
      </c>
      <c r="C956" t="s">
        <v>32</v>
      </c>
      <c r="D956" t="s">
        <v>33</v>
      </c>
      <c r="E956">
        <v>806</v>
      </c>
      <c r="F956">
        <f>IF(IFERROR(VLOOKUP(E956,Store_Showcase!B2:H144,{2}, FALSE), TRUE)=TRUE, IF(IFERROR(VLOOKUP(E956,Store_SRP!B2:H110,{2}, FALSE), TRUE)=TRUE,VLOOKUP(E956,Store_VAM!B2:H273,{2}, FALSE),VLOOKUP(E956,Store_SRP!B2:H110,{2}, FALSE)), VLOOKUP(E956,Store_Showcase!B2:H144,{2}, FALSE))</f>
      </c>
      <c r="G956">
        <v>662372</v>
      </c>
      <c r="H956" t="s">
        <v>654</v>
      </c>
      <c r="I956" s="8" t="s">
        <v>1643</v>
      </c>
      <c r="J956" t="s">
        <v>493</v>
      </c>
      <c r="K956" s="8">
        <f>IF(J956="PCK", I956, 0)</f>
      </c>
      <c r="L956" s="8">
        <f>IF(J956="KLS", I956, IF(J956="PCK", I956*VLOOKUP(G956,Sku_Consolidated!A2:U957,21, FALSE),I956*VLOOKUP(G956,Sku_Consolidated!A2:U957,21, FALSE)))</f>
      </c>
      <c r="M956" s="8">
        <f>IF(J956="PCS", I956, 0)</f>
      </c>
      <c r="N956" s="8" t="s">
        <v>2172</v>
      </c>
      <c r="O956" s="8">
        <f>N956 * VLOOKUP(E956&amp;VLOOKUP(G956,Sku_Consolidated!A2:Q957,17,FALSE),Sku_CommRate!A2:E1002, 5, FALSE)</f>
      </c>
      <c r="P956" s="8">
        <f>N956 - O956</f>
      </c>
      <c r="Q956">
        <f>VLOOKUP(G956,Sku_Consolidated!A2:G957,7, FALSE)</f>
      </c>
      <c r="R956">
        <f>IF(IFERROR(VLOOKUP(E956,Store_Showcase!B2:H144,7, FALSE), TRUE)=TRUE, IF(IFERROR(VLOOKUP(E956,Store_SRP!B2:H110,7, FALSE), TRUE)=TRUE,VLOOKUP(E956,Store_VAM!B2:H273,7, FALSE),VLOOKUP(E956,Store_SRP!B2:H110,7, FALSE)), VLOOKUP(E956,Store_Showcase!B2:H144,7, FALSE))</f>
      </c>
      <c r="S956">
        <f>IF(IFERROR(VLOOKUP(E956,Store_Showcase!B2:I144,8, FALSE), TRUE)=TRUE, IF(IFERROR(VLOOKUP(E956,Store_SRP!B2:I110,8, FALSE), TRUE)=TRUE,VLOOKUP(E956,Store_VAM!B2:I273,8, FALSE),VLOOKUP(E956,Store_SRP!B2:I110,8, FALSE)), VLOOKUP(E956,Store_Showcase!B2:I144,8, FALSE))</f>
      </c>
      <c r="T956">
        <f>VLOOKUP(G956,Sku_Consolidated!A2:R957,18,FALSE)</f>
      </c>
      <c r="U956">
        <v>4806532531625</v>
      </c>
      <c r="V956">
        <f>IF(VLOOKUP(G956,Sku_Consolidated!A2:S957,19,FALSE)="SHOWCASE", VLOOKUP(E956,Store_Showcase!B2:L144,11, FALSE), IF(VLOOKUP(G956,Sku_Consolidated!A2:S957,19,FALSE)="VAM",VLOOKUP(E956,Store_VAM!B2:L273,11, FALSE),VLOOKUP(E956,Store_SRP!B2:L110,11, FALSE)))</f>
      </c>
      <c r="W956">
        <f>VLOOKUP(G956,Sku_Consolidated!A2:W957,11,FALSE)</f>
      </c>
      <c r="X956">
        <f>VLOOKUP(G956,Sku_Consolidated!A2:H957,8,FALSE)</f>
      </c>
      <c r="Y956">
        <f>VLOOKUP(G956,Sku_Consolidated!A2:I957,9,FALSE)</f>
      </c>
      <c r="Z956" t="s">
        <v>38</v>
      </c>
      <c r="AA956">
        <f>VLOOKUP(G956,Sku_Consolidated!A2:E957,5,FALSE)</f>
      </c>
      <c r="AB956">
        <f>IF(VLOOKUP(G956,Sku_Consolidated!A2:S957,19,FALSE)="SHOWCASE", VLOOKUP(E956,Store_Showcase!B2:N144,13, FALSE), IF(VLOOKUP(G956,Sku_Consolidated!A2:S957,19,FALSE)="VAM",VLOOKUP(E956,Store_VAM!B2:N273,13, FALSE),VLOOKUP(E956,Store_SRP!B2:N110,13, FALSE)))</f>
      </c>
      <c r="AC956">
        <f>IF(IFERROR(AB956,TRUE)=TRUE, "-","OK")</f>
      </c>
      <c r="AD956" s="8" t="s">
        <v>2173</v>
      </c>
      <c r="AE956" s="8" t="s">
        <v>2174</v>
      </c>
      <c r="AF956">
        <f>IF(IFERROR(VLOOKUP(E956,Store_Showcase!B2:H144,{5}, FALSE), TRUE)=TRUE, IF(IFERROR(VLOOKUP(E956,Store_SRP!B2:H110,{5}, FALSE), TRUE)=TRUE,VLOOKUP(E956,Store_VAM!B2:H273,{5}, FALSE),VLOOKUP(E956,Store_SRP!B2:H110,{5}, FALSE)), VLOOKUP(E956,Store_Showcase!B2:H144,{5}, FALSE))</f>
      </c>
      <c r="AG956">
        <f>IF(IFERROR(VLOOKUP(E956,Store_Showcase!B2:H144,{6}, FALSE), TRUE)=TRUE, IF(IFERROR(VLOOKUP(E956,Store_SRP!B2:H110,{6}, FALSE), TRUE)=TRUE,VLOOKUP(E956,Store_VAM!B2:H273,{6}, FALSE),VLOOKUP(E956,Store_SRP!B2:H110,{6}, FALSE)), VLOOKUP(E956,Store_Showcase!B2:H144,{6}, FALSE))</f>
      </c>
      <c r="AH956">
        <f>VLOOKUP(G956,Sku_Consolidated!A2:R957,18,FALSE)</f>
      </c>
      <c r="AI956">
        <f>VLOOKUP(G956,Sku_Consolidated!A2:S957,19,FALSE)</f>
      </c>
      <c r="AJ956">
        <f>VLOOKUP(G956,Sku_Consolidated!A2:T957,20,FALSE)</f>
      </c>
    </row>
    <row r="957" spans="1:36" x14ac:dyDescent="0.25">
      <c r="A957">
        <v>2024</v>
      </c>
      <c r="B957" t="s">
        <v>31</v>
      </c>
      <c r="C957" t="s">
        <v>32</v>
      </c>
      <c r="D957" t="s">
        <v>33</v>
      </c>
      <c r="E957">
        <v>465</v>
      </c>
      <c r="F957">
        <f>IF(IFERROR(VLOOKUP(E957,Store_Showcase!B2:H144,{2}, FALSE), TRUE)=TRUE, IF(IFERROR(VLOOKUP(E957,Store_SRP!B2:H110,{2}, FALSE), TRUE)=TRUE,VLOOKUP(E957,Store_VAM!B2:H273,{2}, FALSE),VLOOKUP(E957,Store_SRP!B2:H110,{2}, FALSE)), VLOOKUP(E957,Store_Showcase!B2:H144,{2}, FALSE))</f>
      </c>
      <c r="G957">
        <v>662372</v>
      </c>
      <c r="H957" t="s">
        <v>654</v>
      </c>
      <c r="I957" s="8" t="s">
        <v>1643</v>
      </c>
      <c r="J957" t="s">
        <v>493</v>
      </c>
      <c r="K957" s="8">
        <f>IF(J957="PCK", I957, 0)</f>
      </c>
      <c r="L957" s="8">
        <f>IF(J957="KLS", I957, IF(J957="PCK", I957*VLOOKUP(G957,Sku_Consolidated!A2:U957,21, FALSE),I957*VLOOKUP(G957,Sku_Consolidated!A2:U957,21, FALSE)))</f>
      </c>
      <c r="M957" s="8">
        <f>IF(J957="PCS", I957, 0)</f>
      </c>
      <c r="N957" s="8" t="s">
        <v>2172</v>
      </c>
      <c r="O957" s="8">
        <f>N957 * VLOOKUP(E957&amp;VLOOKUP(G957,Sku_Consolidated!A2:Q957,17,FALSE),Sku_CommRate!A2:E1002, 5, FALSE)</f>
      </c>
      <c r="P957" s="8">
        <f>N957 - O957</f>
      </c>
      <c r="Q957">
        <f>VLOOKUP(G957,Sku_Consolidated!A2:G957,7, FALSE)</f>
      </c>
      <c r="R957">
        <f>IF(IFERROR(VLOOKUP(E957,Store_Showcase!B2:H144,7, FALSE), TRUE)=TRUE, IF(IFERROR(VLOOKUP(E957,Store_SRP!B2:H110,7, FALSE), TRUE)=TRUE,VLOOKUP(E957,Store_VAM!B2:H273,7, FALSE),VLOOKUP(E957,Store_SRP!B2:H110,7, FALSE)), VLOOKUP(E957,Store_Showcase!B2:H144,7, FALSE))</f>
      </c>
      <c r="S957">
        <f>IF(IFERROR(VLOOKUP(E957,Store_Showcase!B2:I144,8, FALSE), TRUE)=TRUE, IF(IFERROR(VLOOKUP(E957,Store_SRP!B2:I110,8, FALSE), TRUE)=TRUE,VLOOKUP(E957,Store_VAM!B2:I273,8, FALSE),VLOOKUP(E957,Store_SRP!B2:I110,8, FALSE)), VLOOKUP(E957,Store_Showcase!B2:I144,8, FALSE))</f>
      </c>
      <c r="T957">
        <f>VLOOKUP(G957,Sku_Consolidated!A2:R957,18,FALSE)</f>
      </c>
      <c r="U957">
        <v>4806532531625</v>
      </c>
      <c r="V957">
        <f>IF(VLOOKUP(G957,Sku_Consolidated!A2:S957,19,FALSE)="SHOWCASE", VLOOKUP(E957,Store_Showcase!B2:L144,11, FALSE), IF(VLOOKUP(G957,Sku_Consolidated!A2:S957,19,FALSE)="VAM",VLOOKUP(E957,Store_VAM!B2:L273,11, FALSE),VLOOKUP(E957,Store_SRP!B2:L110,11, FALSE)))</f>
      </c>
      <c r="W957">
        <f>VLOOKUP(G957,Sku_Consolidated!A2:W957,11,FALSE)</f>
      </c>
      <c r="X957">
        <f>VLOOKUP(G957,Sku_Consolidated!A2:H957,8,FALSE)</f>
      </c>
      <c r="Y957">
        <f>VLOOKUP(G957,Sku_Consolidated!A2:I957,9,FALSE)</f>
      </c>
      <c r="Z957" t="s">
        <v>38</v>
      </c>
      <c r="AA957">
        <f>VLOOKUP(G957,Sku_Consolidated!A2:E957,5,FALSE)</f>
      </c>
      <c r="AB957">
        <f>IF(VLOOKUP(G957,Sku_Consolidated!A2:S957,19,FALSE)="SHOWCASE", VLOOKUP(E957,Store_Showcase!B2:N144,13, FALSE), IF(VLOOKUP(G957,Sku_Consolidated!A2:S957,19,FALSE)="VAM",VLOOKUP(E957,Store_VAM!B2:N273,13, FALSE),VLOOKUP(E957,Store_SRP!B2:N110,13, FALSE)))</f>
      </c>
      <c r="AC957">
        <f>IF(IFERROR(AB957,TRUE)=TRUE, "-","OK")</f>
      </c>
      <c r="AD957" s="8" t="s">
        <v>2173</v>
      </c>
      <c r="AE957" s="8" t="s">
        <v>2174</v>
      </c>
      <c r="AF957">
        <f>IF(IFERROR(VLOOKUP(E957,Store_Showcase!B2:H144,{5}, FALSE), TRUE)=TRUE, IF(IFERROR(VLOOKUP(E957,Store_SRP!B2:H110,{5}, FALSE), TRUE)=TRUE,VLOOKUP(E957,Store_VAM!B2:H273,{5}, FALSE),VLOOKUP(E957,Store_SRP!B2:H110,{5}, FALSE)), VLOOKUP(E957,Store_Showcase!B2:H144,{5}, FALSE))</f>
      </c>
      <c r="AG957">
        <f>IF(IFERROR(VLOOKUP(E957,Store_Showcase!B2:H144,{6}, FALSE), TRUE)=TRUE, IF(IFERROR(VLOOKUP(E957,Store_SRP!B2:H110,{6}, FALSE), TRUE)=TRUE,VLOOKUP(E957,Store_VAM!B2:H273,{6}, FALSE),VLOOKUP(E957,Store_SRP!B2:H110,{6}, FALSE)), VLOOKUP(E957,Store_Showcase!B2:H144,{6}, FALSE))</f>
      </c>
      <c r="AH957">
        <f>VLOOKUP(G957,Sku_Consolidated!A2:R957,18,FALSE)</f>
      </c>
      <c r="AI957">
        <f>VLOOKUP(G957,Sku_Consolidated!A2:S957,19,FALSE)</f>
      </c>
      <c r="AJ957">
        <f>VLOOKUP(G957,Sku_Consolidated!A2:T957,20,FALSE)</f>
      </c>
    </row>
    <row r="958" spans="1:36" x14ac:dyDescent="0.25">
      <c r="A958">
        <v>2024</v>
      </c>
      <c r="B958" t="s">
        <v>31</v>
      </c>
      <c r="C958" t="s">
        <v>32</v>
      </c>
      <c r="D958" t="s">
        <v>33</v>
      </c>
      <c r="E958">
        <v>727</v>
      </c>
      <c r="F958">
        <f>IF(IFERROR(VLOOKUP(E958,Store_Showcase!B2:H144,{2}, FALSE), TRUE)=TRUE, IF(IFERROR(VLOOKUP(E958,Store_SRP!B2:H110,{2}, FALSE), TRUE)=TRUE,VLOOKUP(E958,Store_VAM!B2:H273,{2}, FALSE),VLOOKUP(E958,Store_SRP!B2:H110,{2}, FALSE)), VLOOKUP(E958,Store_Showcase!B2:H144,{2}, FALSE))</f>
      </c>
      <c r="G958">
        <v>662372</v>
      </c>
      <c r="H958" t="s">
        <v>654</v>
      </c>
      <c r="I958" s="8" t="s">
        <v>1643</v>
      </c>
      <c r="J958" t="s">
        <v>493</v>
      </c>
      <c r="K958" s="8">
        <f>IF(J958="PCK", I958, 0)</f>
      </c>
      <c r="L958" s="8">
        <f>IF(J958="KLS", I958, IF(J958="PCK", I958*VLOOKUP(G958,Sku_Consolidated!A2:U957,21, FALSE),I958*VLOOKUP(G958,Sku_Consolidated!A2:U957,21, FALSE)))</f>
      </c>
      <c r="M958" s="8">
        <f>IF(J958="PCS", I958, 0)</f>
      </c>
      <c r="N958" s="8" t="s">
        <v>2172</v>
      </c>
      <c r="O958" s="8">
        <f>N958 * VLOOKUP(E958&amp;VLOOKUP(G958,Sku_Consolidated!A2:Q957,17,FALSE),Sku_CommRate!A2:E1002, 5, FALSE)</f>
      </c>
      <c r="P958" s="8">
        <f>N958 - O958</f>
      </c>
      <c r="Q958">
        <f>VLOOKUP(G958,Sku_Consolidated!A2:G957,7, FALSE)</f>
      </c>
      <c r="R958">
        <f>IF(IFERROR(VLOOKUP(E958,Store_Showcase!B2:H144,7, FALSE), TRUE)=TRUE, IF(IFERROR(VLOOKUP(E958,Store_SRP!B2:H110,7, FALSE), TRUE)=TRUE,VLOOKUP(E958,Store_VAM!B2:H273,7, FALSE),VLOOKUP(E958,Store_SRP!B2:H110,7, FALSE)), VLOOKUP(E958,Store_Showcase!B2:H144,7, FALSE))</f>
      </c>
      <c r="S958">
        <f>IF(IFERROR(VLOOKUP(E958,Store_Showcase!B2:I144,8, FALSE), TRUE)=TRUE, IF(IFERROR(VLOOKUP(E958,Store_SRP!B2:I110,8, FALSE), TRUE)=TRUE,VLOOKUP(E958,Store_VAM!B2:I273,8, FALSE),VLOOKUP(E958,Store_SRP!B2:I110,8, FALSE)), VLOOKUP(E958,Store_Showcase!B2:I144,8, FALSE))</f>
      </c>
      <c r="T958">
        <f>VLOOKUP(G958,Sku_Consolidated!A2:R957,18,FALSE)</f>
      </c>
      <c r="U958">
        <v>4806532531625</v>
      </c>
      <c r="V958">
        <f>IF(VLOOKUP(G958,Sku_Consolidated!A2:S957,19,FALSE)="SHOWCASE", VLOOKUP(E958,Store_Showcase!B2:L144,11, FALSE), IF(VLOOKUP(G958,Sku_Consolidated!A2:S957,19,FALSE)="VAM",VLOOKUP(E958,Store_VAM!B2:L273,11, FALSE),VLOOKUP(E958,Store_SRP!B2:L110,11, FALSE)))</f>
      </c>
      <c r="W958">
        <f>VLOOKUP(G958,Sku_Consolidated!A2:W957,11,FALSE)</f>
      </c>
      <c r="X958">
        <f>VLOOKUP(G958,Sku_Consolidated!A2:H957,8,FALSE)</f>
      </c>
      <c r="Y958">
        <f>VLOOKUP(G958,Sku_Consolidated!A2:I957,9,FALSE)</f>
      </c>
      <c r="Z958" t="s">
        <v>38</v>
      </c>
      <c r="AA958">
        <f>VLOOKUP(G958,Sku_Consolidated!A2:E957,5,FALSE)</f>
      </c>
      <c r="AB958">
        <f>IF(VLOOKUP(G958,Sku_Consolidated!A2:S957,19,FALSE)="SHOWCASE", VLOOKUP(E958,Store_Showcase!B2:N144,13, FALSE), IF(VLOOKUP(G958,Sku_Consolidated!A2:S957,19,FALSE)="VAM",VLOOKUP(E958,Store_VAM!B2:N273,13, FALSE),VLOOKUP(E958,Store_SRP!B2:N110,13, FALSE)))</f>
      </c>
      <c r="AC958">
        <f>IF(IFERROR(AB958,TRUE)=TRUE, "-","OK")</f>
      </c>
      <c r="AD958" s="8" t="s">
        <v>2173</v>
      </c>
      <c r="AE958" s="8" t="s">
        <v>2174</v>
      </c>
      <c r="AF958">
        <f>IF(IFERROR(VLOOKUP(E958,Store_Showcase!B2:H144,{5}, FALSE), TRUE)=TRUE, IF(IFERROR(VLOOKUP(E958,Store_SRP!B2:H110,{5}, FALSE), TRUE)=TRUE,VLOOKUP(E958,Store_VAM!B2:H273,{5}, FALSE),VLOOKUP(E958,Store_SRP!B2:H110,{5}, FALSE)), VLOOKUP(E958,Store_Showcase!B2:H144,{5}, FALSE))</f>
      </c>
      <c r="AG958">
        <f>IF(IFERROR(VLOOKUP(E958,Store_Showcase!B2:H144,{6}, FALSE), TRUE)=TRUE, IF(IFERROR(VLOOKUP(E958,Store_SRP!B2:H110,{6}, FALSE), TRUE)=TRUE,VLOOKUP(E958,Store_VAM!B2:H273,{6}, FALSE),VLOOKUP(E958,Store_SRP!B2:H110,{6}, FALSE)), VLOOKUP(E958,Store_Showcase!B2:H144,{6}, FALSE))</f>
      </c>
      <c r="AH958">
        <f>VLOOKUP(G958,Sku_Consolidated!A2:R957,18,FALSE)</f>
      </c>
      <c r="AI958">
        <f>VLOOKUP(G958,Sku_Consolidated!A2:S957,19,FALSE)</f>
      </c>
      <c r="AJ958">
        <f>VLOOKUP(G958,Sku_Consolidated!A2:T957,20,FALSE)</f>
      </c>
    </row>
    <row r="959" spans="1:36" x14ac:dyDescent="0.25">
      <c r="A959">
        <v>2024</v>
      </c>
      <c r="B959" t="s">
        <v>31</v>
      </c>
      <c r="C959" t="s">
        <v>32</v>
      </c>
      <c r="D959" t="s">
        <v>33</v>
      </c>
      <c r="E959">
        <v>137</v>
      </c>
      <c r="F959">
        <f>IF(IFERROR(VLOOKUP(E959,Store_Showcase!B2:H144,{2}, FALSE), TRUE)=TRUE, IF(IFERROR(VLOOKUP(E959,Store_SRP!B2:H110,{2}, FALSE), TRUE)=TRUE,VLOOKUP(E959,Store_VAM!B2:H273,{2}, FALSE),VLOOKUP(E959,Store_SRP!B2:H110,{2}, FALSE)), VLOOKUP(E959,Store_Showcase!B2:H144,{2}, FALSE))</f>
      </c>
      <c r="G959">
        <v>662372</v>
      </c>
      <c r="H959" t="s">
        <v>654</v>
      </c>
      <c r="I959" s="8" t="s">
        <v>1643</v>
      </c>
      <c r="J959" t="s">
        <v>493</v>
      </c>
      <c r="K959" s="8">
        <f>IF(J959="PCK", I959, 0)</f>
      </c>
      <c r="L959" s="8">
        <f>IF(J959="KLS", I959, IF(J959="PCK", I959*VLOOKUP(G959,Sku_Consolidated!A2:U957,21, FALSE),I959*VLOOKUP(G959,Sku_Consolidated!A2:U957,21, FALSE)))</f>
      </c>
      <c r="M959" s="8">
        <f>IF(J959="PCS", I959, 0)</f>
      </c>
      <c r="N959" s="8" t="s">
        <v>2175</v>
      </c>
      <c r="O959" s="8">
        <f>N959 * VLOOKUP(E959&amp;VLOOKUP(G959,Sku_Consolidated!A2:Q957,17,FALSE),Sku_CommRate!A2:E1002, 5, FALSE)</f>
      </c>
      <c r="P959" s="8">
        <f>N959 - O959</f>
      </c>
      <c r="Q959">
        <f>VLOOKUP(G959,Sku_Consolidated!A2:G957,7, FALSE)</f>
      </c>
      <c r="R959">
        <f>IF(IFERROR(VLOOKUP(E959,Store_Showcase!B2:H144,7, FALSE), TRUE)=TRUE, IF(IFERROR(VLOOKUP(E959,Store_SRP!B2:H110,7, FALSE), TRUE)=TRUE,VLOOKUP(E959,Store_VAM!B2:H273,7, FALSE),VLOOKUP(E959,Store_SRP!B2:H110,7, FALSE)), VLOOKUP(E959,Store_Showcase!B2:H144,7, FALSE))</f>
      </c>
      <c r="S959">
        <f>IF(IFERROR(VLOOKUP(E959,Store_Showcase!B2:I144,8, FALSE), TRUE)=TRUE, IF(IFERROR(VLOOKUP(E959,Store_SRP!B2:I110,8, FALSE), TRUE)=TRUE,VLOOKUP(E959,Store_VAM!B2:I273,8, FALSE),VLOOKUP(E959,Store_SRP!B2:I110,8, FALSE)), VLOOKUP(E959,Store_Showcase!B2:I144,8, FALSE))</f>
      </c>
      <c r="T959">
        <f>VLOOKUP(G959,Sku_Consolidated!A2:R957,18,FALSE)</f>
      </c>
      <c r="U959">
        <v>4806532531625</v>
      </c>
      <c r="V959">
        <f>IF(VLOOKUP(G959,Sku_Consolidated!A2:S957,19,FALSE)="SHOWCASE", VLOOKUP(E959,Store_Showcase!B2:L144,11, FALSE), IF(VLOOKUP(G959,Sku_Consolidated!A2:S957,19,FALSE)="VAM",VLOOKUP(E959,Store_VAM!B2:L273,11, FALSE),VLOOKUP(E959,Store_SRP!B2:L110,11, FALSE)))</f>
      </c>
      <c r="W959">
        <f>VLOOKUP(G959,Sku_Consolidated!A2:W957,11,FALSE)</f>
      </c>
      <c r="X959">
        <f>VLOOKUP(G959,Sku_Consolidated!A2:H957,8,FALSE)</f>
      </c>
      <c r="Y959">
        <f>VLOOKUP(G959,Sku_Consolidated!A2:I957,9,FALSE)</f>
      </c>
      <c r="Z959" t="s">
        <v>38</v>
      </c>
      <c r="AA959">
        <f>VLOOKUP(G959,Sku_Consolidated!A2:E957,5,FALSE)</f>
      </c>
      <c r="AB959">
        <f>IF(VLOOKUP(G959,Sku_Consolidated!A2:S957,19,FALSE)="SHOWCASE", VLOOKUP(E959,Store_Showcase!B2:N144,13, FALSE), IF(VLOOKUP(G959,Sku_Consolidated!A2:S957,19,FALSE)="VAM",VLOOKUP(E959,Store_VAM!B2:N273,13, FALSE),VLOOKUP(E959,Store_SRP!B2:N110,13, FALSE)))</f>
      </c>
      <c r="AC959">
        <f>IF(IFERROR(AB959,TRUE)=TRUE, "-","OK")</f>
      </c>
      <c r="AD959" s="8" t="s">
        <v>2176</v>
      </c>
      <c r="AE959" s="8" t="s">
        <v>2177</v>
      </c>
      <c r="AF959">
        <f>IF(IFERROR(VLOOKUP(E959,Store_Showcase!B2:H144,{5}, FALSE), TRUE)=TRUE, IF(IFERROR(VLOOKUP(E959,Store_SRP!B2:H110,{5}, FALSE), TRUE)=TRUE,VLOOKUP(E959,Store_VAM!B2:H273,{5}, FALSE),VLOOKUP(E959,Store_SRP!B2:H110,{5}, FALSE)), VLOOKUP(E959,Store_Showcase!B2:H144,{5}, FALSE))</f>
      </c>
      <c r="AG959">
        <f>IF(IFERROR(VLOOKUP(E959,Store_Showcase!B2:H144,{6}, FALSE), TRUE)=TRUE, IF(IFERROR(VLOOKUP(E959,Store_SRP!B2:H110,{6}, FALSE), TRUE)=TRUE,VLOOKUP(E959,Store_VAM!B2:H273,{6}, FALSE),VLOOKUP(E959,Store_SRP!B2:H110,{6}, FALSE)), VLOOKUP(E959,Store_Showcase!B2:H144,{6}, FALSE))</f>
      </c>
      <c r="AH959">
        <f>VLOOKUP(G959,Sku_Consolidated!A2:R957,18,FALSE)</f>
      </c>
      <c r="AI959">
        <f>VLOOKUP(G959,Sku_Consolidated!A2:S957,19,FALSE)</f>
      </c>
      <c r="AJ959">
        <f>VLOOKUP(G959,Sku_Consolidated!A2:T957,20,FALSE)</f>
      </c>
    </row>
    <row r="960" spans="1:36" x14ac:dyDescent="0.25">
      <c r="A960">
        <v>2024</v>
      </c>
      <c r="B960" t="s">
        <v>31</v>
      </c>
      <c r="C960" t="s">
        <v>32</v>
      </c>
      <c r="D960" t="s">
        <v>33</v>
      </c>
      <c r="E960">
        <v>465</v>
      </c>
      <c r="F960">
        <f>IF(IFERROR(VLOOKUP(E960,Store_Showcase!B2:H144,{2}, FALSE), TRUE)=TRUE, IF(IFERROR(VLOOKUP(E960,Store_SRP!B2:H110,{2}, FALSE), TRUE)=TRUE,VLOOKUP(E960,Store_VAM!B2:H273,{2}, FALSE),VLOOKUP(E960,Store_SRP!B2:H110,{2}, FALSE)), VLOOKUP(E960,Store_Showcase!B2:H144,{2}, FALSE))</f>
      </c>
      <c r="G960">
        <v>655718</v>
      </c>
      <c r="H960" t="s">
        <v>306</v>
      </c>
      <c r="I960" s="8" t="s">
        <v>2178</v>
      </c>
      <c r="J960" t="s">
        <v>36</v>
      </c>
      <c r="K960" s="8">
        <f>IF(J960="PCK", I960, 0)</f>
      </c>
      <c r="L960" s="8">
        <f>IF(J960="KLS", I960, IF(J960="PCK", I960*VLOOKUP(G960,Sku_Consolidated!A2:U957,21, FALSE),I960*VLOOKUP(G960,Sku_Consolidated!A2:U957,21, FALSE)))</f>
      </c>
      <c r="M960" s="8">
        <f>IF(J960="PCS", I960, 0)</f>
      </c>
      <c r="N960" s="8" t="s">
        <v>2179</v>
      </c>
      <c r="O960" s="8">
        <f>N960 * VLOOKUP(E960&amp;VLOOKUP(G960,Sku_Consolidated!A2:Q957,17,FALSE),Sku_CommRate!A2:E1002, 5, FALSE)</f>
      </c>
      <c r="P960" s="8">
        <f>N960 - O960</f>
      </c>
      <c r="Q960">
        <f>VLOOKUP(G960,Sku_Consolidated!A2:G957,7, FALSE)</f>
      </c>
      <c r="R960">
        <f>IF(IFERROR(VLOOKUP(E960,Store_Showcase!B2:H144,7, FALSE), TRUE)=TRUE, IF(IFERROR(VLOOKUP(E960,Store_SRP!B2:H110,7, FALSE), TRUE)=TRUE,VLOOKUP(E960,Store_VAM!B2:H273,7, FALSE),VLOOKUP(E960,Store_SRP!B2:H110,7, FALSE)), VLOOKUP(E960,Store_Showcase!B2:H144,7, FALSE))</f>
      </c>
      <c r="S960">
        <f>IF(IFERROR(VLOOKUP(E960,Store_Showcase!B2:I144,8, FALSE), TRUE)=TRUE, IF(IFERROR(VLOOKUP(E960,Store_SRP!B2:I110,8, FALSE), TRUE)=TRUE,VLOOKUP(E960,Store_VAM!B2:I273,8, FALSE),VLOOKUP(E960,Store_SRP!B2:I110,8, FALSE)), VLOOKUP(E960,Store_Showcase!B2:I144,8, FALSE))</f>
      </c>
      <c r="T960">
        <f>VLOOKUP(G960,Sku_Consolidated!A2:R957,18,FALSE)</f>
      </c>
      <c r="U960">
        <v>6446</v>
      </c>
      <c r="V960">
        <f>IF(VLOOKUP(G960,Sku_Consolidated!A2:S957,19,FALSE)="SHOWCASE", VLOOKUP(E960,Store_Showcase!B2:L144,11, FALSE), IF(VLOOKUP(G960,Sku_Consolidated!A2:S957,19,FALSE)="VAM",VLOOKUP(E960,Store_VAM!B2:L273,11, FALSE),VLOOKUP(E960,Store_SRP!B2:L110,11, FALSE)))</f>
      </c>
      <c r="W960">
        <f>VLOOKUP(G960,Sku_Consolidated!A2:W957,11,FALSE)</f>
      </c>
      <c r="X960">
        <f>VLOOKUP(G960,Sku_Consolidated!A2:H957,8,FALSE)</f>
      </c>
      <c r="Y960">
        <f>VLOOKUP(G960,Sku_Consolidated!A2:I957,9,FALSE)</f>
      </c>
      <c r="Z960" t="s">
        <v>38</v>
      </c>
      <c r="AA960">
        <f>VLOOKUP(G960,Sku_Consolidated!A2:E957,5,FALSE)</f>
      </c>
      <c r="AB960">
        <f>IF(VLOOKUP(G960,Sku_Consolidated!A2:S957,19,FALSE)="SHOWCASE", VLOOKUP(E960,Store_Showcase!B2:N144,13, FALSE), IF(VLOOKUP(G960,Sku_Consolidated!A2:S957,19,FALSE)="VAM",VLOOKUP(E960,Store_VAM!B2:N273,13, FALSE),VLOOKUP(E960,Store_SRP!B2:N110,13, FALSE)))</f>
      </c>
      <c r="AC960">
        <f>IF(IFERROR(AB960,TRUE)=TRUE, "-","OK")</f>
      </c>
      <c r="AD960" s="8" t="s">
        <v>2179</v>
      </c>
      <c r="AE960" s="8" t="s">
        <v>39</v>
      </c>
      <c r="AF960">
        <f>IF(IFERROR(VLOOKUP(E960,Store_Showcase!B2:H144,{5}, FALSE), TRUE)=TRUE, IF(IFERROR(VLOOKUP(E960,Store_SRP!B2:H110,{5}, FALSE), TRUE)=TRUE,VLOOKUP(E960,Store_VAM!B2:H273,{5}, FALSE),VLOOKUP(E960,Store_SRP!B2:H110,{5}, FALSE)), VLOOKUP(E960,Store_Showcase!B2:H144,{5}, FALSE))</f>
      </c>
      <c r="AG960">
        <f>IF(IFERROR(VLOOKUP(E960,Store_Showcase!B2:H144,{6}, FALSE), TRUE)=TRUE, IF(IFERROR(VLOOKUP(E960,Store_SRP!B2:H110,{6}, FALSE), TRUE)=TRUE,VLOOKUP(E960,Store_VAM!B2:H273,{6}, FALSE),VLOOKUP(E960,Store_SRP!B2:H110,{6}, FALSE)), VLOOKUP(E960,Store_Showcase!B2:H144,{6}, FALSE))</f>
      </c>
      <c r="AH960">
        <f>VLOOKUP(G960,Sku_Consolidated!A2:R957,18,FALSE)</f>
      </c>
      <c r="AI960">
        <f>VLOOKUP(G960,Sku_Consolidated!A2:S957,19,FALSE)</f>
      </c>
      <c r="AJ960">
        <f>VLOOKUP(G960,Sku_Consolidated!A2:T957,20,FALSE)</f>
      </c>
    </row>
    <row r="961" spans="1:36" x14ac:dyDescent="0.25">
      <c r="A961">
        <v>2024</v>
      </c>
      <c r="B961" t="s">
        <v>31</v>
      </c>
      <c r="C961" t="s">
        <v>32</v>
      </c>
      <c r="D961" t="s">
        <v>33</v>
      </c>
      <c r="E961">
        <v>813</v>
      </c>
      <c r="F961">
        <f>IF(IFERROR(VLOOKUP(E961,Store_Showcase!B2:H144,{2}, FALSE), TRUE)=TRUE, IF(IFERROR(VLOOKUP(E961,Store_SRP!B2:H110,{2}, FALSE), TRUE)=TRUE,VLOOKUP(E961,Store_VAM!B2:H273,{2}, FALSE),VLOOKUP(E961,Store_SRP!B2:H110,{2}, FALSE)), VLOOKUP(E961,Store_Showcase!B2:H144,{2}, FALSE))</f>
      </c>
      <c r="G961">
        <v>657474</v>
      </c>
      <c r="H961" t="s">
        <v>785</v>
      </c>
      <c r="I961" s="8" t="s">
        <v>2180</v>
      </c>
      <c r="J961" t="s">
        <v>36</v>
      </c>
      <c r="K961" s="8">
        <f>IF(J961="PCK", I961, 0)</f>
      </c>
      <c r="L961" s="8">
        <f>IF(J961="KLS", I961, IF(J961="PCK", I961*VLOOKUP(G961,Sku_Consolidated!A2:U957,21, FALSE),I961*VLOOKUP(G961,Sku_Consolidated!A2:U957,21, FALSE)))</f>
      </c>
      <c r="M961" s="8">
        <f>IF(J961="PCS", I961, 0)</f>
      </c>
      <c r="N961" s="8" t="s">
        <v>2181</v>
      </c>
      <c r="O961" s="8">
        <f>N961 * VLOOKUP(E961&amp;VLOOKUP(G961,Sku_Consolidated!A2:Q957,17,FALSE),Sku_CommRate!A2:E1002, 5, FALSE)</f>
      </c>
      <c r="P961" s="8">
        <f>N961 - O961</f>
      </c>
      <c r="Q961">
        <f>VLOOKUP(G961,Sku_Consolidated!A2:G957,7, FALSE)</f>
      </c>
      <c r="R961">
        <f>IF(IFERROR(VLOOKUP(E961,Store_Showcase!B2:H144,7, FALSE), TRUE)=TRUE, IF(IFERROR(VLOOKUP(E961,Store_SRP!B2:H110,7, FALSE), TRUE)=TRUE,VLOOKUP(E961,Store_VAM!B2:H273,7, FALSE),VLOOKUP(E961,Store_SRP!B2:H110,7, FALSE)), VLOOKUP(E961,Store_Showcase!B2:H144,7, FALSE))</f>
      </c>
      <c r="S961">
        <f>IF(IFERROR(VLOOKUP(E961,Store_Showcase!B2:I144,8, FALSE), TRUE)=TRUE, IF(IFERROR(VLOOKUP(E961,Store_SRP!B2:I110,8, FALSE), TRUE)=TRUE,VLOOKUP(E961,Store_VAM!B2:I273,8, FALSE),VLOOKUP(E961,Store_SRP!B2:I110,8, FALSE)), VLOOKUP(E961,Store_Showcase!B2:I144,8, FALSE))</f>
      </c>
      <c r="T961">
        <f>VLOOKUP(G961,Sku_Consolidated!A2:R957,18,FALSE)</f>
      </c>
      <c r="U961">
        <v>7077</v>
      </c>
      <c r="V961">
        <f>IF(VLOOKUP(G961,Sku_Consolidated!A2:S957,19,FALSE)="SHOWCASE", VLOOKUP(E961,Store_Showcase!B2:L144,11, FALSE), IF(VLOOKUP(G961,Sku_Consolidated!A2:S957,19,FALSE)="VAM",VLOOKUP(E961,Store_VAM!B2:L273,11, FALSE),VLOOKUP(E961,Store_SRP!B2:L110,11, FALSE)))</f>
      </c>
      <c r="W961">
        <f>VLOOKUP(G961,Sku_Consolidated!A2:W957,11,FALSE)</f>
      </c>
      <c r="X961">
        <f>VLOOKUP(G961,Sku_Consolidated!A2:H957,8,FALSE)</f>
      </c>
      <c r="Y961">
        <f>VLOOKUP(G961,Sku_Consolidated!A2:I957,9,FALSE)</f>
      </c>
      <c r="Z961" t="s">
        <v>38</v>
      </c>
      <c r="AA961">
        <f>VLOOKUP(G961,Sku_Consolidated!A2:E957,5,FALSE)</f>
      </c>
      <c r="AB961">
        <f>IF(VLOOKUP(G961,Sku_Consolidated!A2:S957,19,FALSE)="SHOWCASE", VLOOKUP(E961,Store_Showcase!B2:N144,13, FALSE), IF(VLOOKUP(G961,Sku_Consolidated!A2:S957,19,FALSE)="VAM",VLOOKUP(E961,Store_VAM!B2:N273,13, FALSE),VLOOKUP(E961,Store_SRP!B2:N110,13, FALSE)))</f>
      </c>
      <c r="AC961">
        <f>IF(IFERROR(AB961,TRUE)=TRUE, "-","OK")</f>
      </c>
      <c r="AD961" s="8" t="s">
        <v>2181</v>
      </c>
      <c r="AE961" s="8" t="s">
        <v>39</v>
      </c>
      <c r="AF961">
        <f>IF(IFERROR(VLOOKUP(E961,Store_Showcase!B2:H144,{5}, FALSE), TRUE)=TRUE, IF(IFERROR(VLOOKUP(E961,Store_SRP!B2:H110,{5}, FALSE), TRUE)=TRUE,VLOOKUP(E961,Store_VAM!B2:H273,{5}, FALSE),VLOOKUP(E961,Store_SRP!B2:H110,{5}, FALSE)), VLOOKUP(E961,Store_Showcase!B2:H144,{5}, FALSE))</f>
      </c>
      <c r="AG961">
        <f>IF(IFERROR(VLOOKUP(E961,Store_Showcase!B2:H144,{6}, FALSE), TRUE)=TRUE, IF(IFERROR(VLOOKUP(E961,Store_SRP!B2:H110,{6}, FALSE), TRUE)=TRUE,VLOOKUP(E961,Store_VAM!B2:H273,{6}, FALSE),VLOOKUP(E961,Store_SRP!B2:H110,{6}, FALSE)), VLOOKUP(E961,Store_Showcase!B2:H144,{6}, FALSE))</f>
      </c>
      <c r="AH961">
        <f>VLOOKUP(G961,Sku_Consolidated!A2:R957,18,FALSE)</f>
      </c>
      <c r="AI961">
        <f>VLOOKUP(G961,Sku_Consolidated!A2:S957,19,FALSE)</f>
      </c>
      <c r="AJ961">
        <f>VLOOKUP(G961,Sku_Consolidated!A2:T957,20,FALSE)</f>
      </c>
    </row>
    <row r="962" spans="1:36" x14ac:dyDescent="0.25">
      <c r="A962">
        <v>2024</v>
      </c>
      <c r="B962" t="s">
        <v>31</v>
      </c>
      <c r="C962" t="s">
        <v>32</v>
      </c>
      <c r="D962" t="s">
        <v>33</v>
      </c>
      <c r="E962">
        <v>731</v>
      </c>
      <c r="F962">
        <f>IF(IFERROR(VLOOKUP(E962,Store_Showcase!B2:H144,{2}, FALSE), TRUE)=TRUE, IF(IFERROR(VLOOKUP(E962,Store_SRP!B2:H110,{2}, FALSE), TRUE)=TRUE,VLOOKUP(E962,Store_VAM!B2:H273,{2}, FALSE),VLOOKUP(E962,Store_SRP!B2:H110,{2}, FALSE)), VLOOKUP(E962,Store_Showcase!B2:H144,{2}, FALSE))</f>
      </c>
      <c r="G962">
        <v>687771</v>
      </c>
      <c r="H962" t="s">
        <v>1194</v>
      </c>
      <c r="I962" s="8" t="s">
        <v>1299</v>
      </c>
      <c r="J962" t="s">
        <v>493</v>
      </c>
      <c r="K962" s="8">
        <f>IF(J962="PCK", I962, 0)</f>
      </c>
      <c r="L962" s="8">
        <f>IF(J962="KLS", I962, IF(J962="PCK", I962*VLOOKUP(G962,Sku_Consolidated!A2:U957,21, FALSE),I962*VLOOKUP(G962,Sku_Consolidated!A2:U957,21, FALSE)))</f>
      </c>
      <c r="M962" s="8">
        <f>IF(J962="PCS", I962, 0)</f>
      </c>
      <c r="N962" s="8" t="s">
        <v>2182</v>
      </c>
      <c r="O962" s="8">
        <f>N962 * VLOOKUP(E962&amp;VLOOKUP(G962,Sku_Consolidated!A2:Q957,17,FALSE),Sku_CommRate!A2:E1002, 5, FALSE)</f>
      </c>
      <c r="P962" s="8">
        <f>N962 - O962</f>
      </c>
      <c r="Q962">
        <f>VLOOKUP(G962,Sku_Consolidated!A2:G957,7, FALSE)</f>
      </c>
      <c r="R962">
        <f>IF(IFERROR(VLOOKUP(E962,Store_Showcase!B2:H144,7, FALSE), TRUE)=TRUE, IF(IFERROR(VLOOKUP(E962,Store_SRP!B2:H110,7, FALSE), TRUE)=TRUE,VLOOKUP(E962,Store_VAM!B2:H273,7, FALSE),VLOOKUP(E962,Store_SRP!B2:H110,7, FALSE)), VLOOKUP(E962,Store_Showcase!B2:H144,7, FALSE))</f>
      </c>
      <c r="S962">
        <f>IF(IFERROR(VLOOKUP(E962,Store_Showcase!B2:I144,8, FALSE), TRUE)=TRUE, IF(IFERROR(VLOOKUP(E962,Store_SRP!B2:I110,8, FALSE), TRUE)=TRUE,VLOOKUP(E962,Store_VAM!B2:I273,8, FALSE),VLOOKUP(E962,Store_SRP!B2:I110,8, FALSE)), VLOOKUP(E962,Store_Showcase!B2:I144,8, FALSE))</f>
      </c>
      <c r="T962">
        <f>VLOOKUP(G962,Sku_Consolidated!A2:R957,18,FALSE)</f>
      </c>
      <c r="U962">
        <v>4806532531533</v>
      </c>
      <c r="V962">
        <f>IF(VLOOKUP(G962,Sku_Consolidated!A2:S957,19,FALSE)="SHOWCASE", VLOOKUP(E962,Store_Showcase!B2:L144,11, FALSE), IF(VLOOKUP(G962,Sku_Consolidated!A2:S957,19,FALSE)="VAM",VLOOKUP(E962,Store_VAM!B2:L273,11, FALSE),VLOOKUP(E962,Store_SRP!B2:L110,11, FALSE)))</f>
      </c>
      <c r="W962">
        <f>VLOOKUP(G962,Sku_Consolidated!A2:W957,11,FALSE)</f>
      </c>
      <c r="X962">
        <f>VLOOKUP(G962,Sku_Consolidated!A2:H957,8,FALSE)</f>
      </c>
      <c r="Y962">
        <f>VLOOKUP(G962,Sku_Consolidated!A2:I957,9,FALSE)</f>
      </c>
      <c r="Z962" t="s">
        <v>38</v>
      </c>
      <c r="AA962">
        <f>VLOOKUP(G962,Sku_Consolidated!A2:E957,5,FALSE)</f>
      </c>
      <c r="AB962">
        <f>IF(VLOOKUP(G962,Sku_Consolidated!A2:S957,19,FALSE)="SHOWCASE", VLOOKUP(E962,Store_Showcase!B2:N144,13, FALSE), IF(VLOOKUP(G962,Sku_Consolidated!A2:S957,19,FALSE)="VAM",VLOOKUP(E962,Store_VAM!B2:N273,13, FALSE),VLOOKUP(E962,Store_SRP!B2:N110,13, FALSE)))</f>
      </c>
      <c r="AC962">
        <f>IF(IFERROR(AB962,TRUE)=TRUE, "-","OK")</f>
      </c>
      <c r="AD962" s="8" t="s">
        <v>2183</v>
      </c>
      <c r="AE962" s="8" t="s">
        <v>2184</v>
      </c>
      <c r="AF962">
        <f>IF(IFERROR(VLOOKUP(E962,Store_Showcase!B2:H144,{5}, FALSE), TRUE)=TRUE, IF(IFERROR(VLOOKUP(E962,Store_SRP!B2:H110,{5}, FALSE), TRUE)=TRUE,VLOOKUP(E962,Store_VAM!B2:H273,{5}, FALSE),VLOOKUP(E962,Store_SRP!B2:H110,{5}, FALSE)), VLOOKUP(E962,Store_Showcase!B2:H144,{5}, FALSE))</f>
      </c>
      <c r="AG962">
        <f>IF(IFERROR(VLOOKUP(E962,Store_Showcase!B2:H144,{6}, FALSE), TRUE)=TRUE, IF(IFERROR(VLOOKUP(E962,Store_SRP!B2:H110,{6}, FALSE), TRUE)=TRUE,VLOOKUP(E962,Store_VAM!B2:H273,{6}, FALSE),VLOOKUP(E962,Store_SRP!B2:H110,{6}, FALSE)), VLOOKUP(E962,Store_Showcase!B2:H144,{6}, FALSE))</f>
      </c>
      <c r="AH962">
        <f>VLOOKUP(G962,Sku_Consolidated!A2:R957,18,FALSE)</f>
      </c>
      <c r="AI962">
        <f>VLOOKUP(G962,Sku_Consolidated!A2:S957,19,FALSE)</f>
      </c>
      <c r="AJ962">
        <f>VLOOKUP(G962,Sku_Consolidated!A2:T957,20,FALSE)</f>
      </c>
    </row>
    <row r="963" spans="1:36" x14ac:dyDescent="0.25">
      <c r="A963">
        <v>2024</v>
      </c>
      <c r="B963" t="s">
        <v>31</v>
      </c>
      <c r="C963" t="s">
        <v>32</v>
      </c>
      <c r="D963" t="s">
        <v>33</v>
      </c>
      <c r="E963">
        <v>741</v>
      </c>
      <c r="F963">
        <f>IF(IFERROR(VLOOKUP(E963,Store_Showcase!B2:H144,{2}, FALSE), TRUE)=TRUE, IF(IFERROR(VLOOKUP(E963,Store_SRP!B2:H110,{2}, FALSE), TRUE)=TRUE,VLOOKUP(E963,Store_VAM!B2:H273,{2}, FALSE),VLOOKUP(E963,Store_SRP!B2:H110,{2}, FALSE)), VLOOKUP(E963,Store_Showcase!B2:H144,{2}, FALSE))</f>
      </c>
      <c r="G963">
        <v>662372</v>
      </c>
      <c r="H963" t="s">
        <v>654</v>
      </c>
      <c r="I963" s="8" t="s">
        <v>1643</v>
      </c>
      <c r="J963" t="s">
        <v>493</v>
      </c>
      <c r="K963" s="8">
        <f>IF(J963="PCK", I963, 0)</f>
      </c>
      <c r="L963" s="8">
        <f>IF(J963="KLS", I963, IF(J963="PCK", I963*VLOOKUP(G963,Sku_Consolidated!A2:U957,21, FALSE),I963*VLOOKUP(G963,Sku_Consolidated!A2:U957,21, FALSE)))</f>
      </c>
      <c r="M963" s="8">
        <f>IF(J963="PCS", I963, 0)</f>
      </c>
      <c r="N963" s="8" t="s">
        <v>2185</v>
      </c>
      <c r="O963" s="8">
        <f>N963 * VLOOKUP(E963&amp;VLOOKUP(G963,Sku_Consolidated!A2:Q957,17,FALSE),Sku_CommRate!A2:E1002, 5, FALSE)</f>
      </c>
      <c r="P963" s="8">
        <f>N963 - O963</f>
      </c>
      <c r="Q963">
        <f>VLOOKUP(G963,Sku_Consolidated!A2:G957,7, FALSE)</f>
      </c>
      <c r="R963">
        <f>IF(IFERROR(VLOOKUP(E963,Store_Showcase!B2:H144,7, FALSE), TRUE)=TRUE, IF(IFERROR(VLOOKUP(E963,Store_SRP!B2:H110,7, FALSE), TRUE)=TRUE,VLOOKUP(E963,Store_VAM!B2:H273,7, FALSE),VLOOKUP(E963,Store_SRP!B2:H110,7, FALSE)), VLOOKUP(E963,Store_Showcase!B2:H144,7, FALSE))</f>
      </c>
      <c r="S963">
        <f>IF(IFERROR(VLOOKUP(E963,Store_Showcase!B2:I144,8, FALSE), TRUE)=TRUE, IF(IFERROR(VLOOKUP(E963,Store_SRP!B2:I110,8, FALSE), TRUE)=TRUE,VLOOKUP(E963,Store_VAM!B2:I273,8, FALSE),VLOOKUP(E963,Store_SRP!B2:I110,8, FALSE)), VLOOKUP(E963,Store_Showcase!B2:I144,8, FALSE))</f>
      </c>
      <c r="T963">
        <f>VLOOKUP(G963,Sku_Consolidated!A2:R957,18,FALSE)</f>
      </c>
      <c r="U963">
        <v>4806532531625</v>
      </c>
      <c r="V963">
        <f>IF(VLOOKUP(G963,Sku_Consolidated!A2:S957,19,FALSE)="SHOWCASE", VLOOKUP(E963,Store_Showcase!B2:L144,11, FALSE), IF(VLOOKUP(G963,Sku_Consolidated!A2:S957,19,FALSE)="VAM",VLOOKUP(E963,Store_VAM!B2:L273,11, FALSE),VLOOKUP(E963,Store_SRP!B2:L110,11, FALSE)))</f>
      </c>
      <c r="W963">
        <f>VLOOKUP(G963,Sku_Consolidated!A2:W957,11,FALSE)</f>
      </c>
      <c r="X963">
        <f>VLOOKUP(G963,Sku_Consolidated!A2:H957,8,FALSE)</f>
      </c>
      <c r="Y963">
        <f>VLOOKUP(G963,Sku_Consolidated!A2:I957,9,FALSE)</f>
      </c>
      <c r="Z963" t="s">
        <v>38</v>
      </c>
      <c r="AA963">
        <f>VLOOKUP(G963,Sku_Consolidated!A2:E957,5,FALSE)</f>
      </c>
      <c r="AB963">
        <f>IF(VLOOKUP(G963,Sku_Consolidated!A2:S957,19,FALSE)="SHOWCASE", VLOOKUP(E963,Store_Showcase!B2:N144,13, FALSE), IF(VLOOKUP(G963,Sku_Consolidated!A2:S957,19,FALSE)="VAM",VLOOKUP(E963,Store_VAM!B2:N273,13, FALSE),VLOOKUP(E963,Store_SRP!B2:N110,13, FALSE)))</f>
      </c>
      <c r="AC963">
        <f>IF(IFERROR(AB963,TRUE)=TRUE, "-","OK")</f>
      </c>
      <c r="AD963" s="8" t="s">
        <v>2186</v>
      </c>
      <c r="AE963" s="8" t="s">
        <v>2187</v>
      </c>
      <c r="AF963">
        <f>IF(IFERROR(VLOOKUP(E963,Store_Showcase!B2:H144,{5}, FALSE), TRUE)=TRUE, IF(IFERROR(VLOOKUP(E963,Store_SRP!B2:H110,{5}, FALSE), TRUE)=TRUE,VLOOKUP(E963,Store_VAM!B2:H273,{5}, FALSE),VLOOKUP(E963,Store_SRP!B2:H110,{5}, FALSE)), VLOOKUP(E963,Store_Showcase!B2:H144,{5}, FALSE))</f>
      </c>
      <c r="AG963">
        <f>IF(IFERROR(VLOOKUP(E963,Store_Showcase!B2:H144,{6}, FALSE), TRUE)=TRUE, IF(IFERROR(VLOOKUP(E963,Store_SRP!B2:H110,{6}, FALSE), TRUE)=TRUE,VLOOKUP(E963,Store_VAM!B2:H273,{6}, FALSE),VLOOKUP(E963,Store_SRP!B2:H110,{6}, FALSE)), VLOOKUP(E963,Store_Showcase!B2:H144,{6}, FALSE))</f>
      </c>
      <c r="AH963">
        <f>VLOOKUP(G963,Sku_Consolidated!A2:R957,18,FALSE)</f>
      </c>
      <c r="AI963">
        <f>VLOOKUP(G963,Sku_Consolidated!A2:S957,19,FALSE)</f>
      </c>
      <c r="AJ963">
        <f>VLOOKUP(G963,Sku_Consolidated!A2:T957,20,FALSE)</f>
      </c>
    </row>
    <row r="964" spans="1:36" x14ac:dyDescent="0.25">
      <c r="A964">
        <v>2024</v>
      </c>
      <c r="B964" t="s">
        <v>31</v>
      </c>
      <c r="C964" t="s">
        <v>32</v>
      </c>
      <c r="D964" t="s">
        <v>33</v>
      </c>
      <c r="E964">
        <v>210</v>
      </c>
      <c r="F964">
        <f>IF(IFERROR(VLOOKUP(E964,Store_Showcase!B2:H144,{2}, FALSE), TRUE)=TRUE, IF(IFERROR(VLOOKUP(E964,Store_SRP!B2:H110,{2}, FALSE), TRUE)=TRUE,VLOOKUP(E964,Store_VAM!B2:H273,{2}, FALSE),VLOOKUP(E964,Store_SRP!B2:H110,{2}, FALSE)), VLOOKUP(E964,Store_Showcase!B2:H144,{2}, FALSE))</f>
      </c>
      <c r="G964">
        <v>655320</v>
      </c>
      <c r="H964" t="s">
        <v>380</v>
      </c>
      <c r="I964" s="8" t="s">
        <v>2188</v>
      </c>
      <c r="J964" t="s">
        <v>36</v>
      </c>
      <c r="K964" s="8">
        <f>IF(J964="PCK", I964, 0)</f>
      </c>
      <c r="L964" s="8">
        <f>IF(J964="KLS", I964, IF(J964="PCK", I964*VLOOKUP(G964,Sku_Consolidated!A2:U957,21, FALSE),I964*VLOOKUP(G964,Sku_Consolidated!A2:U957,21, FALSE)))</f>
      </c>
      <c r="M964" s="8">
        <f>IF(J964="PCS", I964, 0)</f>
      </c>
      <c r="N964" s="8" t="s">
        <v>2189</v>
      </c>
      <c r="O964" s="8">
        <f>N964 * VLOOKUP(E964&amp;VLOOKUP(G964,Sku_Consolidated!A2:Q957,17,FALSE),Sku_CommRate!A2:E1002, 5, FALSE)</f>
      </c>
      <c r="P964" s="8">
        <f>N964 - O964</f>
      </c>
      <c r="Q964">
        <f>VLOOKUP(G964,Sku_Consolidated!A2:G957,7, FALSE)</f>
      </c>
      <c r="R964">
        <f>IF(IFERROR(VLOOKUP(E964,Store_Showcase!B2:H144,7, FALSE), TRUE)=TRUE, IF(IFERROR(VLOOKUP(E964,Store_SRP!B2:H110,7, FALSE), TRUE)=TRUE,VLOOKUP(E964,Store_VAM!B2:H273,7, FALSE),VLOOKUP(E964,Store_SRP!B2:H110,7, FALSE)), VLOOKUP(E964,Store_Showcase!B2:H144,7, FALSE))</f>
      </c>
      <c r="S964">
        <f>IF(IFERROR(VLOOKUP(E964,Store_Showcase!B2:I144,8, FALSE), TRUE)=TRUE, IF(IFERROR(VLOOKUP(E964,Store_SRP!B2:I110,8, FALSE), TRUE)=TRUE,VLOOKUP(E964,Store_VAM!B2:I273,8, FALSE),VLOOKUP(E964,Store_SRP!B2:I110,8, FALSE)), VLOOKUP(E964,Store_Showcase!B2:I144,8, FALSE))</f>
      </c>
      <c r="T964">
        <f>VLOOKUP(G964,Sku_Consolidated!A2:R957,18,FALSE)</f>
      </c>
      <c r="U964">
        <v>6245</v>
      </c>
      <c r="V964">
        <f>IF(VLOOKUP(G964,Sku_Consolidated!A2:S957,19,FALSE)="SHOWCASE", VLOOKUP(E964,Store_Showcase!B2:L144,11, FALSE), IF(VLOOKUP(G964,Sku_Consolidated!A2:S957,19,FALSE)="VAM",VLOOKUP(E964,Store_VAM!B2:L273,11, FALSE),VLOOKUP(E964,Store_SRP!B2:L110,11, FALSE)))</f>
      </c>
      <c r="W964">
        <f>VLOOKUP(G964,Sku_Consolidated!A2:W957,11,FALSE)</f>
      </c>
      <c r="X964">
        <f>VLOOKUP(G964,Sku_Consolidated!A2:H957,8,FALSE)</f>
      </c>
      <c r="Y964">
        <f>VLOOKUP(G964,Sku_Consolidated!A2:I957,9,FALSE)</f>
      </c>
      <c r="Z964" t="s">
        <v>38</v>
      </c>
      <c r="AA964">
        <f>VLOOKUP(G964,Sku_Consolidated!A2:E957,5,FALSE)</f>
      </c>
      <c r="AB964">
        <f>IF(VLOOKUP(G964,Sku_Consolidated!A2:S957,19,FALSE)="SHOWCASE", VLOOKUP(E964,Store_Showcase!B2:N144,13, FALSE), IF(VLOOKUP(G964,Sku_Consolidated!A2:S957,19,FALSE)="VAM",VLOOKUP(E964,Store_VAM!B2:N273,13, FALSE),VLOOKUP(E964,Store_SRP!B2:N110,13, FALSE)))</f>
      </c>
      <c r="AC964">
        <f>IF(IFERROR(AB964,TRUE)=TRUE, "-","OK")</f>
      </c>
      <c r="AD964" s="8" t="s">
        <v>2189</v>
      </c>
      <c r="AE964" s="8" t="s">
        <v>39</v>
      </c>
      <c r="AF964">
        <f>IF(IFERROR(VLOOKUP(E964,Store_Showcase!B2:H144,{5}, FALSE), TRUE)=TRUE, IF(IFERROR(VLOOKUP(E964,Store_SRP!B2:H110,{5}, FALSE), TRUE)=TRUE,VLOOKUP(E964,Store_VAM!B2:H273,{5}, FALSE),VLOOKUP(E964,Store_SRP!B2:H110,{5}, FALSE)), VLOOKUP(E964,Store_Showcase!B2:H144,{5}, FALSE))</f>
      </c>
      <c r="AG964">
        <f>IF(IFERROR(VLOOKUP(E964,Store_Showcase!B2:H144,{6}, FALSE), TRUE)=TRUE, IF(IFERROR(VLOOKUP(E964,Store_SRP!B2:H110,{6}, FALSE), TRUE)=TRUE,VLOOKUP(E964,Store_VAM!B2:H273,{6}, FALSE),VLOOKUP(E964,Store_SRP!B2:H110,{6}, FALSE)), VLOOKUP(E964,Store_Showcase!B2:H144,{6}, FALSE))</f>
      </c>
      <c r="AH964">
        <f>VLOOKUP(G964,Sku_Consolidated!A2:R957,18,FALSE)</f>
      </c>
      <c r="AI964">
        <f>VLOOKUP(G964,Sku_Consolidated!A2:S957,19,FALSE)</f>
      </c>
      <c r="AJ964">
        <f>VLOOKUP(G964,Sku_Consolidated!A2:T957,20,FALSE)</f>
      </c>
    </row>
    <row r="965" spans="1:36" x14ac:dyDescent="0.25">
      <c r="A965">
        <v>2024</v>
      </c>
      <c r="B965" t="s">
        <v>31</v>
      </c>
      <c r="C965" t="s">
        <v>32</v>
      </c>
      <c r="D965" t="s">
        <v>33</v>
      </c>
      <c r="E965">
        <v>248</v>
      </c>
      <c r="F965">
        <f>IF(IFERROR(VLOOKUP(E965,Store_Showcase!B2:H144,{2}, FALSE), TRUE)=TRUE, IF(IFERROR(VLOOKUP(E965,Store_SRP!B2:H110,{2}, FALSE), TRUE)=TRUE,VLOOKUP(E965,Store_VAM!B2:H273,{2}, FALSE),VLOOKUP(E965,Store_SRP!B2:H110,{2}, FALSE)), VLOOKUP(E965,Store_Showcase!B2:H144,{2}, FALSE))</f>
      </c>
      <c r="G965">
        <v>655321</v>
      </c>
      <c r="H965" t="s">
        <v>471</v>
      </c>
      <c r="I965" s="8" t="s">
        <v>2190</v>
      </c>
      <c r="J965" t="s">
        <v>36</v>
      </c>
      <c r="K965" s="8">
        <f>IF(J965="PCK", I965, 0)</f>
      </c>
      <c r="L965" s="8">
        <f>IF(J965="KLS", I965, IF(J965="PCK", I965*VLOOKUP(G965,Sku_Consolidated!A2:U957,21, FALSE),I965*VLOOKUP(G965,Sku_Consolidated!A2:U957,21, FALSE)))</f>
      </c>
      <c r="M965" s="8">
        <f>IF(J965="PCS", I965, 0)</f>
      </c>
      <c r="N965" s="8" t="s">
        <v>2191</v>
      </c>
      <c r="O965" s="8">
        <f>N965 * VLOOKUP(E965&amp;VLOOKUP(G965,Sku_Consolidated!A2:Q957,17,FALSE),Sku_CommRate!A2:E1002, 5, FALSE)</f>
      </c>
      <c r="P965" s="8">
        <f>N965 - O965</f>
      </c>
      <c r="Q965">
        <f>VLOOKUP(G965,Sku_Consolidated!A2:G957,7, FALSE)</f>
      </c>
      <c r="R965">
        <f>IF(IFERROR(VLOOKUP(E965,Store_Showcase!B2:H144,7, FALSE), TRUE)=TRUE, IF(IFERROR(VLOOKUP(E965,Store_SRP!B2:H110,7, FALSE), TRUE)=TRUE,VLOOKUP(E965,Store_VAM!B2:H273,7, FALSE),VLOOKUP(E965,Store_SRP!B2:H110,7, FALSE)), VLOOKUP(E965,Store_Showcase!B2:H144,7, FALSE))</f>
      </c>
      <c r="S965">
        <f>IF(IFERROR(VLOOKUP(E965,Store_Showcase!B2:I144,8, FALSE), TRUE)=TRUE, IF(IFERROR(VLOOKUP(E965,Store_SRP!B2:I110,8, FALSE), TRUE)=TRUE,VLOOKUP(E965,Store_VAM!B2:I273,8, FALSE),VLOOKUP(E965,Store_SRP!B2:I110,8, FALSE)), VLOOKUP(E965,Store_Showcase!B2:I144,8, FALSE))</f>
      </c>
      <c r="T965">
        <f>VLOOKUP(G965,Sku_Consolidated!A2:R957,18,FALSE)</f>
      </c>
      <c r="U965">
        <v>6246</v>
      </c>
      <c r="V965">
        <f>IF(VLOOKUP(G965,Sku_Consolidated!A2:S957,19,FALSE)="SHOWCASE", VLOOKUP(E965,Store_Showcase!B2:L144,11, FALSE), IF(VLOOKUP(G965,Sku_Consolidated!A2:S957,19,FALSE)="VAM",VLOOKUP(E965,Store_VAM!B2:L273,11, FALSE),VLOOKUP(E965,Store_SRP!B2:L110,11, FALSE)))</f>
      </c>
      <c r="W965">
        <f>VLOOKUP(G965,Sku_Consolidated!A2:W957,11,FALSE)</f>
      </c>
      <c r="X965">
        <f>VLOOKUP(G965,Sku_Consolidated!A2:H957,8,FALSE)</f>
      </c>
      <c r="Y965">
        <f>VLOOKUP(G965,Sku_Consolidated!A2:I957,9,FALSE)</f>
      </c>
      <c r="Z965" t="s">
        <v>38</v>
      </c>
      <c r="AA965">
        <f>VLOOKUP(G965,Sku_Consolidated!A2:E957,5,FALSE)</f>
      </c>
      <c r="AB965">
        <f>IF(VLOOKUP(G965,Sku_Consolidated!A2:S957,19,FALSE)="SHOWCASE", VLOOKUP(E965,Store_Showcase!B2:N144,13, FALSE), IF(VLOOKUP(G965,Sku_Consolidated!A2:S957,19,FALSE)="VAM",VLOOKUP(E965,Store_VAM!B2:N273,13, FALSE),VLOOKUP(E965,Store_SRP!B2:N110,13, FALSE)))</f>
      </c>
      <c r="AC965">
        <f>IF(IFERROR(AB965,TRUE)=TRUE, "-","OK")</f>
      </c>
      <c r="AD965" s="8" t="s">
        <v>2191</v>
      </c>
      <c r="AE965" s="8" t="s">
        <v>39</v>
      </c>
      <c r="AF965">
        <f>IF(IFERROR(VLOOKUP(E965,Store_Showcase!B2:H144,{5}, FALSE), TRUE)=TRUE, IF(IFERROR(VLOOKUP(E965,Store_SRP!B2:H110,{5}, FALSE), TRUE)=TRUE,VLOOKUP(E965,Store_VAM!B2:H273,{5}, FALSE),VLOOKUP(E965,Store_SRP!B2:H110,{5}, FALSE)), VLOOKUP(E965,Store_Showcase!B2:H144,{5}, FALSE))</f>
      </c>
      <c r="AG965">
        <f>IF(IFERROR(VLOOKUP(E965,Store_Showcase!B2:H144,{6}, FALSE), TRUE)=TRUE, IF(IFERROR(VLOOKUP(E965,Store_SRP!B2:H110,{6}, FALSE), TRUE)=TRUE,VLOOKUP(E965,Store_VAM!B2:H273,{6}, FALSE),VLOOKUP(E965,Store_SRP!B2:H110,{6}, FALSE)), VLOOKUP(E965,Store_Showcase!B2:H144,{6}, FALSE))</f>
      </c>
      <c r="AH965">
        <f>VLOOKUP(G965,Sku_Consolidated!A2:R957,18,FALSE)</f>
      </c>
      <c r="AI965">
        <f>VLOOKUP(G965,Sku_Consolidated!A2:S957,19,FALSE)</f>
      </c>
      <c r="AJ965">
        <f>VLOOKUP(G965,Sku_Consolidated!A2:T957,20,FALSE)</f>
      </c>
    </row>
    <row r="966" spans="1:36" x14ac:dyDescent="0.25">
      <c r="A966">
        <v>2024</v>
      </c>
      <c r="B966" t="s">
        <v>31</v>
      </c>
      <c r="C966" t="s">
        <v>32</v>
      </c>
      <c r="D966" t="s">
        <v>33</v>
      </c>
      <c r="E966">
        <v>150</v>
      </c>
      <c r="F966">
        <f>IF(IFERROR(VLOOKUP(E966,Store_Showcase!B2:H144,{2}, FALSE), TRUE)=TRUE, IF(IFERROR(VLOOKUP(E966,Store_SRP!B2:H110,{2}, FALSE), TRUE)=TRUE,VLOOKUP(E966,Store_VAM!B2:H273,{2}, FALSE),VLOOKUP(E966,Store_SRP!B2:H110,{2}, FALSE)), VLOOKUP(E966,Store_Showcase!B2:H144,{2}, FALSE))</f>
      </c>
      <c r="G966">
        <v>693086</v>
      </c>
      <c r="H966" t="s">
        <v>1499</v>
      </c>
      <c r="I966" s="8" t="s">
        <v>2192</v>
      </c>
      <c r="J966" t="s">
        <v>36</v>
      </c>
      <c r="K966" s="8">
        <f>IF(J966="PCK", I966, 0)</f>
      </c>
      <c r="L966" s="8">
        <f>IF(J966="KLS", I966, IF(J966="PCK", I966*VLOOKUP(G966,Sku_Consolidated!A2:U957,21, FALSE),I966*VLOOKUP(G966,Sku_Consolidated!A2:U957,21, FALSE)))</f>
      </c>
      <c r="M966" s="8">
        <f>IF(J966="PCS", I966, 0)</f>
      </c>
      <c r="N966" s="8" t="s">
        <v>2193</v>
      </c>
      <c r="O966" s="8">
        <f>N966 * VLOOKUP(E966&amp;VLOOKUP(G966,Sku_Consolidated!A2:Q957,17,FALSE),Sku_CommRate!A2:E1002, 5, FALSE)</f>
      </c>
      <c r="P966" s="8">
        <f>N966 - O966</f>
      </c>
      <c r="Q966">
        <f>VLOOKUP(G966,Sku_Consolidated!A2:G957,7, FALSE)</f>
      </c>
      <c r="R966">
        <f>IF(IFERROR(VLOOKUP(E966,Store_Showcase!B2:H144,7, FALSE), TRUE)=TRUE, IF(IFERROR(VLOOKUP(E966,Store_SRP!B2:H110,7, FALSE), TRUE)=TRUE,VLOOKUP(E966,Store_VAM!B2:H273,7, FALSE),VLOOKUP(E966,Store_SRP!B2:H110,7, FALSE)), VLOOKUP(E966,Store_Showcase!B2:H144,7, FALSE))</f>
      </c>
      <c r="S966">
        <f>IF(IFERROR(VLOOKUP(E966,Store_Showcase!B2:I144,8, FALSE), TRUE)=TRUE, IF(IFERROR(VLOOKUP(E966,Store_SRP!B2:I110,8, FALSE), TRUE)=TRUE,VLOOKUP(E966,Store_VAM!B2:I273,8, FALSE),VLOOKUP(E966,Store_SRP!B2:I110,8, FALSE)), VLOOKUP(E966,Store_Showcase!B2:I144,8, FALSE))</f>
      </c>
      <c r="T966">
        <f>VLOOKUP(G966,Sku_Consolidated!A2:R957,18,FALSE)</f>
      </c>
      <c r="U966">
        <v>13688</v>
      </c>
      <c r="V966">
        <f>IF(VLOOKUP(G966,Sku_Consolidated!A2:S957,19,FALSE)="SHOWCASE", VLOOKUP(E966,Store_Showcase!B2:L144,11, FALSE), IF(VLOOKUP(G966,Sku_Consolidated!A2:S957,19,FALSE)="VAM",VLOOKUP(E966,Store_VAM!B2:L273,11, FALSE),VLOOKUP(E966,Store_SRP!B2:L110,11, FALSE)))</f>
      </c>
      <c r="W966">
        <f>VLOOKUP(G966,Sku_Consolidated!A2:W957,11,FALSE)</f>
      </c>
      <c r="X966">
        <f>VLOOKUP(G966,Sku_Consolidated!A2:H957,8,FALSE)</f>
      </c>
      <c r="Y966">
        <f>VLOOKUP(G966,Sku_Consolidated!A2:I957,9,FALSE)</f>
      </c>
      <c r="Z966" t="s">
        <v>38</v>
      </c>
      <c r="AA966">
        <f>VLOOKUP(G966,Sku_Consolidated!A2:E957,5,FALSE)</f>
      </c>
      <c r="AB966">
        <f>IF(VLOOKUP(G966,Sku_Consolidated!A2:S957,19,FALSE)="SHOWCASE", VLOOKUP(E966,Store_Showcase!B2:N144,13, FALSE), IF(VLOOKUP(G966,Sku_Consolidated!A2:S957,19,FALSE)="VAM",VLOOKUP(E966,Store_VAM!B2:N273,13, FALSE),VLOOKUP(E966,Store_SRP!B2:N110,13, FALSE)))</f>
      </c>
      <c r="AC966">
        <f>IF(IFERROR(AB966,TRUE)=TRUE, "-","OK")</f>
      </c>
      <c r="AD966" s="8" t="s">
        <v>2193</v>
      </c>
      <c r="AE966" s="8" t="s">
        <v>39</v>
      </c>
      <c r="AF966">
        <f>IF(IFERROR(VLOOKUP(E966,Store_Showcase!B2:H144,{5}, FALSE), TRUE)=TRUE, IF(IFERROR(VLOOKUP(E966,Store_SRP!B2:H110,{5}, FALSE), TRUE)=TRUE,VLOOKUP(E966,Store_VAM!B2:H273,{5}, FALSE),VLOOKUP(E966,Store_SRP!B2:H110,{5}, FALSE)), VLOOKUP(E966,Store_Showcase!B2:H144,{5}, FALSE))</f>
      </c>
      <c r="AG966">
        <f>IF(IFERROR(VLOOKUP(E966,Store_Showcase!B2:H144,{6}, FALSE), TRUE)=TRUE, IF(IFERROR(VLOOKUP(E966,Store_SRP!B2:H110,{6}, FALSE), TRUE)=TRUE,VLOOKUP(E966,Store_VAM!B2:H273,{6}, FALSE),VLOOKUP(E966,Store_SRP!B2:H110,{6}, FALSE)), VLOOKUP(E966,Store_Showcase!B2:H144,{6}, FALSE))</f>
      </c>
      <c r="AH966">
        <f>VLOOKUP(G966,Sku_Consolidated!A2:R957,18,FALSE)</f>
      </c>
      <c r="AI966">
        <f>VLOOKUP(G966,Sku_Consolidated!A2:S957,19,FALSE)</f>
      </c>
      <c r="AJ966">
        <f>VLOOKUP(G966,Sku_Consolidated!A2:T957,20,FALSE)</f>
      </c>
    </row>
    <row r="967" spans="1:36" x14ac:dyDescent="0.25">
      <c r="A967">
        <v>2024</v>
      </c>
      <c r="B967" t="s">
        <v>31</v>
      </c>
      <c r="C967" t="s">
        <v>32</v>
      </c>
      <c r="D967" t="s">
        <v>33</v>
      </c>
      <c r="E967">
        <v>808</v>
      </c>
      <c r="F967">
        <f>IF(IFERROR(VLOOKUP(E967,Store_Showcase!B2:H144,{2}, FALSE), TRUE)=TRUE, IF(IFERROR(VLOOKUP(E967,Store_SRP!B2:H110,{2}, FALSE), TRUE)=TRUE,VLOOKUP(E967,Store_VAM!B2:H273,{2}, FALSE),VLOOKUP(E967,Store_SRP!B2:H110,{2}, FALSE)), VLOOKUP(E967,Store_Showcase!B2:H144,{2}, FALSE))</f>
      </c>
      <c r="G967">
        <v>662372</v>
      </c>
      <c r="H967" t="s">
        <v>654</v>
      </c>
      <c r="I967" s="8" t="s">
        <v>1643</v>
      </c>
      <c r="J967" t="s">
        <v>493</v>
      </c>
      <c r="K967" s="8">
        <f>IF(J967="PCK", I967, 0)</f>
      </c>
      <c r="L967" s="8">
        <f>IF(J967="KLS", I967, IF(J967="PCK", I967*VLOOKUP(G967,Sku_Consolidated!A2:U957,21, FALSE),I967*VLOOKUP(G967,Sku_Consolidated!A2:U957,21, FALSE)))</f>
      </c>
      <c r="M967" s="8">
        <f>IF(J967="PCS", I967, 0)</f>
      </c>
      <c r="N967" s="8" t="s">
        <v>2194</v>
      </c>
      <c r="O967" s="8">
        <f>N967 * VLOOKUP(E967&amp;VLOOKUP(G967,Sku_Consolidated!A2:Q957,17,FALSE),Sku_CommRate!A2:E1002, 5, FALSE)</f>
      </c>
      <c r="P967" s="8">
        <f>N967 - O967</f>
      </c>
      <c r="Q967">
        <f>VLOOKUP(G967,Sku_Consolidated!A2:G957,7, FALSE)</f>
      </c>
      <c r="R967">
        <f>IF(IFERROR(VLOOKUP(E967,Store_Showcase!B2:H144,7, FALSE), TRUE)=TRUE, IF(IFERROR(VLOOKUP(E967,Store_SRP!B2:H110,7, FALSE), TRUE)=TRUE,VLOOKUP(E967,Store_VAM!B2:H273,7, FALSE),VLOOKUP(E967,Store_SRP!B2:H110,7, FALSE)), VLOOKUP(E967,Store_Showcase!B2:H144,7, FALSE))</f>
      </c>
      <c r="S967">
        <f>IF(IFERROR(VLOOKUP(E967,Store_Showcase!B2:I144,8, FALSE), TRUE)=TRUE, IF(IFERROR(VLOOKUP(E967,Store_SRP!B2:I110,8, FALSE), TRUE)=TRUE,VLOOKUP(E967,Store_VAM!B2:I273,8, FALSE),VLOOKUP(E967,Store_SRP!B2:I110,8, FALSE)), VLOOKUP(E967,Store_Showcase!B2:I144,8, FALSE))</f>
      </c>
      <c r="T967">
        <f>VLOOKUP(G967,Sku_Consolidated!A2:R957,18,FALSE)</f>
      </c>
      <c r="U967">
        <v>4806532531625</v>
      </c>
      <c r="V967">
        <f>IF(VLOOKUP(G967,Sku_Consolidated!A2:S957,19,FALSE)="SHOWCASE", VLOOKUP(E967,Store_Showcase!B2:L144,11, FALSE), IF(VLOOKUP(G967,Sku_Consolidated!A2:S957,19,FALSE)="VAM",VLOOKUP(E967,Store_VAM!B2:L273,11, FALSE),VLOOKUP(E967,Store_SRP!B2:L110,11, FALSE)))</f>
      </c>
      <c r="W967">
        <f>VLOOKUP(G967,Sku_Consolidated!A2:W957,11,FALSE)</f>
      </c>
      <c r="X967">
        <f>VLOOKUP(G967,Sku_Consolidated!A2:H957,8,FALSE)</f>
      </c>
      <c r="Y967">
        <f>VLOOKUP(G967,Sku_Consolidated!A2:I957,9,FALSE)</f>
      </c>
      <c r="Z967" t="s">
        <v>38</v>
      </c>
      <c r="AA967">
        <f>VLOOKUP(G967,Sku_Consolidated!A2:E957,5,FALSE)</f>
      </c>
      <c r="AB967">
        <f>IF(VLOOKUP(G967,Sku_Consolidated!A2:S957,19,FALSE)="SHOWCASE", VLOOKUP(E967,Store_Showcase!B2:N144,13, FALSE), IF(VLOOKUP(G967,Sku_Consolidated!A2:S957,19,FALSE)="VAM",VLOOKUP(E967,Store_VAM!B2:N273,13, FALSE),VLOOKUP(E967,Store_SRP!B2:N110,13, FALSE)))</f>
      </c>
      <c r="AC967">
        <f>IF(IFERROR(AB967,TRUE)=TRUE, "-","OK")</f>
      </c>
      <c r="AD967" s="8" t="s">
        <v>2195</v>
      </c>
      <c r="AE967" s="8" t="s">
        <v>2196</v>
      </c>
      <c r="AF967">
        <f>IF(IFERROR(VLOOKUP(E967,Store_Showcase!B2:H144,{5}, FALSE), TRUE)=TRUE, IF(IFERROR(VLOOKUP(E967,Store_SRP!B2:H110,{5}, FALSE), TRUE)=TRUE,VLOOKUP(E967,Store_VAM!B2:H273,{5}, FALSE),VLOOKUP(E967,Store_SRP!B2:H110,{5}, FALSE)), VLOOKUP(E967,Store_Showcase!B2:H144,{5}, FALSE))</f>
      </c>
      <c r="AG967">
        <f>IF(IFERROR(VLOOKUP(E967,Store_Showcase!B2:H144,{6}, FALSE), TRUE)=TRUE, IF(IFERROR(VLOOKUP(E967,Store_SRP!B2:H110,{6}, FALSE), TRUE)=TRUE,VLOOKUP(E967,Store_VAM!B2:H273,{6}, FALSE),VLOOKUP(E967,Store_SRP!B2:H110,{6}, FALSE)), VLOOKUP(E967,Store_Showcase!B2:H144,{6}, FALSE))</f>
      </c>
      <c r="AH967">
        <f>VLOOKUP(G967,Sku_Consolidated!A2:R957,18,FALSE)</f>
      </c>
      <c r="AI967">
        <f>VLOOKUP(G967,Sku_Consolidated!A2:S957,19,FALSE)</f>
      </c>
      <c r="AJ967">
        <f>VLOOKUP(G967,Sku_Consolidated!A2:T957,20,FALSE)</f>
      </c>
    </row>
    <row r="968" spans="1:36" x14ac:dyDescent="0.25">
      <c r="A968">
        <v>2024</v>
      </c>
      <c r="B968" t="s">
        <v>31</v>
      </c>
      <c r="C968" t="s">
        <v>32</v>
      </c>
      <c r="D968" t="s">
        <v>33</v>
      </c>
      <c r="E968">
        <v>402</v>
      </c>
      <c r="F968">
        <f>IF(IFERROR(VLOOKUP(E968,Store_Showcase!B2:H144,{2}, FALSE), TRUE)=TRUE, IF(IFERROR(VLOOKUP(E968,Store_SRP!B2:H110,{2}, FALSE), TRUE)=TRUE,VLOOKUP(E968,Store_VAM!B2:H273,{2}, FALSE),VLOOKUP(E968,Store_SRP!B2:H110,{2}, FALSE)), VLOOKUP(E968,Store_Showcase!B2:H144,{2}, FALSE))</f>
      </c>
      <c r="G968">
        <v>662372</v>
      </c>
      <c r="H968" t="s">
        <v>654</v>
      </c>
      <c r="I968" s="8" t="s">
        <v>1643</v>
      </c>
      <c r="J968" t="s">
        <v>493</v>
      </c>
      <c r="K968" s="8">
        <f>IF(J968="PCK", I968, 0)</f>
      </c>
      <c r="L968" s="8">
        <f>IF(J968="KLS", I968, IF(J968="PCK", I968*VLOOKUP(G968,Sku_Consolidated!A2:U957,21, FALSE),I968*VLOOKUP(G968,Sku_Consolidated!A2:U957,21, FALSE)))</f>
      </c>
      <c r="M968" s="8">
        <f>IF(J968="PCS", I968, 0)</f>
      </c>
      <c r="N968" s="8" t="s">
        <v>2197</v>
      </c>
      <c r="O968" s="8">
        <f>N968 * VLOOKUP(E968&amp;VLOOKUP(G968,Sku_Consolidated!A2:Q957,17,FALSE),Sku_CommRate!A2:E1002, 5, FALSE)</f>
      </c>
      <c r="P968" s="8">
        <f>N968 - O968</f>
      </c>
      <c r="Q968">
        <f>VLOOKUP(G968,Sku_Consolidated!A2:G957,7, FALSE)</f>
      </c>
      <c r="R968">
        <f>IF(IFERROR(VLOOKUP(E968,Store_Showcase!B2:H144,7, FALSE), TRUE)=TRUE, IF(IFERROR(VLOOKUP(E968,Store_SRP!B2:H110,7, FALSE), TRUE)=TRUE,VLOOKUP(E968,Store_VAM!B2:H273,7, FALSE),VLOOKUP(E968,Store_SRP!B2:H110,7, FALSE)), VLOOKUP(E968,Store_Showcase!B2:H144,7, FALSE))</f>
      </c>
      <c r="S968">
        <f>IF(IFERROR(VLOOKUP(E968,Store_Showcase!B2:I144,8, FALSE), TRUE)=TRUE, IF(IFERROR(VLOOKUP(E968,Store_SRP!B2:I110,8, FALSE), TRUE)=TRUE,VLOOKUP(E968,Store_VAM!B2:I273,8, FALSE),VLOOKUP(E968,Store_SRP!B2:I110,8, FALSE)), VLOOKUP(E968,Store_Showcase!B2:I144,8, FALSE))</f>
      </c>
      <c r="T968">
        <f>VLOOKUP(G968,Sku_Consolidated!A2:R957,18,FALSE)</f>
      </c>
      <c r="U968">
        <v>4806532531625</v>
      </c>
      <c r="V968">
        <f>IF(VLOOKUP(G968,Sku_Consolidated!A2:S957,19,FALSE)="SHOWCASE", VLOOKUP(E968,Store_Showcase!B2:L144,11, FALSE), IF(VLOOKUP(G968,Sku_Consolidated!A2:S957,19,FALSE)="VAM",VLOOKUP(E968,Store_VAM!B2:L273,11, FALSE),VLOOKUP(E968,Store_SRP!B2:L110,11, FALSE)))</f>
      </c>
      <c r="W968">
        <f>VLOOKUP(G968,Sku_Consolidated!A2:W957,11,FALSE)</f>
      </c>
      <c r="X968">
        <f>VLOOKUP(G968,Sku_Consolidated!A2:H957,8,FALSE)</f>
      </c>
      <c r="Y968">
        <f>VLOOKUP(G968,Sku_Consolidated!A2:I957,9,FALSE)</f>
      </c>
      <c r="Z968" t="s">
        <v>38</v>
      </c>
      <c r="AA968">
        <f>VLOOKUP(G968,Sku_Consolidated!A2:E957,5,FALSE)</f>
      </c>
      <c r="AB968">
        <f>IF(VLOOKUP(G968,Sku_Consolidated!A2:S957,19,FALSE)="SHOWCASE", VLOOKUP(E968,Store_Showcase!B2:N144,13, FALSE), IF(VLOOKUP(G968,Sku_Consolidated!A2:S957,19,FALSE)="VAM",VLOOKUP(E968,Store_VAM!B2:N273,13, FALSE),VLOOKUP(E968,Store_SRP!B2:N110,13, FALSE)))</f>
      </c>
      <c r="AC968">
        <f>IF(IFERROR(AB968,TRUE)=TRUE, "-","OK")</f>
      </c>
      <c r="AD968" s="8" t="s">
        <v>2198</v>
      </c>
      <c r="AE968" s="8" t="s">
        <v>2199</v>
      </c>
      <c r="AF968">
        <f>IF(IFERROR(VLOOKUP(E968,Store_Showcase!B2:H144,{5}, FALSE), TRUE)=TRUE, IF(IFERROR(VLOOKUP(E968,Store_SRP!B2:H110,{5}, FALSE), TRUE)=TRUE,VLOOKUP(E968,Store_VAM!B2:H273,{5}, FALSE),VLOOKUP(E968,Store_SRP!B2:H110,{5}, FALSE)), VLOOKUP(E968,Store_Showcase!B2:H144,{5}, FALSE))</f>
      </c>
      <c r="AG968">
        <f>IF(IFERROR(VLOOKUP(E968,Store_Showcase!B2:H144,{6}, FALSE), TRUE)=TRUE, IF(IFERROR(VLOOKUP(E968,Store_SRP!B2:H110,{6}, FALSE), TRUE)=TRUE,VLOOKUP(E968,Store_VAM!B2:H273,{6}, FALSE),VLOOKUP(E968,Store_SRP!B2:H110,{6}, FALSE)), VLOOKUP(E968,Store_Showcase!B2:H144,{6}, FALSE))</f>
      </c>
      <c r="AH968">
        <f>VLOOKUP(G968,Sku_Consolidated!A2:R957,18,FALSE)</f>
      </c>
      <c r="AI968">
        <f>VLOOKUP(G968,Sku_Consolidated!A2:S957,19,FALSE)</f>
      </c>
      <c r="AJ968">
        <f>VLOOKUP(G968,Sku_Consolidated!A2:T957,20,FALSE)</f>
      </c>
    </row>
    <row r="969" spans="1:36" x14ac:dyDescent="0.25">
      <c r="A969">
        <v>2024</v>
      </c>
      <c r="B969" t="s">
        <v>31</v>
      </c>
      <c r="C969" t="s">
        <v>32</v>
      </c>
      <c r="D969" t="s">
        <v>33</v>
      </c>
      <c r="E969">
        <v>813</v>
      </c>
      <c r="F969">
        <f>IF(IFERROR(VLOOKUP(E969,Store_Showcase!B2:H144,{2}, FALSE), TRUE)=TRUE, IF(IFERROR(VLOOKUP(E969,Store_SRP!B2:H110,{2}, FALSE), TRUE)=TRUE,VLOOKUP(E969,Store_VAM!B2:H273,{2}, FALSE),VLOOKUP(E969,Store_SRP!B2:H110,{2}, FALSE)), VLOOKUP(E969,Store_Showcase!B2:H144,{2}, FALSE))</f>
      </c>
      <c r="G969">
        <v>655535</v>
      </c>
      <c r="H969" t="s">
        <v>524</v>
      </c>
      <c r="I969" s="8" t="s">
        <v>2200</v>
      </c>
      <c r="J969" t="s">
        <v>36</v>
      </c>
      <c r="K969" s="8">
        <f>IF(J969="PCK", I969, 0)</f>
      </c>
      <c r="L969" s="8">
        <f>IF(J969="KLS", I969, IF(J969="PCK", I969*VLOOKUP(G969,Sku_Consolidated!A2:U957,21, FALSE),I969*VLOOKUP(G969,Sku_Consolidated!A2:U957,21, FALSE)))</f>
      </c>
      <c r="M969" s="8">
        <f>IF(J969="PCS", I969, 0)</f>
      </c>
      <c r="N969" s="8" t="s">
        <v>2201</v>
      </c>
      <c r="O969" s="8">
        <f>N969 * VLOOKUP(E969&amp;VLOOKUP(G969,Sku_Consolidated!A2:Q957,17,FALSE),Sku_CommRate!A2:E1002, 5, FALSE)</f>
      </c>
      <c r="P969" s="8">
        <f>N969 - O969</f>
      </c>
      <c r="Q969">
        <f>VLOOKUP(G969,Sku_Consolidated!A2:G957,7, FALSE)</f>
      </c>
      <c r="R969">
        <f>IF(IFERROR(VLOOKUP(E969,Store_Showcase!B2:H144,7, FALSE), TRUE)=TRUE, IF(IFERROR(VLOOKUP(E969,Store_SRP!B2:H110,7, FALSE), TRUE)=TRUE,VLOOKUP(E969,Store_VAM!B2:H273,7, FALSE),VLOOKUP(E969,Store_SRP!B2:H110,7, FALSE)), VLOOKUP(E969,Store_Showcase!B2:H144,7, FALSE))</f>
      </c>
      <c r="S969">
        <f>IF(IFERROR(VLOOKUP(E969,Store_Showcase!B2:I144,8, FALSE), TRUE)=TRUE, IF(IFERROR(VLOOKUP(E969,Store_SRP!B2:I110,8, FALSE), TRUE)=TRUE,VLOOKUP(E969,Store_VAM!B2:I273,8, FALSE),VLOOKUP(E969,Store_SRP!B2:I110,8, FALSE)), VLOOKUP(E969,Store_Showcase!B2:I144,8, FALSE))</f>
      </c>
      <c r="T969">
        <f>VLOOKUP(G969,Sku_Consolidated!A2:R957,18,FALSE)</f>
      </c>
      <c r="U969">
        <v>6356</v>
      </c>
      <c r="V969">
        <f>IF(VLOOKUP(G969,Sku_Consolidated!A2:S957,19,FALSE)="SHOWCASE", VLOOKUP(E969,Store_Showcase!B2:L144,11, FALSE), IF(VLOOKUP(G969,Sku_Consolidated!A2:S957,19,FALSE)="VAM",VLOOKUP(E969,Store_VAM!B2:L273,11, FALSE),VLOOKUP(E969,Store_SRP!B2:L110,11, FALSE)))</f>
      </c>
      <c r="W969">
        <f>VLOOKUP(G969,Sku_Consolidated!A2:W957,11,FALSE)</f>
      </c>
      <c r="X969">
        <f>VLOOKUP(G969,Sku_Consolidated!A2:H957,8,FALSE)</f>
      </c>
      <c r="Y969">
        <f>VLOOKUP(G969,Sku_Consolidated!A2:I957,9,FALSE)</f>
      </c>
      <c r="Z969" t="s">
        <v>38</v>
      </c>
      <c r="AA969">
        <f>VLOOKUP(G969,Sku_Consolidated!A2:E957,5,FALSE)</f>
      </c>
      <c r="AB969">
        <f>IF(VLOOKUP(G969,Sku_Consolidated!A2:S957,19,FALSE)="SHOWCASE", VLOOKUP(E969,Store_Showcase!B2:N144,13, FALSE), IF(VLOOKUP(G969,Sku_Consolidated!A2:S957,19,FALSE)="VAM",VLOOKUP(E969,Store_VAM!B2:N273,13, FALSE),VLOOKUP(E969,Store_SRP!B2:N110,13, FALSE)))</f>
      </c>
      <c r="AC969">
        <f>IF(IFERROR(AB969,TRUE)=TRUE, "-","OK")</f>
      </c>
      <c r="AD969" s="8" t="s">
        <v>2201</v>
      </c>
      <c r="AE969" s="8" t="s">
        <v>39</v>
      </c>
      <c r="AF969">
        <f>IF(IFERROR(VLOOKUP(E969,Store_Showcase!B2:H144,{5}, FALSE), TRUE)=TRUE, IF(IFERROR(VLOOKUP(E969,Store_SRP!B2:H110,{5}, FALSE), TRUE)=TRUE,VLOOKUP(E969,Store_VAM!B2:H273,{5}, FALSE),VLOOKUP(E969,Store_SRP!B2:H110,{5}, FALSE)), VLOOKUP(E969,Store_Showcase!B2:H144,{5}, FALSE))</f>
      </c>
      <c r="AG969">
        <f>IF(IFERROR(VLOOKUP(E969,Store_Showcase!B2:H144,{6}, FALSE), TRUE)=TRUE, IF(IFERROR(VLOOKUP(E969,Store_SRP!B2:H110,{6}, FALSE), TRUE)=TRUE,VLOOKUP(E969,Store_VAM!B2:H273,{6}, FALSE),VLOOKUP(E969,Store_SRP!B2:H110,{6}, FALSE)), VLOOKUP(E969,Store_Showcase!B2:H144,{6}, FALSE))</f>
      </c>
      <c r="AH969">
        <f>VLOOKUP(G969,Sku_Consolidated!A2:R957,18,FALSE)</f>
      </c>
      <c r="AI969">
        <f>VLOOKUP(G969,Sku_Consolidated!A2:S957,19,FALSE)</f>
      </c>
      <c r="AJ969">
        <f>VLOOKUP(G969,Sku_Consolidated!A2:T957,20,FALSE)</f>
      </c>
    </row>
    <row r="970" spans="1:36" x14ac:dyDescent="0.25">
      <c r="A970">
        <v>2024</v>
      </c>
      <c r="B970" t="s">
        <v>31</v>
      </c>
      <c r="C970" t="s">
        <v>32</v>
      </c>
      <c r="D970" t="s">
        <v>33</v>
      </c>
      <c r="E970">
        <v>809</v>
      </c>
      <c r="F970">
        <f>IF(IFERROR(VLOOKUP(E970,Store_Showcase!B2:H144,{2}, FALSE), TRUE)=TRUE, IF(IFERROR(VLOOKUP(E970,Store_SRP!B2:H110,{2}, FALSE), TRUE)=TRUE,VLOOKUP(E970,Store_VAM!B2:H273,{2}, FALSE),VLOOKUP(E970,Store_SRP!B2:H110,{2}, FALSE)), VLOOKUP(E970,Store_Showcase!B2:H144,{2}, FALSE))</f>
      </c>
      <c r="G970">
        <v>655321</v>
      </c>
      <c r="H970" t="s">
        <v>471</v>
      </c>
      <c r="I970" s="8" t="s">
        <v>2202</v>
      </c>
      <c r="J970" t="s">
        <v>36</v>
      </c>
      <c r="K970" s="8">
        <f>IF(J970="PCK", I970, 0)</f>
      </c>
      <c r="L970" s="8">
        <f>IF(J970="KLS", I970, IF(J970="PCK", I970*VLOOKUP(G970,Sku_Consolidated!A2:U957,21, FALSE),I970*VLOOKUP(G970,Sku_Consolidated!A2:U957,21, FALSE)))</f>
      </c>
      <c r="M970" s="8">
        <f>IF(J970="PCS", I970, 0)</f>
      </c>
      <c r="N970" s="8" t="s">
        <v>2203</v>
      </c>
      <c r="O970" s="8">
        <f>N970 * VLOOKUP(E970&amp;VLOOKUP(G970,Sku_Consolidated!A2:Q957,17,FALSE),Sku_CommRate!A2:E1002, 5, FALSE)</f>
      </c>
      <c r="P970" s="8">
        <f>N970 - O970</f>
      </c>
      <c r="Q970">
        <f>VLOOKUP(G970,Sku_Consolidated!A2:G957,7, FALSE)</f>
      </c>
      <c r="R970">
        <f>IF(IFERROR(VLOOKUP(E970,Store_Showcase!B2:H144,7, FALSE), TRUE)=TRUE, IF(IFERROR(VLOOKUP(E970,Store_SRP!B2:H110,7, FALSE), TRUE)=TRUE,VLOOKUP(E970,Store_VAM!B2:H273,7, FALSE),VLOOKUP(E970,Store_SRP!B2:H110,7, FALSE)), VLOOKUP(E970,Store_Showcase!B2:H144,7, FALSE))</f>
      </c>
      <c r="S970">
        <f>IF(IFERROR(VLOOKUP(E970,Store_Showcase!B2:I144,8, FALSE), TRUE)=TRUE, IF(IFERROR(VLOOKUP(E970,Store_SRP!B2:I110,8, FALSE), TRUE)=TRUE,VLOOKUP(E970,Store_VAM!B2:I273,8, FALSE),VLOOKUP(E970,Store_SRP!B2:I110,8, FALSE)), VLOOKUP(E970,Store_Showcase!B2:I144,8, FALSE))</f>
      </c>
      <c r="T970">
        <f>VLOOKUP(G970,Sku_Consolidated!A2:R957,18,FALSE)</f>
      </c>
      <c r="U970">
        <v>6246</v>
      </c>
      <c r="V970">
        <f>IF(VLOOKUP(G970,Sku_Consolidated!A2:S957,19,FALSE)="SHOWCASE", VLOOKUP(E970,Store_Showcase!B2:L144,11, FALSE), IF(VLOOKUP(G970,Sku_Consolidated!A2:S957,19,FALSE)="VAM",VLOOKUP(E970,Store_VAM!B2:L273,11, FALSE),VLOOKUP(E970,Store_SRP!B2:L110,11, FALSE)))</f>
      </c>
      <c r="W970">
        <f>VLOOKUP(G970,Sku_Consolidated!A2:W957,11,FALSE)</f>
      </c>
      <c r="X970">
        <f>VLOOKUP(G970,Sku_Consolidated!A2:H957,8,FALSE)</f>
      </c>
      <c r="Y970">
        <f>VLOOKUP(G970,Sku_Consolidated!A2:I957,9,FALSE)</f>
      </c>
      <c r="Z970" t="s">
        <v>38</v>
      </c>
      <c r="AA970">
        <f>VLOOKUP(G970,Sku_Consolidated!A2:E957,5,FALSE)</f>
      </c>
      <c r="AB970">
        <f>IF(VLOOKUP(G970,Sku_Consolidated!A2:S957,19,FALSE)="SHOWCASE", VLOOKUP(E970,Store_Showcase!B2:N144,13, FALSE), IF(VLOOKUP(G970,Sku_Consolidated!A2:S957,19,FALSE)="VAM",VLOOKUP(E970,Store_VAM!B2:N273,13, FALSE),VLOOKUP(E970,Store_SRP!B2:N110,13, FALSE)))</f>
      </c>
      <c r="AC970">
        <f>IF(IFERROR(AB970,TRUE)=TRUE, "-","OK")</f>
      </c>
      <c r="AD970" s="8" t="s">
        <v>2203</v>
      </c>
      <c r="AE970" s="8" t="s">
        <v>39</v>
      </c>
      <c r="AF970">
        <f>IF(IFERROR(VLOOKUP(E970,Store_Showcase!B2:H144,{5}, FALSE), TRUE)=TRUE, IF(IFERROR(VLOOKUP(E970,Store_SRP!B2:H110,{5}, FALSE), TRUE)=TRUE,VLOOKUP(E970,Store_VAM!B2:H273,{5}, FALSE),VLOOKUP(E970,Store_SRP!B2:H110,{5}, FALSE)), VLOOKUP(E970,Store_Showcase!B2:H144,{5}, FALSE))</f>
      </c>
      <c r="AG970">
        <f>IF(IFERROR(VLOOKUP(E970,Store_Showcase!B2:H144,{6}, FALSE), TRUE)=TRUE, IF(IFERROR(VLOOKUP(E970,Store_SRP!B2:H110,{6}, FALSE), TRUE)=TRUE,VLOOKUP(E970,Store_VAM!B2:H273,{6}, FALSE),VLOOKUP(E970,Store_SRP!B2:H110,{6}, FALSE)), VLOOKUP(E970,Store_Showcase!B2:H144,{6}, FALSE))</f>
      </c>
      <c r="AH970">
        <f>VLOOKUP(G970,Sku_Consolidated!A2:R957,18,FALSE)</f>
      </c>
      <c r="AI970">
        <f>VLOOKUP(G970,Sku_Consolidated!A2:S957,19,FALSE)</f>
      </c>
      <c r="AJ970">
        <f>VLOOKUP(G970,Sku_Consolidated!A2:T957,20,FALSE)</f>
      </c>
    </row>
    <row r="971" spans="1:36" x14ac:dyDescent="0.25">
      <c r="A971">
        <v>2024</v>
      </c>
      <c r="B971" t="s">
        <v>31</v>
      </c>
      <c r="C971" t="s">
        <v>32</v>
      </c>
      <c r="D971" t="s">
        <v>33</v>
      </c>
      <c r="E971">
        <v>229</v>
      </c>
      <c r="F971">
        <f>IF(IFERROR(VLOOKUP(E971,Store_Showcase!B2:H144,{2}, FALSE), TRUE)=TRUE, IF(IFERROR(VLOOKUP(E971,Store_SRP!B2:H110,{2}, FALSE), TRUE)=TRUE,VLOOKUP(E971,Store_VAM!B2:H273,{2}, FALSE),VLOOKUP(E971,Store_SRP!B2:H110,{2}, FALSE)), VLOOKUP(E971,Store_Showcase!B2:H144,{2}, FALSE))</f>
      </c>
      <c r="G971">
        <v>655515</v>
      </c>
      <c r="H971" t="s">
        <v>428</v>
      </c>
      <c r="I971" s="8" t="s">
        <v>2204</v>
      </c>
      <c r="J971" t="s">
        <v>36</v>
      </c>
      <c r="K971" s="8">
        <f>IF(J971="PCK", I971, 0)</f>
      </c>
      <c r="L971" s="8">
        <f>IF(J971="KLS", I971, IF(J971="PCK", I971*VLOOKUP(G971,Sku_Consolidated!A2:U957,21, FALSE),I971*VLOOKUP(G971,Sku_Consolidated!A2:U957,21, FALSE)))</f>
      </c>
      <c r="M971" s="8">
        <f>IF(J971="PCS", I971, 0)</f>
      </c>
      <c r="N971" s="8" t="s">
        <v>2205</v>
      </c>
      <c r="O971" s="8">
        <f>N971 * VLOOKUP(E971&amp;VLOOKUP(G971,Sku_Consolidated!A2:Q957,17,FALSE),Sku_CommRate!A2:E1002, 5, FALSE)</f>
      </c>
      <c r="P971" s="8">
        <f>N971 - O971</f>
      </c>
      <c r="Q971">
        <f>VLOOKUP(G971,Sku_Consolidated!A2:G957,7, FALSE)</f>
      </c>
      <c r="R971">
        <f>IF(IFERROR(VLOOKUP(E971,Store_Showcase!B2:H144,7, FALSE), TRUE)=TRUE, IF(IFERROR(VLOOKUP(E971,Store_SRP!B2:H110,7, FALSE), TRUE)=TRUE,VLOOKUP(E971,Store_VAM!B2:H273,7, FALSE),VLOOKUP(E971,Store_SRP!B2:H110,7, FALSE)), VLOOKUP(E971,Store_Showcase!B2:H144,7, FALSE))</f>
      </c>
      <c r="S971">
        <f>IF(IFERROR(VLOOKUP(E971,Store_Showcase!B2:I144,8, FALSE), TRUE)=TRUE, IF(IFERROR(VLOOKUP(E971,Store_SRP!B2:I110,8, FALSE), TRUE)=TRUE,VLOOKUP(E971,Store_VAM!B2:I273,8, FALSE),VLOOKUP(E971,Store_SRP!B2:I110,8, FALSE)), VLOOKUP(E971,Store_Showcase!B2:I144,8, FALSE))</f>
      </c>
      <c r="T971">
        <f>VLOOKUP(G971,Sku_Consolidated!A2:R957,18,FALSE)</f>
      </c>
      <c r="U971">
        <v>6338</v>
      </c>
      <c r="V971">
        <f>IF(VLOOKUP(G971,Sku_Consolidated!A2:S957,19,FALSE)="SHOWCASE", VLOOKUP(E971,Store_Showcase!B2:L144,11, FALSE), IF(VLOOKUP(G971,Sku_Consolidated!A2:S957,19,FALSE)="VAM",VLOOKUP(E971,Store_VAM!B2:L273,11, FALSE),VLOOKUP(E971,Store_SRP!B2:L110,11, FALSE)))</f>
      </c>
      <c r="W971">
        <f>VLOOKUP(G971,Sku_Consolidated!A2:W957,11,FALSE)</f>
      </c>
      <c r="X971">
        <f>VLOOKUP(G971,Sku_Consolidated!A2:H957,8,FALSE)</f>
      </c>
      <c r="Y971">
        <f>VLOOKUP(G971,Sku_Consolidated!A2:I957,9,FALSE)</f>
      </c>
      <c r="Z971" t="s">
        <v>38</v>
      </c>
      <c r="AA971">
        <f>VLOOKUP(G971,Sku_Consolidated!A2:E957,5,FALSE)</f>
      </c>
      <c r="AB971">
        <f>IF(VLOOKUP(G971,Sku_Consolidated!A2:S957,19,FALSE)="SHOWCASE", VLOOKUP(E971,Store_Showcase!B2:N144,13, FALSE), IF(VLOOKUP(G971,Sku_Consolidated!A2:S957,19,FALSE)="VAM",VLOOKUP(E971,Store_VAM!B2:N273,13, FALSE),VLOOKUP(E971,Store_SRP!B2:N110,13, FALSE)))</f>
      </c>
      <c r="AC971">
        <f>IF(IFERROR(AB971,TRUE)=TRUE, "-","OK")</f>
      </c>
      <c r="AD971" s="8" t="s">
        <v>2205</v>
      </c>
      <c r="AE971" s="8" t="s">
        <v>39</v>
      </c>
      <c r="AF971">
        <f>IF(IFERROR(VLOOKUP(E971,Store_Showcase!B2:H144,{5}, FALSE), TRUE)=TRUE, IF(IFERROR(VLOOKUP(E971,Store_SRP!B2:H110,{5}, FALSE), TRUE)=TRUE,VLOOKUP(E971,Store_VAM!B2:H273,{5}, FALSE),VLOOKUP(E971,Store_SRP!B2:H110,{5}, FALSE)), VLOOKUP(E971,Store_Showcase!B2:H144,{5}, FALSE))</f>
      </c>
      <c r="AG971">
        <f>IF(IFERROR(VLOOKUP(E971,Store_Showcase!B2:H144,{6}, FALSE), TRUE)=TRUE, IF(IFERROR(VLOOKUP(E971,Store_SRP!B2:H110,{6}, FALSE), TRUE)=TRUE,VLOOKUP(E971,Store_VAM!B2:H273,{6}, FALSE),VLOOKUP(E971,Store_SRP!B2:H110,{6}, FALSE)), VLOOKUP(E971,Store_Showcase!B2:H144,{6}, FALSE))</f>
      </c>
      <c r="AH971">
        <f>VLOOKUP(G971,Sku_Consolidated!A2:R957,18,FALSE)</f>
      </c>
      <c r="AI971">
        <f>VLOOKUP(G971,Sku_Consolidated!A2:S957,19,FALSE)</f>
      </c>
      <c r="AJ971">
        <f>VLOOKUP(G971,Sku_Consolidated!A2:T957,20,FALSE)</f>
      </c>
    </row>
    <row r="972" spans="1:36" x14ac:dyDescent="0.25">
      <c r="A972">
        <v>2024</v>
      </c>
      <c r="B972" t="s">
        <v>31</v>
      </c>
      <c r="C972" t="s">
        <v>32</v>
      </c>
      <c r="D972" t="s">
        <v>33</v>
      </c>
      <c r="E972">
        <v>111</v>
      </c>
      <c r="F972">
        <f>IF(IFERROR(VLOOKUP(E972,Store_Showcase!B2:H144,{2}, FALSE), TRUE)=TRUE, IF(IFERROR(VLOOKUP(E972,Store_SRP!B2:H110,{2}, FALSE), TRUE)=TRUE,VLOOKUP(E972,Store_VAM!B2:H273,{2}, FALSE),VLOOKUP(E972,Store_SRP!B2:H110,{2}, FALSE)), VLOOKUP(E972,Store_Showcase!B2:H144,{2}, FALSE))</f>
      </c>
      <c r="G972">
        <v>655910</v>
      </c>
      <c r="H972" t="s">
        <v>1560</v>
      </c>
      <c r="I972" s="8" t="s">
        <v>2206</v>
      </c>
      <c r="J972" t="s">
        <v>36</v>
      </c>
      <c r="K972" s="8">
        <f>IF(J972="PCK", I972, 0)</f>
      </c>
      <c r="L972" s="8">
        <f>IF(J972="KLS", I972, IF(J972="PCK", I972*VLOOKUP(G972,Sku_Consolidated!A2:U957,21, FALSE),I972*VLOOKUP(G972,Sku_Consolidated!A2:U957,21, FALSE)))</f>
      </c>
      <c r="M972" s="8">
        <f>IF(J972="PCS", I972, 0)</f>
      </c>
      <c r="N972" s="8" t="s">
        <v>2207</v>
      </c>
      <c r="O972" s="8">
        <f>N972 * VLOOKUP(E972&amp;VLOOKUP(G972,Sku_Consolidated!A2:Q957,17,FALSE),Sku_CommRate!A2:E1002, 5, FALSE)</f>
      </c>
      <c r="P972" s="8">
        <f>N972 - O972</f>
      </c>
      <c r="Q972">
        <f>VLOOKUP(G972,Sku_Consolidated!A2:G957,7, FALSE)</f>
      </c>
      <c r="R972">
        <f>IF(IFERROR(VLOOKUP(E972,Store_Showcase!B2:H144,7, FALSE), TRUE)=TRUE, IF(IFERROR(VLOOKUP(E972,Store_SRP!B2:H110,7, FALSE), TRUE)=TRUE,VLOOKUP(E972,Store_VAM!B2:H273,7, FALSE),VLOOKUP(E972,Store_SRP!B2:H110,7, FALSE)), VLOOKUP(E972,Store_Showcase!B2:H144,7, FALSE))</f>
      </c>
      <c r="S972">
        <f>IF(IFERROR(VLOOKUP(E972,Store_Showcase!B2:I144,8, FALSE), TRUE)=TRUE, IF(IFERROR(VLOOKUP(E972,Store_SRP!B2:I110,8, FALSE), TRUE)=TRUE,VLOOKUP(E972,Store_VAM!B2:I273,8, FALSE),VLOOKUP(E972,Store_SRP!B2:I110,8, FALSE)), VLOOKUP(E972,Store_Showcase!B2:I144,8, FALSE))</f>
      </c>
      <c r="T972">
        <f>VLOOKUP(G972,Sku_Consolidated!A2:R957,18,FALSE)</f>
      </c>
      <c r="U972">
        <v>6504</v>
      </c>
      <c r="V972">
        <f>IF(VLOOKUP(G972,Sku_Consolidated!A2:S957,19,FALSE)="SHOWCASE", VLOOKUP(E972,Store_Showcase!B2:L144,11, FALSE), IF(VLOOKUP(G972,Sku_Consolidated!A2:S957,19,FALSE)="VAM",VLOOKUP(E972,Store_VAM!B2:L273,11, FALSE),VLOOKUP(E972,Store_SRP!B2:L110,11, FALSE)))</f>
      </c>
      <c r="W972">
        <f>VLOOKUP(G972,Sku_Consolidated!A2:W957,11,FALSE)</f>
      </c>
      <c r="X972">
        <f>VLOOKUP(G972,Sku_Consolidated!A2:H957,8,FALSE)</f>
      </c>
      <c r="Y972">
        <f>VLOOKUP(G972,Sku_Consolidated!A2:I957,9,FALSE)</f>
      </c>
      <c r="Z972" t="s">
        <v>38</v>
      </c>
      <c r="AA972">
        <f>VLOOKUP(G972,Sku_Consolidated!A2:E957,5,FALSE)</f>
      </c>
      <c r="AB972">
        <f>IF(VLOOKUP(G972,Sku_Consolidated!A2:S957,19,FALSE)="SHOWCASE", VLOOKUP(E972,Store_Showcase!B2:N144,13, FALSE), IF(VLOOKUP(G972,Sku_Consolidated!A2:S957,19,FALSE)="VAM",VLOOKUP(E972,Store_VAM!B2:N273,13, FALSE),VLOOKUP(E972,Store_SRP!B2:N110,13, FALSE)))</f>
      </c>
      <c r="AC972">
        <f>IF(IFERROR(AB972,TRUE)=TRUE, "-","OK")</f>
      </c>
      <c r="AD972" s="8" t="s">
        <v>2208</v>
      </c>
      <c r="AE972" s="8" t="s">
        <v>2209</v>
      </c>
      <c r="AF972">
        <f>IF(IFERROR(VLOOKUP(E972,Store_Showcase!B2:H144,{5}, FALSE), TRUE)=TRUE, IF(IFERROR(VLOOKUP(E972,Store_SRP!B2:H110,{5}, FALSE), TRUE)=TRUE,VLOOKUP(E972,Store_VAM!B2:H273,{5}, FALSE),VLOOKUP(E972,Store_SRP!B2:H110,{5}, FALSE)), VLOOKUP(E972,Store_Showcase!B2:H144,{5}, FALSE))</f>
      </c>
      <c r="AG972">
        <f>IF(IFERROR(VLOOKUP(E972,Store_Showcase!B2:H144,{6}, FALSE), TRUE)=TRUE, IF(IFERROR(VLOOKUP(E972,Store_SRP!B2:H110,{6}, FALSE), TRUE)=TRUE,VLOOKUP(E972,Store_VAM!B2:H273,{6}, FALSE),VLOOKUP(E972,Store_SRP!B2:H110,{6}, FALSE)), VLOOKUP(E972,Store_Showcase!B2:H144,{6}, FALSE))</f>
      </c>
      <c r="AH972">
        <f>VLOOKUP(G972,Sku_Consolidated!A2:R957,18,FALSE)</f>
      </c>
      <c r="AI972">
        <f>VLOOKUP(G972,Sku_Consolidated!A2:S957,19,FALSE)</f>
      </c>
      <c r="AJ972">
        <f>VLOOKUP(G972,Sku_Consolidated!A2:T957,20,FALSE)</f>
      </c>
    </row>
    <row r="973" spans="1:36" x14ac:dyDescent="0.25">
      <c r="A973">
        <v>2024</v>
      </c>
      <c r="B973" t="s">
        <v>31</v>
      </c>
      <c r="C973" t="s">
        <v>32</v>
      </c>
      <c r="D973" t="s">
        <v>33</v>
      </c>
      <c r="E973">
        <v>736</v>
      </c>
      <c r="F973">
        <f>IF(IFERROR(VLOOKUP(E973,Store_Showcase!B2:H144,{2}, FALSE), TRUE)=TRUE, IF(IFERROR(VLOOKUP(E973,Store_SRP!B2:H110,{2}, FALSE), TRUE)=TRUE,VLOOKUP(E973,Store_VAM!B2:H273,{2}, FALSE),VLOOKUP(E973,Store_SRP!B2:H110,{2}, FALSE)), VLOOKUP(E973,Store_Showcase!B2:H144,{2}, FALSE))</f>
      </c>
      <c r="G973">
        <v>659619</v>
      </c>
      <c r="H973" t="s">
        <v>1124</v>
      </c>
      <c r="I973" s="8" t="s">
        <v>2210</v>
      </c>
      <c r="J973" t="s">
        <v>36</v>
      </c>
      <c r="K973" s="8">
        <f>IF(J973="PCK", I973, 0)</f>
      </c>
      <c r="L973" s="8">
        <f>IF(J973="KLS", I973, IF(J973="PCK", I973*VLOOKUP(G973,Sku_Consolidated!A2:U957,21, FALSE),I973*VLOOKUP(G973,Sku_Consolidated!A2:U957,21, FALSE)))</f>
      </c>
      <c r="M973" s="8">
        <f>IF(J973="PCS", I973, 0)</f>
      </c>
      <c r="N973" s="8" t="s">
        <v>2211</v>
      </c>
      <c r="O973" s="8">
        <f>N973 * VLOOKUP(E973&amp;VLOOKUP(G973,Sku_Consolidated!A2:Q957,17,FALSE),Sku_CommRate!A2:E1002, 5, FALSE)</f>
      </c>
      <c r="P973" s="8">
        <f>N973 - O973</f>
      </c>
      <c r="Q973">
        <f>VLOOKUP(G973,Sku_Consolidated!A2:G957,7, FALSE)</f>
      </c>
      <c r="R973">
        <f>IF(IFERROR(VLOOKUP(E973,Store_Showcase!B2:H144,7, FALSE), TRUE)=TRUE, IF(IFERROR(VLOOKUP(E973,Store_SRP!B2:H110,7, FALSE), TRUE)=TRUE,VLOOKUP(E973,Store_VAM!B2:H273,7, FALSE),VLOOKUP(E973,Store_SRP!B2:H110,7, FALSE)), VLOOKUP(E973,Store_Showcase!B2:H144,7, FALSE))</f>
      </c>
      <c r="S973">
        <f>IF(IFERROR(VLOOKUP(E973,Store_Showcase!B2:I144,8, FALSE), TRUE)=TRUE, IF(IFERROR(VLOOKUP(E973,Store_SRP!B2:I110,8, FALSE), TRUE)=TRUE,VLOOKUP(E973,Store_VAM!B2:I273,8, FALSE),VLOOKUP(E973,Store_SRP!B2:I110,8, FALSE)), VLOOKUP(E973,Store_Showcase!B2:I144,8, FALSE))</f>
      </c>
      <c r="T973">
        <f>VLOOKUP(G973,Sku_Consolidated!A2:R957,18,FALSE)</f>
      </c>
      <c r="U973">
        <v>7378</v>
      </c>
      <c r="V973">
        <f>IF(VLOOKUP(G973,Sku_Consolidated!A2:S957,19,FALSE)="SHOWCASE", VLOOKUP(E973,Store_Showcase!B2:L144,11, FALSE), IF(VLOOKUP(G973,Sku_Consolidated!A2:S957,19,FALSE)="VAM",VLOOKUP(E973,Store_VAM!B2:L273,11, FALSE),VLOOKUP(E973,Store_SRP!B2:L110,11, FALSE)))</f>
      </c>
      <c r="W973">
        <f>VLOOKUP(G973,Sku_Consolidated!A2:W957,11,FALSE)</f>
      </c>
      <c r="X973">
        <f>VLOOKUP(G973,Sku_Consolidated!A2:H957,8,FALSE)</f>
      </c>
      <c r="Y973">
        <f>VLOOKUP(G973,Sku_Consolidated!A2:I957,9,FALSE)</f>
      </c>
      <c r="Z973" t="s">
        <v>38</v>
      </c>
      <c r="AA973">
        <f>VLOOKUP(G973,Sku_Consolidated!A2:E957,5,FALSE)</f>
      </c>
      <c r="AB973">
        <f>IF(VLOOKUP(G973,Sku_Consolidated!A2:S957,19,FALSE)="SHOWCASE", VLOOKUP(E973,Store_Showcase!B2:N144,13, FALSE), IF(VLOOKUP(G973,Sku_Consolidated!A2:S957,19,FALSE)="VAM",VLOOKUP(E973,Store_VAM!B2:N273,13, FALSE),VLOOKUP(E973,Store_SRP!B2:N110,13, FALSE)))</f>
      </c>
      <c r="AC973">
        <f>IF(IFERROR(AB973,TRUE)=TRUE, "-","OK")</f>
      </c>
      <c r="AD973" s="8" t="s">
        <v>2211</v>
      </c>
      <c r="AE973" s="8" t="s">
        <v>39</v>
      </c>
      <c r="AF973">
        <f>IF(IFERROR(VLOOKUP(E973,Store_Showcase!B2:H144,{5}, FALSE), TRUE)=TRUE, IF(IFERROR(VLOOKUP(E973,Store_SRP!B2:H110,{5}, FALSE), TRUE)=TRUE,VLOOKUP(E973,Store_VAM!B2:H273,{5}, FALSE),VLOOKUP(E973,Store_SRP!B2:H110,{5}, FALSE)), VLOOKUP(E973,Store_Showcase!B2:H144,{5}, FALSE))</f>
      </c>
      <c r="AG973">
        <f>IF(IFERROR(VLOOKUP(E973,Store_Showcase!B2:H144,{6}, FALSE), TRUE)=TRUE, IF(IFERROR(VLOOKUP(E973,Store_SRP!B2:H110,{6}, FALSE), TRUE)=TRUE,VLOOKUP(E973,Store_VAM!B2:H273,{6}, FALSE),VLOOKUP(E973,Store_SRP!B2:H110,{6}, FALSE)), VLOOKUP(E973,Store_Showcase!B2:H144,{6}, FALSE))</f>
      </c>
      <c r="AH973">
        <f>VLOOKUP(G973,Sku_Consolidated!A2:R957,18,FALSE)</f>
      </c>
      <c r="AI973">
        <f>VLOOKUP(G973,Sku_Consolidated!A2:S957,19,FALSE)</f>
      </c>
      <c r="AJ973">
        <f>VLOOKUP(G973,Sku_Consolidated!A2:T957,20,FALSE)</f>
      </c>
    </row>
    <row r="974" spans="1:36" x14ac:dyDescent="0.25">
      <c r="A974">
        <v>2024</v>
      </c>
      <c r="B974" t="s">
        <v>31</v>
      </c>
      <c r="C974" t="s">
        <v>32</v>
      </c>
      <c r="D974" t="s">
        <v>33</v>
      </c>
      <c r="E974">
        <v>4005</v>
      </c>
      <c r="F974">
        <f>IF(IFERROR(VLOOKUP(E974,Store_Showcase!B2:H144,{2}, FALSE), TRUE)=TRUE, IF(IFERROR(VLOOKUP(E974,Store_SRP!B2:H110,{2}, FALSE), TRUE)=TRUE,VLOOKUP(E974,Store_VAM!B2:H273,{2}, FALSE),VLOOKUP(E974,Store_SRP!B2:H110,{2}, FALSE)), VLOOKUP(E974,Store_Showcase!B2:H144,{2}, FALSE))</f>
      </c>
      <c r="G974">
        <v>655740</v>
      </c>
      <c r="H974" t="s">
        <v>2212</v>
      </c>
      <c r="I974" s="8" t="s">
        <v>2213</v>
      </c>
      <c r="J974" t="s">
        <v>36</v>
      </c>
      <c r="K974" s="8">
        <f>IF(J974="PCK", I974, 0)</f>
      </c>
      <c r="L974" s="8">
        <f>IF(J974="KLS", I974, IF(J974="PCK", I974*VLOOKUP(G974,Sku_Consolidated!A2:U957,21, FALSE),I974*VLOOKUP(G974,Sku_Consolidated!A2:U957,21, FALSE)))</f>
      </c>
      <c r="M974" s="8">
        <f>IF(J974="PCS", I974, 0)</f>
      </c>
      <c r="N974" s="8" t="s">
        <v>2214</v>
      </c>
      <c r="O974" s="8">
        <f>N974 * VLOOKUP(E974&amp;VLOOKUP(G974,Sku_Consolidated!A2:Q957,17,FALSE),Sku_CommRate!A2:E1002, 5, FALSE)</f>
      </c>
      <c r="P974" s="8">
        <f>N974 - O974</f>
      </c>
      <c r="Q974">
        <f>VLOOKUP(G974,Sku_Consolidated!A2:G957,7, FALSE)</f>
      </c>
      <c r="R974">
        <f>IF(IFERROR(VLOOKUP(E974,Store_Showcase!B2:H144,7, FALSE), TRUE)=TRUE, IF(IFERROR(VLOOKUP(E974,Store_SRP!B2:H110,7, FALSE), TRUE)=TRUE,VLOOKUP(E974,Store_VAM!B2:H273,7, FALSE),VLOOKUP(E974,Store_SRP!B2:H110,7, FALSE)), VLOOKUP(E974,Store_Showcase!B2:H144,7, FALSE))</f>
      </c>
      <c r="S974">
        <f>IF(IFERROR(VLOOKUP(E974,Store_Showcase!B2:I144,8, FALSE), TRUE)=TRUE, IF(IFERROR(VLOOKUP(E974,Store_SRP!B2:I110,8, FALSE), TRUE)=TRUE,VLOOKUP(E974,Store_VAM!B2:I273,8, FALSE),VLOOKUP(E974,Store_SRP!B2:I110,8, FALSE)), VLOOKUP(E974,Store_Showcase!B2:I144,8, FALSE))</f>
      </c>
      <c r="T974">
        <f>VLOOKUP(G974,Sku_Consolidated!A2:R957,18,FALSE)</f>
      </c>
      <c r="U974">
        <v>6459</v>
      </c>
      <c r="V974">
        <f>IF(VLOOKUP(G974,Sku_Consolidated!A2:S957,19,FALSE)="SHOWCASE", VLOOKUP(E974,Store_Showcase!B2:L144,11, FALSE), IF(VLOOKUP(G974,Sku_Consolidated!A2:S957,19,FALSE)="VAM",VLOOKUP(E974,Store_VAM!B2:L273,11, FALSE),VLOOKUP(E974,Store_SRP!B2:L110,11, FALSE)))</f>
      </c>
      <c r="W974">
        <f>VLOOKUP(G974,Sku_Consolidated!A2:W957,11,FALSE)</f>
      </c>
      <c r="X974">
        <f>VLOOKUP(G974,Sku_Consolidated!A2:H957,8,FALSE)</f>
      </c>
      <c r="Y974">
        <f>VLOOKUP(G974,Sku_Consolidated!A2:I957,9,FALSE)</f>
      </c>
      <c r="Z974" t="s">
        <v>38</v>
      </c>
      <c r="AA974">
        <f>VLOOKUP(G974,Sku_Consolidated!A2:E957,5,FALSE)</f>
      </c>
      <c r="AB974">
        <f>IF(VLOOKUP(G974,Sku_Consolidated!A2:S957,19,FALSE)="SHOWCASE", VLOOKUP(E974,Store_Showcase!B2:N144,13, FALSE), IF(VLOOKUP(G974,Sku_Consolidated!A2:S957,19,FALSE)="VAM",VLOOKUP(E974,Store_VAM!B2:N273,13, FALSE),VLOOKUP(E974,Store_SRP!B2:N110,13, FALSE)))</f>
      </c>
      <c r="AC974">
        <f>IF(IFERROR(AB974,TRUE)=TRUE, "-","OK")</f>
      </c>
      <c r="AD974" s="8" t="s">
        <v>2214</v>
      </c>
      <c r="AE974" s="8" t="s">
        <v>39</v>
      </c>
      <c r="AF974">
        <f>IF(IFERROR(VLOOKUP(E974,Store_Showcase!B2:H144,{5}, FALSE), TRUE)=TRUE, IF(IFERROR(VLOOKUP(E974,Store_SRP!B2:H110,{5}, FALSE), TRUE)=TRUE,VLOOKUP(E974,Store_VAM!B2:H273,{5}, FALSE),VLOOKUP(E974,Store_SRP!B2:H110,{5}, FALSE)), VLOOKUP(E974,Store_Showcase!B2:H144,{5}, FALSE))</f>
      </c>
      <c r="AG974">
        <f>IF(IFERROR(VLOOKUP(E974,Store_Showcase!B2:H144,{6}, FALSE), TRUE)=TRUE, IF(IFERROR(VLOOKUP(E974,Store_SRP!B2:H110,{6}, FALSE), TRUE)=TRUE,VLOOKUP(E974,Store_VAM!B2:H273,{6}, FALSE),VLOOKUP(E974,Store_SRP!B2:H110,{6}, FALSE)), VLOOKUP(E974,Store_Showcase!B2:H144,{6}, FALSE))</f>
      </c>
      <c r="AH974">
        <f>VLOOKUP(G974,Sku_Consolidated!A2:R957,18,FALSE)</f>
      </c>
      <c r="AI974">
        <f>VLOOKUP(G974,Sku_Consolidated!A2:S957,19,FALSE)</f>
      </c>
      <c r="AJ974">
        <f>VLOOKUP(G974,Sku_Consolidated!A2:T957,20,FALSE)</f>
      </c>
    </row>
    <row r="975" spans="1:36" x14ac:dyDescent="0.25">
      <c r="A975">
        <v>2024</v>
      </c>
      <c r="B975" t="s">
        <v>31</v>
      </c>
      <c r="C975" t="s">
        <v>32</v>
      </c>
      <c r="D975" t="s">
        <v>33</v>
      </c>
      <c r="E975">
        <v>4001</v>
      </c>
      <c r="F975">
        <f>IF(IFERROR(VLOOKUP(E975,Store_Showcase!B2:H144,{2}, FALSE), TRUE)=TRUE, IF(IFERROR(VLOOKUP(E975,Store_SRP!B2:H110,{2}, FALSE), TRUE)=TRUE,VLOOKUP(E975,Store_VAM!B2:H273,{2}, FALSE),VLOOKUP(E975,Store_SRP!B2:H110,{2}, FALSE)), VLOOKUP(E975,Store_Showcase!B2:H144,{2}, FALSE))</f>
      </c>
      <c r="G975">
        <v>671859</v>
      </c>
      <c r="H975" t="s">
        <v>1929</v>
      </c>
      <c r="I975" s="8" t="s">
        <v>1643</v>
      </c>
      <c r="J975" t="s">
        <v>493</v>
      </c>
      <c r="K975" s="8">
        <f>IF(J975="PCK", I975, 0)</f>
      </c>
      <c r="L975" s="8">
        <f>IF(J975="KLS", I975, IF(J975="PCK", I975*VLOOKUP(G975,Sku_Consolidated!A2:U957,21, FALSE),I975*VLOOKUP(G975,Sku_Consolidated!A2:U957,21, FALSE)))</f>
      </c>
      <c r="M975" s="8">
        <f>IF(J975="PCS", I975, 0)</f>
      </c>
      <c r="N975" s="8" t="s">
        <v>2215</v>
      </c>
      <c r="O975" s="8">
        <f>N975 * VLOOKUP(E975&amp;VLOOKUP(G975,Sku_Consolidated!A2:Q957,17,FALSE),Sku_CommRate!A2:E1002, 5, FALSE)</f>
      </c>
      <c r="P975" s="8">
        <f>N975 - O975</f>
      </c>
      <c r="Q975">
        <f>VLOOKUP(G975,Sku_Consolidated!A2:G957,7, FALSE)</f>
      </c>
      <c r="R975">
        <f>IF(IFERROR(VLOOKUP(E975,Store_Showcase!B2:H144,7, FALSE), TRUE)=TRUE, IF(IFERROR(VLOOKUP(E975,Store_SRP!B2:H110,7, FALSE), TRUE)=TRUE,VLOOKUP(E975,Store_VAM!B2:H273,7, FALSE),VLOOKUP(E975,Store_SRP!B2:H110,7, FALSE)), VLOOKUP(E975,Store_Showcase!B2:H144,7, FALSE))</f>
      </c>
      <c r="S975">
        <f>IF(IFERROR(VLOOKUP(E975,Store_Showcase!B2:I144,8, FALSE), TRUE)=TRUE, IF(IFERROR(VLOOKUP(E975,Store_SRP!B2:I110,8, FALSE), TRUE)=TRUE,VLOOKUP(E975,Store_VAM!B2:I273,8, FALSE),VLOOKUP(E975,Store_SRP!B2:I110,8, FALSE)), VLOOKUP(E975,Store_Showcase!B2:I144,8, FALSE))</f>
      </c>
      <c r="T975">
        <f>VLOOKUP(G975,Sku_Consolidated!A2:R957,18,FALSE)</f>
      </c>
      <c r="U975">
        <v>2100006718591</v>
      </c>
      <c r="V975">
        <f>IF(VLOOKUP(G975,Sku_Consolidated!A2:S957,19,FALSE)="SHOWCASE", VLOOKUP(E975,Store_Showcase!B2:L144,11, FALSE), IF(VLOOKUP(G975,Sku_Consolidated!A2:S957,19,FALSE)="VAM",VLOOKUP(E975,Store_VAM!B2:L273,11, FALSE),VLOOKUP(E975,Store_SRP!B2:L110,11, FALSE)))</f>
      </c>
      <c r="W975">
        <f>VLOOKUP(G975,Sku_Consolidated!A2:W957,11,FALSE)</f>
      </c>
      <c r="X975">
        <f>VLOOKUP(G975,Sku_Consolidated!A2:H957,8,FALSE)</f>
      </c>
      <c r="Y975">
        <f>VLOOKUP(G975,Sku_Consolidated!A2:I957,9,FALSE)</f>
      </c>
      <c r="Z975" t="s">
        <v>38</v>
      </c>
      <c r="AA975">
        <f>VLOOKUP(G975,Sku_Consolidated!A2:E957,5,FALSE)</f>
      </c>
      <c r="AB975">
        <f>IF(VLOOKUP(G975,Sku_Consolidated!A2:S957,19,FALSE)="SHOWCASE", VLOOKUP(E975,Store_Showcase!B2:N144,13, FALSE), IF(VLOOKUP(G975,Sku_Consolidated!A2:S957,19,FALSE)="VAM",VLOOKUP(E975,Store_VAM!B2:N273,13, FALSE),VLOOKUP(E975,Store_SRP!B2:N110,13, FALSE)))</f>
      </c>
      <c r="AC975">
        <f>IF(IFERROR(AB975,TRUE)=TRUE, "-","OK")</f>
      </c>
      <c r="AD975" s="8" t="s">
        <v>2215</v>
      </c>
      <c r="AE975" s="8" t="s">
        <v>39</v>
      </c>
      <c r="AF975">
        <f>IF(IFERROR(VLOOKUP(E975,Store_Showcase!B2:H144,{5}, FALSE), TRUE)=TRUE, IF(IFERROR(VLOOKUP(E975,Store_SRP!B2:H110,{5}, FALSE), TRUE)=TRUE,VLOOKUP(E975,Store_VAM!B2:H273,{5}, FALSE),VLOOKUP(E975,Store_SRP!B2:H110,{5}, FALSE)), VLOOKUP(E975,Store_Showcase!B2:H144,{5}, FALSE))</f>
      </c>
      <c r="AG975">
        <f>IF(IFERROR(VLOOKUP(E975,Store_Showcase!B2:H144,{6}, FALSE), TRUE)=TRUE, IF(IFERROR(VLOOKUP(E975,Store_SRP!B2:H110,{6}, FALSE), TRUE)=TRUE,VLOOKUP(E975,Store_VAM!B2:H273,{6}, FALSE),VLOOKUP(E975,Store_SRP!B2:H110,{6}, FALSE)), VLOOKUP(E975,Store_Showcase!B2:H144,{6}, FALSE))</f>
      </c>
      <c r="AH975">
        <f>VLOOKUP(G975,Sku_Consolidated!A2:R957,18,FALSE)</f>
      </c>
      <c r="AI975">
        <f>VLOOKUP(G975,Sku_Consolidated!A2:S957,19,FALSE)</f>
      </c>
      <c r="AJ975">
        <f>VLOOKUP(G975,Sku_Consolidated!A2:T957,20,FALSE)</f>
      </c>
    </row>
    <row r="976" spans="1:36" x14ac:dyDescent="0.25">
      <c r="A976">
        <v>2024</v>
      </c>
      <c r="B976" t="s">
        <v>31</v>
      </c>
      <c r="C976" t="s">
        <v>32</v>
      </c>
      <c r="D976" t="s">
        <v>33</v>
      </c>
      <c r="E976">
        <v>4040</v>
      </c>
      <c r="F976">
        <f>IF(IFERROR(VLOOKUP(E976,Store_Showcase!B2:H144,{2}, FALSE), TRUE)=TRUE, IF(IFERROR(VLOOKUP(E976,Store_SRP!B2:H110,{2}, FALSE), TRUE)=TRUE,VLOOKUP(E976,Store_VAM!B2:H273,{2}, FALSE),VLOOKUP(E976,Store_SRP!B2:H110,{2}, FALSE)), VLOOKUP(E976,Store_Showcase!B2:H144,{2}, FALSE))</f>
      </c>
      <c r="G976">
        <v>671859</v>
      </c>
      <c r="H976" t="s">
        <v>1929</v>
      </c>
      <c r="I976" s="8" t="s">
        <v>1643</v>
      </c>
      <c r="J976" t="s">
        <v>493</v>
      </c>
      <c r="K976" s="8">
        <f>IF(J976="PCK", I976, 0)</f>
      </c>
      <c r="L976" s="8">
        <f>IF(J976="KLS", I976, IF(J976="PCK", I976*VLOOKUP(G976,Sku_Consolidated!A2:U957,21, FALSE),I976*VLOOKUP(G976,Sku_Consolidated!A2:U957,21, FALSE)))</f>
      </c>
      <c r="M976" s="8">
        <f>IF(J976="PCS", I976, 0)</f>
      </c>
      <c r="N976" s="8" t="s">
        <v>2215</v>
      </c>
      <c r="O976" s="8">
        <f>N976 * VLOOKUP(E976&amp;VLOOKUP(G976,Sku_Consolidated!A2:Q957,17,FALSE),Sku_CommRate!A2:E1002, 5, FALSE)</f>
      </c>
      <c r="P976" s="8">
        <f>N976 - O976</f>
      </c>
      <c r="Q976">
        <f>VLOOKUP(G976,Sku_Consolidated!A2:G957,7, FALSE)</f>
      </c>
      <c r="R976">
        <f>IF(IFERROR(VLOOKUP(E976,Store_Showcase!B2:H144,7, FALSE), TRUE)=TRUE, IF(IFERROR(VLOOKUP(E976,Store_SRP!B2:H110,7, FALSE), TRUE)=TRUE,VLOOKUP(E976,Store_VAM!B2:H273,7, FALSE),VLOOKUP(E976,Store_SRP!B2:H110,7, FALSE)), VLOOKUP(E976,Store_Showcase!B2:H144,7, FALSE))</f>
      </c>
      <c r="S976">
        <f>IF(IFERROR(VLOOKUP(E976,Store_Showcase!B2:I144,8, FALSE), TRUE)=TRUE, IF(IFERROR(VLOOKUP(E976,Store_SRP!B2:I110,8, FALSE), TRUE)=TRUE,VLOOKUP(E976,Store_VAM!B2:I273,8, FALSE),VLOOKUP(E976,Store_SRP!B2:I110,8, FALSE)), VLOOKUP(E976,Store_Showcase!B2:I144,8, FALSE))</f>
      </c>
      <c r="T976">
        <f>VLOOKUP(G976,Sku_Consolidated!A2:R957,18,FALSE)</f>
      </c>
      <c r="U976">
        <v>2100006718591</v>
      </c>
      <c r="V976">
        <f>IF(VLOOKUP(G976,Sku_Consolidated!A2:S957,19,FALSE)="SHOWCASE", VLOOKUP(E976,Store_Showcase!B2:L144,11, FALSE), IF(VLOOKUP(G976,Sku_Consolidated!A2:S957,19,FALSE)="VAM",VLOOKUP(E976,Store_VAM!B2:L273,11, FALSE),VLOOKUP(E976,Store_SRP!B2:L110,11, FALSE)))</f>
      </c>
      <c r="W976">
        <f>VLOOKUP(G976,Sku_Consolidated!A2:W957,11,FALSE)</f>
      </c>
      <c r="X976">
        <f>VLOOKUP(G976,Sku_Consolidated!A2:H957,8,FALSE)</f>
      </c>
      <c r="Y976">
        <f>VLOOKUP(G976,Sku_Consolidated!A2:I957,9,FALSE)</f>
      </c>
      <c r="Z976" t="s">
        <v>38</v>
      </c>
      <c r="AA976">
        <f>VLOOKUP(G976,Sku_Consolidated!A2:E957,5,FALSE)</f>
      </c>
      <c r="AB976">
        <f>IF(VLOOKUP(G976,Sku_Consolidated!A2:S957,19,FALSE)="SHOWCASE", VLOOKUP(E976,Store_Showcase!B2:N144,13, FALSE), IF(VLOOKUP(G976,Sku_Consolidated!A2:S957,19,FALSE)="VAM",VLOOKUP(E976,Store_VAM!B2:N273,13, FALSE),VLOOKUP(E976,Store_SRP!B2:N110,13, FALSE)))</f>
      </c>
      <c r="AC976">
        <f>IF(IFERROR(AB976,TRUE)=TRUE, "-","OK")</f>
      </c>
      <c r="AD976" s="8" t="s">
        <v>2215</v>
      </c>
      <c r="AE976" s="8" t="s">
        <v>39</v>
      </c>
      <c r="AF976">
        <f>IF(IFERROR(VLOOKUP(E976,Store_Showcase!B2:H144,{5}, FALSE), TRUE)=TRUE, IF(IFERROR(VLOOKUP(E976,Store_SRP!B2:H110,{5}, FALSE), TRUE)=TRUE,VLOOKUP(E976,Store_VAM!B2:H273,{5}, FALSE),VLOOKUP(E976,Store_SRP!B2:H110,{5}, FALSE)), VLOOKUP(E976,Store_Showcase!B2:H144,{5}, FALSE))</f>
      </c>
      <c r="AG976">
        <f>IF(IFERROR(VLOOKUP(E976,Store_Showcase!B2:H144,{6}, FALSE), TRUE)=TRUE, IF(IFERROR(VLOOKUP(E976,Store_SRP!B2:H110,{6}, FALSE), TRUE)=TRUE,VLOOKUP(E976,Store_VAM!B2:H273,{6}, FALSE),VLOOKUP(E976,Store_SRP!B2:H110,{6}, FALSE)), VLOOKUP(E976,Store_Showcase!B2:H144,{6}, FALSE))</f>
      </c>
      <c r="AH976">
        <f>VLOOKUP(G976,Sku_Consolidated!A2:R957,18,FALSE)</f>
      </c>
      <c r="AI976">
        <f>VLOOKUP(G976,Sku_Consolidated!A2:S957,19,FALSE)</f>
      </c>
      <c r="AJ976">
        <f>VLOOKUP(G976,Sku_Consolidated!A2:T957,20,FALSE)</f>
      </c>
    </row>
    <row r="977" spans="1:36" x14ac:dyDescent="0.25">
      <c r="A977">
        <v>2024</v>
      </c>
      <c r="B977" t="s">
        <v>31</v>
      </c>
      <c r="C977" t="s">
        <v>32</v>
      </c>
      <c r="D977" t="s">
        <v>33</v>
      </c>
      <c r="E977">
        <v>248</v>
      </c>
      <c r="F977">
        <f>IF(IFERROR(VLOOKUP(E977,Store_Showcase!B2:H144,{2}, FALSE), TRUE)=TRUE, IF(IFERROR(VLOOKUP(E977,Store_SRP!B2:H110,{2}, FALSE), TRUE)=TRUE,VLOOKUP(E977,Store_VAM!B2:H273,{2}, FALSE),VLOOKUP(E977,Store_SRP!B2:H110,{2}, FALSE)), VLOOKUP(E977,Store_Showcase!B2:H144,{2}, FALSE))</f>
      </c>
      <c r="G977">
        <v>655307</v>
      </c>
      <c r="H977" t="s">
        <v>389</v>
      </c>
      <c r="I977" s="8" t="s">
        <v>2216</v>
      </c>
      <c r="J977" t="s">
        <v>36</v>
      </c>
      <c r="K977" s="8">
        <f>IF(J977="PCK", I977, 0)</f>
      </c>
      <c r="L977" s="8">
        <f>IF(J977="KLS", I977, IF(J977="PCK", I977*VLOOKUP(G977,Sku_Consolidated!A2:U957,21, FALSE),I977*VLOOKUP(G977,Sku_Consolidated!A2:U957,21, FALSE)))</f>
      </c>
      <c r="M977" s="8">
        <f>IF(J977="PCS", I977, 0)</f>
      </c>
      <c r="N977" s="8" t="s">
        <v>2217</v>
      </c>
      <c r="O977" s="8">
        <f>N977 * VLOOKUP(E977&amp;VLOOKUP(G977,Sku_Consolidated!A2:Q957,17,FALSE),Sku_CommRate!A2:E1002, 5, FALSE)</f>
      </c>
      <c r="P977" s="8">
        <f>N977 - O977</f>
      </c>
      <c r="Q977">
        <f>VLOOKUP(G977,Sku_Consolidated!A2:G957,7, FALSE)</f>
      </c>
      <c r="R977">
        <f>IF(IFERROR(VLOOKUP(E977,Store_Showcase!B2:H144,7, FALSE), TRUE)=TRUE, IF(IFERROR(VLOOKUP(E977,Store_SRP!B2:H110,7, FALSE), TRUE)=TRUE,VLOOKUP(E977,Store_VAM!B2:H273,7, FALSE),VLOOKUP(E977,Store_SRP!B2:H110,7, FALSE)), VLOOKUP(E977,Store_Showcase!B2:H144,7, FALSE))</f>
      </c>
      <c r="S977">
        <f>IF(IFERROR(VLOOKUP(E977,Store_Showcase!B2:I144,8, FALSE), TRUE)=TRUE, IF(IFERROR(VLOOKUP(E977,Store_SRP!B2:I110,8, FALSE), TRUE)=TRUE,VLOOKUP(E977,Store_VAM!B2:I273,8, FALSE),VLOOKUP(E977,Store_SRP!B2:I110,8, FALSE)), VLOOKUP(E977,Store_Showcase!B2:I144,8, FALSE))</f>
      </c>
      <c r="T977">
        <f>VLOOKUP(G977,Sku_Consolidated!A2:R957,18,FALSE)</f>
      </c>
      <c r="U977">
        <v>6234</v>
      </c>
      <c r="V977">
        <f>IF(VLOOKUP(G977,Sku_Consolidated!A2:S957,19,FALSE)="SHOWCASE", VLOOKUP(E977,Store_Showcase!B2:L144,11, FALSE), IF(VLOOKUP(G977,Sku_Consolidated!A2:S957,19,FALSE)="VAM",VLOOKUP(E977,Store_VAM!B2:L273,11, FALSE),VLOOKUP(E977,Store_SRP!B2:L110,11, FALSE)))</f>
      </c>
      <c r="W977">
        <f>VLOOKUP(G977,Sku_Consolidated!A2:W957,11,FALSE)</f>
      </c>
      <c r="X977">
        <f>VLOOKUP(G977,Sku_Consolidated!A2:H957,8,FALSE)</f>
      </c>
      <c r="Y977">
        <f>VLOOKUP(G977,Sku_Consolidated!A2:I957,9,FALSE)</f>
      </c>
      <c r="Z977" t="s">
        <v>38</v>
      </c>
      <c r="AA977">
        <f>VLOOKUP(G977,Sku_Consolidated!A2:E957,5,FALSE)</f>
      </c>
      <c r="AB977">
        <f>IF(VLOOKUP(G977,Sku_Consolidated!A2:S957,19,FALSE)="SHOWCASE", VLOOKUP(E977,Store_Showcase!B2:N144,13, FALSE), IF(VLOOKUP(G977,Sku_Consolidated!A2:S957,19,FALSE)="VAM",VLOOKUP(E977,Store_VAM!B2:N273,13, FALSE),VLOOKUP(E977,Store_SRP!B2:N110,13, FALSE)))</f>
      </c>
      <c r="AC977">
        <f>IF(IFERROR(AB977,TRUE)=TRUE, "-","OK")</f>
      </c>
      <c r="AD977" s="8" t="s">
        <v>2217</v>
      </c>
      <c r="AE977" s="8" t="s">
        <v>39</v>
      </c>
      <c r="AF977">
        <f>IF(IFERROR(VLOOKUP(E977,Store_Showcase!B2:H144,{5}, FALSE), TRUE)=TRUE, IF(IFERROR(VLOOKUP(E977,Store_SRP!B2:H110,{5}, FALSE), TRUE)=TRUE,VLOOKUP(E977,Store_VAM!B2:H273,{5}, FALSE),VLOOKUP(E977,Store_SRP!B2:H110,{5}, FALSE)), VLOOKUP(E977,Store_Showcase!B2:H144,{5}, FALSE))</f>
      </c>
      <c r="AG977">
        <f>IF(IFERROR(VLOOKUP(E977,Store_Showcase!B2:H144,{6}, FALSE), TRUE)=TRUE, IF(IFERROR(VLOOKUP(E977,Store_SRP!B2:H110,{6}, FALSE), TRUE)=TRUE,VLOOKUP(E977,Store_VAM!B2:H273,{6}, FALSE),VLOOKUP(E977,Store_SRP!B2:H110,{6}, FALSE)), VLOOKUP(E977,Store_Showcase!B2:H144,{6}, FALSE))</f>
      </c>
      <c r="AH977">
        <f>VLOOKUP(G977,Sku_Consolidated!A2:R957,18,FALSE)</f>
      </c>
      <c r="AI977">
        <f>VLOOKUP(G977,Sku_Consolidated!A2:S957,19,FALSE)</f>
      </c>
      <c r="AJ977">
        <f>VLOOKUP(G977,Sku_Consolidated!A2:T957,20,FALSE)</f>
      </c>
    </row>
    <row r="978" spans="1:36" x14ac:dyDescent="0.25">
      <c r="A978">
        <v>2024</v>
      </c>
      <c r="B978" t="s">
        <v>31</v>
      </c>
      <c r="C978" t="s">
        <v>32</v>
      </c>
      <c r="D978" t="s">
        <v>33</v>
      </c>
      <c r="E978">
        <v>722</v>
      </c>
      <c r="F978">
        <f>IF(IFERROR(VLOOKUP(E978,Store_Showcase!B2:H144,{2}, FALSE), TRUE)=TRUE, IF(IFERROR(VLOOKUP(E978,Store_SRP!B2:H110,{2}, FALSE), TRUE)=TRUE,VLOOKUP(E978,Store_VAM!B2:H273,{2}, FALSE),VLOOKUP(E978,Store_SRP!B2:H110,{2}, FALSE)), VLOOKUP(E978,Store_Showcase!B2:H144,{2}, FALSE))</f>
      </c>
      <c r="G978">
        <v>659598</v>
      </c>
      <c r="H978" t="s">
        <v>2218</v>
      </c>
      <c r="I978" s="8" t="s">
        <v>2219</v>
      </c>
      <c r="J978" t="s">
        <v>36</v>
      </c>
      <c r="K978" s="8">
        <f>IF(J978="PCK", I978, 0)</f>
      </c>
      <c r="L978" s="8">
        <f>IF(J978="KLS", I978, IF(J978="PCK", I978*VLOOKUP(G978,Sku_Consolidated!A2:U957,21, FALSE),I978*VLOOKUP(G978,Sku_Consolidated!A2:U957,21, FALSE)))</f>
      </c>
      <c r="M978" s="8">
        <f>IF(J978="PCS", I978, 0)</f>
      </c>
      <c r="N978" s="8" t="s">
        <v>2220</v>
      </c>
      <c r="O978" s="8">
        <f>N978 * VLOOKUP(E978&amp;VLOOKUP(G978,Sku_Consolidated!A2:Q957,17,FALSE),Sku_CommRate!A2:E1002, 5, FALSE)</f>
      </c>
      <c r="P978" s="8">
        <f>N978 - O978</f>
      </c>
      <c r="Q978">
        <f>VLOOKUP(G978,Sku_Consolidated!A2:G957,7, FALSE)</f>
      </c>
      <c r="R978">
        <f>IF(IFERROR(VLOOKUP(E978,Store_Showcase!B2:H144,7, FALSE), TRUE)=TRUE, IF(IFERROR(VLOOKUP(E978,Store_SRP!B2:H110,7, FALSE), TRUE)=TRUE,VLOOKUP(E978,Store_VAM!B2:H273,7, FALSE),VLOOKUP(E978,Store_SRP!B2:H110,7, FALSE)), VLOOKUP(E978,Store_Showcase!B2:H144,7, FALSE))</f>
      </c>
      <c r="S978">
        <f>IF(IFERROR(VLOOKUP(E978,Store_Showcase!B2:I144,8, FALSE), TRUE)=TRUE, IF(IFERROR(VLOOKUP(E978,Store_SRP!B2:I110,8, FALSE), TRUE)=TRUE,VLOOKUP(E978,Store_VAM!B2:I273,8, FALSE),VLOOKUP(E978,Store_SRP!B2:I110,8, FALSE)), VLOOKUP(E978,Store_Showcase!B2:I144,8, FALSE))</f>
      </c>
      <c r="T978">
        <f>VLOOKUP(G978,Sku_Consolidated!A2:R957,18,FALSE)</f>
      </c>
      <c r="U978">
        <v>7369</v>
      </c>
      <c r="V978">
        <f>IF(VLOOKUP(G978,Sku_Consolidated!A2:S957,19,FALSE)="SHOWCASE", VLOOKUP(E978,Store_Showcase!B2:L144,11, FALSE), IF(VLOOKUP(G978,Sku_Consolidated!A2:S957,19,FALSE)="VAM",VLOOKUP(E978,Store_VAM!B2:L273,11, FALSE),VLOOKUP(E978,Store_SRP!B2:L110,11, FALSE)))</f>
      </c>
      <c r="W978">
        <f>VLOOKUP(G978,Sku_Consolidated!A2:W957,11,FALSE)</f>
      </c>
      <c r="X978">
        <f>VLOOKUP(G978,Sku_Consolidated!A2:H957,8,FALSE)</f>
      </c>
      <c r="Y978">
        <f>VLOOKUP(G978,Sku_Consolidated!A2:I957,9,FALSE)</f>
      </c>
      <c r="Z978" t="s">
        <v>38</v>
      </c>
      <c r="AA978">
        <f>VLOOKUP(G978,Sku_Consolidated!A2:E957,5,FALSE)</f>
      </c>
      <c r="AB978">
        <f>IF(VLOOKUP(G978,Sku_Consolidated!A2:S957,19,FALSE)="SHOWCASE", VLOOKUP(E978,Store_Showcase!B2:N144,13, FALSE), IF(VLOOKUP(G978,Sku_Consolidated!A2:S957,19,FALSE)="VAM",VLOOKUP(E978,Store_VAM!B2:N273,13, FALSE),VLOOKUP(E978,Store_SRP!B2:N110,13, FALSE)))</f>
      </c>
      <c r="AC978">
        <f>IF(IFERROR(AB978,TRUE)=TRUE, "-","OK")</f>
      </c>
      <c r="AD978" s="8" t="s">
        <v>2220</v>
      </c>
      <c r="AE978" s="8" t="s">
        <v>39</v>
      </c>
      <c r="AF978">
        <f>IF(IFERROR(VLOOKUP(E978,Store_Showcase!B2:H144,{5}, FALSE), TRUE)=TRUE, IF(IFERROR(VLOOKUP(E978,Store_SRP!B2:H110,{5}, FALSE), TRUE)=TRUE,VLOOKUP(E978,Store_VAM!B2:H273,{5}, FALSE),VLOOKUP(E978,Store_SRP!B2:H110,{5}, FALSE)), VLOOKUP(E978,Store_Showcase!B2:H144,{5}, FALSE))</f>
      </c>
      <c r="AG978">
        <f>IF(IFERROR(VLOOKUP(E978,Store_Showcase!B2:H144,{6}, FALSE), TRUE)=TRUE, IF(IFERROR(VLOOKUP(E978,Store_SRP!B2:H110,{6}, FALSE), TRUE)=TRUE,VLOOKUP(E978,Store_VAM!B2:H273,{6}, FALSE),VLOOKUP(E978,Store_SRP!B2:H110,{6}, FALSE)), VLOOKUP(E978,Store_Showcase!B2:H144,{6}, FALSE))</f>
      </c>
      <c r="AH978">
        <f>VLOOKUP(G978,Sku_Consolidated!A2:R957,18,FALSE)</f>
      </c>
      <c r="AI978">
        <f>VLOOKUP(G978,Sku_Consolidated!A2:S957,19,FALSE)</f>
      </c>
      <c r="AJ978">
        <f>VLOOKUP(G978,Sku_Consolidated!A2:T957,20,FALSE)</f>
      </c>
    </row>
    <row r="979" spans="1:36" x14ac:dyDescent="0.25">
      <c r="A979">
        <v>2024</v>
      </c>
      <c r="B979" t="s">
        <v>31</v>
      </c>
      <c r="C979" t="s">
        <v>32</v>
      </c>
      <c r="D979" t="s">
        <v>33</v>
      </c>
      <c r="E979">
        <v>401</v>
      </c>
      <c r="F979">
        <f>IF(IFERROR(VLOOKUP(E979,Store_Showcase!B2:H144,{2}, FALSE), TRUE)=TRUE, IF(IFERROR(VLOOKUP(E979,Store_SRP!B2:H110,{2}, FALSE), TRUE)=TRUE,VLOOKUP(E979,Store_VAM!B2:H273,{2}, FALSE),VLOOKUP(E979,Store_SRP!B2:H110,{2}, FALSE)), VLOOKUP(E979,Store_Showcase!B2:H144,{2}, FALSE))</f>
      </c>
      <c r="G979">
        <v>656325</v>
      </c>
      <c r="H979" t="s">
        <v>474</v>
      </c>
      <c r="I979" s="8" t="s">
        <v>2221</v>
      </c>
      <c r="J979" t="s">
        <v>36</v>
      </c>
      <c r="K979" s="8">
        <f>IF(J979="PCK", I979, 0)</f>
      </c>
      <c r="L979" s="8">
        <f>IF(J979="KLS", I979, IF(J979="PCK", I979*VLOOKUP(G979,Sku_Consolidated!A2:U957,21, FALSE),I979*VLOOKUP(G979,Sku_Consolidated!A2:U957,21, FALSE)))</f>
      </c>
      <c r="M979" s="8">
        <f>IF(J979="PCS", I979, 0)</f>
      </c>
      <c r="N979" s="8" t="s">
        <v>2222</v>
      </c>
      <c r="O979" s="8">
        <f>N979 * VLOOKUP(E979&amp;VLOOKUP(G979,Sku_Consolidated!A2:Q957,17,FALSE),Sku_CommRate!A2:E1002, 5, FALSE)</f>
      </c>
      <c r="P979" s="8">
        <f>N979 - O979</f>
      </c>
      <c r="Q979">
        <f>VLOOKUP(G979,Sku_Consolidated!A2:G957,7, FALSE)</f>
      </c>
      <c r="R979">
        <f>IF(IFERROR(VLOOKUP(E979,Store_Showcase!B2:H144,7, FALSE), TRUE)=TRUE, IF(IFERROR(VLOOKUP(E979,Store_SRP!B2:H110,7, FALSE), TRUE)=TRUE,VLOOKUP(E979,Store_VAM!B2:H273,7, FALSE),VLOOKUP(E979,Store_SRP!B2:H110,7, FALSE)), VLOOKUP(E979,Store_Showcase!B2:H144,7, FALSE))</f>
      </c>
      <c r="S979">
        <f>IF(IFERROR(VLOOKUP(E979,Store_Showcase!B2:I144,8, FALSE), TRUE)=TRUE, IF(IFERROR(VLOOKUP(E979,Store_SRP!B2:I110,8, FALSE), TRUE)=TRUE,VLOOKUP(E979,Store_VAM!B2:I273,8, FALSE),VLOOKUP(E979,Store_SRP!B2:I110,8, FALSE)), VLOOKUP(E979,Store_Showcase!B2:I144,8, FALSE))</f>
      </c>
      <c r="T979">
        <f>VLOOKUP(G979,Sku_Consolidated!A2:R957,18,FALSE)</f>
      </c>
      <c r="U979">
        <v>6778</v>
      </c>
      <c r="V979">
        <f>IF(VLOOKUP(G979,Sku_Consolidated!A2:S957,19,FALSE)="SHOWCASE", VLOOKUP(E979,Store_Showcase!B2:L144,11, FALSE), IF(VLOOKUP(G979,Sku_Consolidated!A2:S957,19,FALSE)="VAM",VLOOKUP(E979,Store_VAM!B2:L273,11, FALSE),VLOOKUP(E979,Store_SRP!B2:L110,11, FALSE)))</f>
      </c>
      <c r="W979">
        <f>VLOOKUP(G979,Sku_Consolidated!A2:W957,11,FALSE)</f>
      </c>
      <c r="X979">
        <f>VLOOKUP(G979,Sku_Consolidated!A2:H957,8,FALSE)</f>
      </c>
      <c r="Y979">
        <f>VLOOKUP(G979,Sku_Consolidated!A2:I957,9,FALSE)</f>
      </c>
      <c r="Z979" t="s">
        <v>38</v>
      </c>
      <c r="AA979">
        <f>VLOOKUP(G979,Sku_Consolidated!A2:E957,5,FALSE)</f>
      </c>
      <c r="AB979">
        <f>IF(VLOOKUP(G979,Sku_Consolidated!A2:S957,19,FALSE)="SHOWCASE", VLOOKUP(E979,Store_Showcase!B2:N144,13, FALSE), IF(VLOOKUP(G979,Sku_Consolidated!A2:S957,19,FALSE)="VAM",VLOOKUP(E979,Store_VAM!B2:N273,13, FALSE),VLOOKUP(E979,Store_SRP!B2:N110,13, FALSE)))</f>
      </c>
      <c r="AC979">
        <f>IF(IFERROR(AB979,TRUE)=TRUE, "-","OK")</f>
      </c>
      <c r="AD979" s="8" t="s">
        <v>2223</v>
      </c>
      <c r="AE979" s="8" t="s">
        <v>2224</v>
      </c>
      <c r="AF979">
        <f>IF(IFERROR(VLOOKUP(E979,Store_Showcase!B2:H144,{5}, FALSE), TRUE)=TRUE, IF(IFERROR(VLOOKUP(E979,Store_SRP!B2:H110,{5}, FALSE), TRUE)=TRUE,VLOOKUP(E979,Store_VAM!B2:H273,{5}, FALSE),VLOOKUP(E979,Store_SRP!B2:H110,{5}, FALSE)), VLOOKUP(E979,Store_Showcase!B2:H144,{5}, FALSE))</f>
      </c>
      <c r="AG979">
        <f>IF(IFERROR(VLOOKUP(E979,Store_Showcase!B2:H144,{6}, FALSE), TRUE)=TRUE, IF(IFERROR(VLOOKUP(E979,Store_SRP!B2:H110,{6}, FALSE), TRUE)=TRUE,VLOOKUP(E979,Store_VAM!B2:H273,{6}, FALSE),VLOOKUP(E979,Store_SRP!B2:H110,{6}, FALSE)), VLOOKUP(E979,Store_Showcase!B2:H144,{6}, FALSE))</f>
      </c>
      <c r="AH979">
        <f>VLOOKUP(G979,Sku_Consolidated!A2:R957,18,FALSE)</f>
      </c>
      <c r="AI979">
        <f>VLOOKUP(G979,Sku_Consolidated!A2:S957,19,FALSE)</f>
      </c>
      <c r="AJ979">
        <f>VLOOKUP(G979,Sku_Consolidated!A2:T957,20,FALSE)</f>
      </c>
    </row>
    <row r="980" spans="1:36" x14ac:dyDescent="0.25">
      <c r="A980">
        <v>2024</v>
      </c>
      <c r="B980" t="s">
        <v>31</v>
      </c>
      <c r="C980" t="s">
        <v>32</v>
      </c>
      <c r="D980" t="s">
        <v>33</v>
      </c>
      <c r="E980">
        <v>745</v>
      </c>
      <c r="F980">
        <f>IF(IFERROR(VLOOKUP(E980,Store_Showcase!B2:H144,{2}, FALSE), TRUE)=TRUE, IF(IFERROR(VLOOKUP(E980,Store_SRP!B2:H110,{2}, FALSE), TRUE)=TRUE,VLOOKUP(E980,Store_VAM!B2:H273,{2}, FALSE),VLOOKUP(E980,Store_SRP!B2:H110,{2}, FALSE)), VLOOKUP(E980,Store_Showcase!B2:H144,{2}, FALSE))</f>
      </c>
      <c r="G980">
        <v>692574</v>
      </c>
      <c r="H980" t="s">
        <v>2225</v>
      </c>
      <c r="I980" s="8" t="s">
        <v>2226</v>
      </c>
      <c r="J980" t="s">
        <v>36</v>
      </c>
      <c r="K980" s="8">
        <f>IF(J980="PCK", I980, 0)</f>
      </c>
      <c r="L980" s="8">
        <f>IF(J980="KLS", I980, IF(J980="PCK", I980*VLOOKUP(G980,Sku_Consolidated!A2:U957,21, FALSE),I980*VLOOKUP(G980,Sku_Consolidated!A2:U957,21, FALSE)))</f>
      </c>
      <c r="M980" s="8">
        <f>IF(J980="PCS", I980, 0)</f>
      </c>
      <c r="N980" s="8" t="s">
        <v>2227</v>
      </c>
      <c r="O980" s="8">
        <f>N980 * VLOOKUP(E980&amp;VLOOKUP(G980,Sku_Consolidated!A2:Q957,17,FALSE),Sku_CommRate!A2:E1002, 5, FALSE)</f>
      </c>
      <c r="P980" s="8">
        <f>N980 - O980</f>
      </c>
      <c r="Q980">
        <f>VLOOKUP(G980,Sku_Consolidated!A2:G957,7, FALSE)</f>
      </c>
      <c r="R980">
        <f>IF(IFERROR(VLOOKUP(E980,Store_Showcase!B2:H144,7, FALSE), TRUE)=TRUE, IF(IFERROR(VLOOKUP(E980,Store_SRP!B2:H110,7, FALSE), TRUE)=TRUE,VLOOKUP(E980,Store_VAM!B2:H273,7, FALSE),VLOOKUP(E980,Store_SRP!B2:H110,7, FALSE)), VLOOKUP(E980,Store_Showcase!B2:H144,7, FALSE))</f>
      </c>
      <c r="S980">
        <f>IF(IFERROR(VLOOKUP(E980,Store_Showcase!B2:I144,8, FALSE), TRUE)=TRUE, IF(IFERROR(VLOOKUP(E980,Store_SRP!B2:I110,8, FALSE), TRUE)=TRUE,VLOOKUP(E980,Store_VAM!B2:I273,8, FALSE),VLOOKUP(E980,Store_SRP!B2:I110,8, FALSE)), VLOOKUP(E980,Store_Showcase!B2:I144,8, FALSE))</f>
      </c>
      <c r="T980">
        <f>VLOOKUP(G980,Sku_Consolidated!A2:R957,18,FALSE)</f>
      </c>
      <c r="U980">
        <v>17664</v>
      </c>
      <c r="V980">
        <f>IF(VLOOKUP(G980,Sku_Consolidated!A2:S957,19,FALSE)="SHOWCASE", VLOOKUP(E980,Store_Showcase!B2:L144,11, FALSE), IF(VLOOKUP(G980,Sku_Consolidated!A2:S957,19,FALSE)="VAM",VLOOKUP(E980,Store_VAM!B2:L273,11, FALSE),VLOOKUP(E980,Store_SRP!B2:L110,11, FALSE)))</f>
      </c>
      <c r="W980">
        <f>VLOOKUP(G980,Sku_Consolidated!A2:W957,11,FALSE)</f>
      </c>
      <c r="X980">
        <f>VLOOKUP(G980,Sku_Consolidated!A2:H957,8,FALSE)</f>
      </c>
      <c r="Y980">
        <f>VLOOKUP(G980,Sku_Consolidated!A2:I957,9,FALSE)</f>
      </c>
      <c r="Z980" t="s">
        <v>38</v>
      </c>
      <c r="AA980">
        <f>VLOOKUP(G980,Sku_Consolidated!A2:E957,5,FALSE)</f>
      </c>
      <c r="AB980">
        <f>IF(VLOOKUP(G980,Sku_Consolidated!A2:S957,19,FALSE)="SHOWCASE", VLOOKUP(E980,Store_Showcase!B2:N144,13, FALSE), IF(VLOOKUP(G980,Sku_Consolidated!A2:S957,19,FALSE)="VAM",VLOOKUP(E980,Store_VAM!B2:N273,13, FALSE),VLOOKUP(E980,Store_SRP!B2:N110,13, FALSE)))</f>
      </c>
      <c r="AC980">
        <f>IF(IFERROR(AB980,TRUE)=TRUE, "-","OK")</f>
      </c>
      <c r="AD980" s="8" t="s">
        <v>2227</v>
      </c>
      <c r="AE980" s="8" t="s">
        <v>39</v>
      </c>
      <c r="AF980">
        <f>IF(IFERROR(VLOOKUP(E980,Store_Showcase!B2:H144,{5}, FALSE), TRUE)=TRUE, IF(IFERROR(VLOOKUP(E980,Store_SRP!B2:H110,{5}, FALSE), TRUE)=TRUE,VLOOKUP(E980,Store_VAM!B2:H273,{5}, FALSE),VLOOKUP(E980,Store_SRP!B2:H110,{5}, FALSE)), VLOOKUP(E980,Store_Showcase!B2:H144,{5}, FALSE))</f>
      </c>
      <c r="AG980">
        <f>IF(IFERROR(VLOOKUP(E980,Store_Showcase!B2:H144,{6}, FALSE), TRUE)=TRUE, IF(IFERROR(VLOOKUP(E980,Store_SRP!B2:H110,{6}, FALSE), TRUE)=TRUE,VLOOKUP(E980,Store_VAM!B2:H273,{6}, FALSE),VLOOKUP(E980,Store_SRP!B2:H110,{6}, FALSE)), VLOOKUP(E980,Store_Showcase!B2:H144,{6}, FALSE))</f>
      </c>
      <c r="AH980">
        <f>VLOOKUP(G980,Sku_Consolidated!A2:R957,18,FALSE)</f>
      </c>
      <c r="AI980">
        <f>VLOOKUP(G980,Sku_Consolidated!A2:S957,19,FALSE)</f>
      </c>
      <c r="AJ980">
        <f>VLOOKUP(G980,Sku_Consolidated!A2:T957,20,FALSE)</f>
      </c>
    </row>
    <row r="981" spans="1:36" x14ac:dyDescent="0.25">
      <c r="A981">
        <v>2024</v>
      </c>
      <c r="B981" t="s">
        <v>31</v>
      </c>
      <c r="C981" t="s">
        <v>32</v>
      </c>
      <c r="D981" t="s">
        <v>33</v>
      </c>
      <c r="E981">
        <v>262</v>
      </c>
      <c r="F981">
        <f>IF(IFERROR(VLOOKUP(E981,Store_Showcase!B2:H144,{2}, FALSE), TRUE)=TRUE, IF(IFERROR(VLOOKUP(E981,Store_SRP!B2:H110,{2}, FALSE), TRUE)=TRUE,VLOOKUP(E981,Store_VAM!B2:H273,{2}, FALSE),VLOOKUP(E981,Store_SRP!B2:H110,{2}, FALSE)), VLOOKUP(E981,Store_Showcase!B2:H144,{2}, FALSE))</f>
      </c>
      <c r="G981">
        <v>687767</v>
      </c>
      <c r="H981" t="s">
        <v>1118</v>
      </c>
      <c r="I981" s="8" t="s">
        <v>1643</v>
      </c>
      <c r="J981" t="s">
        <v>493</v>
      </c>
      <c r="K981" s="8">
        <f>IF(J981="PCK", I981, 0)</f>
      </c>
      <c r="L981" s="8">
        <f>IF(J981="KLS", I981, IF(J981="PCK", I981*VLOOKUP(G981,Sku_Consolidated!A2:U957,21, FALSE),I981*VLOOKUP(G981,Sku_Consolidated!A2:U957,21, FALSE)))</f>
      </c>
      <c r="M981" s="8">
        <f>IF(J981="PCS", I981, 0)</f>
      </c>
      <c r="N981" s="8" t="s">
        <v>2228</v>
      </c>
      <c r="O981" s="8">
        <f>N981 * VLOOKUP(E981&amp;VLOOKUP(G981,Sku_Consolidated!A2:Q957,17,FALSE),Sku_CommRate!A2:E1002, 5, FALSE)</f>
      </c>
      <c r="P981" s="8">
        <f>N981 - O981</f>
      </c>
      <c r="Q981">
        <f>VLOOKUP(G981,Sku_Consolidated!A2:G957,7, FALSE)</f>
      </c>
      <c r="R981">
        <f>IF(IFERROR(VLOOKUP(E981,Store_Showcase!B2:H144,7, FALSE), TRUE)=TRUE, IF(IFERROR(VLOOKUP(E981,Store_SRP!B2:H110,7, FALSE), TRUE)=TRUE,VLOOKUP(E981,Store_VAM!B2:H273,7, FALSE),VLOOKUP(E981,Store_SRP!B2:H110,7, FALSE)), VLOOKUP(E981,Store_Showcase!B2:H144,7, FALSE))</f>
      </c>
      <c r="S981">
        <f>IF(IFERROR(VLOOKUP(E981,Store_Showcase!B2:I144,8, FALSE), TRUE)=TRUE, IF(IFERROR(VLOOKUP(E981,Store_SRP!B2:I110,8, FALSE), TRUE)=TRUE,VLOOKUP(E981,Store_VAM!B2:I273,8, FALSE),VLOOKUP(E981,Store_SRP!B2:I110,8, FALSE)), VLOOKUP(E981,Store_Showcase!B2:I144,8, FALSE))</f>
      </c>
      <c r="T981">
        <f>VLOOKUP(G981,Sku_Consolidated!A2:R957,18,FALSE)</f>
      </c>
      <c r="U981">
        <v>4806532531557</v>
      </c>
      <c r="V981">
        <f>IF(VLOOKUP(G981,Sku_Consolidated!A2:S957,19,FALSE)="SHOWCASE", VLOOKUP(E981,Store_Showcase!B2:L144,11, FALSE), IF(VLOOKUP(G981,Sku_Consolidated!A2:S957,19,FALSE)="VAM",VLOOKUP(E981,Store_VAM!B2:L273,11, FALSE),VLOOKUP(E981,Store_SRP!B2:L110,11, FALSE)))</f>
      </c>
      <c r="W981">
        <f>VLOOKUP(G981,Sku_Consolidated!A2:W957,11,FALSE)</f>
      </c>
      <c r="X981">
        <f>VLOOKUP(G981,Sku_Consolidated!A2:H957,8,FALSE)</f>
      </c>
      <c r="Y981">
        <f>VLOOKUP(G981,Sku_Consolidated!A2:I957,9,FALSE)</f>
      </c>
      <c r="Z981" t="s">
        <v>38</v>
      </c>
      <c r="AA981">
        <f>VLOOKUP(G981,Sku_Consolidated!A2:E957,5,FALSE)</f>
      </c>
      <c r="AB981">
        <f>IF(VLOOKUP(G981,Sku_Consolidated!A2:S957,19,FALSE)="SHOWCASE", VLOOKUP(E981,Store_Showcase!B2:N144,13, FALSE), IF(VLOOKUP(G981,Sku_Consolidated!A2:S957,19,FALSE)="VAM",VLOOKUP(E981,Store_VAM!B2:N273,13, FALSE),VLOOKUP(E981,Store_SRP!B2:N110,13, FALSE)))</f>
      </c>
      <c r="AC981">
        <f>IF(IFERROR(AB981,TRUE)=TRUE, "-","OK")</f>
      </c>
      <c r="AD981" s="8" t="s">
        <v>2229</v>
      </c>
      <c r="AE981" s="8" t="s">
        <v>2230</v>
      </c>
      <c r="AF981">
        <f>IF(IFERROR(VLOOKUP(E981,Store_Showcase!B2:H144,{5}, FALSE), TRUE)=TRUE, IF(IFERROR(VLOOKUP(E981,Store_SRP!B2:H110,{5}, FALSE), TRUE)=TRUE,VLOOKUP(E981,Store_VAM!B2:H273,{5}, FALSE),VLOOKUP(E981,Store_SRP!B2:H110,{5}, FALSE)), VLOOKUP(E981,Store_Showcase!B2:H144,{5}, FALSE))</f>
      </c>
      <c r="AG981">
        <f>IF(IFERROR(VLOOKUP(E981,Store_Showcase!B2:H144,{6}, FALSE), TRUE)=TRUE, IF(IFERROR(VLOOKUP(E981,Store_SRP!B2:H110,{6}, FALSE), TRUE)=TRUE,VLOOKUP(E981,Store_VAM!B2:H273,{6}, FALSE),VLOOKUP(E981,Store_SRP!B2:H110,{6}, FALSE)), VLOOKUP(E981,Store_Showcase!B2:H144,{6}, FALSE))</f>
      </c>
      <c r="AH981">
        <f>VLOOKUP(G981,Sku_Consolidated!A2:R957,18,FALSE)</f>
      </c>
      <c r="AI981">
        <f>VLOOKUP(G981,Sku_Consolidated!A2:S957,19,FALSE)</f>
      </c>
      <c r="AJ981">
        <f>VLOOKUP(G981,Sku_Consolidated!A2:T957,20,FALSE)</f>
      </c>
    </row>
    <row r="982" spans="1:36" x14ac:dyDescent="0.25">
      <c r="A982">
        <v>2024</v>
      </c>
      <c r="B982" t="s">
        <v>31</v>
      </c>
      <c r="C982" t="s">
        <v>32</v>
      </c>
      <c r="D982" t="s">
        <v>33</v>
      </c>
      <c r="E982">
        <v>802</v>
      </c>
      <c r="F982">
        <f>IF(IFERROR(VLOOKUP(E982,Store_Showcase!B2:H144,{2}, FALSE), TRUE)=TRUE, IF(IFERROR(VLOOKUP(E982,Store_SRP!B2:H110,{2}, FALSE), TRUE)=TRUE,VLOOKUP(E982,Store_VAM!B2:H273,{2}, FALSE),VLOOKUP(E982,Store_SRP!B2:H110,{2}, FALSE)), VLOOKUP(E982,Store_Showcase!B2:H144,{2}, FALSE))</f>
      </c>
      <c r="G982">
        <v>687767</v>
      </c>
      <c r="H982" t="s">
        <v>1118</v>
      </c>
      <c r="I982" s="8" t="s">
        <v>1643</v>
      </c>
      <c r="J982" t="s">
        <v>493</v>
      </c>
      <c r="K982" s="8">
        <f>IF(J982="PCK", I982, 0)</f>
      </c>
      <c r="L982" s="8">
        <f>IF(J982="KLS", I982, IF(J982="PCK", I982*VLOOKUP(G982,Sku_Consolidated!A2:U957,21, FALSE),I982*VLOOKUP(G982,Sku_Consolidated!A2:U957,21, FALSE)))</f>
      </c>
      <c r="M982" s="8">
        <f>IF(J982="PCS", I982, 0)</f>
      </c>
      <c r="N982" s="8" t="s">
        <v>2228</v>
      </c>
      <c r="O982" s="8">
        <f>N982 * VLOOKUP(E982&amp;VLOOKUP(G982,Sku_Consolidated!A2:Q957,17,FALSE),Sku_CommRate!A2:E1002, 5, FALSE)</f>
      </c>
      <c r="P982" s="8">
        <f>N982 - O982</f>
      </c>
      <c r="Q982">
        <f>VLOOKUP(G982,Sku_Consolidated!A2:G957,7, FALSE)</f>
      </c>
      <c r="R982">
        <f>IF(IFERROR(VLOOKUP(E982,Store_Showcase!B2:H144,7, FALSE), TRUE)=TRUE, IF(IFERROR(VLOOKUP(E982,Store_SRP!B2:H110,7, FALSE), TRUE)=TRUE,VLOOKUP(E982,Store_VAM!B2:H273,7, FALSE),VLOOKUP(E982,Store_SRP!B2:H110,7, FALSE)), VLOOKUP(E982,Store_Showcase!B2:H144,7, FALSE))</f>
      </c>
      <c r="S982">
        <f>IF(IFERROR(VLOOKUP(E982,Store_Showcase!B2:I144,8, FALSE), TRUE)=TRUE, IF(IFERROR(VLOOKUP(E982,Store_SRP!B2:I110,8, FALSE), TRUE)=TRUE,VLOOKUP(E982,Store_VAM!B2:I273,8, FALSE),VLOOKUP(E982,Store_SRP!B2:I110,8, FALSE)), VLOOKUP(E982,Store_Showcase!B2:I144,8, FALSE))</f>
      </c>
      <c r="T982">
        <f>VLOOKUP(G982,Sku_Consolidated!A2:R957,18,FALSE)</f>
      </c>
      <c r="U982">
        <v>4806532531557</v>
      </c>
      <c r="V982">
        <f>IF(VLOOKUP(G982,Sku_Consolidated!A2:S957,19,FALSE)="SHOWCASE", VLOOKUP(E982,Store_Showcase!B2:L144,11, FALSE), IF(VLOOKUP(G982,Sku_Consolidated!A2:S957,19,FALSE)="VAM",VLOOKUP(E982,Store_VAM!B2:L273,11, FALSE),VLOOKUP(E982,Store_SRP!B2:L110,11, FALSE)))</f>
      </c>
      <c r="W982">
        <f>VLOOKUP(G982,Sku_Consolidated!A2:W957,11,FALSE)</f>
      </c>
      <c r="X982">
        <f>VLOOKUP(G982,Sku_Consolidated!A2:H957,8,FALSE)</f>
      </c>
      <c r="Y982">
        <f>VLOOKUP(G982,Sku_Consolidated!A2:I957,9,FALSE)</f>
      </c>
      <c r="Z982" t="s">
        <v>38</v>
      </c>
      <c r="AA982">
        <f>VLOOKUP(G982,Sku_Consolidated!A2:E957,5,FALSE)</f>
      </c>
      <c r="AB982">
        <f>IF(VLOOKUP(G982,Sku_Consolidated!A2:S957,19,FALSE)="SHOWCASE", VLOOKUP(E982,Store_Showcase!B2:N144,13, FALSE), IF(VLOOKUP(G982,Sku_Consolidated!A2:S957,19,FALSE)="VAM",VLOOKUP(E982,Store_VAM!B2:N273,13, FALSE),VLOOKUP(E982,Store_SRP!B2:N110,13, FALSE)))</f>
      </c>
      <c r="AC982">
        <f>IF(IFERROR(AB982,TRUE)=TRUE, "-","OK")</f>
      </c>
      <c r="AD982" s="8" t="s">
        <v>2229</v>
      </c>
      <c r="AE982" s="8" t="s">
        <v>2230</v>
      </c>
      <c r="AF982">
        <f>IF(IFERROR(VLOOKUP(E982,Store_Showcase!B2:H144,{5}, FALSE), TRUE)=TRUE, IF(IFERROR(VLOOKUP(E982,Store_SRP!B2:H110,{5}, FALSE), TRUE)=TRUE,VLOOKUP(E982,Store_VAM!B2:H273,{5}, FALSE),VLOOKUP(E982,Store_SRP!B2:H110,{5}, FALSE)), VLOOKUP(E982,Store_Showcase!B2:H144,{5}, FALSE))</f>
      </c>
      <c r="AG982">
        <f>IF(IFERROR(VLOOKUP(E982,Store_Showcase!B2:H144,{6}, FALSE), TRUE)=TRUE, IF(IFERROR(VLOOKUP(E982,Store_SRP!B2:H110,{6}, FALSE), TRUE)=TRUE,VLOOKUP(E982,Store_VAM!B2:H273,{6}, FALSE),VLOOKUP(E982,Store_SRP!B2:H110,{6}, FALSE)), VLOOKUP(E982,Store_Showcase!B2:H144,{6}, FALSE))</f>
      </c>
      <c r="AH982">
        <f>VLOOKUP(G982,Sku_Consolidated!A2:R957,18,FALSE)</f>
      </c>
      <c r="AI982">
        <f>VLOOKUP(G982,Sku_Consolidated!A2:S957,19,FALSE)</f>
      </c>
      <c r="AJ982">
        <f>VLOOKUP(G982,Sku_Consolidated!A2:T957,20,FALSE)</f>
      </c>
    </row>
    <row r="983" spans="1:36" x14ac:dyDescent="0.25">
      <c r="A983">
        <v>2024</v>
      </c>
      <c r="B983" t="s">
        <v>31</v>
      </c>
      <c r="C983" t="s">
        <v>32</v>
      </c>
      <c r="D983" t="s">
        <v>33</v>
      </c>
      <c r="E983">
        <v>814</v>
      </c>
      <c r="F983">
        <f>IF(IFERROR(VLOOKUP(E983,Store_Showcase!B2:H144,{2}, FALSE), TRUE)=TRUE, IF(IFERROR(VLOOKUP(E983,Store_SRP!B2:H110,{2}, FALSE), TRUE)=TRUE,VLOOKUP(E983,Store_VAM!B2:H273,{2}, FALSE),VLOOKUP(E983,Store_SRP!B2:H110,{2}, FALSE)), VLOOKUP(E983,Store_Showcase!B2:H144,{2}, FALSE))</f>
      </c>
      <c r="G983">
        <v>655321</v>
      </c>
      <c r="H983" t="s">
        <v>471</v>
      </c>
      <c r="I983" s="8" t="s">
        <v>2231</v>
      </c>
      <c r="J983" t="s">
        <v>36</v>
      </c>
      <c r="K983" s="8">
        <f>IF(J983="PCK", I983, 0)</f>
      </c>
      <c r="L983" s="8">
        <f>IF(J983="KLS", I983, IF(J983="PCK", I983*VLOOKUP(G983,Sku_Consolidated!A2:U957,21, FALSE),I983*VLOOKUP(G983,Sku_Consolidated!A2:U957,21, FALSE)))</f>
      </c>
      <c r="M983" s="8">
        <f>IF(J983="PCS", I983, 0)</f>
      </c>
      <c r="N983" s="8" t="s">
        <v>2232</v>
      </c>
      <c r="O983" s="8">
        <f>N983 * VLOOKUP(E983&amp;VLOOKUP(G983,Sku_Consolidated!A2:Q957,17,FALSE),Sku_CommRate!A2:E1002, 5, FALSE)</f>
      </c>
      <c r="P983" s="8">
        <f>N983 - O983</f>
      </c>
      <c r="Q983">
        <f>VLOOKUP(G983,Sku_Consolidated!A2:G957,7, FALSE)</f>
      </c>
      <c r="R983">
        <f>IF(IFERROR(VLOOKUP(E983,Store_Showcase!B2:H144,7, FALSE), TRUE)=TRUE, IF(IFERROR(VLOOKUP(E983,Store_SRP!B2:H110,7, FALSE), TRUE)=TRUE,VLOOKUP(E983,Store_VAM!B2:H273,7, FALSE),VLOOKUP(E983,Store_SRP!B2:H110,7, FALSE)), VLOOKUP(E983,Store_Showcase!B2:H144,7, FALSE))</f>
      </c>
      <c r="S983">
        <f>IF(IFERROR(VLOOKUP(E983,Store_Showcase!B2:I144,8, FALSE), TRUE)=TRUE, IF(IFERROR(VLOOKUP(E983,Store_SRP!B2:I110,8, FALSE), TRUE)=TRUE,VLOOKUP(E983,Store_VAM!B2:I273,8, FALSE),VLOOKUP(E983,Store_SRP!B2:I110,8, FALSE)), VLOOKUP(E983,Store_Showcase!B2:I144,8, FALSE))</f>
      </c>
      <c r="T983">
        <f>VLOOKUP(G983,Sku_Consolidated!A2:R957,18,FALSE)</f>
      </c>
      <c r="U983">
        <v>6246</v>
      </c>
      <c r="V983">
        <f>IF(VLOOKUP(G983,Sku_Consolidated!A2:S957,19,FALSE)="SHOWCASE", VLOOKUP(E983,Store_Showcase!B2:L144,11, FALSE), IF(VLOOKUP(G983,Sku_Consolidated!A2:S957,19,FALSE)="VAM",VLOOKUP(E983,Store_VAM!B2:L273,11, FALSE),VLOOKUP(E983,Store_SRP!B2:L110,11, FALSE)))</f>
      </c>
      <c r="W983">
        <f>VLOOKUP(G983,Sku_Consolidated!A2:W957,11,FALSE)</f>
      </c>
      <c r="X983">
        <f>VLOOKUP(G983,Sku_Consolidated!A2:H957,8,FALSE)</f>
      </c>
      <c r="Y983">
        <f>VLOOKUP(G983,Sku_Consolidated!A2:I957,9,FALSE)</f>
      </c>
      <c r="Z983" t="s">
        <v>38</v>
      </c>
      <c r="AA983">
        <f>VLOOKUP(G983,Sku_Consolidated!A2:E957,5,FALSE)</f>
      </c>
      <c r="AB983">
        <f>IF(VLOOKUP(G983,Sku_Consolidated!A2:S957,19,FALSE)="SHOWCASE", VLOOKUP(E983,Store_Showcase!B2:N144,13, FALSE), IF(VLOOKUP(G983,Sku_Consolidated!A2:S957,19,FALSE)="VAM",VLOOKUP(E983,Store_VAM!B2:N273,13, FALSE),VLOOKUP(E983,Store_SRP!B2:N110,13, FALSE)))</f>
      </c>
      <c r="AC983">
        <f>IF(IFERROR(AB983,TRUE)=TRUE, "-","OK")</f>
      </c>
      <c r="AD983" s="8" t="s">
        <v>2232</v>
      </c>
      <c r="AE983" s="8" t="s">
        <v>39</v>
      </c>
      <c r="AF983">
        <f>IF(IFERROR(VLOOKUP(E983,Store_Showcase!B2:H144,{5}, FALSE), TRUE)=TRUE, IF(IFERROR(VLOOKUP(E983,Store_SRP!B2:H110,{5}, FALSE), TRUE)=TRUE,VLOOKUP(E983,Store_VAM!B2:H273,{5}, FALSE),VLOOKUP(E983,Store_SRP!B2:H110,{5}, FALSE)), VLOOKUP(E983,Store_Showcase!B2:H144,{5}, FALSE))</f>
      </c>
      <c r="AG983">
        <f>IF(IFERROR(VLOOKUP(E983,Store_Showcase!B2:H144,{6}, FALSE), TRUE)=TRUE, IF(IFERROR(VLOOKUP(E983,Store_SRP!B2:H110,{6}, FALSE), TRUE)=TRUE,VLOOKUP(E983,Store_VAM!B2:H273,{6}, FALSE),VLOOKUP(E983,Store_SRP!B2:H110,{6}, FALSE)), VLOOKUP(E983,Store_Showcase!B2:H144,{6}, FALSE))</f>
      </c>
      <c r="AH983">
        <f>VLOOKUP(G983,Sku_Consolidated!A2:R957,18,FALSE)</f>
      </c>
      <c r="AI983">
        <f>VLOOKUP(G983,Sku_Consolidated!A2:S957,19,FALSE)</f>
      </c>
      <c r="AJ983">
        <f>VLOOKUP(G983,Sku_Consolidated!A2:T957,20,FALSE)</f>
      </c>
    </row>
    <row r="984" spans="1:36" x14ac:dyDescent="0.25">
      <c r="A984">
        <v>2024</v>
      </c>
      <c r="B984" t="s">
        <v>31</v>
      </c>
      <c r="C984" t="s">
        <v>32</v>
      </c>
      <c r="D984" t="s">
        <v>33</v>
      </c>
      <c r="E984">
        <v>245</v>
      </c>
      <c r="F984">
        <f>IF(IFERROR(VLOOKUP(E984,Store_Showcase!B2:H144,{2}, FALSE), TRUE)=TRUE, IF(IFERROR(VLOOKUP(E984,Store_SRP!B2:H110,{2}, FALSE), TRUE)=TRUE,VLOOKUP(E984,Store_VAM!B2:H273,{2}, FALSE),VLOOKUP(E984,Store_SRP!B2:H110,{2}, FALSE)), VLOOKUP(E984,Store_Showcase!B2:H144,{2}, FALSE))</f>
      </c>
      <c r="G984">
        <v>657353</v>
      </c>
      <c r="H984" t="s">
        <v>779</v>
      </c>
      <c r="I984" s="8" t="s">
        <v>1299</v>
      </c>
      <c r="J984" t="s">
        <v>12</v>
      </c>
      <c r="K984" s="8">
        <f>IF(J984="PCK", I984, 0)</f>
      </c>
      <c r="L984" s="8">
        <f>IF(J984="KLS", I984, IF(J984="PCK", I984*VLOOKUP(G984,Sku_Consolidated!A2:U957,21, FALSE),I984*VLOOKUP(G984,Sku_Consolidated!A2:U957,21, FALSE)))</f>
      </c>
      <c r="M984" s="8">
        <f>IF(J984="PCS", I984, 0)</f>
      </c>
      <c r="N984" s="8" t="s">
        <v>2233</v>
      </c>
      <c r="O984" s="8">
        <f>N984 * VLOOKUP(E984&amp;VLOOKUP(G984,Sku_Consolidated!A2:Q957,17,FALSE),Sku_CommRate!A2:E1002, 5, FALSE)</f>
      </c>
      <c r="P984" s="8">
        <f>N984 - O984</f>
      </c>
      <c r="Q984">
        <f>VLOOKUP(G984,Sku_Consolidated!A2:G957,7, FALSE)</f>
      </c>
      <c r="R984">
        <f>IF(IFERROR(VLOOKUP(E984,Store_Showcase!B2:H144,7, FALSE), TRUE)=TRUE, IF(IFERROR(VLOOKUP(E984,Store_SRP!B2:H110,7, FALSE), TRUE)=TRUE,VLOOKUP(E984,Store_VAM!B2:H273,7, FALSE),VLOOKUP(E984,Store_SRP!B2:H110,7, FALSE)), VLOOKUP(E984,Store_Showcase!B2:H144,7, FALSE))</f>
      </c>
      <c r="S984">
        <f>IF(IFERROR(VLOOKUP(E984,Store_Showcase!B2:I144,8, FALSE), TRUE)=TRUE, IF(IFERROR(VLOOKUP(E984,Store_SRP!B2:I110,8, FALSE), TRUE)=TRUE,VLOOKUP(E984,Store_VAM!B2:I273,8, FALSE),VLOOKUP(E984,Store_SRP!B2:I110,8, FALSE)), VLOOKUP(E984,Store_Showcase!B2:I144,8, FALSE))</f>
      </c>
      <c r="T984">
        <f>VLOOKUP(G984,Sku_Consolidated!A2:R957,18,FALSE)</f>
      </c>
      <c r="U984">
        <v>4806532531588</v>
      </c>
      <c r="V984">
        <f>IF(VLOOKUP(G984,Sku_Consolidated!A2:S957,19,FALSE)="SHOWCASE", VLOOKUP(E984,Store_Showcase!B2:L144,11, FALSE), IF(VLOOKUP(G984,Sku_Consolidated!A2:S957,19,FALSE)="VAM",VLOOKUP(E984,Store_VAM!B2:L273,11, FALSE),VLOOKUP(E984,Store_SRP!B2:L110,11, FALSE)))</f>
      </c>
      <c r="W984">
        <f>VLOOKUP(G984,Sku_Consolidated!A2:W957,11,FALSE)</f>
      </c>
      <c r="X984">
        <f>VLOOKUP(G984,Sku_Consolidated!A2:H957,8,FALSE)</f>
      </c>
      <c r="Y984">
        <f>VLOOKUP(G984,Sku_Consolidated!A2:I957,9,FALSE)</f>
      </c>
      <c r="Z984" t="s">
        <v>38</v>
      </c>
      <c r="AA984">
        <f>VLOOKUP(G984,Sku_Consolidated!A2:E957,5,FALSE)</f>
      </c>
      <c r="AB984">
        <f>IF(VLOOKUP(G984,Sku_Consolidated!A2:S957,19,FALSE)="SHOWCASE", VLOOKUP(E984,Store_Showcase!B2:N144,13, FALSE), IF(VLOOKUP(G984,Sku_Consolidated!A2:S957,19,FALSE)="VAM",VLOOKUP(E984,Store_VAM!B2:N273,13, FALSE),VLOOKUP(E984,Store_SRP!B2:N110,13, FALSE)))</f>
      </c>
      <c r="AC984">
        <f>IF(IFERROR(AB984,TRUE)=TRUE, "-","OK")</f>
      </c>
      <c r="AD984" s="8" t="s">
        <v>2234</v>
      </c>
      <c r="AE984" s="8" t="s">
        <v>2235</v>
      </c>
      <c r="AF984">
        <f>IF(IFERROR(VLOOKUP(E984,Store_Showcase!B2:H144,{5}, FALSE), TRUE)=TRUE, IF(IFERROR(VLOOKUP(E984,Store_SRP!B2:H110,{5}, FALSE), TRUE)=TRUE,VLOOKUP(E984,Store_VAM!B2:H273,{5}, FALSE),VLOOKUP(E984,Store_SRP!B2:H110,{5}, FALSE)), VLOOKUP(E984,Store_Showcase!B2:H144,{5}, FALSE))</f>
      </c>
      <c r="AG984">
        <f>IF(IFERROR(VLOOKUP(E984,Store_Showcase!B2:H144,{6}, FALSE), TRUE)=TRUE, IF(IFERROR(VLOOKUP(E984,Store_SRP!B2:H110,{6}, FALSE), TRUE)=TRUE,VLOOKUP(E984,Store_VAM!B2:H273,{6}, FALSE),VLOOKUP(E984,Store_SRP!B2:H110,{6}, FALSE)), VLOOKUP(E984,Store_Showcase!B2:H144,{6}, FALSE))</f>
      </c>
      <c r="AH984">
        <f>VLOOKUP(G984,Sku_Consolidated!A2:R957,18,FALSE)</f>
      </c>
      <c r="AI984">
        <f>VLOOKUP(G984,Sku_Consolidated!A2:S957,19,FALSE)</f>
      </c>
      <c r="AJ984">
        <f>VLOOKUP(G984,Sku_Consolidated!A2:T957,20,FALSE)</f>
      </c>
    </row>
    <row r="985" spans="1:36" x14ac:dyDescent="0.25">
      <c r="A985">
        <v>2024</v>
      </c>
      <c r="B985" t="s">
        <v>31</v>
      </c>
      <c r="C985" t="s">
        <v>32</v>
      </c>
      <c r="D985" t="s">
        <v>33</v>
      </c>
      <c r="E985">
        <v>101</v>
      </c>
      <c r="F985">
        <f>IF(IFERROR(VLOOKUP(E985,Store_Showcase!B2:H144,{2}, FALSE), TRUE)=TRUE, IF(IFERROR(VLOOKUP(E985,Store_SRP!B2:H110,{2}, FALSE), TRUE)=TRUE,VLOOKUP(E985,Store_VAM!B2:H273,{2}, FALSE),VLOOKUP(E985,Store_SRP!B2:H110,{2}, FALSE)), VLOOKUP(E985,Store_Showcase!B2:H144,{2}, FALSE))</f>
      </c>
      <c r="G985">
        <v>687767</v>
      </c>
      <c r="H985" t="s">
        <v>1118</v>
      </c>
      <c r="I985" s="8" t="s">
        <v>1643</v>
      </c>
      <c r="J985" t="s">
        <v>493</v>
      </c>
      <c r="K985" s="8">
        <f>IF(J985="PCK", I985, 0)</f>
      </c>
      <c r="L985" s="8">
        <f>IF(J985="KLS", I985, IF(J985="PCK", I985*VLOOKUP(G985,Sku_Consolidated!A2:U957,21, FALSE),I985*VLOOKUP(G985,Sku_Consolidated!A2:U957,21, FALSE)))</f>
      </c>
      <c r="M985" s="8">
        <f>IF(J985="PCS", I985, 0)</f>
      </c>
      <c r="N985" s="8" t="s">
        <v>2236</v>
      </c>
      <c r="O985" s="8">
        <f>N985 * VLOOKUP(E985&amp;VLOOKUP(G985,Sku_Consolidated!A2:Q957,17,FALSE),Sku_CommRate!A2:E1002, 5, FALSE)</f>
      </c>
      <c r="P985" s="8">
        <f>N985 - O985</f>
      </c>
      <c r="Q985">
        <f>VLOOKUP(G985,Sku_Consolidated!A2:G957,7, FALSE)</f>
      </c>
      <c r="R985">
        <f>IF(IFERROR(VLOOKUP(E985,Store_Showcase!B2:H144,7, FALSE), TRUE)=TRUE, IF(IFERROR(VLOOKUP(E985,Store_SRP!B2:H110,7, FALSE), TRUE)=TRUE,VLOOKUP(E985,Store_VAM!B2:H273,7, FALSE),VLOOKUP(E985,Store_SRP!B2:H110,7, FALSE)), VLOOKUP(E985,Store_Showcase!B2:H144,7, FALSE))</f>
      </c>
      <c r="S985">
        <f>IF(IFERROR(VLOOKUP(E985,Store_Showcase!B2:I144,8, FALSE), TRUE)=TRUE, IF(IFERROR(VLOOKUP(E985,Store_SRP!B2:I110,8, FALSE), TRUE)=TRUE,VLOOKUP(E985,Store_VAM!B2:I273,8, FALSE),VLOOKUP(E985,Store_SRP!B2:I110,8, FALSE)), VLOOKUP(E985,Store_Showcase!B2:I144,8, FALSE))</f>
      </c>
      <c r="T985">
        <f>VLOOKUP(G985,Sku_Consolidated!A2:R957,18,FALSE)</f>
      </c>
      <c r="U985">
        <v>4806532531557</v>
      </c>
      <c r="V985">
        <f>IF(VLOOKUP(G985,Sku_Consolidated!A2:S957,19,FALSE)="SHOWCASE", VLOOKUP(E985,Store_Showcase!B2:L144,11, FALSE), IF(VLOOKUP(G985,Sku_Consolidated!A2:S957,19,FALSE)="VAM",VLOOKUP(E985,Store_VAM!B2:L273,11, FALSE),VLOOKUP(E985,Store_SRP!B2:L110,11, FALSE)))</f>
      </c>
      <c r="W985">
        <f>VLOOKUP(G985,Sku_Consolidated!A2:W957,11,FALSE)</f>
      </c>
      <c r="X985">
        <f>VLOOKUP(G985,Sku_Consolidated!A2:H957,8,FALSE)</f>
      </c>
      <c r="Y985">
        <f>VLOOKUP(G985,Sku_Consolidated!A2:I957,9,FALSE)</f>
      </c>
      <c r="Z985" t="s">
        <v>38</v>
      </c>
      <c r="AA985">
        <f>VLOOKUP(G985,Sku_Consolidated!A2:E957,5,FALSE)</f>
      </c>
      <c r="AB985">
        <f>IF(VLOOKUP(G985,Sku_Consolidated!A2:S957,19,FALSE)="SHOWCASE", VLOOKUP(E985,Store_Showcase!B2:N144,13, FALSE), IF(VLOOKUP(G985,Sku_Consolidated!A2:S957,19,FALSE)="VAM",VLOOKUP(E985,Store_VAM!B2:N273,13, FALSE),VLOOKUP(E985,Store_SRP!B2:N110,13, FALSE)))</f>
      </c>
      <c r="AC985">
        <f>IF(IFERROR(AB985,TRUE)=TRUE, "-","OK")</f>
      </c>
      <c r="AD985" s="8" t="s">
        <v>2237</v>
      </c>
      <c r="AE985" s="8" t="s">
        <v>2238</v>
      </c>
      <c r="AF985">
        <f>IF(IFERROR(VLOOKUP(E985,Store_Showcase!B2:H144,{5}, FALSE), TRUE)=TRUE, IF(IFERROR(VLOOKUP(E985,Store_SRP!B2:H110,{5}, FALSE), TRUE)=TRUE,VLOOKUP(E985,Store_VAM!B2:H273,{5}, FALSE),VLOOKUP(E985,Store_SRP!B2:H110,{5}, FALSE)), VLOOKUP(E985,Store_Showcase!B2:H144,{5}, FALSE))</f>
      </c>
      <c r="AG985">
        <f>IF(IFERROR(VLOOKUP(E985,Store_Showcase!B2:H144,{6}, FALSE), TRUE)=TRUE, IF(IFERROR(VLOOKUP(E985,Store_SRP!B2:H110,{6}, FALSE), TRUE)=TRUE,VLOOKUP(E985,Store_VAM!B2:H273,{6}, FALSE),VLOOKUP(E985,Store_SRP!B2:H110,{6}, FALSE)), VLOOKUP(E985,Store_Showcase!B2:H144,{6}, FALSE))</f>
      </c>
      <c r="AH985">
        <f>VLOOKUP(G985,Sku_Consolidated!A2:R957,18,FALSE)</f>
      </c>
      <c r="AI985">
        <f>VLOOKUP(G985,Sku_Consolidated!A2:S957,19,FALSE)</f>
      </c>
      <c r="AJ985">
        <f>VLOOKUP(G985,Sku_Consolidated!A2:T957,20,FALSE)</f>
      </c>
    </row>
    <row r="986" spans="1:36" x14ac:dyDescent="0.25">
      <c r="A986">
        <v>2024</v>
      </c>
      <c r="B986" t="s">
        <v>31</v>
      </c>
      <c r="C986" t="s">
        <v>32</v>
      </c>
      <c r="D986" t="s">
        <v>33</v>
      </c>
      <c r="E986">
        <v>808</v>
      </c>
      <c r="F986">
        <f>IF(IFERROR(VLOOKUP(E986,Store_Showcase!B2:H144,{2}, FALSE), TRUE)=TRUE, IF(IFERROR(VLOOKUP(E986,Store_SRP!B2:H110,{2}, FALSE), TRUE)=TRUE,VLOOKUP(E986,Store_VAM!B2:H273,{2}, FALSE),VLOOKUP(E986,Store_SRP!B2:H110,{2}, FALSE)), VLOOKUP(E986,Store_Showcase!B2:H144,{2}, FALSE))</f>
      </c>
      <c r="G986">
        <v>687767</v>
      </c>
      <c r="H986" t="s">
        <v>1118</v>
      </c>
      <c r="I986" s="8" t="s">
        <v>1643</v>
      </c>
      <c r="J986" t="s">
        <v>493</v>
      </c>
      <c r="K986" s="8">
        <f>IF(J986="PCK", I986, 0)</f>
      </c>
      <c r="L986" s="8">
        <f>IF(J986="KLS", I986, IF(J986="PCK", I986*VLOOKUP(G986,Sku_Consolidated!A2:U957,21, FALSE),I986*VLOOKUP(G986,Sku_Consolidated!A2:U957,21, FALSE)))</f>
      </c>
      <c r="M986" s="8">
        <f>IF(J986="PCS", I986, 0)</f>
      </c>
      <c r="N986" s="8" t="s">
        <v>2236</v>
      </c>
      <c r="O986" s="8">
        <f>N986 * VLOOKUP(E986&amp;VLOOKUP(G986,Sku_Consolidated!A2:Q957,17,FALSE),Sku_CommRate!A2:E1002, 5, FALSE)</f>
      </c>
      <c r="P986" s="8">
        <f>N986 - O986</f>
      </c>
      <c r="Q986">
        <f>VLOOKUP(G986,Sku_Consolidated!A2:G957,7, FALSE)</f>
      </c>
      <c r="R986">
        <f>IF(IFERROR(VLOOKUP(E986,Store_Showcase!B2:H144,7, FALSE), TRUE)=TRUE, IF(IFERROR(VLOOKUP(E986,Store_SRP!B2:H110,7, FALSE), TRUE)=TRUE,VLOOKUP(E986,Store_VAM!B2:H273,7, FALSE),VLOOKUP(E986,Store_SRP!B2:H110,7, FALSE)), VLOOKUP(E986,Store_Showcase!B2:H144,7, FALSE))</f>
      </c>
      <c r="S986">
        <f>IF(IFERROR(VLOOKUP(E986,Store_Showcase!B2:I144,8, FALSE), TRUE)=TRUE, IF(IFERROR(VLOOKUP(E986,Store_SRP!B2:I110,8, FALSE), TRUE)=TRUE,VLOOKUP(E986,Store_VAM!B2:I273,8, FALSE),VLOOKUP(E986,Store_SRP!B2:I110,8, FALSE)), VLOOKUP(E986,Store_Showcase!B2:I144,8, FALSE))</f>
      </c>
      <c r="T986">
        <f>VLOOKUP(G986,Sku_Consolidated!A2:R957,18,FALSE)</f>
      </c>
      <c r="U986">
        <v>4806532531557</v>
      </c>
      <c r="V986">
        <f>IF(VLOOKUP(G986,Sku_Consolidated!A2:S957,19,FALSE)="SHOWCASE", VLOOKUP(E986,Store_Showcase!B2:L144,11, FALSE), IF(VLOOKUP(G986,Sku_Consolidated!A2:S957,19,FALSE)="VAM",VLOOKUP(E986,Store_VAM!B2:L273,11, FALSE),VLOOKUP(E986,Store_SRP!B2:L110,11, FALSE)))</f>
      </c>
      <c r="W986">
        <f>VLOOKUP(G986,Sku_Consolidated!A2:W957,11,FALSE)</f>
      </c>
      <c r="X986">
        <f>VLOOKUP(G986,Sku_Consolidated!A2:H957,8,FALSE)</f>
      </c>
      <c r="Y986">
        <f>VLOOKUP(G986,Sku_Consolidated!A2:I957,9,FALSE)</f>
      </c>
      <c r="Z986" t="s">
        <v>38</v>
      </c>
      <c r="AA986">
        <f>VLOOKUP(G986,Sku_Consolidated!A2:E957,5,FALSE)</f>
      </c>
      <c r="AB986">
        <f>IF(VLOOKUP(G986,Sku_Consolidated!A2:S957,19,FALSE)="SHOWCASE", VLOOKUP(E986,Store_Showcase!B2:N144,13, FALSE), IF(VLOOKUP(G986,Sku_Consolidated!A2:S957,19,FALSE)="VAM",VLOOKUP(E986,Store_VAM!B2:N273,13, FALSE),VLOOKUP(E986,Store_SRP!B2:N110,13, FALSE)))</f>
      </c>
      <c r="AC986">
        <f>IF(IFERROR(AB986,TRUE)=TRUE, "-","OK")</f>
      </c>
      <c r="AD986" s="8" t="s">
        <v>2237</v>
      </c>
      <c r="AE986" s="8" t="s">
        <v>2238</v>
      </c>
      <c r="AF986">
        <f>IF(IFERROR(VLOOKUP(E986,Store_Showcase!B2:H144,{5}, FALSE), TRUE)=TRUE, IF(IFERROR(VLOOKUP(E986,Store_SRP!B2:H110,{5}, FALSE), TRUE)=TRUE,VLOOKUP(E986,Store_VAM!B2:H273,{5}, FALSE),VLOOKUP(E986,Store_SRP!B2:H110,{5}, FALSE)), VLOOKUP(E986,Store_Showcase!B2:H144,{5}, FALSE))</f>
      </c>
      <c r="AG986">
        <f>IF(IFERROR(VLOOKUP(E986,Store_Showcase!B2:H144,{6}, FALSE), TRUE)=TRUE, IF(IFERROR(VLOOKUP(E986,Store_SRP!B2:H110,{6}, FALSE), TRUE)=TRUE,VLOOKUP(E986,Store_VAM!B2:H273,{6}, FALSE),VLOOKUP(E986,Store_SRP!B2:H110,{6}, FALSE)), VLOOKUP(E986,Store_Showcase!B2:H144,{6}, FALSE))</f>
      </c>
      <c r="AH986">
        <f>VLOOKUP(G986,Sku_Consolidated!A2:R957,18,FALSE)</f>
      </c>
      <c r="AI986">
        <f>VLOOKUP(G986,Sku_Consolidated!A2:S957,19,FALSE)</f>
      </c>
      <c r="AJ986">
        <f>VLOOKUP(G986,Sku_Consolidated!A2:T957,20,FALSE)</f>
      </c>
    </row>
    <row r="987" spans="1:36" x14ac:dyDescent="0.25">
      <c r="A987">
        <v>2024</v>
      </c>
      <c r="B987" t="s">
        <v>31</v>
      </c>
      <c r="C987" t="s">
        <v>32</v>
      </c>
      <c r="D987" t="s">
        <v>33</v>
      </c>
      <c r="E987">
        <v>252</v>
      </c>
      <c r="F987">
        <f>IF(IFERROR(VLOOKUP(E987,Store_Showcase!B2:H144,{2}, FALSE), TRUE)=TRUE, IF(IFERROR(VLOOKUP(E987,Store_SRP!B2:H110,{2}, FALSE), TRUE)=TRUE,VLOOKUP(E987,Store_VAM!B2:H273,{2}, FALSE),VLOOKUP(E987,Store_SRP!B2:H110,{2}, FALSE)), VLOOKUP(E987,Store_Showcase!B2:H144,{2}, FALSE))</f>
      </c>
      <c r="G987">
        <v>664874</v>
      </c>
      <c r="H987" t="s">
        <v>262</v>
      </c>
      <c r="I987" s="8" t="s">
        <v>1836</v>
      </c>
      <c r="J987" t="s">
        <v>36</v>
      </c>
      <c r="K987" s="8">
        <f>IF(J987="PCK", I987, 0)</f>
      </c>
      <c r="L987" s="8">
        <f>IF(J987="KLS", I987, IF(J987="PCK", I987*VLOOKUP(G987,Sku_Consolidated!A2:U957,21, FALSE),I987*VLOOKUP(G987,Sku_Consolidated!A2:U957,21, FALSE)))</f>
      </c>
      <c r="M987" s="8">
        <f>IF(J987="PCS", I987, 0)</f>
      </c>
      <c r="N987" s="8" t="s">
        <v>2239</v>
      </c>
      <c r="O987" s="8">
        <f>N987 * VLOOKUP(E987&amp;VLOOKUP(G987,Sku_Consolidated!A2:Q957,17,FALSE),Sku_CommRate!A2:E1002, 5, FALSE)</f>
      </c>
      <c r="P987" s="8">
        <f>N987 - O987</f>
      </c>
      <c r="Q987">
        <f>VLOOKUP(G987,Sku_Consolidated!A2:G957,7, FALSE)</f>
      </c>
      <c r="R987">
        <f>IF(IFERROR(VLOOKUP(E987,Store_Showcase!B2:H144,7, FALSE), TRUE)=TRUE, IF(IFERROR(VLOOKUP(E987,Store_SRP!B2:H110,7, FALSE), TRUE)=TRUE,VLOOKUP(E987,Store_VAM!B2:H273,7, FALSE),VLOOKUP(E987,Store_SRP!B2:H110,7, FALSE)), VLOOKUP(E987,Store_Showcase!B2:H144,7, FALSE))</f>
      </c>
      <c r="S987">
        <f>IF(IFERROR(VLOOKUP(E987,Store_Showcase!B2:I144,8, FALSE), TRUE)=TRUE, IF(IFERROR(VLOOKUP(E987,Store_SRP!B2:I110,8, FALSE), TRUE)=TRUE,VLOOKUP(E987,Store_VAM!B2:I273,8, FALSE),VLOOKUP(E987,Store_SRP!B2:I110,8, FALSE)), VLOOKUP(E987,Store_Showcase!B2:I144,8, FALSE))</f>
      </c>
      <c r="T987">
        <f>VLOOKUP(G987,Sku_Consolidated!A2:R957,18,FALSE)</f>
      </c>
      <c r="U987">
        <v>7766</v>
      </c>
      <c r="V987">
        <f>IF(VLOOKUP(G987,Sku_Consolidated!A2:S957,19,FALSE)="SHOWCASE", VLOOKUP(E987,Store_Showcase!B2:L144,11, FALSE), IF(VLOOKUP(G987,Sku_Consolidated!A2:S957,19,FALSE)="VAM",VLOOKUP(E987,Store_VAM!B2:L273,11, FALSE),VLOOKUP(E987,Store_SRP!B2:L110,11, FALSE)))</f>
      </c>
      <c r="W987">
        <f>VLOOKUP(G987,Sku_Consolidated!A2:W957,11,FALSE)</f>
      </c>
      <c r="X987">
        <f>VLOOKUP(G987,Sku_Consolidated!A2:H957,8,FALSE)</f>
      </c>
      <c r="Y987">
        <f>VLOOKUP(G987,Sku_Consolidated!A2:I957,9,FALSE)</f>
      </c>
      <c r="Z987" t="s">
        <v>38</v>
      </c>
      <c r="AA987">
        <f>VLOOKUP(G987,Sku_Consolidated!A2:E957,5,FALSE)</f>
      </c>
      <c r="AB987">
        <f>IF(VLOOKUP(G987,Sku_Consolidated!A2:S957,19,FALSE)="SHOWCASE", VLOOKUP(E987,Store_Showcase!B2:N144,13, FALSE), IF(VLOOKUP(G987,Sku_Consolidated!A2:S957,19,FALSE)="VAM",VLOOKUP(E987,Store_VAM!B2:N273,13, FALSE),VLOOKUP(E987,Store_SRP!B2:N110,13, FALSE)))</f>
      </c>
      <c r="AC987">
        <f>IF(IFERROR(AB987,TRUE)=TRUE, "-","OK")</f>
      </c>
      <c r="AD987" s="8" t="s">
        <v>2239</v>
      </c>
      <c r="AE987" s="8" t="s">
        <v>39</v>
      </c>
      <c r="AF987">
        <f>IF(IFERROR(VLOOKUP(E987,Store_Showcase!B2:H144,{5}, FALSE), TRUE)=TRUE, IF(IFERROR(VLOOKUP(E987,Store_SRP!B2:H110,{5}, FALSE), TRUE)=TRUE,VLOOKUP(E987,Store_VAM!B2:H273,{5}, FALSE),VLOOKUP(E987,Store_SRP!B2:H110,{5}, FALSE)), VLOOKUP(E987,Store_Showcase!B2:H144,{5}, FALSE))</f>
      </c>
      <c r="AG987">
        <f>IF(IFERROR(VLOOKUP(E987,Store_Showcase!B2:H144,{6}, FALSE), TRUE)=TRUE, IF(IFERROR(VLOOKUP(E987,Store_SRP!B2:H110,{6}, FALSE), TRUE)=TRUE,VLOOKUP(E987,Store_VAM!B2:H273,{6}, FALSE),VLOOKUP(E987,Store_SRP!B2:H110,{6}, FALSE)), VLOOKUP(E987,Store_Showcase!B2:H144,{6}, FALSE))</f>
      </c>
      <c r="AH987">
        <f>VLOOKUP(G987,Sku_Consolidated!A2:R957,18,FALSE)</f>
      </c>
      <c r="AI987">
        <f>VLOOKUP(G987,Sku_Consolidated!A2:S957,19,FALSE)</f>
      </c>
      <c r="AJ987">
        <f>VLOOKUP(G987,Sku_Consolidated!A2:T957,20,FALSE)</f>
      </c>
    </row>
    <row r="988" spans="1:36" x14ac:dyDescent="0.25">
      <c r="A988">
        <v>2024</v>
      </c>
      <c r="B988" t="s">
        <v>31</v>
      </c>
      <c r="C988" t="s">
        <v>32</v>
      </c>
      <c r="D988" t="s">
        <v>33</v>
      </c>
      <c r="E988">
        <v>218</v>
      </c>
      <c r="F988">
        <f>IF(IFERROR(VLOOKUP(E988,Store_Showcase!B2:H144,{2}, FALSE), TRUE)=TRUE, IF(IFERROR(VLOOKUP(E988,Store_SRP!B2:H110,{2}, FALSE), TRUE)=TRUE,VLOOKUP(E988,Store_VAM!B2:H273,{2}, FALSE),VLOOKUP(E988,Store_SRP!B2:H110,{2}, FALSE)), VLOOKUP(E988,Store_Showcase!B2:H144,{2}, FALSE))</f>
      </c>
      <c r="G988">
        <v>687767</v>
      </c>
      <c r="H988" t="s">
        <v>1118</v>
      </c>
      <c r="I988" s="8" t="s">
        <v>1643</v>
      </c>
      <c r="J988" t="s">
        <v>493</v>
      </c>
      <c r="K988" s="8">
        <f>IF(J988="PCK", I988, 0)</f>
      </c>
      <c r="L988" s="8">
        <f>IF(J988="KLS", I988, IF(J988="PCK", I988*VLOOKUP(G988,Sku_Consolidated!A2:U957,21, FALSE),I988*VLOOKUP(G988,Sku_Consolidated!A2:U957,21, FALSE)))</f>
      </c>
      <c r="M988" s="8">
        <f>IF(J988="PCS", I988, 0)</f>
      </c>
      <c r="N988" s="8" t="s">
        <v>2240</v>
      </c>
      <c r="O988" s="8">
        <f>N988 * VLOOKUP(E988&amp;VLOOKUP(G988,Sku_Consolidated!A2:Q957,17,FALSE),Sku_CommRate!A2:E1002, 5, FALSE)</f>
      </c>
      <c r="P988" s="8">
        <f>N988 - O988</f>
      </c>
      <c r="Q988">
        <f>VLOOKUP(G988,Sku_Consolidated!A2:G957,7, FALSE)</f>
      </c>
      <c r="R988">
        <f>IF(IFERROR(VLOOKUP(E988,Store_Showcase!B2:H144,7, FALSE), TRUE)=TRUE, IF(IFERROR(VLOOKUP(E988,Store_SRP!B2:H110,7, FALSE), TRUE)=TRUE,VLOOKUP(E988,Store_VAM!B2:H273,7, FALSE),VLOOKUP(E988,Store_SRP!B2:H110,7, FALSE)), VLOOKUP(E988,Store_Showcase!B2:H144,7, FALSE))</f>
      </c>
      <c r="S988">
        <f>IF(IFERROR(VLOOKUP(E988,Store_Showcase!B2:I144,8, FALSE), TRUE)=TRUE, IF(IFERROR(VLOOKUP(E988,Store_SRP!B2:I110,8, FALSE), TRUE)=TRUE,VLOOKUP(E988,Store_VAM!B2:I273,8, FALSE),VLOOKUP(E988,Store_SRP!B2:I110,8, FALSE)), VLOOKUP(E988,Store_Showcase!B2:I144,8, FALSE))</f>
      </c>
      <c r="T988">
        <f>VLOOKUP(G988,Sku_Consolidated!A2:R957,18,FALSE)</f>
      </c>
      <c r="U988">
        <v>4806532531557</v>
      </c>
      <c r="V988">
        <f>IF(VLOOKUP(G988,Sku_Consolidated!A2:S957,19,FALSE)="SHOWCASE", VLOOKUP(E988,Store_Showcase!B2:L144,11, FALSE), IF(VLOOKUP(G988,Sku_Consolidated!A2:S957,19,FALSE)="VAM",VLOOKUP(E988,Store_VAM!B2:L273,11, FALSE),VLOOKUP(E988,Store_SRP!B2:L110,11, FALSE)))</f>
      </c>
      <c r="W988">
        <f>VLOOKUP(G988,Sku_Consolidated!A2:W957,11,FALSE)</f>
      </c>
      <c r="X988">
        <f>VLOOKUP(G988,Sku_Consolidated!A2:H957,8,FALSE)</f>
      </c>
      <c r="Y988">
        <f>VLOOKUP(G988,Sku_Consolidated!A2:I957,9,FALSE)</f>
      </c>
      <c r="Z988" t="s">
        <v>38</v>
      </c>
      <c r="AA988">
        <f>VLOOKUP(G988,Sku_Consolidated!A2:E957,5,FALSE)</f>
      </c>
      <c r="AB988">
        <f>IF(VLOOKUP(G988,Sku_Consolidated!A2:S957,19,FALSE)="SHOWCASE", VLOOKUP(E988,Store_Showcase!B2:N144,13, FALSE), IF(VLOOKUP(G988,Sku_Consolidated!A2:S957,19,FALSE)="VAM",VLOOKUP(E988,Store_VAM!B2:N273,13, FALSE),VLOOKUP(E988,Store_SRP!B2:N110,13, FALSE)))</f>
      </c>
      <c r="AC988">
        <f>IF(IFERROR(AB988,TRUE)=TRUE, "-","OK")</f>
      </c>
      <c r="AD988" s="8" t="s">
        <v>2241</v>
      </c>
      <c r="AE988" s="8" t="s">
        <v>2242</v>
      </c>
      <c r="AF988">
        <f>IF(IFERROR(VLOOKUP(E988,Store_Showcase!B2:H144,{5}, FALSE), TRUE)=TRUE, IF(IFERROR(VLOOKUP(E988,Store_SRP!B2:H110,{5}, FALSE), TRUE)=TRUE,VLOOKUP(E988,Store_VAM!B2:H273,{5}, FALSE),VLOOKUP(E988,Store_SRP!B2:H110,{5}, FALSE)), VLOOKUP(E988,Store_Showcase!B2:H144,{5}, FALSE))</f>
      </c>
      <c r="AG988">
        <f>IF(IFERROR(VLOOKUP(E988,Store_Showcase!B2:H144,{6}, FALSE), TRUE)=TRUE, IF(IFERROR(VLOOKUP(E988,Store_SRP!B2:H110,{6}, FALSE), TRUE)=TRUE,VLOOKUP(E988,Store_VAM!B2:H273,{6}, FALSE),VLOOKUP(E988,Store_SRP!B2:H110,{6}, FALSE)), VLOOKUP(E988,Store_Showcase!B2:H144,{6}, FALSE))</f>
      </c>
      <c r="AH988">
        <f>VLOOKUP(G988,Sku_Consolidated!A2:R957,18,FALSE)</f>
      </c>
      <c r="AI988">
        <f>VLOOKUP(G988,Sku_Consolidated!A2:S957,19,FALSE)</f>
      </c>
      <c r="AJ988">
        <f>VLOOKUP(G988,Sku_Consolidated!A2:T957,20,FALSE)</f>
      </c>
    </row>
    <row r="989" spans="1:36" x14ac:dyDescent="0.25">
      <c r="A989">
        <v>2024</v>
      </c>
      <c r="B989" t="s">
        <v>31</v>
      </c>
      <c r="C989" t="s">
        <v>32</v>
      </c>
      <c r="D989" t="s">
        <v>33</v>
      </c>
      <c r="E989">
        <v>112</v>
      </c>
      <c r="F989">
        <f>IF(IFERROR(VLOOKUP(E989,Store_Showcase!B2:H144,{2}, FALSE), TRUE)=TRUE, IF(IFERROR(VLOOKUP(E989,Store_SRP!B2:H110,{2}, FALSE), TRUE)=TRUE,VLOOKUP(E989,Store_VAM!B2:H273,{2}, FALSE),VLOOKUP(E989,Store_SRP!B2:H110,{2}, FALSE)), VLOOKUP(E989,Store_Showcase!B2:H144,{2}, FALSE))</f>
      </c>
      <c r="G989">
        <v>657353</v>
      </c>
      <c r="H989" t="s">
        <v>779</v>
      </c>
      <c r="I989" s="8" t="s">
        <v>1299</v>
      </c>
      <c r="J989" t="s">
        <v>12</v>
      </c>
      <c r="K989" s="8">
        <f>IF(J989="PCK", I989, 0)</f>
      </c>
      <c r="L989" s="8">
        <f>IF(J989="KLS", I989, IF(J989="PCK", I989*VLOOKUP(G989,Sku_Consolidated!A2:U957,21, FALSE),I989*VLOOKUP(G989,Sku_Consolidated!A2:U957,21, FALSE)))</f>
      </c>
      <c r="M989" s="8">
        <f>IF(J989="PCS", I989, 0)</f>
      </c>
      <c r="N989" s="8" t="s">
        <v>2243</v>
      </c>
      <c r="O989" s="8">
        <f>N989 * VLOOKUP(E989&amp;VLOOKUP(G989,Sku_Consolidated!A2:Q957,17,FALSE),Sku_CommRate!A2:E1002, 5, FALSE)</f>
      </c>
      <c r="P989" s="8">
        <f>N989 - O989</f>
      </c>
      <c r="Q989">
        <f>VLOOKUP(G989,Sku_Consolidated!A2:G957,7, FALSE)</f>
      </c>
      <c r="R989">
        <f>IF(IFERROR(VLOOKUP(E989,Store_Showcase!B2:H144,7, FALSE), TRUE)=TRUE, IF(IFERROR(VLOOKUP(E989,Store_SRP!B2:H110,7, FALSE), TRUE)=TRUE,VLOOKUP(E989,Store_VAM!B2:H273,7, FALSE),VLOOKUP(E989,Store_SRP!B2:H110,7, FALSE)), VLOOKUP(E989,Store_Showcase!B2:H144,7, FALSE))</f>
      </c>
      <c r="S989">
        <f>IF(IFERROR(VLOOKUP(E989,Store_Showcase!B2:I144,8, FALSE), TRUE)=TRUE, IF(IFERROR(VLOOKUP(E989,Store_SRP!B2:I110,8, FALSE), TRUE)=TRUE,VLOOKUP(E989,Store_VAM!B2:I273,8, FALSE),VLOOKUP(E989,Store_SRP!B2:I110,8, FALSE)), VLOOKUP(E989,Store_Showcase!B2:I144,8, FALSE))</f>
      </c>
      <c r="T989">
        <f>VLOOKUP(G989,Sku_Consolidated!A2:R957,18,FALSE)</f>
      </c>
      <c r="U989">
        <v>4806532531588</v>
      </c>
      <c r="V989">
        <f>IF(VLOOKUP(G989,Sku_Consolidated!A2:S957,19,FALSE)="SHOWCASE", VLOOKUP(E989,Store_Showcase!B2:L144,11, FALSE), IF(VLOOKUP(G989,Sku_Consolidated!A2:S957,19,FALSE)="VAM",VLOOKUP(E989,Store_VAM!B2:L273,11, FALSE),VLOOKUP(E989,Store_SRP!B2:L110,11, FALSE)))</f>
      </c>
      <c r="W989">
        <f>VLOOKUP(G989,Sku_Consolidated!A2:W957,11,FALSE)</f>
      </c>
      <c r="X989">
        <f>VLOOKUP(G989,Sku_Consolidated!A2:H957,8,FALSE)</f>
      </c>
      <c r="Y989">
        <f>VLOOKUP(G989,Sku_Consolidated!A2:I957,9,FALSE)</f>
      </c>
      <c r="Z989" t="s">
        <v>38</v>
      </c>
      <c r="AA989">
        <f>VLOOKUP(G989,Sku_Consolidated!A2:E957,5,FALSE)</f>
      </c>
      <c r="AB989">
        <f>IF(VLOOKUP(G989,Sku_Consolidated!A2:S957,19,FALSE)="SHOWCASE", VLOOKUP(E989,Store_Showcase!B2:N144,13, FALSE), IF(VLOOKUP(G989,Sku_Consolidated!A2:S957,19,FALSE)="VAM",VLOOKUP(E989,Store_VAM!B2:N273,13, FALSE),VLOOKUP(E989,Store_SRP!B2:N110,13, FALSE)))</f>
      </c>
      <c r="AC989">
        <f>IF(IFERROR(AB989,TRUE)=TRUE, "-","OK")</f>
      </c>
      <c r="AD989" s="8" t="s">
        <v>2244</v>
      </c>
      <c r="AE989" s="8" t="s">
        <v>2245</v>
      </c>
      <c r="AF989">
        <f>IF(IFERROR(VLOOKUP(E989,Store_Showcase!B2:H144,{5}, FALSE), TRUE)=TRUE, IF(IFERROR(VLOOKUP(E989,Store_SRP!B2:H110,{5}, FALSE), TRUE)=TRUE,VLOOKUP(E989,Store_VAM!B2:H273,{5}, FALSE),VLOOKUP(E989,Store_SRP!B2:H110,{5}, FALSE)), VLOOKUP(E989,Store_Showcase!B2:H144,{5}, FALSE))</f>
      </c>
      <c r="AG989">
        <f>IF(IFERROR(VLOOKUP(E989,Store_Showcase!B2:H144,{6}, FALSE), TRUE)=TRUE, IF(IFERROR(VLOOKUP(E989,Store_SRP!B2:H110,{6}, FALSE), TRUE)=TRUE,VLOOKUP(E989,Store_VAM!B2:H273,{6}, FALSE),VLOOKUP(E989,Store_SRP!B2:H110,{6}, FALSE)), VLOOKUP(E989,Store_Showcase!B2:H144,{6}, FALSE))</f>
      </c>
      <c r="AH989">
        <f>VLOOKUP(G989,Sku_Consolidated!A2:R957,18,FALSE)</f>
      </c>
      <c r="AI989">
        <f>VLOOKUP(G989,Sku_Consolidated!A2:S957,19,FALSE)</f>
      </c>
      <c r="AJ989">
        <f>VLOOKUP(G989,Sku_Consolidated!A2:T957,20,FALSE)</f>
      </c>
    </row>
    <row r="990" spans="1:36" x14ac:dyDescent="0.25">
      <c r="A990">
        <v>2024</v>
      </c>
      <c r="B990" t="s">
        <v>31</v>
      </c>
      <c r="C990" t="s">
        <v>32</v>
      </c>
      <c r="D990" t="s">
        <v>33</v>
      </c>
      <c r="E990">
        <v>717</v>
      </c>
      <c r="F990">
        <f>IF(IFERROR(VLOOKUP(E990,Store_Showcase!B2:H144,{2}, FALSE), TRUE)=TRUE, IF(IFERROR(VLOOKUP(E990,Store_SRP!B2:H110,{2}, FALSE), TRUE)=TRUE,VLOOKUP(E990,Store_VAM!B2:H273,{2}, FALSE),VLOOKUP(E990,Store_SRP!B2:H110,{2}, FALSE)), VLOOKUP(E990,Store_Showcase!B2:H144,{2}, FALSE))</f>
      </c>
      <c r="G990">
        <v>687767</v>
      </c>
      <c r="H990" t="s">
        <v>1118</v>
      </c>
      <c r="I990" s="8" t="s">
        <v>1643</v>
      </c>
      <c r="J990" t="s">
        <v>493</v>
      </c>
      <c r="K990" s="8">
        <f>IF(J990="PCK", I990, 0)</f>
      </c>
      <c r="L990" s="8">
        <f>IF(J990="KLS", I990, IF(J990="PCK", I990*VLOOKUP(G990,Sku_Consolidated!A2:U957,21, FALSE),I990*VLOOKUP(G990,Sku_Consolidated!A2:U957,21, FALSE)))</f>
      </c>
      <c r="M990" s="8">
        <f>IF(J990="PCS", I990, 0)</f>
      </c>
      <c r="N990" s="8" t="s">
        <v>2246</v>
      </c>
      <c r="O990" s="8">
        <f>N990 * VLOOKUP(E990&amp;VLOOKUP(G990,Sku_Consolidated!A2:Q957,17,FALSE),Sku_CommRate!A2:E1002, 5, FALSE)</f>
      </c>
      <c r="P990" s="8">
        <f>N990 - O990</f>
      </c>
      <c r="Q990">
        <f>VLOOKUP(G990,Sku_Consolidated!A2:G957,7, FALSE)</f>
      </c>
      <c r="R990">
        <f>IF(IFERROR(VLOOKUP(E990,Store_Showcase!B2:H144,7, FALSE), TRUE)=TRUE, IF(IFERROR(VLOOKUP(E990,Store_SRP!B2:H110,7, FALSE), TRUE)=TRUE,VLOOKUP(E990,Store_VAM!B2:H273,7, FALSE),VLOOKUP(E990,Store_SRP!B2:H110,7, FALSE)), VLOOKUP(E990,Store_Showcase!B2:H144,7, FALSE))</f>
      </c>
      <c r="S990">
        <f>IF(IFERROR(VLOOKUP(E990,Store_Showcase!B2:I144,8, FALSE), TRUE)=TRUE, IF(IFERROR(VLOOKUP(E990,Store_SRP!B2:I110,8, FALSE), TRUE)=TRUE,VLOOKUP(E990,Store_VAM!B2:I273,8, FALSE),VLOOKUP(E990,Store_SRP!B2:I110,8, FALSE)), VLOOKUP(E990,Store_Showcase!B2:I144,8, FALSE))</f>
      </c>
      <c r="T990">
        <f>VLOOKUP(G990,Sku_Consolidated!A2:R957,18,FALSE)</f>
      </c>
      <c r="U990">
        <v>4806532531557</v>
      </c>
      <c r="V990">
        <f>IF(VLOOKUP(G990,Sku_Consolidated!A2:S957,19,FALSE)="SHOWCASE", VLOOKUP(E990,Store_Showcase!B2:L144,11, FALSE), IF(VLOOKUP(G990,Sku_Consolidated!A2:S957,19,FALSE)="VAM",VLOOKUP(E990,Store_VAM!B2:L273,11, FALSE),VLOOKUP(E990,Store_SRP!B2:L110,11, FALSE)))</f>
      </c>
      <c r="W990">
        <f>VLOOKUP(G990,Sku_Consolidated!A2:W957,11,FALSE)</f>
      </c>
      <c r="X990">
        <f>VLOOKUP(G990,Sku_Consolidated!A2:H957,8,FALSE)</f>
      </c>
      <c r="Y990">
        <f>VLOOKUP(G990,Sku_Consolidated!A2:I957,9,FALSE)</f>
      </c>
      <c r="Z990" t="s">
        <v>38</v>
      </c>
      <c r="AA990">
        <f>VLOOKUP(G990,Sku_Consolidated!A2:E957,5,FALSE)</f>
      </c>
      <c r="AB990">
        <f>IF(VLOOKUP(G990,Sku_Consolidated!A2:S957,19,FALSE)="SHOWCASE", VLOOKUP(E990,Store_Showcase!B2:N144,13, FALSE), IF(VLOOKUP(G990,Sku_Consolidated!A2:S957,19,FALSE)="VAM",VLOOKUP(E990,Store_VAM!B2:N273,13, FALSE),VLOOKUP(E990,Store_SRP!B2:N110,13, FALSE)))</f>
      </c>
      <c r="AC990">
        <f>IF(IFERROR(AB990,TRUE)=TRUE, "-","OK")</f>
      </c>
      <c r="AD990" s="8" t="s">
        <v>2247</v>
      </c>
      <c r="AE990" s="8" t="s">
        <v>2248</v>
      </c>
      <c r="AF990">
        <f>IF(IFERROR(VLOOKUP(E990,Store_Showcase!B2:H144,{5}, FALSE), TRUE)=TRUE, IF(IFERROR(VLOOKUP(E990,Store_SRP!B2:H110,{5}, FALSE), TRUE)=TRUE,VLOOKUP(E990,Store_VAM!B2:H273,{5}, FALSE),VLOOKUP(E990,Store_SRP!B2:H110,{5}, FALSE)), VLOOKUP(E990,Store_Showcase!B2:H144,{5}, FALSE))</f>
      </c>
      <c r="AG990">
        <f>IF(IFERROR(VLOOKUP(E990,Store_Showcase!B2:H144,{6}, FALSE), TRUE)=TRUE, IF(IFERROR(VLOOKUP(E990,Store_SRP!B2:H110,{6}, FALSE), TRUE)=TRUE,VLOOKUP(E990,Store_VAM!B2:H273,{6}, FALSE),VLOOKUP(E990,Store_SRP!B2:H110,{6}, FALSE)), VLOOKUP(E990,Store_Showcase!B2:H144,{6}, FALSE))</f>
      </c>
      <c r="AH990">
        <f>VLOOKUP(G990,Sku_Consolidated!A2:R957,18,FALSE)</f>
      </c>
      <c r="AI990">
        <f>VLOOKUP(G990,Sku_Consolidated!A2:S957,19,FALSE)</f>
      </c>
      <c r="AJ990">
        <f>VLOOKUP(G990,Sku_Consolidated!A2:T957,20,FALSE)</f>
      </c>
    </row>
    <row r="991" spans="1:36" x14ac:dyDescent="0.25">
      <c r="A991">
        <v>2024</v>
      </c>
      <c r="B991" t="s">
        <v>31</v>
      </c>
      <c r="C991" t="s">
        <v>32</v>
      </c>
      <c r="D991" t="s">
        <v>33</v>
      </c>
      <c r="E991">
        <v>102</v>
      </c>
      <c r="F991">
        <f>IF(IFERROR(VLOOKUP(E991,Store_Showcase!B2:H144,{2}, FALSE), TRUE)=TRUE, IF(IFERROR(VLOOKUP(E991,Store_SRP!B2:H110,{2}, FALSE), TRUE)=TRUE,VLOOKUP(E991,Store_VAM!B2:H273,{2}, FALSE),VLOOKUP(E991,Store_SRP!B2:H110,{2}, FALSE)), VLOOKUP(E991,Store_Showcase!B2:H144,{2}, FALSE))</f>
      </c>
      <c r="G991">
        <v>662375</v>
      </c>
      <c r="H991" t="s">
        <v>1376</v>
      </c>
      <c r="I991" s="8" t="s">
        <v>1299</v>
      </c>
      <c r="J991" t="s">
        <v>493</v>
      </c>
      <c r="K991" s="8">
        <f>IF(J991="PCK", I991, 0)</f>
      </c>
      <c r="L991" s="8">
        <f>IF(J991="KLS", I991, IF(J991="PCK", I991*VLOOKUP(G991,Sku_Consolidated!A2:U957,21, FALSE),I991*VLOOKUP(G991,Sku_Consolidated!A2:U957,21, FALSE)))</f>
      </c>
      <c r="M991" s="8">
        <f>IF(J991="PCS", I991, 0)</f>
      </c>
      <c r="N991" s="8" t="s">
        <v>2249</v>
      </c>
      <c r="O991" s="8">
        <f>N991 * VLOOKUP(E991&amp;VLOOKUP(G991,Sku_Consolidated!A2:Q957,17,FALSE),Sku_CommRate!A2:E1002, 5, FALSE)</f>
      </c>
      <c r="P991" s="8">
        <f>N991 - O991</f>
      </c>
      <c r="Q991">
        <f>VLOOKUP(G991,Sku_Consolidated!A2:G957,7, FALSE)</f>
      </c>
      <c r="R991">
        <f>IF(IFERROR(VLOOKUP(E991,Store_Showcase!B2:H144,7, FALSE), TRUE)=TRUE, IF(IFERROR(VLOOKUP(E991,Store_SRP!B2:H110,7, FALSE), TRUE)=TRUE,VLOOKUP(E991,Store_VAM!B2:H273,7, FALSE),VLOOKUP(E991,Store_SRP!B2:H110,7, FALSE)), VLOOKUP(E991,Store_Showcase!B2:H144,7, FALSE))</f>
      </c>
      <c r="S991">
        <f>IF(IFERROR(VLOOKUP(E991,Store_Showcase!B2:I144,8, FALSE), TRUE)=TRUE, IF(IFERROR(VLOOKUP(E991,Store_SRP!B2:I110,8, FALSE), TRUE)=TRUE,VLOOKUP(E991,Store_VAM!B2:I273,8, FALSE),VLOOKUP(E991,Store_SRP!B2:I110,8, FALSE)), VLOOKUP(E991,Store_Showcase!B2:I144,8, FALSE))</f>
      </c>
      <c r="T991">
        <f>VLOOKUP(G991,Sku_Consolidated!A2:R957,18,FALSE)</f>
      </c>
      <c r="U991">
        <v>4806532531601</v>
      </c>
      <c r="V991">
        <f>IF(VLOOKUP(G991,Sku_Consolidated!A2:S957,19,FALSE)="SHOWCASE", VLOOKUP(E991,Store_Showcase!B2:L144,11, FALSE), IF(VLOOKUP(G991,Sku_Consolidated!A2:S957,19,FALSE)="VAM",VLOOKUP(E991,Store_VAM!B2:L273,11, FALSE),VLOOKUP(E991,Store_SRP!B2:L110,11, FALSE)))</f>
      </c>
      <c r="W991">
        <f>VLOOKUP(G991,Sku_Consolidated!A2:W957,11,FALSE)</f>
      </c>
      <c r="X991">
        <f>VLOOKUP(G991,Sku_Consolidated!A2:H957,8,FALSE)</f>
      </c>
      <c r="Y991">
        <f>VLOOKUP(G991,Sku_Consolidated!A2:I957,9,FALSE)</f>
      </c>
      <c r="Z991" t="s">
        <v>38</v>
      </c>
      <c r="AA991">
        <f>VLOOKUP(G991,Sku_Consolidated!A2:E957,5,FALSE)</f>
      </c>
      <c r="AB991">
        <f>IF(VLOOKUP(G991,Sku_Consolidated!A2:S957,19,FALSE)="SHOWCASE", VLOOKUP(E991,Store_Showcase!B2:N144,13, FALSE), IF(VLOOKUP(G991,Sku_Consolidated!A2:S957,19,FALSE)="VAM",VLOOKUP(E991,Store_VAM!B2:N273,13, FALSE),VLOOKUP(E991,Store_SRP!B2:N110,13, FALSE)))</f>
      </c>
      <c r="AC991">
        <f>IF(IFERROR(AB991,TRUE)=TRUE, "-","OK")</f>
      </c>
      <c r="AD991" s="8" t="s">
        <v>2250</v>
      </c>
      <c r="AE991" s="8" t="s">
        <v>2251</v>
      </c>
      <c r="AF991">
        <f>IF(IFERROR(VLOOKUP(E991,Store_Showcase!B2:H144,{5}, FALSE), TRUE)=TRUE, IF(IFERROR(VLOOKUP(E991,Store_SRP!B2:H110,{5}, FALSE), TRUE)=TRUE,VLOOKUP(E991,Store_VAM!B2:H273,{5}, FALSE),VLOOKUP(E991,Store_SRP!B2:H110,{5}, FALSE)), VLOOKUP(E991,Store_Showcase!B2:H144,{5}, FALSE))</f>
      </c>
      <c r="AG991">
        <f>IF(IFERROR(VLOOKUP(E991,Store_Showcase!B2:H144,{6}, FALSE), TRUE)=TRUE, IF(IFERROR(VLOOKUP(E991,Store_SRP!B2:H110,{6}, FALSE), TRUE)=TRUE,VLOOKUP(E991,Store_VAM!B2:H273,{6}, FALSE),VLOOKUP(E991,Store_SRP!B2:H110,{6}, FALSE)), VLOOKUP(E991,Store_Showcase!B2:H144,{6}, FALSE))</f>
      </c>
      <c r="AH991">
        <f>VLOOKUP(G991,Sku_Consolidated!A2:R957,18,FALSE)</f>
      </c>
      <c r="AI991">
        <f>VLOOKUP(G991,Sku_Consolidated!A2:S957,19,FALSE)</f>
      </c>
      <c r="AJ991">
        <f>VLOOKUP(G991,Sku_Consolidated!A2:T957,20,FALSE)</f>
      </c>
    </row>
    <row r="992" spans="1:36" x14ac:dyDescent="0.25">
      <c r="A992">
        <v>2024</v>
      </c>
      <c r="B992" t="s">
        <v>31</v>
      </c>
      <c r="C992" t="s">
        <v>32</v>
      </c>
      <c r="D992" t="s">
        <v>33</v>
      </c>
      <c r="E992">
        <v>251</v>
      </c>
      <c r="F992">
        <f>IF(IFERROR(VLOOKUP(E992,Store_Showcase!B2:H144,{2}, FALSE), TRUE)=TRUE, IF(IFERROR(VLOOKUP(E992,Store_SRP!B2:H110,{2}, FALSE), TRUE)=TRUE,VLOOKUP(E992,Store_VAM!B2:H273,{2}, FALSE),VLOOKUP(E992,Store_SRP!B2:H110,{2}, FALSE)), VLOOKUP(E992,Store_Showcase!B2:H144,{2}, FALSE))</f>
      </c>
      <c r="G992">
        <v>655331</v>
      </c>
      <c r="H992" t="s">
        <v>659</v>
      </c>
      <c r="I992" s="8" t="s">
        <v>1382</v>
      </c>
      <c r="J992" t="s">
        <v>36</v>
      </c>
      <c r="K992" s="8">
        <f>IF(J992="PCK", I992, 0)</f>
      </c>
      <c r="L992" s="8">
        <f>IF(J992="KLS", I992, IF(J992="PCK", I992*VLOOKUP(G992,Sku_Consolidated!A2:U957,21, FALSE),I992*VLOOKUP(G992,Sku_Consolidated!A2:U957,21, FALSE)))</f>
      </c>
      <c r="M992" s="8">
        <f>IF(J992="PCS", I992, 0)</f>
      </c>
      <c r="N992" s="8" t="s">
        <v>2252</v>
      </c>
      <c r="O992" s="8">
        <f>N992 * VLOOKUP(E992&amp;VLOOKUP(G992,Sku_Consolidated!A2:Q957,17,FALSE),Sku_CommRate!A2:E1002, 5, FALSE)</f>
      </c>
      <c r="P992" s="8">
        <f>N992 - O992</f>
      </c>
      <c r="Q992">
        <f>VLOOKUP(G992,Sku_Consolidated!A2:G957,7, FALSE)</f>
      </c>
      <c r="R992">
        <f>IF(IFERROR(VLOOKUP(E992,Store_Showcase!B2:H144,7, FALSE), TRUE)=TRUE, IF(IFERROR(VLOOKUP(E992,Store_SRP!B2:H110,7, FALSE), TRUE)=TRUE,VLOOKUP(E992,Store_VAM!B2:H273,7, FALSE),VLOOKUP(E992,Store_SRP!B2:H110,7, FALSE)), VLOOKUP(E992,Store_Showcase!B2:H144,7, FALSE))</f>
      </c>
      <c r="S992">
        <f>IF(IFERROR(VLOOKUP(E992,Store_Showcase!B2:I144,8, FALSE), TRUE)=TRUE, IF(IFERROR(VLOOKUP(E992,Store_SRP!B2:I110,8, FALSE), TRUE)=TRUE,VLOOKUP(E992,Store_VAM!B2:I273,8, FALSE),VLOOKUP(E992,Store_SRP!B2:I110,8, FALSE)), VLOOKUP(E992,Store_Showcase!B2:I144,8, FALSE))</f>
      </c>
      <c r="T992">
        <f>VLOOKUP(G992,Sku_Consolidated!A2:R957,18,FALSE)</f>
      </c>
      <c r="U992">
        <v>6256</v>
      </c>
      <c r="V992">
        <f>IF(VLOOKUP(G992,Sku_Consolidated!A2:S957,19,FALSE)="SHOWCASE", VLOOKUP(E992,Store_Showcase!B2:L144,11, FALSE), IF(VLOOKUP(G992,Sku_Consolidated!A2:S957,19,FALSE)="VAM",VLOOKUP(E992,Store_VAM!B2:L273,11, FALSE),VLOOKUP(E992,Store_SRP!B2:L110,11, FALSE)))</f>
      </c>
      <c r="W992">
        <f>VLOOKUP(G992,Sku_Consolidated!A2:W957,11,FALSE)</f>
      </c>
      <c r="X992">
        <f>VLOOKUP(G992,Sku_Consolidated!A2:H957,8,FALSE)</f>
      </c>
      <c r="Y992">
        <f>VLOOKUP(G992,Sku_Consolidated!A2:I957,9,FALSE)</f>
      </c>
      <c r="Z992" t="s">
        <v>38</v>
      </c>
      <c r="AA992">
        <f>VLOOKUP(G992,Sku_Consolidated!A2:E957,5,FALSE)</f>
      </c>
      <c r="AB992">
        <f>IF(VLOOKUP(G992,Sku_Consolidated!A2:S957,19,FALSE)="SHOWCASE", VLOOKUP(E992,Store_Showcase!B2:N144,13, FALSE), IF(VLOOKUP(G992,Sku_Consolidated!A2:S957,19,FALSE)="VAM",VLOOKUP(E992,Store_VAM!B2:N273,13, FALSE),VLOOKUP(E992,Store_SRP!B2:N110,13, FALSE)))</f>
      </c>
      <c r="AC992">
        <f>IF(IFERROR(AB992,TRUE)=TRUE, "-","OK")</f>
      </c>
      <c r="AD992" s="8" t="s">
        <v>2252</v>
      </c>
      <c r="AE992" s="8" t="s">
        <v>39</v>
      </c>
      <c r="AF992">
        <f>IF(IFERROR(VLOOKUP(E992,Store_Showcase!B2:H144,{5}, FALSE), TRUE)=TRUE, IF(IFERROR(VLOOKUP(E992,Store_SRP!B2:H110,{5}, FALSE), TRUE)=TRUE,VLOOKUP(E992,Store_VAM!B2:H273,{5}, FALSE),VLOOKUP(E992,Store_SRP!B2:H110,{5}, FALSE)), VLOOKUP(E992,Store_Showcase!B2:H144,{5}, FALSE))</f>
      </c>
      <c r="AG992">
        <f>IF(IFERROR(VLOOKUP(E992,Store_Showcase!B2:H144,{6}, FALSE), TRUE)=TRUE, IF(IFERROR(VLOOKUP(E992,Store_SRP!B2:H110,{6}, FALSE), TRUE)=TRUE,VLOOKUP(E992,Store_VAM!B2:H273,{6}, FALSE),VLOOKUP(E992,Store_SRP!B2:H110,{6}, FALSE)), VLOOKUP(E992,Store_Showcase!B2:H144,{6}, FALSE))</f>
      </c>
      <c r="AH992">
        <f>VLOOKUP(G992,Sku_Consolidated!A2:R957,18,FALSE)</f>
      </c>
      <c r="AI992">
        <f>VLOOKUP(G992,Sku_Consolidated!A2:S957,19,FALSE)</f>
      </c>
      <c r="AJ992">
        <f>VLOOKUP(G992,Sku_Consolidated!A2:T957,20,FALSE)</f>
      </c>
    </row>
    <row r="993" spans="1:36" x14ac:dyDescent="0.25">
      <c r="A993">
        <v>2024</v>
      </c>
      <c r="B993" t="s">
        <v>31</v>
      </c>
      <c r="C993" t="s">
        <v>32</v>
      </c>
      <c r="D993" t="s">
        <v>33</v>
      </c>
      <c r="E993">
        <v>746</v>
      </c>
      <c r="F993">
        <f>IF(IFERROR(VLOOKUP(E993,Store_Showcase!B2:H144,{2}, FALSE), TRUE)=TRUE, IF(IFERROR(VLOOKUP(E993,Store_SRP!B2:H110,{2}, FALSE), TRUE)=TRUE,VLOOKUP(E993,Store_VAM!B2:H273,{2}, FALSE),VLOOKUP(E993,Store_SRP!B2:H110,{2}, FALSE)), VLOOKUP(E993,Store_Showcase!B2:H144,{2}, FALSE))</f>
      </c>
      <c r="G993">
        <v>659615</v>
      </c>
      <c r="H993" t="s">
        <v>1187</v>
      </c>
      <c r="I993" s="8" t="s">
        <v>2253</v>
      </c>
      <c r="J993" t="s">
        <v>36</v>
      </c>
      <c r="K993" s="8">
        <f>IF(J993="PCK", I993, 0)</f>
      </c>
      <c r="L993" s="8">
        <f>IF(J993="KLS", I993, IF(J993="PCK", I993*VLOOKUP(G993,Sku_Consolidated!A2:U957,21, FALSE),I993*VLOOKUP(G993,Sku_Consolidated!A2:U957,21, FALSE)))</f>
      </c>
      <c r="M993" s="8">
        <f>IF(J993="PCS", I993, 0)</f>
      </c>
      <c r="N993" s="8" t="s">
        <v>2254</v>
      </c>
      <c r="O993" s="8">
        <f>N993 * VLOOKUP(E993&amp;VLOOKUP(G993,Sku_Consolidated!A2:Q957,17,FALSE),Sku_CommRate!A2:E1002, 5, FALSE)</f>
      </c>
      <c r="P993" s="8">
        <f>N993 - O993</f>
      </c>
      <c r="Q993">
        <f>VLOOKUP(G993,Sku_Consolidated!A2:G957,7, FALSE)</f>
      </c>
      <c r="R993">
        <f>IF(IFERROR(VLOOKUP(E993,Store_Showcase!B2:H144,7, FALSE), TRUE)=TRUE, IF(IFERROR(VLOOKUP(E993,Store_SRP!B2:H110,7, FALSE), TRUE)=TRUE,VLOOKUP(E993,Store_VAM!B2:H273,7, FALSE),VLOOKUP(E993,Store_SRP!B2:H110,7, FALSE)), VLOOKUP(E993,Store_Showcase!B2:H144,7, FALSE))</f>
      </c>
      <c r="S993">
        <f>IF(IFERROR(VLOOKUP(E993,Store_Showcase!B2:I144,8, FALSE), TRUE)=TRUE, IF(IFERROR(VLOOKUP(E993,Store_SRP!B2:I110,8, FALSE), TRUE)=TRUE,VLOOKUP(E993,Store_VAM!B2:I273,8, FALSE),VLOOKUP(E993,Store_SRP!B2:I110,8, FALSE)), VLOOKUP(E993,Store_Showcase!B2:I144,8, FALSE))</f>
      </c>
      <c r="T993">
        <f>VLOOKUP(G993,Sku_Consolidated!A2:R957,18,FALSE)</f>
      </c>
      <c r="U993">
        <v>7374</v>
      </c>
      <c r="V993">
        <f>IF(VLOOKUP(G993,Sku_Consolidated!A2:S957,19,FALSE)="SHOWCASE", VLOOKUP(E993,Store_Showcase!B2:L144,11, FALSE), IF(VLOOKUP(G993,Sku_Consolidated!A2:S957,19,FALSE)="VAM",VLOOKUP(E993,Store_VAM!B2:L273,11, FALSE),VLOOKUP(E993,Store_SRP!B2:L110,11, FALSE)))</f>
      </c>
      <c r="W993">
        <f>VLOOKUP(G993,Sku_Consolidated!A2:W957,11,FALSE)</f>
      </c>
      <c r="X993">
        <f>VLOOKUP(G993,Sku_Consolidated!A2:H957,8,FALSE)</f>
      </c>
      <c r="Y993">
        <f>VLOOKUP(G993,Sku_Consolidated!A2:I957,9,FALSE)</f>
      </c>
      <c r="Z993" t="s">
        <v>38</v>
      </c>
      <c r="AA993">
        <f>VLOOKUP(G993,Sku_Consolidated!A2:E957,5,FALSE)</f>
      </c>
      <c r="AB993">
        <f>IF(VLOOKUP(G993,Sku_Consolidated!A2:S957,19,FALSE)="SHOWCASE", VLOOKUP(E993,Store_Showcase!B2:N144,13, FALSE), IF(VLOOKUP(G993,Sku_Consolidated!A2:S957,19,FALSE)="VAM",VLOOKUP(E993,Store_VAM!B2:N273,13, FALSE),VLOOKUP(E993,Store_SRP!B2:N110,13, FALSE)))</f>
      </c>
      <c r="AC993">
        <f>IF(IFERROR(AB993,TRUE)=TRUE, "-","OK")</f>
      </c>
      <c r="AD993" s="8" t="s">
        <v>2254</v>
      </c>
      <c r="AE993" s="8" t="s">
        <v>39</v>
      </c>
      <c r="AF993">
        <f>IF(IFERROR(VLOOKUP(E993,Store_Showcase!B2:H144,{5}, FALSE), TRUE)=TRUE, IF(IFERROR(VLOOKUP(E993,Store_SRP!B2:H110,{5}, FALSE), TRUE)=TRUE,VLOOKUP(E993,Store_VAM!B2:H273,{5}, FALSE),VLOOKUP(E993,Store_SRP!B2:H110,{5}, FALSE)), VLOOKUP(E993,Store_Showcase!B2:H144,{5}, FALSE))</f>
      </c>
      <c r="AG993">
        <f>IF(IFERROR(VLOOKUP(E993,Store_Showcase!B2:H144,{6}, FALSE), TRUE)=TRUE, IF(IFERROR(VLOOKUP(E993,Store_SRP!B2:H110,{6}, FALSE), TRUE)=TRUE,VLOOKUP(E993,Store_VAM!B2:H273,{6}, FALSE),VLOOKUP(E993,Store_SRP!B2:H110,{6}, FALSE)), VLOOKUP(E993,Store_Showcase!B2:H144,{6}, FALSE))</f>
      </c>
      <c r="AH993">
        <f>VLOOKUP(G993,Sku_Consolidated!A2:R957,18,FALSE)</f>
      </c>
      <c r="AI993">
        <f>VLOOKUP(G993,Sku_Consolidated!A2:S957,19,FALSE)</f>
      </c>
      <c r="AJ993">
        <f>VLOOKUP(G993,Sku_Consolidated!A2:T957,20,FALSE)</f>
      </c>
    </row>
    <row r="994" spans="1:36" x14ac:dyDescent="0.25">
      <c r="A994">
        <v>2024</v>
      </c>
      <c r="B994" t="s">
        <v>31</v>
      </c>
      <c r="C994" t="s">
        <v>32</v>
      </c>
      <c r="D994" t="s">
        <v>33</v>
      </c>
      <c r="E994">
        <v>136</v>
      </c>
      <c r="F994">
        <f>IF(IFERROR(VLOOKUP(E994,Store_Showcase!B2:H144,{2}, FALSE), TRUE)=TRUE, IF(IFERROR(VLOOKUP(E994,Store_SRP!B2:H110,{2}, FALSE), TRUE)=TRUE,VLOOKUP(E994,Store_VAM!B2:H273,{2}, FALSE),VLOOKUP(E994,Store_SRP!B2:H110,{2}, FALSE)), VLOOKUP(E994,Store_Showcase!B2:H144,{2}, FALSE))</f>
      </c>
      <c r="G994">
        <v>687767</v>
      </c>
      <c r="H994" t="s">
        <v>1118</v>
      </c>
      <c r="I994" s="8" t="s">
        <v>1643</v>
      </c>
      <c r="J994" t="s">
        <v>493</v>
      </c>
      <c r="K994" s="8">
        <f>IF(J994="PCK", I994, 0)</f>
      </c>
      <c r="L994" s="8">
        <f>IF(J994="KLS", I994, IF(J994="PCK", I994*VLOOKUP(G994,Sku_Consolidated!A2:U957,21, FALSE),I994*VLOOKUP(G994,Sku_Consolidated!A2:U957,21, FALSE)))</f>
      </c>
      <c r="M994" s="8">
        <f>IF(J994="PCS", I994, 0)</f>
      </c>
      <c r="N994" s="8" t="s">
        <v>2255</v>
      </c>
      <c r="O994" s="8">
        <f>N994 * VLOOKUP(E994&amp;VLOOKUP(G994,Sku_Consolidated!A2:Q957,17,FALSE),Sku_CommRate!A2:E1002, 5, FALSE)</f>
      </c>
      <c r="P994" s="8">
        <f>N994 - O994</f>
      </c>
      <c r="Q994">
        <f>VLOOKUP(G994,Sku_Consolidated!A2:G957,7, FALSE)</f>
      </c>
      <c r="R994">
        <f>IF(IFERROR(VLOOKUP(E994,Store_Showcase!B2:H144,7, FALSE), TRUE)=TRUE, IF(IFERROR(VLOOKUP(E994,Store_SRP!B2:H110,7, FALSE), TRUE)=TRUE,VLOOKUP(E994,Store_VAM!B2:H273,7, FALSE),VLOOKUP(E994,Store_SRP!B2:H110,7, FALSE)), VLOOKUP(E994,Store_Showcase!B2:H144,7, FALSE))</f>
      </c>
      <c r="S994">
        <f>IF(IFERROR(VLOOKUP(E994,Store_Showcase!B2:I144,8, FALSE), TRUE)=TRUE, IF(IFERROR(VLOOKUP(E994,Store_SRP!B2:I110,8, FALSE), TRUE)=TRUE,VLOOKUP(E994,Store_VAM!B2:I273,8, FALSE),VLOOKUP(E994,Store_SRP!B2:I110,8, FALSE)), VLOOKUP(E994,Store_Showcase!B2:I144,8, FALSE))</f>
      </c>
      <c r="T994">
        <f>VLOOKUP(G994,Sku_Consolidated!A2:R957,18,FALSE)</f>
      </c>
      <c r="U994">
        <v>4806532531557</v>
      </c>
      <c r="V994">
        <f>IF(VLOOKUP(G994,Sku_Consolidated!A2:S957,19,FALSE)="SHOWCASE", VLOOKUP(E994,Store_Showcase!B2:L144,11, FALSE), IF(VLOOKUP(G994,Sku_Consolidated!A2:S957,19,FALSE)="VAM",VLOOKUP(E994,Store_VAM!B2:L273,11, FALSE),VLOOKUP(E994,Store_SRP!B2:L110,11, FALSE)))</f>
      </c>
      <c r="W994">
        <f>VLOOKUP(G994,Sku_Consolidated!A2:W957,11,FALSE)</f>
      </c>
      <c r="X994">
        <f>VLOOKUP(G994,Sku_Consolidated!A2:H957,8,FALSE)</f>
      </c>
      <c r="Y994">
        <f>VLOOKUP(G994,Sku_Consolidated!A2:I957,9,FALSE)</f>
      </c>
      <c r="Z994" t="s">
        <v>38</v>
      </c>
      <c r="AA994">
        <f>VLOOKUP(G994,Sku_Consolidated!A2:E957,5,FALSE)</f>
      </c>
      <c r="AB994">
        <f>IF(VLOOKUP(G994,Sku_Consolidated!A2:S957,19,FALSE)="SHOWCASE", VLOOKUP(E994,Store_Showcase!B2:N144,13, FALSE), IF(VLOOKUP(G994,Sku_Consolidated!A2:S957,19,FALSE)="VAM",VLOOKUP(E994,Store_VAM!B2:N273,13, FALSE),VLOOKUP(E994,Store_SRP!B2:N110,13, FALSE)))</f>
      </c>
      <c r="AC994">
        <f>IF(IFERROR(AB994,TRUE)=TRUE, "-","OK")</f>
      </c>
      <c r="AD994" s="8" t="s">
        <v>2256</v>
      </c>
      <c r="AE994" s="8" t="s">
        <v>2257</v>
      </c>
      <c r="AF994">
        <f>IF(IFERROR(VLOOKUP(E994,Store_Showcase!B2:H144,{5}, FALSE), TRUE)=TRUE, IF(IFERROR(VLOOKUP(E994,Store_SRP!B2:H110,{5}, FALSE), TRUE)=TRUE,VLOOKUP(E994,Store_VAM!B2:H273,{5}, FALSE),VLOOKUP(E994,Store_SRP!B2:H110,{5}, FALSE)), VLOOKUP(E994,Store_Showcase!B2:H144,{5}, FALSE))</f>
      </c>
      <c r="AG994">
        <f>IF(IFERROR(VLOOKUP(E994,Store_Showcase!B2:H144,{6}, FALSE), TRUE)=TRUE, IF(IFERROR(VLOOKUP(E994,Store_SRP!B2:H110,{6}, FALSE), TRUE)=TRUE,VLOOKUP(E994,Store_VAM!B2:H273,{6}, FALSE),VLOOKUP(E994,Store_SRP!B2:H110,{6}, FALSE)), VLOOKUP(E994,Store_Showcase!B2:H144,{6}, FALSE))</f>
      </c>
      <c r="AH994">
        <f>VLOOKUP(G994,Sku_Consolidated!A2:R957,18,FALSE)</f>
      </c>
      <c r="AI994">
        <f>VLOOKUP(G994,Sku_Consolidated!A2:S957,19,FALSE)</f>
      </c>
      <c r="AJ994">
        <f>VLOOKUP(G994,Sku_Consolidated!A2:T957,20,FALSE)</f>
      </c>
    </row>
    <row r="995" spans="1:36" x14ac:dyDescent="0.25">
      <c r="A995">
        <v>2024</v>
      </c>
      <c r="B995" t="s">
        <v>31</v>
      </c>
      <c r="C995" t="s">
        <v>32</v>
      </c>
      <c r="D995" t="s">
        <v>33</v>
      </c>
      <c r="E995">
        <v>746</v>
      </c>
      <c r="F995">
        <f>IF(IFERROR(VLOOKUP(E995,Store_Showcase!B2:H144,{2}, FALSE), TRUE)=TRUE, IF(IFERROR(VLOOKUP(E995,Store_SRP!B2:H110,{2}, FALSE), TRUE)=TRUE,VLOOKUP(E995,Store_VAM!B2:H273,{2}, FALSE),VLOOKUP(E995,Store_SRP!B2:H110,{2}, FALSE)), VLOOKUP(E995,Store_Showcase!B2:H144,{2}, FALSE))</f>
      </c>
      <c r="G995">
        <v>693086</v>
      </c>
      <c r="H995" t="s">
        <v>1499</v>
      </c>
      <c r="I995" s="8" t="s">
        <v>2258</v>
      </c>
      <c r="J995" t="s">
        <v>36</v>
      </c>
      <c r="K995" s="8">
        <f>IF(J995="PCK", I995, 0)</f>
      </c>
      <c r="L995" s="8">
        <f>IF(J995="KLS", I995, IF(J995="PCK", I995*VLOOKUP(G995,Sku_Consolidated!A2:U957,21, FALSE),I995*VLOOKUP(G995,Sku_Consolidated!A2:U957,21, FALSE)))</f>
      </c>
      <c r="M995" s="8">
        <f>IF(J995="PCS", I995, 0)</f>
      </c>
      <c r="N995" s="8" t="s">
        <v>2259</v>
      </c>
      <c r="O995" s="8">
        <f>N995 * VLOOKUP(E995&amp;VLOOKUP(G995,Sku_Consolidated!A2:Q957,17,FALSE),Sku_CommRate!A2:E1002, 5, FALSE)</f>
      </c>
      <c r="P995" s="8">
        <f>N995 - O995</f>
      </c>
      <c r="Q995">
        <f>VLOOKUP(G995,Sku_Consolidated!A2:G957,7, FALSE)</f>
      </c>
      <c r="R995">
        <f>IF(IFERROR(VLOOKUP(E995,Store_Showcase!B2:H144,7, FALSE), TRUE)=TRUE, IF(IFERROR(VLOOKUP(E995,Store_SRP!B2:H110,7, FALSE), TRUE)=TRUE,VLOOKUP(E995,Store_VAM!B2:H273,7, FALSE),VLOOKUP(E995,Store_SRP!B2:H110,7, FALSE)), VLOOKUP(E995,Store_Showcase!B2:H144,7, FALSE))</f>
      </c>
      <c r="S995">
        <f>IF(IFERROR(VLOOKUP(E995,Store_Showcase!B2:I144,8, FALSE), TRUE)=TRUE, IF(IFERROR(VLOOKUP(E995,Store_SRP!B2:I110,8, FALSE), TRUE)=TRUE,VLOOKUP(E995,Store_VAM!B2:I273,8, FALSE),VLOOKUP(E995,Store_SRP!B2:I110,8, FALSE)), VLOOKUP(E995,Store_Showcase!B2:I144,8, FALSE))</f>
      </c>
      <c r="T995">
        <f>VLOOKUP(G995,Sku_Consolidated!A2:R957,18,FALSE)</f>
      </c>
      <c r="U995">
        <v>13688</v>
      </c>
      <c r="V995">
        <f>IF(VLOOKUP(G995,Sku_Consolidated!A2:S957,19,FALSE)="SHOWCASE", VLOOKUP(E995,Store_Showcase!B2:L144,11, FALSE), IF(VLOOKUP(G995,Sku_Consolidated!A2:S957,19,FALSE)="VAM",VLOOKUP(E995,Store_VAM!B2:L273,11, FALSE),VLOOKUP(E995,Store_SRP!B2:L110,11, FALSE)))</f>
      </c>
      <c r="W995">
        <f>VLOOKUP(G995,Sku_Consolidated!A2:W957,11,FALSE)</f>
      </c>
      <c r="X995">
        <f>VLOOKUP(G995,Sku_Consolidated!A2:H957,8,FALSE)</f>
      </c>
      <c r="Y995">
        <f>VLOOKUP(G995,Sku_Consolidated!A2:I957,9,FALSE)</f>
      </c>
      <c r="Z995" t="s">
        <v>38</v>
      </c>
      <c r="AA995">
        <f>VLOOKUP(G995,Sku_Consolidated!A2:E957,5,FALSE)</f>
      </c>
      <c r="AB995">
        <f>IF(VLOOKUP(G995,Sku_Consolidated!A2:S957,19,FALSE)="SHOWCASE", VLOOKUP(E995,Store_Showcase!B2:N144,13, FALSE), IF(VLOOKUP(G995,Sku_Consolidated!A2:S957,19,FALSE)="VAM",VLOOKUP(E995,Store_VAM!B2:N273,13, FALSE),VLOOKUP(E995,Store_SRP!B2:N110,13, FALSE)))</f>
      </c>
      <c r="AC995">
        <f>IF(IFERROR(AB995,TRUE)=TRUE, "-","OK")</f>
      </c>
      <c r="AD995" s="8" t="s">
        <v>2259</v>
      </c>
      <c r="AE995" s="8" t="s">
        <v>39</v>
      </c>
      <c r="AF995">
        <f>IF(IFERROR(VLOOKUP(E995,Store_Showcase!B2:H144,{5}, FALSE), TRUE)=TRUE, IF(IFERROR(VLOOKUP(E995,Store_SRP!B2:H110,{5}, FALSE), TRUE)=TRUE,VLOOKUP(E995,Store_VAM!B2:H273,{5}, FALSE),VLOOKUP(E995,Store_SRP!B2:H110,{5}, FALSE)), VLOOKUP(E995,Store_Showcase!B2:H144,{5}, FALSE))</f>
      </c>
      <c r="AG995">
        <f>IF(IFERROR(VLOOKUP(E995,Store_Showcase!B2:H144,{6}, FALSE), TRUE)=TRUE, IF(IFERROR(VLOOKUP(E995,Store_SRP!B2:H110,{6}, FALSE), TRUE)=TRUE,VLOOKUP(E995,Store_VAM!B2:H273,{6}, FALSE),VLOOKUP(E995,Store_SRP!B2:H110,{6}, FALSE)), VLOOKUP(E995,Store_Showcase!B2:H144,{6}, FALSE))</f>
      </c>
      <c r="AH995">
        <f>VLOOKUP(G995,Sku_Consolidated!A2:R957,18,FALSE)</f>
      </c>
      <c r="AI995">
        <f>VLOOKUP(G995,Sku_Consolidated!A2:S957,19,FALSE)</f>
      </c>
      <c r="AJ995">
        <f>VLOOKUP(G995,Sku_Consolidated!A2:T957,20,FALSE)</f>
      </c>
    </row>
    <row r="996" spans="1:36" x14ac:dyDescent="0.25">
      <c r="A996">
        <v>2024</v>
      </c>
      <c r="B996" t="s">
        <v>31</v>
      </c>
      <c r="C996" t="s">
        <v>32</v>
      </c>
      <c r="D996" t="s">
        <v>33</v>
      </c>
      <c r="E996">
        <v>251</v>
      </c>
      <c r="F996">
        <f>IF(IFERROR(VLOOKUP(E996,Store_Showcase!B2:H144,{2}, FALSE), TRUE)=TRUE, IF(IFERROR(VLOOKUP(E996,Store_SRP!B2:H110,{2}, FALSE), TRUE)=TRUE,VLOOKUP(E996,Store_VAM!B2:H273,{2}, FALSE),VLOOKUP(E996,Store_SRP!B2:H110,{2}, FALSE)), VLOOKUP(E996,Store_Showcase!B2:H144,{2}, FALSE))</f>
      </c>
      <c r="G996">
        <v>655308</v>
      </c>
      <c r="H996" t="s">
        <v>287</v>
      </c>
      <c r="I996" s="8" t="s">
        <v>2260</v>
      </c>
      <c r="J996" t="s">
        <v>36</v>
      </c>
      <c r="K996" s="8">
        <f>IF(J996="PCK", I996, 0)</f>
      </c>
      <c r="L996" s="8">
        <f>IF(J996="KLS", I996, IF(J996="PCK", I996*VLOOKUP(G996,Sku_Consolidated!A2:U957,21, FALSE),I996*VLOOKUP(G996,Sku_Consolidated!A2:U957,21, FALSE)))</f>
      </c>
      <c r="M996" s="8">
        <f>IF(J996="PCS", I996, 0)</f>
      </c>
      <c r="N996" s="8" t="s">
        <v>2261</v>
      </c>
      <c r="O996" s="8">
        <f>N996 * VLOOKUP(E996&amp;VLOOKUP(G996,Sku_Consolidated!A2:Q957,17,FALSE),Sku_CommRate!A2:E1002, 5, FALSE)</f>
      </c>
      <c r="P996" s="8">
        <f>N996 - O996</f>
      </c>
      <c r="Q996">
        <f>VLOOKUP(G996,Sku_Consolidated!A2:G957,7, FALSE)</f>
      </c>
      <c r="R996">
        <f>IF(IFERROR(VLOOKUP(E996,Store_Showcase!B2:H144,7, FALSE), TRUE)=TRUE, IF(IFERROR(VLOOKUP(E996,Store_SRP!B2:H110,7, FALSE), TRUE)=TRUE,VLOOKUP(E996,Store_VAM!B2:H273,7, FALSE),VLOOKUP(E996,Store_SRP!B2:H110,7, FALSE)), VLOOKUP(E996,Store_Showcase!B2:H144,7, FALSE))</f>
      </c>
      <c r="S996">
        <f>IF(IFERROR(VLOOKUP(E996,Store_Showcase!B2:I144,8, FALSE), TRUE)=TRUE, IF(IFERROR(VLOOKUP(E996,Store_SRP!B2:I110,8, FALSE), TRUE)=TRUE,VLOOKUP(E996,Store_VAM!B2:I273,8, FALSE),VLOOKUP(E996,Store_SRP!B2:I110,8, FALSE)), VLOOKUP(E996,Store_Showcase!B2:I144,8, FALSE))</f>
      </c>
      <c r="T996">
        <f>VLOOKUP(G996,Sku_Consolidated!A2:R957,18,FALSE)</f>
      </c>
      <c r="U996">
        <v>6235</v>
      </c>
      <c r="V996">
        <f>IF(VLOOKUP(G996,Sku_Consolidated!A2:S957,19,FALSE)="SHOWCASE", VLOOKUP(E996,Store_Showcase!B2:L144,11, FALSE), IF(VLOOKUP(G996,Sku_Consolidated!A2:S957,19,FALSE)="VAM",VLOOKUP(E996,Store_VAM!B2:L273,11, FALSE),VLOOKUP(E996,Store_SRP!B2:L110,11, FALSE)))</f>
      </c>
      <c r="W996">
        <f>VLOOKUP(G996,Sku_Consolidated!A2:W957,11,FALSE)</f>
      </c>
      <c r="X996">
        <f>VLOOKUP(G996,Sku_Consolidated!A2:H957,8,FALSE)</f>
      </c>
      <c r="Y996">
        <f>VLOOKUP(G996,Sku_Consolidated!A2:I957,9,FALSE)</f>
      </c>
      <c r="Z996" t="s">
        <v>38</v>
      </c>
      <c r="AA996">
        <f>VLOOKUP(G996,Sku_Consolidated!A2:E957,5,FALSE)</f>
      </c>
      <c r="AB996">
        <f>IF(VLOOKUP(G996,Sku_Consolidated!A2:S957,19,FALSE)="SHOWCASE", VLOOKUP(E996,Store_Showcase!B2:N144,13, FALSE), IF(VLOOKUP(G996,Sku_Consolidated!A2:S957,19,FALSE)="VAM",VLOOKUP(E996,Store_VAM!B2:N273,13, FALSE),VLOOKUP(E996,Store_SRP!B2:N110,13, FALSE)))</f>
      </c>
      <c r="AC996">
        <f>IF(IFERROR(AB996,TRUE)=TRUE, "-","OK")</f>
      </c>
      <c r="AD996" s="8" t="s">
        <v>2261</v>
      </c>
      <c r="AE996" s="8" t="s">
        <v>39</v>
      </c>
      <c r="AF996">
        <f>IF(IFERROR(VLOOKUP(E996,Store_Showcase!B2:H144,{5}, FALSE), TRUE)=TRUE, IF(IFERROR(VLOOKUP(E996,Store_SRP!B2:H110,{5}, FALSE), TRUE)=TRUE,VLOOKUP(E996,Store_VAM!B2:H273,{5}, FALSE),VLOOKUP(E996,Store_SRP!B2:H110,{5}, FALSE)), VLOOKUP(E996,Store_Showcase!B2:H144,{5}, FALSE))</f>
      </c>
      <c r="AG996">
        <f>IF(IFERROR(VLOOKUP(E996,Store_Showcase!B2:H144,{6}, FALSE), TRUE)=TRUE, IF(IFERROR(VLOOKUP(E996,Store_SRP!B2:H110,{6}, FALSE), TRUE)=TRUE,VLOOKUP(E996,Store_VAM!B2:H273,{6}, FALSE),VLOOKUP(E996,Store_SRP!B2:H110,{6}, FALSE)), VLOOKUP(E996,Store_Showcase!B2:H144,{6}, FALSE))</f>
      </c>
      <c r="AH996">
        <f>VLOOKUP(G996,Sku_Consolidated!A2:R957,18,FALSE)</f>
      </c>
      <c r="AI996">
        <f>VLOOKUP(G996,Sku_Consolidated!A2:S957,19,FALSE)</f>
      </c>
      <c r="AJ996">
        <f>VLOOKUP(G996,Sku_Consolidated!A2:T957,20,FALSE)</f>
      </c>
    </row>
    <row r="997" spans="1:36" x14ac:dyDescent="0.25">
      <c r="A997">
        <v>2024</v>
      </c>
      <c r="B997" t="s">
        <v>31</v>
      </c>
      <c r="C997" t="s">
        <v>32</v>
      </c>
      <c r="D997" t="s">
        <v>33</v>
      </c>
      <c r="E997">
        <v>481</v>
      </c>
      <c r="F997">
        <f>IF(IFERROR(VLOOKUP(E997,Store_Showcase!B2:H144,{2}, FALSE), TRUE)=TRUE, IF(IFERROR(VLOOKUP(E997,Store_SRP!B2:H110,{2}, FALSE), TRUE)=TRUE,VLOOKUP(E997,Store_VAM!B2:H273,{2}, FALSE),VLOOKUP(E997,Store_SRP!B2:H110,{2}, FALSE)), VLOOKUP(E997,Store_Showcase!B2:H144,{2}, FALSE))</f>
      </c>
      <c r="G997">
        <v>657353</v>
      </c>
      <c r="H997" t="s">
        <v>779</v>
      </c>
      <c r="I997" s="8" t="s">
        <v>1299</v>
      </c>
      <c r="J997" t="s">
        <v>12</v>
      </c>
      <c r="K997" s="8">
        <f>IF(J997="PCK", I997, 0)</f>
      </c>
      <c r="L997" s="8">
        <f>IF(J997="KLS", I997, IF(J997="PCK", I997*VLOOKUP(G997,Sku_Consolidated!A2:U957,21, FALSE),I997*VLOOKUP(G997,Sku_Consolidated!A2:U957,21, FALSE)))</f>
      </c>
      <c r="M997" s="8">
        <f>IF(J997="PCS", I997, 0)</f>
      </c>
      <c r="N997" s="8" t="s">
        <v>2262</v>
      </c>
      <c r="O997" s="8">
        <f>N997 * VLOOKUP(E997&amp;VLOOKUP(G997,Sku_Consolidated!A2:Q957,17,FALSE),Sku_CommRate!A2:E1002, 5, FALSE)</f>
      </c>
      <c r="P997" s="8">
        <f>N997 - O997</f>
      </c>
      <c r="Q997">
        <f>VLOOKUP(G997,Sku_Consolidated!A2:G957,7, FALSE)</f>
      </c>
      <c r="R997">
        <f>IF(IFERROR(VLOOKUP(E997,Store_Showcase!B2:H144,7, FALSE), TRUE)=TRUE, IF(IFERROR(VLOOKUP(E997,Store_SRP!B2:H110,7, FALSE), TRUE)=TRUE,VLOOKUP(E997,Store_VAM!B2:H273,7, FALSE),VLOOKUP(E997,Store_SRP!B2:H110,7, FALSE)), VLOOKUP(E997,Store_Showcase!B2:H144,7, FALSE))</f>
      </c>
      <c r="S997">
        <f>IF(IFERROR(VLOOKUP(E997,Store_Showcase!B2:I144,8, FALSE), TRUE)=TRUE, IF(IFERROR(VLOOKUP(E997,Store_SRP!B2:I110,8, FALSE), TRUE)=TRUE,VLOOKUP(E997,Store_VAM!B2:I273,8, FALSE),VLOOKUP(E997,Store_SRP!B2:I110,8, FALSE)), VLOOKUP(E997,Store_Showcase!B2:I144,8, FALSE))</f>
      </c>
      <c r="T997">
        <f>VLOOKUP(G997,Sku_Consolidated!A2:R957,18,FALSE)</f>
      </c>
      <c r="U997">
        <v>4806532531588</v>
      </c>
      <c r="V997">
        <f>IF(VLOOKUP(G997,Sku_Consolidated!A2:S957,19,FALSE)="SHOWCASE", VLOOKUP(E997,Store_Showcase!B2:L144,11, FALSE), IF(VLOOKUP(G997,Sku_Consolidated!A2:S957,19,FALSE)="VAM",VLOOKUP(E997,Store_VAM!B2:L273,11, FALSE),VLOOKUP(E997,Store_SRP!B2:L110,11, FALSE)))</f>
      </c>
      <c r="W997">
        <f>VLOOKUP(G997,Sku_Consolidated!A2:W957,11,FALSE)</f>
      </c>
      <c r="X997">
        <f>VLOOKUP(G997,Sku_Consolidated!A2:H957,8,FALSE)</f>
      </c>
      <c r="Y997">
        <f>VLOOKUP(G997,Sku_Consolidated!A2:I957,9,FALSE)</f>
      </c>
      <c r="Z997" t="s">
        <v>38</v>
      </c>
      <c r="AA997">
        <f>VLOOKUP(G997,Sku_Consolidated!A2:E957,5,FALSE)</f>
      </c>
      <c r="AB997">
        <f>IF(VLOOKUP(G997,Sku_Consolidated!A2:S957,19,FALSE)="SHOWCASE", VLOOKUP(E997,Store_Showcase!B2:N144,13, FALSE), IF(VLOOKUP(G997,Sku_Consolidated!A2:S957,19,FALSE)="VAM",VLOOKUP(E997,Store_VAM!B2:N273,13, FALSE),VLOOKUP(E997,Store_SRP!B2:N110,13, FALSE)))</f>
      </c>
      <c r="AC997">
        <f>IF(IFERROR(AB997,TRUE)=TRUE, "-","OK")</f>
      </c>
      <c r="AD997" s="8" t="s">
        <v>2263</v>
      </c>
      <c r="AE997" s="8" t="s">
        <v>2264</v>
      </c>
      <c r="AF997">
        <f>IF(IFERROR(VLOOKUP(E997,Store_Showcase!B2:H144,{5}, FALSE), TRUE)=TRUE, IF(IFERROR(VLOOKUP(E997,Store_SRP!B2:H110,{5}, FALSE), TRUE)=TRUE,VLOOKUP(E997,Store_VAM!B2:H273,{5}, FALSE),VLOOKUP(E997,Store_SRP!B2:H110,{5}, FALSE)), VLOOKUP(E997,Store_Showcase!B2:H144,{5}, FALSE))</f>
      </c>
      <c r="AG997">
        <f>IF(IFERROR(VLOOKUP(E997,Store_Showcase!B2:H144,{6}, FALSE), TRUE)=TRUE, IF(IFERROR(VLOOKUP(E997,Store_SRP!B2:H110,{6}, FALSE), TRUE)=TRUE,VLOOKUP(E997,Store_VAM!B2:H273,{6}, FALSE),VLOOKUP(E997,Store_SRP!B2:H110,{6}, FALSE)), VLOOKUP(E997,Store_Showcase!B2:H144,{6}, FALSE))</f>
      </c>
      <c r="AH997">
        <f>VLOOKUP(G997,Sku_Consolidated!A2:R957,18,FALSE)</f>
      </c>
      <c r="AI997">
        <f>VLOOKUP(G997,Sku_Consolidated!A2:S957,19,FALSE)</f>
      </c>
      <c r="AJ997">
        <f>VLOOKUP(G997,Sku_Consolidated!A2:T957,20,FALSE)</f>
      </c>
    </row>
    <row r="998" spans="1:36" x14ac:dyDescent="0.25">
      <c r="A998">
        <v>2024</v>
      </c>
      <c r="B998" t="s">
        <v>31</v>
      </c>
      <c r="C998" t="s">
        <v>32</v>
      </c>
      <c r="D998" t="s">
        <v>33</v>
      </c>
      <c r="E998">
        <v>466</v>
      </c>
      <c r="F998">
        <f>IF(IFERROR(VLOOKUP(E998,Store_Showcase!B2:H144,{2}, FALSE), TRUE)=TRUE, IF(IFERROR(VLOOKUP(E998,Store_SRP!B2:H110,{2}, FALSE), TRUE)=TRUE,VLOOKUP(E998,Store_VAM!B2:H273,{2}, FALSE),VLOOKUP(E998,Store_SRP!B2:H110,{2}, FALSE)), VLOOKUP(E998,Store_Showcase!B2:H144,{2}, FALSE))</f>
      </c>
      <c r="G998">
        <v>657353</v>
      </c>
      <c r="H998" t="s">
        <v>779</v>
      </c>
      <c r="I998" s="8" t="s">
        <v>1299</v>
      </c>
      <c r="J998" t="s">
        <v>12</v>
      </c>
      <c r="K998" s="8">
        <f>IF(J998="PCK", I998, 0)</f>
      </c>
      <c r="L998" s="8">
        <f>IF(J998="KLS", I998, IF(J998="PCK", I998*VLOOKUP(G998,Sku_Consolidated!A2:U957,21, FALSE),I998*VLOOKUP(G998,Sku_Consolidated!A2:U957,21, FALSE)))</f>
      </c>
      <c r="M998" s="8">
        <f>IF(J998="PCS", I998, 0)</f>
      </c>
      <c r="N998" s="8" t="s">
        <v>2265</v>
      </c>
      <c r="O998" s="8">
        <f>N998 * VLOOKUP(E998&amp;VLOOKUP(G998,Sku_Consolidated!A2:Q957,17,FALSE),Sku_CommRate!A2:E1002, 5, FALSE)</f>
      </c>
      <c r="P998" s="8">
        <f>N998 - O998</f>
      </c>
      <c r="Q998">
        <f>VLOOKUP(G998,Sku_Consolidated!A2:G957,7, FALSE)</f>
      </c>
      <c r="R998">
        <f>IF(IFERROR(VLOOKUP(E998,Store_Showcase!B2:H144,7, FALSE), TRUE)=TRUE, IF(IFERROR(VLOOKUP(E998,Store_SRP!B2:H110,7, FALSE), TRUE)=TRUE,VLOOKUP(E998,Store_VAM!B2:H273,7, FALSE),VLOOKUP(E998,Store_SRP!B2:H110,7, FALSE)), VLOOKUP(E998,Store_Showcase!B2:H144,7, FALSE))</f>
      </c>
      <c r="S998">
        <f>IF(IFERROR(VLOOKUP(E998,Store_Showcase!B2:I144,8, FALSE), TRUE)=TRUE, IF(IFERROR(VLOOKUP(E998,Store_SRP!B2:I110,8, FALSE), TRUE)=TRUE,VLOOKUP(E998,Store_VAM!B2:I273,8, FALSE),VLOOKUP(E998,Store_SRP!B2:I110,8, FALSE)), VLOOKUP(E998,Store_Showcase!B2:I144,8, FALSE))</f>
      </c>
      <c r="T998">
        <f>VLOOKUP(G998,Sku_Consolidated!A2:R957,18,FALSE)</f>
      </c>
      <c r="U998">
        <v>4806532531588</v>
      </c>
      <c r="V998">
        <f>IF(VLOOKUP(G998,Sku_Consolidated!A2:S957,19,FALSE)="SHOWCASE", VLOOKUP(E998,Store_Showcase!B2:L144,11, FALSE), IF(VLOOKUP(G998,Sku_Consolidated!A2:S957,19,FALSE)="VAM",VLOOKUP(E998,Store_VAM!B2:L273,11, FALSE),VLOOKUP(E998,Store_SRP!B2:L110,11, FALSE)))</f>
      </c>
      <c r="W998">
        <f>VLOOKUP(G998,Sku_Consolidated!A2:W957,11,FALSE)</f>
      </c>
      <c r="X998">
        <f>VLOOKUP(G998,Sku_Consolidated!A2:H957,8,FALSE)</f>
      </c>
      <c r="Y998">
        <f>VLOOKUP(G998,Sku_Consolidated!A2:I957,9,FALSE)</f>
      </c>
      <c r="Z998" t="s">
        <v>38</v>
      </c>
      <c r="AA998">
        <f>VLOOKUP(G998,Sku_Consolidated!A2:E957,5,FALSE)</f>
      </c>
      <c r="AB998">
        <f>IF(VLOOKUP(G998,Sku_Consolidated!A2:S957,19,FALSE)="SHOWCASE", VLOOKUP(E998,Store_Showcase!B2:N144,13, FALSE), IF(VLOOKUP(G998,Sku_Consolidated!A2:S957,19,FALSE)="VAM",VLOOKUP(E998,Store_VAM!B2:N273,13, FALSE),VLOOKUP(E998,Store_SRP!B2:N110,13, FALSE)))</f>
      </c>
      <c r="AC998">
        <f>IF(IFERROR(AB998,TRUE)=TRUE, "-","OK")</f>
      </c>
      <c r="AD998" s="8" t="s">
        <v>2266</v>
      </c>
      <c r="AE998" s="8" t="s">
        <v>2267</v>
      </c>
      <c r="AF998">
        <f>IF(IFERROR(VLOOKUP(E998,Store_Showcase!B2:H144,{5}, FALSE), TRUE)=TRUE, IF(IFERROR(VLOOKUP(E998,Store_SRP!B2:H110,{5}, FALSE), TRUE)=TRUE,VLOOKUP(E998,Store_VAM!B2:H273,{5}, FALSE),VLOOKUP(E998,Store_SRP!B2:H110,{5}, FALSE)), VLOOKUP(E998,Store_Showcase!B2:H144,{5}, FALSE))</f>
      </c>
      <c r="AG998">
        <f>IF(IFERROR(VLOOKUP(E998,Store_Showcase!B2:H144,{6}, FALSE), TRUE)=TRUE, IF(IFERROR(VLOOKUP(E998,Store_SRP!B2:H110,{6}, FALSE), TRUE)=TRUE,VLOOKUP(E998,Store_VAM!B2:H273,{6}, FALSE),VLOOKUP(E998,Store_SRP!B2:H110,{6}, FALSE)), VLOOKUP(E998,Store_Showcase!B2:H144,{6}, FALSE))</f>
      </c>
      <c r="AH998">
        <f>VLOOKUP(G998,Sku_Consolidated!A2:R957,18,FALSE)</f>
      </c>
      <c r="AI998">
        <f>VLOOKUP(G998,Sku_Consolidated!A2:S957,19,FALSE)</f>
      </c>
      <c r="AJ998">
        <f>VLOOKUP(G998,Sku_Consolidated!A2:T957,20,FALSE)</f>
      </c>
    </row>
    <row r="999" spans="1:36" x14ac:dyDescent="0.25">
      <c r="A999">
        <v>2024</v>
      </c>
      <c r="B999" t="s">
        <v>31</v>
      </c>
      <c r="C999" t="s">
        <v>32</v>
      </c>
      <c r="D999" t="s">
        <v>33</v>
      </c>
      <c r="E999">
        <v>746</v>
      </c>
      <c r="F999">
        <f>IF(IFERROR(VLOOKUP(E999,Store_Showcase!B2:H144,{2}, FALSE), TRUE)=TRUE, IF(IFERROR(VLOOKUP(E999,Store_SRP!B2:H110,{2}, FALSE), TRUE)=TRUE,VLOOKUP(E999,Store_VAM!B2:H273,{2}, FALSE),VLOOKUP(E999,Store_SRP!B2:H110,{2}, FALSE)), VLOOKUP(E999,Store_Showcase!B2:H144,{2}, FALSE))</f>
      </c>
      <c r="G999">
        <v>655307</v>
      </c>
      <c r="H999" t="s">
        <v>389</v>
      </c>
      <c r="I999" s="8" t="s">
        <v>2268</v>
      </c>
      <c r="J999" t="s">
        <v>36</v>
      </c>
      <c r="K999" s="8">
        <f>IF(J999="PCK", I999, 0)</f>
      </c>
      <c r="L999" s="8">
        <f>IF(J999="KLS", I999, IF(J999="PCK", I999*VLOOKUP(G999,Sku_Consolidated!A2:U957,21, FALSE),I999*VLOOKUP(G999,Sku_Consolidated!A2:U957,21, FALSE)))</f>
      </c>
      <c r="M999" s="8">
        <f>IF(J999="PCS", I999, 0)</f>
      </c>
      <c r="N999" s="8" t="s">
        <v>2269</v>
      </c>
      <c r="O999" s="8">
        <f>N999 * VLOOKUP(E999&amp;VLOOKUP(G999,Sku_Consolidated!A2:Q957,17,FALSE),Sku_CommRate!A2:E1002, 5, FALSE)</f>
      </c>
      <c r="P999" s="8">
        <f>N999 - O999</f>
      </c>
      <c r="Q999">
        <f>VLOOKUP(G999,Sku_Consolidated!A2:G957,7, FALSE)</f>
      </c>
      <c r="R999">
        <f>IF(IFERROR(VLOOKUP(E999,Store_Showcase!B2:H144,7, FALSE), TRUE)=TRUE, IF(IFERROR(VLOOKUP(E999,Store_SRP!B2:H110,7, FALSE), TRUE)=TRUE,VLOOKUP(E999,Store_VAM!B2:H273,7, FALSE),VLOOKUP(E999,Store_SRP!B2:H110,7, FALSE)), VLOOKUP(E999,Store_Showcase!B2:H144,7, FALSE))</f>
      </c>
      <c r="S999">
        <f>IF(IFERROR(VLOOKUP(E999,Store_Showcase!B2:I144,8, FALSE), TRUE)=TRUE, IF(IFERROR(VLOOKUP(E999,Store_SRP!B2:I110,8, FALSE), TRUE)=TRUE,VLOOKUP(E999,Store_VAM!B2:I273,8, FALSE),VLOOKUP(E999,Store_SRP!B2:I110,8, FALSE)), VLOOKUP(E999,Store_Showcase!B2:I144,8, FALSE))</f>
      </c>
      <c r="T999">
        <f>VLOOKUP(G999,Sku_Consolidated!A2:R957,18,FALSE)</f>
      </c>
      <c r="U999">
        <v>6234</v>
      </c>
      <c r="V999">
        <f>IF(VLOOKUP(G999,Sku_Consolidated!A2:S957,19,FALSE)="SHOWCASE", VLOOKUP(E999,Store_Showcase!B2:L144,11, FALSE), IF(VLOOKUP(G999,Sku_Consolidated!A2:S957,19,FALSE)="VAM",VLOOKUP(E999,Store_VAM!B2:L273,11, FALSE),VLOOKUP(E999,Store_SRP!B2:L110,11, FALSE)))</f>
      </c>
      <c r="W999">
        <f>VLOOKUP(G999,Sku_Consolidated!A2:W957,11,FALSE)</f>
      </c>
      <c r="X999">
        <f>VLOOKUP(G999,Sku_Consolidated!A2:H957,8,FALSE)</f>
      </c>
      <c r="Y999">
        <f>VLOOKUP(G999,Sku_Consolidated!A2:I957,9,FALSE)</f>
      </c>
      <c r="Z999" t="s">
        <v>38</v>
      </c>
      <c r="AA999">
        <f>VLOOKUP(G999,Sku_Consolidated!A2:E957,5,FALSE)</f>
      </c>
      <c r="AB999">
        <f>IF(VLOOKUP(G999,Sku_Consolidated!A2:S957,19,FALSE)="SHOWCASE", VLOOKUP(E999,Store_Showcase!B2:N144,13, FALSE), IF(VLOOKUP(G999,Sku_Consolidated!A2:S957,19,FALSE)="VAM",VLOOKUP(E999,Store_VAM!B2:N273,13, FALSE),VLOOKUP(E999,Store_SRP!B2:N110,13, FALSE)))</f>
      </c>
      <c r="AC999">
        <f>IF(IFERROR(AB999,TRUE)=TRUE, "-","OK")</f>
      </c>
      <c r="AD999" s="8" t="s">
        <v>2269</v>
      </c>
      <c r="AE999" s="8" t="s">
        <v>39</v>
      </c>
      <c r="AF999">
        <f>IF(IFERROR(VLOOKUP(E999,Store_Showcase!B2:H144,{5}, FALSE), TRUE)=TRUE, IF(IFERROR(VLOOKUP(E999,Store_SRP!B2:H110,{5}, FALSE), TRUE)=TRUE,VLOOKUP(E999,Store_VAM!B2:H273,{5}, FALSE),VLOOKUP(E999,Store_SRP!B2:H110,{5}, FALSE)), VLOOKUP(E999,Store_Showcase!B2:H144,{5}, FALSE))</f>
      </c>
      <c r="AG999">
        <f>IF(IFERROR(VLOOKUP(E999,Store_Showcase!B2:H144,{6}, FALSE), TRUE)=TRUE, IF(IFERROR(VLOOKUP(E999,Store_SRP!B2:H110,{6}, FALSE), TRUE)=TRUE,VLOOKUP(E999,Store_VAM!B2:H273,{6}, FALSE),VLOOKUP(E999,Store_SRP!B2:H110,{6}, FALSE)), VLOOKUP(E999,Store_Showcase!B2:H144,{6}, FALSE))</f>
      </c>
      <c r="AH999">
        <f>VLOOKUP(G999,Sku_Consolidated!A2:R957,18,FALSE)</f>
      </c>
      <c r="AI999">
        <f>VLOOKUP(G999,Sku_Consolidated!A2:S957,19,FALSE)</f>
      </c>
      <c r="AJ999">
        <f>VLOOKUP(G999,Sku_Consolidated!A2:T957,20,FALSE)</f>
      </c>
    </row>
    <row r="1000" spans="1:36" x14ac:dyDescent="0.25">
      <c r="A1000">
        <v>2024</v>
      </c>
      <c r="B1000" t="s">
        <v>31</v>
      </c>
      <c r="C1000" t="s">
        <v>32</v>
      </c>
      <c r="D1000" t="s">
        <v>33</v>
      </c>
      <c r="E1000">
        <v>809</v>
      </c>
      <c r="F1000">
        <f>IF(IFERROR(VLOOKUP(E1000,Store_Showcase!B2:H144,{2}, FALSE), TRUE)=TRUE, IF(IFERROR(VLOOKUP(E1000,Store_SRP!B2:H110,{2}, FALSE), TRUE)=TRUE,VLOOKUP(E1000,Store_VAM!B2:H273,{2}, FALSE),VLOOKUP(E1000,Store_SRP!B2:H110,{2}, FALSE)), VLOOKUP(E1000,Store_Showcase!B2:H144,{2}, FALSE))</f>
      </c>
      <c r="G1000">
        <v>659433</v>
      </c>
      <c r="H1000" t="s">
        <v>2270</v>
      </c>
      <c r="I1000" s="8" t="s">
        <v>2022</v>
      </c>
      <c r="J1000" t="s">
        <v>36</v>
      </c>
      <c r="K1000" s="8">
        <f>IF(J1000="PCK", I1000, 0)</f>
      </c>
      <c r="L1000" s="8">
        <f>IF(J1000="KLS", I1000, IF(J1000="PCK", I1000*VLOOKUP(G1000,Sku_Consolidated!A2:U957,21, FALSE),I1000*VLOOKUP(G1000,Sku_Consolidated!A2:U957,21, FALSE)))</f>
      </c>
      <c r="M1000" s="8">
        <f>IF(J1000="PCS", I1000, 0)</f>
      </c>
      <c r="N1000" s="8" t="s">
        <v>2271</v>
      </c>
      <c r="O1000" s="8">
        <f>N1000 * VLOOKUP(E1000&amp;VLOOKUP(G1000,Sku_Consolidated!A2:Q957,17,FALSE),Sku_CommRate!A2:E1002, 5, FALSE)</f>
      </c>
      <c r="P1000" s="8">
        <f>N1000 - O1000</f>
      </c>
      <c r="Q1000">
        <f>VLOOKUP(G1000,Sku_Consolidated!A2:G957,7, FALSE)</f>
      </c>
      <c r="R1000">
        <f>IF(IFERROR(VLOOKUP(E1000,Store_Showcase!B2:H144,7, FALSE), TRUE)=TRUE, IF(IFERROR(VLOOKUP(E1000,Store_SRP!B2:H110,7, FALSE), TRUE)=TRUE,VLOOKUP(E1000,Store_VAM!B2:H273,7, FALSE),VLOOKUP(E1000,Store_SRP!B2:H110,7, FALSE)), VLOOKUP(E1000,Store_Showcase!B2:H144,7, FALSE))</f>
      </c>
      <c r="S1000">
        <f>IF(IFERROR(VLOOKUP(E1000,Store_Showcase!B2:I144,8, FALSE), TRUE)=TRUE, IF(IFERROR(VLOOKUP(E1000,Store_SRP!B2:I110,8, FALSE), TRUE)=TRUE,VLOOKUP(E1000,Store_VAM!B2:I273,8, FALSE),VLOOKUP(E1000,Store_SRP!B2:I110,8, FALSE)), VLOOKUP(E1000,Store_Showcase!B2:I144,8, FALSE))</f>
      </c>
      <c r="T1000">
        <f>VLOOKUP(G1000,Sku_Consolidated!A2:R957,18,FALSE)</f>
      </c>
      <c r="U1000">
        <v>7341</v>
      </c>
      <c r="V1000">
        <f>IF(VLOOKUP(G1000,Sku_Consolidated!A2:S957,19,FALSE)="SHOWCASE", VLOOKUP(E1000,Store_Showcase!B2:L144,11, FALSE), IF(VLOOKUP(G1000,Sku_Consolidated!A2:S957,19,FALSE)="VAM",VLOOKUP(E1000,Store_VAM!B2:L273,11, FALSE),VLOOKUP(E1000,Store_SRP!B2:L110,11, FALSE)))</f>
      </c>
      <c r="W1000">
        <f>VLOOKUP(G1000,Sku_Consolidated!A2:W957,11,FALSE)</f>
      </c>
      <c r="X1000">
        <f>VLOOKUP(G1000,Sku_Consolidated!A2:H957,8,FALSE)</f>
      </c>
      <c r="Y1000">
        <f>VLOOKUP(G1000,Sku_Consolidated!A2:I957,9,FALSE)</f>
      </c>
      <c r="Z1000" t="s">
        <v>38</v>
      </c>
      <c r="AA1000">
        <f>VLOOKUP(G1000,Sku_Consolidated!A2:E957,5,FALSE)</f>
      </c>
      <c r="AB1000">
        <f>IF(VLOOKUP(G1000,Sku_Consolidated!A2:S957,19,FALSE)="SHOWCASE", VLOOKUP(E1000,Store_Showcase!B2:N144,13, FALSE), IF(VLOOKUP(G1000,Sku_Consolidated!A2:S957,19,FALSE)="VAM",VLOOKUP(E1000,Store_VAM!B2:N273,13, FALSE),VLOOKUP(E1000,Store_SRP!B2:N110,13, FALSE)))</f>
      </c>
      <c r="AC1000">
        <f>IF(IFERROR(AB1000,TRUE)=TRUE, "-","OK")</f>
      </c>
      <c r="AD1000" s="8" t="s">
        <v>2271</v>
      </c>
      <c r="AE1000" s="8" t="s">
        <v>39</v>
      </c>
      <c r="AF1000">
        <f>IF(IFERROR(VLOOKUP(E1000,Store_Showcase!B2:H144,{5}, FALSE), TRUE)=TRUE, IF(IFERROR(VLOOKUP(E1000,Store_SRP!B2:H110,{5}, FALSE), TRUE)=TRUE,VLOOKUP(E1000,Store_VAM!B2:H273,{5}, FALSE),VLOOKUP(E1000,Store_SRP!B2:H110,{5}, FALSE)), VLOOKUP(E1000,Store_Showcase!B2:H144,{5}, FALSE))</f>
      </c>
      <c r="AG1000">
        <f>IF(IFERROR(VLOOKUP(E1000,Store_Showcase!B2:H144,{6}, FALSE), TRUE)=TRUE, IF(IFERROR(VLOOKUP(E1000,Store_SRP!B2:H110,{6}, FALSE), TRUE)=TRUE,VLOOKUP(E1000,Store_VAM!B2:H273,{6}, FALSE),VLOOKUP(E1000,Store_SRP!B2:H110,{6}, FALSE)), VLOOKUP(E1000,Store_Showcase!B2:H144,{6}, FALSE))</f>
      </c>
      <c r="AH1000">
        <f>VLOOKUP(G1000,Sku_Consolidated!A2:R957,18,FALSE)</f>
      </c>
      <c r="AI1000">
        <f>VLOOKUP(G1000,Sku_Consolidated!A2:S957,19,FALSE)</f>
      </c>
      <c r="AJ1000">
        <f>VLOOKUP(G1000,Sku_Consolidated!A2:T957,20,FALSE)</f>
      </c>
    </row>
    <row r="1001" spans="1:36" x14ac:dyDescent="0.25">
      <c r="A1001">
        <v>2024</v>
      </c>
      <c r="B1001" t="s">
        <v>31</v>
      </c>
      <c r="C1001" t="s">
        <v>32</v>
      </c>
      <c r="D1001" t="s">
        <v>33</v>
      </c>
      <c r="E1001">
        <v>4019</v>
      </c>
      <c r="F1001">
        <f>IF(IFERROR(VLOOKUP(E1001,Store_Showcase!B2:H144,{2}, FALSE), TRUE)=TRUE, IF(IFERROR(VLOOKUP(E1001,Store_SRP!B2:H110,{2}, FALSE), TRUE)=TRUE,VLOOKUP(E1001,Store_VAM!B2:H273,{2}, FALSE),VLOOKUP(E1001,Store_SRP!B2:H110,{2}, FALSE)), VLOOKUP(E1001,Store_Showcase!B2:H144,{2}, FALSE))</f>
      </c>
      <c r="G1001">
        <v>655720</v>
      </c>
      <c r="H1001" t="s">
        <v>122</v>
      </c>
      <c r="I1001" s="8" t="s">
        <v>2272</v>
      </c>
      <c r="J1001" t="s">
        <v>36</v>
      </c>
      <c r="K1001" s="8">
        <f>IF(J1001="PCK", I1001, 0)</f>
      </c>
      <c r="L1001" s="8">
        <f>IF(J1001="KLS", I1001, IF(J1001="PCK", I1001*VLOOKUP(G1001,Sku_Consolidated!A2:U957,21, FALSE),I1001*VLOOKUP(G1001,Sku_Consolidated!A2:U957,21, FALSE)))</f>
      </c>
      <c r="M1001" s="8">
        <f>IF(J1001="PCS", I1001, 0)</f>
      </c>
      <c r="N1001" s="8" t="s">
        <v>2273</v>
      </c>
      <c r="O1001" s="8">
        <f>N1001 * VLOOKUP(E1001&amp;VLOOKUP(G1001,Sku_Consolidated!A2:Q957,17,FALSE),Sku_CommRate!A2:E1002, 5, FALSE)</f>
      </c>
      <c r="P1001" s="8">
        <f>N1001 - O1001</f>
      </c>
      <c r="Q1001">
        <f>VLOOKUP(G1001,Sku_Consolidated!A2:G957,7, FALSE)</f>
      </c>
      <c r="R1001">
        <f>IF(IFERROR(VLOOKUP(E1001,Store_Showcase!B2:H144,7, FALSE), TRUE)=TRUE, IF(IFERROR(VLOOKUP(E1001,Store_SRP!B2:H110,7, FALSE), TRUE)=TRUE,VLOOKUP(E1001,Store_VAM!B2:H273,7, FALSE),VLOOKUP(E1001,Store_SRP!B2:H110,7, FALSE)), VLOOKUP(E1001,Store_Showcase!B2:H144,7, FALSE))</f>
      </c>
      <c r="S1001">
        <f>IF(IFERROR(VLOOKUP(E1001,Store_Showcase!B2:I144,8, FALSE), TRUE)=TRUE, IF(IFERROR(VLOOKUP(E1001,Store_SRP!B2:I110,8, FALSE), TRUE)=TRUE,VLOOKUP(E1001,Store_VAM!B2:I273,8, FALSE),VLOOKUP(E1001,Store_SRP!B2:I110,8, FALSE)), VLOOKUP(E1001,Store_Showcase!B2:I144,8, FALSE))</f>
      </c>
      <c r="T1001">
        <f>VLOOKUP(G1001,Sku_Consolidated!A2:R957,18,FALSE)</f>
      </c>
      <c r="U1001">
        <v>6448</v>
      </c>
      <c r="V1001">
        <f>IF(VLOOKUP(G1001,Sku_Consolidated!A2:S957,19,FALSE)="SHOWCASE", VLOOKUP(E1001,Store_Showcase!B2:L144,11, FALSE), IF(VLOOKUP(G1001,Sku_Consolidated!A2:S957,19,FALSE)="VAM",VLOOKUP(E1001,Store_VAM!B2:L273,11, FALSE),VLOOKUP(E1001,Store_SRP!B2:L110,11, FALSE)))</f>
      </c>
      <c r="W1001">
        <f>VLOOKUP(G1001,Sku_Consolidated!A2:W957,11,FALSE)</f>
      </c>
      <c r="X1001">
        <f>VLOOKUP(G1001,Sku_Consolidated!A2:H957,8,FALSE)</f>
      </c>
      <c r="Y1001">
        <f>VLOOKUP(G1001,Sku_Consolidated!A2:I957,9,FALSE)</f>
      </c>
      <c r="Z1001" t="s">
        <v>38</v>
      </c>
      <c r="AA1001">
        <f>VLOOKUP(G1001,Sku_Consolidated!A2:E957,5,FALSE)</f>
      </c>
      <c r="AB1001">
        <f>IF(VLOOKUP(G1001,Sku_Consolidated!A2:S957,19,FALSE)="SHOWCASE", VLOOKUP(E1001,Store_Showcase!B2:N144,13, FALSE), IF(VLOOKUP(G1001,Sku_Consolidated!A2:S957,19,FALSE)="VAM",VLOOKUP(E1001,Store_VAM!B2:N273,13, FALSE),VLOOKUP(E1001,Store_SRP!B2:N110,13, FALSE)))</f>
      </c>
      <c r="AC1001">
        <f>IF(IFERROR(AB1001,TRUE)=TRUE, "-","OK")</f>
      </c>
      <c r="AD1001" s="8" t="s">
        <v>2273</v>
      </c>
      <c r="AE1001" s="8" t="s">
        <v>39</v>
      </c>
      <c r="AF1001">
        <f>IF(IFERROR(VLOOKUP(E1001,Store_Showcase!B2:H144,{5}, FALSE), TRUE)=TRUE, IF(IFERROR(VLOOKUP(E1001,Store_SRP!B2:H110,{5}, FALSE), TRUE)=TRUE,VLOOKUP(E1001,Store_VAM!B2:H273,{5}, FALSE),VLOOKUP(E1001,Store_SRP!B2:H110,{5}, FALSE)), VLOOKUP(E1001,Store_Showcase!B2:H144,{5}, FALSE))</f>
      </c>
      <c r="AG1001">
        <f>IF(IFERROR(VLOOKUP(E1001,Store_Showcase!B2:H144,{6}, FALSE), TRUE)=TRUE, IF(IFERROR(VLOOKUP(E1001,Store_SRP!B2:H110,{6}, FALSE), TRUE)=TRUE,VLOOKUP(E1001,Store_VAM!B2:H273,{6}, FALSE),VLOOKUP(E1001,Store_SRP!B2:H110,{6}, FALSE)), VLOOKUP(E1001,Store_Showcase!B2:H144,{6}, FALSE))</f>
      </c>
      <c r="AH1001">
        <f>VLOOKUP(G1001,Sku_Consolidated!A2:R957,18,FALSE)</f>
      </c>
      <c r="AI1001">
        <f>VLOOKUP(G1001,Sku_Consolidated!A2:S957,19,FALSE)</f>
      </c>
      <c r="AJ1001">
        <f>VLOOKUP(G1001,Sku_Consolidated!A2:T957,20,FALSE)</f>
      </c>
    </row>
    <row r="1002" spans="1:36" x14ac:dyDescent="0.25">
      <c r="A1002">
        <v>2024</v>
      </c>
      <c r="B1002" t="s">
        <v>31</v>
      </c>
      <c r="C1002" t="s">
        <v>32</v>
      </c>
      <c r="D1002" t="s">
        <v>33</v>
      </c>
      <c r="E1002">
        <v>468</v>
      </c>
      <c r="F1002">
        <f>IF(IFERROR(VLOOKUP(E1002,Store_Showcase!B2:H144,{2}, FALSE), TRUE)=TRUE, IF(IFERROR(VLOOKUP(E1002,Store_SRP!B2:H110,{2}, FALSE), TRUE)=TRUE,VLOOKUP(E1002,Store_VAM!B2:H273,{2}, FALSE),VLOOKUP(E1002,Store_SRP!B2:H110,{2}, FALSE)), VLOOKUP(E1002,Store_Showcase!B2:H144,{2}, FALSE))</f>
      </c>
      <c r="G1002">
        <v>655750</v>
      </c>
      <c r="H1002" t="s">
        <v>1204</v>
      </c>
      <c r="I1002" s="8" t="s">
        <v>2274</v>
      </c>
      <c r="J1002" t="s">
        <v>36</v>
      </c>
      <c r="K1002" s="8">
        <f>IF(J1002="PCK", I1002, 0)</f>
      </c>
      <c r="L1002" s="8">
        <f>IF(J1002="KLS", I1002, IF(J1002="PCK", I1002*VLOOKUP(G1002,Sku_Consolidated!A2:U957,21, FALSE),I1002*VLOOKUP(G1002,Sku_Consolidated!A2:U957,21, FALSE)))</f>
      </c>
      <c r="M1002" s="8">
        <f>IF(J1002="PCS", I1002, 0)</f>
      </c>
      <c r="N1002" s="8" t="s">
        <v>2275</v>
      </c>
      <c r="O1002" s="8">
        <f>N1002 * VLOOKUP(E1002&amp;VLOOKUP(G1002,Sku_Consolidated!A2:Q957,17,FALSE),Sku_CommRate!A2:E1002, 5, FALSE)</f>
      </c>
      <c r="P1002" s="8">
        <f>N1002 - O1002</f>
      </c>
      <c r="Q1002">
        <f>VLOOKUP(G1002,Sku_Consolidated!A2:G957,7, FALSE)</f>
      </c>
      <c r="R1002">
        <f>IF(IFERROR(VLOOKUP(E1002,Store_Showcase!B2:H144,7, FALSE), TRUE)=TRUE, IF(IFERROR(VLOOKUP(E1002,Store_SRP!B2:H110,7, FALSE), TRUE)=TRUE,VLOOKUP(E1002,Store_VAM!B2:H273,7, FALSE),VLOOKUP(E1002,Store_SRP!B2:H110,7, FALSE)), VLOOKUP(E1002,Store_Showcase!B2:H144,7, FALSE))</f>
      </c>
      <c r="S1002">
        <f>IF(IFERROR(VLOOKUP(E1002,Store_Showcase!B2:I144,8, FALSE), TRUE)=TRUE, IF(IFERROR(VLOOKUP(E1002,Store_SRP!B2:I110,8, FALSE), TRUE)=TRUE,VLOOKUP(E1002,Store_VAM!B2:I273,8, FALSE),VLOOKUP(E1002,Store_SRP!B2:I110,8, FALSE)), VLOOKUP(E1002,Store_Showcase!B2:I144,8, FALSE))</f>
      </c>
      <c r="T1002">
        <f>VLOOKUP(G1002,Sku_Consolidated!A2:R957,18,FALSE)</f>
      </c>
      <c r="U1002">
        <v>6467</v>
      </c>
      <c r="V1002">
        <f>IF(VLOOKUP(G1002,Sku_Consolidated!A2:S957,19,FALSE)="SHOWCASE", VLOOKUP(E1002,Store_Showcase!B2:L144,11, FALSE), IF(VLOOKUP(G1002,Sku_Consolidated!A2:S957,19,FALSE)="VAM",VLOOKUP(E1002,Store_VAM!B2:L273,11, FALSE),VLOOKUP(E1002,Store_SRP!B2:L110,11, FALSE)))</f>
      </c>
      <c r="W1002">
        <f>VLOOKUP(G1002,Sku_Consolidated!A2:W957,11,FALSE)</f>
      </c>
      <c r="X1002">
        <f>VLOOKUP(G1002,Sku_Consolidated!A2:H957,8,FALSE)</f>
      </c>
      <c r="Y1002">
        <f>VLOOKUP(G1002,Sku_Consolidated!A2:I957,9,FALSE)</f>
      </c>
      <c r="Z1002" t="s">
        <v>38</v>
      </c>
      <c r="AA1002">
        <f>VLOOKUP(G1002,Sku_Consolidated!A2:E957,5,FALSE)</f>
      </c>
      <c r="AB1002">
        <f>IF(VLOOKUP(G1002,Sku_Consolidated!A2:S957,19,FALSE)="SHOWCASE", VLOOKUP(E1002,Store_Showcase!B2:N144,13, FALSE), IF(VLOOKUP(G1002,Sku_Consolidated!A2:S957,19,FALSE)="VAM",VLOOKUP(E1002,Store_VAM!B2:N273,13, FALSE),VLOOKUP(E1002,Store_SRP!B2:N110,13, FALSE)))</f>
      </c>
      <c r="AC1002">
        <f>IF(IFERROR(AB1002,TRUE)=TRUE, "-","OK")</f>
      </c>
      <c r="AD1002" s="8" t="s">
        <v>2275</v>
      </c>
      <c r="AE1002" s="8" t="s">
        <v>39</v>
      </c>
      <c r="AF1002">
        <f>IF(IFERROR(VLOOKUP(E1002,Store_Showcase!B2:H144,{5}, FALSE), TRUE)=TRUE, IF(IFERROR(VLOOKUP(E1002,Store_SRP!B2:H110,{5}, FALSE), TRUE)=TRUE,VLOOKUP(E1002,Store_VAM!B2:H273,{5}, FALSE),VLOOKUP(E1002,Store_SRP!B2:H110,{5}, FALSE)), VLOOKUP(E1002,Store_Showcase!B2:H144,{5}, FALSE))</f>
      </c>
      <c r="AG1002">
        <f>IF(IFERROR(VLOOKUP(E1002,Store_Showcase!B2:H144,{6}, FALSE), TRUE)=TRUE, IF(IFERROR(VLOOKUP(E1002,Store_SRP!B2:H110,{6}, FALSE), TRUE)=TRUE,VLOOKUP(E1002,Store_VAM!B2:H273,{6}, FALSE),VLOOKUP(E1002,Store_SRP!B2:H110,{6}, FALSE)), VLOOKUP(E1002,Store_Showcase!B2:H144,{6}, FALSE))</f>
      </c>
      <c r="AH1002">
        <f>VLOOKUP(G1002,Sku_Consolidated!A2:R957,18,FALSE)</f>
      </c>
      <c r="AI1002">
        <f>VLOOKUP(G1002,Sku_Consolidated!A2:S957,19,FALSE)</f>
      </c>
      <c r="AJ1002">
        <f>VLOOKUP(G1002,Sku_Consolidated!A2:T957,20,FALSE)</f>
      </c>
    </row>
    <row r="1003" spans="1:36" x14ac:dyDescent="0.25">
      <c r="A1003">
        <v>2024</v>
      </c>
      <c r="B1003" t="s">
        <v>31</v>
      </c>
      <c r="C1003" t="s">
        <v>32</v>
      </c>
      <c r="D1003" t="s">
        <v>33</v>
      </c>
      <c r="E1003">
        <v>262</v>
      </c>
      <c r="F1003">
        <f>IF(IFERROR(VLOOKUP(E1003,Store_Showcase!B2:H144,{2}, FALSE), TRUE)=TRUE, IF(IFERROR(VLOOKUP(E1003,Store_SRP!B2:H110,{2}, FALSE), TRUE)=TRUE,VLOOKUP(E1003,Store_VAM!B2:H273,{2}, FALSE),VLOOKUP(E1003,Store_SRP!B2:H110,{2}, FALSE)), VLOOKUP(E1003,Store_Showcase!B2:H144,{2}, FALSE))</f>
      </c>
      <c r="G1003">
        <v>655517</v>
      </c>
      <c r="H1003" t="s">
        <v>152</v>
      </c>
      <c r="I1003" s="8" t="s">
        <v>2276</v>
      </c>
      <c r="J1003" t="s">
        <v>36</v>
      </c>
      <c r="K1003" s="8">
        <f>IF(J1003="PCK", I1003, 0)</f>
      </c>
      <c r="L1003" s="8">
        <f>IF(J1003="KLS", I1003, IF(J1003="PCK", I1003*VLOOKUP(G1003,Sku_Consolidated!A2:U957,21, FALSE),I1003*VLOOKUP(G1003,Sku_Consolidated!A2:U957,21, FALSE)))</f>
      </c>
      <c r="M1003" s="8">
        <f>IF(J1003="PCS", I1003, 0)</f>
      </c>
      <c r="N1003" s="8" t="s">
        <v>2277</v>
      </c>
      <c r="O1003" s="8">
        <f>N1003 * VLOOKUP(E1003&amp;VLOOKUP(G1003,Sku_Consolidated!A2:Q957,17,FALSE),Sku_CommRate!A2:E1002, 5, FALSE)</f>
      </c>
      <c r="P1003" s="8">
        <f>N1003 - O1003</f>
      </c>
      <c r="Q1003">
        <f>VLOOKUP(G1003,Sku_Consolidated!A2:G957,7, FALSE)</f>
      </c>
      <c r="R1003">
        <f>IF(IFERROR(VLOOKUP(E1003,Store_Showcase!B2:H144,7, FALSE), TRUE)=TRUE, IF(IFERROR(VLOOKUP(E1003,Store_SRP!B2:H110,7, FALSE), TRUE)=TRUE,VLOOKUP(E1003,Store_VAM!B2:H273,7, FALSE),VLOOKUP(E1003,Store_SRP!B2:H110,7, FALSE)), VLOOKUP(E1003,Store_Showcase!B2:H144,7, FALSE))</f>
      </c>
      <c r="S1003">
        <f>IF(IFERROR(VLOOKUP(E1003,Store_Showcase!B2:I144,8, FALSE), TRUE)=TRUE, IF(IFERROR(VLOOKUP(E1003,Store_SRP!B2:I110,8, FALSE), TRUE)=TRUE,VLOOKUP(E1003,Store_VAM!B2:I273,8, FALSE),VLOOKUP(E1003,Store_SRP!B2:I110,8, FALSE)), VLOOKUP(E1003,Store_Showcase!B2:I144,8, FALSE))</f>
      </c>
      <c r="T1003">
        <f>VLOOKUP(G1003,Sku_Consolidated!A2:R957,18,FALSE)</f>
      </c>
      <c r="U1003">
        <v>6339</v>
      </c>
      <c r="V1003">
        <f>IF(VLOOKUP(G1003,Sku_Consolidated!A2:S957,19,FALSE)="SHOWCASE", VLOOKUP(E1003,Store_Showcase!B2:L144,11, FALSE), IF(VLOOKUP(G1003,Sku_Consolidated!A2:S957,19,FALSE)="VAM",VLOOKUP(E1003,Store_VAM!B2:L273,11, FALSE),VLOOKUP(E1003,Store_SRP!B2:L110,11, FALSE)))</f>
      </c>
      <c r="W1003">
        <f>VLOOKUP(G1003,Sku_Consolidated!A2:W957,11,FALSE)</f>
      </c>
      <c r="X1003">
        <f>VLOOKUP(G1003,Sku_Consolidated!A2:H957,8,FALSE)</f>
      </c>
      <c r="Y1003">
        <f>VLOOKUP(G1003,Sku_Consolidated!A2:I957,9,FALSE)</f>
      </c>
      <c r="Z1003" t="s">
        <v>38</v>
      </c>
      <c r="AA1003">
        <f>VLOOKUP(G1003,Sku_Consolidated!A2:E957,5,FALSE)</f>
      </c>
      <c r="AB1003">
        <f>IF(VLOOKUP(G1003,Sku_Consolidated!A2:S957,19,FALSE)="SHOWCASE", VLOOKUP(E1003,Store_Showcase!B2:N144,13, FALSE), IF(VLOOKUP(G1003,Sku_Consolidated!A2:S957,19,FALSE)="VAM",VLOOKUP(E1003,Store_VAM!B2:N273,13, FALSE),VLOOKUP(E1003,Store_SRP!B2:N110,13, FALSE)))</f>
      </c>
      <c r="AC1003">
        <f>IF(IFERROR(AB1003,TRUE)=TRUE, "-","OK")</f>
      </c>
      <c r="AD1003" s="8" t="s">
        <v>2277</v>
      </c>
      <c r="AE1003" s="8" t="s">
        <v>39</v>
      </c>
      <c r="AF1003">
        <f>IF(IFERROR(VLOOKUP(E1003,Store_Showcase!B2:H144,{5}, FALSE), TRUE)=TRUE, IF(IFERROR(VLOOKUP(E1003,Store_SRP!B2:H110,{5}, FALSE), TRUE)=TRUE,VLOOKUP(E1003,Store_VAM!B2:H273,{5}, FALSE),VLOOKUP(E1003,Store_SRP!B2:H110,{5}, FALSE)), VLOOKUP(E1003,Store_Showcase!B2:H144,{5}, FALSE))</f>
      </c>
      <c r="AG1003">
        <f>IF(IFERROR(VLOOKUP(E1003,Store_Showcase!B2:H144,{6}, FALSE), TRUE)=TRUE, IF(IFERROR(VLOOKUP(E1003,Store_SRP!B2:H110,{6}, FALSE), TRUE)=TRUE,VLOOKUP(E1003,Store_VAM!B2:H273,{6}, FALSE),VLOOKUP(E1003,Store_SRP!B2:H110,{6}, FALSE)), VLOOKUP(E1003,Store_Showcase!B2:H144,{6}, FALSE))</f>
      </c>
      <c r="AH1003">
        <f>VLOOKUP(G1003,Sku_Consolidated!A2:R957,18,FALSE)</f>
      </c>
      <c r="AI1003">
        <f>VLOOKUP(G1003,Sku_Consolidated!A2:S957,19,FALSE)</f>
      </c>
      <c r="AJ1003">
        <f>VLOOKUP(G1003,Sku_Consolidated!A2:T957,20,FALSE)</f>
      </c>
    </row>
    <row r="1004" spans="1:36" x14ac:dyDescent="0.25">
      <c r="A1004">
        <v>2024</v>
      </c>
      <c r="B1004" t="s">
        <v>31</v>
      </c>
      <c r="C1004" t="s">
        <v>32</v>
      </c>
      <c r="D1004" t="s">
        <v>33</v>
      </c>
      <c r="E1004">
        <v>252</v>
      </c>
      <c r="F1004">
        <f>IF(IFERROR(VLOOKUP(E1004,Store_Showcase!B2:H144,{2}, FALSE), TRUE)=TRUE, IF(IFERROR(VLOOKUP(E1004,Store_SRP!B2:H110,{2}, FALSE), TRUE)=TRUE,VLOOKUP(E1004,Store_VAM!B2:H273,{2}, FALSE),VLOOKUP(E1004,Store_SRP!B2:H110,{2}, FALSE)), VLOOKUP(E1004,Store_Showcase!B2:H144,{2}, FALSE))</f>
      </c>
      <c r="G1004">
        <v>655515</v>
      </c>
      <c r="H1004" t="s">
        <v>428</v>
      </c>
      <c r="I1004" s="8" t="s">
        <v>2278</v>
      </c>
      <c r="J1004" t="s">
        <v>36</v>
      </c>
      <c r="K1004" s="8">
        <f>IF(J1004="PCK", I1004, 0)</f>
      </c>
      <c r="L1004" s="8">
        <f>IF(J1004="KLS", I1004, IF(J1004="PCK", I1004*VLOOKUP(G1004,Sku_Consolidated!A2:U957,21, FALSE),I1004*VLOOKUP(G1004,Sku_Consolidated!A2:U957,21, FALSE)))</f>
      </c>
      <c r="M1004" s="8">
        <f>IF(J1004="PCS", I1004, 0)</f>
      </c>
      <c r="N1004" s="8" t="s">
        <v>2279</v>
      </c>
      <c r="O1004" s="8">
        <f>N1004 * VLOOKUP(E1004&amp;VLOOKUP(G1004,Sku_Consolidated!A2:Q957,17,FALSE),Sku_CommRate!A2:E1002, 5, FALSE)</f>
      </c>
      <c r="P1004" s="8">
        <f>N1004 - O1004</f>
      </c>
      <c r="Q1004">
        <f>VLOOKUP(G1004,Sku_Consolidated!A2:G957,7, FALSE)</f>
      </c>
      <c r="R1004">
        <f>IF(IFERROR(VLOOKUP(E1004,Store_Showcase!B2:H144,7, FALSE), TRUE)=TRUE, IF(IFERROR(VLOOKUP(E1004,Store_SRP!B2:H110,7, FALSE), TRUE)=TRUE,VLOOKUP(E1004,Store_VAM!B2:H273,7, FALSE),VLOOKUP(E1004,Store_SRP!B2:H110,7, FALSE)), VLOOKUP(E1004,Store_Showcase!B2:H144,7, FALSE))</f>
      </c>
      <c r="S1004">
        <f>IF(IFERROR(VLOOKUP(E1004,Store_Showcase!B2:I144,8, FALSE), TRUE)=TRUE, IF(IFERROR(VLOOKUP(E1004,Store_SRP!B2:I110,8, FALSE), TRUE)=TRUE,VLOOKUP(E1004,Store_VAM!B2:I273,8, FALSE),VLOOKUP(E1004,Store_SRP!B2:I110,8, FALSE)), VLOOKUP(E1004,Store_Showcase!B2:I144,8, FALSE))</f>
      </c>
      <c r="T1004">
        <f>VLOOKUP(G1004,Sku_Consolidated!A2:R957,18,FALSE)</f>
      </c>
      <c r="U1004">
        <v>6338</v>
      </c>
      <c r="V1004">
        <f>IF(VLOOKUP(G1004,Sku_Consolidated!A2:S957,19,FALSE)="SHOWCASE", VLOOKUP(E1004,Store_Showcase!B2:L144,11, FALSE), IF(VLOOKUP(G1004,Sku_Consolidated!A2:S957,19,FALSE)="VAM",VLOOKUP(E1004,Store_VAM!B2:L273,11, FALSE),VLOOKUP(E1004,Store_SRP!B2:L110,11, FALSE)))</f>
      </c>
      <c r="W1004">
        <f>VLOOKUP(G1004,Sku_Consolidated!A2:W957,11,FALSE)</f>
      </c>
      <c r="X1004">
        <f>VLOOKUP(G1004,Sku_Consolidated!A2:H957,8,FALSE)</f>
      </c>
      <c r="Y1004">
        <f>VLOOKUP(G1004,Sku_Consolidated!A2:I957,9,FALSE)</f>
      </c>
      <c r="Z1004" t="s">
        <v>38</v>
      </c>
      <c r="AA1004">
        <f>VLOOKUP(G1004,Sku_Consolidated!A2:E957,5,FALSE)</f>
      </c>
      <c r="AB1004">
        <f>IF(VLOOKUP(G1004,Sku_Consolidated!A2:S957,19,FALSE)="SHOWCASE", VLOOKUP(E1004,Store_Showcase!B2:N144,13, FALSE), IF(VLOOKUP(G1004,Sku_Consolidated!A2:S957,19,FALSE)="VAM",VLOOKUP(E1004,Store_VAM!B2:N273,13, FALSE),VLOOKUP(E1004,Store_SRP!B2:N110,13, FALSE)))</f>
      </c>
      <c r="AC1004">
        <f>IF(IFERROR(AB1004,TRUE)=TRUE, "-","OK")</f>
      </c>
      <c r="AD1004" s="8" t="s">
        <v>2279</v>
      </c>
      <c r="AE1004" s="8" t="s">
        <v>39</v>
      </c>
      <c r="AF1004">
        <f>IF(IFERROR(VLOOKUP(E1004,Store_Showcase!B2:H144,{5}, FALSE), TRUE)=TRUE, IF(IFERROR(VLOOKUP(E1004,Store_SRP!B2:H110,{5}, FALSE), TRUE)=TRUE,VLOOKUP(E1004,Store_VAM!B2:H273,{5}, FALSE),VLOOKUP(E1004,Store_SRP!B2:H110,{5}, FALSE)), VLOOKUP(E1004,Store_Showcase!B2:H144,{5}, FALSE))</f>
      </c>
      <c r="AG1004">
        <f>IF(IFERROR(VLOOKUP(E1004,Store_Showcase!B2:H144,{6}, FALSE), TRUE)=TRUE, IF(IFERROR(VLOOKUP(E1004,Store_SRP!B2:H110,{6}, FALSE), TRUE)=TRUE,VLOOKUP(E1004,Store_VAM!B2:H273,{6}, FALSE),VLOOKUP(E1004,Store_SRP!B2:H110,{6}, FALSE)), VLOOKUP(E1004,Store_Showcase!B2:H144,{6}, FALSE))</f>
      </c>
      <c r="AH1004">
        <f>VLOOKUP(G1004,Sku_Consolidated!A2:R957,18,FALSE)</f>
      </c>
      <c r="AI1004">
        <f>VLOOKUP(G1004,Sku_Consolidated!A2:S957,19,FALSE)</f>
      </c>
      <c r="AJ1004">
        <f>VLOOKUP(G1004,Sku_Consolidated!A2:T957,20,FALSE)</f>
      </c>
    </row>
    <row r="1005" spans="1:36" x14ac:dyDescent="0.25">
      <c r="A1005">
        <v>2024</v>
      </c>
      <c r="B1005" t="s">
        <v>31</v>
      </c>
      <c r="C1005" t="s">
        <v>32</v>
      </c>
      <c r="D1005" t="s">
        <v>33</v>
      </c>
      <c r="E1005">
        <v>804</v>
      </c>
      <c r="F1005">
        <f>IF(IFERROR(VLOOKUP(E1005,Store_Showcase!B2:H144,{2}, FALSE), TRUE)=TRUE, IF(IFERROR(VLOOKUP(E1005,Store_SRP!B2:H110,{2}, FALSE), TRUE)=TRUE,VLOOKUP(E1005,Store_VAM!B2:H273,{2}, FALSE),VLOOKUP(E1005,Store_SRP!B2:H110,{2}, FALSE)), VLOOKUP(E1005,Store_Showcase!B2:H144,{2}, FALSE))</f>
      </c>
      <c r="G1005">
        <v>659450</v>
      </c>
      <c r="H1005" t="s">
        <v>2280</v>
      </c>
      <c r="I1005" s="8" t="s">
        <v>2281</v>
      </c>
      <c r="J1005" t="s">
        <v>36</v>
      </c>
      <c r="K1005" s="8">
        <f>IF(J1005="PCK", I1005, 0)</f>
      </c>
      <c r="L1005" s="8">
        <f>IF(J1005="KLS", I1005, IF(J1005="PCK", I1005*VLOOKUP(G1005,Sku_Consolidated!A2:U957,21, FALSE),I1005*VLOOKUP(G1005,Sku_Consolidated!A2:U957,21, FALSE)))</f>
      </c>
      <c r="M1005" s="8">
        <f>IF(J1005="PCS", I1005, 0)</f>
      </c>
      <c r="N1005" s="8" t="s">
        <v>2282</v>
      </c>
      <c r="O1005" s="8">
        <f>N1005 * VLOOKUP(E1005&amp;VLOOKUP(G1005,Sku_Consolidated!A2:Q957,17,FALSE),Sku_CommRate!A2:E1002, 5, FALSE)</f>
      </c>
      <c r="P1005" s="8">
        <f>N1005 - O1005</f>
      </c>
      <c r="Q1005">
        <f>VLOOKUP(G1005,Sku_Consolidated!A2:G957,7, FALSE)</f>
      </c>
      <c r="R1005">
        <f>IF(IFERROR(VLOOKUP(E1005,Store_Showcase!B2:H144,7, FALSE), TRUE)=TRUE, IF(IFERROR(VLOOKUP(E1005,Store_SRP!B2:H110,7, FALSE), TRUE)=TRUE,VLOOKUP(E1005,Store_VAM!B2:H273,7, FALSE),VLOOKUP(E1005,Store_SRP!B2:H110,7, FALSE)), VLOOKUP(E1005,Store_Showcase!B2:H144,7, FALSE))</f>
      </c>
      <c r="S1005">
        <f>IF(IFERROR(VLOOKUP(E1005,Store_Showcase!B2:I144,8, FALSE), TRUE)=TRUE, IF(IFERROR(VLOOKUP(E1005,Store_SRP!B2:I110,8, FALSE), TRUE)=TRUE,VLOOKUP(E1005,Store_VAM!B2:I273,8, FALSE),VLOOKUP(E1005,Store_SRP!B2:I110,8, FALSE)), VLOOKUP(E1005,Store_Showcase!B2:I144,8, FALSE))</f>
      </c>
      <c r="T1005">
        <f>VLOOKUP(G1005,Sku_Consolidated!A2:R957,18,FALSE)</f>
      </c>
      <c r="U1005">
        <v>7354</v>
      </c>
      <c r="V1005">
        <f>IF(VLOOKUP(G1005,Sku_Consolidated!A2:S957,19,FALSE)="SHOWCASE", VLOOKUP(E1005,Store_Showcase!B2:L144,11, FALSE), IF(VLOOKUP(G1005,Sku_Consolidated!A2:S957,19,FALSE)="VAM",VLOOKUP(E1005,Store_VAM!B2:L273,11, FALSE),VLOOKUP(E1005,Store_SRP!B2:L110,11, FALSE)))</f>
      </c>
      <c r="W1005">
        <f>VLOOKUP(G1005,Sku_Consolidated!A2:W957,11,FALSE)</f>
      </c>
      <c r="X1005">
        <f>VLOOKUP(G1005,Sku_Consolidated!A2:H957,8,FALSE)</f>
      </c>
      <c r="Y1005">
        <f>VLOOKUP(G1005,Sku_Consolidated!A2:I957,9,FALSE)</f>
      </c>
      <c r="Z1005" t="s">
        <v>38</v>
      </c>
      <c r="AA1005">
        <f>VLOOKUP(G1005,Sku_Consolidated!A2:E957,5,FALSE)</f>
      </c>
      <c r="AB1005">
        <f>IF(VLOOKUP(G1005,Sku_Consolidated!A2:S957,19,FALSE)="SHOWCASE", VLOOKUP(E1005,Store_Showcase!B2:N144,13, FALSE), IF(VLOOKUP(G1005,Sku_Consolidated!A2:S957,19,FALSE)="VAM",VLOOKUP(E1005,Store_VAM!B2:N273,13, FALSE),VLOOKUP(E1005,Store_SRP!B2:N110,13, FALSE)))</f>
      </c>
      <c r="AC1005">
        <f>IF(IFERROR(AB1005,TRUE)=TRUE, "-","OK")</f>
      </c>
      <c r="AD1005" s="8" t="s">
        <v>2282</v>
      </c>
      <c r="AE1005" s="8" t="s">
        <v>39</v>
      </c>
      <c r="AF1005">
        <f>IF(IFERROR(VLOOKUP(E1005,Store_Showcase!B2:H144,{5}, FALSE), TRUE)=TRUE, IF(IFERROR(VLOOKUP(E1005,Store_SRP!B2:H110,{5}, FALSE), TRUE)=TRUE,VLOOKUP(E1005,Store_VAM!B2:H273,{5}, FALSE),VLOOKUP(E1005,Store_SRP!B2:H110,{5}, FALSE)), VLOOKUP(E1005,Store_Showcase!B2:H144,{5}, FALSE))</f>
      </c>
      <c r="AG1005">
        <f>IF(IFERROR(VLOOKUP(E1005,Store_Showcase!B2:H144,{6}, FALSE), TRUE)=TRUE, IF(IFERROR(VLOOKUP(E1005,Store_SRP!B2:H110,{6}, FALSE), TRUE)=TRUE,VLOOKUP(E1005,Store_VAM!B2:H273,{6}, FALSE),VLOOKUP(E1005,Store_SRP!B2:H110,{6}, FALSE)), VLOOKUP(E1005,Store_Showcase!B2:H144,{6}, FALSE))</f>
      </c>
      <c r="AH1005">
        <f>VLOOKUP(G1005,Sku_Consolidated!A2:R957,18,FALSE)</f>
      </c>
      <c r="AI1005">
        <f>VLOOKUP(G1005,Sku_Consolidated!A2:S957,19,FALSE)</f>
      </c>
      <c r="AJ1005">
        <f>VLOOKUP(G1005,Sku_Consolidated!A2:T957,20,FALSE)</f>
      </c>
    </row>
    <row r="1006" spans="1:36" x14ac:dyDescent="0.25">
      <c r="A1006">
        <v>2024</v>
      </c>
      <c r="B1006" t="s">
        <v>31</v>
      </c>
      <c r="C1006" t="s">
        <v>32</v>
      </c>
      <c r="D1006" t="s">
        <v>33</v>
      </c>
      <c r="E1006">
        <v>814</v>
      </c>
      <c r="F1006">
        <f>IF(IFERROR(VLOOKUP(E1006,Store_Showcase!B2:H144,{2}, FALSE), TRUE)=TRUE, IF(IFERROR(VLOOKUP(E1006,Store_SRP!B2:H110,{2}, FALSE), TRUE)=TRUE,VLOOKUP(E1006,Store_VAM!B2:H273,{2}, FALSE),VLOOKUP(E1006,Store_SRP!B2:H110,{2}, FALSE)), VLOOKUP(E1006,Store_Showcase!B2:H144,{2}, FALSE))</f>
      </c>
      <c r="G1006">
        <v>655534</v>
      </c>
      <c r="H1006" t="s">
        <v>257</v>
      </c>
      <c r="I1006" s="8" t="s">
        <v>2283</v>
      </c>
      <c r="J1006" t="s">
        <v>36</v>
      </c>
      <c r="K1006" s="8">
        <f>IF(J1006="PCK", I1006, 0)</f>
      </c>
      <c r="L1006" s="8">
        <f>IF(J1006="KLS", I1006, IF(J1006="PCK", I1006*VLOOKUP(G1006,Sku_Consolidated!A2:U957,21, FALSE),I1006*VLOOKUP(G1006,Sku_Consolidated!A2:U957,21, FALSE)))</f>
      </c>
      <c r="M1006" s="8">
        <f>IF(J1006="PCS", I1006, 0)</f>
      </c>
      <c r="N1006" s="8" t="s">
        <v>2282</v>
      </c>
      <c r="O1006" s="8">
        <f>N1006 * VLOOKUP(E1006&amp;VLOOKUP(G1006,Sku_Consolidated!A2:Q957,17,FALSE),Sku_CommRate!A2:E1002, 5, FALSE)</f>
      </c>
      <c r="P1006" s="8">
        <f>N1006 - O1006</f>
      </c>
      <c r="Q1006">
        <f>VLOOKUP(G1006,Sku_Consolidated!A2:G957,7, FALSE)</f>
      </c>
      <c r="R1006">
        <f>IF(IFERROR(VLOOKUP(E1006,Store_Showcase!B2:H144,7, FALSE), TRUE)=TRUE, IF(IFERROR(VLOOKUP(E1006,Store_SRP!B2:H110,7, FALSE), TRUE)=TRUE,VLOOKUP(E1006,Store_VAM!B2:H273,7, FALSE),VLOOKUP(E1006,Store_SRP!B2:H110,7, FALSE)), VLOOKUP(E1006,Store_Showcase!B2:H144,7, FALSE))</f>
      </c>
      <c r="S1006">
        <f>IF(IFERROR(VLOOKUP(E1006,Store_Showcase!B2:I144,8, FALSE), TRUE)=TRUE, IF(IFERROR(VLOOKUP(E1006,Store_SRP!B2:I110,8, FALSE), TRUE)=TRUE,VLOOKUP(E1006,Store_VAM!B2:I273,8, FALSE),VLOOKUP(E1006,Store_SRP!B2:I110,8, FALSE)), VLOOKUP(E1006,Store_Showcase!B2:I144,8, FALSE))</f>
      </c>
      <c r="T1006">
        <f>VLOOKUP(G1006,Sku_Consolidated!A2:R957,18,FALSE)</f>
      </c>
      <c r="U1006">
        <v>6355</v>
      </c>
      <c r="V1006">
        <f>IF(VLOOKUP(G1006,Sku_Consolidated!A2:S957,19,FALSE)="SHOWCASE", VLOOKUP(E1006,Store_Showcase!B2:L144,11, FALSE), IF(VLOOKUP(G1006,Sku_Consolidated!A2:S957,19,FALSE)="VAM",VLOOKUP(E1006,Store_VAM!B2:L273,11, FALSE),VLOOKUP(E1006,Store_SRP!B2:L110,11, FALSE)))</f>
      </c>
      <c r="W1006">
        <f>VLOOKUP(G1006,Sku_Consolidated!A2:W957,11,FALSE)</f>
      </c>
      <c r="X1006">
        <f>VLOOKUP(G1006,Sku_Consolidated!A2:H957,8,FALSE)</f>
      </c>
      <c r="Y1006">
        <f>VLOOKUP(G1006,Sku_Consolidated!A2:I957,9,FALSE)</f>
      </c>
      <c r="Z1006" t="s">
        <v>38</v>
      </c>
      <c r="AA1006">
        <f>VLOOKUP(G1006,Sku_Consolidated!A2:E957,5,FALSE)</f>
      </c>
      <c r="AB1006">
        <f>IF(VLOOKUP(G1006,Sku_Consolidated!A2:S957,19,FALSE)="SHOWCASE", VLOOKUP(E1006,Store_Showcase!B2:N144,13, FALSE), IF(VLOOKUP(G1006,Sku_Consolidated!A2:S957,19,FALSE)="VAM",VLOOKUP(E1006,Store_VAM!B2:N273,13, FALSE),VLOOKUP(E1006,Store_SRP!B2:N110,13, FALSE)))</f>
      </c>
      <c r="AC1006">
        <f>IF(IFERROR(AB1006,TRUE)=TRUE, "-","OK")</f>
      </c>
      <c r="AD1006" s="8" t="s">
        <v>2282</v>
      </c>
      <c r="AE1006" s="8" t="s">
        <v>39</v>
      </c>
      <c r="AF1006">
        <f>IF(IFERROR(VLOOKUP(E1006,Store_Showcase!B2:H144,{5}, FALSE), TRUE)=TRUE, IF(IFERROR(VLOOKUP(E1006,Store_SRP!B2:H110,{5}, FALSE), TRUE)=TRUE,VLOOKUP(E1006,Store_VAM!B2:H273,{5}, FALSE),VLOOKUP(E1006,Store_SRP!B2:H110,{5}, FALSE)), VLOOKUP(E1006,Store_Showcase!B2:H144,{5}, FALSE))</f>
      </c>
      <c r="AG1006">
        <f>IF(IFERROR(VLOOKUP(E1006,Store_Showcase!B2:H144,{6}, FALSE), TRUE)=TRUE, IF(IFERROR(VLOOKUP(E1006,Store_SRP!B2:H110,{6}, FALSE), TRUE)=TRUE,VLOOKUP(E1006,Store_VAM!B2:H273,{6}, FALSE),VLOOKUP(E1006,Store_SRP!B2:H110,{6}, FALSE)), VLOOKUP(E1006,Store_Showcase!B2:H144,{6}, FALSE))</f>
      </c>
      <c r="AH1006">
        <f>VLOOKUP(G1006,Sku_Consolidated!A2:R957,18,FALSE)</f>
      </c>
      <c r="AI1006">
        <f>VLOOKUP(G1006,Sku_Consolidated!A2:S957,19,FALSE)</f>
      </c>
      <c r="AJ1006">
        <f>VLOOKUP(G1006,Sku_Consolidated!A2:T957,20,FALSE)</f>
      </c>
    </row>
    <row r="1007" spans="1:36" x14ac:dyDescent="0.25">
      <c r="A1007">
        <v>2024</v>
      </c>
      <c r="B1007" t="s">
        <v>31</v>
      </c>
      <c r="C1007" t="s">
        <v>32</v>
      </c>
      <c r="D1007" t="s">
        <v>33</v>
      </c>
      <c r="E1007">
        <v>746</v>
      </c>
      <c r="F1007">
        <f>IF(IFERROR(VLOOKUP(E1007,Store_Showcase!B2:H144,{2}, FALSE), TRUE)=TRUE, IF(IFERROR(VLOOKUP(E1007,Store_SRP!B2:H110,{2}, FALSE), TRUE)=TRUE,VLOOKUP(E1007,Store_VAM!B2:H273,{2}, FALSE),VLOOKUP(E1007,Store_SRP!B2:H110,{2}, FALSE)), VLOOKUP(E1007,Store_Showcase!B2:H144,{2}, FALSE))</f>
      </c>
      <c r="G1007">
        <v>655318</v>
      </c>
      <c r="H1007" t="s">
        <v>696</v>
      </c>
      <c r="I1007" s="8" t="s">
        <v>2284</v>
      </c>
      <c r="J1007" t="s">
        <v>36</v>
      </c>
      <c r="K1007" s="8">
        <f>IF(J1007="PCK", I1007, 0)</f>
      </c>
      <c r="L1007" s="8">
        <f>IF(J1007="KLS", I1007, IF(J1007="PCK", I1007*VLOOKUP(G1007,Sku_Consolidated!A2:U957,21, FALSE),I1007*VLOOKUP(G1007,Sku_Consolidated!A2:U957,21, FALSE)))</f>
      </c>
      <c r="M1007" s="8">
        <f>IF(J1007="PCS", I1007, 0)</f>
      </c>
      <c r="N1007" s="8" t="s">
        <v>2285</v>
      </c>
      <c r="O1007" s="8">
        <f>N1007 * VLOOKUP(E1007&amp;VLOOKUP(G1007,Sku_Consolidated!A2:Q957,17,FALSE),Sku_CommRate!A2:E1002, 5, FALSE)</f>
      </c>
      <c r="P1007" s="8">
        <f>N1007 - O1007</f>
      </c>
      <c r="Q1007">
        <f>VLOOKUP(G1007,Sku_Consolidated!A2:G957,7, FALSE)</f>
      </c>
      <c r="R1007">
        <f>IF(IFERROR(VLOOKUP(E1007,Store_Showcase!B2:H144,7, FALSE), TRUE)=TRUE, IF(IFERROR(VLOOKUP(E1007,Store_SRP!B2:H110,7, FALSE), TRUE)=TRUE,VLOOKUP(E1007,Store_VAM!B2:H273,7, FALSE),VLOOKUP(E1007,Store_SRP!B2:H110,7, FALSE)), VLOOKUP(E1007,Store_Showcase!B2:H144,7, FALSE))</f>
      </c>
      <c r="S1007">
        <f>IF(IFERROR(VLOOKUP(E1007,Store_Showcase!B2:I144,8, FALSE), TRUE)=TRUE, IF(IFERROR(VLOOKUP(E1007,Store_SRP!B2:I110,8, FALSE), TRUE)=TRUE,VLOOKUP(E1007,Store_VAM!B2:I273,8, FALSE),VLOOKUP(E1007,Store_SRP!B2:I110,8, FALSE)), VLOOKUP(E1007,Store_Showcase!B2:I144,8, FALSE))</f>
      </c>
      <c r="T1007">
        <f>VLOOKUP(G1007,Sku_Consolidated!A2:R957,18,FALSE)</f>
      </c>
      <c r="U1007">
        <v>6243</v>
      </c>
      <c r="V1007">
        <f>IF(VLOOKUP(G1007,Sku_Consolidated!A2:S957,19,FALSE)="SHOWCASE", VLOOKUP(E1007,Store_Showcase!B2:L144,11, FALSE), IF(VLOOKUP(G1007,Sku_Consolidated!A2:S957,19,FALSE)="VAM",VLOOKUP(E1007,Store_VAM!B2:L273,11, FALSE),VLOOKUP(E1007,Store_SRP!B2:L110,11, FALSE)))</f>
      </c>
      <c r="W1007">
        <f>VLOOKUP(G1007,Sku_Consolidated!A2:W957,11,FALSE)</f>
      </c>
      <c r="X1007">
        <f>VLOOKUP(G1007,Sku_Consolidated!A2:H957,8,FALSE)</f>
      </c>
      <c r="Y1007">
        <f>VLOOKUP(G1007,Sku_Consolidated!A2:I957,9,FALSE)</f>
      </c>
      <c r="Z1007" t="s">
        <v>38</v>
      </c>
      <c r="AA1007">
        <f>VLOOKUP(G1007,Sku_Consolidated!A2:E957,5,FALSE)</f>
      </c>
      <c r="AB1007">
        <f>IF(VLOOKUP(G1007,Sku_Consolidated!A2:S957,19,FALSE)="SHOWCASE", VLOOKUP(E1007,Store_Showcase!B2:N144,13, FALSE), IF(VLOOKUP(G1007,Sku_Consolidated!A2:S957,19,FALSE)="VAM",VLOOKUP(E1007,Store_VAM!B2:N273,13, FALSE),VLOOKUP(E1007,Store_SRP!B2:N110,13, FALSE)))</f>
      </c>
      <c r="AC1007">
        <f>IF(IFERROR(AB1007,TRUE)=TRUE, "-","OK")</f>
      </c>
      <c r="AD1007" s="8" t="s">
        <v>2285</v>
      </c>
      <c r="AE1007" s="8" t="s">
        <v>39</v>
      </c>
      <c r="AF1007">
        <f>IF(IFERROR(VLOOKUP(E1007,Store_Showcase!B2:H144,{5}, FALSE), TRUE)=TRUE, IF(IFERROR(VLOOKUP(E1007,Store_SRP!B2:H110,{5}, FALSE), TRUE)=TRUE,VLOOKUP(E1007,Store_VAM!B2:H273,{5}, FALSE),VLOOKUP(E1007,Store_SRP!B2:H110,{5}, FALSE)), VLOOKUP(E1007,Store_Showcase!B2:H144,{5}, FALSE))</f>
      </c>
      <c r="AG1007">
        <f>IF(IFERROR(VLOOKUP(E1007,Store_Showcase!B2:H144,{6}, FALSE), TRUE)=TRUE, IF(IFERROR(VLOOKUP(E1007,Store_SRP!B2:H110,{6}, FALSE), TRUE)=TRUE,VLOOKUP(E1007,Store_VAM!B2:H273,{6}, FALSE),VLOOKUP(E1007,Store_SRP!B2:H110,{6}, FALSE)), VLOOKUP(E1007,Store_Showcase!B2:H144,{6}, FALSE))</f>
      </c>
      <c r="AH1007">
        <f>VLOOKUP(G1007,Sku_Consolidated!A2:R957,18,FALSE)</f>
      </c>
      <c r="AI1007">
        <f>VLOOKUP(G1007,Sku_Consolidated!A2:S957,19,FALSE)</f>
      </c>
      <c r="AJ1007">
        <f>VLOOKUP(G1007,Sku_Consolidated!A2:T957,20,FALSE)</f>
      </c>
    </row>
    <row r="1008" spans="1:36" x14ac:dyDescent="0.25">
      <c r="A1008">
        <v>2024</v>
      </c>
      <c r="B1008" t="s">
        <v>31</v>
      </c>
      <c r="C1008" t="s">
        <v>32</v>
      </c>
      <c r="D1008" t="s">
        <v>33</v>
      </c>
      <c r="E1008">
        <v>4049</v>
      </c>
      <c r="F1008">
        <f>IF(IFERROR(VLOOKUP(E1008,Store_Showcase!B2:H144,{2}, FALSE), TRUE)=TRUE, IF(IFERROR(VLOOKUP(E1008,Store_SRP!B2:H110,{2}, FALSE), TRUE)=TRUE,VLOOKUP(E1008,Store_VAM!B2:H273,{2}, FALSE),VLOOKUP(E1008,Store_SRP!B2:H110,{2}, FALSE)), VLOOKUP(E1008,Store_Showcase!B2:H144,{2}, FALSE))</f>
      </c>
      <c r="G1008">
        <v>655730</v>
      </c>
      <c r="H1008" t="s">
        <v>1794</v>
      </c>
      <c r="I1008" s="8" t="s">
        <v>2286</v>
      </c>
      <c r="J1008" t="s">
        <v>36</v>
      </c>
      <c r="K1008" s="8">
        <f>IF(J1008="PCK", I1008, 0)</f>
      </c>
      <c r="L1008" s="8">
        <f>IF(J1008="KLS", I1008, IF(J1008="PCK", I1008*VLOOKUP(G1008,Sku_Consolidated!A2:U957,21, FALSE),I1008*VLOOKUP(G1008,Sku_Consolidated!A2:U957,21, FALSE)))</f>
      </c>
      <c r="M1008" s="8">
        <f>IF(J1008="PCS", I1008, 0)</f>
      </c>
      <c r="N1008" s="8" t="s">
        <v>2287</v>
      </c>
      <c r="O1008" s="8">
        <f>N1008 * VLOOKUP(E1008&amp;VLOOKUP(G1008,Sku_Consolidated!A2:Q957,17,FALSE),Sku_CommRate!A2:E1002, 5, FALSE)</f>
      </c>
      <c r="P1008" s="8">
        <f>N1008 - O1008</f>
      </c>
      <c r="Q1008">
        <f>VLOOKUP(G1008,Sku_Consolidated!A2:G957,7, FALSE)</f>
      </c>
      <c r="R1008">
        <f>IF(IFERROR(VLOOKUP(E1008,Store_Showcase!B2:H144,7, FALSE), TRUE)=TRUE, IF(IFERROR(VLOOKUP(E1008,Store_SRP!B2:H110,7, FALSE), TRUE)=TRUE,VLOOKUP(E1008,Store_VAM!B2:H273,7, FALSE),VLOOKUP(E1008,Store_SRP!B2:H110,7, FALSE)), VLOOKUP(E1008,Store_Showcase!B2:H144,7, FALSE))</f>
      </c>
      <c r="S1008">
        <f>IF(IFERROR(VLOOKUP(E1008,Store_Showcase!B2:I144,8, FALSE), TRUE)=TRUE, IF(IFERROR(VLOOKUP(E1008,Store_SRP!B2:I110,8, FALSE), TRUE)=TRUE,VLOOKUP(E1008,Store_VAM!B2:I273,8, FALSE),VLOOKUP(E1008,Store_SRP!B2:I110,8, FALSE)), VLOOKUP(E1008,Store_Showcase!B2:I144,8, FALSE))</f>
      </c>
      <c r="T1008">
        <f>VLOOKUP(G1008,Sku_Consolidated!A2:R957,18,FALSE)</f>
      </c>
      <c r="U1008">
        <v>6451</v>
      </c>
      <c r="V1008">
        <f>IF(VLOOKUP(G1008,Sku_Consolidated!A2:S957,19,FALSE)="SHOWCASE", VLOOKUP(E1008,Store_Showcase!B2:L144,11, FALSE), IF(VLOOKUP(G1008,Sku_Consolidated!A2:S957,19,FALSE)="VAM",VLOOKUP(E1008,Store_VAM!B2:L273,11, FALSE),VLOOKUP(E1008,Store_SRP!B2:L110,11, FALSE)))</f>
      </c>
      <c r="W1008">
        <f>VLOOKUP(G1008,Sku_Consolidated!A2:W957,11,FALSE)</f>
      </c>
      <c r="X1008">
        <f>VLOOKUP(G1008,Sku_Consolidated!A2:H957,8,FALSE)</f>
      </c>
      <c r="Y1008">
        <f>VLOOKUP(G1008,Sku_Consolidated!A2:I957,9,FALSE)</f>
      </c>
      <c r="Z1008" t="s">
        <v>38</v>
      </c>
      <c r="AA1008">
        <f>VLOOKUP(G1008,Sku_Consolidated!A2:E957,5,FALSE)</f>
      </c>
      <c r="AB1008">
        <f>IF(VLOOKUP(G1008,Sku_Consolidated!A2:S957,19,FALSE)="SHOWCASE", VLOOKUP(E1008,Store_Showcase!B2:N144,13, FALSE), IF(VLOOKUP(G1008,Sku_Consolidated!A2:S957,19,FALSE)="VAM",VLOOKUP(E1008,Store_VAM!B2:N273,13, FALSE),VLOOKUP(E1008,Store_SRP!B2:N110,13, FALSE)))</f>
      </c>
      <c r="AC1008">
        <f>IF(IFERROR(AB1008,TRUE)=TRUE, "-","OK")</f>
      </c>
      <c r="AD1008" s="8" t="s">
        <v>2287</v>
      </c>
      <c r="AE1008" s="8" t="s">
        <v>39</v>
      </c>
      <c r="AF1008">
        <f>IF(IFERROR(VLOOKUP(E1008,Store_Showcase!B2:H144,{5}, FALSE), TRUE)=TRUE, IF(IFERROR(VLOOKUP(E1008,Store_SRP!B2:H110,{5}, FALSE), TRUE)=TRUE,VLOOKUP(E1008,Store_VAM!B2:H273,{5}, FALSE),VLOOKUP(E1008,Store_SRP!B2:H110,{5}, FALSE)), VLOOKUP(E1008,Store_Showcase!B2:H144,{5}, FALSE))</f>
      </c>
      <c r="AG1008">
        <f>IF(IFERROR(VLOOKUP(E1008,Store_Showcase!B2:H144,{6}, FALSE), TRUE)=TRUE, IF(IFERROR(VLOOKUP(E1008,Store_SRP!B2:H110,{6}, FALSE), TRUE)=TRUE,VLOOKUP(E1008,Store_VAM!B2:H273,{6}, FALSE),VLOOKUP(E1008,Store_SRP!B2:H110,{6}, FALSE)), VLOOKUP(E1008,Store_Showcase!B2:H144,{6}, FALSE))</f>
      </c>
      <c r="AH1008">
        <f>VLOOKUP(G1008,Sku_Consolidated!A2:R957,18,FALSE)</f>
      </c>
      <c r="AI1008">
        <f>VLOOKUP(G1008,Sku_Consolidated!A2:S957,19,FALSE)</f>
      </c>
      <c r="AJ1008">
        <f>VLOOKUP(G1008,Sku_Consolidated!A2:T957,20,FALSE)</f>
      </c>
    </row>
    <row r="1009" spans="1:36" x14ac:dyDescent="0.25">
      <c r="A1009">
        <v>2024</v>
      </c>
      <c r="B1009" t="s">
        <v>31</v>
      </c>
      <c r="C1009" t="s">
        <v>32</v>
      </c>
      <c r="D1009" t="s">
        <v>33</v>
      </c>
      <c r="E1009">
        <v>111</v>
      </c>
      <c r="F1009">
        <f>IF(IFERROR(VLOOKUP(E1009,Store_Showcase!B2:H144,{2}, FALSE), TRUE)=TRUE, IF(IFERROR(VLOOKUP(E1009,Store_SRP!B2:H110,{2}, FALSE), TRUE)=TRUE,VLOOKUP(E1009,Store_VAM!B2:H273,{2}, FALSE),VLOOKUP(E1009,Store_SRP!B2:H110,{2}, FALSE)), VLOOKUP(E1009,Store_Showcase!B2:H144,{2}, FALSE))</f>
      </c>
      <c r="G1009">
        <v>655730</v>
      </c>
      <c r="H1009" t="s">
        <v>1794</v>
      </c>
      <c r="I1009" s="8" t="s">
        <v>2206</v>
      </c>
      <c r="J1009" t="s">
        <v>36</v>
      </c>
      <c r="K1009" s="8">
        <f>IF(J1009="PCK", I1009, 0)</f>
      </c>
      <c r="L1009" s="8">
        <f>IF(J1009="KLS", I1009, IF(J1009="PCK", I1009*VLOOKUP(G1009,Sku_Consolidated!A2:U957,21, FALSE),I1009*VLOOKUP(G1009,Sku_Consolidated!A2:U957,21, FALSE)))</f>
      </c>
      <c r="M1009" s="8">
        <f>IF(J1009="PCS", I1009, 0)</f>
      </c>
      <c r="N1009" s="8" t="s">
        <v>2288</v>
      </c>
      <c r="O1009" s="8">
        <f>N1009 * VLOOKUP(E1009&amp;VLOOKUP(G1009,Sku_Consolidated!A2:Q957,17,FALSE),Sku_CommRate!A2:E1002, 5, FALSE)</f>
      </c>
      <c r="P1009" s="8">
        <f>N1009 - O1009</f>
      </c>
      <c r="Q1009">
        <f>VLOOKUP(G1009,Sku_Consolidated!A2:G957,7, FALSE)</f>
      </c>
      <c r="R1009">
        <f>IF(IFERROR(VLOOKUP(E1009,Store_Showcase!B2:H144,7, FALSE), TRUE)=TRUE, IF(IFERROR(VLOOKUP(E1009,Store_SRP!B2:H110,7, FALSE), TRUE)=TRUE,VLOOKUP(E1009,Store_VAM!B2:H273,7, FALSE),VLOOKUP(E1009,Store_SRP!B2:H110,7, FALSE)), VLOOKUP(E1009,Store_Showcase!B2:H144,7, FALSE))</f>
      </c>
      <c r="S1009">
        <f>IF(IFERROR(VLOOKUP(E1009,Store_Showcase!B2:I144,8, FALSE), TRUE)=TRUE, IF(IFERROR(VLOOKUP(E1009,Store_SRP!B2:I110,8, FALSE), TRUE)=TRUE,VLOOKUP(E1009,Store_VAM!B2:I273,8, FALSE),VLOOKUP(E1009,Store_SRP!B2:I110,8, FALSE)), VLOOKUP(E1009,Store_Showcase!B2:I144,8, FALSE))</f>
      </c>
      <c r="T1009">
        <f>VLOOKUP(G1009,Sku_Consolidated!A2:R957,18,FALSE)</f>
      </c>
      <c r="U1009">
        <v>6451</v>
      </c>
      <c r="V1009">
        <f>IF(VLOOKUP(G1009,Sku_Consolidated!A2:S957,19,FALSE)="SHOWCASE", VLOOKUP(E1009,Store_Showcase!B2:L144,11, FALSE), IF(VLOOKUP(G1009,Sku_Consolidated!A2:S957,19,FALSE)="VAM",VLOOKUP(E1009,Store_VAM!B2:L273,11, FALSE),VLOOKUP(E1009,Store_SRP!B2:L110,11, FALSE)))</f>
      </c>
      <c r="W1009">
        <f>VLOOKUP(G1009,Sku_Consolidated!A2:W957,11,FALSE)</f>
      </c>
      <c r="X1009">
        <f>VLOOKUP(G1009,Sku_Consolidated!A2:H957,8,FALSE)</f>
      </c>
      <c r="Y1009">
        <f>VLOOKUP(G1009,Sku_Consolidated!A2:I957,9,FALSE)</f>
      </c>
      <c r="Z1009" t="s">
        <v>38</v>
      </c>
      <c r="AA1009">
        <f>VLOOKUP(G1009,Sku_Consolidated!A2:E957,5,FALSE)</f>
      </c>
      <c r="AB1009">
        <f>IF(VLOOKUP(G1009,Sku_Consolidated!A2:S957,19,FALSE)="SHOWCASE", VLOOKUP(E1009,Store_Showcase!B2:N144,13, FALSE), IF(VLOOKUP(G1009,Sku_Consolidated!A2:S957,19,FALSE)="VAM",VLOOKUP(E1009,Store_VAM!B2:N273,13, FALSE),VLOOKUP(E1009,Store_SRP!B2:N110,13, FALSE)))</f>
      </c>
      <c r="AC1009">
        <f>IF(IFERROR(AB1009,TRUE)=TRUE, "-","OK")</f>
      </c>
      <c r="AD1009" s="8" t="s">
        <v>2288</v>
      </c>
      <c r="AE1009" s="8" t="s">
        <v>39</v>
      </c>
      <c r="AF1009">
        <f>IF(IFERROR(VLOOKUP(E1009,Store_Showcase!B2:H144,{5}, FALSE), TRUE)=TRUE, IF(IFERROR(VLOOKUP(E1009,Store_SRP!B2:H110,{5}, FALSE), TRUE)=TRUE,VLOOKUP(E1009,Store_VAM!B2:H273,{5}, FALSE),VLOOKUP(E1009,Store_SRP!B2:H110,{5}, FALSE)), VLOOKUP(E1009,Store_Showcase!B2:H144,{5}, FALSE))</f>
      </c>
      <c r="AG1009">
        <f>IF(IFERROR(VLOOKUP(E1009,Store_Showcase!B2:H144,{6}, FALSE), TRUE)=TRUE, IF(IFERROR(VLOOKUP(E1009,Store_SRP!B2:H110,{6}, FALSE), TRUE)=TRUE,VLOOKUP(E1009,Store_VAM!B2:H273,{6}, FALSE),VLOOKUP(E1009,Store_SRP!B2:H110,{6}, FALSE)), VLOOKUP(E1009,Store_Showcase!B2:H144,{6}, FALSE))</f>
      </c>
      <c r="AH1009">
        <f>VLOOKUP(G1009,Sku_Consolidated!A2:R957,18,FALSE)</f>
      </c>
      <c r="AI1009">
        <f>VLOOKUP(G1009,Sku_Consolidated!A2:S957,19,FALSE)</f>
      </c>
      <c r="AJ1009">
        <f>VLOOKUP(G1009,Sku_Consolidated!A2:T957,20,FALSE)</f>
      </c>
    </row>
    <row r="1010" spans="1:36" x14ac:dyDescent="0.25">
      <c r="A1010">
        <v>2024</v>
      </c>
      <c r="B1010" t="s">
        <v>31</v>
      </c>
      <c r="C1010" t="s">
        <v>32</v>
      </c>
      <c r="D1010" t="s">
        <v>33</v>
      </c>
      <c r="E1010">
        <v>625</v>
      </c>
      <c r="F1010">
        <f>IF(IFERROR(VLOOKUP(E1010,Store_Showcase!B2:H144,{2}, FALSE), TRUE)=TRUE, IF(IFERROR(VLOOKUP(E1010,Store_SRP!B2:H110,{2}, FALSE), TRUE)=TRUE,VLOOKUP(E1010,Store_VAM!B2:H273,{2}, FALSE),VLOOKUP(E1010,Store_SRP!B2:H110,{2}, FALSE)), VLOOKUP(E1010,Store_Showcase!B2:H144,{2}, FALSE))</f>
      </c>
      <c r="G1010">
        <v>671782</v>
      </c>
      <c r="H1010" t="s">
        <v>1549</v>
      </c>
      <c r="I1010" s="8" t="s">
        <v>1643</v>
      </c>
      <c r="J1010" t="s">
        <v>493</v>
      </c>
      <c r="K1010" s="8">
        <f>IF(J1010="PCK", I1010, 0)</f>
      </c>
      <c r="L1010" s="8">
        <f>IF(J1010="KLS", I1010, IF(J1010="PCK", I1010*VLOOKUP(G1010,Sku_Consolidated!A2:U957,21, FALSE),I1010*VLOOKUP(G1010,Sku_Consolidated!A2:U957,21, FALSE)))</f>
      </c>
      <c r="M1010" s="8">
        <f>IF(J1010="PCS", I1010, 0)</f>
      </c>
      <c r="N1010" s="8" t="s">
        <v>2289</v>
      </c>
      <c r="O1010" s="8">
        <f>N1010 * VLOOKUP(E1010&amp;VLOOKUP(G1010,Sku_Consolidated!A2:Q957,17,FALSE),Sku_CommRate!A2:E1002, 5, FALSE)</f>
      </c>
      <c r="P1010" s="8">
        <f>N1010 - O1010</f>
      </c>
      <c r="Q1010">
        <f>VLOOKUP(G1010,Sku_Consolidated!A2:G957,7, FALSE)</f>
      </c>
      <c r="R1010">
        <f>IF(IFERROR(VLOOKUP(E1010,Store_Showcase!B2:H144,7, FALSE), TRUE)=TRUE, IF(IFERROR(VLOOKUP(E1010,Store_SRP!B2:H110,7, FALSE), TRUE)=TRUE,VLOOKUP(E1010,Store_VAM!B2:H273,7, FALSE),VLOOKUP(E1010,Store_SRP!B2:H110,7, FALSE)), VLOOKUP(E1010,Store_Showcase!B2:H144,7, FALSE))</f>
      </c>
      <c r="S1010">
        <f>IF(IFERROR(VLOOKUP(E1010,Store_Showcase!B2:I144,8, FALSE), TRUE)=TRUE, IF(IFERROR(VLOOKUP(E1010,Store_SRP!B2:I110,8, FALSE), TRUE)=TRUE,VLOOKUP(E1010,Store_VAM!B2:I273,8, FALSE),VLOOKUP(E1010,Store_SRP!B2:I110,8, FALSE)), VLOOKUP(E1010,Store_Showcase!B2:I144,8, FALSE))</f>
      </c>
      <c r="T1010">
        <f>VLOOKUP(G1010,Sku_Consolidated!A2:R957,18,FALSE)</f>
      </c>
      <c r="U1010">
        <v>2100006717822</v>
      </c>
      <c r="V1010">
        <f>IF(VLOOKUP(G1010,Sku_Consolidated!A2:S957,19,FALSE)="SHOWCASE", VLOOKUP(E1010,Store_Showcase!B2:L144,11, FALSE), IF(VLOOKUP(G1010,Sku_Consolidated!A2:S957,19,FALSE)="VAM",VLOOKUP(E1010,Store_VAM!B2:L273,11, FALSE),VLOOKUP(E1010,Store_SRP!B2:L110,11, FALSE)))</f>
      </c>
      <c r="W1010">
        <f>VLOOKUP(G1010,Sku_Consolidated!A2:W957,11,FALSE)</f>
      </c>
      <c r="X1010">
        <f>VLOOKUP(G1010,Sku_Consolidated!A2:H957,8,FALSE)</f>
      </c>
      <c r="Y1010">
        <f>VLOOKUP(G1010,Sku_Consolidated!A2:I957,9,FALSE)</f>
      </c>
      <c r="Z1010" t="s">
        <v>38</v>
      </c>
      <c r="AA1010">
        <f>VLOOKUP(G1010,Sku_Consolidated!A2:E957,5,FALSE)</f>
      </c>
      <c r="AB1010">
        <f>IF(VLOOKUP(G1010,Sku_Consolidated!A2:S957,19,FALSE)="SHOWCASE", VLOOKUP(E1010,Store_Showcase!B2:N144,13, FALSE), IF(VLOOKUP(G1010,Sku_Consolidated!A2:S957,19,FALSE)="VAM",VLOOKUP(E1010,Store_VAM!B2:N273,13, FALSE),VLOOKUP(E1010,Store_SRP!B2:N110,13, FALSE)))</f>
      </c>
      <c r="AC1010">
        <f>IF(IFERROR(AB1010,TRUE)=TRUE, "-","OK")</f>
      </c>
      <c r="AD1010" s="8" t="s">
        <v>2289</v>
      </c>
      <c r="AE1010" s="8" t="s">
        <v>39</v>
      </c>
      <c r="AF1010">
        <f>IF(IFERROR(VLOOKUP(E1010,Store_Showcase!B2:H144,{5}, FALSE), TRUE)=TRUE, IF(IFERROR(VLOOKUP(E1010,Store_SRP!B2:H110,{5}, FALSE), TRUE)=TRUE,VLOOKUP(E1010,Store_VAM!B2:H273,{5}, FALSE),VLOOKUP(E1010,Store_SRP!B2:H110,{5}, FALSE)), VLOOKUP(E1010,Store_Showcase!B2:H144,{5}, FALSE))</f>
      </c>
      <c r="AG1010">
        <f>IF(IFERROR(VLOOKUP(E1010,Store_Showcase!B2:H144,{6}, FALSE), TRUE)=TRUE, IF(IFERROR(VLOOKUP(E1010,Store_SRP!B2:H110,{6}, FALSE), TRUE)=TRUE,VLOOKUP(E1010,Store_VAM!B2:H273,{6}, FALSE),VLOOKUP(E1010,Store_SRP!B2:H110,{6}, FALSE)), VLOOKUP(E1010,Store_Showcase!B2:H144,{6}, FALSE))</f>
      </c>
      <c r="AH1010">
        <f>VLOOKUP(G1010,Sku_Consolidated!A2:R957,18,FALSE)</f>
      </c>
      <c r="AI1010">
        <f>VLOOKUP(G1010,Sku_Consolidated!A2:S957,19,FALSE)</f>
      </c>
      <c r="AJ1010">
        <f>VLOOKUP(G1010,Sku_Consolidated!A2:T957,20,FALSE)</f>
      </c>
    </row>
    <row r="1011" spans="1:36" x14ac:dyDescent="0.25">
      <c r="A1011">
        <v>2024</v>
      </c>
      <c r="B1011" t="s">
        <v>31</v>
      </c>
      <c r="C1011" t="s">
        <v>32</v>
      </c>
      <c r="D1011" t="s">
        <v>33</v>
      </c>
      <c r="E1011">
        <v>614</v>
      </c>
      <c r="F1011">
        <f>IF(IFERROR(VLOOKUP(E1011,Store_Showcase!B2:H144,{2}, FALSE), TRUE)=TRUE, IF(IFERROR(VLOOKUP(E1011,Store_SRP!B2:H110,{2}, FALSE), TRUE)=TRUE,VLOOKUP(E1011,Store_VAM!B2:H273,{2}, FALSE),VLOOKUP(E1011,Store_SRP!B2:H110,{2}, FALSE)), VLOOKUP(E1011,Store_Showcase!B2:H144,{2}, FALSE))</f>
      </c>
      <c r="G1011">
        <v>671781</v>
      </c>
      <c r="H1011" t="s">
        <v>1676</v>
      </c>
      <c r="I1011" s="8" t="s">
        <v>1643</v>
      </c>
      <c r="J1011" t="s">
        <v>493</v>
      </c>
      <c r="K1011" s="8">
        <f>IF(J1011="PCK", I1011, 0)</f>
      </c>
      <c r="L1011" s="8">
        <f>IF(J1011="KLS", I1011, IF(J1011="PCK", I1011*VLOOKUP(G1011,Sku_Consolidated!A2:U957,21, FALSE),I1011*VLOOKUP(G1011,Sku_Consolidated!A2:U957,21, FALSE)))</f>
      </c>
      <c r="M1011" s="8">
        <f>IF(J1011="PCS", I1011, 0)</f>
      </c>
      <c r="N1011" s="8" t="s">
        <v>2289</v>
      </c>
      <c r="O1011" s="8">
        <f>N1011 * VLOOKUP(E1011&amp;VLOOKUP(G1011,Sku_Consolidated!A2:Q957,17,FALSE),Sku_CommRate!A2:E1002, 5, FALSE)</f>
      </c>
      <c r="P1011" s="8">
        <f>N1011 - O1011</f>
      </c>
      <c r="Q1011">
        <f>VLOOKUP(G1011,Sku_Consolidated!A2:G957,7, FALSE)</f>
      </c>
      <c r="R1011">
        <f>IF(IFERROR(VLOOKUP(E1011,Store_Showcase!B2:H144,7, FALSE), TRUE)=TRUE, IF(IFERROR(VLOOKUP(E1011,Store_SRP!B2:H110,7, FALSE), TRUE)=TRUE,VLOOKUP(E1011,Store_VAM!B2:H273,7, FALSE),VLOOKUP(E1011,Store_SRP!B2:H110,7, FALSE)), VLOOKUP(E1011,Store_Showcase!B2:H144,7, FALSE))</f>
      </c>
      <c r="S1011">
        <f>IF(IFERROR(VLOOKUP(E1011,Store_Showcase!B2:I144,8, FALSE), TRUE)=TRUE, IF(IFERROR(VLOOKUP(E1011,Store_SRP!B2:I110,8, FALSE), TRUE)=TRUE,VLOOKUP(E1011,Store_VAM!B2:I273,8, FALSE),VLOOKUP(E1011,Store_SRP!B2:I110,8, FALSE)), VLOOKUP(E1011,Store_Showcase!B2:I144,8, FALSE))</f>
      </c>
      <c r="T1011">
        <f>VLOOKUP(G1011,Sku_Consolidated!A2:R957,18,FALSE)</f>
      </c>
      <c r="U1011">
        <v>2100006717815</v>
      </c>
      <c r="V1011">
        <f>IF(VLOOKUP(G1011,Sku_Consolidated!A2:S957,19,FALSE)="SHOWCASE", VLOOKUP(E1011,Store_Showcase!B2:L144,11, FALSE), IF(VLOOKUP(G1011,Sku_Consolidated!A2:S957,19,FALSE)="VAM",VLOOKUP(E1011,Store_VAM!B2:L273,11, FALSE),VLOOKUP(E1011,Store_SRP!B2:L110,11, FALSE)))</f>
      </c>
      <c r="W1011">
        <f>VLOOKUP(G1011,Sku_Consolidated!A2:W957,11,FALSE)</f>
      </c>
      <c r="X1011">
        <f>VLOOKUP(G1011,Sku_Consolidated!A2:H957,8,FALSE)</f>
      </c>
      <c r="Y1011">
        <f>VLOOKUP(G1011,Sku_Consolidated!A2:I957,9,FALSE)</f>
      </c>
      <c r="Z1011" t="s">
        <v>38</v>
      </c>
      <c r="AA1011">
        <f>VLOOKUP(G1011,Sku_Consolidated!A2:E957,5,FALSE)</f>
      </c>
      <c r="AB1011">
        <f>IF(VLOOKUP(G1011,Sku_Consolidated!A2:S957,19,FALSE)="SHOWCASE", VLOOKUP(E1011,Store_Showcase!B2:N144,13, FALSE), IF(VLOOKUP(G1011,Sku_Consolidated!A2:S957,19,FALSE)="VAM",VLOOKUP(E1011,Store_VAM!B2:N273,13, FALSE),VLOOKUP(E1011,Store_SRP!B2:N110,13, FALSE)))</f>
      </c>
      <c r="AC1011">
        <f>IF(IFERROR(AB1011,TRUE)=TRUE, "-","OK")</f>
      </c>
      <c r="AD1011" s="8" t="s">
        <v>2289</v>
      </c>
      <c r="AE1011" s="8" t="s">
        <v>39</v>
      </c>
      <c r="AF1011">
        <f>IF(IFERROR(VLOOKUP(E1011,Store_Showcase!B2:H144,{5}, FALSE), TRUE)=TRUE, IF(IFERROR(VLOOKUP(E1011,Store_SRP!B2:H110,{5}, FALSE), TRUE)=TRUE,VLOOKUP(E1011,Store_VAM!B2:H273,{5}, FALSE),VLOOKUP(E1011,Store_SRP!B2:H110,{5}, FALSE)), VLOOKUP(E1011,Store_Showcase!B2:H144,{5}, FALSE))</f>
      </c>
      <c r="AG1011">
        <f>IF(IFERROR(VLOOKUP(E1011,Store_Showcase!B2:H144,{6}, FALSE), TRUE)=TRUE, IF(IFERROR(VLOOKUP(E1011,Store_SRP!B2:H110,{6}, FALSE), TRUE)=TRUE,VLOOKUP(E1011,Store_VAM!B2:H273,{6}, FALSE),VLOOKUP(E1011,Store_SRP!B2:H110,{6}, FALSE)), VLOOKUP(E1011,Store_Showcase!B2:H144,{6}, FALSE))</f>
      </c>
      <c r="AH1011">
        <f>VLOOKUP(G1011,Sku_Consolidated!A2:R957,18,FALSE)</f>
      </c>
      <c r="AI1011">
        <f>VLOOKUP(G1011,Sku_Consolidated!A2:S957,19,FALSE)</f>
      </c>
      <c r="AJ1011">
        <f>VLOOKUP(G1011,Sku_Consolidated!A2:T957,20,FALSE)</f>
      </c>
    </row>
    <row r="1012" spans="1:36" x14ac:dyDescent="0.25">
      <c r="A1012">
        <v>2024</v>
      </c>
      <c r="B1012" t="s">
        <v>31</v>
      </c>
      <c r="C1012" t="s">
        <v>32</v>
      </c>
      <c r="D1012" t="s">
        <v>33</v>
      </c>
      <c r="E1012">
        <v>618</v>
      </c>
      <c r="F1012">
        <f>IF(IFERROR(VLOOKUP(E1012,Store_Showcase!B2:H144,{2}, FALSE), TRUE)=TRUE, IF(IFERROR(VLOOKUP(E1012,Store_SRP!B2:H110,{2}, FALSE), TRUE)=TRUE,VLOOKUP(E1012,Store_VAM!B2:H273,{2}, FALSE),VLOOKUP(E1012,Store_SRP!B2:H110,{2}, FALSE)), VLOOKUP(E1012,Store_Showcase!B2:H144,{2}, FALSE))</f>
      </c>
      <c r="G1012">
        <v>671781</v>
      </c>
      <c r="H1012" t="s">
        <v>1676</v>
      </c>
      <c r="I1012" s="8" t="s">
        <v>1643</v>
      </c>
      <c r="J1012" t="s">
        <v>493</v>
      </c>
      <c r="K1012" s="8">
        <f>IF(J1012="PCK", I1012, 0)</f>
      </c>
      <c r="L1012" s="8">
        <f>IF(J1012="KLS", I1012, IF(J1012="PCK", I1012*VLOOKUP(G1012,Sku_Consolidated!A2:U957,21, FALSE),I1012*VLOOKUP(G1012,Sku_Consolidated!A2:U957,21, FALSE)))</f>
      </c>
      <c r="M1012" s="8">
        <f>IF(J1012="PCS", I1012, 0)</f>
      </c>
      <c r="N1012" s="8" t="s">
        <v>2289</v>
      </c>
      <c r="O1012" s="8">
        <f>N1012 * VLOOKUP(E1012&amp;VLOOKUP(G1012,Sku_Consolidated!A2:Q957,17,FALSE),Sku_CommRate!A2:E1002, 5, FALSE)</f>
      </c>
      <c r="P1012" s="8">
        <f>N1012 - O1012</f>
      </c>
      <c r="Q1012">
        <f>VLOOKUP(G1012,Sku_Consolidated!A2:G957,7, FALSE)</f>
      </c>
      <c r="R1012">
        <f>IF(IFERROR(VLOOKUP(E1012,Store_Showcase!B2:H144,7, FALSE), TRUE)=TRUE, IF(IFERROR(VLOOKUP(E1012,Store_SRP!B2:H110,7, FALSE), TRUE)=TRUE,VLOOKUP(E1012,Store_VAM!B2:H273,7, FALSE),VLOOKUP(E1012,Store_SRP!B2:H110,7, FALSE)), VLOOKUP(E1012,Store_Showcase!B2:H144,7, FALSE))</f>
      </c>
      <c r="S1012">
        <f>IF(IFERROR(VLOOKUP(E1012,Store_Showcase!B2:I144,8, FALSE), TRUE)=TRUE, IF(IFERROR(VLOOKUP(E1012,Store_SRP!B2:I110,8, FALSE), TRUE)=TRUE,VLOOKUP(E1012,Store_VAM!B2:I273,8, FALSE),VLOOKUP(E1012,Store_SRP!B2:I110,8, FALSE)), VLOOKUP(E1012,Store_Showcase!B2:I144,8, FALSE))</f>
      </c>
      <c r="T1012">
        <f>VLOOKUP(G1012,Sku_Consolidated!A2:R957,18,FALSE)</f>
      </c>
      <c r="U1012">
        <v>2100006717815</v>
      </c>
      <c r="V1012">
        <f>IF(VLOOKUP(G1012,Sku_Consolidated!A2:S957,19,FALSE)="SHOWCASE", VLOOKUP(E1012,Store_Showcase!B2:L144,11, FALSE), IF(VLOOKUP(G1012,Sku_Consolidated!A2:S957,19,FALSE)="VAM",VLOOKUP(E1012,Store_VAM!B2:L273,11, FALSE),VLOOKUP(E1012,Store_SRP!B2:L110,11, FALSE)))</f>
      </c>
      <c r="W1012">
        <f>VLOOKUP(G1012,Sku_Consolidated!A2:W957,11,FALSE)</f>
      </c>
      <c r="X1012">
        <f>VLOOKUP(G1012,Sku_Consolidated!A2:H957,8,FALSE)</f>
      </c>
      <c r="Y1012">
        <f>VLOOKUP(G1012,Sku_Consolidated!A2:I957,9,FALSE)</f>
      </c>
      <c r="Z1012" t="s">
        <v>38</v>
      </c>
      <c r="AA1012">
        <f>VLOOKUP(G1012,Sku_Consolidated!A2:E957,5,FALSE)</f>
      </c>
      <c r="AB1012">
        <f>IF(VLOOKUP(G1012,Sku_Consolidated!A2:S957,19,FALSE)="SHOWCASE", VLOOKUP(E1012,Store_Showcase!B2:N144,13, FALSE), IF(VLOOKUP(G1012,Sku_Consolidated!A2:S957,19,FALSE)="VAM",VLOOKUP(E1012,Store_VAM!B2:N273,13, FALSE),VLOOKUP(E1012,Store_SRP!B2:N110,13, FALSE)))</f>
      </c>
      <c r="AC1012">
        <f>IF(IFERROR(AB1012,TRUE)=TRUE, "-","OK")</f>
      </c>
      <c r="AD1012" s="8" t="s">
        <v>2289</v>
      </c>
      <c r="AE1012" s="8" t="s">
        <v>39</v>
      </c>
      <c r="AF1012">
        <f>IF(IFERROR(VLOOKUP(E1012,Store_Showcase!B2:H144,{5}, FALSE), TRUE)=TRUE, IF(IFERROR(VLOOKUP(E1012,Store_SRP!B2:H110,{5}, FALSE), TRUE)=TRUE,VLOOKUP(E1012,Store_VAM!B2:H273,{5}, FALSE),VLOOKUP(E1012,Store_SRP!B2:H110,{5}, FALSE)), VLOOKUP(E1012,Store_Showcase!B2:H144,{5}, FALSE))</f>
      </c>
      <c r="AG1012">
        <f>IF(IFERROR(VLOOKUP(E1012,Store_Showcase!B2:H144,{6}, FALSE), TRUE)=TRUE, IF(IFERROR(VLOOKUP(E1012,Store_SRP!B2:H110,{6}, FALSE), TRUE)=TRUE,VLOOKUP(E1012,Store_VAM!B2:H273,{6}, FALSE),VLOOKUP(E1012,Store_SRP!B2:H110,{6}, FALSE)), VLOOKUP(E1012,Store_Showcase!B2:H144,{6}, FALSE))</f>
      </c>
      <c r="AH1012">
        <f>VLOOKUP(G1012,Sku_Consolidated!A2:R957,18,FALSE)</f>
      </c>
      <c r="AI1012">
        <f>VLOOKUP(G1012,Sku_Consolidated!A2:S957,19,FALSE)</f>
      </c>
      <c r="AJ1012">
        <f>VLOOKUP(G1012,Sku_Consolidated!A2:T957,20,FALSE)</f>
      </c>
    </row>
    <row r="1013" spans="1:36" x14ac:dyDescent="0.25">
      <c r="A1013">
        <v>2024</v>
      </c>
      <c r="B1013" t="s">
        <v>31</v>
      </c>
      <c r="C1013" t="s">
        <v>32</v>
      </c>
      <c r="D1013" t="s">
        <v>33</v>
      </c>
      <c r="E1013">
        <v>607</v>
      </c>
      <c r="F1013">
        <f>IF(IFERROR(VLOOKUP(E1013,Store_Showcase!B2:H144,{2}, FALSE), TRUE)=TRUE, IF(IFERROR(VLOOKUP(E1013,Store_SRP!B2:H110,{2}, FALSE), TRUE)=TRUE,VLOOKUP(E1013,Store_VAM!B2:H273,{2}, FALSE),VLOOKUP(E1013,Store_SRP!B2:H110,{2}, FALSE)), VLOOKUP(E1013,Store_Showcase!B2:H144,{2}, FALSE))</f>
      </c>
      <c r="G1013">
        <v>671781</v>
      </c>
      <c r="H1013" t="s">
        <v>1676</v>
      </c>
      <c r="I1013" s="8" t="s">
        <v>1643</v>
      </c>
      <c r="J1013" t="s">
        <v>493</v>
      </c>
      <c r="K1013" s="8">
        <f>IF(J1013="PCK", I1013, 0)</f>
      </c>
      <c r="L1013" s="8">
        <f>IF(J1013="KLS", I1013, IF(J1013="PCK", I1013*VLOOKUP(G1013,Sku_Consolidated!A2:U957,21, FALSE),I1013*VLOOKUP(G1013,Sku_Consolidated!A2:U957,21, FALSE)))</f>
      </c>
      <c r="M1013" s="8">
        <f>IF(J1013="PCS", I1013, 0)</f>
      </c>
      <c r="N1013" s="8" t="s">
        <v>2289</v>
      </c>
      <c r="O1013" s="8">
        <f>N1013 * VLOOKUP(E1013&amp;VLOOKUP(G1013,Sku_Consolidated!A2:Q957,17,FALSE),Sku_CommRate!A2:E1002, 5, FALSE)</f>
      </c>
      <c r="P1013" s="8">
        <f>N1013 - O1013</f>
      </c>
      <c r="Q1013">
        <f>VLOOKUP(G1013,Sku_Consolidated!A2:G957,7, FALSE)</f>
      </c>
      <c r="R1013">
        <f>IF(IFERROR(VLOOKUP(E1013,Store_Showcase!B2:H144,7, FALSE), TRUE)=TRUE, IF(IFERROR(VLOOKUP(E1013,Store_SRP!B2:H110,7, FALSE), TRUE)=TRUE,VLOOKUP(E1013,Store_VAM!B2:H273,7, FALSE),VLOOKUP(E1013,Store_SRP!B2:H110,7, FALSE)), VLOOKUP(E1013,Store_Showcase!B2:H144,7, FALSE))</f>
      </c>
      <c r="S1013">
        <f>IF(IFERROR(VLOOKUP(E1013,Store_Showcase!B2:I144,8, FALSE), TRUE)=TRUE, IF(IFERROR(VLOOKUP(E1013,Store_SRP!B2:I110,8, FALSE), TRUE)=TRUE,VLOOKUP(E1013,Store_VAM!B2:I273,8, FALSE),VLOOKUP(E1013,Store_SRP!B2:I110,8, FALSE)), VLOOKUP(E1013,Store_Showcase!B2:I144,8, FALSE))</f>
      </c>
      <c r="T1013">
        <f>VLOOKUP(G1013,Sku_Consolidated!A2:R957,18,FALSE)</f>
      </c>
      <c r="U1013">
        <v>2100006717815</v>
      </c>
      <c r="V1013">
        <f>IF(VLOOKUP(G1013,Sku_Consolidated!A2:S957,19,FALSE)="SHOWCASE", VLOOKUP(E1013,Store_Showcase!B2:L144,11, FALSE), IF(VLOOKUP(G1013,Sku_Consolidated!A2:S957,19,FALSE)="VAM",VLOOKUP(E1013,Store_VAM!B2:L273,11, FALSE),VLOOKUP(E1013,Store_SRP!B2:L110,11, FALSE)))</f>
      </c>
      <c r="W1013">
        <f>VLOOKUP(G1013,Sku_Consolidated!A2:W957,11,FALSE)</f>
      </c>
      <c r="X1013">
        <f>VLOOKUP(G1013,Sku_Consolidated!A2:H957,8,FALSE)</f>
      </c>
      <c r="Y1013">
        <f>VLOOKUP(G1013,Sku_Consolidated!A2:I957,9,FALSE)</f>
      </c>
      <c r="Z1013" t="s">
        <v>38</v>
      </c>
      <c r="AA1013">
        <f>VLOOKUP(G1013,Sku_Consolidated!A2:E957,5,FALSE)</f>
      </c>
      <c r="AB1013">
        <f>IF(VLOOKUP(G1013,Sku_Consolidated!A2:S957,19,FALSE)="SHOWCASE", VLOOKUP(E1013,Store_Showcase!B2:N144,13, FALSE), IF(VLOOKUP(G1013,Sku_Consolidated!A2:S957,19,FALSE)="VAM",VLOOKUP(E1013,Store_VAM!B2:N273,13, FALSE),VLOOKUP(E1013,Store_SRP!B2:N110,13, FALSE)))</f>
      </c>
      <c r="AC1013">
        <f>IF(IFERROR(AB1013,TRUE)=TRUE, "-","OK")</f>
      </c>
      <c r="AD1013" s="8" t="s">
        <v>2289</v>
      </c>
      <c r="AE1013" s="8" t="s">
        <v>39</v>
      </c>
      <c r="AF1013">
        <f>IF(IFERROR(VLOOKUP(E1013,Store_Showcase!B2:H144,{5}, FALSE), TRUE)=TRUE, IF(IFERROR(VLOOKUP(E1013,Store_SRP!B2:H110,{5}, FALSE), TRUE)=TRUE,VLOOKUP(E1013,Store_VAM!B2:H273,{5}, FALSE),VLOOKUP(E1013,Store_SRP!B2:H110,{5}, FALSE)), VLOOKUP(E1013,Store_Showcase!B2:H144,{5}, FALSE))</f>
      </c>
      <c r="AG1013">
        <f>IF(IFERROR(VLOOKUP(E1013,Store_Showcase!B2:H144,{6}, FALSE), TRUE)=TRUE, IF(IFERROR(VLOOKUP(E1013,Store_SRP!B2:H110,{6}, FALSE), TRUE)=TRUE,VLOOKUP(E1013,Store_VAM!B2:H273,{6}, FALSE),VLOOKUP(E1013,Store_SRP!B2:H110,{6}, FALSE)), VLOOKUP(E1013,Store_Showcase!B2:H144,{6}, FALSE))</f>
      </c>
      <c r="AH1013">
        <f>VLOOKUP(G1013,Sku_Consolidated!A2:R957,18,FALSE)</f>
      </c>
      <c r="AI1013">
        <f>VLOOKUP(G1013,Sku_Consolidated!A2:S957,19,FALSE)</f>
      </c>
      <c r="AJ1013">
        <f>VLOOKUP(G1013,Sku_Consolidated!A2:T957,20,FALSE)</f>
      </c>
    </row>
    <row r="1014" spans="1:36" x14ac:dyDescent="0.25">
      <c r="A1014">
        <v>2024</v>
      </c>
      <c r="B1014" t="s">
        <v>31</v>
      </c>
      <c r="C1014" t="s">
        <v>32</v>
      </c>
      <c r="D1014" t="s">
        <v>33</v>
      </c>
      <c r="E1014">
        <v>618</v>
      </c>
      <c r="F1014">
        <f>IF(IFERROR(VLOOKUP(E1014,Store_Showcase!B2:H144,{2}, FALSE), TRUE)=TRUE, IF(IFERROR(VLOOKUP(E1014,Store_SRP!B2:H110,{2}, FALSE), TRUE)=TRUE,VLOOKUP(E1014,Store_VAM!B2:H273,{2}, FALSE),VLOOKUP(E1014,Store_SRP!B2:H110,{2}, FALSE)), VLOOKUP(E1014,Store_Showcase!B2:H144,{2}, FALSE))</f>
      </c>
      <c r="G1014">
        <v>671782</v>
      </c>
      <c r="H1014" t="s">
        <v>1549</v>
      </c>
      <c r="I1014" s="8" t="s">
        <v>1643</v>
      </c>
      <c r="J1014" t="s">
        <v>493</v>
      </c>
      <c r="K1014" s="8">
        <f>IF(J1014="PCK", I1014, 0)</f>
      </c>
      <c r="L1014" s="8">
        <f>IF(J1014="KLS", I1014, IF(J1014="PCK", I1014*VLOOKUP(G1014,Sku_Consolidated!A2:U957,21, FALSE),I1014*VLOOKUP(G1014,Sku_Consolidated!A2:U957,21, FALSE)))</f>
      </c>
      <c r="M1014" s="8">
        <f>IF(J1014="PCS", I1014, 0)</f>
      </c>
      <c r="N1014" s="8" t="s">
        <v>2289</v>
      </c>
      <c r="O1014" s="8">
        <f>N1014 * VLOOKUP(E1014&amp;VLOOKUP(G1014,Sku_Consolidated!A2:Q957,17,FALSE),Sku_CommRate!A2:E1002, 5, FALSE)</f>
      </c>
      <c r="P1014" s="8">
        <f>N1014 - O1014</f>
      </c>
      <c r="Q1014">
        <f>VLOOKUP(G1014,Sku_Consolidated!A2:G957,7, FALSE)</f>
      </c>
      <c r="R1014">
        <f>IF(IFERROR(VLOOKUP(E1014,Store_Showcase!B2:H144,7, FALSE), TRUE)=TRUE, IF(IFERROR(VLOOKUP(E1014,Store_SRP!B2:H110,7, FALSE), TRUE)=TRUE,VLOOKUP(E1014,Store_VAM!B2:H273,7, FALSE),VLOOKUP(E1014,Store_SRP!B2:H110,7, FALSE)), VLOOKUP(E1014,Store_Showcase!B2:H144,7, FALSE))</f>
      </c>
      <c r="S1014">
        <f>IF(IFERROR(VLOOKUP(E1014,Store_Showcase!B2:I144,8, FALSE), TRUE)=TRUE, IF(IFERROR(VLOOKUP(E1014,Store_SRP!B2:I110,8, FALSE), TRUE)=TRUE,VLOOKUP(E1014,Store_VAM!B2:I273,8, FALSE),VLOOKUP(E1014,Store_SRP!B2:I110,8, FALSE)), VLOOKUP(E1014,Store_Showcase!B2:I144,8, FALSE))</f>
      </c>
      <c r="T1014">
        <f>VLOOKUP(G1014,Sku_Consolidated!A2:R957,18,FALSE)</f>
      </c>
      <c r="U1014">
        <v>2100006717822</v>
      </c>
      <c r="V1014">
        <f>IF(VLOOKUP(G1014,Sku_Consolidated!A2:S957,19,FALSE)="SHOWCASE", VLOOKUP(E1014,Store_Showcase!B2:L144,11, FALSE), IF(VLOOKUP(G1014,Sku_Consolidated!A2:S957,19,FALSE)="VAM",VLOOKUP(E1014,Store_VAM!B2:L273,11, FALSE),VLOOKUP(E1014,Store_SRP!B2:L110,11, FALSE)))</f>
      </c>
      <c r="W1014">
        <f>VLOOKUP(G1014,Sku_Consolidated!A2:W957,11,FALSE)</f>
      </c>
      <c r="X1014">
        <f>VLOOKUP(G1014,Sku_Consolidated!A2:H957,8,FALSE)</f>
      </c>
      <c r="Y1014">
        <f>VLOOKUP(G1014,Sku_Consolidated!A2:I957,9,FALSE)</f>
      </c>
      <c r="Z1014" t="s">
        <v>38</v>
      </c>
      <c r="AA1014">
        <f>VLOOKUP(G1014,Sku_Consolidated!A2:E957,5,FALSE)</f>
      </c>
      <c r="AB1014">
        <f>IF(VLOOKUP(G1014,Sku_Consolidated!A2:S957,19,FALSE)="SHOWCASE", VLOOKUP(E1014,Store_Showcase!B2:N144,13, FALSE), IF(VLOOKUP(G1014,Sku_Consolidated!A2:S957,19,FALSE)="VAM",VLOOKUP(E1014,Store_VAM!B2:N273,13, FALSE),VLOOKUP(E1014,Store_SRP!B2:N110,13, FALSE)))</f>
      </c>
      <c r="AC1014">
        <f>IF(IFERROR(AB1014,TRUE)=TRUE, "-","OK")</f>
      </c>
      <c r="AD1014" s="8" t="s">
        <v>2289</v>
      </c>
      <c r="AE1014" s="8" t="s">
        <v>39</v>
      </c>
      <c r="AF1014">
        <f>IF(IFERROR(VLOOKUP(E1014,Store_Showcase!B2:H144,{5}, FALSE), TRUE)=TRUE, IF(IFERROR(VLOOKUP(E1014,Store_SRP!B2:H110,{5}, FALSE), TRUE)=TRUE,VLOOKUP(E1014,Store_VAM!B2:H273,{5}, FALSE),VLOOKUP(E1014,Store_SRP!B2:H110,{5}, FALSE)), VLOOKUP(E1014,Store_Showcase!B2:H144,{5}, FALSE))</f>
      </c>
      <c r="AG1014">
        <f>IF(IFERROR(VLOOKUP(E1014,Store_Showcase!B2:H144,{6}, FALSE), TRUE)=TRUE, IF(IFERROR(VLOOKUP(E1014,Store_SRP!B2:H110,{6}, FALSE), TRUE)=TRUE,VLOOKUP(E1014,Store_VAM!B2:H273,{6}, FALSE),VLOOKUP(E1014,Store_SRP!B2:H110,{6}, FALSE)), VLOOKUP(E1014,Store_Showcase!B2:H144,{6}, FALSE))</f>
      </c>
      <c r="AH1014">
        <f>VLOOKUP(G1014,Sku_Consolidated!A2:R957,18,FALSE)</f>
      </c>
      <c r="AI1014">
        <f>VLOOKUP(G1014,Sku_Consolidated!A2:S957,19,FALSE)</f>
      </c>
      <c r="AJ1014">
        <f>VLOOKUP(G1014,Sku_Consolidated!A2:T957,20,FALSE)</f>
      </c>
    </row>
    <row r="1015" spans="1:36" x14ac:dyDescent="0.25">
      <c r="A1015">
        <v>2024</v>
      </c>
      <c r="B1015" t="s">
        <v>31</v>
      </c>
      <c r="C1015" t="s">
        <v>32</v>
      </c>
      <c r="D1015" t="s">
        <v>33</v>
      </c>
      <c r="E1015">
        <v>607</v>
      </c>
      <c r="F1015">
        <f>IF(IFERROR(VLOOKUP(E1015,Store_Showcase!B2:H144,{2}, FALSE), TRUE)=TRUE, IF(IFERROR(VLOOKUP(E1015,Store_SRP!B2:H110,{2}, FALSE), TRUE)=TRUE,VLOOKUP(E1015,Store_VAM!B2:H273,{2}, FALSE),VLOOKUP(E1015,Store_SRP!B2:H110,{2}, FALSE)), VLOOKUP(E1015,Store_Showcase!B2:H144,{2}, FALSE))</f>
      </c>
      <c r="G1015">
        <v>671860</v>
      </c>
      <c r="H1015" t="s">
        <v>1458</v>
      </c>
      <c r="I1015" s="8" t="s">
        <v>2006</v>
      </c>
      <c r="J1015" t="s">
        <v>493</v>
      </c>
      <c r="K1015" s="8">
        <f>IF(J1015="PCK", I1015, 0)</f>
      </c>
      <c r="L1015" s="8">
        <f>IF(J1015="KLS", I1015, IF(J1015="PCK", I1015*VLOOKUP(G1015,Sku_Consolidated!A2:U957,21, FALSE),I1015*VLOOKUP(G1015,Sku_Consolidated!A2:U957,21, FALSE)))</f>
      </c>
      <c r="M1015" s="8">
        <f>IF(J1015="PCS", I1015, 0)</f>
      </c>
      <c r="N1015" s="8" t="s">
        <v>2290</v>
      </c>
      <c r="O1015" s="8">
        <f>N1015 * VLOOKUP(E1015&amp;VLOOKUP(G1015,Sku_Consolidated!A2:Q957,17,FALSE),Sku_CommRate!A2:E1002, 5, FALSE)</f>
      </c>
      <c r="P1015" s="8">
        <f>N1015 - O1015</f>
      </c>
      <c r="Q1015">
        <f>VLOOKUP(G1015,Sku_Consolidated!A2:G957,7, FALSE)</f>
      </c>
      <c r="R1015">
        <f>IF(IFERROR(VLOOKUP(E1015,Store_Showcase!B2:H144,7, FALSE), TRUE)=TRUE, IF(IFERROR(VLOOKUP(E1015,Store_SRP!B2:H110,7, FALSE), TRUE)=TRUE,VLOOKUP(E1015,Store_VAM!B2:H273,7, FALSE),VLOOKUP(E1015,Store_SRP!B2:H110,7, FALSE)), VLOOKUP(E1015,Store_Showcase!B2:H144,7, FALSE))</f>
      </c>
      <c r="S1015">
        <f>IF(IFERROR(VLOOKUP(E1015,Store_Showcase!B2:I144,8, FALSE), TRUE)=TRUE, IF(IFERROR(VLOOKUP(E1015,Store_SRP!B2:I110,8, FALSE), TRUE)=TRUE,VLOOKUP(E1015,Store_VAM!B2:I273,8, FALSE),VLOOKUP(E1015,Store_SRP!B2:I110,8, FALSE)), VLOOKUP(E1015,Store_Showcase!B2:I144,8, FALSE))</f>
      </c>
      <c r="T1015">
        <f>VLOOKUP(G1015,Sku_Consolidated!A2:R957,18,FALSE)</f>
      </c>
      <c r="U1015">
        <v>2100006718607</v>
      </c>
      <c r="V1015">
        <f>IF(VLOOKUP(G1015,Sku_Consolidated!A2:S957,19,FALSE)="SHOWCASE", VLOOKUP(E1015,Store_Showcase!B2:L144,11, FALSE), IF(VLOOKUP(G1015,Sku_Consolidated!A2:S957,19,FALSE)="VAM",VLOOKUP(E1015,Store_VAM!B2:L273,11, FALSE),VLOOKUP(E1015,Store_SRP!B2:L110,11, FALSE)))</f>
      </c>
      <c r="W1015">
        <f>VLOOKUP(G1015,Sku_Consolidated!A2:W957,11,FALSE)</f>
      </c>
      <c r="X1015">
        <f>VLOOKUP(G1015,Sku_Consolidated!A2:H957,8,FALSE)</f>
      </c>
      <c r="Y1015">
        <f>VLOOKUP(G1015,Sku_Consolidated!A2:I957,9,FALSE)</f>
      </c>
      <c r="Z1015" t="s">
        <v>38</v>
      </c>
      <c r="AA1015">
        <f>VLOOKUP(G1015,Sku_Consolidated!A2:E957,5,FALSE)</f>
      </c>
      <c r="AB1015">
        <f>IF(VLOOKUP(G1015,Sku_Consolidated!A2:S957,19,FALSE)="SHOWCASE", VLOOKUP(E1015,Store_Showcase!B2:N144,13, FALSE), IF(VLOOKUP(G1015,Sku_Consolidated!A2:S957,19,FALSE)="VAM",VLOOKUP(E1015,Store_VAM!B2:N273,13, FALSE),VLOOKUP(E1015,Store_SRP!B2:N110,13, FALSE)))</f>
      </c>
      <c r="AC1015">
        <f>IF(IFERROR(AB1015,TRUE)=TRUE, "-","OK")</f>
      </c>
      <c r="AD1015" s="8" t="s">
        <v>2290</v>
      </c>
      <c r="AE1015" s="8" t="s">
        <v>39</v>
      </c>
      <c r="AF1015">
        <f>IF(IFERROR(VLOOKUP(E1015,Store_Showcase!B2:H144,{5}, FALSE), TRUE)=TRUE, IF(IFERROR(VLOOKUP(E1015,Store_SRP!B2:H110,{5}, FALSE), TRUE)=TRUE,VLOOKUP(E1015,Store_VAM!B2:H273,{5}, FALSE),VLOOKUP(E1015,Store_SRP!B2:H110,{5}, FALSE)), VLOOKUP(E1015,Store_Showcase!B2:H144,{5}, FALSE))</f>
      </c>
      <c r="AG1015">
        <f>IF(IFERROR(VLOOKUP(E1015,Store_Showcase!B2:H144,{6}, FALSE), TRUE)=TRUE, IF(IFERROR(VLOOKUP(E1015,Store_SRP!B2:H110,{6}, FALSE), TRUE)=TRUE,VLOOKUP(E1015,Store_VAM!B2:H273,{6}, FALSE),VLOOKUP(E1015,Store_SRP!B2:H110,{6}, FALSE)), VLOOKUP(E1015,Store_Showcase!B2:H144,{6}, FALSE))</f>
      </c>
      <c r="AH1015">
        <f>VLOOKUP(G1015,Sku_Consolidated!A2:R957,18,FALSE)</f>
      </c>
      <c r="AI1015">
        <f>VLOOKUP(G1015,Sku_Consolidated!A2:S957,19,FALSE)</f>
      </c>
      <c r="AJ1015">
        <f>VLOOKUP(G1015,Sku_Consolidated!A2:T957,20,FALSE)</f>
      </c>
    </row>
    <row r="1016" spans="1:36" x14ac:dyDescent="0.25">
      <c r="A1016">
        <v>2024</v>
      </c>
      <c r="B1016" t="s">
        <v>31</v>
      </c>
      <c r="C1016" t="s">
        <v>32</v>
      </c>
      <c r="D1016" t="s">
        <v>33</v>
      </c>
      <c r="E1016">
        <v>616</v>
      </c>
      <c r="F1016">
        <f>IF(IFERROR(VLOOKUP(E1016,Store_Showcase!B2:H144,{2}, FALSE), TRUE)=TRUE, IF(IFERROR(VLOOKUP(E1016,Store_SRP!B2:H110,{2}, FALSE), TRUE)=TRUE,VLOOKUP(E1016,Store_VAM!B2:H273,{2}, FALSE),VLOOKUP(E1016,Store_SRP!B2:H110,{2}, FALSE)), VLOOKUP(E1016,Store_Showcase!B2:H144,{2}, FALSE))</f>
      </c>
      <c r="G1016">
        <v>671860</v>
      </c>
      <c r="H1016" t="s">
        <v>1458</v>
      </c>
      <c r="I1016" s="8" t="s">
        <v>2006</v>
      </c>
      <c r="J1016" t="s">
        <v>493</v>
      </c>
      <c r="K1016" s="8">
        <f>IF(J1016="PCK", I1016, 0)</f>
      </c>
      <c r="L1016" s="8">
        <f>IF(J1016="KLS", I1016, IF(J1016="PCK", I1016*VLOOKUP(G1016,Sku_Consolidated!A2:U957,21, FALSE),I1016*VLOOKUP(G1016,Sku_Consolidated!A2:U957,21, FALSE)))</f>
      </c>
      <c r="M1016" s="8">
        <f>IF(J1016="PCS", I1016, 0)</f>
      </c>
      <c r="N1016" s="8" t="s">
        <v>2290</v>
      </c>
      <c r="O1016" s="8">
        <f>N1016 * VLOOKUP(E1016&amp;VLOOKUP(G1016,Sku_Consolidated!A2:Q957,17,FALSE),Sku_CommRate!A2:E1002, 5, FALSE)</f>
      </c>
      <c r="P1016" s="8">
        <f>N1016 - O1016</f>
      </c>
      <c r="Q1016">
        <f>VLOOKUP(G1016,Sku_Consolidated!A2:G957,7, FALSE)</f>
      </c>
      <c r="R1016">
        <f>IF(IFERROR(VLOOKUP(E1016,Store_Showcase!B2:H144,7, FALSE), TRUE)=TRUE, IF(IFERROR(VLOOKUP(E1016,Store_SRP!B2:H110,7, FALSE), TRUE)=TRUE,VLOOKUP(E1016,Store_VAM!B2:H273,7, FALSE),VLOOKUP(E1016,Store_SRP!B2:H110,7, FALSE)), VLOOKUP(E1016,Store_Showcase!B2:H144,7, FALSE))</f>
      </c>
      <c r="S1016">
        <f>IF(IFERROR(VLOOKUP(E1016,Store_Showcase!B2:I144,8, FALSE), TRUE)=TRUE, IF(IFERROR(VLOOKUP(E1016,Store_SRP!B2:I110,8, FALSE), TRUE)=TRUE,VLOOKUP(E1016,Store_VAM!B2:I273,8, FALSE),VLOOKUP(E1016,Store_SRP!B2:I110,8, FALSE)), VLOOKUP(E1016,Store_Showcase!B2:I144,8, FALSE))</f>
      </c>
      <c r="T1016">
        <f>VLOOKUP(G1016,Sku_Consolidated!A2:R957,18,FALSE)</f>
      </c>
      <c r="U1016">
        <v>2100006718607</v>
      </c>
      <c r="V1016">
        <f>IF(VLOOKUP(G1016,Sku_Consolidated!A2:S957,19,FALSE)="SHOWCASE", VLOOKUP(E1016,Store_Showcase!B2:L144,11, FALSE), IF(VLOOKUP(G1016,Sku_Consolidated!A2:S957,19,FALSE)="VAM",VLOOKUP(E1016,Store_VAM!B2:L273,11, FALSE),VLOOKUP(E1016,Store_SRP!B2:L110,11, FALSE)))</f>
      </c>
      <c r="W1016">
        <f>VLOOKUP(G1016,Sku_Consolidated!A2:W957,11,FALSE)</f>
      </c>
      <c r="X1016">
        <f>VLOOKUP(G1016,Sku_Consolidated!A2:H957,8,FALSE)</f>
      </c>
      <c r="Y1016">
        <f>VLOOKUP(G1016,Sku_Consolidated!A2:I957,9,FALSE)</f>
      </c>
      <c r="Z1016" t="s">
        <v>38</v>
      </c>
      <c r="AA1016">
        <f>VLOOKUP(G1016,Sku_Consolidated!A2:E957,5,FALSE)</f>
      </c>
      <c r="AB1016">
        <f>IF(VLOOKUP(G1016,Sku_Consolidated!A2:S957,19,FALSE)="SHOWCASE", VLOOKUP(E1016,Store_Showcase!B2:N144,13, FALSE), IF(VLOOKUP(G1016,Sku_Consolidated!A2:S957,19,FALSE)="VAM",VLOOKUP(E1016,Store_VAM!B2:N273,13, FALSE),VLOOKUP(E1016,Store_SRP!B2:N110,13, FALSE)))</f>
      </c>
      <c r="AC1016">
        <f>IF(IFERROR(AB1016,TRUE)=TRUE, "-","OK")</f>
      </c>
      <c r="AD1016" s="8" t="s">
        <v>2290</v>
      </c>
      <c r="AE1016" s="8" t="s">
        <v>39</v>
      </c>
      <c r="AF1016">
        <f>IF(IFERROR(VLOOKUP(E1016,Store_Showcase!B2:H144,{5}, FALSE), TRUE)=TRUE, IF(IFERROR(VLOOKUP(E1016,Store_SRP!B2:H110,{5}, FALSE), TRUE)=TRUE,VLOOKUP(E1016,Store_VAM!B2:H273,{5}, FALSE),VLOOKUP(E1016,Store_SRP!B2:H110,{5}, FALSE)), VLOOKUP(E1016,Store_Showcase!B2:H144,{5}, FALSE))</f>
      </c>
      <c r="AG1016">
        <f>IF(IFERROR(VLOOKUP(E1016,Store_Showcase!B2:H144,{6}, FALSE), TRUE)=TRUE, IF(IFERROR(VLOOKUP(E1016,Store_SRP!B2:H110,{6}, FALSE), TRUE)=TRUE,VLOOKUP(E1016,Store_VAM!B2:H273,{6}, FALSE),VLOOKUP(E1016,Store_SRP!B2:H110,{6}, FALSE)), VLOOKUP(E1016,Store_Showcase!B2:H144,{6}, FALSE))</f>
      </c>
      <c r="AH1016">
        <f>VLOOKUP(G1016,Sku_Consolidated!A2:R957,18,FALSE)</f>
      </c>
      <c r="AI1016">
        <f>VLOOKUP(G1016,Sku_Consolidated!A2:S957,19,FALSE)</f>
      </c>
      <c r="AJ1016">
        <f>VLOOKUP(G1016,Sku_Consolidated!A2:T957,20,FALSE)</f>
      </c>
    </row>
    <row r="1017" spans="1:36" x14ac:dyDescent="0.25">
      <c r="A1017">
        <v>2024</v>
      </c>
      <c r="B1017" t="s">
        <v>31</v>
      </c>
      <c r="C1017" t="s">
        <v>32</v>
      </c>
      <c r="D1017" t="s">
        <v>33</v>
      </c>
      <c r="E1017">
        <v>614</v>
      </c>
      <c r="F1017">
        <f>IF(IFERROR(VLOOKUP(E1017,Store_Showcase!B2:H144,{2}, FALSE), TRUE)=TRUE, IF(IFERROR(VLOOKUP(E1017,Store_SRP!B2:H110,{2}, FALSE), TRUE)=TRUE,VLOOKUP(E1017,Store_VAM!B2:H273,{2}, FALSE),VLOOKUP(E1017,Store_SRP!B2:H110,{2}, FALSE)), VLOOKUP(E1017,Store_Showcase!B2:H144,{2}, FALSE))</f>
      </c>
      <c r="G1017">
        <v>671860</v>
      </c>
      <c r="H1017" t="s">
        <v>1458</v>
      </c>
      <c r="I1017" s="8" t="s">
        <v>2006</v>
      </c>
      <c r="J1017" t="s">
        <v>493</v>
      </c>
      <c r="K1017" s="8">
        <f>IF(J1017="PCK", I1017, 0)</f>
      </c>
      <c r="L1017" s="8">
        <f>IF(J1017="KLS", I1017, IF(J1017="PCK", I1017*VLOOKUP(G1017,Sku_Consolidated!A2:U957,21, FALSE),I1017*VLOOKUP(G1017,Sku_Consolidated!A2:U957,21, FALSE)))</f>
      </c>
      <c r="M1017" s="8">
        <f>IF(J1017="PCS", I1017, 0)</f>
      </c>
      <c r="N1017" s="8" t="s">
        <v>2290</v>
      </c>
      <c r="O1017" s="8">
        <f>N1017 * VLOOKUP(E1017&amp;VLOOKUP(G1017,Sku_Consolidated!A2:Q957,17,FALSE),Sku_CommRate!A2:E1002, 5, FALSE)</f>
      </c>
      <c r="P1017" s="8">
        <f>N1017 - O1017</f>
      </c>
      <c r="Q1017">
        <f>VLOOKUP(G1017,Sku_Consolidated!A2:G957,7, FALSE)</f>
      </c>
      <c r="R1017">
        <f>IF(IFERROR(VLOOKUP(E1017,Store_Showcase!B2:H144,7, FALSE), TRUE)=TRUE, IF(IFERROR(VLOOKUP(E1017,Store_SRP!B2:H110,7, FALSE), TRUE)=TRUE,VLOOKUP(E1017,Store_VAM!B2:H273,7, FALSE),VLOOKUP(E1017,Store_SRP!B2:H110,7, FALSE)), VLOOKUP(E1017,Store_Showcase!B2:H144,7, FALSE))</f>
      </c>
      <c r="S1017">
        <f>IF(IFERROR(VLOOKUP(E1017,Store_Showcase!B2:I144,8, FALSE), TRUE)=TRUE, IF(IFERROR(VLOOKUP(E1017,Store_SRP!B2:I110,8, FALSE), TRUE)=TRUE,VLOOKUP(E1017,Store_VAM!B2:I273,8, FALSE),VLOOKUP(E1017,Store_SRP!B2:I110,8, FALSE)), VLOOKUP(E1017,Store_Showcase!B2:I144,8, FALSE))</f>
      </c>
      <c r="T1017">
        <f>VLOOKUP(G1017,Sku_Consolidated!A2:R957,18,FALSE)</f>
      </c>
      <c r="U1017">
        <v>2100006718607</v>
      </c>
      <c r="V1017">
        <f>IF(VLOOKUP(G1017,Sku_Consolidated!A2:S957,19,FALSE)="SHOWCASE", VLOOKUP(E1017,Store_Showcase!B2:L144,11, FALSE), IF(VLOOKUP(G1017,Sku_Consolidated!A2:S957,19,FALSE)="VAM",VLOOKUP(E1017,Store_VAM!B2:L273,11, FALSE),VLOOKUP(E1017,Store_SRP!B2:L110,11, FALSE)))</f>
      </c>
      <c r="W1017">
        <f>VLOOKUP(G1017,Sku_Consolidated!A2:W957,11,FALSE)</f>
      </c>
      <c r="X1017">
        <f>VLOOKUP(G1017,Sku_Consolidated!A2:H957,8,FALSE)</f>
      </c>
      <c r="Y1017">
        <f>VLOOKUP(G1017,Sku_Consolidated!A2:I957,9,FALSE)</f>
      </c>
      <c r="Z1017" t="s">
        <v>38</v>
      </c>
      <c r="AA1017">
        <f>VLOOKUP(G1017,Sku_Consolidated!A2:E957,5,FALSE)</f>
      </c>
      <c r="AB1017">
        <f>IF(VLOOKUP(G1017,Sku_Consolidated!A2:S957,19,FALSE)="SHOWCASE", VLOOKUP(E1017,Store_Showcase!B2:N144,13, FALSE), IF(VLOOKUP(G1017,Sku_Consolidated!A2:S957,19,FALSE)="VAM",VLOOKUP(E1017,Store_VAM!B2:N273,13, FALSE),VLOOKUP(E1017,Store_SRP!B2:N110,13, FALSE)))</f>
      </c>
      <c r="AC1017">
        <f>IF(IFERROR(AB1017,TRUE)=TRUE, "-","OK")</f>
      </c>
      <c r="AD1017" s="8" t="s">
        <v>2290</v>
      </c>
      <c r="AE1017" s="8" t="s">
        <v>39</v>
      </c>
      <c r="AF1017">
        <f>IF(IFERROR(VLOOKUP(E1017,Store_Showcase!B2:H144,{5}, FALSE), TRUE)=TRUE, IF(IFERROR(VLOOKUP(E1017,Store_SRP!B2:H110,{5}, FALSE), TRUE)=TRUE,VLOOKUP(E1017,Store_VAM!B2:H273,{5}, FALSE),VLOOKUP(E1017,Store_SRP!B2:H110,{5}, FALSE)), VLOOKUP(E1017,Store_Showcase!B2:H144,{5}, FALSE))</f>
      </c>
      <c r="AG1017">
        <f>IF(IFERROR(VLOOKUP(E1017,Store_Showcase!B2:H144,{6}, FALSE), TRUE)=TRUE, IF(IFERROR(VLOOKUP(E1017,Store_SRP!B2:H110,{6}, FALSE), TRUE)=TRUE,VLOOKUP(E1017,Store_VAM!B2:H273,{6}, FALSE),VLOOKUP(E1017,Store_SRP!B2:H110,{6}, FALSE)), VLOOKUP(E1017,Store_Showcase!B2:H144,{6}, FALSE))</f>
      </c>
      <c r="AH1017">
        <f>VLOOKUP(G1017,Sku_Consolidated!A2:R957,18,FALSE)</f>
      </c>
      <c r="AI1017">
        <f>VLOOKUP(G1017,Sku_Consolidated!A2:S957,19,FALSE)</f>
      </c>
      <c r="AJ1017">
        <f>VLOOKUP(G1017,Sku_Consolidated!A2:T957,20,FALSE)</f>
      </c>
    </row>
    <row r="1018" spans="1:36" x14ac:dyDescent="0.25">
      <c r="A1018">
        <v>2024</v>
      </c>
      <c r="B1018" t="s">
        <v>31</v>
      </c>
      <c r="C1018" t="s">
        <v>32</v>
      </c>
      <c r="D1018" t="s">
        <v>33</v>
      </c>
      <c r="E1018">
        <v>618</v>
      </c>
      <c r="F1018">
        <f>IF(IFERROR(VLOOKUP(E1018,Store_Showcase!B2:H144,{2}, FALSE), TRUE)=TRUE, IF(IFERROR(VLOOKUP(E1018,Store_SRP!B2:H110,{2}, FALSE), TRUE)=TRUE,VLOOKUP(E1018,Store_VAM!B2:H273,{2}, FALSE),VLOOKUP(E1018,Store_SRP!B2:H110,{2}, FALSE)), VLOOKUP(E1018,Store_Showcase!B2:H144,{2}, FALSE))</f>
      </c>
      <c r="G1018">
        <v>691199</v>
      </c>
      <c r="H1018" t="s">
        <v>2291</v>
      </c>
      <c r="I1018" s="8" t="s">
        <v>2006</v>
      </c>
      <c r="J1018" t="s">
        <v>493</v>
      </c>
      <c r="K1018" s="8">
        <f>IF(J1018="PCK", I1018, 0)</f>
      </c>
      <c r="L1018" s="8">
        <f>IF(J1018="KLS", I1018, IF(J1018="PCK", I1018*VLOOKUP(G1018,Sku_Consolidated!A2:U957,21, FALSE),I1018*VLOOKUP(G1018,Sku_Consolidated!A2:U957,21, FALSE)))</f>
      </c>
      <c r="M1018" s="8">
        <f>IF(J1018="PCS", I1018, 0)</f>
      </c>
      <c r="N1018" s="8" t="s">
        <v>2290</v>
      </c>
      <c r="O1018" s="8">
        <f>N1018 * VLOOKUP(E1018&amp;VLOOKUP(G1018,Sku_Consolidated!A2:Q957,17,FALSE),Sku_CommRate!A2:E1002, 5, FALSE)</f>
      </c>
      <c r="P1018" s="8">
        <f>N1018 - O1018</f>
      </c>
      <c r="Q1018">
        <f>VLOOKUP(G1018,Sku_Consolidated!A2:G957,7, FALSE)</f>
      </c>
      <c r="R1018">
        <f>IF(IFERROR(VLOOKUP(E1018,Store_Showcase!B2:H144,7, FALSE), TRUE)=TRUE, IF(IFERROR(VLOOKUP(E1018,Store_SRP!B2:H110,7, FALSE), TRUE)=TRUE,VLOOKUP(E1018,Store_VAM!B2:H273,7, FALSE),VLOOKUP(E1018,Store_SRP!B2:H110,7, FALSE)), VLOOKUP(E1018,Store_Showcase!B2:H144,7, FALSE))</f>
      </c>
      <c r="S1018">
        <f>IF(IFERROR(VLOOKUP(E1018,Store_Showcase!B2:I144,8, FALSE), TRUE)=TRUE, IF(IFERROR(VLOOKUP(E1018,Store_SRP!B2:I110,8, FALSE), TRUE)=TRUE,VLOOKUP(E1018,Store_VAM!B2:I273,8, FALSE),VLOOKUP(E1018,Store_SRP!B2:I110,8, FALSE)), VLOOKUP(E1018,Store_Showcase!B2:I144,8, FALSE))</f>
      </c>
      <c r="T1018">
        <f>VLOOKUP(G1018,Sku_Consolidated!A2:R957,18,FALSE)</f>
      </c>
      <c r="U1018">
        <v>7985867</v>
      </c>
      <c r="V1018">
        <f>IF(VLOOKUP(G1018,Sku_Consolidated!A2:S957,19,FALSE)="SHOWCASE", VLOOKUP(E1018,Store_Showcase!B2:L144,11, FALSE), IF(VLOOKUP(G1018,Sku_Consolidated!A2:S957,19,FALSE)="VAM",VLOOKUP(E1018,Store_VAM!B2:L273,11, FALSE),VLOOKUP(E1018,Store_SRP!B2:L110,11, FALSE)))</f>
      </c>
      <c r="W1018">
        <f>VLOOKUP(G1018,Sku_Consolidated!A2:W957,11,FALSE)</f>
      </c>
      <c r="X1018">
        <f>VLOOKUP(G1018,Sku_Consolidated!A2:H957,8,FALSE)</f>
      </c>
      <c r="Y1018">
        <f>VLOOKUP(G1018,Sku_Consolidated!A2:I957,9,FALSE)</f>
      </c>
      <c r="Z1018" t="s">
        <v>38</v>
      </c>
      <c r="AA1018">
        <f>VLOOKUP(G1018,Sku_Consolidated!A2:E957,5,FALSE)</f>
      </c>
      <c r="AB1018">
        <f>IF(VLOOKUP(G1018,Sku_Consolidated!A2:S957,19,FALSE)="SHOWCASE", VLOOKUP(E1018,Store_Showcase!B2:N144,13, FALSE), IF(VLOOKUP(G1018,Sku_Consolidated!A2:S957,19,FALSE)="VAM",VLOOKUP(E1018,Store_VAM!B2:N273,13, FALSE),VLOOKUP(E1018,Store_SRP!B2:N110,13, FALSE)))</f>
      </c>
      <c r="AC1018">
        <f>IF(IFERROR(AB1018,TRUE)=TRUE, "-","OK")</f>
      </c>
      <c r="AD1018" s="8" t="s">
        <v>2290</v>
      </c>
      <c r="AE1018" s="8" t="s">
        <v>39</v>
      </c>
      <c r="AF1018">
        <f>IF(IFERROR(VLOOKUP(E1018,Store_Showcase!B2:H144,{5}, FALSE), TRUE)=TRUE, IF(IFERROR(VLOOKUP(E1018,Store_SRP!B2:H110,{5}, FALSE), TRUE)=TRUE,VLOOKUP(E1018,Store_VAM!B2:H273,{5}, FALSE),VLOOKUP(E1018,Store_SRP!B2:H110,{5}, FALSE)), VLOOKUP(E1018,Store_Showcase!B2:H144,{5}, FALSE))</f>
      </c>
      <c r="AG1018">
        <f>IF(IFERROR(VLOOKUP(E1018,Store_Showcase!B2:H144,{6}, FALSE), TRUE)=TRUE, IF(IFERROR(VLOOKUP(E1018,Store_SRP!B2:H110,{6}, FALSE), TRUE)=TRUE,VLOOKUP(E1018,Store_VAM!B2:H273,{6}, FALSE),VLOOKUP(E1018,Store_SRP!B2:H110,{6}, FALSE)), VLOOKUP(E1018,Store_Showcase!B2:H144,{6}, FALSE))</f>
      </c>
      <c r="AH1018">
        <f>VLOOKUP(G1018,Sku_Consolidated!A2:R957,18,FALSE)</f>
      </c>
      <c r="AI1018">
        <f>VLOOKUP(G1018,Sku_Consolidated!A2:S957,19,FALSE)</f>
      </c>
      <c r="AJ1018">
        <f>VLOOKUP(G1018,Sku_Consolidated!A2:T957,20,FALSE)</f>
      </c>
    </row>
    <row r="1019" spans="1:36" x14ac:dyDescent="0.25">
      <c r="A1019">
        <v>2024</v>
      </c>
      <c r="B1019" t="s">
        <v>31</v>
      </c>
      <c r="C1019" t="s">
        <v>32</v>
      </c>
      <c r="D1019" t="s">
        <v>33</v>
      </c>
      <c r="E1019">
        <v>202</v>
      </c>
      <c r="F1019">
        <f>IF(IFERROR(VLOOKUP(E1019,Store_Showcase!B2:H144,{2}, FALSE), TRUE)=TRUE, IF(IFERROR(VLOOKUP(E1019,Store_SRP!B2:H110,{2}, FALSE), TRUE)=TRUE,VLOOKUP(E1019,Store_VAM!B2:H273,{2}, FALSE),VLOOKUP(E1019,Store_SRP!B2:H110,{2}, FALSE)), VLOOKUP(E1019,Store_Showcase!B2:H144,{2}, FALSE))</f>
      </c>
      <c r="G1019">
        <v>655281</v>
      </c>
      <c r="H1019" t="s">
        <v>40</v>
      </c>
      <c r="I1019" s="8" t="s">
        <v>2292</v>
      </c>
      <c r="J1019" t="s">
        <v>36</v>
      </c>
      <c r="K1019" s="8">
        <f>IF(J1019="PCK", I1019, 0)</f>
      </c>
      <c r="L1019" s="8">
        <f>IF(J1019="KLS", I1019, IF(J1019="PCK", I1019*VLOOKUP(G1019,Sku_Consolidated!A2:U957,21, FALSE),I1019*VLOOKUP(G1019,Sku_Consolidated!A2:U957,21, FALSE)))</f>
      </c>
      <c r="M1019" s="8">
        <f>IF(J1019="PCS", I1019, 0)</f>
      </c>
      <c r="N1019" s="8" t="s">
        <v>2293</v>
      </c>
      <c r="O1019" s="8">
        <f>N1019 * VLOOKUP(E1019&amp;VLOOKUP(G1019,Sku_Consolidated!A2:Q957,17,FALSE),Sku_CommRate!A2:E1002, 5, FALSE)</f>
      </c>
      <c r="P1019" s="8">
        <f>N1019 - O1019</f>
      </c>
      <c r="Q1019">
        <f>VLOOKUP(G1019,Sku_Consolidated!A2:G957,7, FALSE)</f>
      </c>
      <c r="R1019">
        <f>IF(IFERROR(VLOOKUP(E1019,Store_Showcase!B2:H144,7, FALSE), TRUE)=TRUE, IF(IFERROR(VLOOKUP(E1019,Store_SRP!B2:H110,7, FALSE), TRUE)=TRUE,VLOOKUP(E1019,Store_VAM!B2:H273,7, FALSE),VLOOKUP(E1019,Store_SRP!B2:H110,7, FALSE)), VLOOKUP(E1019,Store_Showcase!B2:H144,7, FALSE))</f>
      </c>
      <c r="S1019">
        <f>IF(IFERROR(VLOOKUP(E1019,Store_Showcase!B2:I144,8, FALSE), TRUE)=TRUE, IF(IFERROR(VLOOKUP(E1019,Store_SRP!B2:I110,8, FALSE), TRUE)=TRUE,VLOOKUP(E1019,Store_VAM!B2:I273,8, FALSE),VLOOKUP(E1019,Store_SRP!B2:I110,8, FALSE)), VLOOKUP(E1019,Store_Showcase!B2:I144,8, FALSE))</f>
      </c>
      <c r="T1019">
        <f>VLOOKUP(G1019,Sku_Consolidated!A2:R957,18,FALSE)</f>
      </c>
      <c r="U1019">
        <v>6216</v>
      </c>
      <c r="V1019">
        <f>IF(VLOOKUP(G1019,Sku_Consolidated!A2:S957,19,FALSE)="SHOWCASE", VLOOKUP(E1019,Store_Showcase!B2:L144,11, FALSE), IF(VLOOKUP(G1019,Sku_Consolidated!A2:S957,19,FALSE)="VAM",VLOOKUP(E1019,Store_VAM!B2:L273,11, FALSE),VLOOKUP(E1019,Store_SRP!B2:L110,11, FALSE)))</f>
      </c>
      <c r="W1019">
        <f>VLOOKUP(G1019,Sku_Consolidated!A2:W957,11,FALSE)</f>
      </c>
      <c r="X1019">
        <f>VLOOKUP(G1019,Sku_Consolidated!A2:H957,8,FALSE)</f>
      </c>
      <c r="Y1019">
        <f>VLOOKUP(G1019,Sku_Consolidated!A2:I957,9,FALSE)</f>
      </c>
      <c r="Z1019" t="s">
        <v>38</v>
      </c>
      <c r="AA1019">
        <f>VLOOKUP(G1019,Sku_Consolidated!A2:E957,5,FALSE)</f>
      </c>
      <c r="AB1019">
        <f>IF(VLOOKUP(G1019,Sku_Consolidated!A2:S957,19,FALSE)="SHOWCASE", VLOOKUP(E1019,Store_Showcase!B2:N144,13, FALSE), IF(VLOOKUP(G1019,Sku_Consolidated!A2:S957,19,FALSE)="VAM",VLOOKUP(E1019,Store_VAM!B2:N273,13, FALSE),VLOOKUP(E1019,Store_SRP!B2:N110,13, FALSE)))</f>
      </c>
      <c r="AC1019">
        <f>IF(IFERROR(AB1019,TRUE)=TRUE, "-","OK")</f>
      </c>
      <c r="AD1019" s="8" t="s">
        <v>2293</v>
      </c>
      <c r="AE1019" s="8" t="s">
        <v>39</v>
      </c>
      <c r="AF1019">
        <f>IF(IFERROR(VLOOKUP(E1019,Store_Showcase!B2:H144,{5}, FALSE), TRUE)=TRUE, IF(IFERROR(VLOOKUP(E1019,Store_SRP!B2:H110,{5}, FALSE), TRUE)=TRUE,VLOOKUP(E1019,Store_VAM!B2:H273,{5}, FALSE),VLOOKUP(E1019,Store_SRP!B2:H110,{5}, FALSE)), VLOOKUP(E1019,Store_Showcase!B2:H144,{5}, FALSE))</f>
      </c>
      <c r="AG1019">
        <f>IF(IFERROR(VLOOKUP(E1019,Store_Showcase!B2:H144,{6}, FALSE), TRUE)=TRUE, IF(IFERROR(VLOOKUP(E1019,Store_SRP!B2:H110,{6}, FALSE), TRUE)=TRUE,VLOOKUP(E1019,Store_VAM!B2:H273,{6}, FALSE),VLOOKUP(E1019,Store_SRP!B2:H110,{6}, FALSE)), VLOOKUP(E1019,Store_Showcase!B2:H144,{6}, FALSE))</f>
      </c>
      <c r="AH1019">
        <f>VLOOKUP(G1019,Sku_Consolidated!A2:R957,18,FALSE)</f>
      </c>
      <c r="AI1019">
        <f>VLOOKUP(G1019,Sku_Consolidated!A2:S957,19,FALSE)</f>
      </c>
      <c r="AJ1019">
        <f>VLOOKUP(G1019,Sku_Consolidated!A2:T957,20,FALSE)</f>
      </c>
    </row>
    <row r="1020" spans="1:36" x14ac:dyDescent="0.25">
      <c r="A1020">
        <v>2024</v>
      </c>
      <c r="B1020" t="s">
        <v>31</v>
      </c>
      <c r="C1020" t="s">
        <v>32</v>
      </c>
      <c r="D1020" t="s">
        <v>33</v>
      </c>
      <c r="E1020">
        <v>401</v>
      </c>
      <c r="F1020">
        <f>IF(IFERROR(VLOOKUP(E1020,Store_Showcase!B2:H144,{2}, FALSE), TRUE)=TRUE, IF(IFERROR(VLOOKUP(E1020,Store_SRP!B2:H110,{2}, FALSE), TRUE)=TRUE,VLOOKUP(E1020,Store_VAM!B2:H273,{2}, FALSE),VLOOKUP(E1020,Store_SRP!B2:H110,{2}, FALSE)), VLOOKUP(E1020,Store_Showcase!B2:H144,{2}, FALSE))</f>
      </c>
      <c r="G1020">
        <v>655538</v>
      </c>
      <c r="H1020" t="s">
        <v>374</v>
      </c>
      <c r="I1020" s="8" t="s">
        <v>2294</v>
      </c>
      <c r="J1020" t="s">
        <v>36</v>
      </c>
      <c r="K1020" s="8">
        <f>IF(J1020="PCK", I1020, 0)</f>
      </c>
      <c r="L1020" s="8">
        <f>IF(J1020="KLS", I1020, IF(J1020="PCK", I1020*VLOOKUP(G1020,Sku_Consolidated!A2:U957,21, FALSE),I1020*VLOOKUP(G1020,Sku_Consolidated!A2:U957,21, FALSE)))</f>
      </c>
      <c r="M1020" s="8">
        <f>IF(J1020="PCS", I1020, 0)</f>
      </c>
      <c r="N1020" s="8" t="s">
        <v>2295</v>
      </c>
      <c r="O1020" s="8">
        <f>N1020 * VLOOKUP(E1020&amp;VLOOKUP(G1020,Sku_Consolidated!A2:Q957,17,FALSE),Sku_CommRate!A2:E1002, 5, FALSE)</f>
      </c>
      <c r="P1020" s="8">
        <f>N1020 - O1020</f>
      </c>
      <c r="Q1020">
        <f>VLOOKUP(G1020,Sku_Consolidated!A2:G957,7, FALSE)</f>
      </c>
      <c r="R1020">
        <f>IF(IFERROR(VLOOKUP(E1020,Store_Showcase!B2:H144,7, FALSE), TRUE)=TRUE, IF(IFERROR(VLOOKUP(E1020,Store_SRP!B2:H110,7, FALSE), TRUE)=TRUE,VLOOKUP(E1020,Store_VAM!B2:H273,7, FALSE),VLOOKUP(E1020,Store_SRP!B2:H110,7, FALSE)), VLOOKUP(E1020,Store_Showcase!B2:H144,7, FALSE))</f>
      </c>
      <c r="S1020">
        <f>IF(IFERROR(VLOOKUP(E1020,Store_Showcase!B2:I144,8, FALSE), TRUE)=TRUE, IF(IFERROR(VLOOKUP(E1020,Store_SRP!B2:I110,8, FALSE), TRUE)=TRUE,VLOOKUP(E1020,Store_VAM!B2:I273,8, FALSE),VLOOKUP(E1020,Store_SRP!B2:I110,8, FALSE)), VLOOKUP(E1020,Store_Showcase!B2:I144,8, FALSE))</f>
      </c>
      <c r="T1020">
        <f>VLOOKUP(G1020,Sku_Consolidated!A2:R957,18,FALSE)</f>
      </c>
      <c r="U1020">
        <v>6359</v>
      </c>
      <c r="V1020">
        <f>IF(VLOOKUP(G1020,Sku_Consolidated!A2:S957,19,FALSE)="SHOWCASE", VLOOKUP(E1020,Store_Showcase!B2:L144,11, FALSE), IF(VLOOKUP(G1020,Sku_Consolidated!A2:S957,19,FALSE)="VAM",VLOOKUP(E1020,Store_VAM!B2:L273,11, FALSE),VLOOKUP(E1020,Store_SRP!B2:L110,11, FALSE)))</f>
      </c>
      <c r="W1020">
        <f>VLOOKUP(G1020,Sku_Consolidated!A2:W957,11,FALSE)</f>
      </c>
      <c r="X1020">
        <f>VLOOKUP(G1020,Sku_Consolidated!A2:H957,8,FALSE)</f>
      </c>
      <c r="Y1020">
        <f>VLOOKUP(G1020,Sku_Consolidated!A2:I957,9,FALSE)</f>
      </c>
      <c r="Z1020" t="s">
        <v>38</v>
      </c>
      <c r="AA1020">
        <f>VLOOKUP(G1020,Sku_Consolidated!A2:E957,5,FALSE)</f>
      </c>
      <c r="AB1020">
        <f>IF(VLOOKUP(G1020,Sku_Consolidated!A2:S957,19,FALSE)="SHOWCASE", VLOOKUP(E1020,Store_Showcase!B2:N144,13, FALSE), IF(VLOOKUP(G1020,Sku_Consolidated!A2:S957,19,FALSE)="VAM",VLOOKUP(E1020,Store_VAM!B2:N273,13, FALSE),VLOOKUP(E1020,Store_SRP!B2:N110,13, FALSE)))</f>
      </c>
      <c r="AC1020">
        <f>IF(IFERROR(AB1020,TRUE)=TRUE, "-","OK")</f>
      </c>
      <c r="AD1020" s="8" t="s">
        <v>2295</v>
      </c>
      <c r="AE1020" s="8" t="s">
        <v>39</v>
      </c>
      <c r="AF1020">
        <f>IF(IFERROR(VLOOKUP(E1020,Store_Showcase!B2:H144,{5}, FALSE), TRUE)=TRUE, IF(IFERROR(VLOOKUP(E1020,Store_SRP!B2:H110,{5}, FALSE), TRUE)=TRUE,VLOOKUP(E1020,Store_VAM!B2:H273,{5}, FALSE),VLOOKUP(E1020,Store_SRP!B2:H110,{5}, FALSE)), VLOOKUP(E1020,Store_Showcase!B2:H144,{5}, FALSE))</f>
      </c>
      <c r="AG1020">
        <f>IF(IFERROR(VLOOKUP(E1020,Store_Showcase!B2:H144,{6}, FALSE), TRUE)=TRUE, IF(IFERROR(VLOOKUP(E1020,Store_SRP!B2:H110,{6}, FALSE), TRUE)=TRUE,VLOOKUP(E1020,Store_VAM!B2:H273,{6}, FALSE),VLOOKUP(E1020,Store_SRP!B2:H110,{6}, FALSE)), VLOOKUP(E1020,Store_Showcase!B2:H144,{6}, FALSE))</f>
      </c>
      <c r="AH1020">
        <f>VLOOKUP(G1020,Sku_Consolidated!A2:R957,18,FALSE)</f>
      </c>
      <c r="AI1020">
        <f>VLOOKUP(G1020,Sku_Consolidated!A2:S957,19,FALSE)</f>
      </c>
      <c r="AJ1020">
        <f>VLOOKUP(G1020,Sku_Consolidated!A2:T957,20,FALSE)</f>
      </c>
    </row>
    <row r="1021" spans="1:36" x14ac:dyDescent="0.25">
      <c r="A1021">
        <v>2024</v>
      </c>
      <c r="B1021" t="s">
        <v>31</v>
      </c>
      <c r="C1021" t="s">
        <v>32</v>
      </c>
      <c r="D1021" t="s">
        <v>33</v>
      </c>
      <c r="E1021">
        <v>401</v>
      </c>
      <c r="F1021">
        <f>IF(IFERROR(VLOOKUP(E1021,Store_Showcase!B2:H144,{2}, FALSE), TRUE)=TRUE, IF(IFERROR(VLOOKUP(E1021,Store_SRP!B2:H110,{2}, FALSE), TRUE)=TRUE,VLOOKUP(E1021,Store_VAM!B2:H273,{2}, FALSE),VLOOKUP(E1021,Store_SRP!B2:H110,{2}, FALSE)), VLOOKUP(E1021,Store_Showcase!B2:H144,{2}, FALSE))</f>
      </c>
      <c r="G1021">
        <v>687763</v>
      </c>
      <c r="H1021" t="s">
        <v>1298</v>
      </c>
      <c r="I1021" s="8" t="s">
        <v>2006</v>
      </c>
      <c r="J1021" t="s">
        <v>493</v>
      </c>
      <c r="K1021" s="8">
        <f>IF(J1021="PCK", I1021, 0)</f>
      </c>
      <c r="L1021" s="8">
        <f>IF(J1021="KLS", I1021, IF(J1021="PCK", I1021*VLOOKUP(G1021,Sku_Consolidated!A2:U957,21, FALSE),I1021*VLOOKUP(G1021,Sku_Consolidated!A2:U957,21, FALSE)))</f>
      </c>
      <c r="M1021" s="8">
        <f>IF(J1021="PCS", I1021, 0)</f>
      </c>
      <c r="N1021" s="8" t="s">
        <v>2296</v>
      </c>
      <c r="O1021" s="8">
        <f>N1021 * VLOOKUP(E1021&amp;VLOOKUP(G1021,Sku_Consolidated!A2:Q957,17,FALSE),Sku_CommRate!A2:E1002, 5, FALSE)</f>
      </c>
      <c r="P1021" s="8">
        <f>N1021 - O1021</f>
      </c>
      <c r="Q1021">
        <f>VLOOKUP(G1021,Sku_Consolidated!A2:G957,7, FALSE)</f>
      </c>
      <c r="R1021">
        <f>IF(IFERROR(VLOOKUP(E1021,Store_Showcase!B2:H144,7, FALSE), TRUE)=TRUE, IF(IFERROR(VLOOKUP(E1021,Store_SRP!B2:H110,7, FALSE), TRUE)=TRUE,VLOOKUP(E1021,Store_VAM!B2:H273,7, FALSE),VLOOKUP(E1021,Store_SRP!B2:H110,7, FALSE)), VLOOKUP(E1021,Store_Showcase!B2:H144,7, FALSE))</f>
      </c>
      <c r="S1021">
        <f>IF(IFERROR(VLOOKUP(E1021,Store_Showcase!B2:I144,8, FALSE), TRUE)=TRUE, IF(IFERROR(VLOOKUP(E1021,Store_SRP!B2:I110,8, FALSE), TRUE)=TRUE,VLOOKUP(E1021,Store_VAM!B2:I273,8, FALSE),VLOOKUP(E1021,Store_SRP!B2:I110,8, FALSE)), VLOOKUP(E1021,Store_Showcase!B2:I144,8, FALSE))</f>
      </c>
      <c r="T1021">
        <f>VLOOKUP(G1021,Sku_Consolidated!A2:R957,18,FALSE)</f>
      </c>
      <c r="U1021">
        <v>4806532531540</v>
      </c>
      <c r="V1021">
        <f>IF(VLOOKUP(G1021,Sku_Consolidated!A2:S957,19,FALSE)="SHOWCASE", VLOOKUP(E1021,Store_Showcase!B2:L144,11, FALSE), IF(VLOOKUP(G1021,Sku_Consolidated!A2:S957,19,FALSE)="VAM",VLOOKUP(E1021,Store_VAM!B2:L273,11, FALSE),VLOOKUP(E1021,Store_SRP!B2:L110,11, FALSE)))</f>
      </c>
      <c r="W1021">
        <f>VLOOKUP(G1021,Sku_Consolidated!A2:W957,11,FALSE)</f>
      </c>
      <c r="X1021">
        <f>VLOOKUP(G1021,Sku_Consolidated!A2:H957,8,FALSE)</f>
      </c>
      <c r="Y1021">
        <f>VLOOKUP(G1021,Sku_Consolidated!A2:I957,9,FALSE)</f>
      </c>
      <c r="Z1021" t="s">
        <v>38</v>
      </c>
      <c r="AA1021">
        <f>VLOOKUP(G1021,Sku_Consolidated!A2:E957,5,FALSE)</f>
      </c>
      <c r="AB1021">
        <f>IF(VLOOKUP(G1021,Sku_Consolidated!A2:S957,19,FALSE)="SHOWCASE", VLOOKUP(E1021,Store_Showcase!B2:N144,13, FALSE), IF(VLOOKUP(G1021,Sku_Consolidated!A2:S957,19,FALSE)="VAM",VLOOKUP(E1021,Store_VAM!B2:N273,13, FALSE),VLOOKUP(E1021,Store_SRP!B2:N110,13, FALSE)))</f>
      </c>
      <c r="AC1021">
        <f>IF(IFERROR(AB1021,TRUE)=TRUE, "-","OK")</f>
      </c>
      <c r="AD1021" s="8" t="s">
        <v>2297</v>
      </c>
      <c r="AE1021" s="8" t="s">
        <v>2298</v>
      </c>
      <c r="AF1021">
        <f>IF(IFERROR(VLOOKUP(E1021,Store_Showcase!B2:H144,{5}, FALSE), TRUE)=TRUE, IF(IFERROR(VLOOKUP(E1021,Store_SRP!B2:H110,{5}, FALSE), TRUE)=TRUE,VLOOKUP(E1021,Store_VAM!B2:H273,{5}, FALSE),VLOOKUP(E1021,Store_SRP!B2:H110,{5}, FALSE)), VLOOKUP(E1021,Store_Showcase!B2:H144,{5}, FALSE))</f>
      </c>
      <c r="AG1021">
        <f>IF(IFERROR(VLOOKUP(E1021,Store_Showcase!B2:H144,{6}, FALSE), TRUE)=TRUE, IF(IFERROR(VLOOKUP(E1021,Store_SRP!B2:H110,{6}, FALSE), TRUE)=TRUE,VLOOKUP(E1021,Store_VAM!B2:H273,{6}, FALSE),VLOOKUP(E1021,Store_SRP!B2:H110,{6}, FALSE)), VLOOKUP(E1021,Store_Showcase!B2:H144,{6}, FALSE))</f>
      </c>
      <c r="AH1021">
        <f>VLOOKUP(G1021,Sku_Consolidated!A2:R957,18,FALSE)</f>
      </c>
      <c r="AI1021">
        <f>VLOOKUP(G1021,Sku_Consolidated!A2:S957,19,FALSE)</f>
      </c>
      <c r="AJ1021">
        <f>VLOOKUP(G1021,Sku_Consolidated!A2:T957,20,FALSE)</f>
      </c>
    </row>
    <row r="1022" spans="1:36" x14ac:dyDescent="0.25">
      <c r="A1022">
        <v>2024</v>
      </c>
      <c r="B1022" t="s">
        <v>31</v>
      </c>
      <c r="C1022" t="s">
        <v>32</v>
      </c>
      <c r="D1022" t="s">
        <v>33</v>
      </c>
      <c r="E1022">
        <v>205</v>
      </c>
      <c r="F1022">
        <f>IF(IFERROR(VLOOKUP(E1022,Store_Showcase!B2:H144,{2}, FALSE), TRUE)=TRUE, IF(IFERROR(VLOOKUP(E1022,Store_SRP!B2:H110,{2}, FALSE), TRUE)=TRUE,VLOOKUP(E1022,Store_VAM!B2:H273,{2}, FALSE),VLOOKUP(E1022,Store_SRP!B2:H110,{2}, FALSE)), VLOOKUP(E1022,Store_Showcase!B2:H144,{2}, FALSE))</f>
      </c>
      <c r="G1022">
        <v>655308</v>
      </c>
      <c r="H1022" t="s">
        <v>287</v>
      </c>
      <c r="I1022" s="8" t="s">
        <v>2006</v>
      </c>
      <c r="J1022" t="s">
        <v>36</v>
      </c>
      <c r="K1022" s="8">
        <f>IF(J1022="PCK", I1022, 0)</f>
      </c>
      <c r="L1022" s="8">
        <f>IF(J1022="KLS", I1022, IF(J1022="PCK", I1022*VLOOKUP(G1022,Sku_Consolidated!A2:U957,21, FALSE),I1022*VLOOKUP(G1022,Sku_Consolidated!A2:U957,21, FALSE)))</f>
      </c>
      <c r="M1022" s="8">
        <f>IF(J1022="PCS", I1022, 0)</f>
      </c>
      <c r="N1022" s="8" t="s">
        <v>2299</v>
      </c>
      <c r="O1022" s="8">
        <f>N1022 * VLOOKUP(E1022&amp;VLOOKUP(G1022,Sku_Consolidated!A2:Q957,17,FALSE),Sku_CommRate!A2:E1002, 5, FALSE)</f>
      </c>
      <c r="P1022" s="8">
        <f>N1022 - O1022</f>
      </c>
      <c r="Q1022">
        <f>VLOOKUP(G1022,Sku_Consolidated!A2:G957,7, FALSE)</f>
      </c>
      <c r="R1022">
        <f>IF(IFERROR(VLOOKUP(E1022,Store_Showcase!B2:H144,7, FALSE), TRUE)=TRUE, IF(IFERROR(VLOOKUP(E1022,Store_SRP!B2:H110,7, FALSE), TRUE)=TRUE,VLOOKUP(E1022,Store_VAM!B2:H273,7, FALSE),VLOOKUP(E1022,Store_SRP!B2:H110,7, FALSE)), VLOOKUP(E1022,Store_Showcase!B2:H144,7, FALSE))</f>
      </c>
      <c r="S1022">
        <f>IF(IFERROR(VLOOKUP(E1022,Store_Showcase!B2:I144,8, FALSE), TRUE)=TRUE, IF(IFERROR(VLOOKUP(E1022,Store_SRP!B2:I110,8, FALSE), TRUE)=TRUE,VLOOKUP(E1022,Store_VAM!B2:I273,8, FALSE),VLOOKUP(E1022,Store_SRP!B2:I110,8, FALSE)), VLOOKUP(E1022,Store_Showcase!B2:I144,8, FALSE))</f>
      </c>
      <c r="T1022">
        <f>VLOOKUP(G1022,Sku_Consolidated!A2:R957,18,FALSE)</f>
      </c>
      <c r="U1022">
        <v>6235</v>
      </c>
      <c r="V1022">
        <f>IF(VLOOKUP(G1022,Sku_Consolidated!A2:S957,19,FALSE)="SHOWCASE", VLOOKUP(E1022,Store_Showcase!B2:L144,11, FALSE), IF(VLOOKUP(G1022,Sku_Consolidated!A2:S957,19,FALSE)="VAM",VLOOKUP(E1022,Store_VAM!B2:L273,11, FALSE),VLOOKUP(E1022,Store_SRP!B2:L110,11, FALSE)))</f>
      </c>
      <c r="W1022">
        <f>VLOOKUP(G1022,Sku_Consolidated!A2:W957,11,FALSE)</f>
      </c>
      <c r="X1022">
        <f>VLOOKUP(G1022,Sku_Consolidated!A2:H957,8,FALSE)</f>
      </c>
      <c r="Y1022">
        <f>VLOOKUP(G1022,Sku_Consolidated!A2:I957,9,FALSE)</f>
      </c>
      <c r="Z1022" t="s">
        <v>38</v>
      </c>
      <c r="AA1022">
        <f>VLOOKUP(G1022,Sku_Consolidated!A2:E957,5,FALSE)</f>
      </c>
      <c r="AB1022">
        <f>IF(VLOOKUP(G1022,Sku_Consolidated!A2:S957,19,FALSE)="SHOWCASE", VLOOKUP(E1022,Store_Showcase!B2:N144,13, FALSE), IF(VLOOKUP(G1022,Sku_Consolidated!A2:S957,19,FALSE)="VAM",VLOOKUP(E1022,Store_VAM!B2:N273,13, FALSE),VLOOKUP(E1022,Store_SRP!B2:N110,13, FALSE)))</f>
      </c>
      <c r="AC1022">
        <f>IF(IFERROR(AB1022,TRUE)=TRUE, "-","OK")</f>
      </c>
      <c r="AD1022" s="8" t="s">
        <v>2299</v>
      </c>
      <c r="AE1022" s="8" t="s">
        <v>39</v>
      </c>
      <c r="AF1022">
        <f>IF(IFERROR(VLOOKUP(E1022,Store_Showcase!B2:H144,{5}, FALSE), TRUE)=TRUE, IF(IFERROR(VLOOKUP(E1022,Store_SRP!B2:H110,{5}, FALSE), TRUE)=TRUE,VLOOKUP(E1022,Store_VAM!B2:H273,{5}, FALSE),VLOOKUP(E1022,Store_SRP!B2:H110,{5}, FALSE)), VLOOKUP(E1022,Store_Showcase!B2:H144,{5}, FALSE))</f>
      </c>
      <c r="AG1022">
        <f>IF(IFERROR(VLOOKUP(E1022,Store_Showcase!B2:H144,{6}, FALSE), TRUE)=TRUE, IF(IFERROR(VLOOKUP(E1022,Store_SRP!B2:H110,{6}, FALSE), TRUE)=TRUE,VLOOKUP(E1022,Store_VAM!B2:H273,{6}, FALSE),VLOOKUP(E1022,Store_SRP!B2:H110,{6}, FALSE)), VLOOKUP(E1022,Store_Showcase!B2:H144,{6}, FALSE))</f>
      </c>
      <c r="AH1022">
        <f>VLOOKUP(G1022,Sku_Consolidated!A2:R957,18,FALSE)</f>
      </c>
      <c r="AI1022">
        <f>VLOOKUP(G1022,Sku_Consolidated!A2:S957,19,FALSE)</f>
      </c>
      <c r="AJ1022">
        <f>VLOOKUP(G1022,Sku_Consolidated!A2:T957,20,FALSE)</f>
      </c>
    </row>
    <row r="1023" spans="1:36" x14ac:dyDescent="0.25">
      <c r="A1023">
        <v>2024</v>
      </c>
      <c r="B1023" t="s">
        <v>31</v>
      </c>
      <c r="C1023" t="s">
        <v>32</v>
      </c>
      <c r="D1023" t="s">
        <v>33</v>
      </c>
      <c r="E1023">
        <v>813</v>
      </c>
      <c r="F1023">
        <f>IF(IFERROR(VLOOKUP(E1023,Store_Showcase!B2:H144,{2}, FALSE), TRUE)=TRUE, IF(IFERROR(VLOOKUP(E1023,Store_SRP!B2:H110,{2}, FALSE), TRUE)=TRUE,VLOOKUP(E1023,Store_VAM!B2:H273,{2}, FALSE),VLOOKUP(E1023,Store_SRP!B2:H110,{2}, FALSE)), VLOOKUP(E1023,Store_Showcase!B2:H144,{2}, FALSE))</f>
      </c>
      <c r="G1023">
        <v>655537</v>
      </c>
      <c r="H1023" t="s">
        <v>708</v>
      </c>
      <c r="I1023" s="8" t="s">
        <v>2300</v>
      </c>
      <c r="J1023" t="s">
        <v>36</v>
      </c>
      <c r="K1023" s="8">
        <f>IF(J1023="PCK", I1023, 0)</f>
      </c>
      <c r="L1023" s="8">
        <f>IF(J1023="KLS", I1023, IF(J1023="PCK", I1023*VLOOKUP(G1023,Sku_Consolidated!A2:U957,21, FALSE),I1023*VLOOKUP(G1023,Sku_Consolidated!A2:U957,21, FALSE)))</f>
      </c>
      <c r="M1023" s="8">
        <f>IF(J1023="PCS", I1023, 0)</f>
      </c>
      <c r="N1023" s="8" t="s">
        <v>2301</v>
      </c>
      <c r="O1023" s="8">
        <f>N1023 * VLOOKUP(E1023&amp;VLOOKUP(G1023,Sku_Consolidated!A2:Q957,17,FALSE),Sku_CommRate!A2:E1002, 5, FALSE)</f>
      </c>
      <c r="P1023" s="8">
        <f>N1023 - O1023</f>
      </c>
      <c r="Q1023">
        <f>VLOOKUP(G1023,Sku_Consolidated!A2:G957,7, FALSE)</f>
      </c>
      <c r="R1023">
        <f>IF(IFERROR(VLOOKUP(E1023,Store_Showcase!B2:H144,7, FALSE), TRUE)=TRUE, IF(IFERROR(VLOOKUP(E1023,Store_SRP!B2:H110,7, FALSE), TRUE)=TRUE,VLOOKUP(E1023,Store_VAM!B2:H273,7, FALSE),VLOOKUP(E1023,Store_SRP!B2:H110,7, FALSE)), VLOOKUP(E1023,Store_Showcase!B2:H144,7, FALSE))</f>
      </c>
      <c r="S1023">
        <f>IF(IFERROR(VLOOKUP(E1023,Store_Showcase!B2:I144,8, FALSE), TRUE)=TRUE, IF(IFERROR(VLOOKUP(E1023,Store_SRP!B2:I110,8, FALSE), TRUE)=TRUE,VLOOKUP(E1023,Store_VAM!B2:I273,8, FALSE),VLOOKUP(E1023,Store_SRP!B2:I110,8, FALSE)), VLOOKUP(E1023,Store_Showcase!B2:I144,8, FALSE))</f>
      </c>
      <c r="T1023">
        <f>VLOOKUP(G1023,Sku_Consolidated!A2:R957,18,FALSE)</f>
      </c>
      <c r="U1023">
        <v>6358</v>
      </c>
      <c r="V1023">
        <f>IF(VLOOKUP(G1023,Sku_Consolidated!A2:S957,19,FALSE)="SHOWCASE", VLOOKUP(E1023,Store_Showcase!B2:L144,11, FALSE), IF(VLOOKUP(G1023,Sku_Consolidated!A2:S957,19,FALSE)="VAM",VLOOKUP(E1023,Store_VAM!B2:L273,11, FALSE),VLOOKUP(E1023,Store_SRP!B2:L110,11, FALSE)))</f>
      </c>
      <c r="W1023">
        <f>VLOOKUP(G1023,Sku_Consolidated!A2:W957,11,FALSE)</f>
      </c>
      <c r="X1023">
        <f>VLOOKUP(G1023,Sku_Consolidated!A2:H957,8,FALSE)</f>
      </c>
      <c r="Y1023">
        <f>VLOOKUP(G1023,Sku_Consolidated!A2:I957,9,FALSE)</f>
      </c>
      <c r="Z1023" t="s">
        <v>38</v>
      </c>
      <c r="AA1023">
        <f>VLOOKUP(G1023,Sku_Consolidated!A2:E957,5,FALSE)</f>
      </c>
      <c r="AB1023">
        <f>IF(VLOOKUP(G1023,Sku_Consolidated!A2:S957,19,FALSE)="SHOWCASE", VLOOKUP(E1023,Store_Showcase!B2:N144,13, FALSE), IF(VLOOKUP(G1023,Sku_Consolidated!A2:S957,19,FALSE)="VAM",VLOOKUP(E1023,Store_VAM!B2:N273,13, FALSE),VLOOKUP(E1023,Store_SRP!B2:N110,13, FALSE)))</f>
      </c>
      <c r="AC1023">
        <f>IF(IFERROR(AB1023,TRUE)=TRUE, "-","OK")</f>
      </c>
      <c r="AD1023" s="8" t="s">
        <v>2301</v>
      </c>
      <c r="AE1023" s="8" t="s">
        <v>39</v>
      </c>
      <c r="AF1023">
        <f>IF(IFERROR(VLOOKUP(E1023,Store_Showcase!B2:H144,{5}, FALSE), TRUE)=TRUE, IF(IFERROR(VLOOKUP(E1023,Store_SRP!B2:H110,{5}, FALSE), TRUE)=TRUE,VLOOKUP(E1023,Store_VAM!B2:H273,{5}, FALSE),VLOOKUP(E1023,Store_SRP!B2:H110,{5}, FALSE)), VLOOKUP(E1023,Store_Showcase!B2:H144,{5}, FALSE))</f>
      </c>
      <c r="AG1023">
        <f>IF(IFERROR(VLOOKUP(E1023,Store_Showcase!B2:H144,{6}, FALSE), TRUE)=TRUE, IF(IFERROR(VLOOKUP(E1023,Store_SRP!B2:H110,{6}, FALSE), TRUE)=TRUE,VLOOKUP(E1023,Store_VAM!B2:H273,{6}, FALSE),VLOOKUP(E1023,Store_SRP!B2:H110,{6}, FALSE)), VLOOKUP(E1023,Store_Showcase!B2:H144,{6}, FALSE))</f>
      </c>
      <c r="AH1023">
        <f>VLOOKUP(G1023,Sku_Consolidated!A2:R957,18,FALSE)</f>
      </c>
      <c r="AI1023">
        <f>VLOOKUP(G1023,Sku_Consolidated!A2:S957,19,FALSE)</f>
      </c>
      <c r="AJ1023">
        <f>VLOOKUP(G1023,Sku_Consolidated!A2:T957,20,FALSE)</f>
      </c>
    </row>
    <row r="1024" spans="1:36" x14ac:dyDescent="0.25">
      <c r="A1024">
        <v>2024</v>
      </c>
      <c r="B1024" t="s">
        <v>31</v>
      </c>
      <c r="C1024" t="s">
        <v>32</v>
      </c>
      <c r="D1024" t="s">
        <v>33</v>
      </c>
      <c r="E1024">
        <v>496</v>
      </c>
      <c r="F1024">
        <f>IF(IFERROR(VLOOKUP(E1024,Store_Showcase!B2:H144,{2}, FALSE), TRUE)=TRUE, IF(IFERROR(VLOOKUP(E1024,Store_SRP!B2:H110,{2}, FALSE), TRUE)=TRUE,VLOOKUP(E1024,Store_VAM!B2:H273,{2}, FALSE),VLOOKUP(E1024,Store_SRP!B2:H110,{2}, FALSE)), VLOOKUP(E1024,Store_Showcase!B2:H144,{2}, FALSE))</f>
      </c>
      <c r="G1024">
        <v>655910</v>
      </c>
      <c r="H1024" t="s">
        <v>1560</v>
      </c>
      <c r="I1024" s="8" t="s">
        <v>2302</v>
      </c>
      <c r="J1024" t="s">
        <v>36</v>
      </c>
      <c r="K1024" s="8">
        <f>IF(J1024="PCK", I1024, 0)</f>
      </c>
      <c r="L1024" s="8">
        <f>IF(J1024="KLS", I1024, IF(J1024="PCK", I1024*VLOOKUP(G1024,Sku_Consolidated!A2:U957,21, FALSE),I1024*VLOOKUP(G1024,Sku_Consolidated!A2:U957,21, FALSE)))</f>
      </c>
      <c r="M1024" s="8">
        <f>IF(J1024="PCS", I1024, 0)</f>
      </c>
      <c r="N1024" s="8" t="s">
        <v>2303</v>
      </c>
      <c r="O1024" s="8">
        <f>N1024 * VLOOKUP(E1024&amp;VLOOKUP(G1024,Sku_Consolidated!A2:Q957,17,FALSE),Sku_CommRate!A2:E1002, 5, FALSE)</f>
      </c>
      <c r="P1024" s="8">
        <f>N1024 - O1024</f>
      </c>
      <c r="Q1024">
        <f>VLOOKUP(G1024,Sku_Consolidated!A2:G957,7, FALSE)</f>
      </c>
      <c r="R1024">
        <f>IF(IFERROR(VLOOKUP(E1024,Store_Showcase!B2:H144,7, FALSE), TRUE)=TRUE, IF(IFERROR(VLOOKUP(E1024,Store_SRP!B2:H110,7, FALSE), TRUE)=TRUE,VLOOKUP(E1024,Store_VAM!B2:H273,7, FALSE),VLOOKUP(E1024,Store_SRP!B2:H110,7, FALSE)), VLOOKUP(E1024,Store_Showcase!B2:H144,7, FALSE))</f>
      </c>
      <c r="S1024">
        <f>IF(IFERROR(VLOOKUP(E1024,Store_Showcase!B2:I144,8, FALSE), TRUE)=TRUE, IF(IFERROR(VLOOKUP(E1024,Store_SRP!B2:I110,8, FALSE), TRUE)=TRUE,VLOOKUP(E1024,Store_VAM!B2:I273,8, FALSE),VLOOKUP(E1024,Store_SRP!B2:I110,8, FALSE)), VLOOKUP(E1024,Store_Showcase!B2:I144,8, FALSE))</f>
      </c>
      <c r="T1024">
        <f>VLOOKUP(G1024,Sku_Consolidated!A2:R957,18,FALSE)</f>
      </c>
      <c r="U1024">
        <v>6504</v>
      </c>
      <c r="V1024">
        <f>IF(VLOOKUP(G1024,Sku_Consolidated!A2:S957,19,FALSE)="SHOWCASE", VLOOKUP(E1024,Store_Showcase!B2:L144,11, FALSE), IF(VLOOKUP(G1024,Sku_Consolidated!A2:S957,19,FALSE)="VAM",VLOOKUP(E1024,Store_VAM!B2:L273,11, FALSE),VLOOKUP(E1024,Store_SRP!B2:L110,11, FALSE)))</f>
      </c>
      <c r="W1024">
        <f>VLOOKUP(G1024,Sku_Consolidated!A2:W957,11,FALSE)</f>
      </c>
      <c r="X1024">
        <f>VLOOKUP(G1024,Sku_Consolidated!A2:H957,8,FALSE)</f>
      </c>
      <c r="Y1024">
        <f>VLOOKUP(G1024,Sku_Consolidated!A2:I957,9,FALSE)</f>
      </c>
      <c r="Z1024" t="s">
        <v>38</v>
      </c>
      <c r="AA1024">
        <f>VLOOKUP(G1024,Sku_Consolidated!A2:E957,5,FALSE)</f>
      </c>
      <c r="AB1024">
        <f>IF(VLOOKUP(G1024,Sku_Consolidated!A2:S957,19,FALSE)="SHOWCASE", VLOOKUP(E1024,Store_Showcase!B2:N144,13, FALSE), IF(VLOOKUP(G1024,Sku_Consolidated!A2:S957,19,FALSE)="VAM",VLOOKUP(E1024,Store_VAM!B2:N273,13, FALSE),VLOOKUP(E1024,Store_SRP!B2:N110,13, FALSE)))</f>
      </c>
      <c r="AC1024">
        <f>IF(IFERROR(AB1024,TRUE)=TRUE, "-","OK")</f>
      </c>
      <c r="AD1024" s="8" t="s">
        <v>2304</v>
      </c>
      <c r="AE1024" s="8" t="s">
        <v>2305</v>
      </c>
      <c r="AF1024">
        <f>IF(IFERROR(VLOOKUP(E1024,Store_Showcase!B2:H144,{5}, FALSE), TRUE)=TRUE, IF(IFERROR(VLOOKUP(E1024,Store_SRP!B2:H110,{5}, FALSE), TRUE)=TRUE,VLOOKUP(E1024,Store_VAM!B2:H273,{5}, FALSE),VLOOKUP(E1024,Store_SRP!B2:H110,{5}, FALSE)), VLOOKUP(E1024,Store_Showcase!B2:H144,{5}, FALSE))</f>
      </c>
      <c r="AG1024">
        <f>IF(IFERROR(VLOOKUP(E1024,Store_Showcase!B2:H144,{6}, FALSE), TRUE)=TRUE, IF(IFERROR(VLOOKUP(E1024,Store_SRP!B2:H110,{6}, FALSE), TRUE)=TRUE,VLOOKUP(E1024,Store_VAM!B2:H273,{6}, FALSE),VLOOKUP(E1024,Store_SRP!B2:H110,{6}, FALSE)), VLOOKUP(E1024,Store_Showcase!B2:H144,{6}, FALSE))</f>
      </c>
      <c r="AH1024">
        <f>VLOOKUP(G1024,Sku_Consolidated!A2:R957,18,FALSE)</f>
      </c>
      <c r="AI1024">
        <f>VLOOKUP(G1024,Sku_Consolidated!A2:S957,19,FALSE)</f>
      </c>
      <c r="AJ1024">
        <f>VLOOKUP(G1024,Sku_Consolidated!A2:T957,20,FALSE)</f>
      </c>
    </row>
    <row r="1025" spans="1:36" x14ac:dyDescent="0.25">
      <c r="A1025">
        <v>2024</v>
      </c>
      <c r="B1025" t="s">
        <v>31</v>
      </c>
      <c r="C1025" t="s">
        <v>32</v>
      </c>
      <c r="D1025" t="s">
        <v>33</v>
      </c>
      <c r="E1025">
        <v>248</v>
      </c>
      <c r="F1025">
        <f>IF(IFERROR(VLOOKUP(E1025,Store_Showcase!B2:H144,{2}, FALSE), TRUE)=TRUE, IF(IFERROR(VLOOKUP(E1025,Store_SRP!B2:H110,{2}, FALSE), TRUE)=TRUE,VLOOKUP(E1025,Store_VAM!B2:H273,{2}, FALSE),VLOOKUP(E1025,Store_SRP!B2:H110,{2}, FALSE)), VLOOKUP(E1025,Store_Showcase!B2:H144,{2}, FALSE))</f>
      </c>
      <c r="G1025">
        <v>656399</v>
      </c>
      <c r="H1025" t="s">
        <v>1154</v>
      </c>
      <c r="I1025" s="8" t="s">
        <v>2306</v>
      </c>
      <c r="J1025" t="s">
        <v>36</v>
      </c>
      <c r="K1025" s="8">
        <f>IF(J1025="PCK", I1025, 0)</f>
      </c>
      <c r="L1025" s="8">
        <f>IF(J1025="KLS", I1025, IF(J1025="PCK", I1025*VLOOKUP(G1025,Sku_Consolidated!A2:U957,21, FALSE),I1025*VLOOKUP(G1025,Sku_Consolidated!A2:U957,21, FALSE)))</f>
      </c>
      <c r="M1025" s="8">
        <f>IF(J1025="PCS", I1025, 0)</f>
      </c>
      <c r="N1025" s="8" t="s">
        <v>2307</v>
      </c>
      <c r="O1025" s="8">
        <f>N1025 * VLOOKUP(E1025&amp;VLOOKUP(G1025,Sku_Consolidated!A2:Q957,17,FALSE),Sku_CommRate!A2:E1002, 5, FALSE)</f>
      </c>
      <c r="P1025" s="8">
        <f>N1025 - O1025</f>
      </c>
      <c r="Q1025">
        <f>VLOOKUP(G1025,Sku_Consolidated!A2:G957,7, FALSE)</f>
      </c>
      <c r="R1025">
        <f>IF(IFERROR(VLOOKUP(E1025,Store_Showcase!B2:H144,7, FALSE), TRUE)=TRUE, IF(IFERROR(VLOOKUP(E1025,Store_SRP!B2:H110,7, FALSE), TRUE)=TRUE,VLOOKUP(E1025,Store_VAM!B2:H273,7, FALSE),VLOOKUP(E1025,Store_SRP!B2:H110,7, FALSE)), VLOOKUP(E1025,Store_Showcase!B2:H144,7, FALSE))</f>
      </c>
      <c r="S1025">
        <f>IF(IFERROR(VLOOKUP(E1025,Store_Showcase!B2:I144,8, FALSE), TRUE)=TRUE, IF(IFERROR(VLOOKUP(E1025,Store_SRP!B2:I110,8, FALSE), TRUE)=TRUE,VLOOKUP(E1025,Store_VAM!B2:I273,8, FALSE),VLOOKUP(E1025,Store_SRP!B2:I110,8, FALSE)), VLOOKUP(E1025,Store_Showcase!B2:I144,8, FALSE))</f>
      </c>
      <c r="T1025">
        <f>VLOOKUP(G1025,Sku_Consolidated!A2:R957,18,FALSE)</f>
      </c>
      <c r="U1025">
        <v>6846</v>
      </c>
      <c r="V1025">
        <f>IF(VLOOKUP(G1025,Sku_Consolidated!A2:S957,19,FALSE)="SHOWCASE", VLOOKUP(E1025,Store_Showcase!B2:L144,11, FALSE), IF(VLOOKUP(G1025,Sku_Consolidated!A2:S957,19,FALSE)="VAM",VLOOKUP(E1025,Store_VAM!B2:L273,11, FALSE),VLOOKUP(E1025,Store_SRP!B2:L110,11, FALSE)))</f>
      </c>
      <c r="W1025">
        <f>VLOOKUP(G1025,Sku_Consolidated!A2:W957,11,FALSE)</f>
      </c>
      <c r="X1025">
        <f>VLOOKUP(G1025,Sku_Consolidated!A2:H957,8,FALSE)</f>
      </c>
      <c r="Y1025">
        <f>VLOOKUP(G1025,Sku_Consolidated!A2:I957,9,FALSE)</f>
      </c>
      <c r="Z1025" t="s">
        <v>38</v>
      </c>
      <c r="AA1025">
        <f>VLOOKUP(G1025,Sku_Consolidated!A2:E957,5,FALSE)</f>
      </c>
      <c r="AB1025">
        <f>IF(VLOOKUP(G1025,Sku_Consolidated!A2:S957,19,FALSE)="SHOWCASE", VLOOKUP(E1025,Store_Showcase!B2:N144,13, FALSE), IF(VLOOKUP(G1025,Sku_Consolidated!A2:S957,19,FALSE)="VAM",VLOOKUP(E1025,Store_VAM!B2:N273,13, FALSE),VLOOKUP(E1025,Store_SRP!B2:N110,13, FALSE)))</f>
      </c>
      <c r="AC1025">
        <f>IF(IFERROR(AB1025,TRUE)=TRUE, "-","OK")</f>
      </c>
      <c r="AD1025" s="8" t="s">
        <v>2308</v>
      </c>
      <c r="AE1025" s="8" t="s">
        <v>2309</v>
      </c>
      <c r="AF1025">
        <f>IF(IFERROR(VLOOKUP(E1025,Store_Showcase!B2:H144,{5}, FALSE), TRUE)=TRUE, IF(IFERROR(VLOOKUP(E1025,Store_SRP!B2:H110,{5}, FALSE), TRUE)=TRUE,VLOOKUP(E1025,Store_VAM!B2:H273,{5}, FALSE),VLOOKUP(E1025,Store_SRP!B2:H110,{5}, FALSE)), VLOOKUP(E1025,Store_Showcase!B2:H144,{5}, FALSE))</f>
      </c>
      <c r="AG1025">
        <f>IF(IFERROR(VLOOKUP(E1025,Store_Showcase!B2:H144,{6}, FALSE), TRUE)=TRUE, IF(IFERROR(VLOOKUP(E1025,Store_SRP!B2:H110,{6}, FALSE), TRUE)=TRUE,VLOOKUP(E1025,Store_VAM!B2:H273,{6}, FALSE),VLOOKUP(E1025,Store_SRP!B2:H110,{6}, FALSE)), VLOOKUP(E1025,Store_Showcase!B2:H144,{6}, FALSE))</f>
      </c>
      <c r="AH1025">
        <f>VLOOKUP(G1025,Sku_Consolidated!A2:R957,18,FALSE)</f>
      </c>
      <c r="AI1025">
        <f>VLOOKUP(G1025,Sku_Consolidated!A2:S957,19,FALSE)</f>
      </c>
      <c r="AJ1025">
        <f>VLOOKUP(G1025,Sku_Consolidated!A2:T957,20,FALSE)</f>
      </c>
    </row>
    <row r="1026" spans="1:36" x14ac:dyDescent="0.25">
      <c r="A1026">
        <v>2024</v>
      </c>
      <c r="B1026" t="s">
        <v>31</v>
      </c>
      <c r="C1026" t="s">
        <v>32</v>
      </c>
      <c r="D1026" t="s">
        <v>33</v>
      </c>
      <c r="E1026">
        <v>403</v>
      </c>
      <c r="F1026">
        <f>IF(IFERROR(VLOOKUP(E1026,Store_Showcase!B2:H144,{2}, FALSE), TRUE)=TRUE, IF(IFERROR(VLOOKUP(E1026,Store_SRP!B2:H110,{2}, FALSE), TRUE)=TRUE,VLOOKUP(E1026,Store_VAM!B2:H273,{2}, FALSE),VLOOKUP(E1026,Store_SRP!B2:H110,{2}, FALSE)), VLOOKUP(E1026,Store_Showcase!B2:H144,{2}, FALSE))</f>
      </c>
      <c r="G1026">
        <v>671781</v>
      </c>
      <c r="H1026" t="s">
        <v>1676</v>
      </c>
      <c r="I1026" s="8" t="s">
        <v>1643</v>
      </c>
      <c r="J1026" t="s">
        <v>493</v>
      </c>
      <c r="K1026" s="8">
        <f>IF(J1026="PCK", I1026, 0)</f>
      </c>
      <c r="L1026" s="8">
        <f>IF(J1026="KLS", I1026, IF(J1026="PCK", I1026*VLOOKUP(G1026,Sku_Consolidated!A2:U957,21, FALSE),I1026*VLOOKUP(G1026,Sku_Consolidated!A2:U957,21, FALSE)))</f>
      </c>
      <c r="M1026" s="8">
        <f>IF(J1026="PCS", I1026, 0)</f>
      </c>
      <c r="N1026" s="8" t="s">
        <v>2310</v>
      </c>
      <c r="O1026" s="8">
        <f>N1026 * VLOOKUP(E1026&amp;VLOOKUP(G1026,Sku_Consolidated!A2:Q957,17,FALSE),Sku_CommRate!A2:E1002, 5, FALSE)</f>
      </c>
      <c r="P1026" s="8">
        <f>N1026 - O1026</f>
      </c>
      <c r="Q1026">
        <f>VLOOKUP(G1026,Sku_Consolidated!A2:G957,7, FALSE)</f>
      </c>
      <c r="R1026">
        <f>IF(IFERROR(VLOOKUP(E1026,Store_Showcase!B2:H144,7, FALSE), TRUE)=TRUE, IF(IFERROR(VLOOKUP(E1026,Store_SRP!B2:H110,7, FALSE), TRUE)=TRUE,VLOOKUP(E1026,Store_VAM!B2:H273,7, FALSE),VLOOKUP(E1026,Store_SRP!B2:H110,7, FALSE)), VLOOKUP(E1026,Store_Showcase!B2:H144,7, FALSE))</f>
      </c>
      <c r="S1026">
        <f>IF(IFERROR(VLOOKUP(E1026,Store_Showcase!B2:I144,8, FALSE), TRUE)=TRUE, IF(IFERROR(VLOOKUP(E1026,Store_SRP!B2:I110,8, FALSE), TRUE)=TRUE,VLOOKUP(E1026,Store_VAM!B2:I273,8, FALSE),VLOOKUP(E1026,Store_SRP!B2:I110,8, FALSE)), VLOOKUP(E1026,Store_Showcase!B2:I144,8, FALSE))</f>
      </c>
      <c r="T1026">
        <f>VLOOKUP(G1026,Sku_Consolidated!A2:R957,18,FALSE)</f>
      </c>
      <c r="U1026">
        <v>2100006717815</v>
      </c>
      <c r="V1026">
        <f>IF(VLOOKUP(G1026,Sku_Consolidated!A2:S957,19,FALSE)="SHOWCASE", VLOOKUP(E1026,Store_Showcase!B2:L144,11, FALSE), IF(VLOOKUP(G1026,Sku_Consolidated!A2:S957,19,FALSE)="VAM",VLOOKUP(E1026,Store_VAM!B2:L273,11, FALSE),VLOOKUP(E1026,Store_SRP!B2:L110,11, FALSE)))</f>
      </c>
      <c r="W1026">
        <f>VLOOKUP(G1026,Sku_Consolidated!A2:W957,11,FALSE)</f>
      </c>
      <c r="X1026">
        <f>VLOOKUP(G1026,Sku_Consolidated!A2:H957,8,FALSE)</f>
      </c>
      <c r="Y1026">
        <f>VLOOKUP(G1026,Sku_Consolidated!A2:I957,9,FALSE)</f>
      </c>
      <c r="Z1026" t="s">
        <v>38</v>
      </c>
      <c r="AA1026">
        <f>VLOOKUP(G1026,Sku_Consolidated!A2:E957,5,FALSE)</f>
      </c>
      <c r="AB1026">
        <f>IF(VLOOKUP(G1026,Sku_Consolidated!A2:S957,19,FALSE)="SHOWCASE", VLOOKUP(E1026,Store_Showcase!B2:N144,13, FALSE), IF(VLOOKUP(G1026,Sku_Consolidated!A2:S957,19,FALSE)="VAM",VLOOKUP(E1026,Store_VAM!B2:N273,13, FALSE),VLOOKUP(E1026,Store_SRP!B2:N110,13, FALSE)))</f>
      </c>
      <c r="AC1026">
        <f>IF(IFERROR(AB1026,TRUE)=TRUE, "-","OK")</f>
      </c>
      <c r="AD1026" s="8" t="s">
        <v>2310</v>
      </c>
      <c r="AE1026" s="8" t="s">
        <v>39</v>
      </c>
      <c r="AF1026">
        <f>IF(IFERROR(VLOOKUP(E1026,Store_Showcase!B2:H144,{5}, FALSE), TRUE)=TRUE, IF(IFERROR(VLOOKUP(E1026,Store_SRP!B2:H110,{5}, FALSE), TRUE)=TRUE,VLOOKUP(E1026,Store_VAM!B2:H273,{5}, FALSE),VLOOKUP(E1026,Store_SRP!B2:H110,{5}, FALSE)), VLOOKUP(E1026,Store_Showcase!B2:H144,{5}, FALSE))</f>
      </c>
      <c r="AG1026">
        <f>IF(IFERROR(VLOOKUP(E1026,Store_Showcase!B2:H144,{6}, FALSE), TRUE)=TRUE, IF(IFERROR(VLOOKUP(E1026,Store_SRP!B2:H110,{6}, FALSE), TRUE)=TRUE,VLOOKUP(E1026,Store_VAM!B2:H273,{6}, FALSE),VLOOKUP(E1026,Store_SRP!B2:H110,{6}, FALSE)), VLOOKUP(E1026,Store_Showcase!B2:H144,{6}, FALSE))</f>
      </c>
      <c r="AH1026">
        <f>VLOOKUP(G1026,Sku_Consolidated!A2:R957,18,FALSE)</f>
      </c>
      <c r="AI1026">
        <f>VLOOKUP(G1026,Sku_Consolidated!A2:S957,19,FALSE)</f>
      </c>
      <c r="AJ1026">
        <f>VLOOKUP(G1026,Sku_Consolidated!A2:T957,20,FALSE)</f>
      </c>
    </row>
    <row r="1027" spans="1:36" x14ac:dyDescent="0.25">
      <c r="A1027">
        <v>2024</v>
      </c>
      <c r="B1027" t="s">
        <v>31</v>
      </c>
      <c r="C1027" t="s">
        <v>32</v>
      </c>
      <c r="D1027" t="s">
        <v>33</v>
      </c>
      <c r="E1027">
        <v>498</v>
      </c>
      <c r="F1027">
        <f>IF(IFERROR(VLOOKUP(E1027,Store_Showcase!B2:H144,{2}, FALSE), TRUE)=TRUE, IF(IFERROR(VLOOKUP(E1027,Store_SRP!B2:H110,{2}, FALSE), TRUE)=TRUE,VLOOKUP(E1027,Store_VAM!B2:H273,{2}, FALSE),VLOOKUP(E1027,Store_SRP!B2:H110,{2}, FALSE)), VLOOKUP(E1027,Store_Showcase!B2:H144,{2}, FALSE))</f>
      </c>
      <c r="G1027">
        <v>671860</v>
      </c>
      <c r="H1027" t="s">
        <v>1458</v>
      </c>
      <c r="I1027" s="8" t="s">
        <v>2006</v>
      </c>
      <c r="J1027" t="s">
        <v>493</v>
      </c>
      <c r="K1027" s="8">
        <f>IF(J1027="PCK", I1027, 0)</f>
      </c>
      <c r="L1027" s="8">
        <f>IF(J1027="KLS", I1027, IF(J1027="PCK", I1027*VLOOKUP(G1027,Sku_Consolidated!A2:U957,21, FALSE),I1027*VLOOKUP(G1027,Sku_Consolidated!A2:U957,21, FALSE)))</f>
      </c>
      <c r="M1027" s="8">
        <f>IF(J1027="PCS", I1027, 0)</f>
      </c>
      <c r="N1027" s="8" t="s">
        <v>2310</v>
      </c>
      <c r="O1027" s="8">
        <f>N1027 * VLOOKUP(E1027&amp;VLOOKUP(G1027,Sku_Consolidated!A2:Q957,17,FALSE),Sku_CommRate!A2:E1002, 5, FALSE)</f>
      </c>
      <c r="P1027" s="8">
        <f>N1027 - O1027</f>
      </c>
      <c r="Q1027">
        <f>VLOOKUP(G1027,Sku_Consolidated!A2:G957,7, FALSE)</f>
      </c>
      <c r="R1027">
        <f>IF(IFERROR(VLOOKUP(E1027,Store_Showcase!B2:H144,7, FALSE), TRUE)=TRUE, IF(IFERROR(VLOOKUP(E1027,Store_SRP!B2:H110,7, FALSE), TRUE)=TRUE,VLOOKUP(E1027,Store_VAM!B2:H273,7, FALSE),VLOOKUP(E1027,Store_SRP!B2:H110,7, FALSE)), VLOOKUP(E1027,Store_Showcase!B2:H144,7, FALSE))</f>
      </c>
      <c r="S1027">
        <f>IF(IFERROR(VLOOKUP(E1027,Store_Showcase!B2:I144,8, FALSE), TRUE)=TRUE, IF(IFERROR(VLOOKUP(E1027,Store_SRP!B2:I110,8, FALSE), TRUE)=TRUE,VLOOKUP(E1027,Store_VAM!B2:I273,8, FALSE),VLOOKUP(E1027,Store_SRP!B2:I110,8, FALSE)), VLOOKUP(E1027,Store_Showcase!B2:I144,8, FALSE))</f>
      </c>
      <c r="T1027">
        <f>VLOOKUP(G1027,Sku_Consolidated!A2:R957,18,FALSE)</f>
      </c>
      <c r="U1027">
        <v>2100006718607</v>
      </c>
      <c r="V1027">
        <f>IF(VLOOKUP(G1027,Sku_Consolidated!A2:S957,19,FALSE)="SHOWCASE", VLOOKUP(E1027,Store_Showcase!B2:L144,11, FALSE), IF(VLOOKUP(G1027,Sku_Consolidated!A2:S957,19,FALSE)="VAM",VLOOKUP(E1027,Store_VAM!B2:L273,11, FALSE),VLOOKUP(E1027,Store_SRP!B2:L110,11, FALSE)))</f>
      </c>
      <c r="W1027">
        <f>VLOOKUP(G1027,Sku_Consolidated!A2:W957,11,FALSE)</f>
      </c>
      <c r="X1027">
        <f>VLOOKUP(G1027,Sku_Consolidated!A2:H957,8,FALSE)</f>
      </c>
      <c r="Y1027">
        <f>VLOOKUP(G1027,Sku_Consolidated!A2:I957,9,FALSE)</f>
      </c>
      <c r="Z1027" t="s">
        <v>38</v>
      </c>
      <c r="AA1027">
        <f>VLOOKUP(G1027,Sku_Consolidated!A2:E957,5,FALSE)</f>
      </c>
      <c r="AB1027">
        <f>IF(VLOOKUP(G1027,Sku_Consolidated!A2:S957,19,FALSE)="SHOWCASE", VLOOKUP(E1027,Store_Showcase!B2:N144,13, FALSE), IF(VLOOKUP(G1027,Sku_Consolidated!A2:S957,19,FALSE)="VAM",VLOOKUP(E1027,Store_VAM!B2:N273,13, FALSE),VLOOKUP(E1027,Store_SRP!B2:N110,13, FALSE)))</f>
      </c>
      <c r="AC1027">
        <f>IF(IFERROR(AB1027,TRUE)=TRUE, "-","OK")</f>
      </c>
      <c r="AD1027" s="8" t="s">
        <v>2310</v>
      </c>
      <c r="AE1027" s="8" t="s">
        <v>39</v>
      </c>
      <c r="AF1027">
        <f>IF(IFERROR(VLOOKUP(E1027,Store_Showcase!B2:H144,{5}, FALSE), TRUE)=TRUE, IF(IFERROR(VLOOKUP(E1027,Store_SRP!B2:H110,{5}, FALSE), TRUE)=TRUE,VLOOKUP(E1027,Store_VAM!B2:H273,{5}, FALSE),VLOOKUP(E1027,Store_SRP!B2:H110,{5}, FALSE)), VLOOKUP(E1027,Store_Showcase!B2:H144,{5}, FALSE))</f>
      </c>
      <c r="AG1027">
        <f>IF(IFERROR(VLOOKUP(E1027,Store_Showcase!B2:H144,{6}, FALSE), TRUE)=TRUE, IF(IFERROR(VLOOKUP(E1027,Store_SRP!B2:H110,{6}, FALSE), TRUE)=TRUE,VLOOKUP(E1027,Store_VAM!B2:H273,{6}, FALSE),VLOOKUP(E1027,Store_SRP!B2:H110,{6}, FALSE)), VLOOKUP(E1027,Store_Showcase!B2:H144,{6}, FALSE))</f>
      </c>
      <c r="AH1027">
        <f>VLOOKUP(G1027,Sku_Consolidated!A2:R957,18,FALSE)</f>
      </c>
      <c r="AI1027">
        <f>VLOOKUP(G1027,Sku_Consolidated!A2:S957,19,FALSE)</f>
      </c>
      <c r="AJ1027">
        <f>VLOOKUP(G1027,Sku_Consolidated!A2:T957,20,FALSE)</f>
      </c>
    </row>
    <row r="1028" spans="1:36" x14ac:dyDescent="0.25">
      <c r="A1028">
        <v>2024</v>
      </c>
      <c r="B1028" t="s">
        <v>31</v>
      </c>
      <c r="C1028" t="s">
        <v>32</v>
      </c>
      <c r="D1028" t="s">
        <v>33</v>
      </c>
      <c r="E1028">
        <v>497</v>
      </c>
      <c r="F1028">
        <f>IF(IFERROR(VLOOKUP(E1028,Store_Showcase!B2:H144,{2}, FALSE), TRUE)=TRUE, IF(IFERROR(VLOOKUP(E1028,Store_SRP!B2:H110,{2}, FALSE), TRUE)=TRUE,VLOOKUP(E1028,Store_VAM!B2:H273,{2}, FALSE),VLOOKUP(E1028,Store_SRP!B2:H110,{2}, FALSE)), VLOOKUP(E1028,Store_Showcase!B2:H144,{2}, FALSE))</f>
      </c>
      <c r="G1028">
        <v>671781</v>
      </c>
      <c r="H1028" t="s">
        <v>1676</v>
      </c>
      <c r="I1028" s="8" t="s">
        <v>1643</v>
      </c>
      <c r="J1028" t="s">
        <v>493</v>
      </c>
      <c r="K1028" s="8">
        <f>IF(J1028="PCK", I1028, 0)</f>
      </c>
      <c r="L1028" s="8">
        <f>IF(J1028="KLS", I1028, IF(J1028="PCK", I1028*VLOOKUP(G1028,Sku_Consolidated!A2:U957,21, FALSE),I1028*VLOOKUP(G1028,Sku_Consolidated!A2:U957,21, FALSE)))</f>
      </c>
      <c r="M1028" s="8">
        <f>IF(J1028="PCS", I1028, 0)</f>
      </c>
      <c r="N1028" s="8" t="s">
        <v>2310</v>
      </c>
      <c r="O1028" s="8">
        <f>N1028 * VLOOKUP(E1028&amp;VLOOKUP(G1028,Sku_Consolidated!A2:Q957,17,FALSE),Sku_CommRate!A2:E1002, 5, FALSE)</f>
      </c>
      <c r="P1028" s="8">
        <f>N1028 - O1028</f>
      </c>
      <c r="Q1028">
        <f>VLOOKUP(G1028,Sku_Consolidated!A2:G957,7, FALSE)</f>
      </c>
      <c r="R1028">
        <f>IF(IFERROR(VLOOKUP(E1028,Store_Showcase!B2:H144,7, FALSE), TRUE)=TRUE, IF(IFERROR(VLOOKUP(E1028,Store_SRP!B2:H110,7, FALSE), TRUE)=TRUE,VLOOKUP(E1028,Store_VAM!B2:H273,7, FALSE),VLOOKUP(E1028,Store_SRP!B2:H110,7, FALSE)), VLOOKUP(E1028,Store_Showcase!B2:H144,7, FALSE))</f>
      </c>
      <c r="S1028">
        <f>IF(IFERROR(VLOOKUP(E1028,Store_Showcase!B2:I144,8, FALSE), TRUE)=TRUE, IF(IFERROR(VLOOKUP(E1028,Store_SRP!B2:I110,8, FALSE), TRUE)=TRUE,VLOOKUP(E1028,Store_VAM!B2:I273,8, FALSE),VLOOKUP(E1028,Store_SRP!B2:I110,8, FALSE)), VLOOKUP(E1028,Store_Showcase!B2:I144,8, FALSE))</f>
      </c>
      <c r="T1028">
        <f>VLOOKUP(G1028,Sku_Consolidated!A2:R957,18,FALSE)</f>
      </c>
      <c r="U1028">
        <v>2100006717815</v>
      </c>
      <c r="V1028">
        <f>IF(VLOOKUP(G1028,Sku_Consolidated!A2:S957,19,FALSE)="SHOWCASE", VLOOKUP(E1028,Store_Showcase!B2:L144,11, FALSE), IF(VLOOKUP(G1028,Sku_Consolidated!A2:S957,19,FALSE)="VAM",VLOOKUP(E1028,Store_VAM!B2:L273,11, FALSE),VLOOKUP(E1028,Store_SRP!B2:L110,11, FALSE)))</f>
      </c>
      <c r="W1028">
        <f>VLOOKUP(G1028,Sku_Consolidated!A2:W957,11,FALSE)</f>
      </c>
      <c r="X1028">
        <f>VLOOKUP(G1028,Sku_Consolidated!A2:H957,8,FALSE)</f>
      </c>
      <c r="Y1028">
        <f>VLOOKUP(G1028,Sku_Consolidated!A2:I957,9,FALSE)</f>
      </c>
      <c r="Z1028" t="s">
        <v>38</v>
      </c>
      <c r="AA1028">
        <f>VLOOKUP(G1028,Sku_Consolidated!A2:E957,5,FALSE)</f>
      </c>
      <c r="AB1028">
        <f>IF(VLOOKUP(G1028,Sku_Consolidated!A2:S957,19,FALSE)="SHOWCASE", VLOOKUP(E1028,Store_Showcase!B2:N144,13, FALSE), IF(VLOOKUP(G1028,Sku_Consolidated!A2:S957,19,FALSE)="VAM",VLOOKUP(E1028,Store_VAM!B2:N273,13, FALSE),VLOOKUP(E1028,Store_SRP!B2:N110,13, FALSE)))</f>
      </c>
      <c r="AC1028">
        <f>IF(IFERROR(AB1028,TRUE)=TRUE, "-","OK")</f>
      </c>
      <c r="AD1028" s="8" t="s">
        <v>2310</v>
      </c>
      <c r="AE1028" s="8" t="s">
        <v>39</v>
      </c>
      <c r="AF1028">
        <f>IF(IFERROR(VLOOKUP(E1028,Store_Showcase!B2:H144,{5}, FALSE), TRUE)=TRUE, IF(IFERROR(VLOOKUP(E1028,Store_SRP!B2:H110,{5}, FALSE), TRUE)=TRUE,VLOOKUP(E1028,Store_VAM!B2:H273,{5}, FALSE),VLOOKUP(E1028,Store_SRP!B2:H110,{5}, FALSE)), VLOOKUP(E1028,Store_Showcase!B2:H144,{5}, FALSE))</f>
      </c>
      <c r="AG1028">
        <f>IF(IFERROR(VLOOKUP(E1028,Store_Showcase!B2:H144,{6}, FALSE), TRUE)=TRUE, IF(IFERROR(VLOOKUP(E1028,Store_SRP!B2:H110,{6}, FALSE), TRUE)=TRUE,VLOOKUP(E1028,Store_VAM!B2:H273,{6}, FALSE),VLOOKUP(E1028,Store_SRP!B2:H110,{6}, FALSE)), VLOOKUP(E1028,Store_Showcase!B2:H144,{6}, FALSE))</f>
      </c>
      <c r="AH1028">
        <f>VLOOKUP(G1028,Sku_Consolidated!A2:R957,18,FALSE)</f>
      </c>
      <c r="AI1028">
        <f>VLOOKUP(G1028,Sku_Consolidated!A2:S957,19,FALSE)</f>
      </c>
      <c r="AJ1028">
        <f>VLOOKUP(G1028,Sku_Consolidated!A2:T957,20,FALSE)</f>
      </c>
    </row>
    <row r="1029" spans="1:36" x14ac:dyDescent="0.25">
      <c r="A1029">
        <v>2024</v>
      </c>
      <c r="B1029" t="s">
        <v>31</v>
      </c>
      <c r="C1029" t="s">
        <v>32</v>
      </c>
      <c r="D1029" t="s">
        <v>33</v>
      </c>
      <c r="E1029">
        <v>4004</v>
      </c>
      <c r="F1029">
        <f>IF(IFERROR(VLOOKUP(E1029,Store_Showcase!B2:H144,{2}, FALSE), TRUE)=TRUE, IF(IFERROR(VLOOKUP(E1029,Store_SRP!B2:H110,{2}, FALSE), TRUE)=TRUE,VLOOKUP(E1029,Store_VAM!B2:H273,{2}, FALSE),VLOOKUP(E1029,Store_SRP!B2:H110,{2}, FALSE)), VLOOKUP(E1029,Store_Showcase!B2:H144,{2}, FALSE))</f>
      </c>
      <c r="G1029">
        <v>671782</v>
      </c>
      <c r="H1029" t="s">
        <v>1549</v>
      </c>
      <c r="I1029" s="8" t="s">
        <v>1643</v>
      </c>
      <c r="J1029" t="s">
        <v>493</v>
      </c>
      <c r="K1029" s="8">
        <f>IF(J1029="PCK", I1029, 0)</f>
      </c>
      <c r="L1029" s="8">
        <f>IF(J1029="KLS", I1029, IF(J1029="PCK", I1029*VLOOKUP(G1029,Sku_Consolidated!A2:U957,21, FALSE),I1029*VLOOKUP(G1029,Sku_Consolidated!A2:U957,21, FALSE)))</f>
      </c>
      <c r="M1029" s="8">
        <f>IF(J1029="PCS", I1029, 0)</f>
      </c>
      <c r="N1029" s="8" t="s">
        <v>2310</v>
      </c>
      <c r="O1029" s="8">
        <f>N1029 * VLOOKUP(E1029&amp;VLOOKUP(G1029,Sku_Consolidated!A2:Q957,17,FALSE),Sku_CommRate!A2:E1002, 5, FALSE)</f>
      </c>
      <c r="P1029" s="8">
        <f>N1029 - O1029</f>
      </c>
      <c r="Q1029">
        <f>VLOOKUP(G1029,Sku_Consolidated!A2:G957,7, FALSE)</f>
      </c>
      <c r="R1029">
        <f>IF(IFERROR(VLOOKUP(E1029,Store_Showcase!B2:H144,7, FALSE), TRUE)=TRUE, IF(IFERROR(VLOOKUP(E1029,Store_SRP!B2:H110,7, FALSE), TRUE)=TRUE,VLOOKUP(E1029,Store_VAM!B2:H273,7, FALSE),VLOOKUP(E1029,Store_SRP!B2:H110,7, FALSE)), VLOOKUP(E1029,Store_Showcase!B2:H144,7, FALSE))</f>
      </c>
      <c r="S1029">
        <f>IF(IFERROR(VLOOKUP(E1029,Store_Showcase!B2:I144,8, FALSE), TRUE)=TRUE, IF(IFERROR(VLOOKUP(E1029,Store_SRP!B2:I110,8, FALSE), TRUE)=TRUE,VLOOKUP(E1029,Store_VAM!B2:I273,8, FALSE),VLOOKUP(E1029,Store_SRP!B2:I110,8, FALSE)), VLOOKUP(E1029,Store_Showcase!B2:I144,8, FALSE))</f>
      </c>
      <c r="T1029">
        <f>VLOOKUP(G1029,Sku_Consolidated!A2:R957,18,FALSE)</f>
      </c>
      <c r="U1029">
        <v>2100006717822</v>
      </c>
      <c r="V1029">
        <f>IF(VLOOKUP(G1029,Sku_Consolidated!A2:S957,19,FALSE)="SHOWCASE", VLOOKUP(E1029,Store_Showcase!B2:L144,11, FALSE), IF(VLOOKUP(G1029,Sku_Consolidated!A2:S957,19,FALSE)="VAM",VLOOKUP(E1029,Store_VAM!B2:L273,11, FALSE),VLOOKUP(E1029,Store_SRP!B2:L110,11, FALSE)))</f>
      </c>
      <c r="W1029">
        <f>VLOOKUP(G1029,Sku_Consolidated!A2:W957,11,FALSE)</f>
      </c>
      <c r="X1029">
        <f>VLOOKUP(G1029,Sku_Consolidated!A2:H957,8,FALSE)</f>
      </c>
      <c r="Y1029">
        <f>VLOOKUP(G1029,Sku_Consolidated!A2:I957,9,FALSE)</f>
      </c>
      <c r="Z1029" t="s">
        <v>38</v>
      </c>
      <c r="AA1029">
        <f>VLOOKUP(G1029,Sku_Consolidated!A2:E957,5,FALSE)</f>
      </c>
      <c r="AB1029">
        <f>IF(VLOOKUP(G1029,Sku_Consolidated!A2:S957,19,FALSE)="SHOWCASE", VLOOKUP(E1029,Store_Showcase!B2:N144,13, FALSE), IF(VLOOKUP(G1029,Sku_Consolidated!A2:S957,19,FALSE)="VAM",VLOOKUP(E1029,Store_VAM!B2:N273,13, FALSE),VLOOKUP(E1029,Store_SRP!B2:N110,13, FALSE)))</f>
      </c>
      <c r="AC1029">
        <f>IF(IFERROR(AB1029,TRUE)=TRUE, "-","OK")</f>
      </c>
      <c r="AD1029" s="8" t="s">
        <v>2310</v>
      </c>
      <c r="AE1029" s="8" t="s">
        <v>39</v>
      </c>
      <c r="AF1029">
        <f>IF(IFERROR(VLOOKUP(E1029,Store_Showcase!B2:H144,{5}, FALSE), TRUE)=TRUE, IF(IFERROR(VLOOKUP(E1029,Store_SRP!B2:H110,{5}, FALSE), TRUE)=TRUE,VLOOKUP(E1029,Store_VAM!B2:H273,{5}, FALSE),VLOOKUP(E1029,Store_SRP!B2:H110,{5}, FALSE)), VLOOKUP(E1029,Store_Showcase!B2:H144,{5}, FALSE))</f>
      </c>
      <c r="AG1029">
        <f>IF(IFERROR(VLOOKUP(E1029,Store_Showcase!B2:H144,{6}, FALSE), TRUE)=TRUE, IF(IFERROR(VLOOKUP(E1029,Store_SRP!B2:H110,{6}, FALSE), TRUE)=TRUE,VLOOKUP(E1029,Store_VAM!B2:H273,{6}, FALSE),VLOOKUP(E1029,Store_SRP!B2:H110,{6}, FALSE)), VLOOKUP(E1029,Store_Showcase!B2:H144,{6}, FALSE))</f>
      </c>
      <c r="AH1029">
        <f>VLOOKUP(G1029,Sku_Consolidated!A2:R957,18,FALSE)</f>
      </c>
      <c r="AI1029">
        <f>VLOOKUP(G1029,Sku_Consolidated!A2:S957,19,FALSE)</f>
      </c>
      <c r="AJ1029">
        <f>VLOOKUP(G1029,Sku_Consolidated!A2:T957,20,FALSE)</f>
      </c>
    </row>
    <row r="1030" spans="1:36" x14ac:dyDescent="0.25">
      <c r="A1030">
        <v>2024</v>
      </c>
      <c r="B1030" t="s">
        <v>31</v>
      </c>
      <c r="C1030" t="s">
        <v>32</v>
      </c>
      <c r="D1030" t="s">
        <v>33</v>
      </c>
      <c r="E1030">
        <v>809</v>
      </c>
      <c r="F1030">
        <f>IF(IFERROR(VLOOKUP(E1030,Store_Showcase!B2:H144,{2}, FALSE), TRUE)=TRUE, IF(IFERROR(VLOOKUP(E1030,Store_SRP!B2:H110,{2}, FALSE), TRUE)=TRUE,VLOOKUP(E1030,Store_VAM!B2:H273,{2}, FALSE),VLOOKUP(E1030,Store_SRP!B2:H110,{2}, FALSE)), VLOOKUP(E1030,Store_Showcase!B2:H144,{2}, FALSE))</f>
      </c>
      <c r="G1030">
        <v>659451</v>
      </c>
      <c r="H1030" t="s">
        <v>993</v>
      </c>
      <c r="I1030" s="8" t="s">
        <v>2311</v>
      </c>
      <c r="J1030" t="s">
        <v>36</v>
      </c>
      <c r="K1030" s="8">
        <f>IF(J1030="PCK", I1030, 0)</f>
      </c>
      <c r="L1030" s="8">
        <f>IF(J1030="KLS", I1030, IF(J1030="PCK", I1030*VLOOKUP(G1030,Sku_Consolidated!A2:U957,21, FALSE),I1030*VLOOKUP(G1030,Sku_Consolidated!A2:U957,21, FALSE)))</f>
      </c>
      <c r="M1030" s="8">
        <f>IF(J1030="PCS", I1030, 0)</f>
      </c>
      <c r="N1030" s="8" t="s">
        <v>2312</v>
      </c>
      <c r="O1030" s="8">
        <f>N1030 * VLOOKUP(E1030&amp;VLOOKUP(G1030,Sku_Consolidated!A2:Q957,17,FALSE),Sku_CommRate!A2:E1002, 5, FALSE)</f>
      </c>
      <c r="P1030" s="8">
        <f>N1030 - O1030</f>
      </c>
      <c r="Q1030">
        <f>VLOOKUP(G1030,Sku_Consolidated!A2:G957,7, FALSE)</f>
      </c>
      <c r="R1030">
        <f>IF(IFERROR(VLOOKUP(E1030,Store_Showcase!B2:H144,7, FALSE), TRUE)=TRUE, IF(IFERROR(VLOOKUP(E1030,Store_SRP!B2:H110,7, FALSE), TRUE)=TRUE,VLOOKUP(E1030,Store_VAM!B2:H273,7, FALSE),VLOOKUP(E1030,Store_SRP!B2:H110,7, FALSE)), VLOOKUP(E1030,Store_Showcase!B2:H144,7, FALSE))</f>
      </c>
      <c r="S1030">
        <f>IF(IFERROR(VLOOKUP(E1030,Store_Showcase!B2:I144,8, FALSE), TRUE)=TRUE, IF(IFERROR(VLOOKUP(E1030,Store_SRP!B2:I110,8, FALSE), TRUE)=TRUE,VLOOKUP(E1030,Store_VAM!B2:I273,8, FALSE),VLOOKUP(E1030,Store_SRP!B2:I110,8, FALSE)), VLOOKUP(E1030,Store_Showcase!B2:I144,8, FALSE))</f>
      </c>
      <c r="T1030">
        <f>VLOOKUP(G1030,Sku_Consolidated!A2:R957,18,FALSE)</f>
      </c>
      <c r="U1030">
        <v>7355</v>
      </c>
      <c r="V1030">
        <f>IF(VLOOKUP(G1030,Sku_Consolidated!A2:S957,19,FALSE)="SHOWCASE", VLOOKUP(E1030,Store_Showcase!B2:L144,11, FALSE), IF(VLOOKUP(G1030,Sku_Consolidated!A2:S957,19,FALSE)="VAM",VLOOKUP(E1030,Store_VAM!B2:L273,11, FALSE),VLOOKUP(E1030,Store_SRP!B2:L110,11, FALSE)))</f>
      </c>
      <c r="W1030">
        <f>VLOOKUP(G1030,Sku_Consolidated!A2:W957,11,FALSE)</f>
      </c>
      <c r="X1030">
        <f>VLOOKUP(G1030,Sku_Consolidated!A2:H957,8,FALSE)</f>
      </c>
      <c r="Y1030">
        <f>VLOOKUP(G1030,Sku_Consolidated!A2:I957,9,FALSE)</f>
      </c>
      <c r="Z1030" t="s">
        <v>38</v>
      </c>
      <c r="AA1030">
        <f>VLOOKUP(G1030,Sku_Consolidated!A2:E957,5,FALSE)</f>
      </c>
      <c r="AB1030">
        <f>IF(VLOOKUP(G1030,Sku_Consolidated!A2:S957,19,FALSE)="SHOWCASE", VLOOKUP(E1030,Store_Showcase!B2:N144,13, FALSE), IF(VLOOKUP(G1030,Sku_Consolidated!A2:S957,19,FALSE)="VAM",VLOOKUP(E1030,Store_VAM!B2:N273,13, FALSE),VLOOKUP(E1030,Store_SRP!B2:N110,13, FALSE)))</f>
      </c>
      <c r="AC1030">
        <f>IF(IFERROR(AB1030,TRUE)=TRUE, "-","OK")</f>
      </c>
      <c r="AD1030" s="8" t="s">
        <v>2312</v>
      </c>
      <c r="AE1030" s="8" t="s">
        <v>39</v>
      </c>
      <c r="AF1030">
        <f>IF(IFERROR(VLOOKUP(E1030,Store_Showcase!B2:H144,{5}, FALSE), TRUE)=TRUE, IF(IFERROR(VLOOKUP(E1030,Store_SRP!B2:H110,{5}, FALSE), TRUE)=TRUE,VLOOKUP(E1030,Store_VAM!B2:H273,{5}, FALSE),VLOOKUP(E1030,Store_SRP!B2:H110,{5}, FALSE)), VLOOKUP(E1030,Store_Showcase!B2:H144,{5}, FALSE))</f>
      </c>
      <c r="AG1030">
        <f>IF(IFERROR(VLOOKUP(E1030,Store_Showcase!B2:H144,{6}, FALSE), TRUE)=TRUE, IF(IFERROR(VLOOKUP(E1030,Store_SRP!B2:H110,{6}, FALSE), TRUE)=TRUE,VLOOKUP(E1030,Store_VAM!B2:H273,{6}, FALSE),VLOOKUP(E1030,Store_SRP!B2:H110,{6}, FALSE)), VLOOKUP(E1030,Store_Showcase!B2:H144,{6}, FALSE))</f>
      </c>
      <c r="AH1030">
        <f>VLOOKUP(G1030,Sku_Consolidated!A2:R957,18,FALSE)</f>
      </c>
      <c r="AI1030">
        <f>VLOOKUP(G1030,Sku_Consolidated!A2:S957,19,FALSE)</f>
      </c>
      <c r="AJ1030">
        <f>VLOOKUP(G1030,Sku_Consolidated!A2:T957,20,FALSE)</f>
      </c>
    </row>
    <row r="1031" spans="1:36" x14ac:dyDescent="0.25">
      <c r="A1031">
        <v>2024</v>
      </c>
      <c r="B1031" t="s">
        <v>31</v>
      </c>
      <c r="C1031" t="s">
        <v>32</v>
      </c>
      <c r="D1031" t="s">
        <v>33</v>
      </c>
      <c r="E1031">
        <v>813</v>
      </c>
      <c r="F1031">
        <f>IF(IFERROR(VLOOKUP(E1031,Store_Showcase!B2:H144,{2}, FALSE), TRUE)=TRUE, IF(IFERROR(VLOOKUP(E1031,Store_SRP!B2:H110,{2}, FALSE), TRUE)=TRUE,VLOOKUP(E1031,Store_VAM!B2:H273,{2}, FALSE),VLOOKUP(E1031,Store_SRP!B2:H110,{2}, FALSE)), VLOOKUP(E1031,Store_Showcase!B2:H144,{2}, FALSE))</f>
      </c>
      <c r="G1031">
        <v>687763</v>
      </c>
      <c r="H1031" t="s">
        <v>1298</v>
      </c>
      <c r="I1031" s="8" t="s">
        <v>2006</v>
      </c>
      <c r="J1031" t="s">
        <v>493</v>
      </c>
      <c r="K1031" s="8">
        <f>IF(J1031="PCK", I1031, 0)</f>
      </c>
      <c r="L1031" s="8">
        <f>IF(J1031="KLS", I1031, IF(J1031="PCK", I1031*VLOOKUP(G1031,Sku_Consolidated!A2:U957,21, FALSE),I1031*VLOOKUP(G1031,Sku_Consolidated!A2:U957,21, FALSE)))</f>
      </c>
      <c r="M1031" s="8">
        <f>IF(J1031="PCS", I1031, 0)</f>
      </c>
      <c r="N1031" s="8" t="s">
        <v>2313</v>
      </c>
      <c r="O1031" s="8">
        <f>N1031 * VLOOKUP(E1031&amp;VLOOKUP(G1031,Sku_Consolidated!A2:Q957,17,FALSE),Sku_CommRate!A2:E1002, 5, FALSE)</f>
      </c>
      <c r="P1031" s="8">
        <f>N1031 - O1031</f>
      </c>
      <c r="Q1031">
        <f>VLOOKUP(G1031,Sku_Consolidated!A2:G957,7, FALSE)</f>
      </c>
      <c r="R1031">
        <f>IF(IFERROR(VLOOKUP(E1031,Store_Showcase!B2:H144,7, FALSE), TRUE)=TRUE, IF(IFERROR(VLOOKUP(E1031,Store_SRP!B2:H110,7, FALSE), TRUE)=TRUE,VLOOKUP(E1031,Store_VAM!B2:H273,7, FALSE),VLOOKUP(E1031,Store_SRP!B2:H110,7, FALSE)), VLOOKUP(E1031,Store_Showcase!B2:H144,7, FALSE))</f>
      </c>
      <c r="S1031">
        <f>IF(IFERROR(VLOOKUP(E1031,Store_Showcase!B2:I144,8, FALSE), TRUE)=TRUE, IF(IFERROR(VLOOKUP(E1031,Store_SRP!B2:I110,8, FALSE), TRUE)=TRUE,VLOOKUP(E1031,Store_VAM!B2:I273,8, FALSE),VLOOKUP(E1031,Store_SRP!B2:I110,8, FALSE)), VLOOKUP(E1031,Store_Showcase!B2:I144,8, FALSE))</f>
      </c>
      <c r="T1031">
        <f>VLOOKUP(G1031,Sku_Consolidated!A2:R957,18,FALSE)</f>
      </c>
      <c r="U1031">
        <v>4806532531540</v>
      </c>
      <c r="V1031">
        <f>IF(VLOOKUP(G1031,Sku_Consolidated!A2:S957,19,FALSE)="SHOWCASE", VLOOKUP(E1031,Store_Showcase!B2:L144,11, FALSE), IF(VLOOKUP(G1031,Sku_Consolidated!A2:S957,19,FALSE)="VAM",VLOOKUP(E1031,Store_VAM!B2:L273,11, FALSE),VLOOKUP(E1031,Store_SRP!B2:L110,11, FALSE)))</f>
      </c>
      <c r="W1031">
        <f>VLOOKUP(G1031,Sku_Consolidated!A2:W957,11,FALSE)</f>
      </c>
      <c r="X1031">
        <f>VLOOKUP(G1031,Sku_Consolidated!A2:H957,8,FALSE)</f>
      </c>
      <c r="Y1031">
        <f>VLOOKUP(G1031,Sku_Consolidated!A2:I957,9,FALSE)</f>
      </c>
      <c r="Z1031" t="s">
        <v>38</v>
      </c>
      <c r="AA1031">
        <f>VLOOKUP(G1031,Sku_Consolidated!A2:E957,5,FALSE)</f>
      </c>
      <c r="AB1031">
        <f>IF(VLOOKUP(G1031,Sku_Consolidated!A2:S957,19,FALSE)="SHOWCASE", VLOOKUP(E1031,Store_Showcase!B2:N144,13, FALSE), IF(VLOOKUP(G1031,Sku_Consolidated!A2:S957,19,FALSE)="VAM",VLOOKUP(E1031,Store_VAM!B2:N273,13, FALSE),VLOOKUP(E1031,Store_SRP!B2:N110,13, FALSE)))</f>
      </c>
      <c r="AC1031">
        <f>IF(IFERROR(AB1031,TRUE)=TRUE, "-","OK")</f>
      </c>
      <c r="AD1031" s="8" t="s">
        <v>2314</v>
      </c>
      <c r="AE1031" s="8" t="s">
        <v>2315</v>
      </c>
      <c r="AF1031">
        <f>IF(IFERROR(VLOOKUP(E1031,Store_Showcase!B2:H144,{5}, FALSE), TRUE)=TRUE, IF(IFERROR(VLOOKUP(E1031,Store_SRP!B2:H110,{5}, FALSE), TRUE)=TRUE,VLOOKUP(E1031,Store_VAM!B2:H273,{5}, FALSE),VLOOKUP(E1031,Store_SRP!B2:H110,{5}, FALSE)), VLOOKUP(E1031,Store_Showcase!B2:H144,{5}, FALSE))</f>
      </c>
      <c r="AG1031">
        <f>IF(IFERROR(VLOOKUP(E1031,Store_Showcase!B2:H144,{6}, FALSE), TRUE)=TRUE, IF(IFERROR(VLOOKUP(E1031,Store_SRP!B2:H110,{6}, FALSE), TRUE)=TRUE,VLOOKUP(E1031,Store_VAM!B2:H273,{6}, FALSE),VLOOKUP(E1031,Store_SRP!B2:H110,{6}, FALSE)), VLOOKUP(E1031,Store_Showcase!B2:H144,{6}, FALSE))</f>
      </c>
      <c r="AH1031">
        <f>VLOOKUP(G1031,Sku_Consolidated!A2:R957,18,FALSE)</f>
      </c>
      <c r="AI1031">
        <f>VLOOKUP(G1031,Sku_Consolidated!A2:S957,19,FALSE)</f>
      </c>
      <c r="AJ1031">
        <f>VLOOKUP(G1031,Sku_Consolidated!A2:T957,20,FALSE)</f>
      </c>
    </row>
    <row r="1032" spans="1:36" x14ac:dyDescent="0.25">
      <c r="A1032">
        <v>2024</v>
      </c>
      <c r="B1032" t="s">
        <v>31</v>
      </c>
      <c r="C1032" t="s">
        <v>32</v>
      </c>
      <c r="D1032" t="s">
        <v>33</v>
      </c>
      <c r="E1032">
        <v>202</v>
      </c>
      <c r="F1032">
        <f>IF(IFERROR(VLOOKUP(E1032,Store_Showcase!B2:H144,{2}, FALSE), TRUE)=TRUE, IF(IFERROR(VLOOKUP(E1032,Store_SRP!B2:H110,{2}, FALSE), TRUE)=TRUE,VLOOKUP(E1032,Store_VAM!B2:H273,{2}, FALSE),VLOOKUP(E1032,Store_SRP!B2:H110,{2}, FALSE)), VLOOKUP(E1032,Store_Showcase!B2:H144,{2}, FALSE))</f>
      </c>
      <c r="G1032">
        <v>655323</v>
      </c>
      <c r="H1032" t="s">
        <v>211</v>
      </c>
      <c r="I1032" s="8" t="s">
        <v>1701</v>
      </c>
      <c r="J1032" t="s">
        <v>36</v>
      </c>
      <c r="K1032" s="8">
        <f>IF(J1032="PCK", I1032, 0)</f>
      </c>
      <c r="L1032" s="8">
        <f>IF(J1032="KLS", I1032, IF(J1032="PCK", I1032*VLOOKUP(G1032,Sku_Consolidated!A2:U957,21, FALSE),I1032*VLOOKUP(G1032,Sku_Consolidated!A2:U957,21, FALSE)))</f>
      </c>
      <c r="M1032" s="8">
        <f>IF(J1032="PCS", I1032, 0)</f>
      </c>
      <c r="N1032" s="8" t="s">
        <v>2316</v>
      </c>
      <c r="O1032" s="8">
        <f>N1032 * VLOOKUP(E1032&amp;VLOOKUP(G1032,Sku_Consolidated!A2:Q957,17,FALSE),Sku_CommRate!A2:E1002, 5, FALSE)</f>
      </c>
      <c r="P1032" s="8">
        <f>N1032 - O1032</f>
      </c>
      <c r="Q1032">
        <f>VLOOKUP(G1032,Sku_Consolidated!A2:G957,7, FALSE)</f>
      </c>
      <c r="R1032">
        <f>IF(IFERROR(VLOOKUP(E1032,Store_Showcase!B2:H144,7, FALSE), TRUE)=TRUE, IF(IFERROR(VLOOKUP(E1032,Store_SRP!B2:H110,7, FALSE), TRUE)=TRUE,VLOOKUP(E1032,Store_VAM!B2:H273,7, FALSE),VLOOKUP(E1032,Store_SRP!B2:H110,7, FALSE)), VLOOKUP(E1032,Store_Showcase!B2:H144,7, FALSE))</f>
      </c>
      <c r="S1032">
        <f>IF(IFERROR(VLOOKUP(E1032,Store_Showcase!B2:I144,8, FALSE), TRUE)=TRUE, IF(IFERROR(VLOOKUP(E1032,Store_SRP!B2:I110,8, FALSE), TRUE)=TRUE,VLOOKUP(E1032,Store_VAM!B2:I273,8, FALSE),VLOOKUP(E1032,Store_SRP!B2:I110,8, FALSE)), VLOOKUP(E1032,Store_Showcase!B2:I144,8, FALSE))</f>
      </c>
      <c r="T1032">
        <f>VLOOKUP(G1032,Sku_Consolidated!A2:R957,18,FALSE)</f>
      </c>
      <c r="U1032">
        <v>6248</v>
      </c>
      <c r="V1032">
        <f>IF(VLOOKUP(G1032,Sku_Consolidated!A2:S957,19,FALSE)="SHOWCASE", VLOOKUP(E1032,Store_Showcase!B2:L144,11, FALSE), IF(VLOOKUP(G1032,Sku_Consolidated!A2:S957,19,FALSE)="VAM",VLOOKUP(E1032,Store_VAM!B2:L273,11, FALSE),VLOOKUP(E1032,Store_SRP!B2:L110,11, FALSE)))</f>
      </c>
      <c r="W1032">
        <f>VLOOKUP(G1032,Sku_Consolidated!A2:W957,11,FALSE)</f>
      </c>
      <c r="X1032">
        <f>VLOOKUP(G1032,Sku_Consolidated!A2:H957,8,FALSE)</f>
      </c>
      <c r="Y1032">
        <f>VLOOKUP(G1032,Sku_Consolidated!A2:I957,9,FALSE)</f>
      </c>
      <c r="Z1032" t="s">
        <v>38</v>
      </c>
      <c r="AA1032">
        <f>VLOOKUP(G1032,Sku_Consolidated!A2:E957,5,FALSE)</f>
      </c>
      <c r="AB1032">
        <f>IF(VLOOKUP(G1032,Sku_Consolidated!A2:S957,19,FALSE)="SHOWCASE", VLOOKUP(E1032,Store_Showcase!B2:N144,13, FALSE), IF(VLOOKUP(G1032,Sku_Consolidated!A2:S957,19,FALSE)="VAM",VLOOKUP(E1032,Store_VAM!B2:N273,13, FALSE),VLOOKUP(E1032,Store_SRP!B2:N110,13, FALSE)))</f>
      </c>
      <c r="AC1032">
        <f>IF(IFERROR(AB1032,TRUE)=TRUE, "-","OK")</f>
      </c>
      <c r="AD1032" s="8" t="s">
        <v>2316</v>
      </c>
      <c r="AE1032" s="8" t="s">
        <v>39</v>
      </c>
      <c r="AF1032">
        <f>IF(IFERROR(VLOOKUP(E1032,Store_Showcase!B2:H144,{5}, FALSE), TRUE)=TRUE, IF(IFERROR(VLOOKUP(E1032,Store_SRP!B2:H110,{5}, FALSE), TRUE)=TRUE,VLOOKUP(E1032,Store_VAM!B2:H273,{5}, FALSE),VLOOKUP(E1032,Store_SRP!B2:H110,{5}, FALSE)), VLOOKUP(E1032,Store_Showcase!B2:H144,{5}, FALSE))</f>
      </c>
      <c r="AG1032">
        <f>IF(IFERROR(VLOOKUP(E1032,Store_Showcase!B2:H144,{6}, FALSE), TRUE)=TRUE, IF(IFERROR(VLOOKUP(E1032,Store_SRP!B2:H110,{6}, FALSE), TRUE)=TRUE,VLOOKUP(E1032,Store_VAM!B2:H273,{6}, FALSE),VLOOKUP(E1032,Store_SRP!B2:H110,{6}, FALSE)), VLOOKUP(E1032,Store_Showcase!B2:H144,{6}, FALSE))</f>
      </c>
      <c r="AH1032">
        <f>VLOOKUP(G1032,Sku_Consolidated!A2:R957,18,FALSE)</f>
      </c>
      <c r="AI1032">
        <f>VLOOKUP(G1032,Sku_Consolidated!A2:S957,19,FALSE)</f>
      </c>
      <c r="AJ1032">
        <f>VLOOKUP(G1032,Sku_Consolidated!A2:T957,20,FALSE)</f>
      </c>
    </row>
    <row r="1033" spans="1:36" x14ac:dyDescent="0.25">
      <c r="A1033">
        <v>2024</v>
      </c>
      <c r="B1033" t="s">
        <v>31</v>
      </c>
      <c r="C1033" t="s">
        <v>32</v>
      </c>
      <c r="D1033" t="s">
        <v>33</v>
      </c>
      <c r="E1033">
        <v>231</v>
      </c>
      <c r="F1033">
        <f>IF(IFERROR(VLOOKUP(E1033,Store_Showcase!B2:H144,{2}, FALSE), TRUE)=TRUE, IF(IFERROR(VLOOKUP(E1033,Store_SRP!B2:H110,{2}, FALSE), TRUE)=TRUE,VLOOKUP(E1033,Store_VAM!B2:H273,{2}, FALSE),VLOOKUP(E1033,Store_SRP!B2:H110,{2}, FALSE)), VLOOKUP(E1033,Store_Showcase!B2:H144,{2}, FALSE))</f>
      </c>
      <c r="G1033">
        <v>676486</v>
      </c>
      <c r="H1033" t="s">
        <v>2317</v>
      </c>
      <c r="I1033" s="8" t="s">
        <v>2318</v>
      </c>
      <c r="J1033" t="s">
        <v>36</v>
      </c>
      <c r="K1033" s="8">
        <f>IF(J1033="PCK", I1033, 0)</f>
      </c>
      <c r="L1033" s="8">
        <f>IF(J1033="KLS", I1033, IF(J1033="PCK", I1033*VLOOKUP(G1033,Sku_Consolidated!A2:U957,21, FALSE),I1033*VLOOKUP(G1033,Sku_Consolidated!A2:U957,21, FALSE)))</f>
      </c>
      <c r="M1033" s="8">
        <f>IF(J1033="PCS", I1033, 0)</f>
      </c>
      <c r="N1033" s="8" t="s">
        <v>2319</v>
      </c>
      <c r="O1033" s="8">
        <f>N1033 * VLOOKUP(E1033&amp;VLOOKUP(G1033,Sku_Consolidated!A2:Q957,17,FALSE),Sku_CommRate!A2:E1002, 5, FALSE)</f>
      </c>
      <c r="P1033" s="8">
        <f>N1033 - O1033</f>
      </c>
      <c r="Q1033">
        <f>VLOOKUP(G1033,Sku_Consolidated!A2:G957,7, FALSE)</f>
      </c>
      <c r="R1033">
        <f>IF(IFERROR(VLOOKUP(E1033,Store_Showcase!B2:H144,7, FALSE), TRUE)=TRUE, IF(IFERROR(VLOOKUP(E1033,Store_SRP!B2:H110,7, FALSE), TRUE)=TRUE,VLOOKUP(E1033,Store_VAM!B2:H273,7, FALSE),VLOOKUP(E1033,Store_SRP!B2:H110,7, FALSE)), VLOOKUP(E1033,Store_Showcase!B2:H144,7, FALSE))</f>
      </c>
      <c r="S1033">
        <f>IF(IFERROR(VLOOKUP(E1033,Store_Showcase!B2:I144,8, FALSE), TRUE)=TRUE, IF(IFERROR(VLOOKUP(E1033,Store_SRP!B2:I110,8, FALSE), TRUE)=TRUE,VLOOKUP(E1033,Store_VAM!B2:I273,8, FALSE),VLOOKUP(E1033,Store_SRP!B2:I110,8, FALSE)), VLOOKUP(E1033,Store_Showcase!B2:I144,8, FALSE))</f>
      </c>
      <c r="T1033">
        <f>VLOOKUP(G1033,Sku_Consolidated!A2:R957,18,FALSE)</f>
      </c>
      <c r="U1033">
        <v>9578</v>
      </c>
      <c r="V1033">
        <f>IF(VLOOKUP(G1033,Sku_Consolidated!A2:S957,19,FALSE)="SHOWCASE", VLOOKUP(E1033,Store_Showcase!B2:L144,11, FALSE), IF(VLOOKUP(G1033,Sku_Consolidated!A2:S957,19,FALSE)="VAM",VLOOKUP(E1033,Store_VAM!B2:L273,11, FALSE),VLOOKUP(E1033,Store_SRP!B2:L110,11, FALSE)))</f>
      </c>
      <c r="W1033">
        <f>VLOOKUP(G1033,Sku_Consolidated!A2:W957,11,FALSE)</f>
      </c>
      <c r="X1033">
        <f>VLOOKUP(G1033,Sku_Consolidated!A2:H957,8,FALSE)</f>
      </c>
      <c r="Y1033">
        <f>VLOOKUP(G1033,Sku_Consolidated!A2:I957,9,FALSE)</f>
      </c>
      <c r="Z1033" t="s">
        <v>38</v>
      </c>
      <c r="AA1033">
        <f>VLOOKUP(G1033,Sku_Consolidated!A2:E957,5,FALSE)</f>
      </c>
      <c r="AB1033">
        <f>IF(VLOOKUP(G1033,Sku_Consolidated!A2:S957,19,FALSE)="SHOWCASE", VLOOKUP(E1033,Store_Showcase!B2:N144,13, FALSE), IF(VLOOKUP(G1033,Sku_Consolidated!A2:S957,19,FALSE)="VAM",VLOOKUP(E1033,Store_VAM!B2:N273,13, FALSE),VLOOKUP(E1033,Store_SRP!B2:N110,13, FALSE)))</f>
      </c>
      <c r="AC1033">
        <f>IF(IFERROR(AB1033,TRUE)=TRUE, "-","OK")</f>
      </c>
      <c r="AD1033" s="8" t="s">
        <v>2319</v>
      </c>
      <c r="AE1033" s="8" t="s">
        <v>39</v>
      </c>
      <c r="AF1033">
        <f>IF(IFERROR(VLOOKUP(E1033,Store_Showcase!B2:H144,{5}, FALSE), TRUE)=TRUE, IF(IFERROR(VLOOKUP(E1033,Store_SRP!B2:H110,{5}, FALSE), TRUE)=TRUE,VLOOKUP(E1033,Store_VAM!B2:H273,{5}, FALSE),VLOOKUP(E1033,Store_SRP!B2:H110,{5}, FALSE)), VLOOKUP(E1033,Store_Showcase!B2:H144,{5}, FALSE))</f>
      </c>
      <c r="AG1033">
        <f>IF(IFERROR(VLOOKUP(E1033,Store_Showcase!B2:H144,{6}, FALSE), TRUE)=TRUE, IF(IFERROR(VLOOKUP(E1033,Store_SRP!B2:H110,{6}, FALSE), TRUE)=TRUE,VLOOKUP(E1033,Store_VAM!B2:H273,{6}, FALSE),VLOOKUP(E1033,Store_SRP!B2:H110,{6}, FALSE)), VLOOKUP(E1033,Store_Showcase!B2:H144,{6}, FALSE))</f>
      </c>
      <c r="AH1033">
        <f>VLOOKUP(G1033,Sku_Consolidated!A2:R957,18,FALSE)</f>
      </c>
      <c r="AI1033">
        <f>VLOOKUP(G1033,Sku_Consolidated!A2:S957,19,FALSE)</f>
      </c>
      <c r="AJ1033">
        <f>VLOOKUP(G1033,Sku_Consolidated!A2:T957,20,FALSE)</f>
      </c>
    </row>
    <row r="1034" spans="1:36" x14ac:dyDescent="0.25">
      <c r="A1034">
        <v>2024</v>
      </c>
      <c r="B1034" t="s">
        <v>31</v>
      </c>
      <c r="C1034" t="s">
        <v>32</v>
      </c>
      <c r="D1034" t="s">
        <v>33</v>
      </c>
      <c r="E1034">
        <v>4049</v>
      </c>
      <c r="F1034">
        <f>IF(IFERROR(VLOOKUP(E1034,Store_Showcase!B2:H144,{2}, FALSE), TRUE)=TRUE, IF(IFERROR(VLOOKUP(E1034,Store_SRP!B2:H110,{2}, FALSE), TRUE)=TRUE,VLOOKUP(E1034,Store_VAM!B2:H273,{2}, FALSE),VLOOKUP(E1034,Store_SRP!B2:H110,{2}, FALSE)), VLOOKUP(E1034,Store_Showcase!B2:H144,{2}, FALSE))</f>
      </c>
      <c r="G1034">
        <v>655718</v>
      </c>
      <c r="H1034" t="s">
        <v>306</v>
      </c>
      <c r="I1034" s="8" t="s">
        <v>2095</v>
      </c>
      <c r="J1034" t="s">
        <v>36</v>
      </c>
      <c r="K1034" s="8">
        <f>IF(J1034="PCK", I1034, 0)</f>
      </c>
      <c r="L1034" s="8">
        <f>IF(J1034="KLS", I1034, IF(J1034="PCK", I1034*VLOOKUP(G1034,Sku_Consolidated!A2:U957,21, FALSE),I1034*VLOOKUP(G1034,Sku_Consolidated!A2:U957,21, FALSE)))</f>
      </c>
      <c r="M1034" s="8">
        <f>IF(J1034="PCS", I1034, 0)</f>
      </c>
      <c r="N1034" s="8" t="s">
        <v>2320</v>
      </c>
      <c r="O1034" s="8">
        <f>N1034 * VLOOKUP(E1034&amp;VLOOKUP(G1034,Sku_Consolidated!A2:Q957,17,FALSE),Sku_CommRate!A2:E1002, 5, FALSE)</f>
      </c>
      <c r="P1034" s="8">
        <f>N1034 - O1034</f>
      </c>
      <c r="Q1034">
        <f>VLOOKUP(G1034,Sku_Consolidated!A2:G957,7, FALSE)</f>
      </c>
      <c r="R1034">
        <f>IF(IFERROR(VLOOKUP(E1034,Store_Showcase!B2:H144,7, FALSE), TRUE)=TRUE, IF(IFERROR(VLOOKUP(E1034,Store_SRP!B2:H110,7, FALSE), TRUE)=TRUE,VLOOKUP(E1034,Store_VAM!B2:H273,7, FALSE),VLOOKUP(E1034,Store_SRP!B2:H110,7, FALSE)), VLOOKUP(E1034,Store_Showcase!B2:H144,7, FALSE))</f>
      </c>
      <c r="S1034">
        <f>IF(IFERROR(VLOOKUP(E1034,Store_Showcase!B2:I144,8, FALSE), TRUE)=TRUE, IF(IFERROR(VLOOKUP(E1034,Store_SRP!B2:I110,8, FALSE), TRUE)=TRUE,VLOOKUP(E1034,Store_VAM!B2:I273,8, FALSE),VLOOKUP(E1034,Store_SRP!B2:I110,8, FALSE)), VLOOKUP(E1034,Store_Showcase!B2:I144,8, FALSE))</f>
      </c>
      <c r="T1034">
        <f>VLOOKUP(G1034,Sku_Consolidated!A2:R957,18,FALSE)</f>
      </c>
      <c r="U1034">
        <v>6446</v>
      </c>
      <c r="V1034">
        <f>IF(VLOOKUP(G1034,Sku_Consolidated!A2:S957,19,FALSE)="SHOWCASE", VLOOKUP(E1034,Store_Showcase!B2:L144,11, FALSE), IF(VLOOKUP(G1034,Sku_Consolidated!A2:S957,19,FALSE)="VAM",VLOOKUP(E1034,Store_VAM!B2:L273,11, FALSE),VLOOKUP(E1034,Store_SRP!B2:L110,11, FALSE)))</f>
      </c>
      <c r="W1034">
        <f>VLOOKUP(G1034,Sku_Consolidated!A2:W957,11,FALSE)</f>
      </c>
      <c r="X1034">
        <f>VLOOKUP(G1034,Sku_Consolidated!A2:H957,8,FALSE)</f>
      </c>
      <c r="Y1034">
        <f>VLOOKUP(G1034,Sku_Consolidated!A2:I957,9,FALSE)</f>
      </c>
      <c r="Z1034" t="s">
        <v>38</v>
      </c>
      <c r="AA1034">
        <f>VLOOKUP(G1034,Sku_Consolidated!A2:E957,5,FALSE)</f>
      </c>
      <c r="AB1034">
        <f>IF(VLOOKUP(G1034,Sku_Consolidated!A2:S957,19,FALSE)="SHOWCASE", VLOOKUP(E1034,Store_Showcase!B2:N144,13, FALSE), IF(VLOOKUP(G1034,Sku_Consolidated!A2:S957,19,FALSE)="VAM",VLOOKUP(E1034,Store_VAM!B2:N273,13, FALSE),VLOOKUP(E1034,Store_SRP!B2:N110,13, FALSE)))</f>
      </c>
      <c r="AC1034">
        <f>IF(IFERROR(AB1034,TRUE)=TRUE, "-","OK")</f>
      </c>
      <c r="AD1034" s="8" t="s">
        <v>2320</v>
      </c>
      <c r="AE1034" s="8" t="s">
        <v>39</v>
      </c>
      <c r="AF1034">
        <f>IF(IFERROR(VLOOKUP(E1034,Store_Showcase!B2:H144,{5}, FALSE), TRUE)=TRUE, IF(IFERROR(VLOOKUP(E1034,Store_SRP!B2:H110,{5}, FALSE), TRUE)=TRUE,VLOOKUP(E1034,Store_VAM!B2:H273,{5}, FALSE),VLOOKUP(E1034,Store_SRP!B2:H110,{5}, FALSE)), VLOOKUP(E1034,Store_Showcase!B2:H144,{5}, FALSE))</f>
      </c>
      <c r="AG1034">
        <f>IF(IFERROR(VLOOKUP(E1034,Store_Showcase!B2:H144,{6}, FALSE), TRUE)=TRUE, IF(IFERROR(VLOOKUP(E1034,Store_SRP!B2:H110,{6}, FALSE), TRUE)=TRUE,VLOOKUP(E1034,Store_VAM!B2:H273,{6}, FALSE),VLOOKUP(E1034,Store_SRP!B2:H110,{6}, FALSE)), VLOOKUP(E1034,Store_Showcase!B2:H144,{6}, FALSE))</f>
      </c>
      <c r="AH1034">
        <f>VLOOKUP(G1034,Sku_Consolidated!A2:R957,18,FALSE)</f>
      </c>
      <c r="AI1034">
        <f>VLOOKUP(G1034,Sku_Consolidated!A2:S957,19,FALSE)</f>
      </c>
      <c r="AJ1034">
        <f>VLOOKUP(G1034,Sku_Consolidated!A2:T957,20,FALSE)</f>
      </c>
    </row>
    <row r="1035" spans="1:36" x14ac:dyDescent="0.25">
      <c r="A1035">
        <v>2024</v>
      </c>
      <c r="B1035" t="s">
        <v>31</v>
      </c>
      <c r="C1035" t="s">
        <v>32</v>
      </c>
      <c r="D1035" t="s">
        <v>33</v>
      </c>
      <c r="E1035">
        <v>4004</v>
      </c>
      <c r="F1035">
        <f>IF(IFERROR(VLOOKUP(E1035,Store_Showcase!B2:H144,{2}, FALSE), TRUE)=TRUE, IF(IFERROR(VLOOKUP(E1035,Store_SRP!B2:H110,{2}, FALSE), TRUE)=TRUE,VLOOKUP(E1035,Store_VAM!B2:H273,{2}, FALSE),VLOOKUP(E1035,Store_SRP!B2:H110,{2}, FALSE)), VLOOKUP(E1035,Store_Showcase!B2:H144,{2}, FALSE))</f>
      </c>
      <c r="G1035">
        <v>671787</v>
      </c>
      <c r="H1035" t="s">
        <v>1491</v>
      </c>
      <c r="I1035" s="8" t="s">
        <v>1364</v>
      </c>
      <c r="J1035" t="s">
        <v>493</v>
      </c>
      <c r="K1035" s="8">
        <f>IF(J1035="PCK", I1035, 0)</f>
      </c>
      <c r="L1035" s="8">
        <f>IF(J1035="KLS", I1035, IF(J1035="PCK", I1035*VLOOKUP(G1035,Sku_Consolidated!A2:U957,21, FALSE),I1035*VLOOKUP(G1035,Sku_Consolidated!A2:U957,21, FALSE)))</f>
      </c>
      <c r="M1035" s="8">
        <f>IF(J1035="PCS", I1035, 0)</f>
      </c>
      <c r="N1035" s="8" t="s">
        <v>2321</v>
      </c>
      <c r="O1035" s="8">
        <f>N1035 * VLOOKUP(E1035&amp;VLOOKUP(G1035,Sku_Consolidated!A2:Q957,17,FALSE),Sku_CommRate!A2:E1002, 5, FALSE)</f>
      </c>
      <c r="P1035" s="8">
        <f>N1035 - O1035</f>
      </c>
      <c r="Q1035">
        <f>VLOOKUP(G1035,Sku_Consolidated!A2:G957,7, FALSE)</f>
      </c>
      <c r="R1035">
        <f>IF(IFERROR(VLOOKUP(E1035,Store_Showcase!B2:H144,7, FALSE), TRUE)=TRUE, IF(IFERROR(VLOOKUP(E1035,Store_SRP!B2:H110,7, FALSE), TRUE)=TRUE,VLOOKUP(E1035,Store_VAM!B2:H273,7, FALSE),VLOOKUP(E1035,Store_SRP!B2:H110,7, FALSE)), VLOOKUP(E1035,Store_Showcase!B2:H144,7, FALSE))</f>
      </c>
      <c r="S1035">
        <f>IF(IFERROR(VLOOKUP(E1035,Store_Showcase!B2:I144,8, FALSE), TRUE)=TRUE, IF(IFERROR(VLOOKUP(E1035,Store_SRP!B2:I110,8, FALSE), TRUE)=TRUE,VLOOKUP(E1035,Store_VAM!B2:I273,8, FALSE),VLOOKUP(E1035,Store_SRP!B2:I110,8, FALSE)), VLOOKUP(E1035,Store_Showcase!B2:I144,8, FALSE))</f>
      </c>
      <c r="T1035">
        <f>VLOOKUP(G1035,Sku_Consolidated!A2:R957,18,FALSE)</f>
      </c>
      <c r="U1035">
        <v>2100006717877</v>
      </c>
      <c r="V1035">
        <f>IF(VLOOKUP(G1035,Sku_Consolidated!A2:S957,19,FALSE)="SHOWCASE", VLOOKUP(E1035,Store_Showcase!B2:L144,11, FALSE), IF(VLOOKUP(G1035,Sku_Consolidated!A2:S957,19,FALSE)="VAM",VLOOKUP(E1035,Store_VAM!B2:L273,11, FALSE),VLOOKUP(E1035,Store_SRP!B2:L110,11, FALSE)))</f>
      </c>
      <c r="W1035">
        <f>VLOOKUP(G1035,Sku_Consolidated!A2:W957,11,FALSE)</f>
      </c>
      <c r="X1035">
        <f>VLOOKUP(G1035,Sku_Consolidated!A2:H957,8,FALSE)</f>
      </c>
      <c r="Y1035">
        <f>VLOOKUP(G1035,Sku_Consolidated!A2:I957,9,FALSE)</f>
      </c>
      <c r="Z1035" t="s">
        <v>38</v>
      </c>
      <c r="AA1035">
        <f>VLOOKUP(G1035,Sku_Consolidated!A2:E957,5,FALSE)</f>
      </c>
      <c r="AB1035">
        <f>IF(VLOOKUP(G1035,Sku_Consolidated!A2:S957,19,FALSE)="SHOWCASE", VLOOKUP(E1035,Store_Showcase!B2:N144,13, FALSE), IF(VLOOKUP(G1035,Sku_Consolidated!A2:S957,19,FALSE)="VAM",VLOOKUP(E1035,Store_VAM!B2:N273,13, FALSE),VLOOKUP(E1035,Store_SRP!B2:N110,13, FALSE)))</f>
      </c>
      <c r="AC1035">
        <f>IF(IFERROR(AB1035,TRUE)=TRUE, "-","OK")</f>
      </c>
      <c r="AD1035" s="8" t="s">
        <v>2321</v>
      </c>
      <c r="AE1035" s="8" t="s">
        <v>39</v>
      </c>
      <c r="AF1035">
        <f>IF(IFERROR(VLOOKUP(E1035,Store_Showcase!B2:H144,{5}, FALSE), TRUE)=TRUE, IF(IFERROR(VLOOKUP(E1035,Store_SRP!B2:H110,{5}, FALSE), TRUE)=TRUE,VLOOKUP(E1035,Store_VAM!B2:H273,{5}, FALSE),VLOOKUP(E1035,Store_SRP!B2:H110,{5}, FALSE)), VLOOKUP(E1035,Store_Showcase!B2:H144,{5}, FALSE))</f>
      </c>
      <c r="AG1035">
        <f>IF(IFERROR(VLOOKUP(E1035,Store_Showcase!B2:H144,{6}, FALSE), TRUE)=TRUE, IF(IFERROR(VLOOKUP(E1035,Store_SRP!B2:H110,{6}, FALSE), TRUE)=TRUE,VLOOKUP(E1035,Store_VAM!B2:H273,{6}, FALSE),VLOOKUP(E1035,Store_SRP!B2:H110,{6}, FALSE)), VLOOKUP(E1035,Store_Showcase!B2:H144,{6}, FALSE))</f>
      </c>
      <c r="AH1035">
        <f>VLOOKUP(G1035,Sku_Consolidated!A2:R957,18,FALSE)</f>
      </c>
      <c r="AI1035">
        <f>VLOOKUP(G1035,Sku_Consolidated!A2:S957,19,FALSE)</f>
      </c>
      <c r="AJ1035">
        <f>VLOOKUP(G1035,Sku_Consolidated!A2:T957,20,FALSE)</f>
      </c>
    </row>
    <row r="1036" spans="1:36" x14ac:dyDescent="0.25">
      <c r="A1036">
        <v>2024</v>
      </c>
      <c r="B1036" t="s">
        <v>31</v>
      </c>
      <c r="C1036" t="s">
        <v>32</v>
      </c>
      <c r="D1036" t="s">
        <v>33</v>
      </c>
      <c r="E1036">
        <v>150</v>
      </c>
      <c r="F1036">
        <f>IF(IFERROR(VLOOKUP(E1036,Store_Showcase!B2:H144,{2}, FALSE), TRUE)=TRUE, IF(IFERROR(VLOOKUP(E1036,Store_SRP!B2:H110,{2}, FALSE), TRUE)=TRUE,VLOOKUP(E1036,Store_VAM!B2:H273,{2}, FALSE),VLOOKUP(E1036,Store_SRP!B2:H110,{2}, FALSE)), VLOOKUP(E1036,Store_Showcase!B2:H144,{2}, FALSE))</f>
      </c>
      <c r="G1036">
        <v>655320</v>
      </c>
      <c r="H1036" t="s">
        <v>380</v>
      </c>
      <c r="I1036" s="8" t="s">
        <v>2322</v>
      </c>
      <c r="J1036" t="s">
        <v>36</v>
      </c>
      <c r="K1036" s="8">
        <f>IF(J1036="PCK", I1036, 0)</f>
      </c>
      <c r="L1036" s="8">
        <f>IF(J1036="KLS", I1036, IF(J1036="PCK", I1036*VLOOKUP(G1036,Sku_Consolidated!A2:U957,21, FALSE),I1036*VLOOKUP(G1036,Sku_Consolidated!A2:U957,21, FALSE)))</f>
      </c>
      <c r="M1036" s="8">
        <f>IF(J1036="PCS", I1036, 0)</f>
      </c>
      <c r="N1036" s="8" t="s">
        <v>2323</v>
      </c>
      <c r="O1036" s="8">
        <f>N1036 * VLOOKUP(E1036&amp;VLOOKUP(G1036,Sku_Consolidated!A2:Q957,17,FALSE),Sku_CommRate!A2:E1002, 5, FALSE)</f>
      </c>
      <c r="P1036" s="8">
        <f>N1036 - O1036</f>
      </c>
      <c r="Q1036">
        <f>VLOOKUP(G1036,Sku_Consolidated!A2:G957,7, FALSE)</f>
      </c>
      <c r="R1036">
        <f>IF(IFERROR(VLOOKUP(E1036,Store_Showcase!B2:H144,7, FALSE), TRUE)=TRUE, IF(IFERROR(VLOOKUP(E1036,Store_SRP!B2:H110,7, FALSE), TRUE)=TRUE,VLOOKUP(E1036,Store_VAM!B2:H273,7, FALSE),VLOOKUP(E1036,Store_SRP!B2:H110,7, FALSE)), VLOOKUP(E1036,Store_Showcase!B2:H144,7, FALSE))</f>
      </c>
      <c r="S1036">
        <f>IF(IFERROR(VLOOKUP(E1036,Store_Showcase!B2:I144,8, FALSE), TRUE)=TRUE, IF(IFERROR(VLOOKUP(E1036,Store_SRP!B2:I110,8, FALSE), TRUE)=TRUE,VLOOKUP(E1036,Store_VAM!B2:I273,8, FALSE),VLOOKUP(E1036,Store_SRP!B2:I110,8, FALSE)), VLOOKUP(E1036,Store_Showcase!B2:I144,8, FALSE))</f>
      </c>
      <c r="T1036">
        <f>VLOOKUP(G1036,Sku_Consolidated!A2:R957,18,FALSE)</f>
      </c>
      <c r="U1036">
        <v>6245</v>
      </c>
      <c r="V1036">
        <f>IF(VLOOKUP(G1036,Sku_Consolidated!A2:S957,19,FALSE)="SHOWCASE", VLOOKUP(E1036,Store_Showcase!B2:L144,11, FALSE), IF(VLOOKUP(G1036,Sku_Consolidated!A2:S957,19,FALSE)="VAM",VLOOKUP(E1036,Store_VAM!B2:L273,11, FALSE),VLOOKUP(E1036,Store_SRP!B2:L110,11, FALSE)))</f>
      </c>
      <c r="W1036">
        <f>VLOOKUP(G1036,Sku_Consolidated!A2:W957,11,FALSE)</f>
      </c>
      <c r="X1036">
        <f>VLOOKUP(G1036,Sku_Consolidated!A2:H957,8,FALSE)</f>
      </c>
      <c r="Y1036">
        <f>VLOOKUP(G1036,Sku_Consolidated!A2:I957,9,FALSE)</f>
      </c>
      <c r="Z1036" t="s">
        <v>38</v>
      </c>
      <c r="AA1036">
        <f>VLOOKUP(G1036,Sku_Consolidated!A2:E957,5,FALSE)</f>
      </c>
      <c r="AB1036">
        <f>IF(VLOOKUP(G1036,Sku_Consolidated!A2:S957,19,FALSE)="SHOWCASE", VLOOKUP(E1036,Store_Showcase!B2:N144,13, FALSE), IF(VLOOKUP(G1036,Sku_Consolidated!A2:S957,19,FALSE)="VAM",VLOOKUP(E1036,Store_VAM!B2:N273,13, FALSE),VLOOKUP(E1036,Store_SRP!B2:N110,13, FALSE)))</f>
      </c>
      <c r="AC1036">
        <f>IF(IFERROR(AB1036,TRUE)=TRUE, "-","OK")</f>
      </c>
      <c r="AD1036" s="8" t="s">
        <v>2323</v>
      </c>
      <c r="AE1036" s="8" t="s">
        <v>39</v>
      </c>
      <c r="AF1036">
        <f>IF(IFERROR(VLOOKUP(E1036,Store_Showcase!B2:H144,{5}, FALSE), TRUE)=TRUE, IF(IFERROR(VLOOKUP(E1036,Store_SRP!B2:H110,{5}, FALSE), TRUE)=TRUE,VLOOKUP(E1036,Store_VAM!B2:H273,{5}, FALSE),VLOOKUP(E1036,Store_SRP!B2:H110,{5}, FALSE)), VLOOKUP(E1036,Store_Showcase!B2:H144,{5}, FALSE))</f>
      </c>
      <c r="AG1036">
        <f>IF(IFERROR(VLOOKUP(E1036,Store_Showcase!B2:H144,{6}, FALSE), TRUE)=TRUE, IF(IFERROR(VLOOKUP(E1036,Store_SRP!B2:H110,{6}, FALSE), TRUE)=TRUE,VLOOKUP(E1036,Store_VAM!B2:H273,{6}, FALSE),VLOOKUP(E1036,Store_SRP!B2:H110,{6}, FALSE)), VLOOKUP(E1036,Store_Showcase!B2:H144,{6}, FALSE))</f>
      </c>
      <c r="AH1036">
        <f>VLOOKUP(G1036,Sku_Consolidated!A2:R957,18,FALSE)</f>
      </c>
      <c r="AI1036">
        <f>VLOOKUP(G1036,Sku_Consolidated!A2:S957,19,FALSE)</f>
      </c>
      <c r="AJ1036">
        <f>VLOOKUP(G1036,Sku_Consolidated!A2:T957,20,FALSE)</f>
      </c>
    </row>
    <row r="1037" spans="1:36" x14ac:dyDescent="0.25">
      <c r="A1037">
        <v>2024</v>
      </c>
      <c r="B1037" t="s">
        <v>31</v>
      </c>
      <c r="C1037" t="s">
        <v>32</v>
      </c>
      <c r="D1037" t="s">
        <v>33</v>
      </c>
      <c r="E1037">
        <v>262</v>
      </c>
      <c r="F1037">
        <f>IF(IFERROR(VLOOKUP(E1037,Store_Showcase!B2:H144,{2}, FALSE), TRUE)=TRUE, IF(IFERROR(VLOOKUP(E1037,Store_SRP!B2:H110,{2}, FALSE), TRUE)=TRUE,VLOOKUP(E1037,Store_VAM!B2:H273,{2}, FALSE),VLOOKUP(E1037,Store_SRP!B2:H110,{2}, FALSE)), VLOOKUP(E1037,Store_Showcase!B2:H144,{2}, FALSE))</f>
      </c>
      <c r="G1037">
        <v>655281</v>
      </c>
      <c r="H1037" t="s">
        <v>40</v>
      </c>
      <c r="I1037" s="8" t="s">
        <v>2324</v>
      </c>
      <c r="J1037" t="s">
        <v>36</v>
      </c>
      <c r="K1037" s="8">
        <f>IF(J1037="PCK", I1037, 0)</f>
      </c>
      <c r="L1037" s="8">
        <f>IF(J1037="KLS", I1037, IF(J1037="PCK", I1037*VLOOKUP(G1037,Sku_Consolidated!A2:U957,21, FALSE),I1037*VLOOKUP(G1037,Sku_Consolidated!A2:U957,21, FALSE)))</f>
      </c>
      <c r="M1037" s="8">
        <f>IF(J1037="PCS", I1037, 0)</f>
      </c>
      <c r="N1037" s="8" t="s">
        <v>2325</v>
      </c>
      <c r="O1037" s="8">
        <f>N1037 * VLOOKUP(E1037&amp;VLOOKUP(G1037,Sku_Consolidated!A2:Q957,17,FALSE),Sku_CommRate!A2:E1002, 5, FALSE)</f>
      </c>
      <c r="P1037" s="8">
        <f>N1037 - O1037</f>
      </c>
      <c r="Q1037">
        <f>VLOOKUP(G1037,Sku_Consolidated!A2:G957,7, FALSE)</f>
      </c>
      <c r="R1037">
        <f>IF(IFERROR(VLOOKUP(E1037,Store_Showcase!B2:H144,7, FALSE), TRUE)=TRUE, IF(IFERROR(VLOOKUP(E1037,Store_SRP!B2:H110,7, FALSE), TRUE)=TRUE,VLOOKUP(E1037,Store_VAM!B2:H273,7, FALSE),VLOOKUP(E1037,Store_SRP!B2:H110,7, FALSE)), VLOOKUP(E1037,Store_Showcase!B2:H144,7, FALSE))</f>
      </c>
      <c r="S1037">
        <f>IF(IFERROR(VLOOKUP(E1037,Store_Showcase!B2:I144,8, FALSE), TRUE)=TRUE, IF(IFERROR(VLOOKUP(E1037,Store_SRP!B2:I110,8, FALSE), TRUE)=TRUE,VLOOKUP(E1037,Store_VAM!B2:I273,8, FALSE),VLOOKUP(E1037,Store_SRP!B2:I110,8, FALSE)), VLOOKUP(E1037,Store_Showcase!B2:I144,8, FALSE))</f>
      </c>
      <c r="T1037">
        <f>VLOOKUP(G1037,Sku_Consolidated!A2:R957,18,FALSE)</f>
      </c>
      <c r="U1037">
        <v>6216</v>
      </c>
      <c r="V1037">
        <f>IF(VLOOKUP(G1037,Sku_Consolidated!A2:S957,19,FALSE)="SHOWCASE", VLOOKUP(E1037,Store_Showcase!B2:L144,11, FALSE), IF(VLOOKUP(G1037,Sku_Consolidated!A2:S957,19,FALSE)="VAM",VLOOKUP(E1037,Store_VAM!B2:L273,11, FALSE),VLOOKUP(E1037,Store_SRP!B2:L110,11, FALSE)))</f>
      </c>
      <c r="W1037">
        <f>VLOOKUP(G1037,Sku_Consolidated!A2:W957,11,FALSE)</f>
      </c>
      <c r="X1037">
        <f>VLOOKUP(G1037,Sku_Consolidated!A2:H957,8,FALSE)</f>
      </c>
      <c r="Y1037">
        <f>VLOOKUP(G1037,Sku_Consolidated!A2:I957,9,FALSE)</f>
      </c>
      <c r="Z1037" t="s">
        <v>38</v>
      </c>
      <c r="AA1037">
        <f>VLOOKUP(G1037,Sku_Consolidated!A2:E957,5,FALSE)</f>
      </c>
      <c r="AB1037">
        <f>IF(VLOOKUP(G1037,Sku_Consolidated!A2:S957,19,FALSE)="SHOWCASE", VLOOKUP(E1037,Store_Showcase!B2:N144,13, FALSE), IF(VLOOKUP(G1037,Sku_Consolidated!A2:S957,19,FALSE)="VAM",VLOOKUP(E1037,Store_VAM!B2:N273,13, FALSE),VLOOKUP(E1037,Store_SRP!B2:N110,13, FALSE)))</f>
      </c>
      <c r="AC1037">
        <f>IF(IFERROR(AB1037,TRUE)=TRUE, "-","OK")</f>
      </c>
      <c r="AD1037" s="8" t="s">
        <v>2325</v>
      </c>
      <c r="AE1037" s="8" t="s">
        <v>39</v>
      </c>
      <c r="AF1037">
        <f>IF(IFERROR(VLOOKUP(E1037,Store_Showcase!B2:H144,{5}, FALSE), TRUE)=TRUE, IF(IFERROR(VLOOKUP(E1037,Store_SRP!B2:H110,{5}, FALSE), TRUE)=TRUE,VLOOKUP(E1037,Store_VAM!B2:H273,{5}, FALSE),VLOOKUP(E1037,Store_SRP!B2:H110,{5}, FALSE)), VLOOKUP(E1037,Store_Showcase!B2:H144,{5}, FALSE))</f>
      </c>
      <c r="AG1037">
        <f>IF(IFERROR(VLOOKUP(E1037,Store_Showcase!B2:H144,{6}, FALSE), TRUE)=TRUE, IF(IFERROR(VLOOKUP(E1037,Store_SRP!B2:H110,{6}, FALSE), TRUE)=TRUE,VLOOKUP(E1037,Store_VAM!B2:H273,{6}, FALSE),VLOOKUP(E1037,Store_SRP!B2:H110,{6}, FALSE)), VLOOKUP(E1037,Store_Showcase!B2:H144,{6}, FALSE))</f>
      </c>
      <c r="AH1037">
        <f>VLOOKUP(G1037,Sku_Consolidated!A2:R957,18,FALSE)</f>
      </c>
      <c r="AI1037">
        <f>VLOOKUP(G1037,Sku_Consolidated!A2:S957,19,FALSE)</f>
      </c>
      <c r="AJ1037">
        <f>VLOOKUP(G1037,Sku_Consolidated!A2:T957,20,FALSE)</f>
      </c>
    </row>
    <row r="1038" spans="1:36" x14ac:dyDescent="0.25">
      <c r="A1038">
        <v>2024</v>
      </c>
      <c r="B1038" t="s">
        <v>31</v>
      </c>
      <c r="C1038" t="s">
        <v>32</v>
      </c>
      <c r="D1038" t="s">
        <v>33</v>
      </c>
      <c r="E1038">
        <v>602</v>
      </c>
      <c r="F1038">
        <f>IF(IFERROR(VLOOKUP(E1038,Store_Showcase!B2:H144,{2}, FALSE), TRUE)=TRUE, IF(IFERROR(VLOOKUP(E1038,Store_SRP!B2:H110,{2}, FALSE), TRUE)=TRUE,VLOOKUP(E1038,Store_VAM!B2:H273,{2}, FALSE),VLOOKUP(E1038,Store_SRP!B2:H110,{2}, FALSE)), VLOOKUP(E1038,Store_Showcase!B2:H144,{2}, FALSE))</f>
      </c>
      <c r="G1038">
        <v>687770</v>
      </c>
      <c r="H1038" t="s">
        <v>1487</v>
      </c>
      <c r="I1038" s="8" t="s">
        <v>1198</v>
      </c>
      <c r="J1038" t="s">
        <v>493</v>
      </c>
      <c r="K1038" s="8">
        <f>IF(J1038="PCK", I1038, 0)</f>
      </c>
      <c r="L1038" s="8">
        <f>IF(J1038="KLS", I1038, IF(J1038="PCK", I1038*VLOOKUP(G1038,Sku_Consolidated!A2:U957,21, FALSE),I1038*VLOOKUP(G1038,Sku_Consolidated!A2:U957,21, FALSE)))</f>
      </c>
      <c r="M1038" s="8">
        <f>IF(J1038="PCS", I1038, 0)</f>
      </c>
      <c r="N1038" s="8" t="s">
        <v>2326</v>
      </c>
      <c r="O1038" s="8">
        <f>N1038 * VLOOKUP(E1038&amp;VLOOKUP(G1038,Sku_Consolidated!A2:Q957,17,FALSE),Sku_CommRate!A2:E1002, 5, FALSE)</f>
      </c>
      <c r="P1038" s="8">
        <f>N1038 - O1038</f>
      </c>
      <c r="Q1038">
        <f>VLOOKUP(G1038,Sku_Consolidated!A2:G957,7, FALSE)</f>
      </c>
      <c r="R1038">
        <f>IF(IFERROR(VLOOKUP(E1038,Store_Showcase!B2:H144,7, FALSE), TRUE)=TRUE, IF(IFERROR(VLOOKUP(E1038,Store_SRP!B2:H110,7, FALSE), TRUE)=TRUE,VLOOKUP(E1038,Store_VAM!B2:H273,7, FALSE),VLOOKUP(E1038,Store_SRP!B2:H110,7, FALSE)), VLOOKUP(E1038,Store_Showcase!B2:H144,7, FALSE))</f>
      </c>
      <c r="S1038">
        <f>IF(IFERROR(VLOOKUP(E1038,Store_Showcase!B2:I144,8, FALSE), TRUE)=TRUE, IF(IFERROR(VLOOKUP(E1038,Store_SRP!B2:I110,8, FALSE), TRUE)=TRUE,VLOOKUP(E1038,Store_VAM!B2:I273,8, FALSE),VLOOKUP(E1038,Store_SRP!B2:I110,8, FALSE)), VLOOKUP(E1038,Store_Showcase!B2:I144,8, FALSE))</f>
      </c>
      <c r="T1038">
        <f>VLOOKUP(G1038,Sku_Consolidated!A2:R957,18,FALSE)</f>
      </c>
      <c r="U1038">
        <v>4806532531526</v>
      </c>
      <c r="V1038">
        <f>IF(VLOOKUP(G1038,Sku_Consolidated!A2:S957,19,FALSE)="SHOWCASE", VLOOKUP(E1038,Store_Showcase!B2:L144,11, FALSE), IF(VLOOKUP(G1038,Sku_Consolidated!A2:S957,19,FALSE)="VAM",VLOOKUP(E1038,Store_VAM!B2:L273,11, FALSE),VLOOKUP(E1038,Store_SRP!B2:L110,11, FALSE)))</f>
      </c>
      <c r="W1038">
        <f>VLOOKUP(G1038,Sku_Consolidated!A2:W957,11,FALSE)</f>
      </c>
      <c r="X1038">
        <f>VLOOKUP(G1038,Sku_Consolidated!A2:H957,8,FALSE)</f>
      </c>
      <c r="Y1038">
        <f>VLOOKUP(G1038,Sku_Consolidated!A2:I957,9,FALSE)</f>
      </c>
      <c r="Z1038" t="s">
        <v>38</v>
      </c>
      <c r="AA1038">
        <f>VLOOKUP(G1038,Sku_Consolidated!A2:E957,5,FALSE)</f>
      </c>
      <c r="AB1038">
        <f>IF(VLOOKUP(G1038,Sku_Consolidated!A2:S957,19,FALSE)="SHOWCASE", VLOOKUP(E1038,Store_Showcase!B2:N144,13, FALSE), IF(VLOOKUP(G1038,Sku_Consolidated!A2:S957,19,FALSE)="VAM",VLOOKUP(E1038,Store_VAM!B2:N273,13, FALSE),VLOOKUP(E1038,Store_SRP!B2:N110,13, FALSE)))</f>
      </c>
      <c r="AC1038">
        <f>IF(IFERROR(AB1038,TRUE)=TRUE, "-","OK")</f>
      </c>
      <c r="AD1038" s="8" t="s">
        <v>2327</v>
      </c>
      <c r="AE1038" s="8" t="s">
        <v>2328</v>
      </c>
      <c r="AF1038">
        <f>IF(IFERROR(VLOOKUP(E1038,Store_Showcase!B2:H144,{5}, FALSE), TRUE)=TRUE, IF(IFERROR(VLOOKUP(E1038,Store_SRP!B2:H110,{5}, FALSE), TRUE)=TRUE,VLOOKUP(E1038,Store_VAM!B2:H273,{5}, FALSE),VLOOKUP(E1038,Store_SRP!B2:H110,{5}, FALSE)), VLOOKUP(E1038,Store_Showcase!B2:H144,{5}, FALSE))</f>
      </c>
      <c r="AG1038">
        <f>IF(IFERROR(VLOOKUP(E1038,Store_Showcase!B2:H144,{6}, FALSE), TRUE)=TRUE, IF(IFERROR(VLOOKUP(E1038,Store_SRP!B2:H110,{6}, FALSE), TRUE)=TRUE,VLOOKUP(E1038,Store_VAM!B2:H273,{6}, FALSE),VLOOKUP(E1038,Store_SRP!B2:H110,{6}, FALSE)), VLOOKUP(E1038,Store_Showcase!B2:H144,{6}, FALSE))</f>
      </c>
      <c r="AH1038">
        <f>VLOOKUP(G1038,Sku_Consolidated!A2:R957,18,FALSE)</f>
      </c>
      <c r="AI1038">
        <f>VLOOKUP(G1038,Sku_Consolidated!A2:S957,19,FALSE)</f>
      </c>
      <c r="AJ1038">
        <f>VLOOKUP(G1038,Sku_Consolidated!A2:T957,20,FALSE)</f>
      </c>
    </row>
    <row r="1039" spans="1:36" x14ac:dyDescent="0.25">
      <c r="A1039">
        <v>2024</v>
      </c>
      <c r="B1039" t="s">
        <v>31</v>
      </c>
      <c r="C1039" t="s">
        <v>32</v>
      </c>
      <c r="D1039" t="s">
        <v>33</v>
      </c>
      <c r="E1039">
        <v>262</v>
      </c>
      <c r="F1039">
        <f>IF(IFERROR(VLOOKUP(E1039,Store_Showcase!B2:H144,{2}, FALSE), TRUE)=TRUE, IF(IFERROR(VLOOKUP(E1039,Store_SRP!B2:H110,{2}, FALSE), TRUE)=TRUE,VLOOKUP(E1039,Store_VAM!B2:H273,{2}, FALSE),VLOOKUP(E1039,Store_SRP!B2:H110,{2}, FALSE)), VLOOKUP(E1039,Store_Showcase!B2:H144,{2}, FALSE))</f>
      </c>
      <c r="G1039">
        <v>687763</v>
      </c>
      <c r="H1039" t="s">
        <v>1298</v>
      </c>
      <c r="I1039" s="8" t="s">
        <v>2006</v>
      </c>
      <c r="J1039" t="s">
        <v>493</v>
      </c>
      <c r="K1039" s="8">
        <f>IF(J1039="PCK", I1039, 0)</f>
      </c>
      <c r="L1039" s="8">
        <f>IF(J1039="KLS", I1039, IF(J1039="PCK", I1039*VLOOKUP(G1039,Sku_Consolidated!A2:U957,21, FALSE),I1039*VLOOKUP(G1039,Sku_Consolidated!A2:U957,21, FALSE)))</f>
      </c>
      <c r="M1039" s="8">
        <f>IF(J1039="PCS", I1039, 0)</f>
      </c>
      <c r="N1039" s="8" t="s">
        <v>2329</v>
      </c>
      <c r="O1039" s="8">
        <f>N1039 * VLOOKUP(E1039&amp;VLOOKUP(G1039,Sku_Consolidated!A2:Q957,17,FALSE),Sku_CommRate!A2:E1002, 5, FALSE)</f>
      </c>
      <c r="P1039" s="8">
        <f>N1039 - O1039</f>
      </c>
      <c r="Q1039">
        <f>VLOOKUP(G1039,Sku_Consolidated!A2:G957,7, FALSE)</f>
      </c>
      <c r="R1039">
        <f>IF(IFERROR(VLOOKUP(E1039,Store_Showcase!B2:H144,7, FALSE), TRUE)=TRUE, IF(IFERROR(VLOOKUP(E1039,Store_SRP!B2:H110,7, FALSE), TRUE)=TRUE,VLOOKUP(E1039,Store_VAM!B2:H273,7, FALSE),VLOOKUP(E1039,Store_SRP!B2:H110,7, FALSE)), VLOOKUP(E1039,Store_Showcase!B2:H144,7, FALSE))</f>
      </c>
      <c r="S1039">
        <f>IF(IFERROR(VLOOKUP(E1039,Store_Showcase!B2:I144,8, FALSE), TRUE)=TRUE, IF(IFERROR(VLOOKUP(E1039,Store_SRP!B2:I110,8, FALSE), TRUE)=TRUE,VLOOKUP(E1039,Store_VAM!B2:I273,8, FALSE),VLOOKUP(E1039,Store_SRP!B2:I110,8, FALSE)), VLOOKUP(E1039,Store_Showcase!B2:I144,8, FALSE))</f>
      </c>
      <c r="T1039">
        <f>VLOOKUP(G1039,Sku_Consolidated!A2:R957,18,FALSE)</f>
      </c>
      <c r="U1039">
        <v>4806532531540</v>
      </c>
      <c r="V1039">
        <f>IF(VLOOKUP(G1039,Sku_Consolidated!A2:S957,19,FALSE)="SHOWCASE", VLOOKUP(E1039,Store_Showcase!B2:L144,11, FALSE), IF(VLOOKUP(G1039,Sku_Consolidated!A2:S957,19,FALSE)="VAM",VLOOKUP(E1039,Store_VAM!B2:L273,11, FALSE),VLOOKUP(E1039,Store_SRP!B2:L110,11, FALSE)))</f>
      </c>
      <c r="W1039">
        <f>VLOOKUP(G1039,Sku_Consolidated!A2:W957,11,FALSE)</f>
      </c>
      <c r="X1039">
        <f>VLOOKUP(G1039,Sku_Consolidated!A2:H957,8,FALSE)</f>
      </c>
      <c r="Y1039">
        <f>VLOOKUP(G1039,Sku_Consolidated!A2:I957,9,FALSE)</f>
      </c>
      <c r="Z1039" t="s">
        <v>38</v>
      </c>
      <c r="AA1039">
        <f>VLOOKUP(G1039,Sku_Consolidated!A2:E957,5,FALSE)</f>
      </c>
      <c r="AB1039">
        <f>IF(VLOOKUP(G1039,Sku_Consolidated!A2:S957,19,FALSE)="SHOWCASE", VLOOKUP(E1039,Store_Showcase!B2:N144,13, FALSE), IF(VLOOKUP(G1039,Sku_Consolidated!A2:S957,19,FALSE)="VAM",VLOOKUP(E1039,Store_VAM!B2:N273,13, FALSE),VLOOKUP(E1039,Store_SRP!B2:N110,13, FALSE)))</f>
      </c>
      <c r="AC1039">
        <f>IF(IFERROR(AB1039,TRUE)=TRUE, "-","OK")</f>
      </c>
      <c r="AD1039" s="8" t="s">
        <v>2330</v>
      </c>
      <c r="AE1039" s="8" t="s">
        <v>2331</v>
      </c>
      <c r="AF1039">
        <f>IF(IFERROR(VLOOKUP(E1039,Store_Showcase!B2:H144,{5}, FALSE), TRUE)=TRUE, IF(IFERROR(VLOOKUP(E1039,Store_SRP!B2:H110,{5}, FALSE), TRUE)=TRUE,VLOOKUP(E1039,Store_VAM!B2:H273,{5}, FALSE),VLOOKUP(E1039,Store_SRP!B2:H110,{5}, FALSE)), VLOOKUP(E1039,Store_Showcase!B2:H144,{5}, FALSE))</f>
      </c>
      <c r="AG1039">
        <f>IF(IFERROR(VLOOKUP(E1039,Store_Showcase!B2:H144,{6}, FALSE), TRUE)=TRUE, IF(IFERROR(VLOOKUP(E1039,Store_SRP!B2:H110,{6}, FALSE), TRUE)=TRUE,VLOOKUP(E1039,Store_VAM!B2:H273,{6}, FALSE),VLOOKUP(E1039,Store_SRP!B2:H110,{6}, FALSE)), VLOOKUP(E1039,Store_Showcase!B2:H144,{6}, FALSE))</f>
      </c>
      <c r="AH1039">
        <f>VLOOKUP(G1039,Sku_Consolidated!A2:R957,18,FALSE)</f>
      </c>
      <c r="AI1039">
        <f>VLOOKUP(G1039,Sku_Consolidated!A2:S957,19,FALSE)</f>
      </c>
      <c r="AJ1039">
        <f>VLOOKUP(G1039,Sku_Consolidated!A2:T957,20,FALSE)</f>
      </c>
    </row>
    <row r="1040" spans="1:36" x14ac:dyDescent="0.25">
      <c r="A1040">
        <v>2024</v>
      </c>
      <c r="B1040" t="s">
        <v>31</v>
      </c>
      <c r="C1040" t="s">
        <v>32</v>
      </c>
      <c r="D1040" t="s">
        <v>33</v>
      </c>
      <c r="E1040">
        <v>727</v>
      </c>
      <c r="F1040">
        <f>IF(IFERROR(VLOOKUP(E1040,Store_Showcase!B2:H144,{2}, FALSE), TRUE)=TRUE, IF(IFERROR(VLOOKUP(E1040,Store_SRP!B2:H110,{2}, FALSE), TRUE)=TRUE,VLOOKUP(E1040,Store_VAM!B2:H273,{2}, FALSE),VLOOKUP(E1040,Store_SRP!B2:H110,{2}, FALSE)), VLOOKUP(E1040,Store_Showcase!B2:H144,{2}, FALSE))</f>
      </c>
      <c r="G1040">
        <v>687763</v>
      </c>
      <c r="H1040" t="s">
        <v>1298</v>
      </c>
      <c r="I1040" s="8" t="s">
        <v>2006</v>
      </c>
      <c r="J1040" t="s">
        <v>493</v>
      </c>
      <c r="K1040" s="8">
        <f>IF(J1040="PCK", I1040, 0)</f>
      </c>
      <c r="L1040" s="8">
        <f>IF(J1040="KLS", I1040, IF(J1040="PCK", I1040*VLOOKUP(G1040,Sku_Consolidated!A2:U957,21, FALSE),I1040*VLOOKUP(G1040,Sku_Consolidated!A2:U957,21, FALSE)))</f>
      </c>
      <c r="M1040" s="8">
        <f>IF(J1040="PCS", I1040, 0)</f>
      </c>
      <c r="N1040" s="8" t="s">
        <v>2332</v>
      </c>
      <c r="O1040" s="8">
        <f>N1040 * VLOOKUP(E1040&amp;VLOOKUP(G1040,Sku_Consolidated!A2:Q957,17,FALSE),Sku_CommRate!A2:E1002, 5, FALSE)</f>
      </c>
      <c r="P1040" s="8">
        <f>N1040 - O1040</f>
      </c>
      <c r="Q1040">
        <f>VLOOKUP(G1040,Sku_Consolidated!A2:G957,7, FALSE)</f>
      </c>
      <c r="R1040">
        <f>IF(IFERROR(VLOOKUP(E1040,Store_Showcase!B2:H144,7, FALSE), TRUE)=TRUE, IF(IFERROR(VLOOKUP(E1040,Store_SRP!B2:H110,7, FALSE), TRUE)=TRUE,VLOOKUP(E1040,Store_VAM!B2:H273,7, FALSE),VLOOKUP(E1040,Store_SRP!B2:H110,7, FALSE)), VLOOKUP(E1040,Store_Showcase!B2:H144,7, FALSE))</f>
      </c>
      <c r="S1040">
        <f>IF(IFERROR(VLOOKUP(E1040,Store_Showcase!B2:I144,8, FALSE), TRUE)=TRUE, IF(IFERROR(VLOOKUP(E1040,Store_SRP!B2:I110,8, FALSE), TRUE)=TRUE,VLOOKUP(E1040,Store_VAM!B2:I273,8, FALSE),VLOOKUP(E1040,Store_SRP!B2:I110,8, FALSE)), VLOOKUP(E1040,Store_Showcase!B2:I144,8, FALSE))</f>
      </c>
      <c r="T1040">
        <f>VLOOKUP(G1040,Sku_Consolidated!A2:R957,18,FALSE)</f>
      </c>
      <c r="U1040">
        <v>4806532531540</v>
      </c>
      <c r="V1040">
        <f>IF(VLOOKUP(G1040,Sku_Consolidated!A2:S957,19,FALSE)="SHOWCASE", VLOOKUP(E1040,Store_Showcase!B2:L144,11, FALSE), IF(VLOOKUP(G1040,Sku_Consolidated!A2:S957,19,FALSE)="VAM",VLOOKUP(E1040,Store_VAM!B2:L273,11, FALSE),VLOOKUP(E1040,Store_SRP!B2:L110,11, FALSE)))</f>
      </c>
      <c r="W1040">
        <f>VLOOKUP(G1040,Sku_Consolidated!A2:W957,11,FALSE)</f>
      </c>
      <c r="X1040">
        <f>VLOOKUP(G1040,Sku_Consolidated!A2:H957,8,FALSE)</f>
      </c>
      <c r="Y1040">
        <f>VLOOKUP(G1040,Sku_Consolidated!A2:I957,9,FALSE)</f>
      </c>
      <c r="Z1040" t="s">
        <v>38</v>
      </c>
      <c r="AA1040">
        <f>VLOOKUP(G1040,Sku_Consolidated!A2:E957,5,FALSE)</f>
      </c>
      <c r="AB1040">
        <f>IF(VLOOKUP(G1040,Sku_Consolidated!A2:S957,19,FALSE)="SHOWCASE", VLOOKUP(E1040,Store_Showcase!B2:N144,13, FALSE), IF(VLOOKUP(G1040,Sku_Consolidated!A2:S957,19,FALSE)="VAM",VLOOKUP(E1040,Store_VAM!B2:N273,13, FALSE),VLOOKUP(E1040,Store_SRP!B2:N110,13, FALSE)))</f>
      </c>
      <c r="AC1040">
        <f>IF(IFERROR(AB1040,TRUE)=TRUE, "-","OK")</f>
      </c>
      <c r="AD1040" s="8" t="s">
        <v>2333</v>
      </c>
      <c r="AE1040" s="8" t="s">
        <v>2334</v>
      </c>
      <c r="AF1040">
        <f>IF(IFERROR(VLOOKUP(E1040,Store_Showcase!B2:H144,{5}, FALSE), TRUE)=TRUE, IF(IFERROR(VLOOKUP(E1040,Store_SRP!B2:H110,{5}, FALSE), TRUE)=TRUE,VLOOKUP(E1040,Store_VAM!B2:H273,{5}, FALSE),VLOOKUP(E1040,Store_SRP!B2:H110,{5}, FALSE)), VLOOKUP(E1040,Store_Showcase!B2:H144,{5}, FALSE))</f>
      </c>
      <c r="AG1040">
        <f>IF(IFERROR(VLOOKUP(E1040,Store_Showcase!B2:H144,{6}, FALSE), TRUE)=TRUE, IF(IFERROR(VLOOKUP(E1040,Store_SRP!B2:H110,{6}, FALSE), TRUE)=TRUE,VLOOKUP(E1040,Store_VAM!B2:H273,{6}, FALSE),VLOOKUP(E1040,Store_SRP!B2:H110,{6}, FALSE)), VLOOKUP(E1040,Store_Showcase!B2:H144,{6}, FALSE))</f>
      </c>
      <c r="AH1040">
        <f>VLOOKUP(G1040,Sku_Consolidated!A2:R957,18,FALSE)</f>
      </c>
      <c r="AI1040">
        <f>VLOOKUP(G1040,Sku_Consolidated!A2:S957,19,FALSE)</f>
      </c>
      <c r="AJ1040">
        <f>VLOOKUP(G1040,Sku_Consolidated!A2:T957,20,FALSE)</f>
      </c>
    </row>
    <row r="1041" spans="1:36" x14ac:dyDescent="0.25">
      <c r="A1041">
        <v>2024</v>
      </c>
      <c r="B1041" t="s">
        <v>31</v>
      </c>
      <c r="C1041" t="s">
        <v>32</v>
      </c>
      <c r="D1041" t="s">
        <v>33</v>
      </c>
      <c r="E1041">
        <v>601</v>
      </c>
      <c r="F1041">
        <f>IF(IFERROR(VLOOKUP(E1041,Store_Showcase!B2:H144,{2}, FALSE), TRUE)=TRUE, IF(IFERROR(VLOOKUP(E1041,Store_SRP!B2:H110,{2}, FALSE), TRUE)=TRUE,VLOOKUP(E1041,Store_VAM!B2:H273,{2}, FALSE),VLOOKUP(E1041,Store_SRP!B2:H110,{2}, FALSE)), VLOOKUP(E1041,Store_Showcase!B2:H144,{2}, FALSE))</f>
      </c>
      <c r="G1041">
        <v>687771</v>
      </c>
      <c r="H1041" t="s">
        <v>1194</v>
      </c>
      <c r="I1041" s="8" t="s">
        <v>1198</v>
      </c>
      <c r="J1041" t="s">
        <v>493</v>
      </c>
      <c r="K1041" s="8">
        <f>IF(J1041="PCK", I1041, 0)</f>
      </c>
      <c r="L1041" s="8">
        <f>IF(J1041="KLS", I1041, IF(J1041="PCK", I1041*VLOOKUP(G1041,Sku_Consolidated!A2:U957,21, FALSE),I1041*VLOOKUP(G1041,Sku_Consolidated!A2:U957,21, FALSE)))</f>
      </c>
      <c r="M1041" s="8">
        <f>IF(J1041="PCS", I1041, 0)</f>
      </c>
      <c r="N1041" s="8" t="s">
        <v>2335</v>
      </c>
      <c r="O1041" s="8">
        <f>N1041 * VLOOKUP(E1041&amp;VLOOKUP(G1041,Sku_Consolidated!A2:Q957,17,FALSE),Sku_CommRate!A2:E1002, 5, FALSE)</f>
      </c>
      <c r="P1041" s="8">
        <f>N1041 - O1041</f>
      </c>
      <c r="Q1041">
        <f>VLOOKUP(G1041,Sku_Consolidated!A2:G957,7, FALSE)</f>
      </c>
      <c r="R1041">
        <f>IF(IFERROR(VLOOKUP(E1041,Store_Showcase!B2:H144,7, FALSE), TRUE)=TRUE, IF(IFERROR(VLOOKUP(E1041,Store_SRP!B2:H110,7, FALSE), TRUE)=TRUE,VLOOKUP(E1041,Store_VAM!B2:H273,7, FALSE),VLOOKUP(E1041,Store_SRP!B2:H110,7, FALSE)), VLOOKUP(E1041,Store_Showcase!B2:H144,7, FALSE))</f>
      </c>
      <c r="S1041">
        <f>IF(IFERROR(VLOOKUP(E1041,Store_Showcase!B2:I144,8, FALSE), TRUE)=TRUE, IF(IFERROR(VLOOKUP(E1041,Store_SRP!B2:I110,8, FALSE), TRUE)=TRUE,VLOOKUP(E1041,Store_VAM!B2:I273,8, FALSE),VLOOKUP(E1041,Store_SRP!B2:I110,8, FALSE)), VLOOKUP(E1041,Store_Showcase!B2:I144,8, FALSE))</f>
      </c>
      <c r="T1041">
        <f>VLOOKUP(G1041,Sku_Consolidated!A2:R957,18,FALSE)</f>
      </c>
      <c r="U1041">
        <v>4806532531533</v>
      </c>
      <c r="V1041">
        <f>IF(VLOOKUP(G1041,Sku_Consolidated!A2:S957,19,FALSE)="SHOWCASE", VLOOKUP(E1041,Store_Showcase!B2:L144,11, FALSE), IF(VLOOKUP(G1041,Sku_Consolidated!A2:S957,19,FALSE)="VAM",VLOOKUP(E1041,Store_VAM!B2:L273,11, FALSE),VLOOKUP(E1041,Store_SRP!B2:L110,11, FALSE)))</f>
      </c>
      <c r="W1041">
        <f>VLOOKUP(G1041,Sku_Consolidated!A2:W957,11,FALSE)</f>
      </c>
      <c r="X1041">
        <f>VLOOKUP(G1041,Sku_Consolidated!A2:H957,8,FALSE)</f>
      </c>
      <c r="Y1041">
        <f>VLOOKUP(G1041,Sku_Consolidated!A2:I957,9,FALSE)</f>
      </c>
      <c r="Z1041" t="s">
        <v>38</v>
      </c>
      <c r="AA1041">
        <f>VLOOKUP(G1041,Sku_Consolidated!A2:E957,5,FALSE)</f>
      </c>
      <c r="AB1041">
        <f>IF(VLOOKUP(G1041,Sku_Consolidated!A2:S957,19,FALSE)="SHOWCASE", VLOOKUP(E1041,Store_Showcase!B2:N144,13, FALSE), IF(VLOOKUP(G1041,Sku_Consolidated!A2:S957,19,FALSE)="VAM",VLOOKUP(E1041,Store_VAM!B2:N273,13, FALSE),VLOOKUP(E1041,Store_SRP!B2:N110,13, FALSE)))</f>
      </c>
      <c r="AC1041">
        <f>IF(IFERROR(AB1041,TRUE)=TRUE, "-","OK")</f>
      </c>
      <c r="AD1041" s="8" t="s">
        <v>2336</v>
      </c>
      <c r="AE1041" s="8" t="s">
        <v>2337</v>
      </c>
      <c r="AF1041">
        <f>IF(IFERROR(VLOOKUP(E1041,Store_Showcase!B2:H144,{5}, FALSE), TRUE)=TRUE, IF(IFERROR(VLOOKUP(E1041,Store_SRP!B2:H110,{5}, FALSE), TRUE)=TRUE,VLOOKUP(E1041,Store_VAM!B2:H273,{5}, FALSE),VLOOKUP(E1041,Store_SRP!B2:H110,{5}, FALSE)), VLOOKUP(E1041,Store_Showcase!B2:H144,{5}, FALSE))</f>
      </c>
      <c r="AG1041">
        <f>IF(IFERROR(VLOOKUP(E1041,Store_Showcase!B2:H144,{6}, FALSE), TRUE)=TRUE, IF(IFERROR(VLOOKUP(E1041,Store_SRP!B2:H110,{6}, FALSE), TRUE)=TRUE,VLOOKUP(E1041,Store_VAM!B2:H273,{6}, FALSE),VLOOKUP(E1041,Store_SRP!B2:H110,{6}, FALSE)), VLOOKUP(E1041,Store_Showcase!B2:H144,{6}, FALSE))</f>
      </c>
      <c r="AH1041">
        <f>VLOOKUP(G1041,Sku_Consolidated!A2:R957,18,FALSE)</f>
      </c>
      <c r="AI1041">
        <f>VLOOKUP(G1041,Sku_Consolidated!A2:S957,19,FALSE)</f>
      </c>
      <c r="AJ1041">
        <f>VLOOKUP(G1041,Sku_Consolidated!A2:T957,20,FALSE)</f>
      </c>
    </row>
    <row r="1042" spans="1:36" x14ac:dyDescent="0.25">
      <c r="A1042">
        <v>2024</v>
      </c>
      <c r="B1042" t="s">
        <v>31</v>
      </c>
      <c r="C1042" t="s">
        <v>32</v>
      </c>
      <c r="D1042" t="s">
        <v>33</v>
      </c>
      <c r="E1042">
        <v>253</v>
      </c>
      <c r="F1042">
        <f>IF(IFERROR(VLOOKUP(E1042,Store_Showcase!B2:H144,{2}, FALSE), TRUE)=TRUE, IF(IFERROR(VLOOKUP(E1042,Store_SRP!B2:H110,{2}, FALSE), TRUE)=TRUE,VLOOKUP(E1042,Store_VAM!B2:H273,{2}, FALSE),VLOOKUP(E1042,Store_SRP!B2:H110,{2}, FALSE)), VLOOKUP(E1042,Store_Showcase!B2:H144,{2}, FALSE))</f>
      </c>
      <c r="G1042">
        <v>655311</v>
      </c>
      <c r="H1042" t="s">
        <v>119</v>
      </c>
      <c r="I1042" s="8" t="s">
        <v>1997</v>
      </c>
      <c r="J1042" t="s">
        <v>36</v>
      </c>
      <c r="K1042" s="8">
        <f>IF(J1042="PCK", I1042, 0)</f>
      </c>
      <c r="L1042" s="8">
        <f>IF(J1042="KLS", I1042, IF(J1042="PCK", I1042*VLOOKUP(G1042,Sku_Consolidated!A2:U957,21, FALSE),I1042*VLOOKUP(G1042,Sku_Consolidated!A2:U957,21, FALSE)))</f>
      </c>
      <c r="M1042" s="8">
        <f>IF(J1042="PCS", I1042, 0)</f>
      </c>
      <c r="N1042" s="8" t="s">
        <v>2338</v>
      </c>
      <c r="O1042" s="8">
        <f>N1042 * VLOOKUP(E1042&amp;VLOOKUP(G1042,Sku_Consolidated!A2:Q957,17,FALSE),Sku_CommRate!A2:E1002, 5, FALSE)</f>
      </c>
      <c r="P1042" s="8">
        <f>N1042 - O1042</f>
      </c>
      <c r="Q1042">
        <f>VLOOKUP(G1042,Sku_Consolidated!A2:G957,7, FALSE)</f>
      </c>
      <c r="R1042">
        <f>IF(IFERROR(VLOOKUP(E1042,Store_Showcase!B2:H144,7, FALSE), TRUE)=TRUE, IF(IFERROR(VLOOKUP(E1042,Store_SRP!B2:H110,7, FALSE), TRUE)=TRUE,VLOOKUP(E1042,Store_VAM!B2:H273,7, FALSE),VLOOKUP(E1042,Store_SRP!B2:H110,7, FALSE)), VLOOKUP(E1042,Store_Showcase!B2:H144,7, FALSE))</f>
      </c>
      <c r="S1042">
        <f>IF(IFERROR(VLOOKUP(E1042,Store_Showcase!B2:I144,8, FALSE), TRUE)=TRUE, IF(IFERROR(VLOOKUP(E1042,Store_SRP!B2:I110,8, FALSE), TRUE)=TRUE,VLOOKUP(E1042,Store_VAM!B2:I273,8, FALSE),VLOOKUP(E1042,Store_SRP!B2:I110,8, FALSE)), VLOOKUP(E1042,Store_Showcase!B2:I144,8, FALSE))</f>
      </c>
      <c r="T1042">
        <f>VLOOKUP(G1042,Sku_Consolidated!A2:R957,18,FALSE)</f>
      </c>
      <c r="U1042">
        <v>6237</v>
      </c>
      <c r="V1042">
        <f>IF(VLOOKUP(G1042,Sku_Consolidated!A2:S957,19,FALSE)="SHOWCASE", VLOOKUP(E1042,Store_Showcase!B2:L144,11, FALSE), IF(VLOOKUP(G1042,Sku_Consolidated!A2:S957,19,FALSE)="VAM",VLOOKUP(E1042,Store_VAM!B2:L273,11, FALSE),VLOOKUP(E1042,Store_SRP!B2:L110,11, FALSE)))</f>
      </c>
      <c r="W1042">
        <f>VLOOKUP(G1042,Sku_Consolidated!A2:W957,11,FALSE)</f>
      </c>
      <c r="X1042">
        <f>VLOOKUP(G1042,Sku_Consolidated!A2:H957,8,FALSE)</f>
      </c>
      <c r="Y1042">
        <f>VLOOKUP(G1042,Sku_Consolidated!A2:I957,9,FALSE)</f>
      </c>
      <c r="Z1042" t="s">
        <v>38</v>
      </c>
      <c r="AA1042">
        <f>VLOOKUP(G1042,Sku_Consolidated!A2:E957,5,FALSE)</f>
      </c>
      <c r="AB1042">
        <f>IF(VLOOKUP(G1042,Sku_Consolidated!A2:S957,19,FALSE)="SHOWCASE", VLOOKUP(E1042,Store_Showcase!B2:N144,13, FALSE), IF(VLOOKUP(G1042,Sku_Consolidated!A2:S957,19,FALSE)="VAM",VLOOKUP(E1042,Store_VAM!B2:N273,13, FALSE),VLOOKUP(E1042,Store_SRP!B2:N110,13, FALSE)))</f>
      </c>
      <c r="AC1042">
        <f>IF(IFERROR(AB1042,TRUE)=TRUE, "-","OK")</f>
      </c>
      <c r="AD1042" s="8" t="s">
        <v>2338</v>
      </c>
      <c r="AE1042" s="8" t="s">
        <v>39</v>
      </c>
      <c r="AF1042">
        <f>IF(IFERROR(VLOOKUP(E1042,Store_Showcase!B2:H144,{5}, FALSE), TRUE)=TRUE, IF(IFERROR(VLOOKUP(E1042,Store_SRP!B2:H110,{5}, FALSE), TRUE)=TRUE,VLOOKUP(E1042,Store_VAM!B2:H273,{5}, FALSE),VLOOKUP(E1042,Store_SRP!B2:H110,{5}, FALSE)), VLOOKUP(E1042,Store_Showcase!B2:H144,{5}, FALSE))</f>
      </c>
      <c r="AG1042">
        <f>IF(IFERROR(VLOOKUP(E1042,Store_Showcase!B2:H144,{6}, FALSE), TRUE)=TRUE, IF(IFERROR(VLOOKUP(E1042,Store_SRP!B2:H110,{6}, FALSE), TRUE)=TRUE,VLOOKUP(E1042,Store_VAM!B2:H273,{6}, FALSE),VLOOKUP(E1042,Store_SRP!B2:H110,{6}, FALSE)), VLOOKUP(E1042,Store_Showcase!B2:H144,{6}, FALSE))</f>
      </c>
      <c r="AH1042">
        <f>VLOOKUP(G1042,Sku_Consolidated!A2:R957,18,FALSE)</f>
      </c>
      <c r="AI1042">
        <f>VLOOKUP(G1042,Sku_Consolidated!A2:S957,19,FALSE)</f>
      </c>
      <c r="AJ1042">
        <f>VLOOKUP(G1042,Sku_Consolidated!A2:T957,20,FALSE)</f>
      </c>
    </row>
    <row r="1043" spans="1:36" x14ac:dyDescent="0.25">
      <c r="A1043">
        <v>2024</v>
      </c>
      <c r="B1043" t="s">
        <v>31</v>
      </c>
      <c r="C1043" t="s">
        <v>32</v>
      </c>
      <c r="D1043" t="s">
        <v>33</v>
      </c>
      <c r="E1043">
        <v>201</v>
      </c>
      <c r="F1043">
        <f>IF(IFERROR(VLOOKUP(E1043,Store_Showcase!B2:H144,{2}, FALSE), TRUE)=TRUE, IF(IFERROR(VLOOKUP(E1043,Store_SRP!B2:H110,{2}, FALSE), TRUE)=TRUE,VLOOKUP(E1043,Store_VAM!B2:H273,{2}, FALSE),VLOOKUP(E1043,Store_SRP!B2:H110,{2}, FALSE)), VLOOKUP(E1043,Store_Showcase!B2:H144,{2}, FALSE))</f>
      </c>
      <c r="G1043">
        <v>687763</v>
      </c>
      <c r="H1043" t="s">
        <v>1298</v>
      </c>
      <c r="I1043" s="8" t="s">
        <v>2006</v>
      </c>
      <c r="J1043" t="s">
        <v>493</v>
      </c>
      <c r="K1043" s="8">
        <f>IF(J1043="PCK", I1043, 0)</f>
      </c>
      <c r="L1043" s="8">
        <f>IF(J1043="KLS", I1043, IF(J1043="PCK", I1043*VLOOKUP(G1043,Sku_Consolidated!A2:U957,21, FALSE),I1043*VLOOKUP(G1043,Sku_Consolidated!A2:U957,21, FALSE)))</f>
      </c>
      <c r="M1043" s="8">
        <f>IF(J1043="PCS", I1043, 0)</f>
      </c>
      <c r="N1043" s="8" t="s">
        <v>2339</v>
      </c>
      <c r="O1043" s="8">
        <f>N1043 * VLOOKUP(E1043&amp;VLOOKUP(G1043,Sku_Consolidated!A2:Q957,17,FALSE),Sku_CommRate!A2:E1002, 5, FALSE)</f>
      </c>
      <c r="P1043" s="8">
        <f>N1043 - O1043</f>
      </c>
      <c r="Q1043">
        <f>VLOOKUP(G1043,Sku_Consolidated!A2:G957,7, FALSE)</f>
      </c>
      <c r="R1043">
        <f>IF(IFERROR(VLOOKUP(E1043,Store_Showcase!B2:H144,7, FALSE), TRUE)=TRUE, IF(IFERROR(VLOOKUP(E1043,Store_SRP!B2:H110,7, FALSE), TRUE)=TRUE,VLOOKUP(E1043,Store_VAM!B2:H273,7, FALSE),VLOOKUP(E1043,Store_SRP!B2:H110,7, FALSE)), VLOOKUP(E1043,Store_Showcase!B2:H144,7, FALSE))</f>
      </c>
      <c r="S1043">
        <f>IF(IFERROR(VLOOKUP(E1043,Store_Showcase!B2:I144,8, FALSE), TRUE)=TRUE, IF(IFERROR(VLOOKUP(E1043,Store_SRP!B2:I110,8, FALSE), TRUE)=TRUE,VLOOKUP(E1043,Store_VAM!B2:I273,8, FALSE),VLOOKUP(E1043,Store_SRP!B2:I110,8, FALSE)), VLOOKUP(E1043,Store_Showcase!B2:I144,8, FALSE))</f>
      </c>
      <c r="T1043">
        <f>VLOOKUP(G1043,Sku_Consolidated!A2:R957,18,FALSE)</f>
      </c>
      <c r="U1043">
        <v>4806532531540</v>
      </c>
      <c r="V1043">
        <f>IF(VLOOKUP(G1043,Sku_Consolidated!A2:S957,19,FALSE)="SHOWCASE", VLOOKUP(E1043,Store_Showcase!B2:L144,11, FALSE), IF(VLOOKUP(G1043,Sku_Consolidated!A2:S957,19,FALSE)="VAM",VLOOKUP(E1043,Store_VAM!B2:L273,11, FALSE),VLOOKUP(E1043,Store_SRP!B2:L110,11, FALSE)))</f>
      </c>
      <c r="W1043">
        <f>VLOOKUP(G1043,Sku_Consolidated!A2:W957,11,FALSE)</f>
      </c>
      <c r="X1043">
        <f>VLOOKUP(G1043,Sku_Consolidated!A2:H957,8,FALSE)</f>
      </c>
      <c r="Y1043">
        <f>VLOOKUP(G1043,Sku_Consolidated!A2:I957,9,FALSE)</f>
      </c>
      <c r="Z1043" t="s">
        <v>38</v>
      </c>
      <c r="AA1043">
        <f>VLOOKUP(G1043,Sku_Consolidated!A2:E957,5,FALSE)</f>
      </c>
      <c r="AB1043">
        <f>IF(VLOOKUP(G1043,Sku_Consolidated!A2:S957,19,FALSE)="SHOWCASE", VLOOKUP(E1043,Store_Showcase!B2:N144,13, FALSE), IF(VLOOKUP(G1043,Sku_Consolidated!A2:S957,19,FALSE)="VAM",VLOOKUP(E1043,Store_VAM!B2:N273,13, FALSE),VLOOKUP(E1043,Store_SRP!B2:N110,13, FALSE)))</f>
      </c>
      <c r="AC1043">
        <f>IF(IFERROR(AB1043,TRUE)=TRUE, "-","OK")</f>
      </c>
      <c r="AD1043" s="8" t="s">
        <v>2340</v>
      </c>
      <c r="AE1043" s="8" t="s">
        <v>2341</v>
      </c>
      <c r="AF1043">
        <f>IF(IFERROR(VLOOKUP(E1043,Store_Showcase!B2:H144,{5}, FALSE), TRUE)=TRUE, IF(IFERROR(VLOOKUP(E1043,Store_SRP!B2:H110,{5}, FALSE), TRUE)=TRUE,VLOOKUP(E1043,Store_VAM!B2:H273,{5}, FALSE),VLOOKUP(E1043,Store_SRP!B2:H110,{5}, FALSE)), VLOOKUP(E1043,Store_Showcase!B2:H144,{5}, FALSE))</f>
      </c>
      <c r="AG1043">
        <f>IF(IFERROR(VLOOKUP(E1043,Store_Showcase!B2:H144,{6}, FALSE), TRUE)=TRUE, IF(IFERROR(VLOOKUP(E1043,Store_SRP!B2:H110,{6}, FALSE), TRUE)=TRUE,VLOOKUP(E1043,Store_VAM!B2:H273,{6}, FALSE),VLOOKUP(E1043,Store_SRP!B2:H110,{6}, FALSE)), VLOOKUP(E1043,Store_Showcase!B2:H144,{6}, FALSE))</f>
      </c>
      <c r="AH1043">
        <f>VLOOKUP(G1043,Sku_Consolidated!A2:R957,18,FALSE)</f>
      </c>
      <c r="AI1043">
        <f>VLOOKUP(G1043,Sku_Consolidated!A2:S957,19,FALSE)</f>
      </c>
      <c r="AJ1043">
        <f>VLOOKUP(G1043,Sku_Consolidated!A2:T957,20,FALSE)</f>
      </c>
    </row>
    <row r="1044" spans="1:36" x14ac:dyDescent="0.25">
      <c r="A1044">
        <v>2024</v>
      </c>
      <c r="B1044" t="s">
        <v>31</v>
      </c>
      <c r="C1044" t="s">
        <v>32</v>
      </c>
      <c r="D1044" t="s">
        <v>33</v>
      </c>
      <c r="E1044">
        <v>149</v>
      </c>
      <c r="F1044">
        <f>IF(IFERROR(VLOOKUP(E1044,Store_Showcase!B2:H144,{2}, FALSE), TRUE)=TRUE, IF(IFERROR(VLOOKUP(E1044,Store_SRP!B2:H110,{2}, FALSE), TRUE)=TRUE,VLOOKUP(E1044,Store_VAM!B2:H273,{2}, FALSE),VLOOKUP(E1044,Store_SRP!B2:H110,{2}, FALSE)), VLOOKUP(E1044,Store_Showcase!B2:H144,{2}, FALSE))</f>
      </c>
      <c r="G1044">
        <v>687771</v>
      </c>
      <c r="H1044" t="s">
        <v>1194</v>
      </c>
      <c r="I1044" s="8" t="s">
        <v>1198</v>
      </c>
      <c r="J1044" t="s">
        <v>493</v>
      </c>
      <c r="K1044" s="8">
        <f>IF(J1044="PCK", I1044, 0)</f>
      </c>
      <c r="L1044" s="8">
        <f>IF(J1044="KLS", I1044, IF(J1044="PCK", I1044*VLOOKUP(G1044,Sku_Consolidated!A2:U957,21, FALSE),I1044*VLOOKUP(G1044,Sku_Consolidated!A2:U957,21, FALSE)))</f>
      </c>
      <c r="M1044" s="8">
        <f>IF(J1044="PCS", I1044, 0)</f>
      </c>
      <c r="N1044" s="8" t="s">
        <v>2342</v>
      </c>
      <c r="O1044" s="8">
        <f>N1044 * VLOOKUP(E1044&amp;VLOOKUP(G1044,Sku_Consolidated!A2:Q957,17,FALSE),Sku_CommRate!A2:E1002, 5, FALSE)</f>
      </c>
      <c r="P1044" s="8">
        <f>N1044 - O1044</f>
      </c>
      <c r="Q1044">
        <f>VLOOKUP(G1044,Sku_Consolidated!A2:G957,7, FALSE)</f>
      </c>
      <c r="R1044">
        <f>IF(IFERROR(VLOOKUP(E1044,Store_Showcase!B2:H144,7, FALSE), TRUE)=TRUE, IF(IFERROR(VLOOKUP(E1044,Store_SRP!B2:H110,7, FALSE), TRUE)=TRUE,VLOOKUP(E1044,Store_VAM!B2:H273,7, FALSE),VLOOKUP(E1044,Store_SRP!B2:H110,7, FALSE)), VLOOKUP(E1044,Store_Showcase!B2:H144,7, FALSE))</f>
      </c>
      <c r="S1044">
        <f>IF(IFERROR(VLOOKUP(E1044,Store_Showcase!B2:I144,8, FALSE), TRUE)=TRUE, IF(IFERROR(VLOOKUP(E1044,Store_SRP!B2:I110,8, FALSE), TRUE)=TRUE,VLOOKUP(E1044,Store_VAM!B2:I273,8, FALSE),VLOOKUP(E1044,Store_SRP!B2:I110,8, FALSE)), VLOOKUP(E1044,Store_Showcase!B2:I144,8, FALSE))</f>
      </c>
      <c r="T1044">
        <f>VLOOKUP(G1044,Sku_Consolidated!A2:R957,18,FALSE)</f>
      </c>
      <c r="U1044">
        <v>4806532531533</v>
      </c>
      <c r="V1044">
        <f>IF(VLOOKUP(G1044,Sku_Consolidated!A2:S957,19,FALSE)="SHOWCASE", VLOOKUP(E1044,Store_Showcase!B2:L144,11, FALSE), IF(VLOOKUP(G1044,Sku_Consolidated!A2:S957,19,FALSE)="VAM",VLOOKUP(E1044,Store_VAM!B2:L273,11, FALSE),VLOOKUP(E1044,Store_SRP!B2:L110,11, FALSE)))</f>
      </c>
      <c r="W1044">
        <f>VLOOKUP(G1044,Sku_Consolidated!A2:W957,11,FALSE)</f>
      </c>
      <c r="X1044">
        <f>VLOOKUP(G1044,Sku_Consolidated!A2:H957,8,FALSE)</f>
      </c>
      <c r="Y1044">
        <f>VLOOKUP(G1044,Sku_Consolidated!A2:I957,9,FALSE)</f>
      </c>
      <c r="Z1044" t="s">
        <v>38</v>
      </c>
      <c r="AA1044">
        <f>VLOOKUP(G1044,Sku_Consolidated!A2:E957,5,FALSE)</f>
      </c>
      <c r="AB1044">
        <f>IF(VLOOKUP(G1044,Sku_Consolidated!A2:S957,19,FALSE)="SHOWCASE", VLOOKUP(E1044,Store_Showcase!B2:N144,13, FALSE), IF(VLOOKUP(G1044,Sku_Consolidated!A2:S957,19,FALSE)="VAM",VLOOKUP(E1044,Store_VAM!B2:N273,13, FALSE),VLOOKUP(E1044,Store_SRP!B2:N110,13, FALSE)))</f>
      </c>
      <c r="AC1044">
        <f>IF(IFERROR(AB1044,TRUE)=TRUE, "-","OK")</f>
      </c>
      <c r="AD1044" s="8" t="s">
        <v>2343</v>
      </c>
      <c r="AE1044" s="8" t="s">
        <v>2344</v>
      </c>
      <c r="AF1044">
        <f>IF(IFERROR(VLOOKUP(E1044,Store_Showcase!B2:H144,{5}, FALSE), TRUE)=TRUE, IF(IFERROR(VLOOKUP(E1044,Store_SRP!B2:H110,{5}, FALSE), TRUE)=TRUE,VLOOKUP(E1044,Store_VAM!B2:H273,{5}, FALSE),VLOOKUP(E1044,Store_SRP!B2:H110,{5}, FALSE)), VLOOKUP(E1044,Store_Showcase!B2:H144,{5}, FALSE))</f>
      </c>
      <c r="AG1044">
        <f>IF(IFERROR(VLOOKUP(E1044,Store_Showcase!B2:H144,{6}, FALSE), TRUE)=TRUE, IF(IFERROR(VLOOKUP(E1044,Store_SRP!B2:H110,{6}, FALSE), TRUE)=TRUE,VLOOKUP(E1044,Store_VAM!B2:H273,{6}, FALSE),VLOOKUP(E1044,Store_SRP!B2:H110,{6}, FALSE)), VLOOKUP(E1044,Store_Showcase!B2:H144,{6}, FALSE))</f>
      </c>
      <c r="AH1044">
        <f>VLOOKUP(G1044,Sku_Consolidated!A2:R957,18,FALSE)</f>
      </c>
      <c r="AI1044">
        <f>VLOOKUP(G1044,Sku_Consolidated!A2:S957,19,FALSE)</f>
      </c>
      <c r="AJ1044">
        <f>VLOOKUP(G1044,Sku_Consolidated!A2:T957,20,FALSE)</f>
      </c>
    </row>
    <row r="1045" spans="1:36" x14ac:dyDescent="0.25">
      <c r="A1045">
        <v>2024</v>
      </c>
      <c r="B1045" t="s">
        <v>31</v>
      </c>
      <c r="C1045" t="s">
        <v>32</v>
      </c>
      <c r="D1045" t="s">
        <v>33</v>
      </c>
      <c r="E1045">
        <v>203</v>
      </c>
      <c r="F1045">
        <f>IF(IFERROR(VLOOKUP(E1045,Store_Showcase!B2:H144,{2}, FALSE), TRUE)=TRUE, IF(IFERROR(VLOOKUP(E1045,Store_SRP!B2:H110,{2}, FALSE), TRUE)=TRUE,VLOOKUP(E1045,Store_VAM!B2:H273,{2}, FALSE),VLOOKUP(E1045,Store_SRP!B2:H110,{2}, FALSE)), VLOOKUP(E1045,Store_Showcase!B2:H144,{2}, FALSE))</f>
      </c>
      <c r="G1045">
        <v>687771</v>
      </c>
      <c r="H1045" t="s">
        <v>1194</v>
      </c>
      <c r="I1045" s="8" t="s">
        <v>1198</v>
      </c>
      <c r="J1045" t="s">
        <v>493</v>
      </c>
      <c r="K1045" s="8">
        <f>IF(J1045="PCK", I1045, 0)</f>
      </c>
      <c r="L1045" s="8">
        <f>IF(J1045="KLS", I1045, IF(J1045="PCK", I1045*VLOOKUP(G1045,Sku_Consolidated!A2:U957,21, FALSE),I1045*VLOOKUP(G1045,Sku_Consolidated!A2:U957,21, FALSE)))</f>
      </c>
      <c r="M1045" s="8">
        <f>IF(J1045="PCS", I1045, 0)</f>
      </c>
      <c r="N1045" s="8" t="s">
        <v>2345</v>
      </c>
      <c r="O1045" s="8">
        <f>N1045 * VLOOKUP(E1045&amp;VLOOKUP(G1045,Sku_Consolidated!A2:Q957,17,FALSE),Sku_CommRate!A2:E1002, 5, FALSE)</f>
      </c>
      <c r="P1045" s="8">
        <f>N1045 - O1045</f>
      </c>
      <c r="Q1045">
        <f>VLOOKUP(G1045,Sku_Consolidated!A2:G957,7, FALSE)</f>
      </c>
      <c r="R1045">
        <f>IF(IFERROR(VLOOKUP(E1045,Store_Showcase!B2:H144,7, FALSE), TRUE)=TRUE, IF(IFERROR(VLOOKUP(E1045,Store_SRP!B2:H110,7, FALSE), TRUE)=TRUE,VLOOKUP(E1045,Store_VAM!B2:H273,7, FALSE),VLOOKUP(E1045,Store_SRP!B2:H110,7, FALSE)), VLOOKUP(E1045,Store_Showcase!B2:H144,7, FALSE))</f>
      </c>
      <c r="S1045">
        <f>IF(IFERROR(VLOOKUP(E1045,Store_Showcase!B2:I144,8, FALSE), TRUE)=TRUE, IF(IFERROR(VLOOKUP(E1045,Store_SRP!B2:I110,8, FALSE), TRUE)=TRUE,VLOOKUP(E1045,Store_VAM!B2:I273,8, FALSE),VLOOKUP(E1045,Store_SRP!B2:I110,8, FALSE)), VLOOKUP(E1045,Store_Showcase!B2:I144,8, FALSE))</f>
      </c>
      <c r="T1045">
        <f>VLOOKUP(G1045,Sku_Consolidated!A2:R957,18,FALSE)</f>
      </c>
      <c r="U1045">
        <v>4806532531533</v>
      </c>
      <c r="V1045">
        <f>IF(VLOOKUP(G1045,Sku_Consolidated!A2:S957,19,FALSE)="SHOWCASE", VLOOKUP(E1045,Store_Showcase!B2:L144,11, FALSE), IF(VLOOKUP(G1045,Sku_Consolidated!A2:S957,19,FALSE)="VAM",VLOOKUP(E1045,Store_VAM!B2:L273,11, FALSE),VLOOKUP(E1045,Store_SRP!B2:L110,11, FALSE)))</f>
      </c>
      <c r="W1045">
        <f>VLOOKUP(G1045,Sku_Consolidated!A2:W957,11,FALSE)</f>
      </c>
      <c r="X1045">
        <f>VLOOKUP(G1045,Sku_Consolidated!A2:H957,8,FALSE)</f>
      </c>
      <c r="Y1045">
        <f>VLOOKUP(G1045,Sku_Consolidated!A2:I957,9,FALSE)</f>
      </c>
      <c r="Z1045" t="s">
        <v>38</v>
      </c>
      <c r="AA1045">
        <f>VLOOKUP(G1045,Sku_Consolidated!A2:E957,5,FALSE)</f>
      </c>
      <c r="AB1045">
        <f>IF(VLOOKUP(G1045,Sku_Consolidated!A2:S957,19,FALSE)="SHOWCASE", VLOOKUP(E1045,Store_Showcase!B2:N144,13, FALSE), IF(VLOOKUP(G1045,Sku_Consolidated!A2:S957,19,FALSE)="VAM",VLOOKUP(E1045,Store_VAM!B2:N273,13, FALSE),VLOOKUP(E1045,Store_SRP!B2:N110,13, FALSE)))</f>
      </c>
      <c r="AC1045">
        <f>IF(IFERROR(AB1045,TRUE)=TRUE, "-","OK")</f>
      </c>
      <c r="AD1045" s="8" t="s">
        <v>2346</v>
      </c>
      <c r="AE1045" s="8" t="s">
        <v>2347</v>
      </c>
      <c r="AF1045">
        <f>IF(IFERROR(VLOOKUP(E1045,Store_Showcase!B2:H144,{5}, FALSE), TRUE)=TRUE, IF(IFERROR(VLOOKUP(E1045,Store_SRP!B2:H110,{5}, FALSE), TRUE)=TRUE,VLOOKUP(E1045,Store_VAM!B2:H273,{5}, FALSE),VLOOKUP(E1045,Store_SRP!B2:H110,{5}, FALSE)), VLOOKUP(E1045,Store_Showcase!B2:H144,{5}, FALSE))</f>
      </c>
      <c r="AG1045">
        <f>IF(IFERROR(VLOOKUP(E1045,Store_Showcase!B2:H144,{6}, FALSE), TRUE)=TRUE, IF(IFERROR(VLOOKUP(E1045,Store_SRP!B2:H110,{6}, FALSE), TRUE)=TRUE,VLOOKUP(E1045,Store_VAM!B2:H273,{6}, FALSE),VLOOKUP(E1045,Store_SRP!B2:H110,{6}, FALSE)), VLOOKUP(E1045,Store_Showcase!B2:H144,{6}, FALSE))</f>
      </c>
      <c r="AH1045">
        <f>VLOOKUP(G1045,Sku_Consolidated!A2:R957,18,FALSE)</f>
      </c>
      <c r="AI1045">
        <f>VLOOKUP(G1045,Sku_Consolidated!A2:S957,19,FALSE)</f>
      </c>
      <c r="AJ1045">
        <f>VLOOKUP(G1045,Sku_Consolidated!A2:T957,20,FALSE)</f>
      </c>
    </row>
    <row r="1046" spans="1:36" x14ac:dyDescent="0.25">
      <c r="A1046">
        <v>2024</v>
      </c>
      <c r="B1046" t="s">
        <v>31</v>
      </c>
      <c r="C1046" t="s">
        <v>32</v>
      </c>
      <c r="D1046" t="s">
        <v>33</v>
      </c>
      <c r="E1046">
        <v>251</v>
      </c>
      <c r="F1046">
        <f>IF(IFERROR(VLOOKUP(E1046,Store_Showcase!B2:H144,{2}, FALSE), TRUE)=TRUE, IF(IFERROR(VLOOKUP(E1046,Store_SRP!B2:H110,{2}, FALSE), TRUE)=TRUE,VLOOKUP(E1046,Store_VAM!B2:H273,{2}, FALSE),VLOOKUP(E1046,Store_SRP!B2:H110,{2}, FALSE)), VLOOKUP(E1046,Store_Showcase!B2:H144,{2}, FALSE))</f>
      </c>
      <c r="G1046">
        <v>655281</v>
      </c>
      <c r="H1046" t="s">
        <v>40</v>
      </c>
      <c r="I1046" s="8" t="s">
        <v>2348</v>
      </c>
      <c r="J1046" t="s">
        <v>36</v>
      </c>
      <c r="K1046" s="8">
        <f>IF(J1046="PCK", I1046, 0)</f>
      </c>
      <c r="L1046" s="8">
        <f>IF(J1046="KLS", I1046, IF(J1046="PCK", I1046*VLOOKUP(G1046,Sku_Consolidated!A2:U957,21, FALSE),I1046*VLOOKUP(G1046,Sku_Consolidated!A2:U957,21, FALSE)))</f>
      </c>
      <c r="M1046" s="8">
        <f>IF(J1046="PCS", I1046, 0)</f>
      </c>
      <c r="N1046" s="8" t="s">
        <v>2349</v>
      </c>
      <c r="O1046" s="8">
        <f>N1046 * VLOOKUP(E1046&amp;VLOOKUP(G1046,Sku_Consolidated!A2:Q957,17,FALSE),Sku_CommRate!A2:E1002, 5, FALSE)</f>
      </c>
      <c r="P1046" s="8">
        <f>N1046 - O1046</f>
      </c>
      <c r="Q1046">
        <f>VLOOKUP(G1046,Sku_Consolidated!A2:G957,7, FALSE)</f>
      </c>
      <c r="R1046">
        <f>IF(IFERROR(VLOOKUP(E1046,Store_Showcase!B2:H144,7, FALSE), TRUE)=TRUE, IF(IFERROR(VLOOKUP(E1046,Store_SRP!B2:H110,7, FALSE), TRUE)=TRUE,VLOOKUP(E1046,Store_VAM!B2:H273,7, FALSE),VLOOKUP(E1046,Store_SRP!B2:H110,7, FALSE)), VLOOKUP(E1046,Store_Showcase!B2:H144,7, FALSE))</f>
      </c>
      <c r="S1046">
        <f>IF(IFERROR(VLOOKUP(E1046,Store_Showcase!B2:I144,8, FALSE), TRUE)=TRUE, IF(IFERROR(VLOOKUP(E1046,Store_SRP!B2:I110,8, FALSE), TRUE)=TRUE,VLOOKUP(E1046,Store_VAM!B2:I273,8, FALSE),VLOOKUP(E1046,Store_SRP!B2:I110,8, FALSE)), VLOOKUP(E1046,Store_Showcase!B2:I144,8, FALSE))</f>
      </c>
      <c r="T1046">
        <f>VLOOKUP(G1046,Sku_Consolidated!A2:R957,18,FALSE)</f>
      </c>
      <c r="U1046">
        <v>6216</v>
      </c>
      <c r="V1046">
        <f>IF(VLOOKUP(G1046,Sku_Consolidated!A2:S957,19,FALSE)="SHOWCASE", VLOOKUP(E1046,Store_Showcase!B2:L144,11, FALSE), IF(VLOOKUP(G1046,Sku_Consolidated!A2:S957,19,FALSE)="VAM",VLOOKUP(E1046,Store_VAM!B2:L273,11, FALSE),VLOOKUP(E1046,Store_SRP!B2:L110,11, FALSE)))</f>
      </c>
      <c r="W1046">
        <f>VLOOKUP(G1046,Sku_Consolidated!A2:W957,11,FALSE)</f>
      </c>
      <c r="X1046">
        <f>VLOOKUP(G1046,Sku_Consolidated!A2:H957,8,FALSE)</f>
      </c>
      <c r="Y1046">
        <f>VLOOKUP(G1046,Sku_Consolidated!A2:I957,9,FALSE)</f>
      </c>
      <c r="Z1046" t="s">
        <v>38</v>
      </c>
      <c r="AA1046">
        <f>VLOOKUP(G1046,Sku_Consolidated!A2:E957,5,FALSE)</f>
      </c>
      <c r="AB1046">
        <f>IF(VLOOKUP(G1046,Sku_Consolidated!A2:S957,19,FALSE)="SHOWCASE", VLOOKUP(E1046,Store_Showcase!B2:N144,13, FALSE), IF(VLOOKUP(G1046,Sku_Consolidated!A2:S957,19,FALSE)="VAM",VLOOKUP(E1046,Store_VAM!B2:N273,13, FALSE),VLOOKUP(E1046,Store_SRP!B2:N110,13, FALSE)))</f>
      </c>
      <c r="AC1046">
        <f>IF(IFERROR(AB1046,TRUE)=TRUE, "-","OK")</f>
      </c>
      <c r="AD1046" s="8" t="s">
        <v>2349</v>
      </c>
      <c r="AE1046" s="8" t="s">
        <v>39</v>
      </c>
      <c r="AF1046">
        <f>IF(IFERROR(VLOOKUP(E1046,Store_Showcase!B2:H144,{5}, FALSE), TRUE)=TRUE, IF(IFERROR(VLOOKUP(E1046,Store_SRP!B2:H110,{5}, FALSE), TRUE)=TRUE,VLOOKUP(E1046,Store_VAM!B2:H273,{5}, FALSE),VLOOKUP(E1046,Store_SRP!B2:H110,{5}, FALSE)), VLOOKUP(E1046,Store_Showcase!B2:H144,{5}, FALSE))</f>
      </c>
      <c r="AG1046">
        <f>IF(IFERROR(VLOOKUP(E1046,Store_Showcase!B2:H144,{6}, FALSE), TRUE)=TRUE, IF(IFERROR(VLOOKUP(E1046,Store_SRP!B2:H110,{6}, FALSE), TRUE)=TRUE,VLOOKUP(E1046,Store_VAM!B2:H273,{6}, FALSE),VLOOKUP(E1046,Store_SRP!B2:H110,{6}, FALSE)), VLOOKUP(E1046,Store_Showcase!B2:H144,{6}, FALSE))</f>
      </c>
      <c r="AH1046">
        <f>VLOOKUP(G1046,Sku_Consolidated!A2:R957,18,FALSE)</f>
      </c>
      <c r="AI1046">
        <f>VLOOKUP(G1046,Sku_Consolidated!A2:S957,19,FALSE)</f>
      </c>
      <c r="AJ1046">
        <f>VLOOKUP(G1046,Sku_Consolidated!A2:T957,20,FALSE)</f>
      </c>
    </row>
    <row r="1047" spans="1:36" x14ac:dyDescent="0.25">
      <c r="A1047">
        <v>2024</v>
      </c>
      <c r="B1047" t="s">
        <v>31</v>
      </c>
      <c r="C1047" t="s">
        <v>32</v>
      </c>
      <c r="D1047" t="s">
        <v>33</v>
      </c>
      <c r="E1047">
        <v>207</v>
      </c>
      <c r="F1047">
        <f>IF(IFERROR(VLOOKUP(E1047,Store_Showcase!B2:H144,{2}, FALSE), TRUE)=TRUE, IF(IFERROR(VLOOKUP(E1047,Store_SRP!B2:H110,{2}, FALSE), TRUE)=TRUE,VLOOKUP(E1047,Store_VAM!B2:H273,{2}, FALSE),VLOOKUP(E1047,Store_SRP!B2:H110,{2}, FALSE)), VLOOKUP(E1047,Store_Showcase!B2:H144,{2}, FALSE))</f>
      </c>
      <c r="G1047">
        <v>655909</v>
      </c>
      <c r="H1047" t="s">
        <v>2350</v>
      </c>
      <c r="I1047" s="8" t="s">
        <v>2070</v>
      </c>
      <c r="J1047" t="s">
        <v>36</v>
      </c>
      <c r="K1047" s="8">
        <f>IF(J1047="PCK", I1047, 0)</f>
      </c>
      <c r="L1047" s="8">
        <f>IF(J1047="KLS", I1047, IF(J1047="PCK", I1047*VLOOKUP(G1047,Sku_Consolidated!A2:U957,21, FALSE),I1047*VLOOKUP(G1047,Sku_Consolidated!A2:U957,21, FALSE)))</f>
      </c>
      <c r="M1047" s="8">
        <f>IF(J1047="PCS", I1047, 0)</f>
      </c>
      <c r="N1047" s="8" t="s">
        <v>2351</v>
      </c>
      <c r="O1047" s="8">
        <f>N1047 * VLOOKUP(E1047&amp;VLOOKUP(G1047,Sku_Consolidated!A2:Q957,17,FALSE),Sku_CommRate!A2:E1002, 5, FALSE)</f>
      </c>
      <c r="P1047" s="8">
        <f>N1047 - O1047</f>
      </c>
      <c r="Q1047">
        <f>VLOOKUP(G1047,Sku_Consolidated!A2:G957,7, FALSE)</f>
      </c>
      <c r="R1047">
        <f>IF(IFERROR(VLOOKUP(E1047,Store_Showcase!B2:H144,7, FALSE), TRUE)=TRUE, IF(IFERROR(VLOOKUP(E1047,Store_SRP!B2:H110,7, FALSE), TRUE)=TRUE,VLOOKUP(E1047,Store_VAM!B2:H273,7, FALSE),VLOOKUP(E1047,Store_SRP!B2:H110,7, FALSE)), VLOOKUP(E1047,Store_Showcase!B2:H144,7, FALSE))</f>
      </c>
      <c r="S1047">
        <f>IF(IFERROR(VLOOKUP(E1047,Store_Showcase!B2:I144,8, FALSE), TRUE)=TRUE, IF(IFERROR(VLOOKUP(E1047,Store_SRP!B2:I110,8, FALSE), TRUE)=TRUE,VLOOKUP(E1047,Store_VAM!B2:I273,8, FALSE),VLOOKUP(E1047,Store_SRP!B2:I110,8, FALSE)), VLOOKUP(E1047,Store_Showcase!B2:I144,8, FALSE))</f>
      </c>
      <c r="T1047">
        <f>VLOOKUP(G1047,Sku_Consolidated!A2:R957,18,FALSE)</f>
      </c>
      <c r="U1047">
        <v>6503</v>
      </c>
      <c r="V1047">
        <f>IF(VLOOKUP(G1047,Sku_Consolidated!A2:S957,19,FALSE)="SHOWCASE", VLOOKUP(E1047,Store_Showcase!B2:L144,11, FALSE), IF(VLOOKUP(G1047,Sku_Consolidated!A2:S957,19,FALSE)="VAM",VLOOKUP(E1047,Store_VAM!B2:L273,11, FALSE),VLOOKUP(E1047,Store_SRP!B2:L110,11, FALSE)))</f>
      </c>
      <c r="W1047">
        <f>VLOOKUP(G1047,Sku_Consolidated!A2:W957,11,FALSE)</f>
      </c>
      <c r="X1047">
        <f>VLOOKUP(G1047,Sku_Consolidated!A2:H957,8,FALSE)</f>
      </c>
      <c r="Y1047">
        <f>VLOOKUP(G1047,Sku_Consolidated!A2:I957,9,FALSE)</f>
      </c>
      <c r="Z1047" t="s">
        <v>38</v>
      </c>
      <c r="AA1047">
        <f>VLOOKUP(G1047,Sku_Consolidated!A2:E957,5,FALSE)</f>
      </c>
      <c r="AB1047">
        <f>IF(VLOOKUP(G1047,Sku_Consolidated!A2:S957,19,FALSE)="SHOWCASE", VLOOKUP(E1047,Store_Showcase!B2:N144,13, FALSE), IF(VLOOKUP(G1047,Sku_Consolidated!A2:S957,19,FALSE)="VAM",VLOOKUP(E1047,Store_VAM!B2:N273,13, FALSE),VLOOKUP(E1047,Store_SRP!B2:N110,13, FALSE)))</f>
      </c>
      <c r="AC1047">
        <f>IF(IFERROR(AB1047,TRUE)=TRUE, "-","OK")</f>
      </c>
      <c r="AD1047" s="8" t="s">
        <v>2352</v>
      </c>
      <c r="AE1047" s="8" t="s">
        <v>2353</v>
      </c>
      <c r="AF1047">
        <f>IF(IFERROR(VLOOKUP(E1047,Store_Showcase!B2:H144,{5}, FALSE), TRUE)=TRUE, IF(IFERROR(VLOOKUP(E1047,Store_SRP!B2:H110,{5}, FALSE), TRUE)=TRUE,VLOOKUP(E1047,Store_VAM!B2:H273,{5}, FALSE),VLOOKUP(E1047,Store_SRP!B2:H110,{5}, FALSE)), VLOOKUP(E1047,Store_Showcase!B2:H144,{5}, FALSE))</f>
      </c>
      <c r="AG1047">
        <f>IF(IFERROR(VLOOKUP(E1047,Store_Showcase!B2:H144,{6}, FALSE), TRUE)=TRUE, IF(IFERROR(VLOOKUP(E1047,Store_SRP!B2:H110,{6}, FALSE), TRUE)=TRUE,VLOOKUP(E1047,Store_VAM!B2:H273,{6}, FALSE),VLOOKUP(E1047,Store_SRP!B2:H110,{6}, FALSE)), VLOOKUP(E1047,Store_Showcase!B2:H144,{6}, FALSE))</f>
      </c>
      <c r="AH1047">
        <f>VLOOKUP(G1047,Sku_Consolidated!A2:R957,18,FALSE)</f>
      </c>
      <c r="AI1047">
        <f>VLOOKUP(G1047,Sku_Consolidated!A2:S957,19,FALSE)</f>
      </c>
      <c r="AJ1047">
        <f>VLOOKUP(G1047,Sku_Consolidated!A2:T957,20,FALSE)</f>
      </c>
    </row>
    <row r="1048" spans="1:36" x14ac:dyDescent="0.25">
      <c r="A1048">
        <v>2024</v>
      </c>
      <c r="B1048" t="s">
        <v>31</v>
      </c>
      <c r="C1048" t="s">
        <v>32</v>
      </c>
      <c r="D1048" t="s">
        <v>33</v>
      </c>
      <c r="E1048">
        <v>736</v>
      </c>
      <c r="F1048">
        <f>IF(IFERROR(VLOOKUP(E1048,Store_Showcase!B2:H144,{2}, FALSE), TRUE)=TRUE, IF(IFERROR(VLOOKUP(E1048,Store_SRP!B2:H110,{2}, FALSE), TRUE)=TRUE,VLOOKUP(E1048,Store_VAM!B2:H273,{2}, FALSE),VLOOKUP(E1048,Store_SRP!B2:H110,{2}, FALSE)), VLOOKUP(E1048,Store_Showcase!B2:H144,{2}, FALSE))</f>
      </c>
      <c r="G1048">
        <v>655317</v>
      </c>
      <c r="H1048" t="s">
        <v>916</v>
      </c>
      <c r="I1048" s="8" t="s">
        <v>2354</v>
      </c>
      <c r="J1048" t="s">
        <v>36</v>
      </c>
      <c r="K1048" s="8">
        <f>IF(J1048="PCK", I1048, 0)</f>
      </c>
      <c r="L1048" s="8">
        <f>IF(J1048="KLS", I1048, IF(J1048="PCK", I1048*VLOOKUP(G1048,Sku_Consolidated!A2:U957,21, FALSE),I1048*VLOOKUP(G1048,Sku_Consolidated!A2:U957,21, FALSE)))</f>
      </c>
      <c r="M1048" s="8">
        <f>IF(J1048="PCS", I1048, 0)</f>
      </c>
      <c r="N1048" s="8" t="s">
        <v>2355</v>
      </c>
      <c r="O1048" s="8">
        <f>N1048 * VLOOKUP(E1048&amp;VLOOKUP(G1048,Sku_Consolidated!A2:Q957,17,FALSE),Sku_CommRate!A2:E1002, 5, FALSE)</f>
      </c>
      <c r="P1048" s="8">
        <f>N1048 - O1048</f>
      </c>
      <c r="Q1048">
        <f>VLOOKUP(G1048,Sku_Consolidated!A2:G957,7, FALSE)</f>
      </c>
      <c r="R1048">
        <f>IF(IFERROR(VLOOKUP(E1048,Store_Showcase!B2:H144,7, FALSE), TRUE)=TRUE, IF(IFERROR(VLOOKUP(E1048,Store_SRP!B2:H110,7, FALSE), TRUE)=TRUE,VLOOKUP(E1048,Store_VAM!B2:H273,7, FALSE),VLOOKUP(E1048,Store_SRP!B2:H110,7, FALSE)), VLOOKUP(E1048,Store_Showcase!B2:H144,7, FALSE))</f>
      </c>
      <c r="S1048">
        <f>IF(IFERROR(VLOOKUP(E1048,Store_Showcase!B2:I144,8, FALSE), TRUE)=TRUE, IF(IFERROR(VLOOKUP(E1048,Store_SRP!B2:I110,8, FALSE), TRUE)=TRUE,VLOOKUP(E1048,Store_VAM!B2:I273,8, FALSE),VLOOKUP(E1048,Store_SRP!B2:I110,8, FALSE)), VLOOKUP(E1048,Store_Showcase!B2:I144,8, FALSE))</f>
      </c>
      <c r="T1048">
        <f>VLOOKUP(G1048,Sku_Consolidated!A2:R957,18,FALSE)</f>
      </c>
      <c r="U1048">
        <v>6242</v>
      </c>
      <c r="V1048">
        <f>IF(VLOOKUP(G1048,Sku_Consolidated!A2:S957,19,FALSE)="SHOWCASE", VLOOKUP(E1048,Store_Showcase!B2:L144,11, FALSE), IF(VLOOKUP(G1048,Sku_Consolidated!A2:S957,19,FALSE)="VAM",VLOOKUP(E1048,Store_VAM!B2:L273,11, FALSE),VLOOKUP(E1048,Store_SRP!B2:L110,11, FALSE)))</f>
      </c>
      <c r="W1048">
        <f>VLOOKUP(G1048,Sku_Consolidated!A2:W957,11,FALSE)</f>
      </c>
      <c r="X1048">
        <f>VLOOKUP(G1048,Sku_Consolidated!A2:H957,8,FALSE)</f>
      </c>
      <c r="Y1048">
        <f>VLOOKUP(G1048,Sku_Consolidated!A2:I957,9,FALSE)</f>
      </c>
      <c r="Z1048" t="s">
        <v>38</v>
      </c>
      <c r="AA1048">
        <f>VLOOKUP(G1048,Sku_Consolidated!A2:E957,5,FALSE)</f>
      </c>
      <c r="AB1048">
        <f>IF(VLOOKUP(G1048,Sku_Consolidated!A2:S957,19,FALSE)="SHOWCASE", VLOOKUP(E1048,Store_Showcase!B2:N144,13, FALSE), IF(VLOOKUP(G1048,Sku_Consolidated!A2:S957,19,FALSE)="VAM",VLOOKUP(E1048,Store_VAM!B2:N273,13, FALSE),VLOOKUP(E1048,Store_SRP!B2:N110,13, FALSE)))</f>
      </c>
      <c r="AC1048">
        <f>IF(IFERROR(AB1048,TRUE)=TRUE, "-","OK")</f>
      </c>
      <c r="AD1048" s="8" t="s">
        <v>2355</v>
      </c>
      <c r="AE1048" s="8" t="s">
        <v>39</v>
      </c>
      <c r="AF1048">
        <f>IF(IFERROR(VLOOKUP(E1048,Store_Showcase!B2:H144,{5}, FALSE), TRUE)=TRUE, IF(IFERROR(VLOOKUP(E1048,Store_SRP!B2:H110,{5}, FALSE), TRUE)=TRUE,VLOOKUP(E1048,Store_VAM!B2:H273,{5}, FALSE),VLOOKUP(E1048,Store_SRP!B2:H110,{5}, FALSE)), VLOOKUP(E1048,Store_Showcase!B2:H144,{5}, FALSE))</f>
      </c>
      <c r="AG1048">
        <f>IF(IFERROR(VLOOKUP(E1048,Store_Showcase!B2:H144,{6}, FALSE), TRUE)=TRUE, IF(IFERROR(VLOOKUP(E1048,Store_SRP!B2:H110,{6}, FALSE), TRUE)=TRUE,VLOOKUP(E1048,Store_VAM!B2:H273,{6}, FALSE),VLOOKUP(E1048,Store_SRP!B2:H110,{6}, FALSE)), VLOOKUP(E1048,Store_Showcase!B2:H144,{6}, FALSE))</f>
      </c>
      <c r="AH1048">
        <f>VLOOKUP(G1048,Sku_Consolidated!A2:R957,18,FALSE)</f>
      </c>
      <c r="AI1048">
        <f>VLOOKUP(G1048,Sku_Consolidated!A2:S957,19,FALSE)</f>
      </c>
      <c r="AJ1048">
        <f>VLOOKUP(G1048,Sku_Consolidated!A2:T957,20,FALSE)</f>
      </c>
    </row>
    <row r="1049" spans="1:36" x14ac:dyDescent="0.25">
      <c r="A1049">
        <v>2024</v>
      </c>
      <c r="B1049" t="s">
        <v>31</v>
      </c>
      <c r="C1049" t="s">
        <v>32</v>
      </c>
      <c r="D1049" t="s">
        <v>33</v>
      </c>
      <c r="E1049">
        <v>137</v>
      </c>
      <c r="F1049">
        <f>IF(IFERROR(VLOOKUP(E1049,Store_Showcase!B2:H144,{2}, FALSE), TRUE)=TRUE, IF(IFERROR(VLOOKUP(E1049,Store_SRP!B2:H110,{2}, FALSE), TRUE)=TRUE,VLOOKUP(E1049,Store_VAM!B2:H273,{2}, FALSE),VLOOKUP(E1049,Store_SRP!B2:H110,{2}, FALSE)), VLOOKUP(E1049,Store_Showcase!B2:H144,{2}, FALSE))</f>
      </c>
      <c r="G1049">
        <v>687770</v>
      </c>
      <c r="H1049" t="s">
        <v>1487</v>
      </c>
      <c r="I1049" s="8" t="s">
        <v>1299</v>
      </c>
      <c r="J1049" t="s">
        <v>493</v>
      </c>
      <c r="K1049" s="8">
        <f>IF(J1049="PCK", I1049, 0)</f>
      </c>
      <c r="L1049" s="8">
        <f>IF(J1049="KLS", I1049, IF(J1049="PCK", I1049*VLOOKUP(G1049,Sku_Consolidated!A2:U957,21, FALSE),I1049*VLOOKUP(G1049,Sku_Consolidated!A2:U957,21, FALSE)))</f>
      </c>
      <c r="M1049" s="8">
        <f>IF(J1049="PCS", I1049, 0)</f>
      </c>
      <c r="N1049" s="8" t="s">
        <v>2356</v>
      </c>
      <c r="O1049" s="8">
        <f>N1049 * VLOOKUP(E1049&amp;VLOOKUP(G1049,Sku_Consolidated!A2:Q957,17,FALSE),Sku_CommRate!A2:E1002, 5, FALSE)</f>
      </c>
      <c r="P1049" s="8">
        <f>N1049 - O1049</f>
      </c>
      <c r="Q1049">
        <f>VLOOKUP(G1049,Sku_Consolidated!A2:G957,7, FALSE)</f>
      </c>
      <c r="R1049">
        <f>IF(IFERROR(VLOOKUP(E1049,Store_Showcase!B2:H144,7, FALSE), TRUE)=TRUE, IF(IFERROR(VLOOKUP(E1049,Store_SRP!B2:H110,7, FALSE), TRUE)=TRUE,VLOOKUP(E1049,Store_VAM!B2:H273,7, FALSE),VLOOKUP(E1049,Store_SRP!B2:H110,7, FALSE)), VLOOKUP(E1049,Store_Showcase!B2:H144,7, FALSE))</f>
      </c>
      <c r="S1049">
        <f>IF(IFERROR(VLOOKUP(E1049,Store_Showcase!B2:I144,8, FALSE), TRUE)=TRUE, IF(IFERROR(VLOOKUP(E1049,Store_SRP!B2:I110,8, FALSE), TRUE)=TRUE,VLOOKUP(E1049,Store_VAM!B2:I273,8, FALSE),VLOOKUP(E1049,Store_SRP!B2:I110,8, FALSE)), VLOOKUP(E1049,Store_Showcase!B2:I144,8, FALSE))</f>
      </c>
      <c r="T1049">
        <f>VLOOKUP(G1049,Sku_Consolidated!A2:R957,18,FALSE)</f>
      </c>
      <c r="U1049">
        <v>4806532531526</v>
      </c>
      <c r="V1049">
        <f>IF(VLOOKUP(G1049,Sku_Consolidated!A2:S957,19,FALSE)="SHOWCASE", VLOOKUP(E1049,Store_Showcase!B2:L144,11, FALSE), IF(VLOOKUP(G1049,Sku_Consolidated!A2:S957,19,FALSE)="VAM",VLOOKUP(E1049,Store_VAM!B2:L273,11, FALSE),VLOOKUP(E1049,Store_SRP!B2:L110,11, FALSE)))</f>
      </c>
      <c r="W1049">
        <f>VLOOKUP(G1049,Sku_Consolidated!A2:W957,11,FALSE)</f>
      </c>
      <c r="X1049">
        <f>VLOOKUP(G1049,Sku_Consolidated!A2:H957,8,FALSE)</f>
      </c>
      <c r="Y1049">
        <f>VLOOKUP(G1049,Sku_Consolidated!A2:I957,9,FALSE)</f>
      </c>
      <c r="Z1049" t="s">
        <v>38</v>
      </c>
      <c r="AA1049">
        <f>VLOOKUP(G1049,Sku_Consolidated!A2:E957,5,FALSE)</f>
      </c>
      <c r="AB1049">
        <f>IF(VLOOKUP(G1049,Sku_Consolidated!A2:S957,19,FALSE)="SHOWCASE", VLOOKUP(E1049,Store_Showcase!B2:N144,13, FALSE), IF(VLOOKUP(G1049,Sku_Consolidated!A2:S957,19,FALSE)="VAM",VLOOKUP(E1049,Store_VAM!B2:N273,13, FALSE),VLOOKUP(E1049,Store_SRP!B2:N110,13, FALSE)))</f>
      </c>
      <c r="AC1049">
        <f>IF(IFERROR(AB1049,TRUE)=TRUE, "-","OK")</f>
      </c>
      <c r="AD1049" s="8" t="s">
        <v>2357</v>
      </c>
      <c r="AE1049" s="8" t="s">
        <v>2358</v>
      </c>
      <c r="AF1049">
        <f>IF(IFERROR(VLOOKUP(E1049,Store_Showcase!B2:H144,{5}, FALSE), TRUE)=TRUE, IF(IFERROR(VLOOKUP(E1049,Store_SRP!B2:H110,{5}, FALSE), TRUE)=TRUE,VLOOKUP(E1049,Store_VAM!B2:H273,{5}, FALSE),VLOOKUP(E1049,Store_SRP!B2:H110,{5}, FALSE)), VLOOKUP(E1049,Store_Showcase!B2:H144,{5}, FALSE))</f>
      </c>
      <c r="AG1049">
        <f>IF(IFERROR(VLOOKUP(E1049,Store_Showcase!B2:H144,{6}, FALSE), TRUE)=TRUE, IF(IFERROR(VLOOKUP(E1049,Store_SRP!B2:H110,{6}, FALSE), TRUE)=TRUE,VLOOKUP(E1049,Store_VAM!B2:H273,{6}, FALSE),VLOOKUP(E1049,Store_SRP!B2:H110,{6}, FALSE)), VLOOKUP(E1049,Store_Showcase!B2:H144,{6}, FALSE))</f>
      </c>
      <c r="AH1049">
        <f>VLOOKUP(G1049,Sku_Consolidated!A2:R957,18,FALSE)</f>
      </c>
      <c r="AI1049">
        <f>VLOOKUP(G1049,Sku_Consolidated!A2:S957,19,FALSE)</f>
      </c>
      <c r="AJ1049">
        <f>VLOOKUP(G1049,Sku_Consolidated!A2:T957,20,FALSE)</f>
      </c>
    </row>
    <row r="1050" spans="1:36" x14ac:dyDescent="0.25">
      <c r="A1050">
        <v>2024</v>
      </c>
      <c r="B1050" t="s">
        <v>31</v>
      </c>
      <c r="C1050" t="s">
        <v>32</v>
      </c>
      <c r="D1050" t="s">
        <v>33</v>
      </c>
      <c r="E1050">
        <v>253</v>
      </c>
      <c r="F1050">
        <f>IF(IFERROR(VLOOKUP(E1050,Store_Showcase!B2:H144,{2}, FALSE), TRUE)=TRUE, IF(IFERROR(VLOOKUP(E1050,Store_SRP!B2:H110,{2}, FALSE), TRUE)=TRUE,VLOOKUP(E1050,Store_VAM!B2:H273,{2}, FALSE),VLOOKUP(E1050,Store_SRP!B2:H110,{2}, FALSE)), VLOOKUP(E1050,Store_Showcase!B2:H144,{2}, FALSE))</f>
      </c>
      <c r="G1050">
        <v>655281</v>
      </c>
      <c r="H1050" t="s">
        <v>40</v>
      </c>
      <c r="I1050" s="8" t="s">
        <v>2359</v>
      </c>
      <c r="J1050" t="s">
        <v>36</v>
      </c>
      <c r="K1050" s="8">
        <f>IF(J1050="PCK", I1050, 0)</f>
      </c>
      <c r="L1050" s="8">
        <f>IF(J1050="KLS", I1050, IF(J1050="PCK", I1050*VLOOKUP(G1050,Sku_Consolidated!A2:U957,21, FALSE),I1050*VLOOKUP(G1050,Sku_Consolidated!A2:U957,21, FALSE)))</f>
      </c>
      <c r="M1050" s="8">
        <f>IF(J1050="PCS", I1050, 0)</f>
      </c>
      <c r="N1050" s="8" t="s">
        <v>2360</v>
      </c>
      <c r="O1050" s="8">
        <f>N1050 * VLOOKUP(E1050&amp;VLOOKUP(G1050,Sku_Consolidated!A2:Q957,17,FALSE),Sku_CommRate!A2:E1002, 5, FALSE)</f>
      </c>
      <c r="P1050" s="8">
        <f>N1050 - O1050</f>
      </c>
      <c r="Q1050">
        <f>VLOOKUP(G1050,Sku_Consolidated!A2:G957,7, FALSE)</f>
      </c>
      <c r="R1050">
        <f>IF(IFERROR(VLOOKUP(E1050,Store_Showcase!B2:H144,7, FALSE), TRUE)=TRUE, IF(IFERROR(VLOOKUP(E1050,Store_SRP!B2:H110,7, FALSE), TRUE)=TRUE,VLOOKUP(E1050,Store_VAM!B2:H273,7, FALSE),VLOOKUP(E1050,Store_SRP!B2:H110,7, FALSE)), VLOOKUP(E1050,Store_Showcase!B2:H144,7, FALSE))</f>
      </c>
      <c r="S1050">
        <f>IF(IFERROR(VLOOKUP(E1050,Store_Showcase!B2:I144,8, FALSE), TRUE)=TRUE, IF(IFERROR(VLOOKUP(E1050,Store_SRP!B2:I110,8, FALSE), TRUE)=TRUE,VLOOKUP(E1050,Store_VAM!B2:I273,8, FALSE),VLOOKUP(E1050,Store_SRP!B2:I110,8, FALSE)), VLOOKUP(E1050,Store_Showcase!B2:I144,8, FALSE))</f>
      </c>
      <c r="T1050">
        <f>VLOOKUP(G1050,Sku_Consolidated!A2:R957,18,FALSE)</f>
      </c>
      <c r="U1050">
        <v>6216</v>
      </c>
      <c r="V1050">
        <f>IF(VLOOKUP(G1050,Sku_Consolidated!A2:S957,19,FALSE)="SHOWCASE", VLOOKUP(E1050,Store_Showcase!B2:L144,11, FALSE), IF(VLOOKUP(G1050,Sku_Consolidated!A2:S957,19,FALSE)="VAM",VLOOKUP(E1050,Store_VAM!B2:L273,11, FALSE),VLOOKUP(E1050,Store_SRP!B2:L110,11, FALSE)))</f>
      </c>
      <c r="W1050">
        <f>VLOOKUP(G1050,Sku_Consolidated!A2:W957,11,FALSE)</f>
      </c>
      <c r="X1050">
        <f>VLOOKUP(G1050,Sku_Consolidated!A2:H957,8,FALSE)</f>
      </c>
      <c r="Y1050">
        <f>VLOOKUP(G1050,Sku_Consolidated!A2:I957,9,FALSE)</f>
      </c>
      <c r="Z1050" t="s">
        <v>38</v>
      </c>
      <c r="AA1050">
        <f>VLOOKUP(G1050,Sku_Consolidated!A2:E957,5,FALSE)</f>
      </c>
      <c r="AB1050">
        <f>IF(VLOOKUP(G1050,Sku_Consolidated!A2:S957,19,FALSE)="SHOWCASE", VLOOKUP(E1050,Store_Showcase!B2:N144,13, FALSE), IF(VLOOKUP(G1050,Sku_Consolidated!A2:S957,19,FALSE)="VAM",VLOOKUP(E1050,Store_VAM!B2:N273,13, FALSE),VLOOKUP(E1050,Store_SRP!B2:N110,13, FALSE)))</f>
      </c>
      <c r="AC1050">
        <f>IF(IFERROR(AB1050,TRUE)=TRUE, "-","OK")</f>
      </c>
      <c r="AD1050" s="8" t="s">
        <v>2360</v>
      </c>
      <c r="AE1050" s="8" t="s">
        <v>39</v>
      </c>
      <c r="AF1050">
        <f>IF(IFERROR(VLOOKUP(E1050,Store_Showcase!B2:H144,{5}, FALSE), TRUE)=TRUE, IF(IFERROR(VLOOKUP(E1050,Store_SRP!B2:H110,{5}, FALSE), TRUE)=TRUE,VLOOKUP(E1050,Store_VAM!B2:H273,{5}, FALSE),VLOOKUP(E1050,Store_SRP!B2:H110,{5}, FALSE)), VLOOKUP(E1050,Store_Showcase!B2:H144,{5}, FALSE))</f>
      </c>
      <c r="AG1050">
        <f>IF(IFERROR(VLOOKUP(E1050,Store_Showcase!B2:H144,{6}, FALSE), TRUE)=TRUE, IF(IFERROR(VLOOKUP(E1050,Store_SRP!B2:H110,{6}, FALSE), TRUE)=TRUE,VLOOKUP(E1050,Store_VAM!B2:H273,{6}, FALSE),VLOOKUP(E1050,Store_SRP!B2:H110,{6}, FALSE)), VLOOKUP(E1050,Store_Showcase!B2:H144,{6}, FALSE))</f>
      </c>
      <c r="AH1050">
        <f>VLOOKUP(G1050,Sku_Consolidated!A2:R957,18,FALSE)</f>
      </c>
      <c r="AI1050">
        <f>VLOOKUP(G1050,Sku_Consolidated!A2:S957,19,FALSE)</f>
      </c>
      <c r="AJ1050">
        <f>VLOOKUP(G1050,Sku_Consolidated!A2:T957,20,FALSE)</f>
      </c>
    </row>
    <row r="1051" spans="1:36" x14ac:dyDescent="0.25">
      <c r="A1051">
        <v>2024</v>
      </c>
      <c r="B1051" t="s">
        <v>31</v>
      </c>
      <c r="C1051" t="s">
        <v>32</v>
      </c>
      <c r="D1051" t="s">
        <v>33</v>
      </c>
      <c r="E1051">
        <v>248</v>
      </c>
      <c r="F1051">
        <f>IF(IFERROR(VLOOKUP(E1051,Store_Showcase!B2:H144,{2}, FALSE), TRUE)=TRUE, IF(IFERROR(VLOOKUP(E1051,Store_SRP!B2:H110,{2}, FALSE), TRUE)=TRUE,VLOOKUP(E1051,Store_VAM!B2:H273,{2}, FALSE),VLOOKUP(E1051,Store_SRP!B2:H110,{2}, FALSE)), VLOOKUP(E1051,Store_Showcase!B2:H144,{2}, FALSE))</f>
      </c>
      <c r="G1051">
        <v>655281</v>
      </c>
      <c r="H1051" t="s">
        <v>40</v>
      </c>
      <c r="I1051" s="8" t="s">
        <v>2361</v>
      </c>
      <c r="J1051" t="s">
        <v>36</v>
      </c>
      <c r="K1051" s="8">
        <f>IF(J1051="PCK", I1051, 0)</f>
      </c>
      <c r="L1051" s="8">
        <f>IF(J1051="KLS", I1051, IF(J1051="PCK", I1051*VLOOKUP(G1051,Sku_Consolidated!A2:U957,21, FALSE),I1051*VLOOKUP(G1051,Sku_Consolidated!A2:U957,21, FALSE)))</f>
      </c>
      <c r="M1051" s="8">
        <f>IF(J1051="PCS", I1051, 0)</f>
      </c>
      <c r="N1051" s="8" t="s">
        <v>2362</v>
      </c>
      <c r="O1051" s="8">
        <f>N1051 * VLOOKUP(E1051&amp;VLOOKUP(G1051,Sku_Consolidated!A2:Q957,17,FALSE),Sku_CommRate!A2:E1002, 5, FALSE)</f>
      </c>
      <c r="P1051" s="8">
        <f>N1051 - O1051</f>
      </c>
      <c r="Q1051">
        <f>VLOOKUP(G1051,Sku_Consolidated!A2:G957,7, FALSE)</f>
      </c>
      <c r="R1051">
        <f>IF(IFERROR(VLOOKUP(E1051,Store_Showcase!B2:H144,7, FALSE), TRUE)=TRUE, IF(IFERROR(VLOOKUP(E1051,Store_SRP!B2:H110,7, FALSE), TRUE)=TRUE,VLOOKUP(E1051,Store_VAM!B2:H273,7, FALSE),VLOOKUP(E1051,Store_SRP!B2:H110,7, FALSE)), VLOOKUP(E1051,Store_Showcase!B2:H144,7, FALSE))</f>
      </c>
      <c r="S1051">
        <f>IF(IFERROR(VLOOKUP(E1051,Store_Showcase!B2:I144,8, FALSE), TRUE)=TRUE, IF(IFERROR(VLOOKUP(E1051,Store_SRP!B2:I110,8, FALSE), TRUE)=TRUE,VLOOKUP(E1051,Store_VAM!B2:I273,8, FALSE),VLOOKUP(E1051,Store_SRP!B2:I110,8, FALSE)), VLOOKUP(E1051,Store_Showcase!B2:I144,8, FALSE))</f>
      </c>
      <c r="T1051">
        <f>VLOOKUP(G1051,Sku_Consolidated!A2:R957,18,FALSE)</f>
      </c>
      <c r="U1051">
        <v>6216</v>
      </c>
      <c r="V1051">
        <f>IF(VLOOKUP(G1051,Sku_Consolidated!A2:S957,19,FALSE)="SHOWCASE", VLOOKUP(E1051,Store_Showcase!B2:L144,11, FALSE), IF(VLOOKUP(G1051,Sku_Consolidated!A2:S957,19,FALSE)="VAM",VLOOKUP(E1051,Store_VAM!B2:L273,11, FALSE),VLOOKUP(E1051,Store_SRP!B2:L110,11, FALSE)))</f>
      </c>
      <c r="W1051">
        <f>VLOOKUP(G1051,Sku_Consolidated!A2:W957,11,FALSE)</f>
      </c>
      <c r="X1051">
        <f>VLOOKUP(G1051,Sku_Consolidated!A2:H957,8,FALSE)</f>
      </c>
      <c r="Y1051">
        <f>VLOOKUP(G1051,Sku_Consolidated!A2:I957,9,FALSE)</f>
      </c>
      <c r="Z1051" t="s">
        <v>38</v>
      </c>
      <c r="AA1051">
        <f>VLOOKUP(G1051,Sku_Consolidated!A2:E957,5,FALSE)</f>
      </c>
      <c r="AB1051">
        <f>IF(VLOOKUP(G1051,Sku_Consolidated!A2:S957,19,FALSE)="SHOWCASE", VLOOKUP(E1051,Store_Showcase!B2:N144,13, FALSE), IF(VLOOKUP(G1051,Sku_Consolidated!A2:S957,19,FALSE)="VAM",VLOOKUP(E1051,Store_VAM!B2:N273,13, FALSE),VLOOKUP(E1051,Store_SRP!B2:N110,13, FALSE)))</f>
      </c>
      <c r="AC1051">
        <f>IF(IFERROR(AB1051,TRUE)=TRUE, "-","OK")</f>
      </c>
      <c r="AD1051" s="8" t="s">
        <v>2362</v>
      </c>
      <c r="AE1051" s="8" t="s">
        <v>39</v>
      </c>
      <c r="AF1051">
        <f>IF(IFERROR(VLOOKUP(E1051,Store_Showcase!B2:H144,{5}, FALSE), TRUE)=TRUE, IF(IFERROR(VLOOKUP(E1051,Store_SRP!B2:H110,{5}, FALSE), TRUE)=TRUE,VLOOKUP(E1051,Store_VAM!B2:H273,{5}, FALSE),VLOOKUP(E1051,Store_SRP!B2:H110,{5}, FALSE)), VLOOKUP(E1051,Store_Showcase!B2:H144,{5}, FALSE))</f>
      </c>
      <c r="AG1051">
        <f>IF(IFERROR(VLOOKUP(E1051,Store_Showcase!B2:H144,{6}, FALSE), TRUE)=TRUE, IF(IFERROR(VLOOKUP(E1051,Store_SRP!B2:H110,{6}, FALSE), TRUE)=TRUE,VLOOKUP(E1051,Store_VAM!B2:H273,{6}, FALSE),VLOOKUP(E1051,Store_SRP!B2:H110,{6}, FALSE)), VLOOKUP(E1051,Store_Showcase!B2:H144,{6}, FALSE))</f>
      </c>
      <c r="AH1051">
        <f>VLOOKUP(G1051,Sku_Consolidated!A2:R957,18,FALSE)</f>
      </c>
      <c r="AI1051">
        <f>VLOOKUP(G1051,Sku_Consolidated!A2:S957,19,FALSE)</f>
      </c>
      <c r="AJ1051">
        <f>VLOOKUP(G1051,Sku_Consolidated!A2:T957,20,FALSE)</f>
      </c>
    </row>
    <row r="1052" spans="1:36" x14ac:dyDescent="0.25">
      <c r="A1052">
        <v>2024</v>
      </c>
      <c r="B1052" t="s">
        <v>31</v>
      </c>
      <c r="C1052" t="s">
        <v>32</v>
      </c>
      <c r="D1052" t="s">
        <v>33</v>
      </c>
      <c r="E1052">
        <v>736</v>
      </c>
      <c r="F1052">
        <f>IF(IFERROR(VLOOKUP(E1052,Store_Showcase!B2:H144,{2}, FALSE), TRUE)=TRUE, IF(IFERROR(VLOOKUP(E1052,Store_SRP!B2:H110,{2}, FALSE), TRUE)=TRUE,VLOOKUP(E1052,Store_VAM!B2:H273,{2}, FALSE),VLOOKUP(E1052,Store_SRP!B2:H110,{2}, FALSE)), VLOOKUP(E1052,Store_Showcase!B2:H144,{2}, FALSE))</f>
      </c>
      <c r="G1052">
        <v>655322</v>
      </c>
      <c r="H1052" t="s">
        <v>66</v>
      </c>
      <c r="I1052" s="8" t="s">
        <v>2070</v>
      </c>
      <c r="J1052" t="s">
        <v>36</v>
      </c>
      <c r="K1052" s="8">
        <f>IF(J1052="PCK", I1052, 0)</f>
      </c>
      <c r="L1052" s="8">
        <f>IF(J1052="KLS", I1052, IF(J1052="PCK", I1052*VLOOKUP(G1052,Sku_Consolidated!A2:U957,21, FALSE),I1052*VLOOKUP(G1052,Sku_Consolidated!A2:U957,21, FALSE)))</f>
      </c>
      <c r="M1052" s="8">
        <f>IF(J1052="PCS", I1052, 0)</f>
      </c>
      <c r="N1052" s="8" t="s">
        <v>2363</v>
      </c>
      <c r="O1052" s="8">
        <f>N1052 * VLOOKUP(E1052&amp;VLOOKUP(G1052,Sku_Consolidated!A2:Q957,17,FALSE),Sku_CommRate!A2:E1002, 5, FALSE)</f>
      </c>
      <c r="P1052" s="8">
        <f>N1052 - O1052</f>
      </c>
      <c r="Q1052">
        <f>VLOOKUP(G1052,Sku_Consolidated!A2:G957,7, FALSE)</f>
      </c>
      <c r="R1052">
        <f>IF(IFERROR(VLOOKUP(E1052,Store_Showcase!B2:H144,7, FALSE), TRUE)=TRUE, IF(IFERROR(VLOOKUP(E1052,Store_SRP!B2:H110,7, FALSE), TRUE)=TRUE,VLOOKUP(E1052,Store_VAM!B2:H273,7, FALSE),VLOOKUP(E1052,Store_SRP!B2:H110,7, FALSE)), VLOOKUP(E1052,Store_Showcase!B2:H144,7, FALSE))</f>
      </c>
      <c r="S1052">
        <f>IF(IFERROR(VLOOKUP(E1052,Store_Showcase!B2:I144,8, FALSE), TRUE)=TRUE, IF(IFERROR(VLOOKUP(E1052,Store_SRP!B2:I110,8, FALSE), TRUE)=TRUE,VLOOKUP(E1052,Store_VAM!B2:I273,8, FALSE),VLOOKUP(E1052,Store_SRP!B2:I110,8, FALSE)), VLOOKUP(E1052,Store_Showcase!B2:I144,8, FALSE))</f>
      </c>
      <c r="T1052">
        <f>VLOOKUP(G1052,Sku_Consolidated!A2:R957,18,FALSE)</f>
      </c>
      <c r="U1052">
        <v>6247</v>
      </c>
      <c r="V1052">
        <f>IF(VLOOKUP(G1052,Sku_Consolidated!A2:S957,19,FALSE)="SHOWCASE", VLOOKUP(E1052,Store_Showcase!B2:L144,11, FALSE), IF(VLOOKUP(G1052,Sku_Consolidated!A2:S957,19,FALSE)="VAM",VLOOKUP(E1052,Store_VAM!B2:L273,11, FALSE),VLOOKUP(E1052,Store_SRP!B2:L110,11, FALSE)))</f>
      </c>
      <c r="W1052">
        <f>VLOOKUP(G1052,Sku_Consolidated!A2:W957,11,FALSE)</f>
      </c>
      <c r="X1052">
        <f>VLOOKUP(G1052,Sku_Consolidated!A2:H957,8,FALSE)</f>
      </c>
      <c r="Y1052">
        <f>VLOOKUP(G1052,Sku_Consolidated!A2:I957,9,FALSE)</f>
      </c>
      <c r="Z1052" t="s">
        <v>38</v>
      </c>
      <c r="AA1052">
        <f>VLOOKUP(G1052,Sku_Consolidated!A2:E957,5,FALSE)</f>
      </c>
      <c r="AB1052">
        <f>IF(VLOOKUP(G1052,Sku_Consolidated!A2:S957,19,FALSE)="SHOWCASE", VLOOKUP(E1052,Store_Showcase!B2:N144,13, FALSE), IF(VLOOKUP(G1052,Sku_Consolidated!A2:S957,19,FALSE)="VAM",VLOOKUP(E1052,Store_VAM!B2:N273,13, FALSE),VLOOKUP(E1052,Store_SRP!B2:N110,13, FALSE)))</f>
      </c>
      <c r="AC1052">
        <f>IF(IFERROR(AB1052,TRUE)=TRUE, "-","OK")</f>
      </c>
      <c r="AD1052" s="8" t="s">
        <v>2363</v>
      </c>
      <c r="AE1052" s="8" t="s">
        <v>39</v>
      </c>
      <c r="AF1052">
        <f>IF(IFERROR(VLOOKUP(E1052,Store_Showcase!B2:H144,{5}, FALSE), TRUE)=TRUE, IF(IFERROR(VLOOKUP(E1052,Store_SRP!B2:H110,{5}, FALSE), TRUE)=TRUE,VLOOKUP(E1052,Store_VAM!B2:H273,{5}, FALSE),VLOOKUP(E1052,Store_SRP!B2:H110,{5}, FALSE)), VLOOKUP(E1052,Store_Showcase!B2:H144,{5}, FALSE))</f>
      </c>
      <c r="AG1052">
        <f>IF(IFERROR(VLOOKUP(E1052,Store_Showcase!B2:H144,{6}, FALSE), TRUE)=TRUE, IF(IFERROR(VLOOKUP(E1052,Store_SRP!B2:H110,{6}, FALSE), TRUE)=TRUE,VLOOKUP(E1052,Store_VAM!B2:H273,{6}, FALSE),VLOOKUP(E1052,Store_SRP!B2:H110,{6}, FALSE)), VLOOKUP(E1052,Store_Showcase!B2:H144,{6}, FALSE))</f>
      </c>
      <c r="AH1052">
        <f>VLOOKUP(G1052,Sku_Consolidated!A2:R957,18,FALSE)</f>
      </c>
      <c r="AI1052">
        <f>VLOOKUP(G1052,Sku_Consolidated!A2:S957,19,FALSE)</f>
      </c>
      <c r="AJ1052">
        <f>VLOOKUP(G1052,Sku_Consolidated!A2:T957,20,FALSE)</f>
      </c>
    </row>
    <row r="1053" spans="1:36" x14ac:dyDescent="0.25">
      <c r="A1053">
        <v>2024</v>
      </c>
      <c r="B1053" t="s">
        <v>31</v>
      </c>
      <c r="C1053" t="s">
        <v>32</v>
      </c>
      <c r="D1053" t="s">
        <v>33</v>
      </c>
      <c r="E1053">
        <v>745</v>
      </c>
      <c r="F1053">
        <f>IF(IFERROR(VLOOKUP(E1053,Store_Showcase!B2:H144,{2}, FALSE), TRUE)=TRUE, IF(IFERROR(VLOOKUP(E1053,Store_SRP!B2:H110,{2}, FALSE), TRUE)=TRUE,VLOOKUP(E1053,Store_VAM!B2:H273,{2}, FALSE),VLOOKUP(E1053,Store_SRP!B2:H110,{2}, FALSE)), VLOOKUP(E1053,Store_Showcase!B2:H144,{2}, FALSE))</f>
      </c>
      <c r="G1053">
        <v>692498</v>
      </c>
      <c r="H1053" t="s">
        <v>2364</v>
      </c>
      <c r="I1053" s="8" t="s">
        <v>2112</v>
      </c>
      <c r="J1053" t="s">
        <v>36</v>
      </c>
      <c r="K1053" s="8">
        <f>IF(J1053="PCK", I1053, 0)</f>
      </c>
      <c r="L1053" s="8">
        <f>IF(J1053="KLS", I1053, IF(J1053="PCK", I1053*VLOOKUP(G1053,Sku_Consolidated!A2:U957,21, FALSE),I1053*VLOOKUP(G1053,Sku_Consolidated!A2:U957,21, FALSE)))</f>
      </c>
      <c r="M1053" s="8">
        <f>IF(J1053="PCS", I1053, 0)</f>
      </c>
      <c r="N1053" s="8" t="s">
        <v>2365</v>
      </c>
      <c r="O1053" s="8">
        <f>N1053 * VLOOKUP(E1053&amp;VLOOKUP(G1053,Sku_Consolidated!A2:Q957,17,FALSE),Sku_CommRate!A2:E1002, 5, FALSE)</f>
      </c>
      <c r="P1053" s="8">
        <f>N1053 - O1053</f>
      </c>
      <c r="Q1053">
        <f>VLOOKUP(G1053,Sku_Consolidated!A2:G957,7, FALSE)</f>
      </c>
      <c r="R1053">
        <f>IF(IFERROR(VLOOKUP(E1053,Store_Showcase!B2:H144,7, FALSE), TRUE)=TRUE, IF(IFERROR(VLOOKUP(E1053,Store_SRP!B2:H110,7, FALSE), TRUE)=TRUE,VLOOKUP(E1053,Store_VAM!B2:H273,7, FALSE),VLOOKUP(E1053,Store_SRP!B2:H110,7, FALSE)), VLOOKUP(E1053,Store_Showcase!B2:H144,7, FALSE))</f>
      </c>
      <c r="S1053">
        <f>IF(IFERROR(VLOOKUP(E1053,Store_Showcase!B2:I144,8, FALSE), TRUE)=TRUE, IF(IFERROR(VLOOKUP(E1053,Store_SRP!B2:I110,8, FALSE), TRUE)=TRUE,VLOOKUP(E1053,Store_VAM!B2:I273,8, FALSE),VLOOKUP(E1053,Store_SRP!B2:I110,8, FALSE)), VLOOKUP(E1053,Store_Showcase!B2:I144,8, FALSE))</f>
      </c>
      <c r="T1053">
        <f>VLOOKUP(G1053,Sku_Consolidated!A2:R957,18,FALSE)</f>
      </c>
      <c r="U1053">
        <v>17638</v>
      </c>
      <c r="V1053">
        <f>IF(VLOOKUP(G1053,Sku_Consolidated!A2:S957,19,FALSE)="SHOWCASE", VLOOKUP(E1053,Store_Showcase!B2:L144,11, FALSE), IF(VLOOKUP(G1053,Sku_Consolidated!A2:S957,19,FALSE)="VAM",VLOOKUP(E1053,Store_VAM!B2:L273,11, FALSE),VLOOKUP(E1053,Store_SRP!B2:L110,11, FALSE)))</f>
      </c>
      <c r="W1053">
        <f>VLOOKUP(G1053,Sku_Consolidated!A2:W957,11,FALSE)</f>
      </c>
      <c r="X1053">
        <f>VLOOKUP(G1053,Sku_Consolidated!A2:H957,8,FALSE)</f>
      </c>
      <c r="Y1053">
        <f>VLOOKUP(G1053,Sku_Consolidated!A2:I957,9,FALSE)</f>
      </c>
      <c r="Z1053" t="s">
        <v>38</v>
      </c>
      <c r="AA1053">
        <f>VLOOKUP(G1053,Sku_Consolidated!A2:E957,5,FALSE)</f>
      </c>
      <c r="AB1053">
        <f>IF(VLOOKUP(G1053,Sku_Consolidated!A2:S957,19,FALSE)="SHOWCASE", VLOOKUP(E1053,Store_Showcase!B2:N144,13, FALSE), IF(VLOOKUP(G1053,Sku_Consolidated!A2:S957,19,FALSE)="VAM",VLOOKUP(E1053,Store_VAM!B2:N273,13, FALSE),VLOOKUP(E1053,Store_SRP!B2:N110,13, FALSE)))</f>
      </c>
      <c r="AC1053">
        <f>IF(IFERROR(AB1053,TRUE)=TRUE, "-","OK")</f>
      </c>
      <c r="AD1053" s="8" t="s">
        <v>2365</v>
      </c>
      <c r="AE1053" s="8" t="s">
        <v>39</v>
      </c>
      <c r="AF1053">
        <f>IF(IFERROR(VLOOKUP(E1053,Store_Showcase!B2:H144,{5}, FALSE), TRUE)=TRUE, IF(IFERROR(VLOOKUP(E1053,Store_SRP!B2:H110,{5}, FALSE), TRUE)=TRUE,VLOOKUP(E1053,Store_VAM!B2:H273,{5}, FALSE),VLOOKUP(E1053,Store_SRP!B2:H110,{5}, FALSE)), VLOOKUP(E1053,Store_Showcase!B2:H144,{5}, FALSE))</f>
      </c>
      <c r="AG1053">
        <f>IF(IFERROR(VLOOKUP(E1053,Store_Showcase!B2:H144,{6}, FALSE), TRUE)=TRUE, IF(IFERROR(VLOOKUP(E1053,Store_SRP!B2:H110,{6}, FALSE), TRUE)=TRUE,VLOOKUP(E1053,Store_VAM!B2:H273,{6}, FALSE),VLOOKUP(E1053,Store_SRP!B2:H110,{6}, FALSE)), VLOOKUP(E1053,Store_Showcase!B2:H144,{6}, FALSE))</f>
      </c>
      <c r="AH1053">
        <f>VLOOKUP(G1053,Sku_Consolidated!A2:R957,18,FALSE)</f>
      </c>
      <c r="AI1053">
        <f>VLOOKUP(G1053,Sku_Consolidated!A2:S957,19,FALSE)</f>
      </c>
      <c r="AJ1053">
        <f>VLOOKUP(G1053,Sku_Consolidated!A2:T957,20,FALSE)</f>
      </c>
    </row>
    <row r="1054" spans="1:36" x14ac:dyDescent="0.25">
      <c r="A1054">
        <v>2024</v>
      </c>
      <c r="B1054" t="s">
        <v>31</v>
      </c>
      <c r="C1054" t="s">
        <v>32</v>
      </c>
      <c r="D1054" t="s">
        <v>33</v>
      </c>
      <c r="E1054">
        <v>229</v>
      </c>
      <c r="F1054">
        <f>IF(IFERROR(VLOOKUP(E1054,Store_Showcase!B2:H144,{2}, FALSE), TRUE)=TRUE, IF(IFERROR(VLOOKUP(E1054,Store_SRP!B2:H110,{2}, FALSE), TRUE)=TRUE,VLOOKUP(E1054,Store_VAM!B2:H273,{2}, FALSE),VLOOKUP(E1054,Store_SRP!B2:H110,{2}, FALSE)), VLOOKUP(E1054,Store_Showcase!B2:H144,{2}, FALSE))</f>
      </c>
      <c r="G1054">
        <v>655537</v>
      </c>
      <c r="H1054" t="s">
        <v>708</v>
      </c>
      <c r="I1054" s="8" t="s">
        <v>2366</v>
      </c>
      <c r="J1054" t="s">
        <v>36</v>
      </c>
      <c r="K1054" s="8">
        <f>IF(J1054="PCK", I1054, 0)</f>
      </c>
      <c r="L1054" s="8">
        <f>IF(J1054="KLS", I1054, IF(J1054="PCK", I1054*VLOOKUP(G1054,Sku_Consolidated!A2:U957,21, FALSE),I1054*VLOOKUP(G1054,Sku_Consolidated!A2:U957,21, FALSE)))</f>
      </c>
      <c r="M1054" s="8">
        <f>IF(J1054="PCS", I1054, 0)</f>
      </c>
      <c r="N1054" s="8" t="s">
        <v>2367</v>
      </c>
      <c r="O1054" s="8">
        <f>N1054 * VLOOKUP(E1054&amp;VLOOKUP(G1054,Sku_Consolidated!A2:Q957,17,FALSE),Sku_CommRate!A2:E1002, 5, FALSE)</f>
      </c>
      <c r="P1054" s="8">
        <f>N1054 - O1054</f>
      </c>
      <c r="Q1054">
        <f>VLOOKUP(G1054,Sku_Consolidated!A2:G957,7, FALSE)</f>
      </c>
      <c r="R1054">
        <f>IF(IFERROR(VLOOKUP(E1054,Store_Showcase!B2:H144,7, FALSE), TRUE)=TRUE, IF(IFERROR(VLOOKUP(E1054,Store_SRP!B2:H110,7, FALSE), TRUE)=TRUE,VLOOKUP(E1054,Store_VAM!B2:H273,7, FALSE),VLOOKUP(E1054,Store_SRP!B2:H110,7, FALSE)), VLOOKUP(E1054,Store_Showcase!B2:H144,7, FALSE))</f>
      </c>
      <c r="S1054">
        <f>IF(IFERROR(VLOOKUP(E1054,Store_Showcase!B2:I144,8, FALSE), TRUE)=TRUE, IF(IFERROR(VLOOKUP(E1054,Store_SRP!B2:I110,8, FALSE), TRUE)=TRUE,VLOOKUP(E1054,Store_VAM!B2:I273,8, FALSE),VLOOKUP(E1054,Store_SRP!B2:I110,8, FALSE)), VLOOKUP(E1054,Store_Showcase!B2:I144,8, FALSE))</f>
      </c>
      <c r="T1054">
        <f>VLOOKUP(G1054,Sku_Consolidated!A2:R957,18,FALSE)</f>
      </c>
      <c r="U1054">
        <v>6358</v>
      </c>
      <c r="V1054">
        <f>IF(VLOOKUP(G1054,Sku_Consolidated!A2:S957,19,FALSE)="SHOWCASE", VLOOKUP(E1054,Store_Showcase!B2:L144,11, FALSE), IF(VLOOKUP(G1054,Sku_Consolidated!A2:S957,19,FALSE)="VAM",VLOOKUP(E1054,Store_VAM!B2:L273,11, FALSE),VLOOKUP(E1054,Store_SRP!B2:L110,11, FALSE)))</f>
      </c>
      <c r="W1054">
        <f>VLOOKUP(G1054,Sku_Consolidated!A2:W957,11,FALSE)</f>
      </c>
      <c r="X1054">
        <f>VLOOKUP(G1054,Sku_Consolidated!A2:H957,8,FALSE)</f>
      </c>
      <c r="Y1054">
        <f>VLOOKUP(G1054,Sku_Consolidated!A2:I957,9,FALSE)</f>
      </c>
      <c r="Z1054" t="s">
        <v>38</v>
      </c>
      <c r="AA1054">
        <f>VLOOKUP(G1054,Sku_Consolidated!A2:E957,5,FALSE)</f>
      </c>
      <c r="AB1054">
        <f>IF(VLOOKUP(G1054,Sku_Consolidated!A2:S957,19,FALSE)="SHOWCASE", VLOOKUP(E1054,Store_Showcase!B2:N144,13, FALSE), IF(VLOOKUP(G1054,Sku_Consolidated!A2:S957,19,FALSE)="VAM",VLOOKUP(E1054,Store_VAM!B2:N273,13, FALSE),VLOOKUP(E1054,Store_SRP!B2:N110,13, FALSE)))</f>
      </c>
      <c r="AC1054">
        <f>IF(IFERROR(AB1054,TRUE)=TRUE, "-","OK")</f>
      </c>
      <c r="AD1054" s="8" t="s">
        <v>2367</v>
      </c>
      <c r="AE1054" s="8" t="s">
        <v>39</v>
      </c>
      <c r="AF1054">
        <f>IF(IFERROR(VLOOKUP(E1054,Store_Showcase!B2:H144,{5}, FALSE), TRUE)=TRUE, IF(IFERROR(VLOOKUP(E1054,Store_SRP!B2:H110,{5}, FALSE), TRUE)=TRUE,VLOOKUP(E1054,Store_VAM!B2:H273,{5}, FALSE),VLOOKUP(E1054,Store_SRP!B2:H110,{5}, FALSE)), VLOOKUP(E1054,Store_Showcase!B2:H144,{5}, FALSE))</f>
      </c>
      <c r="AG1054">
        <f>IF(IFERROR(VLOOKUP(E1054,Store_Showcase!B2:H144,{6}, FALSE), TRUE)=TRUE, IF(IFERROR(VLOOKUP(E1054,Store_SRP!B2:H110,{6}, FALSE), TRUE)=TRUE,VLOOKUP(E1054,Store_VAM!B2:H273,{6}, FALSE),VLOOKUP(E1054,Store_SRP!B2:H110,{6}, FALSE)), VLOOKUP(E1054,Store_Showcase!B2:H144,{6}, FALSE))</f>
      </c>
      <c r="AH1054">
        <f>VLOOKUP(G1054,Sku_Consolidated!A2:R957,18,FALSE)</f>
      </c>
      <c r="AI1054">
        <f>VLOOKUP(G1054,Sku_Consolidated!A2:S957,19,FALSE)</f>
      </c>
      <c r="AJ1054">
        <f>VLOOKUP(G1054,Sku_Consolidated!A2:T957,20,FALSE)</f>
      </c>
    </row>
    <row r="1055" spans="1:36" x14ac:dyDescent="0.25">
      <c r="A1055">
        <v>2024</v>
      </c>
      <c r="B1055" t="s">
        <v>31</v>
      </c>
      <c r="C1055" t="s">
        <v>32</v>
      </c>
      <c r="D1055" t="s">
        <v>33</v>
      </c>
      <c r="E1055">
        <v>251</v>
      </c>
      <c r="F1055">
        <f>IF(IFERROR(VLOOKUP(E1055,Store_Showcase!B2:H144,{2}, FALSE), TRUE)=TRUE, IF(IFERROR(VLOOKUP(E1055,Store_SRP!B2:H110,{2}, FALSE), TRUE)=TRUE,VLOOKUP(E1055,Store_VAM!B2:H273,{2}, FALSE),VLOOKUP(E1055,Store_SRP!B2:H110,{2}, FALSE)), VLOOKUP(E1055,Store_Showcase!B2:H144,{2}, FALSE))</f>
      </c>
      <c r="G1055">
        <v>655306</v>
      </c>
      <c r="H1055" t="s">
        <v>43</v>
      </c>
      <c r="I1055" s="8" t="s">
        <v>2368</v>
      </c>
      <c r="J1055" t="s">
        <v>36</v>
      </c>
      <c r="K1055" s="8">
        <f>IF(J1055="PCK", I1055, 0)</f>
      </c>
      <c r="L1055" s="8">
        <f>IF(J1055="KLS", I1055, IF(J1055="PCK", I1055*VLOOKUP(G1055,Sku_Consolidated!A2:U957,21, FALSE),I1055*VLOOKUP(G1055,Sku_Consolidated!A2:U957,21, FALSE)))</f>
      </c>
      <c r="M1055" s="8">
        <f>IF(J1055="PCS", I1055, 0)</f>
      </c>
      <c r="N1055" s="8" t="s">
        <v>2369</v>
      </c>
      <c r="O1055" s="8">
        <f>N1055 * VLOOKUP(E1055&amp;VLOOKUP(G1055,Sku_Consolidated!A2:Q957,17,FALSE),Sku_CommRate!A2:E1002, 5, FALSE)</f>
      </c>
      <c r="P1055" s="8">
        <f>N1055 - O1055</f>
      </c>
      <c r="Q1055">
        <f>VLOOKUP(G1055,Sku_Consolidated!A2:G957,7, FALSE)</f>
      </c>
      <c r="R1055">
        <f>IF(IFERROR(VLOOKUP(E1055,Store_Showcase!B2:H144,7, FALSE), TRUE)=TRUE, IF(IFERROR(VLOOKUP(E1055,Store_SRP!B2:H110,7, FALSE), TRUE)=TRUE,VLOOKUP(E1055,Store_VAM!B2:H273,7, FALSE),VLOOKUP(E1055,Store_SRP!B2:H110,7, FALSE)), VLOOKUP(E1055,Store_Showcase!B2:H144,7, FALSE))</f>
      </c>
      <c r="S1055">
        <f>IF(IFERROR(VLOOKUP(E1055,Store_Showcase!B2:I144,8, FALSE), TRUE)=TRUE, IF(IFERROR(VLOOKUP(E1055,Store_SRP!B2:I110,8, FALSE), TRUE)=TRUE,VLOOKUP(E1055,Store_VAM!B2:I273,8, FALSE),VLOOKUP(E1055,Store_SRP!B2:I110,8, FALSE)), VLOOKUP(E1055,Store_Showcase!B2:I144,8, FALSE))</f>
      </c>
      <c r="T1055">
        <f>VLOOKUP(G1055,Sku_Consolidated!A2:R957,18,FALSE)</f>
      </c>
      <c r="U1055">
        <v>6233</v>
      </c>
      <c r="V1055">
        <f>IF(VLOOKUP(G1055,Sku_Consolidated!A2:S957,19,FALSE)="SHOWCASE", VLOOKUP(E1055,Store_Showcase!B2:L144,11, FALSE), IF(VLOOKUP(G1055,Sku_Consolidated!A2:S957,19,FALSE)="VAM",VLOOKUP(E1055,Store_VAM!B2:L273,11, FALSE),VLOOKUP(E1055,Store_SRP!B2:L110,11, FALSE)))</f>
      </c>
      <c r="W1055">
        <f>VLOOKUP(G1055,Sku_Consolidated!A2:W957,11,FALSE)</f>
      </c>
      <c r="X1055">
        <f>VLOOKUP(G1055,Sku_Consolidated!A2:H957,8,FALSE)</f>
      </c>
      <c r="Y1055">
        <f>VLOOKUP(G1055,Sku_Consolidated!A2:I957,9,FALSE)</f>
      </c>
      <c r="Z1055" t="s">
        <v>38</v>
      </c>
      <c r="AA1055">
        <f>VLOOKUP(G1055,Sku_Consolidated!A2:E957,5,FALSE)</f>
      </c>
      <c r="AB1055">
        <f>IF(VLOOKUP(G1055,Sku_Consolidated!A2:S957,19,FALSE)="SHOWCASE", VLOOKUP(E1055,Store_Showcase!B2:N144,13, FALSE), IF(VLOOKUP(G1055,Sku_Consolidated!A2:S957,19,FALSE)="VAM",VLOOKUP(E1055,Store_VAM!B2:N273,13, FALSE),VLOOKUP(E1055,Store_SRP!B2:N110,13, FALSE)))</f>
      </c>
      <c r="AC1055">
        <f>IF(IFERROR(AB1055,TRUE)=TRUE, "-","OK")</f>
      </c>
      <c r="AD1055" s="8" t="s">
        <v>2369</v>
      </c>
      <c r="AE1055" s="8" t="s">
        <v>39</v>
      </c>
      <c r="AF1055">
        <f>IF(IFERROR(VLOOKUP(E1055,Store_Showcase!B2:H144,{5}, FALSE), TRUE)=TRUE, IF(IFERROR(VLOOKUP(E1055,Store_SRP!B2:H110,{5}, FALSE), TRUE)=TRUE,VLOOKUP(E1055,Store_VAM!B2:H273,{5}, FALSE),VLOOKUP(E1055,Store_SRP!B2:H110,{5}, FALSE)), VLOOKUP(E1055,Store_Showcase!B2:H144,{5}, FALSE))</f>
      </c>
      <c r="AG1055">
        <f>IF(IFERROR(VLOOKUP(E1055,Store_Showcase!B2:H144,{6}, FALSE), TRUE)=TRUE, IF(IFERROR(VLOOKUP(E1055,Store_SRP!B2:H110,{6}, FALSE), TRUE)=TRUE,VLOOKUP(E1055,Store_VAM!B2:H273,{6}, FALSE),VLOOKUP(E1055,Store_SRP!B2:H110,{6}, FALSE)), VLOOKUP(E1055,Store_Showcase!B2:H144,{6}, FALSE))</f>
      </c>
      <c r="AH1055">
        <f>VLOOKUP(G1055,Sku_Consolidated!A2:R957,18,FALSE)</f>
      </c>
      <c r="AI1055">
        <f>VLOOKUP(G1055,Sku_Consolidated!A2:S957,19,FALSE)</f>
      </c>
      <c r="AJ1055">
        <f>VLOOKUP(G1055,Sku_Consolidated!A2:T957,20,FALSE)</f>
      </c>
    </row>
    <row r="1056" spans="1:36" x14ac:dyDescent="0.25">
      <c r="A1056">
        <v>2024</v>
      </c>
      <c r="B1056" t="s">
        <v>31</v>
      </c>
      <c r="C1056" t="s">
        <v>32</v>
      </c>
      <c r="D1056" t="s">
        <v>33</v>
      </c>
      <c r="E1056">
        <v>4049</v>
      </c>
      <c r="F1056">
        <f>IF(IFERROR(VLOOKUP(E1056,Store_Showcase!B2:H144,{2}, FALSE), TRUE)=TRUE, IF(IFERROR(VLOOKUP(E1056,Store_SRP!B2:H110,{2}, FALSE), TRUE)=TRUE,VLOOKUP(E1056,Store_VAM!B2:H273,{2}, FALSE),VLOOKUP(E1056,Store_SRP!B2:H110,{2}, FALSE)), VLOOKUP(E1056,Store_Showcase!B2:H144,{2}, FALSE))</f>
      </c>
      <c r="G1056">
        <v>677203</v>
      </c>
      <c r="H1056" t="s">
        <v>1408</v>
      </c>
      <c r="I1056" s="8" t="s">
        <v>1388</v>
      </c>
      <c r="J1056" t="s">
        <v>493</v>
      </c>
      <c r="K1056" s="8">
        <f>IF(J1056="PCK", I1056, 0)</f>
      </c>
      <c r="L1056" s="8">
        <f>IF(J1056="KLS", I1056, IF(J1056="PCK", I1056*VLOOKUP(G1056,Sku_Consolidated!A2:U957,21, FALSE),I1056*VLOOKUP(G1056,Sku_Consolidated!A2:U957,21, FALSE)))</f>
      </c>
      <c r="M1056" s="8">
        <f>IF(J1056="PCS", I1056, 0)</f>
      </c>
      <c r="N1056" s="8" t="s">
        <v>2370</v>
      </c>
      <c r="O1056" s="8">
        <f>N1056 * VLOOKUP(E1056&amp;VLOOKUP(G1056,Sku_Consolidated!A2:Q957,17,FALSE),Sku_CommRate!A2:E1002, 5, FALSE)</f>
      </c>
      <c r="P1056" s="8">
        <f>N1056 - O1056</f>
      </c>
      <c r="Q1056">
        <f>VLOOKUP(G1056,Sku_Consolidated!A2:G957,7, FALSE)</f>
      </c>
      <c r="R1056">
        <f>IF(IFERROR(VLOOKUP(E1056,Store_Showcase!B2:H144,7, FALSE), TRUE)=TRUE, IF(IFERROR(VLOOKUP(E1056,Store_SRP!B2:H110,7, FALSE), TRUE)=TRUE,VLOOKUP(E1056,Store_VAM!B2:H273,7, FALSE),VLOOKUP(E1056,Store_SRP!B2:H110,7, FALSE)), VLOOKUP(E1056,Store_Showcase!B2:H144,7, FALSE))</f>
      </c>
      <c r="S1056">
        <f>IF(IFERROR(VLOOKUP(E1056,Store_Showcase!B2:I144,8, FALSE), TRUE)=TRUE, IF(IFERROR(VLOOKUP(E1056,Store_SRP!B2:I110,8, FALSE), TRUE)=TRUE,VLOOKUP(E1056,Store_VAM!B2:I273,8, FALSE),VLOOKUP(E1056,Store_SRP!B2:I110,8, FALSE)), VLOOKUP(E1056,Store_Showcase!B2:I144,8, FALSE))</f>
      </c>
      <c r="T1056">
        <f>VLOOKUP(G1056,Sku_Consolidated!A2:R957,18,FALSE)</f>
      </c>
      <c r="U1056">
        <v>9759</v>
      </c>
      <c r="V1056">
        <f>IF(VLOOKUP(G1056,Sku_Consolidated!A2:S957,19,FALSE)="SHOWCASE", VLOOKUP(E1056,Store_Showcase!B2:L144,11, FALSE), IF(VLOOKUP(G1056,Sku_Consolidated!A2:S957,19,FALSE)="VAM",VLOOKUP(E1056,Store_VAM!B2:L273,11, FALSE),VLOOKUP(E1056,Store_SRP!B2:L110,11, FALSE)))</f>
      </c>
      <c r="W1056">
        <f>VLOOKUP(G1056,Sku_Consolidated!A2:W957,11,FALSE)</f>
      </c>
      <c r="X1056">
        <f>VLOOKUP(G1056,Sku_Consolidated!A2:H957,8,FALSE)</f>
      </c>
      <c r="Y1056">
        <f>VLOOKUP(G1056,Sku_Consolidated!A2:I957,9,FALSE)</f>
      </c>
      <c r="Z1056" t="s">
        <v>38</v>
      </c>
      <c r="AA1056">
        <f>VLOOKUP(G1056,Sku_Consolidated!A2:E957,5,FALSE)</f>
      </c>
      <c r="AB1056">
        <f>IF(VLOOKUP(G1056,Sku_Consolidated!A2:S957,19,FALSE)="SHOWCASE", VLOOKUP(E1056,Store_Showcase!B2:N144,13, FALSE), IF(VLOOKUP(G1056,Sku_Consolidated!A2:S957,19,FALSE)="VAM",VLOOKUP(E1056,Store_VAM!B2:N273,13, FALSE),VLOOKUP(E1056,Store_SRP!B2:N110,13, FALSE)))</f>
      </c>
      <c r="AC1056">
        <f>IF(IFERROR(AB1056,TRUE)=TRUE, "-","OK")</f>
      </c>
      <c r="AD1056" s="8" t="s">
        <v>2370</v>
      </c>
      <c r="AE1056" s="8" t="s">
        <v>39</v>
      </c>
      <c r="AF1056">
        <f>IF(IFERROR(VLOOKUP(E1056,Store_Showcase!B2:H144,{5}, FALSE), TRUE)=TRUE, IF(IFERROR(VLOOKUP(E1056,Store_SRP!B2:H110,{5}, FALSE), TRUE)=TRUE,VLOOKUP(E1056,Store_VAM!B2:H273,{5}, FALSE),VLOOKUP(E1056,Store_SRP!B2:H110,{5}, FALSE)), VLOOKUP(E1056,Store_Showcase!B2:H144,{5}, FALSE))</f>
      </c>
      <c r="AG1056">
        <f>IF(IFERROR(VLOOKUP(E1056,Store_Showcase!B2:H144,{6}, FALSE), TRUE)=TRUE, IF(IFERROR(VLOOKUP(E1056,Store_SRP!B2:H110,{6}, FALSE), TRUE)=TRUE,VLOOKUP(E1056,Store_VAM!B2:H273,{6}, FALSE),VLOOKUP(E1056,Store_SRP!B2:H110,{6}, FALSE)), VLOOKUP(E1056,Store_Showcase!B2:H144,{6}, FALSE))</f>
      </c>
      <c r="AH1056">
        <f>VLOOKUP(G1056,Sku_Consolidated!A2:R957,18,FALSE)</f>
      </c>
      <c r="AI1056">
        <f>VLOOKUP(G1056,Sku_Consolidated!A2:S957,19,FALSE)</f>
      </c>
      <c r="AJ1056">
        <f>VLOOKUP(G1056,Sku_Consolidated!A2:T957,20,FALSE)</f>
      </c>
    </row>
    <row r="1057" spans="1:36" x14ac:dyDescent="0.25">
      <c r="A1057">
        <v>2024</v>
      </c>
      <c r="B1057" t="s">
        <v>31</v>
      </c>
      <c r="C1057" t="s">
        <v>32</v>
      </c>
      <c r="D1057" t="s">
        <v>33</v>
      </c>
      <c r="E1057">
        <v>423</v>
      </c>
      <c r="F1057">
        <f>IF(IFERROR(VLOOKUP(E1057,Store_Showcase!B2:H144,{2}, FALSE), TRUE)=TRUE, IF(IFERROR(VLOOKUP(E1057,Store_SRP!B2:H110,{2}, FALSE), TRUE)=TRUE,VLOOKUP(E1057,Store_VAM!B2:H273,{2}, FALSE),VLOOKUP(E1057,Store_SRP!B2:H110,{2}, FALSE)), VLOOKUP(E1057,Store_Showcase!B2:H144,{2}, FALSE))</f>
      </c>
      <c r="G1057">
        <v>677212</v>
      </c>
      <c r="H1057" t="s">
        <v>2371</v>
      </c>
      <c r="I1057" s="8" t="s">
        <v>1388</v>
      </c>
      <c r="J1057" t="s">
        <v>493</v>
      </c>
      <c r="K1057" s="8">
        <f>IF(J1057="PCK", I1057, 0)</f>
      </c>
      <c r="L1057" s="8">
        <f>IF(J1057="KLS", I1057, IF(J1057="PCK", I1057*VLOOKUP(G1057,Sku_Consolidated!A2:U957,21, FALSE),I1057*VLOOKUP(G1057,Sku_Consolidated!A2:U957,21, FALSE)))</f>
      </c>
      <c r="M1057" s="8">
        <f>IF(J1057="PCS", I1057, 0)</f>
      </c>
      <c r="N1057" s="8" t="s">
        <v>2370</v>
      </c>
      <c r="O1057" s="8">
        <f>N1057 * VLOOKUP(E1057&amp;VLOOKUP(G1057,Sku_Consolidated!A2:Q957,17,FALSE),Sku_CommRate!A2:E1002, 5, FALSE)</f>
      </c>
      <c r="P1057" s="8">
        <f>N1057 - O1057</f>
      </c>
      <c r="Q1057">
        <f>VLOOKUP(G1057,Sku_Consolidated!A2:G957,7, FALSE)</f>
      </c>
      <c r="R1057">
        <f>IF(IFERROR(VLOOKUP(E1057,Store_Showcase!B2:H144,7, FALSE), TRUE)=TRUE, IF(IFERROR(VLOOKUP(E1057,Store_SRP!B2:H110,7, FALSE), TRUE)=TRUE,VLOOKUP(E1057,Store_VAM!B2:H273,7, FALSE),VLOOKUP(E1057,Store_SRP!B2:H110,7, FALSE)), VLOOKUP(E1057,Store_Showcase!B2:H144,7, FALSE))</f>
      </c>
      <c r="S1057">
        <f>IF(IFERROR(VLOOKUP(E1057,Store_Showcase!B2:I144,8, FALSE), TRUE)=TRUE, IF(IFERROR(VLOOKUP(E1057,Store_SRP!B2:I110,8, FALSE), TRUE)=TRUE,VLOOKUP(E1057,Store_VAM!B2:I273,8, FALSE),VLOOKUP(E1057,Store_SRP!B2:I110,8, FALSE)), VLOOKUP(E1057,Store_Showcase!B2:I144,8, FALSE))</f>
      </c>
      <c r="T1057">
        <f>VLOOKUP(G1057,Sku_Consolidated!A2:R957,18,FALSE)</f>
      </c>
      <c r="U1057">
        <v>9768</v>
      </c>
      <c r="V1057">
        <f>IF(VLOOKUP(G1057,Sku_Consolidated!A2:S957,19,FALSE)="SHOWCASE", VLOOKUP(E1057,Store_Showcase!B2:L144,11, FALSE), IF(VLOOKUP(G1057,Sku_Consolidated!A2:S957,19,FALSE)="VAM",VLOOKUP(E1057,Store_VAM!B2:L273,11, FALSE),VLOOKUP(E1057,Store_SRP!B2:L110,11, FALSE)))</f>
      </c>
      <c r="W1057">
        <f>VLOOKUP(G1057,Sku_Consolidated!A2:W957,11,FALSE)</f>
      </c>
      <c r="X1057">
        <f>VLOOKUP(G1057,Sku_Consolidated!A2:H957,8,FALSE)</f>
      </c>
      <c r="Y1057">
        <f>VLOOKUP(G1057,Sku_Consolidated!A2:I957,9,FALSE)</f>
      </c>
      <c r="Z1057" t="s">
        <v>38</v>
      </c>
      <c r="AA1057">
        <f>VLOOKUP(G1057,Sku_Consolidated!A2:E957,5,FALSE)</f>
      </c>
      <c r="AB1057">
        <f>IF(VLOOKUP(G1057,Sku_Consolidated!A2:S957,19,FALSE)="SHOWCASE", VLOOKUP(E1057,Store_Showcase!B2:N144,13, FALSE), IF(VLOOKUP(G1057,Sku_Consolidated!A2:S957,19,FALSE)="VAM",VLOOKUP(E1057,Store_VAM!B2:N273,13, FALSE),VLOOKUP(E1057,Store_SRP!B2:N110,13, FALSE)))</f>
      </c>
      <c r="AC1057">
        <f>IF(IFERROR(AB1057,TRUE)=TRUE, "-","OK")</f>
      </c>
      <c r="AD1057" s="8" t="s">
        <v>2370</v>
      </c>
      <c r="AE1057" s="8" t="s">
        <v>39</v>
      </c>
      <c r="AF1057">
        <f>IF(IFERROR(VLOOKUP(E1057,Store_Showcase!B2:H144,{5}, FALSE), TRUE)=TRUE, IF(IFERROR(VLOOKUP(E1057,Store_SRP!B2:H110,{5}, FALSE), TRUE)=TRUE,VLOOKUP(E1057,Store_VAM!B2:H273,{5}, FALSE),VLOOKUP(E1057,Store_SRP!B2:H110,{5}, FALSE)), VLOOKUP(E1057,Store_Showcase!B2:H144,{5}, FALSE))</f>
      </c>
      <c r="AG1057">
        <f>IF(IFERROR(VLOOKUP(E1057,Store_Showcase!B2:H144,{6}, FALSE), TRUE)=TRUE, IF(IFERROR(VLOOKUP(E1057,Store_SRP!B2:H110,{6}, FALSE), TRUE)=TRUE,VLOOKUP(E1057,Store_VAM!B2:H273,{6}, FALSE),VLOOKUP(E1057,Store_SRP!B2:H110,{6}, FALSE)), VLOOKUP(E1057,Store_Showcase!B2:H144,{6}, FALSE))</f>
      </c>
      <c r="AH1057">
        <f>VLOOKUP(G1057,Sku_Consolidated!A2:R957,18,FALSE)</f>
      </c>
      <c r="AI1057">
        <f>VLOOKUP(G1057,Sku_Consolidated!A2:S957,19,FALSE)</f>
      </c>
      <c r="AJ1057">
        <f>VLOOKUP(G1057,Sku_Consolidated!A2:T957,20,FALSE)</f>
      </c>
    </row>
    <row r="1058" spans="1:36" x14ac:dyDescent="0.25">
      <c r="A1058">
        <v>2024</v>
      </c>
      <c r="B1058" t="s">
        <v>31</v>
      </c>
      <c r="C1058" t="s">
        <v>32</v>
      </c>
      <c r="D1058" t="s">
        <v>33</v>
      </c>
      <c r="E1058">
        <v>816</v>
      </c>
      <c r="F1058">
        <f>IF(IFERROR(VLOOKUP(E1058,Store_Showcase!B2:H144,{2}, FALSE), TRUE)=TRUE, IF(IFERROR(VLOOKUP(E1058,Store_SRP!B2:H110,{2}, FALSE), TRUE)=TRUE,VLOOKUP(E1058,Store_VAM!B2:H273,{2}, FALSE),VLOOKUP(E1058,Store_SRP!B2:H110,{2}, FALSE)), VLOOKUP(E1058,Store_Showcase!B2:H144,{2}, FALSE))</f>
      </c>
      <c r="G1058">
        <v>662375</v>
      </c>
      <c r="H1058" t="s">
        <v>1376</v>
      </c>
      <c r="I1058" s="8" t="s">
        <v>1198</v>
      </c>
      <c r="J1058" t="s">
        <v>493</v>
      </c>
      <c r="K1058" s="8">
        <f>IF(J1058="PCK", I1058, 0)</f>
      </c>
      <c r="L1058" s="8">
        <f>IF(J1058="KLS", I1058, IF(J1058="PCK", I1058*VLOOKUP(G1058,Sku_Consolidated!A2:U957,21, FALSE),I1058*VLOOKUP(G1058,Sku_Consolidated!A2:U957,21, FALSE)))</f>
      </c>
      <c r="M1058" s="8">
        <f>IF(J1058="PCS", I1058, 0)</f>
      </c>
      <c r="N1058" s="8" t="s">
        <v>2372</v>
      </c>
      <c r="O1058" s="8">
        <f>N1058 * VLOOKUP(E1058&amp;VLOOKUP(G1058,Sku_Consolidated!A2:Q957,17,FALSE),Sku_CommRate!A2:E1002, 5, FALSE)</f>
      </c>
      <c r="P1058" s="8">
        <f>N1058 - O1058</f>
      </c>
      <c r="Q1058">
        <f>VLOOKUP(G1058,Sku_Consolidated!A2:G957,7, FALSE)</f>
      </c>
      <c r="R1058">
        <f>IF(IFERROR(VLOOKUP(E1058,Store_Showcase!B2:H144,7, FALSE), TRUE)=TRUE, IF(IFERROR(VLOOKUP(E1058,Store_SRP!B2:H110,7, FALSE), TRUE)=TRUE,VLOOKUP(E1058,Store_VAM!B2:H273,7, FALSE),VLOOKUP(E1058,Store_SRP!B2:H110,7, FALSE)), VLOOKUP(E1058,Store_Showcase!B2:H144,7, FALSE))</f>
      </c>
      <c r="S1058">
        <f>IF(IFERROR(VLOOKUP(E1058,Store_Showcase!B2:I144,8, FALSE), TRUE)=TRUE, IF(IFERROR(VLOOKUP(E1058,Store_SRP!B2:I110,8, FALSE), TRUE)=TRUE,VLOOKUP(E1058,Store_VAM!B2:I273,8, FALSE),VLOOKUP(E1058,Store_SRP!B2:I110,8, FALSE)), VLOOKUP(E1058,Store_Showcase!B2:I144,8, FALSE))</f>
      </c>
      <c r="T1058">
        <f>VLOOKUP(G1058,Sku_Consolidated!A2:R957,18,FALSE)</f>
      </c>
      <c r="U1058">
        <v>4806532531601</v>
      </c>
      <c r="V1058">
        <f>IF(VLOOKUP(G1058,Sku_Consolidated!A2:S957,19,FALSE)="SHOWCASE", VLOOKUP(E1058,Store_Showcase!B2:L144,11, FALSE), IF(VLOOKUP(G1058,Sku_Consolidated!A2:S957,19,FALSE)="VAM",VLOOKUP(E1058,Store_VAM!B2:L273,11, FALSE),VLOOKUP(E1058,Store_SRP!B2:L110,11, FALSE)))</f>
      </c>
      <c r="W1058">
        <f>VLOOKUP(G1058,Sku_Consolidated!A2:W957,11,FALSE)</f>
      </c>
      <c r="X1058">
        <f>VLOOKUP(G1058,Sku_Consolidated!A2:H957,8,FALSE)</f>
      </c>
      <c r="Y1058">
        <f>VLOOKUP(G1058,Sku_Consolidated!A2:I957,9,FALSE)</f>
      </c>
      <c r="Z1058" t="s">
        <v>38</v>
      </c>
      <c r="AA1058">
        <f>VLOOKUP(G1058,Sku_Consolidated!A2:E957,5,FALSE)</f>
      </c>
      <c r="AB1058">
        <f>IF(VLOOKUP(G1058,Sku_Consolidated!A2:S957,19,FALSE)="SHOWCASE", VLOOKUP(E1058,Store_Showcase!B2:N144,13, FALSE), IF(VLOOKUP(G1058,Sku_Consolidated!A2:S957,19,FALSE)="VAM",VLOOKUP(E1058,Store_VAM!B2:N273,13, FALSE),VLOOKUP(E1058,Store_SRP!B2:N110,13, FALSE)))</f>
      </c>
      <c r="AC1058">
        <f>IF(IFERROR(AB1058,TRUE)=TRUE, "-","OK")</f>
      </c>
      <c r="AD1058" s="8" t="s">
        <v>2373</v>
      </c>
      <c r="AE1058" s="8" t="s">
        <v>2374</v>
      </c>
      <c r="AF1058">
        <f>IF(IFERROR(VLOOKUP(E1058,Store_Showcase!B2:H144,{5}, FALSE), TRUE)=TRUE, IF(IFERROR(VLOOKUP(E1058,Store_SRP!B2:H110,{5}, FALSE), TRUE)=TRUE,VLOOKUP(E1058,Store_VAM!B2:H273,{5}, FALSE),VLOOKUP(E1058,Store_SRP!B2:H110,{5}, FALSE)), VLOOKUP(E1058,Store_Showcase!B2:H144,{5}, FALSE))</f>
      </c>
      <c r="AG1058">
        <f>IF(IFERROR(VLOOKUP(E1058,Store_Showcase!B2:H144,{6}, FALSE), TRUE)=TRUE, IF(IFERROR(VLOOKUP(E1058,Store_SRP!B2:H110,{6}, FALSE), TRUE)=TRUE,VLOOKUP(E1058,Store_VAM!B2:H273,{6}, FALSE),VLOOKUP(E1058,Store_SRP!B2:H110,{6}, FALSE)), VLOOKUP(E1058,Store_Showcase!B2:H144,{6}, FALSE))</f>
      </c>
      <c r="AH1058">
        <f>VLOOKUP(G1058,Sku_Consolidated!A2:R957,18,FALSE)</f>
      </c>
      <c r="AI1058">
        <f>VLOOKUP(G1058,Sku_Consolidated!A2:S957,19,FALSE)</f>
      </c>
      <c r="AJ1058">
        <f>VLOOKUP(G1058,Sku_Consolidated!A2:T957,20,FALSE)</f>
      </c>
    </row>
    <row r="1059" spans="1:36" x14ac:dyDescent="0.25">
      <c r="A1059">
        <v>2024</v>
      </c>
      <c r="B1059" t="s">
        <v>31</v>
      </c>
      <c r="C1059" t="s">
        <v>32</v>
      </c>
      <c r="D1059" t="s">
        <v>33</v>
      </c>
      <c r="E1059">
        <v>701</v>
      </c>
      <c r="F1059">
        <f>IF(IFERROR(VLOOKUP(E1059,Store_Showcase!B2:H144,{2}, FALSE), TRUE)=TRUE, IF(IFERROR(VLOOKUP(E1059,Store_SRP!B2:H110,{2}, FALSE), TRUE)=TRUE,VLOOKUP(E1059,Store_VAM!B2:H273,{2}, FALSE),VLOOKUP(E1059,Store_SRP!B2:H110,{2}, FALSE)), VLOOKUP(E1059,Store_Showcase!B2:H144,{2}, FALSE))</f>
      </c>
      <c r="G1059">
        <v>657353</v>
      </c>
      <c r="H1059" t="s">
        <v>779</v>
      </c>
      <c r="I1059" s="8" t="s">
        <v>1198</v>
      </c>
      <c r="J1059" t="s">
        <v>12</v>
      </c>
      <c r="K1059" s="8">
        <f>IF(J1059="PCK", I1059, 0)</f>
      </c>
      <c r="L1059" s="8">
        <f>IF(J1059="KLS", I1059, IF(J1059="PCK", I1059*VLOOKUP(G1059,Sku_Consolidated!A2:U957,21, FALSE),I1059*VLOOKUP(G1059,Sku_Consolidated!A2:U957,21, FALSE)))</f>
      </c>
      <c r="M1059" s="8">
        <f>IF(J1059="PCS", I1059, 0)</f>
      </c>
      <c r="N1059" s="8" t="s">
        <v>2375</v>
      </c>
      <c r="O1059" s="8">
        <f>N1059 * VLOOKUP(E1059&amp;VLOOKUP(G1059,Sku_Consolidated!A2:Q957,17,FALSE),Sku_CommRate!A2:E1002, 5, FALSE)</f>
      </c>
      <c r="P1059" s="8">
        <f>N1059 - O1059</f>
      </c>
      <c r="Q1059">
        <f>VLOOKUP(G1059,Sku_Consolidated!A2:G957,7, FALSE)</f>
      </c>
      <c r="R1059">
        <f>IF(IFERROR(VLOOKUP(E1059,Store_Showcase!B2:H144,7, FALSE), TRUE)=TRUE, IF(IFERROR(VLOOKUP(E1059,Store_SRP!B2:H110,7, FALSE), TRUE)=TRUE,VLOOKUP(E1059,Store_VAM!B2:H273,7, FALSE),VLOOKUP(E1059,Store_SRP!B2:H110,7, FALSE)), VLOOKUP(E1059,Store_Showcase!B2:H144,7, FALSE))</f>
      </c>
      <c r="S1059">
        <f>IF(IFERROR(VLOOKUP(E1059,Store_Showcase!B2:I144,8, FALSE), TRUE)=TRUE, IF(IFERROR(VLOOKUP(E1059,Store_SRP!B2:I110,8, FALSE), TRUE)=TRUE,VLOOKUP(E1059,Store_VAM!B2:I273,8, FALSE),VLOOKUP(E1059,Store_SRP!B2:I110,8, FALSE)), VLOOKUP(E1059,Store_Showcase!B2:I144,8, FALSE))</f>
      </c>
      <c r="T1059">
        <f>VLOOKUP(G1059,Sku_Consolidated!A2:R957,18,FALSE)</f>
      </c>
      <c r="U1059">
        <v>4806532531588</v>
      </c>
      <c r="V1059">
        <f>IF(VLOOKUP(G1059,Sku_Consolidated!A2:S957,19,FALSE)="SHOWCASE", VLOOKUP(E1059,Store_Showcase!B2:L144,11, FALSE), IF(VLOOKUP(G1059,Sku_Consolidated!A2:S957,19,FALSE)="VAM",VLOOKUP(E1059,Store_VAM!B2:L273,11, FALSE),VLOOKUP(E1059,Store_SRP!B2:L110,11, FALSE)))</f>
      </c>
      <c r="W1059">
        <f>VLOOKUP(G1059,Sku_Consolidated!A2:W957,11,FALSE)</f>
      </c>
      <c r="X1059">
        <f>VLOOKUP(G1059,Sku_Consolidated!A2:H957,8,FALSE)</f>
      </c>
      <c r="Y1059">
        <f>VLOOKUP(G1059,Sku_Consolidated!A2:I957,9,FALSE)</f>
      </c>
      <c r="Z1059" t="s">
        <v>38</v>
      </c>
      <c r="AA1059">
        <f>VLOOKUP(G1059,Sku_Consolidated!A2:E957,5,FALSE)</f>
      </c>
      <c r="AB1059">
        <f>IF(VLOOKUP(G1059,Sku_Consolidated!A2:S957,19,FALSE)="SHOWCASE", VLOOKUP(E1059,Store_Showcase!B2:N144,13, FALSE), IF(VLOOKUP(G1059,Sku_Consolidated!A2:S957,19,FALSE)="VAM",VLOOKUP(E1059,Store_VAM!B2:N273,13, FALSE),VLOOKUP(E1059,Store_SRP!B2:N110,13, FALSE)))</f>
      </c>
      <c r="AC1059">
        <f>IF(IFERROR(AB1059,TRUE)=TRUE, "-","OK")</f>
      </c>
      <c r="AD1059" s="8" t="s">
        <v>2376</v>
      </c>
      <c r="AE1059" s="8" t="s">
        <v>2377</v>
      </c>
      <c r="AF1059">
        <f>IF(IFERROR(VLOOKUP(E1059,Store_Showcase!B2:H144,{5}, FALSE), TRUE)=TRUE, IF(IFERROR(VLOOKUP(E1059,Store_SRP!B2:H110,{5}, FALSE), TRUE)=TRUE,VLOOKUP(E1059,Store_VAM!B2:H273,{5}, FALSE),VLOOKUP(E1059,Store_SRP!B2:H110,{5}, FALSE)), VLOOKUP(E1059,Store_Showcase!B2:H144,{5}, FALSE))</f>
      </c>
      <c r="AG1059">
        <f>IF(IFERROR(VLOOKUP(E1059,Store_Showcase!B2:H144,{6}, FALSE), TRUE)=TRUE, IF(IFERROR(VLOOKUP(E1059,Store_SRP!B2:H110,{6}, FALSE), TRUE)=TRUE,VLOOKUP(E1059,Store_VAM!B2:H273,{6}, FALSE),VLOOKUP(E1059,Store_SRP!B2:H110,{6}, FALSE)), VLOOKUP(E1059,Store_Showcase!B2:H144,{6}, FALSE))</f>
      </c>
      <c r="AH1059">
        <f>VLOOKUP(G1059,Sku_Consolidated!A2:R957,18,FALSE)</f>
      </c>
      <c r="AI1059">
        <f>VLOOKUP(G1059,Sku_Consolidated!A2:S957,19,FALSE)</f>
      </c>
      <c r="AJ1059">
        <f>VLOOKUP(G1059,Sku_Consolidated!A2:T957,20,FALSE)</f>
      </c>
    </row>
    <row r="1060" spans="1:36" x14ac:dyDescent="0.25">
      <c r="A1060">
        <v>2024</v>
      </c>
      <c r="B1060" t="s">
        <v>31</v>
      </c>
      <c r="C1060" t="s">
        <v>32</v>
      </c>
      <c r="D1060" t="s">
        <v>33</v>
      </c>
      <c r="E1060">
        <v>136</v>
      </c>
      <c r="F1060">
        <f>IF(IFERROR(VLOOKUP(E1060,Store_Showcase!B2:H144,{2}, FALSE), TRUE)=TRUE, IF(IFERROR(VLOOKUP(E1060,Store_SRP!B2:H110,{2}, FALSE), TRUE)=TRUE,VLOOKUP(E1060,Store_VAM!B2:H273,{2}, FALSE),VLOOKUP(E1060,Store_SRP!B2:H110,{2}, FALSE)), VLOOKUP(E1060,Store_Showcase!B2:H144,{2}, FALSE))</f>
      </c>
      <c r="G1060">
        <v>655316</v>
      </c>
      <c r="H1060" t="s">
        <v>875</v>
      </c>
      <c r="I1060" s="8" t="s">
        <v>2378</v>
      </c>
      <c r="J1060" t="s">
        <v>36</v>
      </c>
      <c r="K1060" s="8">
        <f>IF(J1060="PCK", I1060, 0)</f>
      </c>
      <c r="L1060" s="8">
        <f>IF(J1060="KLS", I1060, IF(J1060="PCK", I1060*VLOOKUP(G1060,Sku_Consolidated!A2:U957,21, FALSE),I1060*VLOOKUP(G1060,Sku_Consolidated!A2:U957,21, FALSE)))</f>
      </c>
      <c r="M1060" s="8">
        <f>IF(J1060="PCS", I1060, 0)</f>
      </c>
      <c r="N1060" s="8" t="s">
        <v>2379</v>
      </c>
      <c r="O1060" s="8">
        <f>N1060 * VLOOKUP(E1060&amp;VLOOKUP(G1060,Sku_Consolidated!A2:Q957,17,FALSE),Sku_CommRate!A2:E1002, 5, FALSE)</f>
      </c>
      <c r="P1060" s="8">
        <f>N1060 - O1060</f>
      </c>
      <c r="Q1060">
        <f>VLOOKUP(G1060,Sku_Consolidated!A2:G957,7, FALSE)</f>
      </c>
      <c r="R1060">
        <f>IF(IFERROR(VLOOKUP(E1060,Store_Showcase!B2:H144,7, FALSE), TRUE)=TRUE, IF(IFERROR(VLOOKUP(E1060,Store_SRP!B2:H110,7, FALSE), TRUE)=TRUE,VLOOKUP(E1060,Store_VAM!B2:H273,7, FALSE),VLOOKUP(E1060,Store_SRP!B2:H110,7, FALSE)), VLOOKUP(E1060,Store_Showcase!B2:H144,7, FALSE))</f>
      </c>
      <c r="S1060">
        <f>IF(IFERROR(VLOOKUP(E1060,Store_Showcase!B2:I144,8, FALSE), TRUE)=TRUE, IF(IFERROR(VLOOKUP(E1060,Store_SRP!B2:I110,8, FALSE), TRUE)=TRUE,VLOOKUP(E1060,Store_VAM!B2:I273,8, FALSE),VLOOKUP(E1060,Store_SRP!B2:I110,8, FALSE)), VLOOKUP(E1060,Store_Showcase!B2:I144,8, FALSE))</f>
      </c>
      <c r="T1060">
        <f>VLOOKUP(G1060,Sku_Consolidated!A2:R957,18,FALSE)</f>
      </c>
      <c r="U1060">
        <v>6241</v>
      </c>
      <c r="V1060">
        <f>IF(VLOOKUP(G1060,Sku_Consolidated!A2:S957,19,FALSE)="SHOWCASE", VLOOKUP(E1060,Store_Showcase!B2:L144,11, FALSE), IF(VLOOKUP(G1060,Sku_Consolidated!A2:S957,19,FALSE)="VAM",VLOOKUP(E1060,Store_VAM!B2:L273,11, FALSE),VLOOKUP(E1060,Store_SRP!B2:L110,11, FALSE)))</f>
      </c>
      <c r="W1060">
        <f>VLOOKUP(G1060,Sku_Consolidated!A2:W957,11,FALSE)</f>
      </c>
      <c r="X1060">
        <f>VLOOKUP(G1060,Sku_Consolidated!A2:H957,8,FALSE)</f>
      </c>
      <c r="Y1060">
        <f>VLOOKUP(G1060,Sku_Consolidated!A2:I957,9,FALSE)</f>
      </c>
      <c r="Z1060" t="s">
        <v>38</v>
      </c>
      <c r="AA1060">
        <f>VLOOKUP(G1060,Sku_Consolidated!A2:E957,5,FALSE)</f>
      </c>
      <c r="AB1060">
        <f>IF(VLOOKUP(G1060,Sku_Consolidated!A2:S957,19,FALSE)="SHOWCASE", VLOOKUP(E1060,Store_Showcase!B2:N144,13, FALSE), IF(VLOOKUP(G1060,Sku_Consolidated!A2:S957,19,FALSE)="VAM",VLOOKUP(E1060,Store_VAM!B2:N273,13, FALSE),VLOOKUP(E1060,Store_SRP!B2:N110,13, FALSE)))</f>
      </c>
      <c r="AC1060">
        <f>IF(IFERROR(AB1060,TRUE)=TRUE, "-","OK")</f>
      </c>
      <c r="AD1060" s="8" t="s">
        <v>2379</v>
      </c>
      <c r="AE1060" s="8" t="s">
        <v>39</v>
      </c>
      <c r="AF1060">
        <f>IF(IFERROR(VLOOKUP(E1060,Store_Showcase!B2:H144,{5}, FALSE), TRUE)=TRUE, IF(IFERROR(VLOOKUP(E1060,Store_SRP!B2:H110,{5}, FALSE), TRUE)=TRUE,VLOOKUP(E1060,Store_VAM!B2:H273,{5}, FALSE),VLOOKUP(E1060,Store_SRP!B2:H110,{5}, FALSE)), VLOOKUP(E1060,Store_Showcase!B2:H144,{5}, FALSE))</f>
      </c>
      <c r="AG1060">
        <f>IF(IFERROR(VLOOKUP(E1060,Store_Showcase!B2:H144,{6}, FALSE), TRUE)=TRUE, IF(IFERROR(VLOOKUP(E1060,Store_SRP!B2:H110,{6}, FALSE), TRUE)=TRUE,VLOOKUP(E1060,Store_VAM!B2:H273,{6}, FALSE),VLOOKUP(E1060,Store_SRP!B2:H110,{6}, FALSE)), VLOOKUP(E1060,Store_Showcase!B2:H144,{6}, FALSE))</f>
      </c>
      <c r="AH1060">
        <f>VLOOKUP(G1060,Sku_Consolidated!A2:R957,18,FALSE)</f>
      </c>
      <c r="AI1060">
        <f>VLOOKUP(G1060,Sku_Consolidated!A2:S957,19,FALSE)</f>
      </c>
      <c r="AJ1060">
        <f>VLOOKUP(G1060,Sku_Consolidated!A2:T957,20,FALSE)</f>
      </c>
    </row>
    <row r="1061" spans="1:36" x14ac:dyDescent="0.25">
      <c r="A1061">
        <v>2024</v>
      </c>
      <c r="B1061" t="s">
        <v>31</v>
      </c>
      <c r="C1061" t="s">
        <v>32</v>
      </c>
      <c r="D1061" t="s">
        <v>33</v>
      </c>
      <c r="E1061">
        <v>231</v>
      </c>
      <c r="F1061">
        <f>IF(IFERROR(VLOOKUP(E1061,Store_Showcase!B2:H144,{2}, FALSE), TRUE)=TRUE, IF(IFERROR(VLOOKUP(E1061,Store_SRP!B2:H110,{2}, FALSE), TRUE)=TRUE,VLOOKUP(E1061,Store_VAM!B2:H273,{2}, FALSE),VLOOKUP(E1061,Store_SRP!B2:H110,{2}, FALSE)), VLOOKUP(E1061,Store_Showcase!B2:H144,{2}, FALSE))</f>
      </c>
      <c r="G1061">
        <v>655519</v>
      </c>
      <c r="H1061" t="s">
        <v>392</v>
      </c>
      <c r="I1061" s="8" t="s">
        <v>2380</v>
      </c>
      <c r="J1061" t="s">
        <v>36</v>
      </c>
      <c r="K1061" s="8">
        <f>IF(J1061="PCK", I1061, 0)</f>
      </c>
      <c r="L1061" s="8">
        <f>IF(J1061="KLS", I1061, IF(J1061="PCK", I1061*VLOOKUP(G1061,Sku_Consolidated!A2:U957,21, FALSE),I1061*VLOOKUP(G1061,Sku_Consolidated!A2:U957,21, FALSE)))</f>
      </c>
      <c r="M1061" s="8">
        <f>IF(J1061="PCS", I1061, 0)</f>
      </c>
      <c r="N1061" s="8" t="s">
        <v>2381</v>
      </c>
      <c r="O1061" s="8">
        <f>N1061 * VLOOKUP(E1061&amp;VLOOKUP(G1061,Sku_Consolidated!A2:Q957,17,FALSE),Sku_CommRate!A2:E1002, 5, FALSE)</f>
      </c>
      <c r="P1061" s="8">
        <f>N1061 - O1061</f>
      </c>
      <c r="Q1061">
        <f>VLOOKUP(G1061,Sku_Consolidated!A2:G957,7, FALSE)</f>
      </c>
      <c r="R1061">
        <f>IF(IFERROR(VLOOKUP(E1061,Store_Showcase!B2:H144,7, FALSE), TRUE)=TRUE, IF(IFERROR(VLOOKUP(E1061,Store_SRP!B2:H110,7, FALSE), TRUE)=TRUE,VLOOKUP(E1061,Store_VAM!B2:H273,7, FALSE),VLOOKUP(E1061,Store_SRP!B2:H110,7, FALSE)), VLOOKUP(E1061,Store_Showcase!B2:H144,7, FALSE))</f>
      </c>
      <c r="S1061">
        <f>IF(IFERROR(VLOOKUP(E1061,Store_Showcase!B2:I144,8, FALSE), TRUE)=TRUE, IF(IFERROR(VLOOKUP(E1061,Store_SRP!B2:I110,8, FALSE), TRUE)=TRUE,VLOOKUP(E1061,Store_VAM!B2:I273,8, FALSE),VLOOKUP(E1061,Store_SRP!B2:I110,8, FALSE)), VLOOKUP(E1061,Store_Showcase!B2:I144,8, FALSE))</f>
      </c>
      <c r="T1061">
        <f>VLOOKUP(G1061,Sku_Consolidated!A2:R957,18,FALSE)</f>
      </c>
      <c r="U1061">
        <v>6341</v>
      </c>
      <c r="V1061">
        <f>IF(VLOOKUP(G1061,Sku_Consolidated!A2:S957,19,FALSE)="SHOWCASE", VLOOKUP(E1061,Store_Showcase!B2:L144,11, FALSE), IF(VLOOKUP(G1061,Sku_Consolidated!A2:S957,19,FALSE)="VAM",VLOOKUP(E1061,Store_VAM!B2:L273,11, FALSE),VLOOKUP(E1061,Store_SRP!B2:L110,11, FALSE)))</f>
      </c>
      <c r="W1061">
        <f>VLOOKUP(G1061,Sku_Consolidated!A2:W957,11,FALSE)</f>
      </c>
      <c r="X1061">
        <f>VLOOKUP(G1061,Sku_Consolidated!A2:H957,8,FALSE)</f>
      </c>
      <c r="Y1061">
        <f>VLOOKUP(G1061,Sku_Consolidated!A2:I957,9,FALSE)</f>
      </c>
      <c r="Z1061" t="s">
        <v>38</v>
      </c>
      <c r="AA1061">
        <f>VLOOKUP(G1061,Sku_Consolidated!A2:E957,5,FALSE)</f>
      </c>
      <c r="AB1061">
        <f>IF(VLOOKUP(G1061,Sku_Consolidated!A2:S957,19,FALSE)="SHOWCASE", VLOOKUP(E1061,Store_Showcase!B2:N144,13, FALSE), IF(VLOOKUP(G1061,Sku_Consolidated!A2:S957,19,FALSE)="VAM",VLOOKUP(E1061,Store_VAM!B2:N273,13, FALSE),VLOOKUP(E1061,Store_SRP!B2:N110,13, FALSE)))</f>
      </c>
      <c r="AC1061">
        <f>IF(IFERROR(AB1061,TRUE)=TRUE, "-","OK")</f>
      </c>
      <c r="AD1061" s="8" t="s">
        <v>2381</v>
      </c>
      <c r="AE1061" s="8" t="s">
        <v>39</v>
      </c>
      <c r="AF1061">
        <f>IF(IFERROR(VLOOKUP(E1061,Store_Showcase!B2:H144,{5}, FALSE), TRUE)=TRUE, IF(IFERROR(VLOOKUP(E1061,Store_SRP!B2:H110,{5}, FALSE), TRUE)=TRUE,VLOOKUP(E1061,Store_VAM!B2:H273,{5}, FALSE),VLOOKUP(E1061,Store_SRP!B2:H110,{5}, FALSE)), VLOOKUP(E1061,Store_Showcase!B2:H144,{5}, FALSE))</f>
      </c>
      <c r="AG1061">
        <f>IF(IFERROR(VLOOKUP(E1061,Store_Showcase!B2:H144,{6}, FALSE), TRUE)=TRUE, IF(IFERROR(VLOOKUP(E1061,Store_SRP!B2:H110,{6}, FALSE), TRUE)=TRUE,VLOOKUP(E1061,Store_VAM!B2:H273,{6}, FALSE),VLOOKUP(E1061,Store_SRP!B2:H110,{6}, FALSE)), VLOOKUP(E1061,Store_Showcase!B2:H144,{6}, FALSE))</f>
      </c>
      <c r="AH1061">
        <f>VLOOKUP(G1061,Sku_Consolidated!A2:R957,18,FALSE)</f>
      </c>
      <c r="AI1061">
        <f>VLOOKUP(G1061,Sku_Consolidated!A2:S957,19,FALSE)</f>
      </c>
      <c r="AJ1061">
        <f>VLOOKUP(G1061,Sku_Consolidated!A2:T957,20,FALSE)</f>
      </c>
    </row>
    <row r="1062" spans="1:36" x14ac:dyDescent="0.25">
      <c r="A1062">
        <v>2024</v>
      </c>
      <c r="B1062" t="s">
        <v>31</v>
      </c>
      <c r="C1062" t="s">
        <v>32</v>
      </c>
      <c r="D1062" t="s">
        <v>33</v>
      </c>
      <c r="E1062">
        <v>722</v>
      </c>
      <c r="F1062">
        <f>IF(IFERROR(VLOOKUP(E1062,Store_Showcase!B2:H144,{2}, FALSE), TRUE)=TRUE, IF(IFERROR(VLOOKUP(E1062,Store_SRP!B2:H110,{2}, FALSE), TRUE)=TRUE,VLOOKUP(E1062,Store_VAM!B2:H273,{2}, FALSE),VLOOKUP(E1062,Store_SRP!B2:H110,{2}, FALSE)), VLOOKUP(E1062,Store_Showcase!B2:H144,{2}, FALSE))</f>
      </c>
      <c r="G1062">
        <v>657353</v>
      </c>
      <c r="H1062" t="s">
        <v>779</v>
      </c>
      <c r="I1062" s="8" t="s">
        <v>1198</v>
      </c>
      <c r="J1062" t="s">
        <v>12</v>
      </c>
      <c r="K1062" s="8">
        <f>IF(J1062="PCK", I1062, 0)</f>
      </c>
      <c r="L1062" s="8">
        <f>IF(J1062="KLS", I1062, IF(J1062="PCK", I1062*VLOOKUP(G1062,Sku_Consolidated!A2:U957,21, FALSE),I1062*VLOOKUP(G1062,Sku_Consolidated!A2:U957,21, FALSE)))</f>
      </c>
      <c r="M1062" s="8">
        <f>IF(J1062="PCS", I1062, 0)</f>
      </c>
      <c r="N1062" s="8" t="s">
        <v>2382</v>
      </c>
      <c r="O1062" s="8">
        <f>N1062 * VLOOKUP(E1062&amp;VLOOKUP(G1062,Sku_Consolidated!A2:Q957,17,FALSE),Sku_CommRate!A2:E1002, 5, FALSE)</f>
      </c>
      <c r="P1062" s="8">
        <f>N1062 - O1062</f>
      </c>
      <c r="Q1062">
        <f>VLOOKUP(G1062,Sku_Consolidated!A2:G957,7, FALSE)</f>
      </c>
      <c r="R1062">
        <f>IF(IFERROR(VLOOKUP(E1062,Store_Showcase!B2:H144,7, FALSE), TRUE)=TRUE, IF(IFERROR(VLOOKUP(E1062,Store_SRP!B2:H110,7, FALSE), TRUE)=TRUE,VLOOKUP(E1062,Store_VAM!B2:H273,7, FALSE),VLOOKUP(E1062,Store_SRP!B2:H110,7, FALSE)), VLOOKUP(E1062,Store_Showcase!B2:H144,7, FALSE))</f>
      </c>
      <c r="S1062">
        <f>IF(IFERROR(VLOOKUP(E1062,Store_Showcase!B2:I144,8, FALSE), TRUE)=TRUE, IF(IFERROR(VLOOKUP(E1062,Store_SRP!B2:I110,8, FALSE), TRUE)=TRUE,VLOOKUP(E1062,Store_VAM!B2:I273,8, FALSE),VLOOKUP(E1062,Store_SRP!B2:I110,8, FALSE)), VLOOKUP(E1062,Store_Showcase!B2:I144,8, FALSE))</f>
      </c>
      <c r="T1062">
        <f>VLOOKUP(G1062,Sku_Consolidated!A2:R957,18,FALSE)</f>
      </c>
      <c r="U1062">
        <v>4806532531588</v>
      </c>
      <c r="V1062">
        <f>IF(VLOOKUP(G1062,Sku_Consolidated!A2:S957,19,FALSE)="SHOWCASE", VLOOKUP(E1062,Store_Showcase!B2:L144,11, FALSE), IF(VLOOKUP(G1062,Sku_Consolidated!A2:S957,19,FALSE)="VAM",VLOOKUP(E1062,Store_VAM!B2:L273,11, FALSE),VLOOKUP(E1062,Store_SRP!B2:L110,11, FALSE)))</f>
      </c>
      <c r="W1062">
        <f>VLOOKUP(G1062,Sku_Consolidated!A2:W957,11,FALSE)</f>
      </c>
      <c r="X1062">
        <f>VLOOKUP(G1062,Sku_Consolidated!A2:H957,8,FALSE)</f>
      </c>
      <c r="Y1062">
        <f>VLOOKUP(G1062,Sku_Consolidated!A2:I957,9,FALSE)</f>
      </c>
      <c r="Z1062" t="s">
        <v>38</v>
      </c>
      <c r="AA1062">
        <f>VLOOKUP(G1062,Sku_Consolidated!A2:E957,5,FALSE)</f>
      </c>
      <c r="AB1062">
        <f>IF(VLOOKUP(G1062,Sku_Consolidated!A2:S957,19,FALSE)="SHOWCASE", VLOOKUP(E1062,Store_Showcase!B2:N144,13, FALSE), IF(VLOOKUP(G1062,Sku_Consolidated!A2:S957,19,FALSE)="VAM",VLOOKUP(E1062,Store_VAM!B2:N273,13, FALSE),VLOOKUP(E1062,Store_SRP!B2:N110,13, FALSE)))</f>
      </c>
      <c r="AC1062">
        <f>IF(IFERROR(AB1062,TRUE)=TRUE, "-","OK")</f>
      </c>
      <c r="AD1062" s="8" t="s">
        <v>2383</v>
      </c>
      <c r="AE1062" s="8" t="s">
        <v>2384</v>
      </c>
      <c r="AF1062">
        <f>IF(IFERROR(VLOOKUP(E1062,Store_Showcase!B2:H144,{5}, FALSE), TRUE)=TRUE, IF(IFERROR(VLOOKUP(E1062,Store_SRP!B2:H110,{5}, FALSE), TRUE)=TRUE,VLOOKUP(E1062,Store_VAM!B2:H273,{5}, FALSE),VLOOKUP(E1062,Store_SRP!B2:H110,{5}, FALSE)), VLOOKUP(E1062,Store_Showcase!B2:H144,{5}, FALSE))</f>
      </c>
      <c r="AG1062">
        <f>IF(IFERROR(VLOOKUP(E1062,Store_Showcase!B2:H144,{6}, FALSE), TRUE)=TRUE, IF(IFERROR(VLOOKUP(E1062,Store_SRP!B2:H110,{6}, FALSE), TRUE)=TRUE,VLOOKUP(E1062,Store_VAM!B2:H273,{6}, FALSE),VLOOKUP(E1062,Store_SRP!B2:H110,{6}, FALSE)), VLOOKUP(E1062,Store_Showcase!B2:H144,{6}, FALSE))</f>
      </c>
      <c r="AH1062">
        <f>VLOOKUP(G1062,Sku_Consolidated!A2:R957,18,FALSE)</f>
      </c>
      <c r="AI1062">
        <f>VLOOKUP(G1062,Sku_Consolidated!A2:S957,19,FALSE)</f>
      </c>
      <c r="AJ1062">
        <f>VLOOKUP(G1062,Sku_Consolidated!A2:T957,20,FALSE)</f>
      </c>
    </row>
    <row r="1063" spans="1:36" x14ac:dyDescent="0.25">
      <c r="A1063">
        <v>2024</v>
      </c>
      <c r="B1063" t="s">
        <v>31</v>
      </c>
      <c r="C1063" t="s">
        <v>32</v>
      </c>
      <c r="D1063" t="s">
        <v>33</v>
      </c>
      <c r="E1063">
        <v>257</v>
      </c>
      <c r="F1063">
        <f>IF(IFERROR(VLOOKUP(E1063,Store_Showcase!B2:H144,{2}, FALSE), TRUE)=TRUE, IF(IFERROR(VLOOKUP(E1063,Store_SRP!B2:H110,{2}, FALSE), TRUE)=TRUE,VLOOKUP(E1063,Store_VAM!B2:H273,{2}, FALSE),VLOOKUP(E1063,Store_SRP!B2:H110,{2}, FALSE)), VLOOKUP(E1063,Store_Showcase!B2:H144,{2}, FALSE))</f>
      </c>
      <c r="G1063">
        <v>657353</v>
      </c>
      <c r="H1063" t="s">
        <v>779</v>
      </c>
      <c r="I1063" s="8" t="s">
        <v>1198</v>
      </c>
      <c r="J1063" t="s">
        <v>12</v>
      </c>
      <c r="K1063" s="8">
        <f>IF(J1063="PCK", I1063, 0)</f>
      </c>
      <c r="L1063" s="8">
        <f>IF(J1063="KLS", I1063, IF(J1063="PCK", I1063*VLOOKUP(G1063,Sku_Consolidated!A2:U957,21, FALSE),I1063*VLOOKUP(G1063,Sku_Consolidated!A2:U957,21, FALSE)))</f>
      </c>
      <c r="M1063" s="8">
        <f>IF(J1063="PCS", I1063, 0)</f>
      </c>
      <c r="N1063" s="8" t="s">
        <v>2382</v>
      </c>
      <c r="O1063" s="8">
        <f>N1063 * VLOOKUP(E1063&amp;VLOOKUP(G1063,Sku_Consolidated!A2:Q957,17,FALSE),Sku_CommRate!A2:E1002, 5, FALSE)</f>
      </c>
      <c r="P1063" s="8">
        <f>N1063 - O1063</f>
      </c>
      <c r="Q1063">
        <f>VLOOKUP(G1063,Sku_Consolidated!A2:G957,7, FALSE)</f>
      </c>
      <c r="R1063">
        <f>IF(IFERROR(VLOOKUP(E1063,Store_Showcase!B2:H144,7, FALSE), TRUE)=TRUE, IF(IFERROR(VLOOKUP(E1063,Store_SRP!B2:H110,7, FALSE), TRUE)=TRUE,VLOOKUP(E1063,Store_VAM!B2:H273,7, FALSE),VLOOKUP(E1063,Store_SRP!B2:H110,7, FALSE)), VLOOKUP(E1063,Store_Showcase!B2:H144,7, FALSE))</f>
      </c>
      <c r="S1063">
        <f>IF(IFERROR(VLOOKUP(E1063,Store_Showcase!B2:I144,8, FALSE), TRUE)=TRUE, IF(IFERROR(VLOOKUP(E1063,Store_SRP!B2:I110,8, FALSE), TRUE)=TRUE,VLOOKUP(E1063,Store_VAM!B2:I273,8, FALSE),VLOOKUP(E1063,Store_SRP!B2:I110,8, FALSE)), VLOOKUP(E1063,Store_Showcase!B2:I144,8, FALSE))</f>
      </c>
      <c r="T1063">
        <f>VLOOKUP(G1063,Sku_Consolidated!A2:R957,18,FALSE)</f>
      </c>
      <c r="U1063">
        <v>4806532531588</v>
      </c>
      <c r="V1063">
        <f>IF(VLOOKUP(G1063,Sku_Consolidated!A2:S957,19,FALSE)="SHOWCASE", VLOOKUP(E1063,Store_Showcase!B2:L144,11, FALSE), IF(VLOOKUP(G1063,Sku_Consolidated!A2:S957,19,FALSE)="VAM",VLOOKUP(E1063,Store_VAM!B2:L273,11, FALSE),VLOOKUP(E1063,Store_SRP!B2:L110,11, FALSE)))</f>
      </c>
      <c r="W1063">
        <f>VLOOKUP(G1063,Sku_Consolidated!A2:W957,11,FALSE)</f>
      </c>
      <c r="X1063">
        <f>VLOOKUP(G1063,Sku_Consolidated!A2:H957,8,FALSE)</f>
      </c>
      <c r="Y1063">
        <f>VLOOKUP(G1063,Sku_Consolidated!A2:I957,9,FALSE)</f>
      </c>
      <c r="Z1063" t="s">
        <v>38</v>
      </c>
      <c r="AA1063">
        <f>VLOOKUP(G1063,Sku_Consolidated!A2:E957,5,FALSE)</f>
      </c>
      <c r="AB1063">
        <f>IF(VLOOKUP(G1063,Sku_Consolidated!A2:S957,19,FALSE)="SHOWCASE", VLOOKUP(E1063,Store_Showcase!B2:N144,13, FALSE), IF(VLOOKUP(G1063,Sku_Consolidated!A2:S957,19,FALSE)="VAM",VLOOKUP(E1063,Store_VAM!B2:N273,13, FALSE),VLOOKUP(E1063,Store_SRP!B2:N110,13, FALSE)))</f>
      </c>
      <c r="AC1063">
        <f>IF(IFERROR(AB1063,TRUE)=TRUE, "-","OK")</f>
      </c>
      <c r="AD1063" s="8" t="s">
        <v>2383</v>
      </c>
      <c r="AE1063" s="8" t="s">
        <v>2384</v>
      </c>
      <c r="AF1063">
        <f>IF(IFERROR(VLOOKUP(E1063,Store_Showcase!B2:H144,{5}, FALSE), TRUE)=TRUE, IF(IFERROR(VLOOKUP(E1063,Store_SRP!B2:H110,{5}, FALSE), TRUE)=TRUE,VLOOKUP(E1063,Store_VAM!B2:H273,{5}, FALSE),VLOOKUP(E1063,Store_SRP!B2:H110,{5}, FALSE)), VLOOKUP(E1063,Store_Showcase!B2:H144,{5}, FALSE))</f>
      </c>
      <c r="AG1063">
        <f>IF(IFERROR(VLOOKUP(E1063,Store_Showcase!B2:H144,{6}, FALSE), TRUE)=TRUE, IF(IFERROR(VLOOKUP(E1063,Store_SRP!B2:H110,{6}, FALSE), TRUE)=TRUE,VLOOKUP(E1063,Store_VAM!B2:H273,{6}, FALSE),VLOOKUP(E1063,Store_SRP!B2:H110,{6}, FALSE)), VLOOKUP(E1063,Store_Showcase!B2:H144,{6}, FALSE))</f>
      </c>
      <c r="AH1063">
        <f>VLOOKUP(G1063,Sku_Consolidated!A2:R957,18,FALSE)</f>
      </c>
      <c r="AI1063">
        <f>VLOOKUP(G1063,Sku_Consolidated!A2:S957,19,FALSE)</f>
      </c>
      <c r="AJ1063">
        <f>VLOOKUP(G1063,Sku_Consolidated!A2:T957,20,FALSE)</f>
      </c>
    </row>
    <row r="1064" spans="1:36" x14ac:dyDescent="0.25">
      <c r="A1064">
        <v>2024</v>
      </c>
      <c r="B1064" t="s">
        <v>31</v>
      </c>
      <c r="C1064" t="s">
        <v>32</v>
      </c>
      <c r="D1064" t="s">
        <v>33</v>
      </c>
      <c r="E1064">
        <v>736</v>
      </c>
      <c r="F1064">
        <f>IF(IFERROR(VLOOKUP(E1064,Store_Showcase!B2:H144,{2}, FALSE), TRUE)=TRUE, IF(IFERROR(VLOOKUP(E1064,Store_SRP!B2:H110,{2}, FALSE), TRUE)=TRUE,VLOOKUP(E1064,Store_VAM!B2:H273,{2}, FALSE),VLOOKUP(E1064,Store_SRP!B2:H110,{2}, FALSE)), VLOOKUP(E1064,Store_Showcase!B2:H144,{2}, FALSE))</f>
      </c>
      <c r="G1064">
        <v>664874</v>
      </c>
      <c r="H1064" t="s">
        <v>262</v>
      </c>
      <c r="I1064" s="8" t="s">
        <v>2210</v>
      </c>
      <c r="J1064" t="s">
        <v>36</v>
      </c>
      <c r="K1064" s="8">
        <f>IF(J1064="PCK", I1064, 0)</f>
      </c>
      <c r="L1064" s="8">
        <f>IF(J1064="KLS", I1064, IF(J1064="PCK", I1064*VLOOKUP(G1064,Sku_Consolidated!A2:U957,21, FALSE),I1064*VLOOKUP(G1064,Sku_Consolidated!A2:U957,21, FALSE)))</f>
      </c>
      <c r="M1064" s="8">
        <f>IF(J1064="PCS", I1064, 0)</f>
      </c>
      <c r="N1064" s="8" t="s">
        <v>2385</v>
      </c>
      <c r="O1064" s="8">
        <f>N1064 * VLOOKUP(E1064&amp;VLOOKUP(G1064,Sku_Consolidated!A2:Q957,17,FALSE),Sku_CommRate!A2:E1002, 5, FALSE)</f>
      </c>
      <c r="P1064" s="8">
        <f>N1064 - O1064</f>
      </c>
      <c r="Q1064">
        <f>VLOOKUP(G1064,Sku_Consolidated!A2:G957,7, FALSE)</f>
      </c>
      <c r="R1064">
        <f>IF(IFERROR(VLOOKUP(E1064,Store_Showcase!B2:H144,7, FALSE), TRUE)=TRUE, IF(IFERROR(VLOOKUP(E1064,Store_SRP!B2:H110,7, FALSE), TRUE)=TRUE,VLOOKUP(E1064,Store_VAM!B2:H273,7, FALSE),VLOOKUP(E1064,Store_SRP!B2:H110,7, FALSE)), VLOOKUP(E1064,Store_Showcase!B2:H144,7, FALSE))</f>
      </c>
      <c r="S1064">
        <f>IF(IFERROR(VLOOKUP(E1064,Store_Showcase!B2:I144,8, FALSE), TRUE)=TRUE, IF(IFERROR(VLOOKUP(E1064,Store_SRP!B2:I110,8, FALSE), TRUE)=TRUE,VLOOKUP(E1064,Store_VAM!B2:I273,8, FALSE),VLOOKUP(E1064,Store_SRP!B2:I110,8, FALSE)), VLOOKUP(E1064,Store_Showcase!B2:I144,8, FALSE))</f>
      </c>
      <c r="T1064">
        <f>VLOOKUP(G1064,Sku_Consolidated!A2:R957,18,FALSE)</f>
      </c>
      <c r="U1064">
        <v>7766</v>
      </c>
      <c r="V1064">
        <f>IF(VLOOKUP(G1064,Sku_Consolidated!A2:S957,19,FALSE)="SHOWCASE", VLOOKUP(E1064,Store_Showcase!B2:L144,11, FALSE), IF(VLOOKUP(G1064,Sku_Consolidated!A2:S957,19,FALSE)="VAM",VLOOKUP(E1064,Store_VAM!B2:L273,11, FALSE),VLOOKUP(E1064,Store_SRP!B2:L110,11, FALSE)))</f>
      </c>
      <c r="W1064">
        <f>VLOOKUP(G1064,Sku_Consolidated!A2:W957,11,FALSE)</f>
      </c>
      <c r="X1064">
        <f>VLOOKUP(G1064,Sku_Consolidated!A2:H957,8,FALSE)</f>
      </c>
      <c r="Y1064">
        <f>VLOOKUP(G1064,Sku_Consolidated!A2:I957,9,FALSE)</f>
      </c>
      <c r="Z1064" t="s">
        <v>38</v>
      </c>
      <c r="AA1064">
        <f>VLOOKUP(G1064,Sku_Consolidated!A2:E957,5,FALSE)</f>
      </c>
      <c r="AB1064">
        <f>IF(VLOOKUP(G1064,Sku_Consolidated!A2:S957,19,FALSE)="SHOWCASE", VLOOKUP(E1064,Store_Showcase!B2:N144,13, FALSE), IF(VLOOKUP(G1064,Sku_Consolidated!A2:S957,19,FALSE)="VAM",VLOOKUP(E1064,Store_VAM!B2:N273,13, FALSE),VLOOKUP(E1064,Store_SRP!B2:N110,13, FALSE)))</f>
      </c>
      <c r="AC1064">
        <f>IF(IFERROR(AB1064,TRUE)=TRUE, "-","OK")</f>
      </c>
      <c r="AD1064" s="8" t="s">
        <v>2385</v>
      </c>
      <c r="AE1064" s="8" t="s">
        <v>39</v>
      </c>
      <c r="AF1064">
        <f>IF(IFERROR(VLOOKUP(E1064,Store_Showcase!B2:H144,{5}, FALSE), TRUE)=TRUE, IF(IFERROR(VLOOKUP(E1064,Store_SRP!B2:H110,{5}, FALSE), TRUE)=TRUE,VLOOKUP(E1064,Store_VAM!B2:H273,{5}, FALSE),VLOOKUP(E1064,Store_SRP!B2:H110,{5}, FALSE)), VLOOKUP(E1064,Store_Showcase!B2:H144,{5}, FALSE))</f>
      </c>
      <c r="AG1064">
        <f>IF(IFERROR(VLOOKUP(E1064,Store_Showcase!B2:H144,{6}, FALSE), TRUE)=TRUE, IF(IFERROR(VLOOKUP(E1064,Store_SRP!B2:H110,{6}, FALSE), TRUE)=TRUE,VLOOKUP(E1064,Store_VAM!B2:H273,{6}, FALSE),VLOOKUP(E1064,Store_SRP!B2:H110,{6}, FALSE)), VLOOKUP(E1064,Store_Showcase!B2:H144,{6}, FALSE))</f>
      </c>
      <c r="AH1064">
        <f>VLOOKUP(G1064,Sku_Consolidated!A2:R957,18,FALSE)</f>
      </c>
      <c r="AI1064">
        <f>VLOOKUP(G1064,Sku_Consolidated!A2:S957,19,FALSE)</f>
      </c>
      <c r="AJ1064">
        <f>VLOOKUP(G1064,Sku_Consolidated!A2:T957,20,FALSE)</f>
      </c>
    </row>
    <row r="1065" spans="1:36" x14ac:dyDescent="0.25">
      <c r="A1065">
        <v>2024</v>
      </c>
      <c r="B1065" t="s">
        <v>31</v>
      </c>
      <c r="C1065" t="s">
        <v>32</v>
      </c>
      <c r="D1065" t="s">
        <v>33</v>
      </c>
      <c r="E1065">
        <v>4049</v>
      </c>
      <c r="F1065">
        <f>IF(IFERROR(VLOOKUP(E1065,Store_Showcase!B2:H144,{2}, FALSE), TRUE)=TRUE, IF(IFERROR(VLOOKUP(E1065,Store_SRP!B2:H110,{2}, FALSE), TRUE)=TRUE,VLOOKUP(E1065,Store_VAM!B2:H273,{2}, FALSE),VLOOKUP(E1065,Store_SRP!B2:H110,{2}, FALSE)), VLOOKUP(E1065,Store_Showcase!B2:H144,{2}, FALSE))</f>
      </c>
      <c r="G1065">
        <v>655815</v>
      </c>
      <c r="H1065" t="s">
        <v>446</v>
      </c>
      <c r="I1065" s="8" t="s">
        <v>2386</v>
      </c>
      <c r="J1065" t="s">
        <v>36</v>
      </c>
      <c r="K1065" s="8">
        <f>IF(J1065="PCK", I1065, 0)</f>
      </c>
      <c r="L1065" s="8">
        <f>IF(J1065="KLS", I1065, IF(J1065="PCK", I1065*VLOOKUP(G1065,Sku_Consolidated!A2:U957,21, FALSE),I1065*VLOOKUP(G1065,Sku_Consolidated!A2:U957,21, FALSE)))</f>
      </c>
      <c r="M1065" s="8">
        <f>IF(J1065="PCS", I1065, 0)</f>
      </c>
      <c r="N1065" s="8" t="s">
        <v>2387</v>
      </c>
      <c r="O1065" s="8">
        <f>N1065 * VLOOKUP(E1065&amp;VLOOKUP(G1065,Sku_Consolidated!A2:Q957,17,FALSE),Sku_CommRate!A2:E1002, 5, FALSE)</f>
      </c>
      <c r="P1065" s="8">
        <f>N1065 - O1065</f>
      </c>
      <c r="Q1065">
        <f>VLOOKUP(G1065,Sku_Consolidated!A2:G957,7, FALSE)</f>
      </c>
      <c r="R1065">
        <f>IF(IFERROR(VLOOKUP(E1065,Store_Showcase!B2:H144,7, FALSE), TRUE)=TRUE, IF(IFERROR(VLOOKUP(E1065,Store_SRP!B2:H110,7, FALSE), TRUE)=TRUE,VLOOKUP(E1065,Store_VAM!B2:H273,7, FALSE),VLOOKUP(E1065,Store_SRP!B2:H110,7, FALSE)), VLOOKUP(E1065,Store_Showcase!B2:H144,7, FALSE))</f>
      </c>
      <c r="S1065">
        <f>IF(IFERROR(VLOOKUP(E1065,Store_Showcase!B2:I144,8, FALSE), TRUE)=TRUE, IF(IFERROR(VLOOKUP(E1065,Store_SRP!B2:I110,8, FALSE), TRUE)=TRUE,VLOOKUP(E1065,Store_VAM!B2:I273,8, FALSE),VLOOKUP(E1065,Store_SRP!B2:I110,8, FALSE)), VLOOKUP(E1065,Store_Showcase!B2:I144,8, FALSE))</f>
      </c>
      <c r="T1065">
        <f>VLOOKUP(G1065,Sku_Consolidated!A2:R957,18,FALSE)</f>
      </c>
      <c r="U1065">
        <v>6472</v>
      </c>
      <c r="V1065">
        <f>IF(VLOOKUP(G1065,Sku_Consolidated!A2:S957,19,FALSE)="SHOWCASE", VLOOKUP(E1065,Store_Showcase!B2:L144,11, FALSE), IF(VLOOKUP(G1065,Sku_Consolidated!A2:S957,19,FALSE)="VAM",VLOOKUP(E1065,Store_VAM!B2:L273,11, FALSE),VLOOKUP(E1065,Store_SRP!B2:L110,11, FALSE)))</f>
      </c>
      <c r="W1065">
        <f>VLOOKUP(G1065,Sku_Consolidated!A2:W957,11,FALSE)</f>
      </c>
      <c r="X1065">
        <f>VLOOKUP(G1065,Sku_Consolidated!A2:H957,8,FALSE)</f>
      </c>
      <c r="Y1065">
        <f>VLOOKUP(G1065,Sku_Consolidated!A2:I957,9,FALSE)</f>
      </c>
      <c r="Z1065" t="s">
        <v>38</v>
      </c>
      <c r="AA1065">
        <f>VLOOKUP(G1065,Sku_Consolidated!A2:E957,5,FALSE)</f>
      </c>
      <c r="AB1065">
        <f>IF(VLOOKUP(G1065,Sku_Consolidated!A2:S957,19,FALSE)="SHOWCASE", VLOOKUP(E1065,Store_Showcase!B2:N144,13, FALSE), IF(VLOOKUP(G1065,Sku_Consolidated!A2:S957,19,FALSE)="VAM",VLOOKUP(E1065,Store_VAM!B2:N273,13, FALSE),VLOOKUP(E1065,Store_SRP!B2:N110,13, FALSE)))</f>
      </c>
      <c r="AC1065">
        <f>IF(IFERROR(AB1065,TRUE)=TRUE, "-","OK")</f>
      </c>
      <c r="AD1065" s="8" t="s">
        <v>2387</v>
      </c>
      <c r="AE1065" s="8" t="s">
        <v>39</v>
      </c>
      <c r="AF1065">
        <f>IF(IFERROR(VLOOKUP(E1065,Store_Showcase!B2:H144,{5}, FALSE), TRUE)=TRUE, IF(IFERROR(VLOOKUP(E1065,Store_SRP!B2:H110,{5}, FALSE), TRUE)=TRUE,VLOOKUP(E1065,Store_VAM!B2:H273,{5}, FALSE),VLOOKUP(E1065,Store_SRP!B2:H110,{5}, FALSE)), VLOOKUP(E1065,Store_Showcase!B2:H144,{5}, FALSE))</f>
      </c>
      <c r="AG1065">
        <f>IF(IFERROR(VLOOKUP(E1065,Store_Showcase!B2:H144,{6}, FALSE), TRUE)=TRUE, IF(IFERROR(VLOOKUP(E1065,Store_SRP!B2:H110,{6}, FALSE), TRUE)=TRUE,VLOOKUP(E1065,Store_VAM!B2:H273,{6}, FALSE),VLOOKUP(E1065,Store_SRP!B2:H110,{6}, FALSE)), VLOOKUP(E1065,Store_Showcase!B2:H144,{6}, FALSE))</f>
      </c>
      <c r="AH1065">
        <f>VLOOKUP(G1065,Sku_Consolidated!A2:R957,18,FALSE)</f>
      </c>
      <c r="AI1065">
        <f>VLOOKUP(G1065,Sku_Consolidated!A2:S957,19,FALSE)</f>
      </c>
      <c r="AJ1065">
        <f>VLOOKUP(G1065,Sku_Consolidated!A2:T957,20,FALSE)</f>
      </c>
    </row>
    <row r="1066" spans="1:36" x14ac:dyDescent="0.25">
      <c r="A1066">
        <v>2024</v>
      </c>
      <c r="B1066" t="s">
        <v>31</v>
      </c>
      <c r="C1066" t="s">
        <v>32</v>
      </c>
      <c r="D1066" t="s">
        <v>33</v>
      </c>
      <c r="E1066">
        <v>746</v>
      </c>
      <c r="F1066">
        <f>IF(IFERROR(VLOOKUP(E1066,Store_Showcase!B2:H144,{2}, FALSE), TRUE)=TRUE, IF(IFERROR(VLOOKUP(E1066,Store_SRP!B2:H110,{2}, FALSE), TRUE)=TRUE,VLOOKUP(E1066,Store_VAM!B2:H273,{2}, FALSE),VLOOKUP(E1066,Store_SRP!B2:H110,{2}, FALSE)), VLOOKUP(E1066,Store_Showcase!B2:H144,{2}, FALSE))</f>
      </c>
      <c r="G1066">
        <v>655319</v>
      </c>
      <c r="H1066" t="s">
        <v>246</v>
      </c>
      <c r="I1066" s="8" t="s">
        <v>2388</v>
      </c>
      <c r="J1066" t="s">
        <v>36</v>
      </c>
      <c r="K1066" s="8">
        <f>IF(J1066="PCK", I1066, 0)</f>
      </c>
      <c r="L1066" s="8">
        <f>IF(J1066="KLS", I1066, IF(J1066="PCK", I1066*VLOOKUP(G1066,Sku_Consolidated!A2:U957,21, FALSE),I1066*VLOOKUP(G1066,Sku_Consolidated!A2:U957,21, FALSE)))</f>
      </c>
      <c r="M1066" s="8">
        <f>IF(J1066="PCS", I1066, 0)</f>
      </c>
      <c r="N1066" s="8" t="s">
        <v>2389</v>
      </c>
      <c r="O1066" s="8">
        <f>N1066 * VLOOKUP(E1066&amp;VLOOKUP(G1066,Sku_Consolidated!A2:Q957,17,FALSE),Sku_CommRate!A2:E1002, 5, FALSE)</f>
      </c>
      <c r="P1066" s="8">
        <f>N1066 - O1066</f>
      </c>
      <c r="Q1066">
        <f>VLOOKUP(G1066,Sku_Consolidated!A2:G957,7, FALSE)</f>
      </c>
      <c r="R1066">
        <f>IF(IFERROR(VLOOKUP(E1066,Store_Showcase!B2:H144,7, FALSE), TRUE)=TRUE, IF(IFERROR(VLOOKUP(E1066,Store_SRP!B2:H110,7, FALSE), TRUE)=TRUE,VLOOKUP(E1066,Store_VAM!B2:H273,7, FALSE),VLOOKUP(E1066,Store_SRP!B2:H110,7, FALSE)), VLOOKUP(E1066,Store_Showcase!B2:H144,7, FALSE))</f>
      </c>
      <c r="S1066">
        <f>IF(IFERROR(VLOOKUP(E1066,Store_Showcase!B2:I144,8, FALSE), TRUE)=TRUE, IF(IFERROR(VLOOKUP(E1066,Store_SRP!B2:I110,8, FALSE), TRUE)=TRUE,VLOOKUP(E1066,Store_VAM!B2:I273,8, FALSE),VLOOKUP(E1066,Store_SRP!B2:I110,8, FALSE)), VLOOKUP(E1066,Store_Showcase!B2:I144,8, FALSE))</f>
      </c>
      <c r="T1066">
        <f>VLOOKUP(G1066,Sku_Consolidated!A2:R957,18,FALSE)</f>
      </c>
      <c r="U1066">
        <v>6244</v>
      </c>
      <c r="V1066">
        <f>IF(VLOOKUP(G1066,Sku_Consolidated!A2:S957,19,FALSE)="SHOWCASE", VLOOKUP(E1066,Store_Showcase!B2:L144,11, FALSE), IF(VLOOKUP(G1066,Sku_Consolidated!A2:S957,19,FALSE)="VAM",VLOOKUP(E1066,Store_VAM!B2:L273,11, FALSE),VLOOKUP(E1066,Store_SRP!B2:L110,11, FALSE)))</f>
      </c>
      <c r="W1066">
        <f>VLOOKUP(G1066,Sku_Consolidated!A2:W957,11,FALSE)</f>
      </c>
      <c r="X1066">
        <f>VLOOKUP(G1066,Sku_Consolidated!A2:H957,8,FALSE)</f>
      </c>
      <c r="Y1066">
        <f>VLOOKUP(G1066,Sku_Consolidated!A2:I957,9,FALSE)</f>
      </c>
      <c r="Z1066" t="s">
        <v>38</v>
      </c>
      <c r="AA1066">
        <f>VLOOKUP(G1066,Sku_Consolidated!A2:E957,5,FALSE)</f>
      </c>
      <c r="AB1066">
        <f>IF(VLOOKUP(G1066,Sku_Consolidated!A2:S957,19,FALSE)="SHOWCASE", VLOOKUP(E1066,Store_Showcase!B2:N144,13, FALSE), IF(VLOOKUP(G1066,Sku_Consolidated!A2:S957,19,FALSE)="VAM",VLOOKUP(E1066,Store_VAM!B2:N273,13, FALSE),VLOOKUP(E1066,Store_SRP!B2:N110,13, FALSE)))</f>
      </c>
      <c r="AC1066">
        <f>IF(IFERROR(AB1066,TRUE)=TRUE, "-","OK")</f>
      </c>
      <c r="AD1066" s="8" t="s">
        <v>2389</v>
      </c>
      <c r="AE1066" s="8" t="s">
        <v>39</v>
      </c>
      <c r="AF1066">
        <f>IF(IFERROR(VLOOKUP(E1066,Store_Showcase!B2:H144,{5}, FALSE), TRUE)=TRUE, IF(IFERROR(VLOOKUP(E1066,Store_SRP!B2:H110,{5}, FALSE), TRUE)=TRUE,VLOOKUP(E1066,Store_VAM!B2:H273,{5}, FALSE),VLOOKUP(E1066,Store_SRP!B2:H110,{5}, FALSE)), VLOOKUP(E1066,Store_Showcase!B2:H144,{5}, FALSE))</f>
      </c>
      <c r="AG1066">
        <f>IF(IFERROR(VLOOKUP(E1066,Store_Showcase!B2:H144,{6}, FALSE), TRUE)=TRUE, IF(IFERROR(VLOOKUP(E1066,Store_SRP!B2:H110,{6}, FALSE), TRUE)=TRUE,VLOOKUP(E1066,Store_VAM!B2:H273,{6}, FALSE),VLOOKUP(E1066,Store_SRP!B2:H110,{6}, FALSE)), VLOOKUP(E1066,Store_Showcase!B2:H144,{6}, FALSE))</f>
      </c>
      <c r="AH1066">
        <f>VLOOKUP(G1066,Sku_Consolidated!A2:R957,18,FALSE)</f>
      </c>
      <c r="AI1066">
        <f>VLOOKUP(G1066,Sku_Consolidated!A2:S957,19,FALSE)</f>
      </c>
      <c r="AJ1066">
        <f>VLOOKUP(G1066,Sku_Consolidated!A2:T957,20,FALSE)</f>
      </c>
    </row>
    <row r="1067" spans="1:36" x14ac:dyDescent="0.25">
      <c r="A1067">
        <v>2024</v>
      </c>
      <c r="B1067" t="s">
        <v>31</v>
      </c>
      <c r="C1067" t="s">
        <v>32</v>
      </c>
      <c r="D1067" t="s">
        <v>33</v>
      </c>
      <c r="E1067">
        <v>617</v>
      </c>
      <c r="F1067">
        <f>IF(IFERROR(VLOOKUP(E1067,Store_Showcase!B2:H144,{2}, FALSE), TRUE)=TRUE, IF(IFERROR(VLOOKUP(E1067,Store_SRP!B2:H110,{2}, FALSE), TRUE)=TRUE,VLOOKUP(E1067,Store_VAM!B2:H273,{2}, FALSE),VLOOKUP(E1067,Store_SRP!B2:H110,{2}, FALSE)), VLOOKUP(E1067,Store_Showcase!B2:H144,{2}, FALSE))</f>
      </c>
      <c r="G1067">
        <v>691209</v>
      </c>
      <c r="H1067" t="s">
        <v>2089</v>
      </c>
      <c r="I1067" s="8" t="s">
        <v>2006</v>
      </c>
      <c r="J1067" t="s">
        <v>493</v>
      </c>
      <c r="K1067" s="8">
        <f>IF(J1067="PCK", I1067, 0)</f>
      </c>
      <c r="L1067" s="8">
        <f>IF(J1067="KLS", I1067, IF(J1067="PCK", I1067*VLOOKUP(G1067,Sku_Consolidated!A2:U957,21, FALSE),I1067*VLOOKUP(G1067,Sku_Consolidated!A2:U957,21, FALSE)))</f>
      </c>
      <c r="M1067" s="8">
        <f>IF(J1067="PCS", I1067, 0)</f>
      </c>
      <c r="N1067" s="8" t="s">
        <v>2390</v>
      </c>
      <c r="O1067" s="8">
        <f>N1067 * VLOOKUP(E1067&amp;VLOOKUP(G1067,Sku_Consolidated!A2:Q957,17,FALSE),Sku_CommRate!A2:E1002, 5, FALSE)</f>
      </c>
      <c r="P1067" s="8">
        <f>N1067 - O1067</f>
      </c>
      <c r="Q1067">
        <f>VLOOKUP(G1067,Sku_Consolidated!A2:G957,7, FALSE)</f>
      </c>
      <c r="R1067">
        <f>IF(IFERROR(VLOOKUP(E1067,Store_Showcase!B2:H144,7, FALSE), TRUE)=TRUE, IF(IFERROR(VLOOKUP(E1067,Store_SRP!B2:H110,7, FALSE), TRUE)=TRUE,VLOOKUP(E1067,Store_VAM!B2:H273,7, FALSE),VLOOKUP(E1067,Store_SRP!B2:H110,7, FALSE)), VLOOKUP(E1067,Store_Showcase!B2:H144,7, FALSE))</f>
      </c>
      <c r="S1067">
        <f>IF(IFERROR(VLOOKUP(E1067,Store_Showcase!B2:I144,8, FALSE), TRUE)=TRUE, IF(IFERROR(VLOOKUP(E1067,Store_SRP!B2:I110,8, FALSE), TRUE)=TRUE,VLOOKUP(E1067,Store_VAM!B2:I273,8, FALSE),VLOOKUP(E1067,Store_SRP!B2:I110,8, FALSE)), VLOOKUP(E1067,Store_Showcase!B2:I144,8, FALSE))</f>
      </c>
      <c r="T1067">
        <f>VLOOKUP(G1067,Sku_Consolidated!A2:R957,18,FALSE)</f>
      </c>
      <c r="U1067">
        <v>7985874</v>
      </c>
      <c r="V1067">
        <f>IF(VLOOKUP(G1067,Sku_Consolidated!A2:S957,19,FALSE)="SHOWCASE", VLOOKUP(E1067,Store_Showcase!B2:L144,11, FALSE), IF(VLOOKUP(G1067,Sku_Consolidated!A2:S957,19,FALSE)="VAM",VLOOKUP(E1067,Store_VAM!B2:L273,11, FALSE),VLOOKUP(E1067,Store_SRP!B2:L110,11, FALSE)))</f>
      </c>
      <c r="W1067">
        <f>VLOOKUP(G1067,Sku_Consolidated!A2:W957,11,FALSE)</f>
      </c>
      <c r="X1067">
        <f>VLOOKUP(G1067,Sku_Consolidated!A2:H957,8,FALSE)</f>
      </c>
      <c r="Y1067">
        <f>VLOOKUP(G1067,Sku_Consolidated!A2:I957,9,FALSE)</f>
      </c>
      <c r="Z1067" t="s">
        <v>38</v>
      </c>
      <c r="AA1067">
        <f>VLOOKUP(G1067,Sku_Consolidated!A2:E957,5,FALSE)</f>
      </c>
      <c r="AB1067">
        <f>IF(VLOOKUP(G1067,Sku_Consolidated!A2:S957,19,FALSE)="SHOWCASE", VLOOKUP(E1067,Store_Showcase!B2:N144,13, FALSE), IF(VLOOKUP(G1067,Sku_Consolidated!A2:S957,19,FALSE)="VAM",VLOOKUP(E1067,Store_VAM!B2:N273,13, FALSE),VLOOKUP(E1067,Store_SRP!B2:N110,13, FALSE)))</f>
      </c>
      <c r="AC1067">
        <f>IF(IFERROR(AB1067,TRUE)=TRUE, "-","OK")</f>
      </c>
      <c r="AD1067" s="8" t="s">
        <v>2390</v>
      </c>
      <c r="AE1067" s="8" t="s">
        <v>39</v>
      </c>
      <c r="AF1067">
        <f>IF(IFERROR(VLOOKUP(E1067,Store_Showcase!B2:H144,{5}, FALSE), TRUE)=TRUE, IF(IFERROR(VLOOKUP(E1067,Store_SRP!B2:H110,{5}, FALSE), TRUE)=TRUE,VLOOKUP(E1067,Store_VAM!B2:H273,{5}, FALSE),VLOOKUP(E1067,Store_SRP!B2:H110,{5}, FALSE)), VLOOKUP(E1067,Store_Showcase!B2:H144,{5}, FALSE))</f>
      </c>
      <c r="AG1067">
        <f>IF(IFERROR(VLOOKUP(E1067,Store_Showcase!B2:H144,{6}, FALSE), TRUE)=TRUE, IF(IFERROR(VLOOKUP(E1067,Store_SRP!B2:H110,{6}, FALSE), TRUE)=TRUE,VLOOKUP(E1067,Store_VAM!B2:H273,{6}, FALSE),VLOOKUP(E1067,Store_SRP!B2:H110,{6}, FALSE)), VLOOKUP(E1067,Store_Showcase!B2:H144,{6}, FALSE))</f>
      </c>
      <c r="AH1067">
        <f>VLOOKUP(G1067,Sku_Consolidated!A2:R957,18,FALSE)</f>
      </c>
      <c r="AI1067">
        <f>VLOOKUP(G1067,Sku_Consolidated!A2:S957,19,FALSE)</f>
      </c>
      <c r="AJ1067">
        <f>VLOOKUP(G1067,Sku_Consolidated!A2:T957,20,FALSE)</f>
      </c>
    </row>
    <row r="1068" spans="1:36" x14ac:dyDescent="0.25">
      <c r="A1068">
        <v>2024</v>
      </c>
      <c r="B1068" t="s">
        <v>31</v>
      </c>
      <c r="C1068" t="s">
        <v>32</v>
      </c>
      <c r="D1068" t="s">
        <v>33</v>
      </c>
      <c r="E1068">
        <v>265</v>
      </c>
      <c r="F1068">
        <f>IF(IFERROR(VLOOKUP(E1068,Store_Showcase!B2:H144,{2}, FALSE), TRUE)=TRUE, IF(IFERROR(VLOOKUP(E1068,Store_SRP!B2:H110,{2}, FALSE), TRUE)=TRUE,VLOOKUP(E1068,Store_VAM!B2:H273,{2}, FALSE),VLOOKUP(E1068,Store_SRP!B2:H110,{2}, FALSE)), VLOOKUP(E1068,Store_Showcase!B2:H144,{2}, FALSE))</f>
      </c>
      <c r="G1068">
        <v>655833</v>
      </c>
      <c r="H1068" t="s">
        <v>1577</v>
      </c>
      <c r="I1068" s="8" t="s">
        <v>2391</v>
      </c>
      <c r="J1068" t="s">
        <v>36</v>
      </c>
      <c r="K1068" s="8">
        <f>IF(J1068="PCK", I1068, 0)</f>
      </c>
      <c r="L1068" s="8">
        <f>IF(J1068="KLS", I1068, IF(J1068="PCK", I1068*VLOOKUP(G1068,Sku_Consolidated!A2:U957,21, FALSE),I1068*VLOOKUP(G1068,Sku_Consolidated!A2:U957,21, FALSE)))</f>
      </c>
      <c r="M1068" s="8">
        <f>IF(J1068="PCS", I1068, 0)</f>
      </c>
      <c r="N1068" s="8" t="s">
        <v>2392</v>
      </c>
      <c r="O1068" s="8">
        <f>N1068 * VLOOKUP(E1068&amp;VLOOKUP(G1068,Sku_Consolidated!A2:Q957,17,FALSE),Sku_CommRate!A2:E1002, 5, FALSE)</f>
      </c>
      <c r="P1068" s="8">
        <f>N1068 - O1068</f>
      </c>
      <c r="Q1068">
        <f>VLOOKUP(G1068,Sku_Consolidated!A2:G957,7, FALSE)</f>
      </c>
      <c r="R1068">
        <f>IF(IFERROR(VLOOKUP(E1068,Store_Showcase!B2:H144,7, FALSE), TRUE)=TRUE, IF(IFERROR(VLOOKUP(E1068,Store_SRP!B2:H110,7, FALSE), TRUE)=TRUE,VLOOKUP(E1068,Store_VAM!B2:H273,7, FALSE),VLOOKUP(E1068,Store_SRP!B2:H110,7, FALSE)), VLOOKUP(E1068,Store_Showcase!B2:H144,7, FALSE))</f>
      </c>
      <c r="S1068">
        <f>IF(IFERROR(VLOOKUP(E1068,Store_Showcase!B2:I144,8, FALSE), TRUE)=TRUE, IF(IFERROR(VLOOKUP(E1068,Store_SRP!B2:I110,8, FALSE), TRUE)=TRUE,VLOOKUP(E1068,Store_VAM!B2:I273,8, FALSE),VLOOKUP(E1068,Store_SRP!B2:I110,8, FALSE)), VLOOKUP(E1068,Store_Showcase!B2:I144,8, FALSE))</f>
      </c>
      <c r="T1068">
        <f>VLOOKUP(G1068,Sku_Consolidated!A2:R957,18,FALSE)</f>
      </c>
      <c r="U1068">
        <v>6490</v>
      </c>
      <c r="V1068">
        <f>IF(VLOOKUP(G1068,Sku_Consolidated!A2:S957,19,FALSE)="SHOWCASE", VLOOKUP(E1068,Store_Showcase!B2:L144,11, FALSE), IF(VLOOKUP(G1068,Sku_Consolidated!A2:S957,19,FALSE)="VAM",VLOOKUP(E1068,Store_VAM!B2:L273,11, FALSE),VLOOKUP(E1068,Store_SRP!B2:L110,11, FALSE)))</f>
      </c>
      <c r="W1068">
        <f>VLOOKUP(G1068,Sku_Consolidated!A2:W957,11,FALSE)</f>
      </c>
      <c r="X1068">
        <f>VLOOKUP(G1068,Sku_Consolidated!A2:H957,8,FALSE)</f>
      </c>
      <c r="Y1068">
        <f>VLOOKUP(G1068,Sku_Consolidated!A2:I957,9,FALSE)</f>
      </c>
      <c r="Z1068" t="s">
        <v>38</v>
      </c>
      <c r="AA1068">
        <f>VLOOKUP(G1068,Sku_Consolidated!A2:E957,5,FALSE)</f>
      </c>
      <c r="AB1068">
        <f>IF(VLOOKUP(G1068,Sku_Consolidated!A2:S957,19,FALSE)="SHOWCASE", VLOOKUP(E1068,Store_Showcase!B2:N144,13, FALSE), IF(VLOOKUP(G1068,Sku_Consolidated!A2:S957,19,FALSE)="VAM",VLOOKUP(E1068,Store_VAM!B2:N273,13, FALSE),VLOOKUP(E1068,Store_SRP!B2:N110,13, FALSE)))</f>
      </c>
      <c r="AC1068">
        <f>IF(IFERROR(AB1068,TRUE)=TRUE, "-","OK")</f>
      </c>
      <c r="AD1068" s="8" t="s">
        <v>2392</v>
      </c>
      <c r="AE1068" s="8" t="s">
        <v>39</v>
      </c>
      <c r="AF1068">
        <f>IF(IFERROR(VLOOKUP(E1068,Store_Showcase!B2:H144,{5}, FALSE), TRUE)=TRUE, IF(IFERROR(VLOOKUP(E1068,Store_SRP!B2:H110,{5}, FALSE), TRUE)=TRUE,VLOOKUP(E1068,Store_VAM!B2:H273,{5}, FALSE),VLOOKUP(E1068,Store_SRP!B2:H110,{5}, FALSE)), VLOOKUP(E1068,Store_Showcase!B2:H144,{5}, FALSE))</f>
      </c>
      <c r="AG1068">
        <f>IF(IFERROR(VLOOKUP(E1068,Store_Showcase!B2:H144,{6}, FALSE), TRUE)=TRUE, IF(IFERROR(VLOOKUP(E1068,Store_SRP!B2:H110,{6}, FALSE), TRUE)=TRUE,VLOOKUP(E1068,Store_VAM!B2:H273,{6}, FALSE),VLOOKUP(E1068,Store_SRP!B2:H110,{6}, FALSE)), VLOOKUP(E1068,Store_Showcase!B2:H144,{6}, FALSE))</f>
      </c>
      <c r="AH1068">
        <f>VLOOKUP(G1068,Sku_Consolidated!A2:R957,18,FALSE)</f>
      </c>
      <c r="AI1068">
        <f>VLOOKUP(G1068,Sku_Consolidated!A2:S957,19,FALSE)</f>
      </c>
      <c r="AJ1068">
        <f>VLOOKUP(G1068,Sku_Consolidated!A2:T957,20,FALSE)</f>
      </c>
    </row>
    <row r="1069" spans="1:36" x14ac:dyDescent="0.25">
      <c r="A1069">
        <v>2024</v>
      </c>
      <c r="B1069" t="s">
        <v>31</v>
      </c>
      <c r="C1069" t="s">
        <v>32</v>
      </c>
      <c r="D1069" t="s">
        <v>33</v>
      </c>
      <c r="E1069">
        <v>122</v>
      </c>
      <c r="F1069">
        <f>IF(IFERROR(VLOOKUP(E1069,Store_Showcase!B2:H144,{2}, FALSE), TRUE)=TRUE, IF(IFERROR(VLOOKUP(E1069,Store_SRP!B2:H110,{2}, FALSE), TRUE)=TRUE,VLOOKUP(E1069,Store_VAM!B2:H273,{2}, FALSE),VLOOKUP(E1069,Store_SRP!B2:H110,{2}, FALSE)), VLOOKUP(E1069,Store_Showcase!B2:H144,{2}, FALSE))</f>
      </c>
      <c r="G1069">
        <v>657353</v>
      </c>
      <c r="H1069" t="s">
        <v>779</v>
      </c>
      <c r="I1069" s="8" t="s">
        <v>1198</v>
      </c>
      <c r="J1069" t="s">
        <v>12</v>
      </c>
      <c r="K1069" s="8">
        <f>IF(J1069="PCK", I1069, 0)</f>
      </c>
      <c r="L1069" s="8">
        <f>IF(J1069="KLS", I1069, IF(J1069="PCK", I1069*VLOOKUP(G1069,Sku_Consolidated!A2:U957,21, FALSE),I1069*VLOOKUP(G1069,Sku_Consolidated!A2:U957,21, FALSE)))</f>
      </c>
      <c r="M1069" s="8">
        <f>IF(J1069="PCS", I1069, 0)</f>
      </c>
      <c r="N1069" s="8" t="s">
        <v>2393</v>
      </c>
      <c r="O1069" s="8">
        <f>N1069 * VLOOKUP(E1069&amp;VLOOKUP(G1069,Sku_Consolidated!A2:Q957,17,FALSE),Sku_CommRate!A2:E1002, 5, FALSE)</f>
      </c>
      <c r="P1069" s="8">
        <f>N1069 - O1069</f>
      </c>
      <c r="Q1069">
        <f>VLOOKUP(G1069,Sku_Consolidated!A2:G957,7, FALSE)</f>
      </c>
      <c r="R1069">
        <f>IF(IFERROR(VLOOKUP(E1069,Store_Showcase!B2:H144,7, FALSE), TRUE)=TRUE, IF(IFERROR(VLOOKUP(E1069,Store_SRP!B2:H110,7, FALSE), TRUE)=TRUE,VLOOKUP(E1069,Store_VAM!B2:H273,7, FALSE),VLOOKUP(E1069,Store_SRP!B2:H110,7, FALSE)), VLOOKUP(E1069,Store_Showcase!B2:H144,7, FALSE))</f>
      </c>
      <c r="S1069">
        <f>IF(IFERROR(VLOOKUP(E1069,Store_Showcase!B2:I144,8, FALSE), TRUE)=TRUE, IF(IFERROR(VLOOKUP(E1069,Store_SRP!B2:I110,8, FALSE), TRUE)=TRUE,VLOOKUP(E1069,Store_VAM!B2:I273,8, FALSE),VLOOKUP(E1069,Store_SRP!B2:I110,8, FALSE)), VLOOKUP(E1069,Store_Showcase!B2:I144,8, FALSE))</f>
      </c>
      <c r="T1069">
        <f>VLOOKUP(G1069,Sku_Consolidated!A2:R957,18,FALSE)</f>
      </c>
      <c r="U1069">
        <v>4806532531588</v>
      </c>
      <c r="V1069">
        <f>IF(VLOOKUP(G1069,Sku_Consolidated!A2:S957,19,FALSE)="SHOWCASE", VLOOKUP(E1069,Store_Showcase!B2:L144,11, FALSE), IF(VLOOKUP(G1069,Sku_Consolidated!A2:S957,19,FALSE)="VAM",VLOOKUP(E1069,Store_VAM!B2:L273,11, FALSE),VLOOKUP(E1069,Store_SRP!B2:L110,11, FALSE)))</f>
      </c>
      <c r="W1069">
        <f>VLOOKUP(G1069,Sku_Consolidated!A2:W957,11,FALSE)</f>
      </c>
      <c r="X1069">
        <f>VLOOKUP(G1069,Sku_Consolidated!A2:H957,8,FALSE)</f>
      </c>
      <c r="Y1069">
        <f>VLOOKUP(G1069,Sku_Consolidated!A2:I957,9,FALSE)</f>
      </c>
      <c r="Z1069" t="s">
        <v>38</v>
      </c>
      <c r="AA1069">
        <f>VLOOKUP(G1069,Sku_Consolidated!A2:E957,5,FALSE)</f>
      </c>
      <c r="AB1069">
        <f>IF(VLOOKUP(G1069,Sku_Consolidated!A2:S957,19,FALSE)="SHOWCASE", VLOOKUP(E1069,Store_Showcase!B2:N144,13, FALSE), IF(VLOOKUP(G1069,Sku_Consolidated!A2:S957,19,FALSE)="VAM",VLOOKUP(E1069,Store_VAM!B2:N273,13, FALSE),VLOOKUP(E1069,Store_SRP!B2:N110,13, FALSE)))</f>
      </c>
      <c r="AC1069">
        <f>IF(IFERROR(AB1069,TRUE)=TRUE, "-","OK")</f>
      </c>
      <c r="AD1069" s="8" t="s">
        <v>2394</v>
      </c>
      <c r="AE1069" s="8" t="s">
        <v>2395</v>
      </c>
      <c r="AF1069">
        <f>IF(IFERROR(VLOOKUP(E1069,Store_Showcase!B2:H144,{5}, FALSE), TRUE)=TRUE, IF(IFERROR(VLOOKUP(E1069,Store_SRP!B2:H110,{5}, FALSE), TRUE)=TRUE,VLOOKUP(E1069,Store_VAM!B2:H273,{5}, FALSE),VLOOKUP(E1069,Store_SRP!B2:H110,{5}, FALSE)), VLOOKUP(E1069,Store_Showcase!B2:H144,{5}, FALSE))</f>
      </c>
      <c r="AG1069">
        <f>IF(IFERROR(VLOOKUP(E1069,Store_Showcase!B2:H144,{6}, FALSE), TRUE)=TRUE, IF(IFERROR(VLOOKUP(E1069,Store_SRP!B2:H110,{6}, FALSE), TRUE)=TRUE,VLOOKUP(E1069,Store_VAM!B2:H273,{6}, FALSE),VLOOKUP(E1069,Store_SRP!B2:H110,{6}, FALSE)), VLOOKUP(E1069,Store_Showcase!B2:H144,{6}, FALSE))</f>
      </c>
      <c r="AH1069">
        <f>VLOOKUP(G1069,Sku_Consolidated!A2:R957,18,FALSE)</f>
      </c>
      <c r="AI1069">
        <f>VLOOKUP(G1069,Sku_Consolidated!A2:S957,19,FALSE)</f>
      </c>
      <c r="AJ1069">
        <f>VLOOKUP(G1069,Sku_Consolidated!A2:T957,20,FALSE)</f>
      </c>
    </row>
    <row r="1070" spans="1:36" x14ac:dyDescent="0.25">
      <c r="A1070">
        <v>2024</v>
      </c>
      <c r="B1070" t="s">
        <v>31</v>
      </c>
      <c r="C1070" t="s">
        <v>32</v>
      </c>
      <c r="D1070" t="s">
        <v>33</v>
      </c>
      <c r="E1070">
        <v>149</v>
      </c>
      <c r="F1070">
        <f>IF(IFERROR(VLOOKUP(E1070,Store_Showcase!B2:H144,{2}, FALSE), TRUE)=TRUE, IF(IFERROR(VLOOKUP(E1070,Store_SRP!B2:H110,{2}, FALSE), TRUE)=TRUE,VLOOKUP(E1070,Store_VAM!B2:H273,{2}, FALSE),VLOOKUP(E1070,Store_SRP!B2:H110,{2}, FALSE)), VLOOKUP(E1070,Store_Showcase!B2:H144,{2}, FALSE))</f>
      </c>
      <c r="G1070">
        <v>657353</v>
      </c>
      <c r="H1070" t="s">
        <v>779</v>
      </c>
      <c r="I1070" s="8" t="s">
        <v>1198</v>
      </c>
      <c r="J1070" t="s">
        <v>12</v>
      </c>
      <c r="K1070" s="8">
        <f>IF(J1070="PCK", I1070, 0)</f>
      </c>
      <c r="L1070" s="8">
        <f>IF(J1070="KLS", I1070, IF(J1070="PCK", I1070*VLOOKUP(G1070,Sku_Consolidated!A2:U957,21, FALSE),I1070*VLOOKUP(G1070,Sku_Consolidated!A2:U957,21, FALSE)))</f>
      </c>
      <c r="M1070" s="8">
        <f>IF(J1070="PCS", I1070, 0)</f>
      </c>
      <c r="N1070" s="8" t="s">
        <v>2396</v>
      </c>
      <c r="O1070" s="8">
        <f>N1070 * VLOOKUP(E1070&amp;VLOOKUP(G1070,Sku_Consolidated!A2:Q957,17,FALSE),Sku_CommRate!A2:E1002, 5, FALSE)</f>
      </c>
      <c r="P1070" s="8">
        <f>N1070 - O1070</f>
      </c>
      <c r="Q1070">
        <f>VLOOKUP(G1070,Sku_Consolidated!A2:G957,7, FALSE)</f>
      </c>
      <c r="R1070">
        <f>IF(IFERROR(VLOOKUP(E1070,Store_Showcase!B2:H144,7, FALSE), TRUE)=TRUE, IF(IFERROR(VLOOKUP(E1070,Store_SRP!B2:H110,7, FALSE), TRUE)=TRUE,VLOOKUP(E1070,Store_VAM!B2:H273,7, FALSE),VLOOKUP(E1070,Store_SRP!B2:H110,7, FALSE)), VLOOKUP(E1070,Store_Showcase!B2:H144,7, FALSE))</f>
      </c>
      <c r="S1070">
        <f>IF(IFERROR(VLOOKUP(E1070,Store_Showcase!B2:I144,8, FALSE), TRUE)=TRUE, IF(IFERROR(VLOOKUP(E1070,Store_SRP!B2:I110,8, FALSE), TRUE)=TRUE,VLOOKUP(E1070,Store_VAM!B2:I273,8, FALSE),VLOOKUP(E1070,Store_SRP!B2:I110,8, FALSE)), VLOOKUP(E1070,Store_Showcase!B2:I144,8, FALSE))</f>
      </c>
      <c r="T1070">
        <f>VLOOKUP(G1070,Sku_Consolidated!A2:R957,18,FALSE)</f>
      </c>
      <c r="U1070">
        <v>4806532531588</v>
      </c>
      <c r="V1070">
        <f>IF(VLOOKUP(G1070,Sku_Consolidated!A2:S957,19,FALSE)="SHOWCASE", VLOOKUP(E1070,Store_Showcase!B2:L144,11, FALSE), IF(VLOOKUP(G1070,Sku_Consolidated!A2:S957,19,FALSE)="VAM",VLOOKUP(E1070,Store_VAM!B2:L273,11, FALSE),VLOOKUP(E1070,Store_SRP!B2:L110,11, FALSE)))</f>
      </c>
      <c r="W1070">
        <f>VLOOKUP(G1070,Sku_Consolidated!A2:W957,11,FALSE)</f>
      </c>
      <c r="X1070">
        <f>VLOOKUP(G1070,Sku_Consolidated!A2:H957,8,FALSE)</f>
      </c>
      <c r="Y1070">
        <f>VLOOKUP(G1070,Sku_Consolidated!A2:I957,9,FALSE)</f>
      </c>
      <c r="Z1070" t="s">
        <v>38</v>
      </c>
      <c r="AA1070">
        <f>VLOOKUP(G1070,Sku_Consolidated!A2:E957,5,FALSE)</f>
      </c>
      <c r="AB1070">
        <f>IF(VLOOKUP(G1070,Sku_Consolidated!A2:S957,19,FALSE)="SHOWCASE", VLOOKUP(E1070,Store_Showcase!B2:N144,13, FALSE), IF(VLOOKUP(G1070,Sku_Consolidated!A2:S957,19,FALSE)="VAM",VLOOKUP(E1070,Store_VAM!B2:N273,13, FALSE),VLOOKUP(E1070,Store_SRP!B2:N110,13, FALSE)))</f>
      </c>
      <c r="AC1070">
        <f>IF(IFERROR(AB1070,TRUE)=TRUE, "-","OK")</f>
      </c>
      <c r="AD1070" s="8" t="s">
        <v>2397</v>
      </c>
      <c r="AE1070" s="8" t="s">
        <v>2398</v>
      </c>
      <c r="AF1070">
        <f>IF(IFERROR(VLOOKUP(E1070,Store_Showcase!B2:H144,{5}, FALSE), TRUE)=TRUE, IF(IFERROR(VLOOKUP(E1070,Store_SRP!B2:H110,{5}, FALSE), TRUE)=TRUE,VLOOKUP(E1070,Store_VAM!B2:H273,{5}, FALSE),VLOOKUP(E1070,Store_SRP!B2:H110,{5}, FALSE)), VLOOKUP(E1070,Store_Showcase!B2:H144,{5}, FALSE))</f>
      </c>
      <c r="AG1070">
        <f>IF(IFERROR(VLOOKUP(E1070,Store_Showcase!B2:H144,{6}, FALSE), TRUE)=TRUE, IF(IFERROR(VLOOKUP(E1070,Store_SRP!B2:H110,{6}, FALSE), TRUE)=TRUE,VLOOKUP(E1070,Store_VAM!B2:H273,{6}, FALSE),VLOOKUP(E1070,Store_SRP!B2:H110,{6}, FALSE)), VLOOKUP(E1070,Store_Showcase!B2:H144,{6}, FALSE))</f>
      </c>
      <c r="AH1070">
        <f>VLOOKUP(G1070,Sku_Consolidated!A2:R957,18,FALSE)</f>
      </c>
      <c r="AI1070">
        <f>VLOOKUP(G1070,Sku_Consolidated!A2:S957,19,FALSE)</f>
      </c>
      <c r="AJ1070">
        <f>VLOOKUP(G1070,Sku_Consolidated!A2:T957,20,FALSE)</f>
      </c>
    </row>
    <row r="1071" spans="1:36" x14ac:dyDescent="0.25">
      <c r="A1071">
        <v>2024</v>
      </c>
      <c r="B1071" t="s">
        <v>31</v>
      </c>
      <c r="C1071" t="s">
        <v>32</v>
      </c>
      <c r="D1071" t="s">
        <v>33</v>
      </c>
      <c r="E1071">
        <v>258</v>
      </c>
      <c r="F1071">
        <f>IF(IFERROR(VLOOKUP(E1071,Store_Showcase!B2:H144,{2}, FALSE), TRUE)=TRUE, IF(IFERROR(VLOOKUP(E1071,Store_SRP!B2:H110,{2}, FALSE), TRUE)=TRUE,VLOOKUP(E1071,Store_VAM!B2:H273,{2}, FALSE),VLOOKUP(E1071,Store_SRP!B2:H110,{2}, FALSE)), VLOOKUP(E1071,Store_Showcase!B2:H144,{2}, FALSE))</f>
      </c>
      <c r="G1071">
        <v>657353</v>
      </c>
      <c r="H1071" t="s">
        <v>779</v>
      </c>
      <c r="I1071" s="8" t="s">
        <v>1198</v>
      </c>
      <c r="J1071" t="s">
        <v>12</v>
      </c>
      <c r="K1071" s="8">
        <f>IF(J1071="PCK", I1071, 0)</f>
      </c>
      <c r="L1071" s="8">
        <f>IF(J1071="KLS", I1071, IF(J1071="PCK", I1071*VLOOKUP(G1071,Sku_Consolidated!A2:U957,21, FALSE),I1071*VLOOKUP(G1071,Sku_Consolidated!A2:U957,21, FALSE)))</f>
      </c>
      <c r="M1071" s="8">
        <f>IF(J1071="PCS", I1071, 0)</f>
      </c>
      <c r="N1071" s="8" t="s">
        <v>2396</v>
      </c>
      <c r="O1071" s="8">
        <f>N1071 * VLOOKUP(E1071&amp;VLOOKUP(G1071,Sku_Consolidated!A2:Q957,17,FALSE),Sku_CommRate!A2:E1002, 5, FALSE)</f>
      </c>
      <c r="P1071" s="8">
        <f>N1071 - O1071</f>
      </c>
      <c r="Q1071">
        <f>VLOOKUP(G1071,Sku_Consolidated!A2:G957,7, FALSE)</f>
      </c>
      <c r="R1071">
        <f>IF(IFERROR(VLOOKUP(E1071,Store_Showcase!B2:H144,7, FALSE), TRUE)=TRUE, IF(IFERROR(VLOOKUP(E1071,Store_SRP!B2:H110,7, FALSE), TRUE)=TRUE,VLOOKUP(E1071,Store_VAM!B2:H273,7, FALSE),VLOOKUP(E1071,Store_SRP!B2:H110,7, FALSE)), VLOOKUP(E1071,Store_Showcase!B2:H144,7, FALSE))</f>
      </c>
      <c r="S1071">
        <f>IF(IFERROR(VLOOKUP(E1071,Store_Showcase!B2:I144,8, FALSE), TRUE)=TRUE, IF(IFERROR(VLOOKUP(E1071,Store_SRP!B2:I110,8, FALSE), TRUE)=TRUE,VLOOKUP(E1071,Store_VAM!B2:I273,8, FALSE),VLOOKUP(E1071,Store_SRP!B2:I110,8, FALSE)), VLOOKUP(E1071,Store_Showcase!B2:I144,8, FALSE))</f>
      </c>
      <c r="T1071">
        <f>VLOOKUP(G1071,Sku_Consolidated!A2:R957,18,FALSE)</f>
      </c>
      <c r="U1071">
        <v>4806532531588</v>
      </c>
      <c r="V1071">
        <f>IF(VLOOKUP(G1071,Sku_Consolidated!A2:S957,19,FALSE)="SHOWCASE", VLOOKUP(E1071,Store_Showcase!B2:L144,11, FALSE), IF(VLOOKUP(G1071,Sku_Consolidated!A2:S957,19,FALSE)="VAM",VLOOKUP(E1071,Store_VAM!B2:L273,11, FALSE),VLOOKUP(E1071,Store_SRP!B2:L110,11, FALSE)))</f>
      </c>
      <c r="W1071">
        <f>VLOOKUP(G1071,Sku_Consolidated!A2:W957,11,FALSE)</f>
      </c>
      <c r="X1071">
        <f>VLOOKUP(G1071,Sku_Consolidated!A2:H957,8,FALSE)</f>
      </c>
      <c r="Y1071">
        <f>VLOOKUP(G1071,Sku_Consolidated!A2:I957,9,FALSE)</f>
      </c>
      <c r="Z1071" t="s">
        <v>38</v>
      </c>
      <c r="AA1071">
        <f>VLOOKUP(G1071,Sku_Consolidated!A2:E957,5,FALSE)</f>
      </c>
      <c r="AB1071">
        <f>IF(VLOOKUP(G1071,Sku_Consolidated!A2:S957,19,FALSE)="SHOWCASE", VLOOKUP(E1071,Store_Showcase!B2:N144,13, FALSE), IF(VLOOKUP(G1071,Sku_Consolidated!A2:S957,19,FALSE)="VAM",VLOOKUP(E1071,Store_VAM!B2:N273,13, FALSE),VLOOKUP(E1071,Store_SRP!B2:N110,13, FALSE)))</f>
      </c>
      <c r="AC1071">
        <f>IF(IFERROR(AB1071,TRUE)=TRUE, "-","OK")</f>
      </c>
      <c r="AD1071" s="8" t="s">
        <v>2397</v>
      </c>
      <c r="AE1071" s="8" t="s">
        <v>2398</v>
      </c>
      <c r="AF1071">
        <f>IF(IFERROR(VLOOKUP(E1071,Store_Showcase!B2:H144,{5}, FALSE), TRUE)=TRUE, IF(IFERROR(VLOOKUP(E1071,Store_SRP!B2:H110,{5}, FALSE), TRUE)=TRUE,VLOOKUP(E1071,Store_VAM!B2:H273,{5}, FALSE),VLOOKUP(E1071,Store_SRP!B2:H110,{5}, FALSE)), VLOOKUP(E1071,Store_Showcase!B2:H144,{5}, FALSE))</f>
      </c>
      <c r="AG1071">
        <f>IF(IFERROR(VLOOKUP(E1071,Store_Showcase!B2:H144,{6}, FALSE), TRUE)=TRUE, IF(IFERROR(VLOOKUP(E1071,Store_SRP!B2:H110,{6}, FALSE), TRUE)=TRUE,VLOOKUP(E1071,Store_VAM!B2:H273,{6}, FALSE),VLOOKUP(E1071,Store_SRP!B2:H110,{6}, FALSE)), VLOOKUP(E1071,Store_Showcase!B2:H144,{6}, FALSE))</f>
      </c>
      <c r="AH1071">
        <f>VLOOKUP(G1071,Sku_Consolidated!A2:R957,18,FALSE)</f>
      </c>
      <c r="AI1071">
        <f>VLOOKUP(G1071,Sku_Consolidated!A2:S957,19,FALSE)</f>
      </c>
      <c r="AJ1071">
        <f>VLOOKUP(G1071,Sku_Consolidated!A2:T957,20,FALSE)</f>
      </c>
    </row>
    <row r="1072" spans="1:36" x14ac:dyDescent="0.25">
      <c r="A1072">
        <v>2024</v>
      </c>
      <c r="B1072" t="s">
        <v>31</v>
      </c>
      <c r="C1072" t="s">
        <v>32</v>
      </c>
      <c r="D1072" t="s">
        <v>33</v>
      </c>
      <c r="E1072">
        <v>136</v>
      </c>
      <c r="F1072">
        <f>IF(IFERROR(VLOOKUP(E1072,Store_Showcase!B2:H144,{2}, FALSE), TRUE)=TRUE, IF(IFERROR(VLOOKUP(E1072,Store_SRP!B2:H110,{2}, FALSE), TRUE)=TRUE,VLOOKUP(E1072,Store_VAM!B2:H273,{2}, FALSE),VLOOKUP(E1072,Store_SRP!B2:H110,{2}, FALSE)), VLOOKUP(E1072,Store_Showcase!B2:H144,{2}, FALSE))</f>
      </c>
      <c r="G1072">
        <v>657353</v>
      </c>
      <c r="H1072" t="s">
        <v>779</v>
      </c>
      <c r="I1072" s="8" t="s">
        <v>1198</v>
      </c>
      <c r="J1072" t="s">
        <v>12</v>
      </c>
      <c r="K1072" s="8">
        <f>IF(J1072="PCK", I1072, 0)</f>
      </c>
      <c r="L1072" s="8">
        <f>IF(J1072="KLS", I1072, IF(J1072="PCK", I1072*VLOOKUP(G1072,Sku_Consolidated!A2:U957,21, FALSE),I1072*VLOOKUP(G1072,Sku_Consolidated!A2:U957,21, FALSE)))</f>
      </c>
      <c r="M1072" s="8">
        <f>IF(J1072="PCS", I1072, 0)</f>
      </c>
      <c r="N1072" s="8" t="s">
        <v>2399</v>
      </c>
      <c r="O1072" s="8">
        <f>N1072 * VLOOKUP(E1072&amp;VLOOKUP(G1072,Sku_Consolidated!A2:Q957,17,FALSE),Sku_CommRate!A2:E1002, 5, FALSE)</f>
      </c>
      <c r="P1072" s="8">
        <f>N1072 - O1072</f>
      </c>
      <c r="Q1072">
        <f>VLOOKUP(G1072,Sku_Consolidated!A2:G957,7, FALSE)</f>
      </c>
      <c r="R1072">
        <f>IF(IFERROR(VLOOKUP(E1072,Store_Showcase!B2:H144,7, FALSE), TRUE)=TRUE, IF(IFERROR(VLOOKUP(E1072,Store_SRP!B2:H110,7, FALSE), TRUE)=TRUE,VLOOKUP(E1072,Store_VAM!B2:H273,7, FALSE),VLOOKUP(E1072,Store_SRP!B2:H110,7, FALSE)), VLOOKUP(E1072,Store_Showcase!B2:H144,7, FALSE))</f>
      </c>
      <c r="S1072">
        <f>IF(IFERROR(VLOOKUP(E1072,Store_Showcase!B2:I144,8, FALSE), TRUE)=TRUE, IF(IFERROR(VLOOKUP(E1072,Store_SRP!B2:I110,8, FALSE), TRUE)=TRUE,VLOOKUP(E1072,Store_VAM!B2:I273,8, FALSE),VLOOKUP(E1072,Store_SRP!B2:I110,8, FALSE)), VLOOKUP(E1072,Store_Showcase!B2:I144,8, FALSE))</f>
      </c>
      <c r="T1072">
        <f>VLOOKUP(G1072,Sku_Consolidated!A2:R957,18,FALSE)</f>
      </c>
      <c r="U1072">
        <v>4806532531588</v>
      </c>
      <c r="V1072">
        <f>IF(VLOOKUP(G1072,Sku_Consolidated!A2:S957,19,FALSE)="SHOWCASE", VLOOKUP(E1072,Store_Showcase!B2:L144,11, FALSE), IF(VLOOKUP(G1072,Sku_Consolidated!A2:S957,19,FALSE)="VAM",VLOOKUP(E1072,Store_VAM!B2:L273,11, FALSE),VLOOKUP(E1072,Store_SRP!B2:L110,11, FALSE)))</f>
      </c>
      <c r="W1072">
        <f>VLOOKUP(G1072,Sku_Consolidated!A2:W957,11,FALSE)</f>
      </c>
      <c r="X1072">
        <f>VLOOKUP(G1072,Sku_Consolidated!A2:H957,8,FALSE)</f>
      </c>
      <c r="Y1072">
        <f>VLOOKUP(G1072,Sku_Consolidated!A2:I957,9,FALSE)</f>
      </c>
      <c r="Z1072" t="s">
        <v>38</v>
      </c>
      <c r="AA1072">
        <f>VLOOKUP(G1072,Sku_Consolidated!A2:E957,5,FALSE)</f>
      </c>
      <c r="AB1072">
        <f>IF(VLOOKUP(G1072,Sku_Consolidated!A2:S957,19,FALSE)="SHOWCASE", VLOOKUP(E1072,Store_Showcase!B2:N144,13, FALSE), IF(VLOOKUP(G1072,Sku_Consolidated!A2:S957,19,FALSE)="VAM",VLOOKUP(E1072,Store_VAM!B2:N273,13, FALSE),VLOOKUP(E1072,Store_SRP!B2:N110,13, FALSE)))</f>
      </c>
      <c r="AC1072">
        <f>IF(IFERROR(AB1072,TRUE)=TRUE, "-","OK")</f>
      </c>
      <c r="AD1072" s="8" t="s">
        <v>2400</v>
      </c>
      <c r="AE1072" s="8" t="s">
        <v>2401</v>
      </c>
      <c r="AF1072">
        <f>IF(IFERROR(VLOOKUP(E1072,Store_Showcase!B2:H144,{5}, FALSE), TRUE)=TRUE, IF(IFERROR(VLOOKUP(E1072,Store_SRP!B2:H110,{5}, FALSE), TRUE)=TRUE,VLOOKUP(E1072,Store_VAM!B2:H273,{5}, FALSE),VLOOKUP(E1072,Store_SRP!B2:H110,{5}, FALSE)), VLOOKUP(E1072,Store_Showcase!B2:H144,{5}, FALSE))</f>
      </c>
      <c r="AG1072">
        <f>IF(IFERROR(VLOOKUP(E1072,Store_Showcase!B2:H144,{6}, FALSE), TRUE)=TRUE, IF(IFERROR(VLOOKUP(E1072,Store_SRP!B2:H110,{6}, FALSE), TRUE)=TRUE,VLOOKUP(E1072,Store_VAM!B2:H273,{6}, FALSE),VLOOKUP(E1072,Store_SRP!B2:H110,{6}, FALSE)), VLOOKUP(E1072,Store_Showcase!B2:H144,{6}, FALSE))</f>
      </c>
      <c r="AH1072">
        <f>VLOOKUP(G1072,Sku_Consolidated!A2:R957,18,FALSE)</f>
      </c>
      <c r="AI1072">
        <f>VLOOKUP(G1072,Sku_Consolidated!A2:S957,19,FALSE)</f>
      </c>
      <c r="AJ1072">
        <f>VLOOKUP(G1072,Sku_Consolidated!A2:T957,20,FALSE)</f>
      </c>
    </row>
    <row r="1073" spans="1:36" x14ac:dyDescent="0.25">
      <c r="A1073">
        <v>2024</v>
      </c>
      <c r="B1073" t="s">
        <v>31</v>
      </c>
      <c r="C1073" t="s">
        <v>32</v>
      </c>
      <c r="D1073" t="s">
        <v>33</v>
      </c>
      <c r="E1073">
        <v>150</v>
      </c>
      <c r="F1073">
        <f>IF(IFERROR(VLOOKUP(E1073,Store_Showcase!B2:H144,{2}, FALSE), TRUE)=TRUE, IF(IFERROR(VLOOKUP(E1073,Store_SRP!B2:H110,{2}, FALSE), TRUE)=TRUE,VLOOKUP(E1073,Store_VAM!B2:H273,{2}, FALSE),VLOOKUP(E1073,Store_SRP!B2:H110,{2}, FALSE)), VLOOKUP(E1073,Store_Showcase!B2:H144,{2}, FALSE))</f>
      </c>
      <c r="G1073">
        <v>655910</v>
      </c>
      <c r="H1073" t="s">
        <v>1560</v>
      </c>
      <c r="I1073" s="8" t="s">
        <v>2204</v>
      </c>
      <c r="J1073" t="s">
        <v>36</v>
      </c>
      <c r="K1073" s="8">
        <f>IF(J1073="PCK", I1073, 0)</f>
      </c>
      <c r="L1073" s="8">
        <f>IF(J1073="KLS", I1073, IF(J1073="PCK", I1073*VLOOKUP(G1073,Sku_Consolidated!A2:U957,21, FALSE),I1073*VLOOKUP(G1073,Sku_Consolidated!A2:U957,21, FALSE)))</f>
      </c>
      <c r="M1073" s="8">
        <f>IF(J1073="PCS", I1073, 0)</f>
      </c>
      <c r="N1073" s="8" t="s">
        <v>2402</v>
      </c>
      <c r="O1073" s="8">
        <f>N1073 * VLOOKUP(E1073&amp;VLOOKUP(G1073,Sku_Consolidated!A2:Q957,17,FALSE),Sku_CommRate!A2:E1002, 5, FALSE)</f>
      </c>
      <c r="P1073" s="8">
        <f>N1073 - O1073</f>
      </c>
      <c r="Q1073">
        <f>VLOOKUP(G1073,Sku_Consolidated!A2:G957,7, FALSE)</f>
      </c>
      <c r="R1073">
        <f>IF(IFERROR(VLOOKUP(E1073,Store_Showcase!B2:H144,7, FALSE), TRUE)=TRUE, IF(IFERROR(VLOOKUP(E1073,Store_SRP!B2:H110,7, FALSE), TRUE)=TRUE,VLOOKUP(E1073,Store_VAM!B2:H273,7, FALSE),VLOOKUP(E1073,Store_SRP!B2:H110,7, FALSE)), VLOOKUP(E1073,Store_Showcase!B2:H144,7, FALSE))</f>
      </c>
      <c r="S1073">
        <f>IF(IFERROR(VLOOKUP(E1073,Store_Showcase!B2:I144,8, FALSE), TRUE)=TRUE, IF(IFERROR(VLOOKUP(E1073,Store_SRP!B2:I110,8, FALSE), TRUE)=TRUE,VLOOKUP(E1073,Store_VAM!B2:I273,8, FALSE),VLOOKUP(E1073,Store_SRP!B2:I110,8, FALSE)), VLOOKUP(E1073,Store_Showcase!B2:I144,8, FALSE))</f>
      </c>
      <c r="T1073">
        <f>VLOOKUP(G1073,Sku_Consolidated!A2:R957,18,FALSE)</f>
      </c>
      <c r="U1073">
        <v>6504</v>
      </c>
      <c r="V1073">
        <f>IF(VLOOKUP(G1073,Sku_Consolidated!A2:S957,19,FALSE)="SHOWCASE", VLOOKUP(E1073,Store_Showcase!B2:L144,11, FALSE), IF(VLOOKUP(G1073,Sku_Consolidated!A2:S957,19,FALSE)="VAM",VLOOKUP(E1073,Store_VAM!B2:L273,11, FALSE),VLOOKUP(E1073,Store_SRP!B2:L110,11, FALSE)))</f>
      </c>
      <c r="W1073">
        <f>VLOOKUP(G1073,Sku_Consolidated!A2:W957,11,FALSE)</f>
      </c>
      <c r="X1073">
        <f>VLOOKUP(G1073,Sku_Consolidated!A2:H957,8,FALSE)</f>
      </c>
      <c r="Y1073">
        <f>VLOOKUP(G1073,Sku_Consolidated!A2:I957,9,FALSE)</f>
      </c>
      <c r="Z1073" t="s">
        <v>38</v>
      </c>
      <c r="AA1073">
        <f>VLOOKUP(G1073,Sku_Consolidated!A2:E957,5,FALSE)</f>
      </c>
      <c r="AB1073">
        <f>IF(VLOOKUP(G1073,Sku_Consolidated!A2:S957,19,FALSE)="SHOWCASE", VLOOKUP(E1073,Store_Showcase!B2:N144,13, FALSE), IF(VLOOKUP(G1073,Sku_Consolidated!A2:S957,19,FALSE)="VAM",VLOOKUP(E1073,Store_VAM!B2:N273,13, FALSE),VLOOKUP(E1073,Store_SRP!B2:N110,13, FALSE)))</f>
      </c>
      <c r="AC1073">
        <f>IF(IFERROR(AB1073,TRUE)=TRUE, "-","OK")</f>
      </c>
      <c r="AD1073" s="8" t="s">
        <v>2403</v>
      </c>
      <c r="AE1073" s="8" t="s">
        <v>2404</v>
      </c>
      <c r="AF1073">
        <f>IF(IFERROR(VLOOKUP(E1073,Store_Showcase!B2:H144,{5}, FALSE), TRUE)=TRUE, IF(IFERROR(VLOOKUP(E1073,Store_SRP!B2:H110,{5}, FALSE), TRUE)=TRUE,VLOOKUP(E1073,Store_VAM!B2:H273,{5}, FALSE),VLOOKUP(E1073,Store_SRP!B2:H110,{5}, FALSE)), VLOOKUP(E1073,Store_Showcase!B2:H144,{5}, FALSE))</f>
      </c>
      <c r="AG1073">
        <f>IF(IFERROR(VLOOKUP(E1073,Store_Showcase!B2:H144,{6}, FALSE), TRUE)=TRUE, IF(IFERROR(VLOOKUP(E1073,Store_SRP!B2:H110,{6}, FALSE), TRUE)=TRUE,VLOOKUP(E1073,Store_VAM!B2:H273,{6}, FALSE),VLOOKUP(E1073,Store_SRP!B2:H110,{6}, FALSE)), VLOOKUP(E1073,Store_Showcase!B2:H144,{6}, FALSE))</f>
      </c>
      <c r="AH1073">
        <f>VLOOKUP(G1073,Sku_Consolidated!A2:R957,18,FALSE)</f>
      </c>
      <c r="AI1073">
        <f>VLOOKUP(G1073,Sku_Consolidated!A2:S957,19,FALSE)</f>
      </c>
      <c r="AJ1073">
        <f>VLOOKUP(G1073,Sku_Consolidated!A2:T957,20,FALSE)</f>
      </c>
    </row>
    <row r="1074" spans="1:36" x14ac:dyDescent="0.25">
      <c r="A1074">
        <v>2024</v>
      </c>
      <c r="B1074" t="s">
        <v>31</v>
      </c>
      <c r="C1074" t="s">
        <v>32</v>
      </c>
      <c r="D1074" t="s">
        <v>33</v>
      </c>
      <c r="E1074">
        <v>266</v>
      </c>
      <c r="F1074">
        <f>IF(IFERROR(VLOOKUP(E1074,Store_Showcase!B2:H144,{2}, FALSE), TRUE)=TRUE, IF(IFERROR(VLOOKUP(E1074,Store_SRP!B2:H110,{2}, FALSE), TRUE)=TRUE,VLOOKUP(E1074,Store_VAM!B2:H273,{2}, FALSE),VLOOKUP(E1074,Store_SRP!B2:H110,{2}, FALSE)), VLOOKUP(E1074,Store_Showcase!B2:H144,{2}, FALSE))</f>
      </c>
      <c r="G1074">
        <v>655711</v>
      </c>
      <c r="H1074" t="s">
        <v>159</v>
      </c>
      <c r="I1074" s="8" t="s">
        <v>2405</v>
      </c>
      <c r="J1074" t="s">
        <v>36</v>
      </c>
      <c r="K1074" s="8">
        <f>IF(J1074="PCK", I1074, 0)</f>
      </c>
      <c r="L1074" s="8">
        <f>IF(J1074="KLS", I1074, IF(J1074="PCK", I1074*VLOOKUP(G1074,Sku_Consolidated!A2:U957,21, FALSE),I1074*VLOOKUP(G1074,Sku_Consolidated!A2:U957,21, FALSE)))</f>
      </c>
      <c r="M1074" s="8">
        <f>IF(J1074="PCS", I1074, 0)</f>
      </c>
      <c r="N1074" s="8" t="s">
        <v>2406</v>
      </c>
      <c r="O1074" s="8">
        <f>N1074 * VLOOKUP(E1074&amp;VLOOKUP(G1074,Sku_Consolidated!A2:Q957,17,FALSE),Sku_CommRate!A2:E1002, 5, FALSE)</f>
      </c>
      <c r="P1074" s="8">
        <f>N1074 - O1074</f>
      </c>
      <c r="Q1074">
        <f>VLOOKUP(G1074,Sku_Consolidated!A2:G957,7, FALSE)</f>
      </c>
      <c r="R1074">
        <f>IF(IFERROR(VLOOKUP(E1074,Store_Showcase!B2:H144,7, FALSE), TRUE)=TRUE, IF(IFERROR(VLOOKUP(E1074,Store_SRP!B2:H110,7, FALSE), TRUE)=TRUE,VLOOKUP(E1074,Store_VAM!B2:H273,7, FALSE),VLOOKUP(E1074,Store_SRP!B2:H110,7, FALSE)), VLOOKUP(E1074,Store_Showcase!B2:H144,7, FALSE))</f>
      </c>
      <c r="S1074">
        <f>IF(IFERROR(VLOOKUP(E1074,Store_Showcase!B2:I144,8, FALSE), TRUE)=TRUE, IF(IFERROR(VLOOKUP(E1074,Store_SRP!B2:I110,8, FALSE), TRUE)=TRUE,VLOOKUP(E1074,Store_VAM!B2:I273,8, FALSE),VLOOKUP(E1074,Store_SRP!B2:I110,8, FALSE)), VLOOKUP(E1074,Store_Showcase!B2:I144,8, FALSE))</f>
      </c>
      <c r="T1074">
        <f>VLOOKUP(G1074,Sku_Consolidated!A2:R957,18,FALSE)</f>
      </c>
      <c r="U1074">
        <v>6439</v>
      </c>
      <c r="V1074">
        <f>IF(VLOOKUP(G1074,Sku_Consolidated!A2:S957,19,FALSE)="SHOWCASE", VLOOKUP(E1074,Store_Showcase!B2:L144,11, FALSE), IF(VLOOKUP(G1074,Sku_Consolidated!A2:S957,19,FALSE)="VAM",VLOOKUP(E1074,Store_VAM!B2:L273,11, FALSE),VLOOKUP(E1074,Store_SRP!B2:L110,11, FALSE)))</f>
      </c>
      <c r="W1074">
        <f>VLOOKUP(G1074,Sku_Consolidated!A2:W957,11,FALSE)</f>
      </c>
      <c r="X1074">
        <f>VLOOKUP(G1074,Sku_Consolidated!A2:H957,8,FALSE)</f>
      </c>
      <c r="Y1074">
        <f>VLOOKUP(G1074,Sku_Consolidated!A2:I957,9,FALSE)</f>
      </c>
      <c r="Z1074" t="s">
        <v>38</v>
      </c>
      <c r="AA1074">
        <f>VLOOKUP(G1074,Sku_Consolidated!A2:E957,5,FALSE)</f>
      </c>
      <c r="AB1074">
        <f>IF(VLOOKUP(G1074,Sku_Consolidated!A2:S957,19,FALSE)="SHOWCASE", VLOOKUP(E1074,Store_Showcase!B2:N144,13, FALSE), IF(VLOOKUP(G1074,Sku_Consolidated!A2:S957,19,FALSE)="VAM",VLOOKUP(E1074,Store_VAM!B2:N273,13, FALSE),VLOOKUP(E1074,Store_SRP!B2:N110,13, FALSE)))</f>
      </c>
      <c r="AC1074">
        <f>IF(IFERROR(AB1074,TRUE)=TRUE, "-","OK")</f>
      </c>
      <c r="AD1074" s="8" t="s">
        <v>2406</v>
      </c>
      <c r="AE1074" s="8" t="s">
        <v>39</v>
      </c>
      <c r="AF1074">
        <f>IF(IFERROR(VLOOKUP(E1074,Store_Showcase!B2:H144,{5}, FALSE), TRUE)=TRUE, IF(IFERROR(VLOOKUP(E1074,Store_SRP!B2:H110,{5}, FALSE), TRUE)=TRUE,VLOOKUP(E1074,Store_VAM!B2:H273,{5}, FALSE),VLOOKUP(E1074,Store_SRP!B2:H110,{5}, FALSE)), VLOOKUP(E1074,Store_Showcase!B2:H144,{5}, FALSE))</f>
      </c>
      <c r="AG1074">
        <f>IF(IFERROR(VLOOKUP(E1074,Store_Showcase!B2:H144,{6}, FALSE), TRUE)=TRUE, IF(IFERROR(VLOOKUP(E1074,Store_SRP!B2:H110,{6}, FALSE), TRUE)=TRUE,VLOOKUP(E1074,Store_VAM!B2:H273,{6}, FALSE),VLOOKUP(E1074,Store_SRP!B2:H110,{6}, FALSE)), VLOOKUP(E1074,Store_Showcase!B2:H144,{6}, FALSE))</f>
      </c>
      <c r="AH1074">
        <f>VLOOKUP(G1074,Sku_Consolidated!A2:R957,18,FALSE)</f>
      </c>
      <c r="AI1074">
        <f>VLOOKUP(G1074,Sku_Consolidated!A2:S957,19,FALSE)</f>
      </c>
      <c r="AJ1074">
        <f>VLOOKUP(G1074,Sku_Consolidated!A2:T957,20,FALSE)</f>
      </c>
    </row>
    <row r="1075" spans="1:36" x14ac:dyDescent="0.25">
      <c r="A1075">
        <v>2024</v>
      </c>
      <c r="B1075" t="s">
        <v>31</v>
      </c>
      <c r="C1075" t="s">
        <v>32</v>
      </c>
      <c r="D1075" t="s">
        <v>33</v>
      </c>
      <c r="E1075">
        <v>423</v>
      </c>
      <c r="F1075">
        <f>IF(IFERROR(VLOOKUP(E1075,Store_Showcase!B2:H144,{2}, FALSE), TRUE)=TRUE, IF(IFERROR(VLOOKUP(E1075,Store_SRP!B2:H110,{2}, FALSE), TRUE)=TRUE,VLOOKUP(E1075,Store_VAM!B2:H273,{2}, FALSE),VLOOKUP(E1075,Store_SRP!B2:H110,{2}, FALSE)), VLOOKUP(E1075,Store_Showcase!B2:H144,{2}, FALSE))</f>
      </c>
      <c r="G1075">
        <v>655727</v>
      </c>
      <c r="H1075" t="s">
        <v>1396</v>
      </c>
      <c r="I1075" s="8" t="s">
        <v>2407</v>
      </c>
      <c r="J1075" t="s">
        <v>36</v>
      </c>
      <c r="K1075" s="8">
        <f>IF(J1075="PCK", I1075, 0)</f>
      </c>
      <c r="L1075" s="8">
        <f>IF(J1075="KLS", I1075, IF(J1075="PCK", I1075*VLOOKUP(G1075,Sku_Consolidated!A2:U957,21, FALSE),I1075*VLOOKUP(G1075,Sku_Consolidated!A2:U957,21, FALSE)))</f>
      </c>
      <c r="M1075" s="8">
        <f>IF(J1075="PCS", I1075, 0)</f>
      </c>
      <c r="N1075" s="8" t="s">
        <v>2408</v>
      </c>
      <c r="O1075" s="8">
        <f>N1075 * VLOOKUP(E1075&amp;VLOOKUP(G1075,Sku_Consolidated!A2:Q957,17,FALSE),Sku_CommRate!A2:E1002, 5, FALSE)</f>
      </c>
      <c r="P1075" s="8">
        <f>N1075 - O1075</f>
      </c>
      <c r="Q1075">
        <f>VLOOKUP(G1075,Sku_Consolidated!A2:G957,7, FALSE)</f>
      </c>
      <c r="R1075">
        <f>IF(IFERROR(VLOOKUP(E1075,Store_Showcase!B2:H144,7, FALSE), TRUE)=TRUE, IF(IFERROR(VLOOKUP(E1075,Store_SRP!B2:H110,7, FALSE), TRUE)=TRUE,VLOOKUP(E1075,Store_VAM!B2:H273,7, FALSE),VLOOKUP(E1075,Store_SRP!B2:H110,7, FALSE)), VLOOKUP(E1075,Store_Showcase!B2:H144,7, FALSE))</f>
      </c>
      <c r="S1075">
        <f>IF(IFERROR(VLOOKUP(E1075,Store_Showcase!B2:I144,8, FALSE), TRUE)=TRUE, IF(IFERROR(VLOOKUP(E1075,Store_SRP!B2:I110,8, FALSE), TRUE)=TRUE,VLOOKUP(E1075,Store_VAM!B2:I273,8, FALSE),VLOOKUP(E1075,Store_SRP!B2:I110,8, FALSE)), VLOOKUP(E1075,Store_Showcase!B2:I144,8, FALSE))</f>
      </c>
      <c r="T1075">
        <f>VLOOKUP(G1075,Sku_Consolidated!A2:R957,18,FALSE)</f>
      </c>
      <c r="U1075">
        <v>6450</v>
      </c>
      <c r="V1075">
        <f>IF(VLOOKUP(G1075,Sku_Consolidated!A2:S957,19,FALSE)="SHOWCASE", VLOOKUP(E1075,Store_Showcase!B2:L144,11, FALSE), IF(VLOOKUP(G1075,Sku_Consolidated!A2:S957,19,FALSE)="VAM",VLOOKUP(E1075,Store_VAM!B2:L273,11, FALSE),VLOOKUP(E1075,Store_SRP!B2:L110,11, FALSE)))</f>
      </c>
      <c r="W1075">
        <f>VLOOKUP(G1075,Sku_Consolidated!A2:W957,11,FALSE)</f>
      </c>
      <c r="X1075">
        <f>VLOOKUP(G1075,Sku_Consolidated!A2:H957,8,FALSE)</f>
      </c>
      <c r="Y1075">
        <f>VLOOKUP(G1075,Sku_Consolidated!A2:I957,9,FALSE)</f>
      </c>
      <c r="Z1075" t="s">
        <v>38</v>
      </c>
      <c r="AA1075">
        <f>VLOOKUP(G1075,Sku_Consolidated!A2:E957,5,FALSE)</f>
      </c>
      <c r="AB1075">
        <f>IF(VLOOKUP(G1075,Sku_Consolidated!A2:S957,19,FALSE)="SHOWCASE", VLOOKUP(E1075,Store_Showcase!B2:N144,13, FALSE), IF(VLOOKUP(G1075,Sku_Consolidated!A2:S957,19,FALSE)="VAM",VLOOKUP(E1075,Store_VAM!B2:N273,13, FALSE),VLOOKUP(E1075,Store_SRP!B2:N110,13, FALSE)))</f>
      </c>
      <c r="AC1075">
        <f>IF(IFERROR(AB1075,TRUE)=TRUE, "-","OK")</f>
      </c>
      <c r="AD1075" s="8" t="s">
        <v>2408</v>
      </c>
      <c r="AE1075" s="8" t="s">
        <v>39</v>
      </c>
      <c r="AF1075">
        <f>IF(IFERROR(VLOOKUP(E1075,Store_Showcase!B2:H144,{5}, FALSE), TRUE)=TRUE, IF(IFERROR(VLOOKUP(E1075,Store_SRP!B2:H110,{5}, FALSE), TRUE)=TRUE,VLOOKUP(E1075,Store_VAM!B2:H273,{5}, FALSE),VLOOKUP(E1075,Store_SRP!B2:H110,{5}, FALSE)), VLOOKUP(E1075,Store_Showcase!B2:H144,{5}, FALSE))</f>
      </c>
      <c r="AG1075">
        <f>IF(IFERROR(VLOOKUP(E1075,Store_Showcase!B2:H144,{6}, FALSE), TRUE)=TRUE, IF(IFERROR(VLOOKUP(E1075,Store_SRP!B2:H110,{6}, FALSE), TRUE)=TRUE,VLOOKUP(E1075,Store_VAM!B2:H273,{6}, FALSE),VLOOKUP(E1075,Store_SRP!B2:H110,{6}, FALSE)), VLOOKUP(E1075,Store_Showcase!B2:H144,{6}, FALSE))</f>
      </c>
      <c r="AH1075">
        <f>VLOOKUP(G1075,Sku_Consolidated!A2:R957,18,FALSE)</f>
      </c>
      <c r="AI1075">
        <f>VLOOKUP(G1075,Sku_Consolidated!A2:S957,19,FALSE)</f>
      </c>
      <c r="AJ1075">
        <f>VLOOKUP(G1075,Sku_Consolidated!A2:T957,20,FALSE)</f>
      </c>
    </row>
    <row r="1076" spans="1:36" x14ac:dyDescent="0.25">
      <c r="A1076">
        <v>2024</v>
      </c>
      <c r="B1076" t="s">
        <v>31</v>
      </c>
      <c r="C1076" t="s">
        <v>32</v>
      </c>
      <c r="D1076" t="s">
        <v>33</v>
      </c>
      <c r="E1076">
        <v>736</v>
      </c>
      <c r="F1076">
        <f>IF(IFERROR(VLOOKUP(E1076,Store_Showcase!B2:H144,{2}, FALSE), TRUE)=TRUE, IF(IFERROR(VLOOKUP(E1076,Store_SRP!B2:H110,{2}, FALSE), TRUE)=TRUE,VLOOKUP(E1076,Store_VAM!B2:H273,{2}, FALSE),VLOOKUP(E1076,Store_SRP!B2:H110,{2}, FALSE)), VLOOKUP(E1076,Store_Showcase!B2:H144,{2}, FALSE))</f>
      </c>
      <c r="G1076">
        <v>655307</v>
      </c>
      <c r="H1076" t="s">
        <v>389</v>
      </c>
      <c r="I1076" s="8" t="s">
        <v>2409</v>
      </c>
      <c r="J1076" t="s">
        <v>36</v>
      </c>
      <c r="K1076" s="8">
        <f>IF(J1076="PCK", I1076, 0)</f>
      </c>
      <c r="L1076" s="8">
        <f>IF(J1076="KLS", I1076, IF(J1076="PCK", I1076*VLOOKUP(G1076,Sku_Consolidated!A2:U957,21, FALSE),I1076*VLOOKUP(G1076,Sku_Consolidated!A2:U957,21, FALSE)))</f>
      </c>
      <c r="M1076" s="8">
        <f>IF(J1076="PCS", I1076, 0)</f>
      </c>
      <c r="N1076" s="8" t="s">
        <v>2410</v>
      </c>
      <c r="O1076" s="8">
        <f>N1076 * VLOOKUP(E1076&amp;VLOOKUP(G1076,Sku_Consolidated!A2:Q957,17,FALSE),Sku_CommRate!A2:E1002, 5, FALSE)</f>
      </c>
      <c r="P1076" s="8">
        <f>N1076 - O1076</f>
      </c>
      <c r="Q1076">
        <f>VLOOKUP(G1076,Sku_Consolidated!A2:G957,7, FALSE)</f>
      </c>
      <c r="R1076">
        <f>IF(IFERROR(VLOOKUP(E1076,Store_Showcase!B2:H144,7, FALSE), TRUE)=TRUE, IF(IFERROR(VLOOKUP(E1076,Store_SRP!B2:H110,7, FALSE), TRUE)=TRUE,VLOOKUP(E1076,Store_VAM!B2:H273,7, FALSE),VLOOKUP(E1076,Store_SRP!B2:H110,7, FALSE)), VLOOKUP(E1076,Store_Showcase!B2:H144,7, FALSE))</f>
      </c>
      <c r="S1076">
        <f>IF(IFERROR(VLOOKUP(E1076,Store_Showcase!B2:I144,8, FALSE), TRUE)=TRUE, IF(IFERROR(VLOOKUP(E1076,Store_SRP!B2:I110,8, FALSE), TRUE)=TRUE,VLOOKUP(E1076,Store_VAM!B2:I273,8, FALSE),VLOOKUP(E1076,Store_SRP!B2:I110,8, FALSE)), VLOOKUP(E1076,Store_Showcase!B2:I144,8, FALSE))</f>
      </c>
      <c r="T1076">
        <f>VLOOKUP(G1076,Sku_Consolidated!A2:R957,18,FALSE)</f>
      </c>
      <c r="U1076">
        <v>6234</v>
      </c>
      <c r="V1076">
        <f>IF(VLOOKUP(G1076,Sku_Consolidated!A2:S957,19,FALSE)="SHOWCASE", VLOOKUP(E1076,Store_Showcase!B2:L144,11, FALSE), IF(VLOOKUP(G1076,Sku_Consolidated!A2:S957,19,FALSE)="VAM",VLOOKUP(E1076,Store_VAM!B2:L273,11, FALSE),VLOOKUP(E1076,Store_SRP!B2:L110,11, FALSE)))</f>
      </c>
      <c r="W1076">
        <f>VLOOKUP(G1076,Sku_Consolidated!A2:W957,11,FALSE)</f>
      </c>
      <c r="X1076">
        <f>VLOOKUP(G1076,Sku_Consolidated!A2:H957,8,FALSE)</f>
      </c>
      <c r="Y1076">
        <f>VLOOKUP(G1076,Sku_Consolidated!A2:I957,9,FALSE)</f>
      </c>
      <c r="Z1076" t="s">
        <v>38</v>
      </c>
      <c r="AA1076">
        <f>VLOOKUP(G1076,Sku_Consolidated!A2:E957,5,FALSE)</f>
      </c>
      <c r="AB1076">
        <f>IF(VLOOKUP(G1076,Sku_Consolidated!A2:S957,19,FALSE)="SHOWCASE", VLOOKUP(E1076,Store_Showcase!B2:N144,13, FALSE), IF(VLOOKUP(G1076,Sku_Consolidated!A2:S957,19,FALSE)="VAM",VLOOKUP(E1076,Store_VAM!B2:N273,13, FALSE),VLOOKUP(E1076,Store_SRP!B2:N110,13, FALSE)))</f>
      </c>
      <c r="AC1076">
        <f>IF(IFERROR(AB1076,TRUE)=TRUE, "-","OK")</f>
      </c>
      <c r="AD1076" s="8" t="s">
        <v>2410</v>
      </c>
      <c r="AE1076" s="8" t="s">
        <v>39</v>
      </c>
      <c r="AF1076">
        <f>IF(IFERROR(VLOOKUP(E1076,Store_Showcase!B2:H144,{5}, FALSE), TRUE)=TRUE, IF(IFERROR(VLOOKUP(E1076,Store_SRP!B2:H110,{5}, FALSE), TRUE)=TRUE,VLOOKUP(E1076,Store_VAM!B2:H273,{5}, FALSE),VLOOKUP(E1076,Store_SRP!B2:H110,{5}, FALSE)), VLOOKUP(E1076,Store_Showcase!B2:H144,{5}, FALSE))</f>
      </c>
      <c r="AG1076">
        <f>IF(IFERROR(VLOOKUP(E1076,Store_Showcase!B2:H144,{6}, FALSE), TRUE)=TRUE, IF(IFERROR(VLOOKUP(E1076,Store_SRP!B2:H110,{6}, FALSE), TRUE)=TRUE,VLOOKUP(E1076,Store_VAM!B2:H273,{6}, FALSE),VLOOKUP(E1076,Store_SRP!B2:H110,{6}, FALSE)), VLOOKUP(E1076,Store_Showcase!B2:H144,{6}, FALSE))</f>
      </c>
      <c r="AH1076">
        <f>VLOOKUP(G1076,Sku_Consolidated!A2:R957,18,FALSE)</f>
      </c>
      <c r="AI1076">
        <f>VLOOKUP(G1076,Sku_Consolidated!A2:S957,19,FALSE)</f>
      </c>
      <c r="AJ1076">
        <f>VLOOKUP(G1076,Sku_Consolidated!A2:T957,20,FALSE)</f>
      </c>
    </row>
    <row r="1077" spans="1:36" x14ac:dyDescent="0.25">
      <c r="A1077">
        <v>2024</v>
      </c>
      <c r="B1077" t="s">
        <v>31</v>
      </c>
      <c r="C1077" t="s">
        <v>32</v>
      </c>
      <c r="D1077" t="s">
        <v>33</v>
      </c>
      <c r="E1077">
        <v>722</v>
      </c>
      <c r="F1077">
        <f>IF(IFERROR(VLOOKUP(E1077,Store_Showcase!B2:H144,{2}, FALSE), TRUE)=TRUE, IF(IFERROR(VLOOKUP(E1077,Store_SRP!B2:H110,{2}, FALSE), TRUE)=TRUE,VLOOKUP(E1077,Store_VAM!B2:H273,{2}, FALSE),VLOOKUP(E1077,Store_SRP!B2:H110,{2}, FALSE)), VLOOKUP(E1077,Store_Showcase!B2:H144,{2}, FALSE))</f>
      </c>
      <c r="G1077">
        <v>657471</v>
      </c>
      <c r="H1077" t="s">
        <v>84</v>
      </c>
      <c r="I1077" s="8" t="s">
        <v>2411</v>
      </c>
      <c r="J1077" t="s">
        <v>36</v>
      </c>
      <c r="K1077" s="8">
        <f>IF(J1077="PCK", I1077, 0)</f>
      </c>
      <c r="L1077" s="8">
        <f>IF(J1077="KLS", I1077, IF(J1077="PCK", I1077*VLOOKUP(G1077,Sku_Consolidated!A2:U957,21, FALSE),I1077*VLOOKUP(G1077,Sku_Consolidated!A2:U957,21, FALSE)))</f>
      </c>
      <c r="M1077" s="8">
        <f>IF(J1077="PCS", I1077, 0)</f>
      </c>
      <c r="N1077" s="8" t="s">
        <v>2412</v>
      </c>
      <c r="O1077" s="8">
        <f>N1077 * VLOOKUP(E1077&amp;VLOOKUP(G1077,Sku_Consolidated!A2:Q957,17,FALSE),Sku_CommRate!A2:E1002, 5, FALSE)</f>
      </c>
      <c r="P1077" s="8">
        <f>N1077 - O1077</f>
      </c>
      <c r="Q1077">
        <f>VLOOKUP(G1077,Sku_Consolidated!A2:G957,7, FALSE)</f>
      </c>
      <c r="R1077">
        <f>IF(IFERROR(VLOOKUP(E1077,Store_Showcase!B2:H144,7, FALSE), TRUE)=TRUE, IF(IFERROR(VLOOKUP(E1077,Store_SRP!B2:H110,7, FALSE), TRUE)=TRUE,VLOOKUP(E1077,Store_VAM!B2:H273,7, FALSE),VLOOKUP(E1077,Store_SRP!B2:H110,7, FALSE)), VLOOKUP(E1077,Store_Showcase!B2:H144,7, FALSE))</f>
      </c>
      <c r="S1077">
        <f>IF(IFERROR(VLOOKUP(E1077,Store_Showcase!B2:I144,8, FALSE), TRUE)=TRUE, IF(IFERROR(VLOOKUP(E1077,Store_SRP!B2:I110,8, FALSE), TRUE)=TRUE,VLOOKUP(E1077,Store_VAM!B2:I273,8, FALSE),VLOOKUP(E1077,Store_SRP!B2:I110,8, FALSE)), VLOOKUP(E1077,Store_Showcase!B2:I144,8, FALSE))</f>
      </c>
      <c r="T1077">
        <f>VLOOKUP(G1077,Sku_Consolidated!A2:R957,18,FALSE)</f>
      </c>
      <c r="U1077">
        <v>7074</v>
      </c>
      <c r="V1077">
        <f>IF(VLOOKUP(G1077,Sku_Consolidated!A2:S957,19,FALSE)="SHOWCASE", VLOOKUP(E1077,Store_Showcase!B2:L144,11, FALSE), IF(VLOOKUP(G1077,Sku_Consolidated!A2:S957,19,FALSE)="VAM",VLOOKUP(E1077,Store_VAM!B2:L273,11, FALSE),VLOOKUP(E1077,Store_SRP!B2:L110,11, FALSE)))</f>
      </c>
      <c r="W1077">
        <f>VLOOKUP(G1077,Sku_Consolidated!A2:W957,11,FALSE)</f>
      </c>
      <c r="X1077">
        <f>VLOOKUP(G1077,Sku_Consolidated!A2:H957,8,FALSE)</f>
      </c>
      <c r="Y1077">
        <f>VLOOKUP(G1077,Sku_Consolidated!A2:I957,9,FALSE)</f>
      </c>
      <c r="Z1077" t="s">
        <v>38</v>
      </c>
      <c r="AA1077">
        <f>VLOOKUP(G1077,Sku_Consolidated!A2:E957,5,FALSE)</f>
      </c>
      <c r="AB1077">
        <f>IF(VLOOKUP(G1077,Sku_Consolidated!A2:S957,19,FALSE)="SHOWCASE", VLOOKUP(E1077,Store_Showcase!B2:N144,13, FALSE), IF(VLOOKUP(G1077,Sku_Consolidated!A2:S957,19,FALSE)="VAM",VLOOKUP(E1077,Store_VAM!B2:N273,13, FALSE),VLOOKUP(E1077,Store_SRP!B2:N110,13, FALSE)))</f>
      </c>
      <c r="AC1077">
        <f>IF(IFERROR(AB1077,TRUE)=TRUE, "-","OK")</f>
      </c>
      <c r="AD1077" s="8" t="s">
        <v>2412</v>
      </c>
      <c r="AE1077" s="8" t="s">
        <v>39</v>
      </c>
      <c r="AF1077">
        <f>IF(IFERROR(VLOOKUP(E1077,Store_Showcase!B2:H144,{5}, FALSE), TRUE)=TRUE, IF(IFERROR(VLOOKUP(E1077,Store_SRP!B2:H110,{5}, FALSE), TRUE)=TRUE,VLOOKUP(E1077,Store_VAM!B2:H273,{5}, FALSE),VLOOKUP(E1077,Store_SRP!B2:H110,{5}, FALSE)), VLOOKUP(E1077,Store_Showcase!B2:H144,{5}, FALSE))</f>
      </c>
      <c r="AG1077">
        <f>IF(IFERROR(VLOOKUP(E1077,Store_Showcase!B2:H144,{6}, FALSE), TRUE)=TRUE, IF(IFERROR(VLOOKUP(E1077,Store_SRP!B2:H110,{6}, FALSE), TRUE)=TRUE,VLOOKUP(E1077,Store_VAM!B2:H273,{6}, FALSE),VLOOKUP(E1077,Store_SRP!B2:H110,{6}, FALSE)), VLOOKUP(E1077,Store_Showcase!B2:H144,{6}, FALSE))</f>
      </c>
      <c r="AH1077">
        <f>VLOOKUP(G1077,Sku_Consolidated!A2:R957,18,FALSE)</f>
      </c>
      <c r="AI1077">
        <f>VLOOKUP(G1077,Sku_Consolidated!A2:S957,19,FALSE)</f>
      </c>
      <c r="AJ1077">
        <f>VLOOKUP(G1077,Sku_Consolidated!A2:T957,20,FALSE)</f>
      </c>
    </row>
    <row r="1078" spans="1:36" x14ac:dyDescent="0.25">
      <c r="A1078">
        <v>2024</v>
      </c>
      <c r="B1078" t="s">
        <v>31</v>
      </c>
      <c r="C1078" t="s">
        <v>32</v>
      </c>
      <c r="D1078" t="s">
        <v>33</v>
      </c>
      <c r="E1078">
        <v>497</v>
      </c>
      <c r="F1078">
        <f>IF(IFERROR(VLOOKUP(E1078,Store_Showcase!B2:H144,{2}, FALSE), TRUE)=TRUE, IF(IFERROR(VLOOKUP(E1078,Store_SRP!B2:H110,{2}, FALSE), TRUE)=TRUE,VLOOKUP(E1078,Store_VAM!B2:H273,{2}, FALSE),VLOOKUP(E1078,Store_SRP!B2:H110,{2}, FALSE)), VLOOKUP(E1078,Store_Showcase!B2:H144,{2}, FALSE))</f>
      </c>
      <c r="G1078">
        <v>687770</v>
      </c>
      <c r="H1078" t="s">
        <v>1487</v>
      </c>
      <c r="I1078" s="8" t="s">
        <v>1198</v>
      </c>
      <c r="J1078" t="s">
        <v>493</v>
      </c>
      <c r="K1078" s="8">
        <f>IF(J1078="PCK", I1078, 0)</f>
      </c>
      <c r="L1078" s="8">
        <f>IF(J1078="KLS", I1078, IF(J1078="PCK", I1078*VLOOKUP(G1078,Sku_Consolidated!A2:U957,21, FALSE),I1078*VLOOKUP(G1078,Sku_Consolidated!A2:U957,21, FALSE)))</f>
      </c>
      <c r="M1078" s="8">
        <f>IF(J1078="PCS", I1078, 0)</f>
      </c>
      <c r="N1078" s="8" t="s">
        <v>2413</v>
      </c>
      <c r="O1078" s="8">
        <f>N1078 * VLOOKUP(E1078&amp;VLOOKUP(G1078,Sku_Consolidated!A2:Q957,17,FALSE),Sku_CommRate!A2:E1002, 5, FALSE)</f>
      </c>
      <c r="P1078" s="8">
        <f>N1078 - O1078</f>
      </c>
      <c r="Q1078">
        <f>VLOOKUP(G1078,Sku_Consolidated!A2:G957,7, FALSE)</f>
      </c>
      <c r="R1078">
        <f>IF(IFERROR(VLOOKUP(E1078,Store_Showcase!B2:H144,7, FALSE), TRUE)=TRUE, IF(IFERROR(VLOOKUP(E1078,Store_SRP!B2:H110,7, FALSE), TRUE)=TRUE,VLOOKUP(E1078,Store_VAM!B2:H273,7, FALSE),VLOOKUP(E1078,Store_SRP!B2:H110,7, FALSE)), VLOOKUP(E1078,Store_Showcase!B2:H144,7, FALSE))</f>
      </c>
      <c r="S1078">
        <f>IF(IFERROR(VLOOKUP(E1078,Store_Showcase!B2:I144,8, FALSE), TRUE)=TRUE, IF(IFERROR(VLOOKUP(E1078,Store_SRP!B2:I110,8, FALSE), TRUE)=TRUE,VLOOKUP(E1078,Store_VAM!B2:I273,8, FALSE),VLOOKUP(E1078,Store_SRP!B2:I110,8, FALSE)), VLOOKUP(E1078,Store_Showcase!B2:I144,8, FALSE))</f>
      </c>
      <c r="T1078">
        <f>VLOOKUP(G1078,Sku_Consolidated!A2:R957,18,FALSE)</f>
      </c>
      <c r="U1078">
        <v>4806532531526</v>
      </c>
      <c r="V1078">
        <f>IF(VLOOKUP(G1078,Sku_Consolidated!A2:S957,19,FALSE)="SHOWCASE", VLOOKUP(E1078,Store_Showcase!B2:L144,11, FALSE), IF(VLOOKUP(G1078,Sku_Consolidated!A2:S957,19,FALSE)="VAM",VLOOKUP(E1078,Store_VAM!B2:L273,11, FALSE),VLOOKUP(E1078,Store_SRP!B2:L110,11, FALSE)))</f>
      </c>
      <c r="W1078">
        <f>VLOOKUP(G1078,Sku_Consolidated!A2:W957,11,FALSE)</f>
      </c>
      <c r="X1078">
        <f>VLOOKUP(G1078,Sku_Consolidated!A2:H957,8,FALSE)</f>
      </c>
      <c r="Y1078">
        <f>VLOOKUP(G1078,Sku_Consolidated!A2:I957,9,FALSE)</f>
      </c>
      <c r="Z1078" t="s">
        <v>38</v>
      </c>
      <c r="AA1078">
        <f>VLOOKUP(G1078,Sku_Consolidated!A2:E957,5,FALSE)</f>
      </c>
      <c r="AB1078">
        <f>IF(VLOOKUP(G1078,Sku_Consolidated!A2:S957,19,FALSE)="SHOWCASE", VLOOKUP(E1078,Store_Showcase!B2:N144,13, FALSE), IF(VLOOKUP(G1078,Sku_Consolidated!A2:S957,19,FALSE)="VAM",VLOOKUP(E1078,Store_VAM!B2:N273,13, FALSE),VLOOKUP(E1078,Store_SRP!B2:N110,13, FALSE)))</f>
      </c>
      <c r="AC1078">
        <f>IF(IFERROR(AB1078,TRUE)=TRUE, "-","OK")</f>
      </c>
      <c r="AD1078" s="8" t="s">
        <v>2414</v>
      </c>
      <c r="AE1078" s="8" t="s">
        <v>2415</v>
      </c>
      <c r="AF1078">
        <f>IF(IFERROR(VLOOKUP(E1078,Store_Showcase!B2:H144,{5}, FALSE), TRUE)=TRUE, IF(IFERROR(VLOOKUP(E1078,Store_SRP!B2:H110,{5}, FALSE), TRUE)=TRUE,VLOOKUP(E1078,Store_VAM!B2:H273,{5}, FALSE),VLOOKUP(E1078,Store_SRP!B2:H110,{5}, FALSE)), VLOOKUP(E1078,Store_Showcase!B2:H144,{5}, FALSE))</f>
      </c>
      <c r="AG1078">
        <f>IF(IFERROR(VLOOKUP(E1078,Store_Showcase!B2:H144,{6}, FALSE), TRUE)=TRUE, IF(IFERROR(VLOOKUP(E1078,Store_SRP!B2:H110,{6}, FALSE), TRUE)=TRUE,VLOOKUP(E1078,Store_VAM!B2:H273,{6}, FALSE),VLOOKUP(E1078,Store_SRP!B2:H110,{6}, FALSE)), VLOOKUP(E1078,Store_Showcase!B2:H144,{6}, FALSE))</f>
      </c>
      <c r="AH1078">
        <f>VLOOKUP(G1078,Sku_Consolidated!A2:R957,18,FALSE)</f>
      </c>
      <c r="AI1078">
        <f>VLOOKUP(G1078,Sku_Consolidated!A2:S957,19,FALSE)</f>
      </c>
      <c r="AJ1078">
        <f>VLOOKUP(G1078,Sku_Consolidated!A2:T957,20,FALSE)</f>
      </c>
    </row>
    <row r="1079" spans="1:36" x14ac:dyDescent="0.25">
      <c r="A1079">
        <v>2024</v>
      </c>
      <c r="B1079" t="s">
        <v>31</v>
      </c>
      <c r="C1079" t="s">
        <v>32</v>
      </c>
      <c r="D1079" t="s">
        <v>33</v>
      </c>
      <c r="E1079">
        <v>127</v>
      </c>
      <c r="F1079">
        <f>IF(IFERROR(VLOOKUP(E1079,Store_Showcase!B2:H144,{2}, FALSE), TRUE)=TRUE, IF(IFERROR(VLOOKUP(E1079,Store_SRP!B2:H110,{2}, FALSE), TRUE)=TRUE,VLOOKUP(E1079,Store_VAM!B2:H273,{2}, FALSE),VLOOKUP(E1079,Store_SRP!B2:H110,{2}, FALSE)), VLOOKUP(E1079,Store_Showcase!B2:H144,{2}, FALSE))</f>
      </c>
      <c r="G1079">
        <v>687770</v>
      </c>
      <c r="H1079" t="s">
        <v>1487</v>
      </c>
      <c r="I1079" s="8" t="s">
        <v>1198</v>
      </c>
      <c r="J1079" t="s">
        <v>493</v>
      </c>
      <c r="K1079" s="8">
        <f>IF(J1079="PCK", I1079, 0)</f>
      </c>
      <c r="L1079" s="8">
        <f>IF(J1079="KLS", I1079, IF(J1079="PCK", I1079*VLOOKUP(G1079,Sku_Consolidated!A2:U957,21, FALSE),I1079*VLOOKUP(G1079,Sku_Consolidated!A2:U957,21, FALSE)))</f>
      </c>
      <c r="M1079" s="8">
        <f>IF(J1079="PCS", I1079, 0)</f>
      </c>
      <c r="N1079" s="8" t="s">
        <v>2413</v>
      </c>
      <c r="O1079" s="8">
        <f>N1079 * VLOOKUP(E1079&amp;VLOOKUP(G1079,Sku_Consolidated!A2:Q957,17,FALSE),Sku_CommRate!A2:E1002, 5, FALSE)</f>
      </c>
      <c r="P1079" s="8">
        <f>N1079 - O1079</f>
      </c>
      <c r="Q1079">
        <f>VLOOKUP(G1079,Sku_Consolidated!A2:G957,7, FALSE)</f>
      </c>
      <c r="R1079">
        <f>IF(IFERROR(VLOOKUP(E1079,Store_Showcase!B2:H144,7, FALSE), TRUE)=TRUE, IF(IFERROR(VLOOKUP(E1079,Store_SRP!B2:H110,7, FALSE), TRUE)=TRUE,VLOOKUP(E1079,Store_VAM!B2:H273,7, FALSE),VLOOKUP(E1079,Store_SRP!B2:H110,7, FALSE)), VLOOKUP(E1079,Store_Showcase!B2:H144,7, FALSE))</f>
      </c>
      <c r="S1079">
        <f>IF(IFERROR(VLOOKUP(E1079,Store_Showcase!B2:I144,8, FALSE), TRUE)=TRUE, IF(IFERROR(VLOOKUP(E1079,Store_SRP!B2:I110,8, FALSE), TRUE)=TRUE,VLOOKUP(E1079,Store_VAM!B2:I273,8, FALSE),VLOOKUP(E1079,Store_SRP!B2:I110,8, FALSE)), VLOOKUP(E1079,Store_Showcase!B2:I144,8, FALSE))</f>
      </c>
      <c r="T1079">
        <f>VLOOKUP(G1079,Sku_Consolidated!A2:R957,18,FALSE)</f>
      </c>
      <c r="U1079">
        <v>4806532531526</v>
      </c>
      <c r="V1079">
        <f>IF(VLOOKUP(G1079,Sku_Consolidated!A2:S957,19,FALSE)="SHOWCASE", VLOOKUP(E1079,Store_Showcase!B2:L144,11, FALSE), IF(VLOOKUP(G1079,Sku_Consolidated!A2:S957,19,FALSE)="VAM",VLOOKUP(E1079,Store_VAM!B2:L273,11, FALSE),VLOOKUP(E1079,Store_SRP!B2:L110,11, FALSE)))</f>
      </c>
      <c r="W1079">
        <f>VLOOKUP(G1079,Sku_Consolidated!A2:W957,11,FALSE)</f>
      </c>
      <c r="X1079">
        <f>VLOOKUP(G1079,Sku_Consolidated!A2:H957,8,FALSE)</f>
      </c>
      <c r="Y1079">
        <f>VLOOKUP(G1079,Sku_Consolidated!A2:I957,9,FALSE)</f>
      </c>
      <c r="Z1079" t="s">
        <v>38</v>
      </c>
      <c r="AA1079">
        <f>VLOOKUP(G1079,Sku_Consolidated!A2:E957,5,FALSE)</f>
      </c>
      <c r="AB1079">
        <f>IF(VLOOKUP(G1079,Sku_Consolidated!A2:S957,19,FALSE)="SHOWCASE", VLOOKUP(E1079,Store_Showcase!B2:N144,13, FALSE), IF(VLOOKUP(G1079,Sku_Consolidated!A2:S957,19,FALSE)="VAM",VLOOKUP(E1079,Store_VAM!B2:N273,13, FALSE),VLOOKUP(E1079,Store_SRP!B2:N110,13, FALSE)))</f>
      </c>
      <c r="AC1079">
        <f>IF(IFERROR(AB1079,TRUE)=TRUE, "-","OK")</f>
      </c>
      <c r="AD1079" s="8" t="s">
        <v>2414</v>
      </c>
      <c r="AE1079" s="8" t="s">
        <v>2415</v>
      </c>
      <c r="AF1079">
        <f>IF(IFERROR(VLOOKUP(E1079,Store_Showcase!B2:H144,{5}, FALSE), TRUE)=TRUE, IF(IFERROR(VLOOKUP(E1079,Store_SRP!B2:H110,{5}, FALSE), TRUE)=TRUE,VLOOKUP(E1079,Store_VAM!B2:H273,{5}, FALSE),VLOOKUP(E1079,Store_SRP!B2:H110,{5}, FALSE)), VLOOKUP(E1079,Store_Showcase!B2:H144,{5}, FALSE))</f>
      </c>
      <c r="AG1079">
        <f>IF(IFERROR(VLOOKUP(E1079,Store_Showcase!B2:H144,{6}, FALSE), TRUE)=TRUE, IF(IFERROR(VLOOKUP(E1079,Store_SRP!B2:H110,{6}, FALSE), TRUE)=TRUE,VLOOKUP(E1079,Store_VAM!B2:H273,{6}, FALSE),VLOOKUP(E1079,Store_SRP!B2:H110,{6}, FALSE)), VLOOKUP(E1079,Store_Showcase!B2:H144,{6}, FALSE))</f>
      </c>
      <c r="AH1079">
        <f>VLOOKUP(G1079,Sku_Consolidated!A2:R957,18,FALSE)</f>
      </c>
      <c r="AI1079">
        <f>VLOOKUP(G1079,Sku_Consolidated!A2:S957,19,FALSE)</f>
      </c>
      <c r="AJ1079">
        <f>VLOOKUP(G1079,Sku_Consolidated!A2:T957,20,FALSE)</f>
      </c>
    </row>
    <row r="1080" spans="1:36" x14ac:dyDescent="0.25">
      <c r="A1080">
        <v>2024</v>
      </c>
      <c r="B1080" t="s">
        <v>31</v>
      </c>
      <c r="C1080" t="s">
        <v>32</v>
      </c>
      <c r="D1080" t="s">
        <v>33</v>
      </c>
      <c r="E1080">
        <v>248</v>
      </c>
      <c r="F1080">
        <f>IF(IFERROR(VLOOKUP(E1080,Store_Showcase!B2:H144,{2}, FALSE), TRUE)=TRUE, IF(IFERROR(VLOOKUP(E1080,Store_SRP!B2:H110,{2}, FALSE), TRUE)=TRUE,VLOOKUP(E1080,Store_VAM!B2:H273,{2}, FALSE),VLOOKUP(E1080,Store_SRP!B2:H110,{2}, FALSE)), VLOOKUP(E1080,Store_Showcase!B2:H144,{2}, FALSE))</f>
      </c>
      <c r="G1080">
        <v>670214</v>
      </c>
      <c r="H1080" t="s">
        <v>1451</v>
      </c>
      <c r="I1080" s="8" t="s">
        <v>2416</v>
      </c>
      <c r="J1080" t="s">
        <v>36</v>
      </c>
      <c r="K1080" s="8">
        <f>IF(J1080="PCK", I1080, 0)</f>
      </c>
      <c r="L1080" s="8">
        <f>IF(J1080="KLS", I1080, IF(J1080="PCK", I1080*VLOOKUP(G1080,Sku_Consolidated!A2:U957,21, FALSE),I1080*VLOOKUP(G1080,Sku_Consolidated!A2:U957,21, FALSE)))</f>
      </c>
      <c r="M1080" s="8">
        <f>IF(J1080="PCS", I1080, 0)</f>
      </c>
      <c r="N1080" s="8" t="s">
        <v>2417</v>
      </c>
      <c r="O1080" s="8">
        <f>N1080 * VLOOKUP(E1080&amp;VLOOKUP(G1080,Sku_Consolidated!A2:Q957,17,FALSE),Sku_CommRate!A2:E1002, 5, FALSE)</f>
      </c>
      <c r="P1080" s="8">
        <f>N1080 - O1080</f>
      </c>
      <c r="Q1080">
        <f>VLOOKUP(G1080,Sku_Consolidated!A2:G957,7, FALSE)</f>
      </c>
      <c r="R1080">
        <f>IF(IFERROR(VLOOKUP(E1080,Store_Showcase!B2:H144,7, FALSE), TRUE)=TRUE, IF(IFERROR(VLOOKUP(E1080,Store_SRP!B2:H110,7, FALSE), TRUE)=TRUE,VLOOKUP(E1080,Store_VAM!B2:H273,7, FALSE),VLOOKUP(E1080,Store_SRP!B2:H110,7, FALSE)), VLOOKUP(E1080,Store_Showcase!B2:H144,7, FALSE))</f>
      </c>
      <c r="S1080">
        <f>IF(IFERROR(VLOOKUP(E1080,Store_Showcase!B2:I144,8, FALSE), TRUE)=TRUE, IF(IFERROR(VLOOKUP(E1080,Store_SRP!B2:I110,8, FALSE), TRUE)=TRUE,VLOOKUP(E1080,Store_VAM!B2:I273,8, FALSE),VLOOKUP(E1080,Store_SRP!B2:I110,8, FALSE)), VLOOKUP(E1080,Store_Showcase!B2:I144,8, FALSE))</f>
      </c>
      <c r="T1080">
        <f>VLOOKUP(G1080,Sku_Consolidated!A2:R957,18,FALSE)</f>
      </c>
      <c r="U1080">
        <v>8441</v>
      </c>
      <c r="V1080">
        <f>IF(VLOOKUP(G1080,Sku_Consolidated!A2:S957,19,FALSE)="SHOWCASE", VLOOKUP(E1080,Store_Showcase!B2:L144,11, FALSE), IF(VLOOKUP(G1080,Sku_Consolidated!A2:S957,19,FALSE)="VAM",VLOOKUP(E1080,Store_VAM!B2:L273,11, FALSE),VLOOKUP(E1080,Store_SRP!B2:L110,11, FALSE)))</f>
      </c>
      <c r="W1080">
        <f>VLOOKUP(G1080,Sku_Consolidated!A2:W957,11,FALSE)</f>
      </c>
      <c r="X1080">
        <f>VLOOKUP(G1080,Sku_Consolidated!A2:H957,8,FALSE)</f>
      </c>
      <c r="Y1080">
        <f>VLOOKUP(G1080,Sku_Consolidated!A2:I957,9,FALSE)</f>
      </c>
      <c r="Z1080" t="s">
        <v>38</v>
      </c>
      <c r="AA1080">
        <f>VLOOKUP(G1080,Sku_Consolidated!A2:E957,5,FALSE)</f>
      </c>
      <c r="AB1080">
        <f>IF(VLOOKUP(G1080,Sku_Consolidated!A2:S957,19,FALSE)="SHOWCASE", VLOOKUP(E1080,Store_Showcase!B2:N144,13, FALSE), IF(VLOOKUP(G1080,Sku_Consolidated!A2:S957,19,FALSE)="VAM",VLOOKUP(E1080,Store_VAM!B2:N273,13, FALSE),VLOOKUP(E1080,Store_SRP!B2:N110,13, FALSE)))</f>
      </c>
      <c r="AC1080">
        <f>IF(IFERROR(AB1080,TRUE)=TRUE, "-","OK")</f>
      </c>
      <c r="AD1080" s="8" t="s">
        <v>2418</v>
      </c>
      <c r="AE1080" s="8" t="s">
        <v>2419</v>
      </c>
      <c r="AF1080">
        <f>IF(IFERROR(VLOOKUP(E1080,Store_Showcase!B2:H144,{5}, FALSE), TRUE)=TRUE, IF(IFERROR(VLOOKUP(E1080,Store_SRP!B2:H110,{5}, FALSE), TRUE)=TRUE,VLOOKUP(E1080,Store_VAM!B2:H273,{5}, FALSE),VLOOKUP(E1080,Store_SRP!B2:H110,{5}, FALSE)), VLOOKUP(E1080,Store_Showcase!B2:H144,{5}, FALSE))</f>
      </c>
      <c r="AG1080">
        <f>IF(IFERROR(VLOOKUP(E1080,Store_Showcase!B2:H144,{6}, FALSE), TRUE)=TRUE, IF(IFERROR(VLOOKUP(E1080,Store_SRP!B2:H110,{6}, FALSE), TRUE)=TRUE,VLOOKUP(E1080,Store_VAM!B2:H273,{6}, FALSE),VLOOKUP(E1080,Store_SRP!B2:H110,{6}, FALSE)), VLOOKUP(E1080,Store_Showcase!B2:H144,{6}, FALSE))</f>
      </c>
      <c r="AH1080">
        <f>VLOOKUP(G1080,Sku_Consolidated!A2:R957,18,FALSE)</f>
      </c>
      <c r="AI1080">
        <f>VLOOKUP(G1080,Sku_Consolidated!A2:S957,19,FALSE)</f>
      </c>
      <c r="AJ1080">
        <f>VLOOKUP(G1080,Sku_Consolidated!A2:T957,20,FALSE)</f>
      </c>
    </row>
    <row r="1081" spans="1:36" x14ac:dyDescent="0.25">
      <c r="A1081">
        <v>2024</v>
      </c>
      <c r="B1081" t="s">
        <v>31</v>
      </c>
      <c r="C1081" t="s">
        <v>32</v>
      </c>
      <c r="D1081" t="s">
        <v>33</v>
      </c>
      <c r="E1081">
        <v>4019</v>
      </c>
      <c r="F1081">
        <f>IF(IFERROR(VLOOKUP(E1081,Store_Showcase!B2:H144,{2}, FALSE), TRUE)=TRUE, IF(IFERROR(VLOOKUP(E1081,Store_SRP!B2:H110,{2}, FALSE), TRUE)=TRUE,VLOOKUP(E1081,Store_VAM!B2:H273,{2}, FALSE),VLOOKUP(E1081,Store_SRP!B2:H110,{2}, FALSE)), VLOOKUP(E1081,Store_Showcase!B2:H144,{2}, FALSE))</f>
      </c>
      <c r="G1081">
        <v>655834</v>
      </c>
      <c r="H1081" t="s">
        <v>774</v>
      </c>
      <c r="I1081" s="8" t="s">
        <v>2420</v>
      </c>
      <c r="J1081" t="s">
        <v>36</v>
      </c>
      <c r="K1081" s="8">
        <f>IF(J1081="PCK", I1081, 0)</f>
      </c>
      <c r="L1081" s="8">
        <f>IF(J1081="KLS", I1081, IF(J1081="PCK", I1081*VLOOKUP(G1081,Sku_Consolidated!A2:U957,21, FALSE),I1081*VLOOKUP(G1081,Sku_Consolidated!A2:U957,21, FALSE)))</f>
      </c>
      <c r="M1081" s="8">
        <f>IF(J1081="PCS", I1081, 0)</f>
      </c>
      <c r="N1081" s="8" t="s">
        <v>2421</v>
      </c>
      <c r="O1081" s="8">
        <f>N1081 * VLOOKUP(E1081&amp;VLOOKUP(G1081,Sku_Consolidated!A2:Q957,17,FALSE),Sku_CommRate!A2:E1002, 5, FALSE)</f>
      </c>
      <c r="P1081" s="8">
        <f>N1081 - O1081</f>
      </c>
      <c r="Q1081">
        <f>VLOOKUP(G1081,Sku_Consolidated!A2:G957,7, FALSE)</f>
      </c>
      <c r="R1081">
        <f>IF(IFERROR(VLOOKUP(E1081,Store_Showcase!B2:H144,7, FALSE), TRUE)=TRUE, IF(IFERROR(VLOOKUP(E1081,Store_SRP!B2:H110,7, FALSE), TRUE)=TRUE,VLOOKUP(E1081,Store_VAM!B2:H273,7, FALSE),VLOOKUP(E1081,Store_SRP!B2:H110,7, FALSE)), VLOOKUP(E1081,Store_Showcase!B2:H144,7, FALSE))</f>
      </c>
      <c r="S1081">
        <f>IF(IFERROR(VLOOKUP(E1081,Store_Showcase!B2:I144,8, FALSE), TRUE)=TRUE, IF(IFERROR(VLOOKUP(E1081,Store_SRP!B2:I110,8, FALSE), TRUE)=TRUE,VLOOKUP(E1081,Store_VAM!B2:I273,8, FALSE),VLOOKUP(E1081,Store_SRP!B2:I110,8, FALSE)), VLOOKUP(E1081,Store_Showcase!B2:I144,8, FALSE))</f>
      </c>
      <c r="T1081">
        <f>VLOOKUP(G1081,Sku_Consolidated!A2:R957,18,FALSE)</f>
      </c>
      <c r="U1081">
        <v>6491</v>
      </c>
      <c r="V1081">
        <f>IF(VLOOKUP(G1081,Sku_Consolidated!A2:S957,19,FALSE)="SHOWCASE", VLOOKUP(E1081,Store_Showcase!B2:L144,11, FALSE), IF(VLOOKUP(G1081,Sku_Consolidated!A2:S957,19,FALSE)="VAM",VLOOKUP(E1081,Store_VAM!B2:L273,11, FALSE),VLOOKUP(E1081,Store_SRP!B2:L110,11, FALSE)))</f>
      </c>
      <c r="W1081">
        <f>VLOOKUP(G1081,Sku_Consolidated!A2:W957,11,FALSE)</f>
      </c>
      <c r="X1081">
        <f>VLOOKUP(G1081,Sku_Consolidated!A2:H957,8,FALSE)</f>
      </c>
      <c r="Y1081">
        <f>VLOOKUP(G1081,Sku_Consolidated!A2:I957,9,FALSE)</f>
      </c>
      <c r="Z1081" t="s">
        <v>38</v>
      </c>
      <c r="AA1081">
        <f>VLOOKUP(G1081,Sku_Consolidated!A2:E957,5,FALSE)</f>
      </c>
      <c r="AB1081">
        <f>IF(VLOOKUP(G1081,Sku_Consolidated!A2:S957,19,FALSE)="SHOWCASE", VLOOKUP(E1081,Store_Showcase!B2:N144,13, FALSE), IF(VLOOKUP(G1081,Sku_Consolidated!A2:S957,19,FALSE)="VAM",VLOOKUP(E1081,Store_VAM!B2:N273,13, FALSE),VLOOKUP(E1081,Store_SRP!B2:N110,13, FALSE)))</f>
      </c>
      <c r="AC1081">
        <f>IF(IFERROR(AB1081,TRUE)=TRUE, "-","OK")</f>
      </c>
      <c r="AD1081" s="8" t="s">
        <v>2421</v>
      </c>
      <c r="AE1081" s="8" t="s">
        <v>39</v>
      </c>
      <c r="AF1081">
        <f>IF(IFERROR(VLOOKUP(E1081,Store_Showcase!B2:H144,{5}, FALSE), TRUE)=TRUE, IF(IFERROR(VLOOKUP(E1081,Store_SRP!B2:H110,{5}, FALSE), TRUE)=TRUE,VLOOKUP(E1081,Store_VAM!B2:H273,{5}, FALSE),VLOOKUP(E1081,Store_SRP!B2:H110,{5}, FALSE)), VLOOKUP(E1081,Store_Showcase!B2:H144,{5}, FALSE))</f>
      </c>
      <c r="AG1081">
        <f>IF(IFERROR(VLOOKUP(E1081,Store_Showcase!B2:H144,{6}, FALSE), TRUE)=TRUE, IF(IFERROR(VLOOKUP(E1081,Store_SRP!B2:H110,{6}, FALSE), TRUE)=TRUE,VLOOKUP(E1081,Store_VAM!B2:H273,{6}, FALSE),VLOOKUP(E1081,Store_SRP!B2:H110,{6}, FALSE)), VLOOKUP(E1081,Store_Showcase!B2:H144,{6}, FALSE))</f>
      </c>
      <c r="AH1081">
        <f>VLOOKUP(G1081,Sku_Consolidated!A2:R957,18,FALSE)</f>
      </c>
      <c r="AI1081">
        <f>VLOOKUP(G1081,Sku_Consolidated!A2:S957,19,FALSE)</f>
      </c>
      <c r="AJ1081">
        <f>VLOOKUP(G1081,Sku_Consolidated!A2:T957,20,FALSE)</f>
      </c>
    </row>
    <row r="1082" spans="1:36" x14ac:dyDescent="0.25">
      <c r="A1082">
        <v>2024</v>
      </c>
      <c r="B1082" t="s">
        <v>31</v>
      </c>
      <c r="C1082" t="s">
        <v>32</v>
      </c>
      <c r="D1082" t="s">
        <v>33</v>
      </c>
      <c r="E1082">
        <v>745</v>
      </c>
      <c r="F1082">
        <f>IF(IFERROR(VLOOKUP(E1082,Store_Showcase!B2:H144,{2}, FALSE), TRUE)=TRUE, IF(IFERROR(VLOOKUP(E1082,Store_SRP!B2:H110,{2}, FALSE), TRUE)=TRUE,VLOOKUP(E1082,Store_VAM!B2:H273,{2}, FALSE),VLOOKUP(E1082,Store_SRP!B2:H110,{2}, FALSE)), VLOOKUP(E1082,Store_Showcase!B2:H144,{2}, FALSE))</f>
      </c>
      <c r="G1082">
        <v>692501</v>
      </c>
      <c r="H1082" t="s">
        <v>2422</v>
      </c>
      <c r="I1082" s="8" t="s">
        <v>2423</v>
      </c>
      <c r="J1082" t="s">
        <v>36</v>
      </c>
      <c r="K1082" s="8">
        <f>IF(J1082="PCK", I1082, 0)</f>
      </c>
      <c r="L1082" s="8">
        <f>IF(J1082="KLS", I1082, IF(J1082="PCK", I1082*VLOOKUP(G1082,Sku_Consolidated!A2:U957,21, FALSE),I1082*VLOOKUP(G1082,Sku_Consolidated!A2:U957,21, FALSE)))</f>
      </c>
      <c r="M1082" s="8">
        <f>IF(J1082="PCS", I1082, 0)</f>
      </c>
      <c r="N1082" s="8" t="s">
        <v>2424</v>
      </c>
      <c r="O1082" s="8">
        <f>N1082 * VLOOKUP(E1082&amp;VLOOKUP(G1082,Sku_Consolidated!A2:Q957,17,FALSE),Sku_CommRate!A2:E1002, 5, FALSE)</f>
      </c>
      <c r="P1082" s="8">
        <f>N1082 - O1082</f>
      </c>
      <c r="Q1082">
        <f>VLOOKUP(G1082,Sku_Consolidated!A2:G957,7, FALSE)</f>
      </c>
      <c r="R1082">
        <f>IF(IFERROR(VLOOKUP(E1082,Store_Showcase!B2:H144,7, FALSE), TRUE)=TRUE, IF(IFERROR(VLOOKUP(E1082,Store_SRP!B2:H110,7, FALSE), TRUE)=TRUE,VLOOKUP(E1082,Store_VAM!B2:H273,7, FALSE),VLOOKUP(E1082,Store_SRP!B2:H110,7, FALSE)), VLOOKUP(E1082,Store_Showcase!B2:H144,7, FALSE))</f>
      </c>
      <c r="S1082">
        <f>IF(IFERROR(VLOOKUP(E1082,Store_Showcase!B2:I144,8, FALSE), TRUE)=TRUE, IF(IFERROR(VLOOKUP(E1082,Store_SRP!B2:I110,8, FALSE), TRUE)=TRUE,VLOOKUP(E1082,Store_VAM!B2:I273,8, FALSE),VLOOKUP(E1082,Store_SRP!B2:I110,8, FALSE)), VLOOKUP(E1082,Store_Showcase!B2:I144,8, FALSE))</f>
      </c>
      <c r="T1082">
        <f>VLOOKUP(G1082,Sku_Consolidated!A2:R957,18,FALSE)</f>
      </c>
      <c r="U1082">
        <v>17640</v>
      </c>
      <c r="V1082">
        <f>IF(VLOOKUP(G1082,Sku_Consolidated!A2:S957,19,FALSE)="SHOWCASE", VLOOKUP(E1082,Store_Showcase!B2:L144,11, FALSE), IF(VLOOKUP(G1082,Sku_Consolidated!A2:S957,19,FALSE)="VAM",VLOOKUP(E1082,Store_VAM!B2:L273,11, FALSE),VLOOKUP(E1082,Store_SRP!B2:L110,11, FALSE)))</f>
      </c>
      <c r="W1082">
        <f>VLOOKUP(G1082,Sku_Consolidated!A2:W957,11,FALSE)</f>
      </c>
      <c r="X1082">
        <f>VLOOKUP(G1082,Sku_Consolidated!A2:H957,8,FALSE)</f>
      </c>
      <c r="Y1082">
        <f>VLOOKUP(G1082,Sku_Consolidated!A2:I957,9,FALSE)</f>
      </c>
      <c r="Z1082" t="s">
        <v>38</v>
      </c>
      <c r="AA1082">
        <f>VLOOKUP(G1082,Sku_Consolidated!A2:E957,5,FALSE)</f>
      </c>
      <c r="AB1082">
        <f>IF(VLOOKUP(G1082,Sku_Consolidated!A2:S957,19,FALSE)="SHOWCASE", VLOOKUP(E1082,Store_Showcase!B2:N144,13, FALSE), IF(VLOOKUP(G1082,Sku_Consolidated!A2:S957,19,FALSE)="VAM",VLOOKUP(E1082,Store_VAM!B2:N273,13, FALSE),VLOOKUP(E1082,Store_SRP!B2:N110,13, FALSE)))</f>
      </c>
      <c r="AC1082">
        <f>IF(IFERROR(AB1082,TRUE)=TRUE, "-","OK")</f>
      </c>
      <c r="AD1082" s="8" t="s">
        <v>2424</v>
      </c>
      <c r="AE1082" s="8" t="s">
        <v>39</v>
      </c>
      <c r="AF1082">
        <f>IF(IFERROR(VLOOKUP(E1082,Store_Showcase!B2:H144,{5}, FALSE), TRUE)=TRUE, IF(IFERROR(VLOOKUP(E1082,Store_SRP!B2:H110,{5}, FALSE), TRUE)=TRUE,VLOOKUP(E1082,Store_VAM!B2:H273,{5}, FALSE),VLOOKUP(E1082,Store_SRP!B2:H110,{5}, FALSE)), VLOOKUP(E1082,Store_Showcase!B2:H144,{5}, FALSE))</f>
      </c>
      <c r="AG1082">
        <f>IF(IFERROR(VLOOKUP(E1082,Store_Showcase!B2:H144,{6}, FALSE), TRUE)=TRUE, IF(IFERROR(VLOOKUP(E1082,Store_SRP!B2:H110,{6}, FALSE), TRUE)=TRUE,VLOOKUP(E1082,Store_VAM!B2:H273,{6}, FALSE),VLOOKUP(E1082,Store_SRP!B2:H110,{6}, FALSE)), VLOOKUP(E1082,Store_Showcase!B2:H144,{6}, FALSE))</f>
      </c>
      <c r="AH1082">
        <f>VLOOKUP(G1082,Sku_Consolidated!A2:R957,18,FALSE)</f>
      </c>
      <c r="AI1082">
        <f>VLOOKUP(G1082,Sku_Consolidated!A2:S957,19,FALSE)</f>
      </c>
      <c r="AJ1082">
        <f>VLOOKUP(G1082,Sku_Consolidated!A2:T957,20,FALSE)</f>
      </c>
    </row>
    <row r="1083" spans="1:36" x14ac:dyDescent="0.25">
      <c r="A1083">
        <v>2024</v>
      </c>
      <c r="B1083" t="s">
        <v>31</v>
      </c>
      <c r="C1083" t="s">
        <v>32</v>
      </c>
      <c r="D1083" t="s">
        <v>33</v>
      </c>
      <c r="E1083">
        <v>202</v>
      </c>
      <c r="F1083">
        <f>IF(IFERROR(VLOOKUP(E1083,Store_Showcase!B2:H144,{2}, FALSE), TRUE)=TRUE, IF(IFERROR(VLOOKUP(E1083,Store_SRP!B2:H110,{2}, FALSE), TRUE)=TRUE,VLOOKUP(E1083,Store_VAM!B2:H273,{2}, FALSE),VLOOKUP(E1083,Store_SRP!B2:H110,{2}, FALSE)), VLOOKUP(E1083,Store_Showcase!B2:H144,{2}, FALSE))</f>
      </c>
      <c r="G1083">
        <v>655515</v>
      </c>
      <c r="H1083" t="s">
        <v>428</v>
      </c>
      <c r="I1083" s="8" t="s">
        <v>2425</v>
      </c>
      <c r="J1083" t="s">
        <v>36</v>
      </c>
      <c r="K1083" s="8">
        <f>IF(J1083="PCK", I1083, 0)</f>
      </c>
      <c r="L1083" s="8">
        <f>IF(J1083="KLS", I1083, IF(J1083="PCK", I1083*VLOOKUP(G1083,Sku_Consolidated!A2:U957,21, FALSE),I1083*VLOOKUP(G1083,Sku_Consolidated!A2:U957,21, FALSE)))</f>
      </c>
      <c r="M1083" s="8">
        <f>IF(J1083="PCS", I1083, 0)</f>
      </c>
      <c r="N1083" s="8" t="s">
        <v>2426</v>
      </c>
      <c r="O1083" s="8">
        <f>N1083 * VLOOKUP(E1083&amp;VLOOKUP(G1083,Sku_Consolidated!A2:Q957,17,FALSE),Sku_CommRate!A2:E1002, 5, FALSE)</f>
      </c>
      <c r="P1083" s="8">
        <f>N1083 - O1083</f>
      </c>
      <c r="Q1083">
        <f>VLOOKUP(G1083,Sku_Consolidated!A2:G957,7, FALSE)</f>
      </c>
      <c r="R1083">
        <f>IF(IFERROR(VLOOKUP(E1083,Store_Showcase!B2:H144,7, FALSE), TRUE)=TRUE, IF(IFERROR(VLOOKUP(E1083,Store_SRP!B2:H110,7, FALSE), TRUE)=TRUE,VLOOKUP(E1083,Store_VAM!B2:H273,7, FALSE),VLOOKUP(E1083,Store_SRP!B2:H110,7, FALSE)), VLOOKUP(E1083,Store_Showcase!B2:H144,7, FALSE))</f>
      </c>
      <c r="S1083">
        <f>IF(IFERROR(VLOOKUP(E1083,Store_Showcase!B2:I144,8, FALSE), TRUE)=TRUE, IF(IFERROR(VLOOKUP(E1083,Store_SRP!B2:I110,8, FALSE), TRUE)=TRUE,VLOOKUP(E1083,Store_VAM!B2:I273,8, FALSE),VLOOKUP(E1083,Store_SRP!B2:I110,8, FALSE)), VLOOKUP(E1083,Store_Showcase!B2:I144,8, FALSE))</f>
      </c>
      <c r="T1083">
        <f>VLOOKUP(G1083,Sku_Consolidated!A2:R957,18,FALSE)</f>
      </c>
      <c r="U1083">
        <v>6338</v>
      </c>
      <c r="V1083">
        <f>IF(VLOOKUP(G1083,Sku_Consolidated!A2:S957,19,FALSE)="SHOWCASE", VLOOKUP(E1083,Store_Showcase!B2:L144,11, FALSE), IF(VLOOKUP(G1083,Sku_Consolidated!A2:S957,19,FALSE)="VAM",VLOOKUP(E1083,Store_VAM!B2:L273,11, FALSE),VLOOKUP(E1083,Store_SRP!B2:L110,11, FALSE)))</f>
      </c>
      <c r="W1083">
        <f>VLOOKUP(G1083,Sku_Consolidated!A2:W957,11,FALSE)</f>
      </c>
      <c r="X1083">
        <f>VLOOKUP(G1083,Sku_Consolidated!A2:H957,8,FALSE)</f>
      </c>
      <c r="Y1083">
        <f>VLOOKUP(G1083,Sku_Consolidated!A2:I957,9,FALSE)</f>
      </c>
      <c r="Z1083" t="s">
        <v>38</v>
      </c>
      <c r="AA1083">
        <f>VLOOKUP(G1083,Sku_Consolidated!A2:E957,5,FALSE)</f>
      </c>
      <c r="AB1083">
        <f>IF(VLOOKUP(G1083,Sku_Consolidated!A2:S957,19,FALSE)="SHOWCASE", VLOOKUP(E1083,Store_Showcase!B2:N144,13, FALSE), IF(VLOOKUP(G1083,Sku_Consolidated!A2:S957,19,FALSE)="VAM",VLOOKUP(E1083,Store_VAM!B2:N273,13, FALSE),VLOOKUP(E1083,Store_SRP!B2:N110,13, FALSE)))</f>
      </c>
      <c r="AC1083">
        <f>IF(IFERROR(AB1083,TRUE)=TRUE, "-","OK")</f>
      </c>
      <c r="AD1083" s="8" t="s">
        <v>2426</v>
      </c>
      <c r="AE1083" s="8" t="s">
        <v>39</v>
      </c>
      <c r="AF1083">
        <f>IF(IFERROR(VLOOKUP(E1083,Store_Showcase!B2:H144,{5}, FALSE), TRUE)=TRUE, IF(IFERROR(VLOOKUP(E1083,Store_SRP!B2:H110,{5}, FALSE), TRUE)=TRUE,VLOOKUP(E1083,Store_VAM!B2:H273,{5}, FALSE),VLOOKUP(E1083,Store_SRP!B2:H110,{5}, FALSE)), VLOOKUP(E1083,Store_Showcase!B2:H144,{5}, FALSE))</f>
      </c>
      <c r="AG1083">
        <f>IF(IFERROR(VLOOKUP(E1083,Store_Showcase!B2:H144,{6}, FALSE), TRUE)=TRUE, IF(IFERROR(VLOOKUP(E1083,Store_SRP!B2:H110,{6}, FALSE), TRUE)=TRUE,VLOOKUP(E1083,Store_VAM!B2:H273,{6}, FALSE),VLOOKUP(E1083,Store_SRP!B2:H110,{6}, FALSE)), VLOOKUP(E1083,Store_Showcase!B2:H144,{6}, FALSE))</f>
      </c>
      <c r="AH1083">
        <f>VLOOKUP(G1083,Sku_Consolidated!A2:R957,18,FALSE)</f>
      </c>
      <c r="AI1083">
        <f>VLOOKUP(G1083,Sku_Consolidated!A2:S957,19,FALSE)</f>
      </c>
      <c r="AJ1083">
        <f>VLOOKUP(G1083,Sku_Consolidated!A2:T957,20,FALSE)</f>
      </c>
    </row>
    <row r="1084" spans="1:36" x14ac:dyDescent="0.25">
      <c r="A1084">
        <v>2024</v>
      </c>
      <c r="B1084" t="s">
        <v>31</v>
      </c>
      <c r="C1084" t="s">
        <v>32</v>
      </c>
      <c r="D1084" t="s">
        <v>33</v>
      </c>
      <c r="E1084">
        <v>144</v>
      </c>
      <c r="F1084">
        <f>IF(IFERROR(VLOOKUP(E1084,Store_Showcase!B2:H144,{2}, FALSE), TRUE)=TRUE, IF(IFERROR(VLOOKUP(E1084,Store_SRP!B2:H110,{2}, FALSE), TRUE)=TRUE,VLOOKUP(E1084,Store_VAM!B2:H273,{2}, FALSE),VLOOKUP(E1084,Store_SRP!B2:H110,{2}, FALSE)), VLOOKUP(E1084,Store_Showcase!B2:H144,{2}, FALSE))</f>
      </c>
      <c r="G1084">
        <v>657353</v>
      </c>
      <c r="H1084" t="s">
        <v>779</v>
      </c>
      <c r="I1084" s="8" t="s">
        <v>1198</v>
      </c>
      <c r="J1084" t="s">
        <v>12</v>
      </c>
      <c r="K1084" s="8">
        <f>IF(J1084="PCK", I1084, 0)</f>
      </c>
      <c r="L1084" s="8">
        <f>IF(J1084="KLS", I1084, IF(J1084="PCK", I1084*VLOOKUP(G1084,Sku_Consolidated!A2:U957,21, FALSE),I1084*VLOOKUP(G1084,Sku_Consolidated!A2:U957,21, FALSE)))</f>
      </c>
      <c r="M1084" s="8">
        <f>IF(J1084="PCS", I1084, 0)</f>
      </c>
      <c r="N1084" s="8" t="s">
        <v>2427</v>
      </c>
      <c r="O1084" s="8">
        <f>N1084 * VLOOKUP(E1084&amp;VLOOKUP(G1084,Sku_Consolidated!A2:Q957,17,FALSE),Sku_CommRate!A2:E1002, 5, FALSE)</f>
      </c>
      <c r="P1084" s="8">
        <f>N1084 - O1084</f>
      </c>
      <c r="Q1084">
        <f>VLOOKUP(G1084,Sku_Consolidated!A2:G957,7, FALSE)</f>
      </c>
      <c r="R1084">
        <f>IF(IFERROR(VLOOKUP(E1084,Store_Showcase!B2:H144,7, FALSE), TRUE)=TRUE, IF(IFERROR(VLOOKUP(E1084,Store_SRP!B2:H110,7, FALSE), TRUE)=TRUE,VLOOKUP(E1084,Store_VAM!B2:H273,7, FALSE),VLOOKUP(E1084,Store_SRP!B2:H110,7, FALSE)), VLOOKUP(E1084,Store_Showcase!B2:H144,7, FALSE))</f>
      </c>
      <c r="S1084">
        <f>IF(IFERROR(VLOOKUP(E1084,Store_Showcase!B2:I144,8, FALSE), TRUE)=TRUE, IF(IFERROR(VLOOKUP(E1084,Store_SRP!B2:I110,8, FALSE), TRUE)=TRUE,VLOOKUP(E1084,Store_VAM!B2:I273,8, FALSE),VLOOKUP(E1084,Store_SRP!B2:I110,8, FALSE)), VLOOKUP(E1084,Store_Showcase!B2:I144,8, FALSE))</f>
      </c>
      <c r="T1084">
        <f>VLOOKUP(G1084,Sku_Consolidated!A2:R957,18,FALSE)</f>
      </c>
      <c r="U1084">
        <v>4806532531588</v>
      </c>
      <c r="V1084">
        <f>IF(VLOOKUP(G1084,Sku_Consolidated!A2:S957,19,FALSE)="SHOWCASE", VLOOKUP(E1084,Store_Showcase!B2:L144,11, FALSE), IF(VLOOKUP(G1084,Sku_Consolidated!A2:S957,19,FALSE)="VAM",VLOOKUP(E1084,Store_VAM!B2:L273,11, FALSE),VLOOKUP(E1084,Store_SRP!B2:L110,11, FALSE)))</f>
      </c>
      <c r="W1084">
        <f>VLOOKUP(G1084,Sku_Consolidated!A2:W957,11,FALSE)</f>
      </c>
      <c r="X1084">
        <f>VLOOKUP(G1084,Sku_Consolidated!A2:H957,8,FALSE)</f>
      </c>
      <c r="Y1084">
        <f>VLOOKUP(G1084,Sku_Consolidated!A2:I957,9,FALSE)</f>
      </c>
      <c r="Z1084" t="s">
        <v>38</v>
      </c>
      <c r="AA1084">
        <f>VLOOKUP(G1084,Sku_Consolidated!A2:E957,5,FALSE)</f>
      </c>
      <c r="AB1084">
        <f>IF(VLOOKUP(G1084,Sku_Consolidated!A2:S957,19,FALSE)="SHOWCASE", VLOOKUP(E1084,Store_Showcase!B2:N144,13, FALSE), IF(VLOOKUP(G1084,Sku_Consolidated!A2:S957,19,FALSE)="VAM",VLOOKUP(E1084,Store_VAM!B2:N273,13, FALSE),VLOOKUP(E1084,Store_SRP!B2:N110,13, FALSE)))</f>
      </c>
      <c r="AC1084">
        <f>IF(IFERROR(AB1084,TRUE)=TRUE, "-","OK")</f>
      </c>
      <c r="AD1084" s="8" t="s">
        <v>2428</v>
      </c>
      <c r="AE1084" s="8" t="s">
        <v>2429</v>
      </c>
      <c r="AF1084">
        <f>IF(IFERROR(VLOOKUP(E1084,Store_Showcase!B2:H144,{5}, FALSE), TRUE)=TRUE, IF(IFERROR(VLOOKUP(E1084,Store_SRP!B2:H110,{5}, FALSE), TRUE)=TRUE,VLOOKUP(E1084,Store_VAM!B2:H273,{5}, FALSE),VLOOKUP(E1084,Store_SRP!B2:H110,{5}, FALSE)), VLOOKUP(E1084,Store_Showcase!B2:H144,{5}, FALSE))</f>
      </c>
      <c r="AG1084">
        <f>IF(IFERROR(VLOOKUP(E1084,Store_Showcase!B2:H144,{6}, FALSE), TRUE)=TRUE, IF(IFERROR(VLOOKUP(E1084,Store_SRP!B2:H110,{6}, FALSE), TRUE)=TRUE,VLOOKUP(E1084,Store_VAM!B2:H273,{6}, FALSE),VLOOKUP(E1084,Store_SRP!B2:H110,{6}, FALSE)), VLOOKUP(E1084,Store_Showcase!B2:H144,{6}, FALSE))</f>
      </c>
      <c r="AH1084">
        <f>VLOOKUP(G1084,Sku_Consolidated!A2:R957,18,FALSE)</f>
      </c>
      <c r="AI1084">
        <f>VLOOKUP(G1084,Sku_Consolidated!A2:S957,19,FALSE)</f>
      </c>
      <c r="AJ1084">
        <f>VLOOKUP(G1084,Sku_Consolidated!A2:T957,20,FALSE)</f>
      </c>
    </row>
    <row r="1085" spans="1:36" x14ac:dyDescent="0.25">
      <c r="A1085">
        <v>2024</v>
      </c>
      <c r="B1085" t="s">
        <v>31</v>
      </c>
      <c r="C1085" t="s">
        <v>32</v>
      </c>
      <c r="D1085" t="s">
        <v>33</v>
      </c>
      <c r="E1085">
        <v>705</v>
      </c>
      <c r="F1085">
        <f>IF(IFERROR(VLOOKUP(E1085,Store_Showcase!B2:H144,{2}, FALSE), TRUE)=TRUE, IF(IFERROR(VLOOKUP(E1085,Store_SRP!B2:H110,{2}, FALSE), TRUE)=TRUE,VLOOKUP(E1085,Store_VAM!B2:H273,{2}, FALSE),VLOOKUP(E1085,Store_SRP!B2:H110,{2}, FALSE)), VLOOKUP(E1085,Store_Showcase!B2:H144,{2}, FALSE))</f>
      </c>
      <c r="G1085">
        <v>657471</v>
      </c>
      <c r="H1085" t="s">
        <v>84</v>
      </c>
      <c r="I1085" s="8" t="s">
        <v>2386</v>
      </c>
      <c r="J1085" t="s">
        <v>36</v>
      </c>
      <c r="K1085" s="8">
        <f>IF(J1085="PCK", I1085, 0)</f>
      </c>
      <c r="L1085" s="8">
        <f>IF(J1085="KLS", I1085, IF(J1085="PCK", I1085*VLOOKUP(G1085,Sku_Consolidated!A2:U957,21, FALSE),I1085*VLOOKUP(G1085,Sku_Consolidated!A2:U957,21, FALSE)))</f>
      </c>
      <c r="M1085" s="8">
        <f>IF(J1085="PCS", I1085, 0)</f>
      </c>
      <c r="N1085" s="8" t="s">
        <v>2430</v>
      </c>
      <c r="O1085" s="8">
        <f>N1085 * VLOOKUP(E1085&amp;VLOOKUP(G1085,Sku_Consolidated!A2:Q957,17,FALSE),Sku_CommRate!A2:E1002, 5, FALSE)</f>
      </c>
      <c r="P1085" s="8">
        <f>N1085 - O1085</f>
      </c>
      <c r="Q1085">
        <f>VLOOKUP(G1085,Sku_Consolidated!A2:G957,7, FALSE)</f>
      </c>
      <c r="R1085">
        <f>IF(IFERROR(VLOOKUP(E1085,Store_Showcase!B2:H144,7, FALSE), TRUE)=TRUE, IF(IFERROR(VLOOKUP(E1085,Store_SRP!B2:H110,7, FALSE), TRUE)=TRUE,VLOOKUP(E1085,Store_VAM!B2:H273,7, FALSE),VLOOKUP(E1085,Store_SRP!B2:H110,7, FALSE)), VLOOKUP(E1085,Store_Showcase!B2:H144,7, FALSE))</f>
      </c>
      <c r="S1085">
        <f>IF(IFERROR(VLOOKUP(E1085,Store_Showcase!B2:I144,8, FALSE), TRUE)=TRUE, IF(IFERROR(VLOOKUP(E1085,Store_SRP!B2:I110,8, FALSE), TRUE)=TRUE,VLOOKUP(E1085,Store_VAM!B2:I273,8, FALSE),VLOOKUP(E1085,Store_SRP!B2:I110,8, FALSE)), VLOOKUP(E1085,Store_Showcase!B2:I144,8, FALSE))</f>
      </c>
      <c r="T1085">
        <f>VLOOKUP(G1085,Sku_Consolidated!A2:R957,18,FALSE)</f>
      </c>
      <c r="U1085">
        <v>7074</v>
      </c>
      <c r="V1085">
        <f>IF(VLOOKUP(G1085,Sku_Consolidated!A2:S957,19,FALSE)="SHOWCASE", VLOOKUP(E1085,Store_Showcase!B2:L144,11, FALSE), IF(VLOOKUP(G1085,Sku_Consolidated!A2:S957,19,FALSE)="VAM",VLOOKUP(E1085,Store_VAM!B2:L273,11, FALSE),VLOOKUP(E1085,Store_SRP!B2:L110,11, FALSE)))</f>
      </c>
      <c r="W1085">
        <f>VLOOKUP(G1085,Sku_Consolidated!A2:W957,11,FALSE)</f>
      </c>
      <c r="X1085">
        <f>VLOOKUP(G1085,Sku_Consolidated!A2:H957,8,FALSE)</f>
      </c>
      <c r="Y1085">
        <f>VLOOKUP(G1085,Sku_Consolidated!A2:I957,9,FALSE)</f>
      </c>
      <c r="Z1085" t="s">
        <v>38</v>
      </c>
      <c r="AA1085">
        <f>VLOOKUP(G1085,Sku_Consolidated!A2:E957,5,FALSE)</f>
      </c>
      <c r="AB1085">
        <f>IF(VLOOKUP(G1085,Sku_Consolidated!A2:S957,19,FALSE)="SHOWCASE", VLOOKUP(E1085,Store_Showcase!B2:N144,13, FALSE), IF(VLOOKUP(G1085,Sku_Consolidated!A2:S957,19,FALSE)="VAM",VLOOKUP(E1085,Store_VAM!B2:N273,13, FALSE),VLOOKUP(E1085,Store_SRP!B2:N110,13, FALSE)))</f>
      </c>
      <c r="AC1085">
        <f>IF(IFERROR(AB1085,TRUE)=TRUE, "-","OK")</f>
      </c>
      <c r="AD1085" s="8" t="s">
        <v>2430</v>
      </c>
      <c r="AE1085" s="8" t="s">
        <v>39</v>
      </c>
      <c r="AF1085">
        <f>IF(IFERROR(VLOOKUP(E1085,Store_Showcase!B2:H144,{5}, FALSE), TRUE)=TRUE, IF(IFERROR(VLOOKUP(E1085,Store_SRP!B2:H110,{5}, FALSE), TRUE)=TRUE,VLOOKUP(E1085,Store_VAM!B2:H273,{5}, FALSE),VLOOKUP(E1085,Store_SRP!B2:H110,{5}, FALSE)), VLOOKUP(E1085,Store_Showcase!B2:H144,{5}, FALSE))</f>
      </c>
      <c r="AG1085">
        <f>IF(IFERROR(VLOOKUP(E1085,Store_Showcase!B2:H144,{6}, FALSE), TRUE)=TRUE, IF(IFERROR(VLOOKUP(E1085,Store_SRP!B2:H110,{6}, FALSE), TRUE)=TRUE,VLOOKUP(E1085,Store_VAM!B2:H273,{6}, FALSE),VLOOKUP(E1085,Store_SRP!B2:H110,{6}, FALSE)), VLOOKUP(E1085,Store_Showcase!B2:H144,{6}, FALSE))</f>
      </c>
      <c r="AH1085">
        <f>VLOOKUP(G1085,Sku_Consolidated!A2:R957,18,FALSE)</f>
      </c>
      <c r="AI1085">
        <f>VLOOKUP(G1085,Sku_Consolidated!A2:S957,19,FALSE)</f>
      </c>
      <c r="AJ1085">
        <f>VLOOKUP(G1085,Sku_Consolidated!A2:T957,20,FALSE)</f>
      </c>
    </row>
    <row r="1086" spans="1:36" x14ac:dyDescent="0.25">
      <c r="A1086">
        <v>2024</v>
      </c>
      <c r="B1086" t="s">
        <v>31</v>
      </c>
      <c r="C1086" t="s">
        <v>32</v>
      </c>
      <c r="D1086" t="s">
        <v>33</v>
      </c>
      <c r="E1086">
        <v>745</v>
      </c>
      <c r="F1086">
        <f>IF(IFERROR(VLOOKUP(E1086,Store_Showcase!B2:H144,{2}, FALSE), TRUE)=TRUE, IF(IFERROR(VLOOKUP(E1086,Store_SRP!B2:H110,{2}, FALSE), TRUE)=TRUE,VLOOKUP(E1086,Store_VAM!B2:H273,{2}, FALSE),VLOOKUP(E1086,Store_SRP!B2:H110,{2}, FALSE)), VLOOKUP(E1086,Store_Showcase!B2:H144,{2}, FALSE))</f>
      </c>
      <c r="G1086">
        <v>692493</v>
      </c>
      <c r="H1086" t="s">
        <v>2431</v>
      </c>
      <c r="I1086" s="8" t="s">
        <v>2432</v>
      </c>
      <c r="J1086" t="s">
        <v>36</v>
      </c>
      <c r="K1086" s="8">
        <f>IF(J1086="PCK", I1086, 0)</f>
      </c>
      <c r="L1086" s="8">
        <f>IF(J1086="KLS", I1086, IF(J1086="PCK", I1086*VLOOKUP(G1086,Sku_Consolidated!A2:U957,21, FALSE),I1086*VLOOKUP(G1086,Sku_Consolidated!A2:U957,21, FALSE)))</f>
      </c>
      <c r="M1086" s="8">
        <f>IF(J1086="PCS", I1086, 0)</f>
      </c>
      <c r="N1086" s="8" t="s">
        <v>2433</v>
      </c>
      <c r="O1086" s="8">
        <f>N1086 * VLOOKUP(E1086&amp;VLOOKUP(G1086,Sku_Consolidated!A2:Q957,17,FALSE),Sku_CommRate!A2:E1002, 5, FALSE)</f>
      </c>
      <c r="P1086" s="8">
        <f>N1086 - O1086</f>
      </c>
      <c r="Q1086">
        <f>VLOOKUP(G1086,Sku_Consolidated!A2:G957,7, FALSE)</f>
      </c>
      <c r="R1086">
        <f>IF(IFERROR(VLOOKUP(E1086,Store_Showcase!B2:H144,7, FALSE), TRUE)=TRUE, IF(IFERROR(VLOOKUP(E1086,Store_SRP!B2:H110,7, FALSE), TRUE)=TRUE,VLOOKUP(E1086,Store_VAM!B2:H273,7, FALSE),VLOOKUP(E1086,Store_SRP!B2:H110,7, FALSE)), VLOOKUP(E1086,Store_Showcase!B2:H144,7, FALSE))</f>
      </c>
      <c r="S1086">
        <f>IF(IFERROR(VLOOKUP(E1086,Store_Showcase!B2:I144,8, FALSE), TRUE)=TRUE, IF(IFERROR(VLOOKUP(E1086,Store_SRP!B2:I110,8, FALSE), TRUE)=TRUE,VLOOKUP(E1086,Store_VAM!B2:I273,8, FALSE),VLOOKUP(E1086,Store_SRP!B2:I110,8, FALSE)), VLOOKUP(E1086,Store_Showcase!B2:I144,8, FALSE))</f>
      </c>
      <c r="T1086">
        <f>VLOOKUP(G1086,Sku_Consolidated!A2:R957,18,FALSE)</f>
      </c>
      <c r="U1086">
        <v>17635</v>
      </c>
      <c r="V1086">
        <f>IF(VLOOKUP(G1086,Sku_Consolidated!A2:S957,19,FALSE)="SHOWCASE", VLOOKUP(E1086,Store_Showcase!B2:L144,11, FALSE), IF(VLOOKUP(G1086,Sku_Consolidated!A2:S957,19,FALSE)="VAM",VLOOKUP(E1086,Store_VAM!B2:L273,11, FALSE),VLOOKUP(E1086,Store_SRP!B2:L110,11, FALSE)))</f>
      </c>
      <c r="W1086">
        <f>VLOOKUP(G1086,Sku_Consolidated!A2:W957,11,FALSE)</f>
      </c>
      <c r="X1086">
        <f>VLOOKUP(G1086,Sku_Consolidated!A2:H957,8,FALSE)</f>
      </c>
      <c r="Y1086">
        <f>VLOOKUP(G1086,Sku_Consolidated!A2:I957,9,FALSE)</f>
      </c>
      <c r="Z1086" t="s">
        <v>38</v>
      </c>
      <c r="AA1086">
        <f>VLOOKUP(G1086,Sku_Consolidated!A2:E957,5,FALSE)</f>
      </c>
      <c r="AB1086">
        <f>IF(VLOOKUP(G1086,Sku_Consolidated!A2:S957,19,FALSE)="SHOWCASE", VLOOKUP(E1086,Store_Showcase!B2:N144,13, FALSE), IF(VLOOKUP(G1086,Sku_Consolidated!A2:S957,19,FALSE)="VAM",VLOOKUP(E1086,Store_VAM!B2:N273,13, FALSE),VLOOKUP(E1086,Store_SRP!B2:N110,13, FALSE)))</f>
      </c>
      <c r="AC1086">
        <f>IF(IFERROR(AB1086,TRUE)=TRUE, "-","OK")</f>
      </c>
      <c r="AD1086" s="8" t="s">
        <v>2433</v>
      </c>
      <c r="AE1086" s="8" t="s">
        <v>39</v>
      </c>
      <c r="AF1086">
        <f>IF(IFERROR(VLOOKUP(E1086,Store_Showcase!B2:H144,{5}, FALSE), TRUE)=TRUE, IF(IFERROR(VLOOKUP(E1086,Store_SRP!B2:H110,{5}, FALSE), TRUE)=TRUE,VLOOKUP(E1086,Store_VAM!B2:H273,{5}, FALSE),VLOOKUP(E1086,Store_SRP!B2:H110,{5}, FALSE)), VLOOKUP(E1086,Store_Showcase!B2:H144,{5}, FALSE))</f>
      </c>
      <c r="AG1086">
        <f>IF(IFERROR(VLOOKUP(E1086,Store_Showcase!B2:H144,{6}, FALSE), TRUE)=TRUE, IF(IFERROR(VLOOKUP(E1086,Store_SRP!B2:H110,{6}, FALSE), TRUE)=TRUE,VLOOKUP(E1086,Store_VAM!B2:H273,{6}, FALSE),VLOOKUP(E1086,Store_SRP!B2:H110,{6}, FALSE)), VLOOKUP(E1086,Store_Showcase!B2:H144,{6}, FALSE))</f>
      </c>
      <c r="AH1086">
        <f>VLOOKUP(G1086,Sku_Consolidated!A2:R957,18,FALSE)</f>
      </c>
      <c r="AI1086">
        <f>VLOOKUP(G1086,Sku_Consolidated!A2:S957,19,FALSE)</f>
      </c>
      <c r="AJ1086">
        <f>VLOOKUP(G1086,Sku_Consolidated!A2:T957,20,FALSE)</f>
      </c>
    </row>
    <row r="1087" spans="1:36" x14ac:dyDescent="0.25">
      <c r="A1087">
        <v>2024</v>
      </c>
      <c r="B1087" t="s">
        <v>31</v>
      </c>
      <c r="C1087" t="s">
        <v>32</v>
      </c>
      <c r="D1087" t="s">
        <v>33</v>
      </c>
      <c r="E1087">
        <v>495</v>
      </c>
      <c r="F1087">
        <f>IF(IFERROR(VLOOKUP(E1087,Store_Showcase!B2:H144,{2}, FALSE), TRUE)=TRUE, IF(IFERROR(VLOOKUP(E1087,Store_SRP!B2:H110,{2}, FALSE), TRUE)=TRUE,VLOOKUP(E1087,Store_VAM!B2:H273,{2}, FALSE),VLOOKUP(E1087,Store_SRP!B2:H110,{2}, FALSE)), VLOOKUP(E1087,Store_Showcase!B2:H144,{2}, FALSE))</f>
      </c>
      <c r="G1087">
        <v>655750</v>
      </c>
      <c r="H1087" t="s">
        <v>1204</v>
      </c>
      <c r="I1087" s="8" t="s">
        <v>1845</v>
      </c>
      <c r="J1087" t="s">
        <v>36</v>
      </c>
      <c r="K1087" s="8">
        <f>IF(J1087="PCK", I1087, 0)</f>
      </c>
      <c r="L1087" s="8">
        <f>IF(J1087="KLS", I1087, IF(J1087="PCK", I1087*VLOOKUP(G1087,Sku_Consolidated!A2:U957,21, FALSE),I1087*VLOOKUP(G1087,Sku_Consolidated!A2:U957,21, FALSE)))</f>
      </c>
      <c r="M1087" s="8">
        <f>IF(J1087="PCS", I1087, 0)</f>
      </c>
      <c r="N1087" s="8" t="s">
        <v>2434</v>
      </c>
      <c r="O1087" s="8">
        <f>N1087 * VLOOKUP(E1087&amp;VLOOKUP(G1087,Sku_Consolidated!A2:Q957,17,FALSE),Sku_CommRate!A2:E1002, 5, FALSE)</f>
      </c>
      <c r="P1087" s="8">
        <f>N1087 - O1087</f>
      </c>
      <c r="Q1087">
        <f>VLOOKUP(G1087,Sku_Consolidated!A2:G957,7, FALSE)</f>
      </c>
      <c r="R1087">
        <f>IF(IFERROR(VLOOKUP(E1087,Store_Showcase!B2:H144,7, FALSE), TRUE)=TRUE, IF(IFERROR(VLOOKUP(E1087,Store_SRP!B2:H110,7, FALSE), TRUE)=TRUE,VLOOKUP(E1087,Store_VAM!B2:H273,7, FALSE),VLOOKUP(E1087,Store_SRP!B2:H110,7, FALSE)), VLOOKUP(E1087,Store_Showcase!B2:H144,7, FALSE))</f>
      </c>
      <c r="S1087">
        <f>IF(IFERROR(VLOOKUP(E1087,Store_Showcase!B2:I144,8, FALSE), TRUE)=TRUE, IF(IFERROR(VLOOKUP(E1087,Store_SRP!B2:I110,8, FALSE), TRUE)=TRUE,VLOOKUP(E1087,Store_VAM!B2:I273,8, FALSE),VLOOKUP(E1087,Store_SRP!B2:I110,8, FALSE)), VLOOKUP(E1087,Store_Showcase!B2:I144,8, FALSE))</f>
      </c>
      <c r="T1087">
        <f>VLOOKUP(G1087,Sku_Consolidated!A2:R957,18,FALSE)</f>
      </c>
      <c r="U1087">
        <v>6467</v>
      </c>
      <c r="V1087">
        <f>IF(VLOOKUP(G1087,Sku_Consolidated!A2:S957,19,FALSE)="SHOWCASE", VLOOKUP(E1087,Store_Showcase!B2:L144,11, FALSE), IF(VLOOKUP(G1087,Sku_Consolidated!A2:S957,19,FALSE)="VAM",VLOOKUP(E1087,Store_VAM!B2:L273,11, FALSE),VLOOKUP(E1087,Store_SRP!B2:L110,11, FALSE)))</f>
      </c>
      <c r="W1087">
        <f>VLOOKUP(G1087,Sku_Consolidated!A2:W957,11,FALSE)</f>
      </c>
      <c r="X1087">
        <f>VLOOKUP(G1087,Sku_Consolidated!A2:H957,8,FALSE)</f>
      </c>
      <c r="Y1087">
        <f>VLOOKUP(G1087,Sku_Consolidated!A2:I957,9,FALSE)</f>
      </c>
      <c r="Z1087" t="s">
        <v>38</v>
      </c>
      <c r="AA1087">
        <f>VLOOKUP(G1087,Sku_Consolidated!A2:E957,5,FALSE)</f>
      </c>
      <c r="AB1087">
        <f>IF(VLOOKUP(G1087,Sku_Consolidated!A2:S957,19,FALSE)="SHOWCASE", VLOOKUP(E1087,Store_Showcase!B2:N144,13, FALSE), IF(VLOOKUP(G1087,Sku_Consolidated!A2:S957,19,FALSE)="VAM",VLOOKUP(E1087,Store_VAM!B2:N273,13, FALSE),VLOOKUP(E1087,Store_SRP!B2:N110,13, FALSE)))</f>
      </c>
      <c r="AC1087">
        <f>IF(IFERROR(AB1087,TRUE)=TRUE, "-","OK")</f>
      </c>
      <c r="AD1087" s="8" t="s">
        <v>2434</v>
      </c>
      <c r="AE1087" s="8" t="s">
        <v>39</v>
      </c>
      <c r="AF1087">
        <f>IF(IFERROR(VLOOKUP(E1087,Store_Showcase!B2:H144,{5}, FALSE), TRUE)=TRUE, IF(IFERROR(VLOOKUP(E1087,Store_SRP!B2:H110,{5}, FALSE), TRUE)=TRUE,VLOOKUP(E1087,Store_VAM!B2:H273,{5}, FALSE),VLOOKUP(E1087,Store_SRP!B2:H110,{5}, FALSE)), VLOOKUP(E1087,Store_Showcase!B2:H144,{5}, FALSE))</f>
      </c>
      <c r="AG1087">
        <f>IF(IFERROR(VLOOKUP(E1087,Store_Showcase!B2:H144,{6}, FALSE), TRUE)=TRUE, IF(IFERROR(VLOOKUP(E1087,Store_SRP!B2:H110,{6}, FALSE), TRUE)=TRUE,VLOOKUP(E1087,Store_VAM!B2:H273,{6}, FALSE),VLOOKUP(E1087,Store_SRP!B2:H110,{6}, FALSE)), VLOOKUP(E1087,Store_Showcase!B2:H144,{6}, FALSE))</f>
      </c>
      <c r="AH1087">
        <f>VLOOKUP(G1087,Sku_Consolidated!A2:R957,18,FALSE)</f>
      </c>
      <c r="AI1087">
        <f>VLOOKUP(G1087,Sku_Consolidated!A2:S957,19,FALSE)</f>
      </c>
      <c r="AJ1087">
        <f>VLOOKUP(G1087,Sku_Consolidated!A2:T957,20,FALSE)</f>
      </c>
    </row>
    <row r="1088" spans="1:36" x14ac:dyDescent="0.25">
      <c r="A1088">
        <v>2024</v>
      </c>
      <c r="B1088" t="s">
        <v>31</v>
      </c>
      <c r="C1088" t="s">
        <v>32</v>
      </c>
      <c r="D1088" t="s">
        <v>33</v>
      </c>
      <c r="E1088">
        <v>466</v>
      </c>
      <c r="F1088">
        <f>IF(IFERROR(VLOOKUP(E1088,Store_Showcase!B2:H144,{2}, FALSE), TRUE)=TRUE, IF(IFERROR(VLOOKUP(E1088,Store_SRP!B2:H110,{2}, FALSE), TRUE)=TRUE,VLOOKUP(E1088,Store_VAM!B2:H273,{2}, FALSE),VLOOKUP(E1088,Store_SRP!B2:H110,{2}, FALSE)), VLOOKUP(E1088,Store_Showcase!B2:H144,{2}, FALSE))</f>
      </c>
      <c r="G1088">
        <v>655716</v>
      </c>
      <c r="H1088" t="s">
        <v>171</v>
      </c>
      <c r="I1088" s="8" t="s">
        <v>2435</v>
      </c>
      <c r="J1088" t="s">
        <v>36</v>
      </c>
      <c r="K1088" s="8">
        <f>IF(J1088="PCK", I1088, 0)</f>
      </c>
      <c r="L1088" s="8">
        <f>IF(J1088="KLS", I1088, IF(J1088="PCK", I1088*VLOOKUP(G1088,Sku_Consolidated!A2:U957,21, FALSE),I1088*VLOOKUP(G1088,Sku_Consolidated!A2:U957,21, FALSE)))</f>
      </c>
      <c r="M1088" s="8">
        <f>IF(J1088="PCS", I1088, 0)</f>
      </c>
      <c r="N1088" s="8" t="s">
        <v>2436</v>
      </c>
      <c r="O1088" s="8">
        <f>N1088 * VLOOKUP(E1088&amp;VLOOKUP(G1088,Sku_Consolidated!A2:Q957,17,FALSE),Sku_CommRate!A2:E1002, 5, FALSE)</f>
      </c>
      <c r="P1088" s="8">
        <f>N1088 - O1088</f>
      </c>
      <c r="Q1088">
        <f>VLOOKUP(G1088,Sku_Consolidated!A2:G957,7, FALSE)</f>
      </c>
      <c r="R1088">
        <f>IF(IFERROR(VLOOKUP(E1088,Store_Showcase!B2:H144,7, FALSE), TRUE)=TRUE, IF(IFERROR(VLOOKUP(E1088,Store_SRP!B2:H110,7, FALSE), TRUE)=TRUE,VLOOKUP(E1088,Store_VAM!B2:H273,7, FALSE),VLOOKUP(E1088,Store_SRP!B2:H110,7, FALSE)), VLOOKUP(E1088,Store_Showcase!B2:H144,7, FALSE))</f>
      </c>
      <c r="S1088">
        <f>IF(IFERROR(VLOOKUP(E1088,Store_Showcase!B2:I144,8, FALSE), TRUE)=TRUE, IF(IFERROR(VLOOKUP(E1088,Store_SRP!B2:I110,8, FALSE), TRUE)=TRUE,VLOOKUP(E1088,Store_VAM!B2:I273,8, FALSE),VLOOKUP(E1088,Store_SRP!B2:I110,8, FALSE)), VLOOKUP(E1088,Store_Showcase!B2:I144,8, FALSE))</f>
      </c>
      <c r="T1088">
        <f>VLOOKUP(G1088,Sku_Consolidated!A2:R957,18,FALSE)</f>
      </c>
      <c r="U1088">
        <v>6444</v>
      </c>
      <c r="V1088">
        <f>IF(VLOOKUP(G1088,Sku_Consolidated!A2:S957,19,FALSE)="SHOWCASE", VLOOKUP(E1088,Store_Showcase!B2:L144,11, FALSE), IF(VLOOKUP(G1088,Sku_Consolidated!A2:S957,19,FALSE)="VAM",VLOOKUP(E1088,Store_VAM!B2:L273,11, FALSE),VLOOKUP(E1088,Store_SRP!B2:L110,11, FALSE)))</f>
      </c>
      <c r="W1088">
        <f>VLOOKUP(G1088,Sku_Consolidated!A2:W957,11,FALSE)</f>
      </c>
      <c r="X1088">
        <f>VLOOKUP(G1088,Sku_Consolidated!A2:H957,8,FALSE)</f>
      </c>
      <c r="Y1088">
        <f>VLOOKUP(G1088,Sku_Consolidated!A2:I957,9,FALSE)</f>
      </c>
      <c r="Z1088" t="s">
        <v>38</v>
      </c>
      <c r="AA1088">
        <f>VLOOKUP(G1088,Sku_Consolidated!A2:E957,5,FALSE)</f>
      </c>
      <c r="AB1088">
        <f>IF(VLOOKUP(G1088,Sku_Consolidated!A2:S957,19,FALSE)="SHOWCASE", VLOOKUP(E1088,Store_Showcase!B2:N144,13, FALSE), IF(VLOOKUP(G1088,Sku_Consolidated!A2:S957,19,FALSE)="VAM",VLOOKUP(E1088,Store_VAM!B2:N273,13, FALSE),VLOOKUP(E1088,Store_SRP!B2:N110,13, FALSE)))</f>
      </c>
      <c r="AC1088">
        <f>IF(IFERROR(AB1088,TRUE)=TRUE, "-","OK")</f>
      </c>
      <c r="AD1088" s="8" t="s">
        <v>2436</v>
      </c>
      <c r="AE1088" s="8" t="s">
        <v>39</v>
      </c>
      <c r="AF1088">
        <f>IF(IFERROR(VLOOKUP(E1088,Store_Showcase!B2:H144,{5}, FALSE), TRUE)=TRUE, IF(IFERROR(VLOOKUP(E1088,Store_SRP!B2:H110,{5}, FALSE), TRUE)=TRUE,VLOOKUP(E1088,Store_VAM!B2:H273,{5}, FALSE),VLOOKUP(E1088,Store_SRP!B2:H110,{5}, FALSE)), VLOOKUP(E1088,Store_Showcase!B2:H144,{5}, FALSE))</f>
      </c>
      <c r="AG1088">
        <f>IF(IFERROR(VLOOKUP(E1088,Store_Showcase!B2:H144,{6}, FALSE), TRUE)=TRUE, IF(IFERROR(VLOOKUP(E1088,Store_SRP!B2:H110,{6}, FALSE), TRUE)=TRUE,VLOOKUP(E1088,Store_VAM!B2:H273,{6}, FALSE),VLOOKUP(E1088,Store_SRP!B2:H110,{6}, FALSE)), VLOOKUP(E1088,Store_Showcase!B2:H144,{6}, FALSE))</f>
      </c>
      <c r="AH1088">
        <f>VLOOKUP(G1088,Sku_Consolidated!A2:R957,18,FALSE)</f>
      </c>
      <c r="AI1088">
        <f>VLOOKUP(G1088,Sku_Consolidated!A2:S957,19,FALSE)</f>
      </c>
      <c r="AJ1088">
        <f>VLOOKUP(G1088,Sku_Consolidated!A2:T957,20,FALSE)</f>
      </c>
    </row>
    <row r="1089" spans="1:36" x14ac:dyDescent="0.25">
      <c r="A1089">
        <v>2024</v>
      </c>
      <c r="B1089" t="s">
        <v>31</v>
      </c>
      <c r="C1089" t="s">
        <v>32</v>
      </c>
      <c r="D1089" t="s">
        <v>33</v>
      </c>
      <c r="E1089">
        <v>736</v>
      </c>
      <c r="F1089">
        <f>IF(IFERROR(VLOOKUP(E1089,Store_Showcase!B2:H144,{2}, FALSE), TRUE)=TRUE, IF(IFERROR(VLOOKUP(E1089,Store_SRP!B2:H110,{2}, FALSE), TRUE)=TRUE,VLOOKUP(E1089,Store_VAM!B2:H273,{2}, FALSE),VLOOKUP(E1089,Store_SRP!B2:H110,{2}, FALSE)), VLOOKUP(E1089,Store_Showcase!B2:H144,{2}, FALSE))</f>
      </c>
      <c r="G1089">
        <v>657471</v>
      </c>
      <c r="H1089" t="s">
        <v>84</v>
      </c>
      <c r="I1089" s="8" t="s">
        <v>2437</v>
      </c>
      <c r="J1089" t="s">
        <v>36</v>
      </c>
      <c r="K1089" s="8">
        <f>IF(J1089="PCK", I1089, 0)</f>
      </c>
      <c r="L1089" s="8">
        <f>IF(J1089="KLS", I1089, IF(J1089="PCK", I1089*VLOOKUP(G1089,Sku_Consolidated!A2:U957,21, FALSE),I1089*VLOOKUP(G1089,Sku_Consolidated!A2:U957,21, FALSE)))</f>
      </c>
      <c r="M1089" s="8">
        <f>IF(J1089="PCS", I1089, 0)</f>
      </c>
      <c r="N1089" s="8" t="s">
        <v>2438</v>
      </c>
      <c r="O1089" s="8">
        <f>N1089 * VLOOKUP(E1089&amp;VLOOKUP(G1089,Sku_Consolidated!A2:Q957,17,FALSE),Sku_CommRate!A2:E1002, 5, FALSE)</f>
      </c>
      <c r="P1089" s="8">
        <f>N1089 - O1089</f>
      </c>
      <c r="Q1089">
        <f>VLOOKUP(G1089,Sku_Consolidated!A2:G957,7, FALSE)</f>
      </c>
      <c r="R1089">
        <f>IF(IFERROR(VLOOKUP(E1089,Store_Showcase!B2:H144,7, FALSE), TRUE)=TRUE, IF(IFERROR(VLOOKUP(E1089,Store_SRP!B2:H110,7, FALSE), TRUE)=TRUE,VLOOKUP(E1089,Store_VAM!B2:H273,7, FALSE),VLOOKUP(E1089,Store_SRP!B2:H110,7, FALSE)), VLOOKUP(E1089,Store_Showcase!B2:H144,7, FALSE))</f>
      </c>
      <c r="S1089">
        <f>IF(IFERROR(VLOOKUP(E1089,Store_Showcase!B2:I144,8, FALSE), TRUE)=TRUE, IF(IFERROR(VLOOKUP(E1089,Store_SRP!B2:I110,8, FALSE), TRUE)=TRUE,VLOOKUP(E1089,Store_VAM!B2:I273,8, FALSE),VLOOKUP(E1089,Store_SRP!B2:I110,8, FALSE)), VLOOKUP(E1089,Store_Showcase!B2:I144,8, FALSE))</f>
      </c>
      <c r="T1089">
        <f>VLOOKUP(G1089,Sku_Consolidated!A2:R957,18,FALSE)</f>
      </c>
      <c r="U1089">
        <v>7074</v>
      </c>
      <c r="V1089">
        <f>IF(VLOOKUP(G1089,Sku_Consolidated!A2:S957,19,FALSE)="SHOWCASE", VLOOKUP(E1089,Store_Showcase!B2:L144,11, FALSE), IF(VLOOKUP(G1089,Sku_Consolidated!A2:S957,19,FALSE)="VAM",VLOOKUP(E1089,Store_VAM!B2:L273,11, FALSE),VLOOKUP(E1089,Store_SRP!B2:L110,11, FALSE)))</f>
      </c>
      <c r="W1089">
        <f>VLOOKUP(G1089,Sku_Consolidated!A2:W957,11,FALSE)</f>
      </c>
      <c r="X1089">
        <f>VLOOKUP(G1089,Sku_Consolidated!A2:H957,8,FALSE)</f>
      </c>
      <c r="Y1089">
        <f>VLOOKUP(G1089,Sku_Consolidated!A2:I957,9,FALSE)</f>
      </c>
      <c r="Z1089" t="s">
        <v>38</v>
      </c>
      <c r="AA1089">
        <f>VLOOKUP(G1089,Sku_Consolidated!A2:E957,5,FALSE)</f>
      </c>
      <c r="AB1089">
        <f>IF(VLOOKUP(G1089,Sku_Consolidated!A2:S957,19,FALSE)="SHOWCASE", VLOOKUP(E1089,Store_Showcase!B2:N144,13, FALSE), IF(VLOOKUP(G1089,Sku_Consolidated!A2:S957,19,FALSE)="VAM",VLOOKUP(E1089,Store_VAM!B2:N273,13, FALSE),VLOOKUP(E1089,Store_SRP!B2:N110,13, FALSE)))</f>
      </c>
      <c r="AC1089">
        <f>IF(IFERROR(AB1089,TRUE)=TRUE, "-","OK")</f>
      </c>
      <c r="AD1089" s="8" t="s">
        <v>2438</v>
      </c>
      <c r="AE1089" s="8" t="s">
        <v>39</v>
      </c>
      <c r="AF1089">
        <f>IF(IFERROR(VLOOKUP(E1089,Store_Showcase!B2:H144,{5}, FALSE), TRUE)=TRUE, IF(IFERROR(VLOOKUP(E1089,Store_SRP!B2:H110,{5}, FALSE), TRUE)=TRUE,VLOOKUP(E1089,Store_VAM!B2:H273,{5}, FALSE),VLOOKUP(E1089,Store_SRP!B2:H110,{5}, FALSE)), VLOOKUP(E1089,Store_Showcase!B2:H144,{5}, FALSE))</f>
      </c>
      <c r="AG1089">
        <f>IF(IFERROR(VLOOKUP(E1089,Store_Showcase!B2:H144,{6}, FALSE), TRUE)=TRUE, IF(IFERROR(VLOOKUP(E1089,Store_SRP!B2:H110,{6}, FALSE), TRUE)=TRUE,VLOOKUP(E1089,Store_VAM!B2:H273,{6}, FALSE),VLOOKUP(E1089,Store_SRP!B2:H110,{6}, FALSE)), VLOOKUP(E1089,Store_Showcase!B2:H144,{6}, FALSE))</f>
      </c>
      <c r="AH1089">
        <f>VLOOKUP(G1089,Sku_Consolidated!A2:R957,18,FALSE)</f>
      </c>
      <c r="AI1089">
        <f>VLOOKUP(G1089,Sku_Consolidated!A2:S957,19,FALSE)</f>
      </c>
      <c r="AJ1089">
        <f>VLOOKUP(G1089,Sku_Consolidated!A2:T957,20,FALSE)</f>
      </c>
    </row>
    <row r="1090" spans="1:36" x14ac:dyDescent="0.25">
      <c r="A1090">
        <v>2024</v>
      </c>
      <c r="B1090" t="s">
        <v>31</v>
      </c>
      <c r="C1090" t="s">
        <v>32</v>
      </c>
      <c r="D1090" t="s">
        <v>33</v>
      </c>
      <c r="E1090">
        <v>620</v>
      </c>
      <c r="F1090">
        <f>IF(IFERROR(VLOOKUP(E1090,Store_Showcase!B2:H144,{2}, FALSE), TRUE)=TRUE, IF(IFERROR(VLOOKUP(E1090,Store_SRP!B2:H110,{2}, FALSE), TRUE)=TRUE,VLOOKUP(E1090,Store_VAM!B2:H273,{2}, FALSE),VLOOKUP(E1090,Store_SRP!B2:H110,{2}, FALSE)), VLOOKUP(E1090,Store_Showcase!B2:H144,{2}, FALSE))</f>
      </c>
      <c r="G1090">
        <v>671861</v>
      </c>
      <c r="H1090" t="s">
        <v>1651</v>
      </c>
      <c r="I1090" s="8" t="s">
        <v>2006</v>
      </c>
      <c r="J1090" t="s">
        <v>493</v>
      </c>
      <c r="K1090" s="8">
        <f>IF(J1090="PCK", I1090, 0)</f>
      </c>
      <c r="L1090" s="8">
        <f>IF(J1090="KLS", I1090, IF(J1090="PCK", I1090*VLOOKUP(G1090,Sku_Consolidated!A2:U957,21, FALSE),I1090*VLOOKUP(G1090,Sku_Consolidated!A2:U957,21, FALSE)))</f>
      </c>
      <c r="M1090" s="8">
        <f>IF(J1090="PCS", I1090, 0)</f>
      </c>
      <c r="N1090" s="8" t="s">
        <v>2439</v>
      </c>
      <c r="O1090" s="8">
        <f>N1090 * VLOOKUP(E1090&amp;VLOOKUP(G1090,Sku_Consolidated!A2:Q957,17,FALSE),Sku_CommRate!A2:E1002, 5, FALSE)</f>
      </c>
      <c r="P1090" s="8">
        <f>N1090 - O1090</f>
      </c>
      <c r="Q1090">
        <f>VLOOKUP(G1090,Sku_Consolidated!A2:G957,7, FALSE)</f>
      </c>
      <c r="R1090">
        <f>IF(IFERROR(VLOOKUP(E1090,Store_Showcase!B2:H144,7, FALSE), TRUE)=TRUE, IF(IFERROR(VLOOKUP(E1090,Store_SRP!B2:H110,7, FALSE), TRUE)=TRUE,VLOOKUP(E1090,Store_VAM!B2:H273,7, FALSE),VLOOKUP(E1090,Store_SRP!B2:H110,7, FALSE)), VLOOKUP(E1090,Store_Showcase!B2:H144,7, FALSE))</f>
      </c>
      <c r="S1090">
        <f>IF(IFERROR(VLOOKUP(E1090,Store_Showcase!B2:I144,8, FALSE), TRUE)=TRUE, IF(IFERROR(VLOOKUP(E1090,Store_SRP!B2:I110,8, FALSE), TRUE)=TRUE,VLOOKUP(E1090,Store_VAM!B2:I273,8, FALSE),VLOOKUP(E1090,Store_SRP!B2:I110,8, FALSE)), VLOOKUP(E1090,Store_Showcase!B2:I144,8, FALSE))</f>
      </c>
      <c r="T1090">
        <f>VLOOKUP(G1090,Sku_Consolidated!A2:R957,18,FALSE)</f>
      </c>
      <c r="U1090">
        <v>2100006718614</v>
      </c>
      <c r="V1090">
        <f>IF(VLOOKUP(G1090,Sku_Consolidated!A2:S957,19,FALSE)="SHOWCASE", VLOOKUP(E1090,Store_Showcase!B2:L144,11, FALSE), IF(VLOOKUP(G1090,Sku_Consolidated!A2:S957,19,FALSE)="VAM",VLOOKUP(E1090,Store_VAM!B2:L273,11, FALSE),VLOOKUP(E1090,Store_SRP!B2:L110,11, FALSE)))</f>
      </c>
      <c r="W1090">
        <f>VLOOKUP(G1090,Sku_Consolidated!A2:W957,11,FALSE)</f>
      </c>
      <c r="X1090">
        <f>VLOOKUP(G1090,Sku_Consolidated!A2:H957,8,FALSE)</f>
      </c>
      <c r="Y1090">
        <f>VLOOKUP(G1090,Sku_Consolidated!A2:I957,9,FALSE)</f>
      </c>
      <c r="Z1090" t="s">
        <v>38</v>
      </c>
      <c r="AA1090">
        <f>VLOOKUP(G1090,Sku_Consolidated!A2:E957,5,FALSE)</f>
      </c>
      <c r="AB1090">
        <f>IF(VLOOKUP(G1090,Sku_Consolidated!A2:S957,19,FALSE)="SHOWCASE", VLOOKUP(E1090,Store_Showcase!B2:N144,13, FALSE), IF(VLOOKUP(G1090,Sku_Consolidated!A2:S957,19,FALSE)="VAM",VLOOKUP(E1090,Store_VAM!B2:N273,13, FALSE),VLOOKUP(E1090,Store_SRP!B2:N110,13, FALSE)))</f>
      </c>
      <c r="AC1090">
        <f>IF(IFERROR(AB1090,TRUE)=TRUE, "-","OK")</f>
      </c>
      <c r="AD1090" s="8" t="s">
        <v>2439</v>
      </c>
      <c r="AE1090" s="8" t="s">
        <v>39</v>
      </c>
      <c r="AF1090">
        <f>IF(IFERROR(VLOOKUP(E1090,Store_Showcase!B2:H144,{5}, FALSE), TRUE)=TRUE, IF(IFERROR(VLOOKUP(E1090,Store_SRP!B2:H110,{5}, FALSE), TRUE)=TRUE,VLOOKUP(E1090,Store_VAM!B2:H273,{5}, FALSE),VLOOKUP(E1090,Store_SRP!B2:H110,{5}, FALSE)), VLOOKUP(E1090,Store_Showcase!B2:H144,{5}, FALSE))</f>
      </c>
      <c r="AG1090">
        <f>IF(IFERROR(VLOOKUP(E1090,Store_Showcase!B2:H144,{6}, FALSE), TRUE)=TRUE, IF(IFERROR(VLOOKUP(E1090,Store_SRP!B2:H110,{6}, FALSE), TRUE)=TRUE,VLOOKUP(E1090,Store_VAM!B2:H273,{6}, FALSE),VLOOKUP(E1090,Store_SRP!B2:H110,{6}, FALSE)), VLOOKUP(E1090,Store_Showcase!B2:H144,{6}, FALSE))</f>
      </c>
      <c r="AH1090">
        <f>VLOOKUP(G1090,Sku_Consolidated!A2:R957,18,FALSE)</f>
      </c>
      <c r="AI1090">
        <f>VLOOKUP(G1090,Sku_Consolidated!A2:S957,19,FALSE)</f>
      </c>
      <c r="AJ1090">
        <f>VLOOKUP(G1090,Sku_Consolidated!A2:T957,20,FALSE)</f>
      </c>
    </row>
    <row r="1091" spans="1:36" x14ac:dyDescent="0.25">
      <c r="A1091">
        <v>2024</v>
      </c>
      <c r="B1091" t="s">
        <v>31</v>
      </c>
      <c r="C1091" t="s">
        <v>32</v>
      </c>
      <c r="D1091" t="s">
        <v>33</v>
      </c>
      <c r="E1091">
        <v>607</v>
      </c>
      <c r="F1091">
        <f>IF(IFERROR(VLOOKUP(E1091,Store_Showcase!B2:H144,{2}, FALSE), TRUE)=TRUE, IF(IFERROR(VLOOKUP(E1091,Store_SRP!B2:H110,{2}, FALSE), TRUE)=TRUE,VLOOKUP(E1091,Store_VAM!B2:H273,{2}, FALSE),VLOOKUP(E1091,Store_SRP!B2:H110,{2}, FALSE)), VLOOKUP(E1091,Store_Showcase!B2:H144,{2}, FALSE))</f>
      </c>
      <c r="G1091">
        <v>671861</v>
      </c>
      <c r="H1091" t="s">
        <v>1651</v>
      </c>
      <c r="I1091" s="8" t="s">
        <v>2006</v>
      </c>
      <c r="J1091" t="s">
        <v>493</v>
      </c>
      <c r="K1091" s="8">
        <f>IF(J1091="PCK", I1091, 0)</f>
      </c>
      <c r="L1091" s="8">
        <f>IF(J1091="KLS", I1091, IF(J1091="PCK", I1091*VLOOKUP(G1091,Sku_Consolidated!A2:U957,21, FALSE),I1091*VLOOKUP(G1091,Sku_Consolidated!A2:U957,21, FALSE)))</f>
      </c>
      <c r="M1091" s="8">
        <f>IF(J1091="PCS", I1091, 0)</f>
      </c>
      <c r="N1091" s="8" t="s">
        <v>2439</v>
      </c>
      <c r="O1091" s="8">
        <f>N1091 * VLOOKUP(E1091&amp;VLOOKUP(G1091,Sku_Consolidated!A2:Q957,17,FALSE),Sku_CommRate!A2:E1002, 5, FALSE)</f>
      </c>
      <c r="P1091" s="8">
        <f>N1091 - O1091</f>
      </c>
      <c r="Q1091">
        <f>VLOOKUP(G1091,Sku_Consolidated!A2:G957,7, FALSE)</f>
      </c>
      <c r="R1091">
        <f>IF(IFERROR(VLOOKUP(E1091,Store_Showcase!B2:H144,7, FALSE), TRUE)=TRUE, IF(IFERROR(VLOOKUP(E1091,Store_SRP!B2:H110,7, FALSE), TRUE)=TRUE,VLOOKUP(E1091,Store_VAM!B2:H273,7, FALSE),VLOOKUP(E1091,Store_SRP!B2:H110,7, FALSE)), VLOOKUP(E1091,Store_Showcase!B2:H144,7, FALSE))</f>
      </c>
      <c r="S1091">
        <f>IF(IFERROR(VLOOKUP(E1091,Store_Showcase!B2:I144,8, FALSE), TRUE)=TRUE, IF(IFERROR(VLOOKUP(E1091,Store_SRP!B2:I110,8, FALSE), TRUE)=TRUE,VLOOKUP(E1091,Store_VAM!B2:I273,8, FALSE),VLOOKUP(E1091,Store_SRP!B2:I110,8, FALSE)), VLOOKUP(E1091,Store_Showcase!B2:I144,8, FALSE))</f>
      </c>
      <c r="T1091">
        <f>VLOOKUP(G1091,Sku_Consolidated!A2:R957,18,FALSE)</f>
      </c>
      <c r="U1091">
        <v>2100006718614</v>
      </c>
      <c r="V1091">
        <f>IF(VLOOKUP(G1091,Sku_Consolidated!A2:S957,19,FALSE)="SHOWCASE", VLOOKUP(E1091,Store_Showcase!B2:L144,11, FALSE), IF(VLOOKUP(G1091,Sku_Consolidated!A2:S957,19,FALSE)="VAM",VLOOKUP(E1091,Store_VAM!B2:L273,11, FALSE),VLOOKUP(E1091,Store_SRP!B2:L110,11, FALSE)))</f>
      </c>
      <c r="W1091">
        <f>VLOOKUP(G1091,Sku_Consolidated!A2:W957,11,FALSE)</f>
      </c>
      <c r="X1091">
        <f>VLOOKUP(G1091,Sku_Consolidated!A2:H957,8,FALSE)</f>
      </c>
      <c r="Y1091">
        <f>VLOOKUP(G1091,Sku_Consolidated!A2:I957,9,FALSE)</f>
      </c>
      <c r="Z1091" t="s">
        <v>38</v>
      </c>
      <c r="AA1091">
        <f>VLOOKUP(G1091,Sku_Consolidated!A2:E957,5,FALSE)</f>
      </c>
      <c r="AB1091">
        <f>IF(VLOOKUP(G1091,Sku_Consolidated!A2:S957,19,FALSE)="SHOWCASE", VLOOKUP(E1091,Store_Showcase!B2:N144,13, FALSE), IF(VLOOKUP(G1091,Sku_Consolidated!A2:S957,19,FALSE)="VAM",VLOOKUP(E1091,Store_VAM!B2:N273,13, FALSE),VLOOKUP(E1091,Store_SRP!B2:N110,13, FALSE)))</f>
      </c>
      <c r="AC1091">
        <f>IF(IFERROR(AB1091,TRUE)=TRUE, "-","OK")</f>
      </c>
      <c r="AD1091" s="8" t="s">
        <v>2439</v>
      </c>
      <c r="AE1091" s="8" t="s">
        <v>39</v>
      </c>
      <c r="AF1091">
        <f>IF(IFERROR(VLOOKUP(E1091,Store_Showcase!B2:H144,{5}, FALSE), TRUE)=TRUE, IF(IFERROR(VLOOKUP(E1091,Store_SRP!B2:H110,{5}, FALSE), TRUE)=TRUE,VLOOKUP(E1091,Store_VAM!B2:H273,{5}, FALSE),VLOOKUP(E1091,Store_SRP!B2:H110,{5}, FALSE)), VLOOKUP(E1091,Store_Showcase!B2:H144,{5}, FALSE))</f>
      </c>
      <c r="AG1091">
        <f>IF(IFERROR(VLOOKUP(E1091,Store_Showcase!B2:H144,{6}, FALSE), TRUE)=TRUE, IF(IFERROR(VLOOKUP(E1091,Store_SRP!B2:H110,{6}, FALSE), TRUE)=TRUE,VLOOKUP(E1091,Store_VAM!B2:H273,{6}, FALSE),VLOOKUP(E1091,Store_SRP!B2:H110,{6}, FALSE)), VLOOKUP(E1091,Store_Showcase!B2:H144,{6}, FALSE))</f>
      </c>
      <c r="AH1091">
        <f>VLOOKUP(G1091,Sku_Consolidated!A2:R957,18,FALSE)</f>
      </c>
      <c r="AI1091">
        <f>VLOOKUP(G1091,Sku_Consolidated!A2:S957,19,FALSE)</f>
      </c>
      <c r="AJ1091">
        <f>VLOOKUP(G1091,Sku_Consolidated!A2:T957,20,FALSE)</f>
      </c>
    </row>
    <row r="1092" spans="1:36" x14ac:dyDescent="0.25">
      <c r="A1092">
        <v>2024</v>
      </c>
      <c r="B1092" t="s">
        <v>31</v>
      </c>
      <c r="C1092" t="s">
        <v>32</v>
      </c>
      <c r="D1092" t="s">
        <v>33</v>
      </c>
      <c r="E1092">
        <v>216</v>
      </c>
      <c r="F1092">
        <f>IF(IFERROR(VLOOKUP(E1092,Store_Showcase!B2:H144,{2}, FALSE), TRUE)=TRUE, IF(IFERROR(VLOOKUP(E1092,Store_SRP!B2:H110,{2}, FALSE), TRUE)=TRUE,VLOOKUP(E1092,Store_VAM!B2:H273,{2}, FALSE),VLOOKUP(E1092,Store_SRP!B2:H110,{2}, FALSE)), VLOOKUP(E1092,Store_Showcase!B2:H144,{2}, FALSE))</f>
      </c>
      <c r="G1092">
        <v>655312</v>
      </c>
      <c r="H1092" t="s">
        <v>98</v>
      </c>
      <c r="I1092" s="8" t="s">
        <v>2440</v>
      </c>
      <c r="J1092" t="s">
        <v>36</v>
      </c>
      <c r="K1092" s="8">
        <f>IF(J1092="PCK", I1092, 0)</f>
      </c>
      <c r="L1092" s="8">
        <f>IF(J1092="KLS", I1092, IF(J1092="PCK", I1092*VLOOKUP(G1092,Sku_Consolidated!A2:U957,21, FALSE),I1092*VLOOKUP(G1092,Sku_Consolidated!A2:U957,21, FALSE)))</f>
      </c>
      <c r="M1092" s="8">
        <f>IF(J1092="PCS", I1092, 0)</f>
      </c>
      <c r="N1092" s="8" t="s">
        <v>2441</v>
      </c>
      <c r="O1092" s="8">
        <f>N1092 * VLOOKUP(E1092&amp;VLOOKUP(G1092,Sku_Consolidated!A2:Q957,17,FALSE),Sku_CommRate!A2:E1002, 5, FALSE)</f>
      </c>
      <c r="P1092" s="8">
        <f>N1092 - O1092</f>
      </c>
      <c r="Q1092">
        <f>VLOOKUP(G1092,Sku_Consolidated!A2:G957,7, FALSE)</f>
      </c>
      <c r="R1092">
        <f>IF(IFERROR(VLOOKUP(E1092,Store_Showcase!B2:H144,7, FALSE), TRUE)=TRUE, IF(IFERROR(VLOOKUP(E1092,Store_SRP!B2:H110,7, FALSE), TRUE)=TRUE,VLOOKUP(E1092,Store_VAM!B2:H273,7, FALSE),VLOOKUP(E1092,Store_SRP!B2:H110,7, FALSE)), VLOOKUP(E1092,Store_Showcase!B2:H144,7, FALSE))</f>
      </c>
      <c r="S1092">
        <f>IF(IFERROR(VLOOKUP(E1092,Store_Showcase!B2:I144,8, FALSE), TRUE)=TRUE, IF(IFERROR(VLOOKUP(E1092,Store_SRP!B2:I110,8, FALSE), TRUE)=TRUE,VLOOKUP(E1092,Store_VAM!B2:I273,8, FALSE),VLOOKUP(E1092,Store_SRP!B2:I110,8, FALSE)), VLOOKUP(E1092,Store_Showcase!B2:I144,8, FALSE))</f>
      </c>
      <c r="T1092">
        <f>VLOOKUP(G1092,Sku_Consolidated!A2:R957,18,FALSE)</f>
      </c>
      <c r="U1092">
        <v>6238</v>
      </c>
      <c r="V1092">
        <f>IF(VLOOKUP(G1092,Sku_Consolidated!A2:S957,19,FALSE)="SHOWCASE", VLOOKUP(E1092,Store_Showcase!B2:L144,11, FALSE), IF(VLOOKUP(G1092,Sku_Consolidated!A2:S957,19,FALSE)="VAM",VLOOKUP(E1092,Store_VAM!B2:L273,11, FALSE),VLOOKUP(E1092,Store_SRP!B2:L110,11, FALSE)))</f>
      </c>
      <c r="W1092">
        <f>VLOOKUP(G1092,Sku_Consolidated!A2:W957,11,FALSE)</f>
      </c>
      <c r="X1092">
        <f>VLOOKUP(G1092,Sku_Consolidated!A2:H957,8,FALSE)</f>
      </c>
      <c r="Y1092">
        <f>VLOOKUP(G1092,Sku_Consolidated!A2:I957,9,FALSE)</f>
      </c>
      <c r="Z1092" t="s">
        <v>38</v>
      </c>
      <c r="AA1092">
        <f>VLOOKUP(G1092,Sku_Consolidated!A2:E957,5,FALSE)</f>
      </c>
      <c r="AB1092">
        <f>IF(VLOOKUP(G1092,Sku_Consolidated!A2:S957,19,FALSE)="SHOWCASE", VLOOKUP(E1092,Store_Showcase!B2:N144,13, FALSE), IF(VLOOKUP(G1092,Sku_Consolidated!A2:S957,19,FALSE)="VAM",VLOOKUP(E1092,Store_VAM!B2:N273,13, FALSE),VLOOKUP(E1092,Store_SRP!B2:N110,13, FALSE)))</f>
      </c>
      <c r="AC1092">
        <f>IF(IFERROR(AB1092,TRUE)=TRUE, "-","OK")</f>
      </c>
      <c r="AD1092" s="8" t="s">
        <v>2441</v>
      </c>
      <c r="AE1092" s="8" t="s">
        <v>39</v>
      </c>
      <c r="AF1092">
        <f>IF(IFERROR(VLOOKUP(E1092,Store_Showcase!B2:H144,{5}, FALSE), TRUE)=TRUE, IF(IFERROR(VLOOKUP(E1092,Store_SRP!B2:H110,{5}, FALSE), TRUE)=TRUE,VLOOKUP(E1092,Store_VAM!B2:H273,{5}, FALSE),VLOOKUP(E1092,Store_SRP!B2:H110,{5}, FALSE)), VLOOKUP(E1092,Store_Showcase!B2:H144,{5}, FALSE))</f>
      </c>
      <c r="AG1092">
        <f>IF(IFERROR(VLOOKUP(E1092,Store_Showcase!B2:H144,{6}, FALSE), TRUE)=TRUE, IF(IFERROR(VLOOKUP(E1092,Store_SRP!B2:H110,{6}, FALSE), TRUE)=TRUE,VLOOKUP(E1092,Store_VAM!B2:H273,{6}, FALSE),VLOOKUP(E1092,Store_SRP!B2:H110,{6}, FALSE)), VLOOKUP(E1092,Store_Showcase!B2:H144,{6}, FALSE))</f>
      </c>
      <c r="AH1092">
        <f>VLOOKUP(G1092,Sku_Consolidated!A2:R957,18,FALSE)</f>
      </c>
      <c r="AI1092">
        <f>VLOOKUP(G1092,Sku_Consolidated!A2:S957,19,FALSE)</f>
      </c>
      <c r="AJ1092">
        <f>VLOOKUP(G1092,Sku_Consolidated!A2:T957,20,FALSE)</f>
      </c>
    </row>
    <row r="1093" spans="1:36" x14ac:dyDescent="0.25">
      <c r="A1093">
        <v>2024</v>
      </c>
      <c r="B1093" t="s">
        <v>31</v>
      </c>
      <c r="C1093" t="s">
        <v>32</v>
      </c>
      <c r="D1093" t="s">
        <v>33</v>
      </c>
      <c r="E1093">
        <v>231</v>
      </c>
      <c r="F1093">
        <f>IF(IFERROR(VLOOKUP(E1093,Store_Showcase!B2:H144,{2}, FALSE), TRUE)=TRUE, IF(IFERROR(VLOOKUP(E1093,Store_SRP!B2:H110,{2}, FALSE), TRUE)=TRUE,VLOOKUP(E1093,Store_VAM!B2:H273,{2}, FALSE),VLOOKUP(E1093,Store_SRP!B2:H110,{2}, FALSE)), VLOOKUP(E1093,Store_Showcase!B2:H144,{2}, FALSE))</f>
      </c>
      <c r="G1093">
        <v>703520</v>
      </c>
      <c r="H1093" t="s">
        <v>1460</v>
      </c>
      <c r="I1093" s="8" t="s">
        <v>1198</v>
      </c>
      <c r="J1093" t="s">
        <v>493</v>
      </c>
      <c r="K1093" s="8">
        <f>IF(J1093="PCK", I1093, 0)</f>
      </c>
      <c r="L1093" s="8">
        <f>IF(J1093="KLS", I1093, IF(J1093="PCK", I1093*VLOOKUP(G1093,Sku_Consolidated!A2:U957,21, FALSE),I1093*VLOOKUP(G1093,Sku_Consolidated!A2:U957,21, FALSE)))</f>
      </c>
      <c r="M1093" s="8">
        <f>IF(J1093="PCS", I1093, 0)</f>
      </c>
      <c r="N1093" s="8" t="s">
        <v>2442</v>
      </c>
      <c r="O1093" s="8">
        <f>N1093 * VLOOKUP(E1093&amp;VLOOKUP(G1093,Sku_Consolidated!A2:Q957,17,FALSE),Sku_CommRate!A2:E1002, 5, FALSE)</f>
      </c>
      <c r="P1093" s="8">
        <f>N1093 - O1093</f>
      </c>
      <c r="Q1093">
        <f>VLOOKUP(G1093,Sku_Consolidated!A2:G957,7, FALSE)</f>
      </c>
      <c r="R1093">
        <f>IF(IFERROR(VLOOKUP(E1093,Store_Showcase!B2:H144,7, FALSE), TRUE)=TRUE, IF(IFERROR(VLOOKUP(E1093,Store_SRP!B2:H110,7, FALSE), TRUE)=TRUE,VLOOKUP(E1093,Store_VAM!B2:H273,7, FALSE),VLOOKUP(E1093,Store_SRP!B2:H110,7, FALSE)), VLOOKUP(E1093,Store_Showcase!B2:H144,7, FALSE))</f>
      </c>
      <c r="S1093">
        <f>IF(IFERROR(VLOOKUP(E1093,Store_Showcase!B2:I144,8, FALSE), TRUE)=TRUE, IF(IFERROR(VLOOKUP(E1093,Store_SRP!B2:I110,8, FALSE), TRUE)=TRUE,VLOOKUP(E1093,Store_VAM!B2:I273,8, FALSE),VLOOKUP(E1093,Store_SRP!B2:I110,8, FALSE)), VLOOKUP(E1093,Store_Showcase!B2:I144,8, FALSE))</f>
      </c>
      <c r="T1093">
        <f>VLOOKUP(G1093,Sku_Consolidated!A2:R957,18,FALSE)</f>
      </c>
      <c r="U1093">
        <v>4806532531649</v>
      </c>
      <c r="V1093">
        <f>IF(VLOOKUP(G1093,Sku_Consolidated!A2:S957,19,FALSE)="SHOWCASE", VLOOKUP(E1093,Store_Showcase!B2:L144,11, FALSE), IF(VLOOKUP(G1093,Sku_Consolidated!A2:S957,19,FALSE)="VAM",VLOOKUP(E1093,Store_VAM!B2:L273,11, FALSE),VLOOKUP(E1093,Store_SRP!B2:L110,11, FALSE)))</f>
      </c>
      <c r="W1093">
        <f>VLOOKUP(G1093,Sku_Consolidated!A2:W957,11,FALSE)</f>
      </c>
      <c r="X1093">
        <f>VLOOKUP(G1093,Sku_Consolidated!A2:H957,8,FALSE)</f>
      </c>
      <c r="Y1093">
        <f>VLOOKUP(G1093,Sku_Consolidated!A2:I957,9,FALSE)</f>
      </c>
      <c r="Z1093" t="s">
        <v>38</v>
      </c>
      <c r="AA1093">
        <f>VLOOKUP(G1093,Sku_Consolidated!A2:E957,5,FALSE)</f>
      </c>
      <c r="AB1093">
        <f>IF(VLOOKUP(G1093,Sku_Consolidated!A2:S957,19,FALSE)="SHOWCASE", VLOOKUP(E1093,Store_Showcase!B2:N144,13, FALSE), IF(VLOOKUP(G1093,Sku_Consolidated!A2:S957,19,FALSE)="VAM",VLOOKUP(E1093,Store_VAM!B2:N273,13, FALSE),VLOOKUP(E1093,Store_SRP!B2:N110,13, FALSE)))</f>
      </c>
      <c r="AC1093">
        <f>IF(IFERROR(AB1093,TRUE)=TRUE, "-","OK")</f>
      </c>
      <c r="AD1093" s="8" t="s">
        <v>2443</v>
      </c>
      <c r="AE1093" s="8" t="s">
        <v>2444</v>
      </c>
      <c r="AF1093">
        <f>IF(IFERROR(VLOOKUP(E1093,Store_Showcase!B2:H144,{5}, FALSE), TRUE)=TRUE, IF(IFERROR(VLOOKUP(E1093,Store_SRP!B2:H110,{5}, FALSE), TRUE)=TRUE,VLOOKUP(E1093,Store_VAM!B2:H273,{5}, FALSE),VLOOKUP(E1093,Store_SRP!B2:H110,{5}, FALSE)), VLOOKUP(E1093,Store_Showcase!B2:H144,{5}, FALSE))</f>
      </c>
      <c r="AG1093">
        <f>IF(IFERROR(VLOOKUP(E1093,Store_Showcase!B2:H144,{6}, FALSE), TRUE)=TRUE, IF(IFERROR(VLOOKUP(E1093,Store_SRP!B2:H110,{6}, FALSE), TRUE)=TRUE,VLOOKUP(E1093,Store_VAM!B2:H273,{6}, FALSE),VLOOKUP(E1093,Store_SRP!B2:H110,{6}, FALSE)), VLOOKUP(E1093,Store_Showcase!B2:H144,{6}, FALSE))</f>
      </c>
      <c r="AH1093">
        <f>VLOOKUP(G1093,Sku_Consolidated!A2:R957,18,FALSE)</f>
      </c>
      <c r="AI1093">
        <f>VLOOKUP(G1093,Sku_Consolidated!A2:S957,19,FALSE)</f>
      </c>
      <c r="AJ1093">
        <f>VLOOKUP(G1093,Sku_Consolidated!A2:T957,20,FALSE)</f>
      </c>
    </row>
    <row r="1094" spans="1:36" x14ac:dyDescent="0.25">
      <c r="A1094">
        <v>2024</v>
      </c>
      <c r="B1094" t="s">
        <v>31</v>
      </c>
      <c r="C1094" t="s">
        <v>32</v>
      </c>
      <c r="D1094" t="s">
        <v>33</v>
      </c>
      <c r="E1094">
        <v>4019</v>
      </c>
      <c r="F1094">
        <f>IF(IFERROR(VLOOKUP(E1094,Store_Showcase!B2:H144,{2}, FALSE), TRUE)=TRUE, IF(IFERROR(VLOOKUP(E1094,Store_SRP!B2:H110,{2}, FALSE), TRUE)=TRUE,VLOOKUP(E1094,Store_VAM!B2:H273,{2}, FALSE),VLOOKUP(E1094,Store_SRP!B2:H110,{2}, FALSE)), VLOOKUP(E1094,Store_Showcase!B2:H144,{2}, FALSE))</f>
      </c>
      <c r="G1094">
        <v>655833</v>
      </c>
      <c r="H1094" t="s">
        <v>1577</v>
      </c>
      <c r="I1094" s="8" t="s">
        <v>2445</v>
      </c>
      <c r="J1094" t="s">
        <v>36</v>
      </c>
      <c r="K1094" s="8">
        <f>IF(J1094="PCK", I1094, 0)</f>
      </c>
      <c r="L1094" s="8">
        <f>IF(J1094="KLS", I1094, IF(J1094="PCK", I1094*VLOOKUP(G1094,Sku_Consolidated!A2:U957,21, FALSE),I1094*VLOOKUP(G1094,Sku_Consolidated!A2:U957,21, FALSE)))</f>
      </c>
      <c r="M1094" s="8">
        <f>IF(J1094="PCS", I1094, 0)</f>
      </c>
      <c r="N1094" s="8" t="s">
        <v>2446</v>
      </c>
      <c r="O1094" s="8">
        <f>N1094 * VLOOKUP(E1094&amp;VLOOKUP(G1094,Sku_Consolidated!A2:Q957,17,FALSE),Sku_CommRate!A2:E1002, 5, FALSE)</f>
      </c>
      <c r="P1094" s="8">
        <f>N1094 - O1094</f>
      </c>
      <c r="Q1094">
        <f>VLOOKUP(G1094,Sku_Consolidated!A2:G957,7, FALSE)</f>
      </c>
      <c r="R1094">
        <f>IF(IFERROR(VLOOKUP(E1094,Store_Showcase!B2:H144,7, FALSE), TRUE)=TRUE, IF(IFERROR(VLOOKUP(E1094,Store_SRP!B2:H110,7, FALSE), TRUE)=TRUE,VLOOKUP(E1094,Store_VAM!B2:H273,7, FALSE),VLOOKUP(E1094,Store_SRP!B2:H110,7, FALSE)), VLOOKUP(E1094,Store_Showcase!B2:H144,7, FALSE))</f>
      </c>
      <c r="S1094">
        <f>IF(IFERROR(VLOOKUP(E1094,Store_Showcase!B2:I144,8, FALSE), TRUE)=TRUE, IF(IFERROR(VLOOKUP(E1094,Store_SRP!B2:I110,8, FALSE), TRUE)=TRUE,VLOOKUP(E1094,Store_VAM!B2:I273,8, FALSE),VLOOKUP(E1094,Store_SRP!B2:I110,8, FALSE)), VLOOKUP(E1094,Store_Showcase!B2:I144,8, FALSE))</f>
      </c>
      <c r="T1094">
        <f>VLOOKUP(G1094,Sku_Consolidated!A2:R957,18,FALSE)</f>
      </c>
      <c r="U1094">
        <v>6490</v>
      </c>
      <c r="V1094">
        <f>IF(VLOOKUP(G1094,Sku_Consolidated!A2:S957,19,FALSE)="SHOWCASE", VLOOKUP(E1094,Store_Showcase!B2:L144,11, FALSE), IF(VLOOKUP(G1094,Sku_Consolidated!A2:S957,19,FALSE)="VAM",VLOOKUP(E1094,Store_VAM!B2:L273,11, FALSE),VLOOKUP(E1094,Store_SRP!B2:L110,11, FALSE)))</f>
      </c>
      <c r="W1094">
        <f>VLOOKUP(G1094,Sku_Consolidated!A2:W957,11,FALSE)</f>
      </c>
      <c r="X1094">
        <f>VLOOKUP(G1094,Sku_Consolidated!A2:H957,8,FALSE)</f>
      </c>
      <c r="Y1094">
        <f>VLOOKUP(G1094,Sku_Consolidated!A2:I957,9,FALSE)</f>
      </c>
      <c r="Z1094" t="s">
        <v>38</v>
      </c>
      <c r="AA1094">
        <f>VLOOKUP(G1094,Sku_Consolidated!A2:E957,5,FALSE)</f>
      </c>
      <c r="AB1094">
        <f>IF(VLOOKUP(G1094,Sku_Consolidated!A2:S957,19,FALSE)="SHOWCASE", VLOOKUP(E1094,Store_Showcase!B2:N144,13, FALSE), IF(VLOOKUP(G1094,Sku_Consolidated!A2:S957,19,FALSE)="VAM",VLOOKUP(E1094,Store_VAM!B2:N273,13, FALSE),VLOOKUP(E1094,Store_SRP!B2:N110,13, FALSE)))</f>
      </c>
      <c r="AC1094">
        <f>IF(IFERROR(AB1094,TRUE)=TRUE, "-","OK")</f>
      </c>
      <c r="AD1094" s="8" t="s">
        <v>2446</v>
      </c>
      <c r="AE1094" s="8" t="s">
        <v>39</v>
      </c>
      <c r="AF1094">
        <f>IF(IFERROR(VLOOKUP(E1094,Store_Showcase!B2:H144,{5}, FALSE), TRUE)=TRUE, IF(IFERROR(VLOOKUP(E1094,Store_SRP!B2:H110,{5}, FALSE), TRUE)=TRUE,VLOOKUP(E1094,Store_VAM!B2:H273,{5}, FALSE),VLOOKUP(E1094,Store_SRP!B2:H110,{5}, FALSE)), VLOOKUP(E1094,Store_Showcase!B2:H144,{5}, FALSE))</f>
      </c>
      <c r="AG1094">
        <f>IF(IFERROR(VLOOKUP(E1094,Store_Showcase!B2:H144,{6}, FALSE), TRUE)=TRUE, IF(IFERROR(VLOOKUP(E1094,Store_SRP!B2:H110,{6}, FALSE), TRUE)=TRUE,VLOOKUP(E1094,Store_VAM!B2:H273,{6}, FALSE),VLOOKUP(E1094,Store_SRP!B2:H110,{6}, FALSE)), VLOOKUP(E1094,Store_Showcase!B2:H144,{6}, FALSE))</f>
      </c>
      <c r="AH1094">
        <f>VLOOKUP(G1094,Sku_Consolidated!A2:R957,18,FALSE)</f>
      </c>
      <c r="AI1094">
        <f>VLOOKUP(G1094,Sku_Consolidated!A2:S957,19,FALSE)</f>
      </c>
      <c r="AJ1094">
        <f>VLOOKUP(G1094,Sku_Consolidated!A2:T957,20,FALSE)</f>
      </c>
    </row>
    <row r="1095" spans="1:36" x14ac:dyDescent="0.25">
      <c r="A1095">
        <v>2024</v>
      </c>
      <c r="B1095" t="s">
        <v>31</v>
      </c>
      <c r="C1095" t="s">
        <v>32</v>
      </c>
      <c r="D1095" t="s">
        <v>33</v>
      </c>
      <c r="E1095">
        <v>4049</v>
      </c>
      <c r="F1095">
        <f>IF(IFERROR(VLOOKUP(E1095,Store_Showcase!B2:H144,{2}, FALSE), TRUE)=TRUE, IF(IFERROR(VLOOKUP(E1095,Store_SRP!B2:H110,{2}, FALSE), TRUE)=TRUE,VLOOKUP(E1095,Store_VAM!B2:H273,{2}, FALSE),VLOOKUP(E1095,Store_SRP!B2:H110,{2}, FALSE)), VLOOKUP(E1095,Store_Showcase!B2:H144,{2}, FALSE))</f>
      </c>
      <c r="G1095">
        <v>655716</v>
      </c>
      <c r="H1095" t="s">
        <v>171</v>
      </c>
      <c r="I1095" s="8" t="s">
        <v>2447</v>
      </c>
      <c r="J1095" t="s">
        <v>36</v>
      </c>
      <c r="K1095" s="8">
        <f>IF(J1095="PCK", I1095, 0)</f>
      </c>
      <c r="L1095" s="8">
        <f>IF(J1095="KLS", I1095, IF(J1095="PCK", I1095*VLOOKUP(G1095,Sku_Consolidated!A2:U957,21, FALSE),I1095*VLOOKUP(G1095,Sku_Consolidated!A2:U957,21, FALSE)))</f>
      </c>
      <c r="M1095" s="8">
        <f>IF(J1095="PCS", I1095, 0)</f>
      </c>
      <c r="N1095" s="8" t="s">
        <v>2448</v>
      </c>
      <c r="O1095" s="8">
        <f>N1095 * VLOOKUP(E1095&amp;VLOOKUP(G1095,Sku_Consolidated!A2:Q957,17,FALSE),Sku_CommRate!A2:E1002, 5, FALSE)</f>
      </c>
      <c r="P1095" s="8">
        <f>N1095 - O1095</f>
      </c>
      <c r="Q1095">
        <f>VLOOKUP(G1095,Sku_Consolidated!A2:G957,7, FALSE)</f>
      </c>
      <c r="R1095">
        <f>IF(IFERROR(VLOOKUP(E1095,Store_Showcase!B2:H144,7, FALSE), TRUE)=TRUE, IF(IFERROR(VLOOKUP(E1095,Store_SRP!B2:H110,7, FALSE), TRUE)=TRUE,VLOOKUP(E1095,Store_VAM!B2:H273,7, FALSE),VLOOKUP(E1095,Store_SRP!B2:H110,7, FALSE)), VLOOKUP(E1095,Store_Showcase!B2:H144,7, FALSE))</f>
      </c>
      <c r="S1095">
        <f>IF(IFERROR(VLOOKUP(E1095,Store_Showcase!B2:I144,8, FALSE), TRUE)=TRUE, IF(IFERROR(VLOOKUP(E1095,Store_SRP!B2:I110,8, FALSE), TRUE)=TRUE,VLOOKUP(E1095,Store_VAM!B2:I273,8, FALSE),VLOOKUP(E1095,Store_SRP!B2:I110,8, FALSE)), VLOOKUP(E1095,Store_Showcase!B2:I144,8, FALSE))</f>
      </c>
      <c r="T1095">
        <f>VLOOKUP(G1095,Sku_Consolidated!A2:R957,18,FALSE)</f>
      </c>
      <c r="U1095">
        <v>6444</v>
      </c>
      <c r="V1095">
        <f>IF(VLOOKUP(G1095,Sku_Consolidated!A2:S957,19,FALSE)="SHOWCASE", VLOOKUP(E1095,Store_Showcase!B2:L144,11, FALSE), IF(VLOOKUP(G1095,Sku_Consolidated!A2:S957,19,FALSE)="VAM",VLOOKUP(E1095,Store_VAM!B2:L273,11, FALSE),VLOOKUP(E1095,Store_SRP!B2:L110,11, FALSE)))</f>
      </c>
      <c r="W1095">
        <f>VLOOKUP(G1095,Sku_Consolidated!A2:W957,11,FALSE)</f>
      </c>
      <c r="X1095">
        <f>VLOOKUP(G1095,Sku_Consolidated!A2:H957,8,FALSE)</f>
      </c>
      <c r="Y1095">
        <f>VLOOKUP(G1095,Sku_Consolidated!A2:I957,9,FALSE)</f>
      </c>
      <c r="Z1095" t="s">
        <v>38</v>
      </c>
      <c r="AA1095">
        <f>VLOOKUP(G1095,Sku_Consolidated!A2:E957,5,FALSE)</f>
      </c>
      <c r="AB1095">
        <f>IF(VLOOKUP(G1095,Sku_Consolidated!A2:S957,19,FALSE)="SHOWCASE", VLOOKUP(E1095,Store_Showcase!B2:N144,13, FALSE), IF(VLOOKUP(G1095,Sku_Consolidated!A2:S957,19,FALSE)="VAM",VLOOKUP(E1095,Store_VAM!B2:N273,13, FALSE),VLOOKUP(E1095,Store_SRP!B2:N110,13, FALSE)))</f>
      </c>
      <c r="AC1095">
        <f>IF(IFERROR(AB1095,TRUE)=TRUE, "-","OK")</f>
      </c>
      <c r="AD1095" s="8" t="s">
        <v>2448</v>
      </c>
      <c r="AE1095" s="8" t="s">
        <v>39</v>
      </c>
      <c r="AF1095">
        <f>IF(IFERROR(VLOOKUP(E1095,Store_Showcase!B2:H144,{5}, FALSE), TRUE)=TRUE, IF(IFERROR(VLOOKUP(E1095,Store_SRP!B2:H110,{5}, FALSE), TRUE)=TRUE,VLOOKUP(E1095,Store_VAM!B2:H273,{5}, FALSE),VLOOKUP(E1095,Store_SRP!B2:H110,{5}, FALSE)), VLOOKUP(E1095,Store_Showcase!B2:H144,{5}, FALSE))</f>
      </c>
      <c r="AG1095">
        <f>IF(IFERROR(VLOOKUP(E1095,Store_Showcase!B2:H144,{6}, FALSE), TRUE)=TRUE, IF(IFERROR(VLOOKUP(E1095,Store_SRP!B2:H110,{6}, FALSE), TRUE)=TRUE,VLOOKUP(E1095,Store_VAM!B2:H273,{6}, FALSE),VLOOKUP(E1095,Store_SRP!B2:H110,{6}, FALSE)), VLOOKUP(E1095,Store_Showcase!B2:H144,{6}, FALSE))</f>
      </c>
      <c r="AH1095">
        <f>VLOOKUP(G1095,Sku_Consolidated!A2:R957,18,FALSE)</f>
      </c>
      <c r="AI1095">
        <f>VLOOKUP(G1095,Sku_Consolidated!A2:S957,19,FALSE)</f>
      </c>
      <c r="AJ1095">
        <f>VLOOKUP(G1095,Sku_Consolidated!A2:T957,20,FALSE)</f>
      </c>
    </row>
    <row r="1096" spans="1:36" x14ac:dyDescent="0.25">
      <c r="A1096">
        <v>2024</v>
      </c>
      <c r="B1096" t="s">
        <v>31</v>
      </c>
      <c r="C1096" t="s">
        <v>32</v>
      </c>
      <c r="D1096" t="s">
        <v>33</v>
      </c>
      <c r="E1096">
        <v>266</v>
      </c>
      <c r="F1096">
        <f>IF(IFERROR(VLOOKUP(E1096,Store_Showcase!B2:H144,{2}, FALSE), TRUE)=TRUE, IF(IFERROR(VLOOKUP(E1096,Store_SRP!B2:H110,{2}, FALSE), TRUE)=TRUE,VLOOKUP(E1096,Store_VAM!B2:H273,{2}, FALSE),VLOOKUP(E1096,Store_SRP!B2:H110,{2}, FALSE)), VLOOKUP(E1096,Store_Showcase!B2:H144,{2}, FALSE))</f>
      </c>
      <c r="G1096">
        <v>655834</v>
      </c>
      <c r="H1096" t="s">
        <v>774</v>
      </c>
      <c r="I1096" s="8" t="s">
        <v>2388</v>
      </c>
      <c r="J1096" t="s">
        <v>36</v>
      </c>
      <c r="K1096" s="8">
        <f>IF(J1096="PCK", I1096, 0)</f>
      </c>
      <c r="L1096" s="8">
        <f>IF(J1096="KLS", I1096, IF(J1096="PCK", I1096*VLOOKUP(G1096,Sku_Consolidated!A2:U957,21, FALSE),I1096*VLOOKUP(G1096,Sku_Consolidated!A2:U957,21, FALSE)))</f>
      </c>
      <c r="M1096" s="8">
        <f>IF(J1096="PCS", I1096, 0)</f>
      </c>
      <c r="N1096" s="8" t="s">
        <v>2449</v>
      </c>
      <c r="O1096" s="8">
        <f>N1096 * VLOOKUP(E1096&amp;VLOOKUP(G1096,Sku_Consolidated!A2:Q957,17,FALSE),Sku_CommRate!A2:E1002, 5, FALSE)</f>
      </c>
      <c r="P1096" s="8">
        <f>N1096 - O1096</f>
      </c>
      <c r="Q1096">
        <f>VLOOKUP(G1096,Sku_Consolidated!A2:G957,7, FALSE)</f>
      </c>
      <c r="R1096">
        <f>IF(IFERROR(VLOOKUP(E1096,Store_Showcase!B2:H144,7, FALSE), TRUE)=TRUE, IF(IFERROR(VLOOKUP(E1096,Store_SRP!B2:H110,7, FALSE), TRUE)=TRUE,VLOOKUP(E1096,Store_VAM!B2:H273,7, FALSE),VLOOKUP(E1096,Store_SRP!B2:H110,7, FALSE)), VLOOKUP(E1096,Store_Showcase!B2:H144,7, FALSE))</f>
      </c>
      <c r="S1096">
        <f>IF(IFERROR(VLOOKUP(E1096,Store_Showcase!B2:I144,8, FALSE), TRUE)=TRUE, IF(IFERROR(VLOOKUP(E1096,Store_SRP!B2:I110,8, FALSE), TRUE)=TRUE,VLOOKUP(E1096,Store_VAM!B2:I273,8, FALSE),VLOOKUP(E1096,Store_SRP!B2:I110,8, FALSE)), VLOOKUP(E1096,Store_Showcase!B2:I144,8, FALSE))</f>
      </c>
      <c r="T1096">
        <f>VLOOKUP(G1096,Sku_Consolidated!A2:R957,18,FALSE)</f>
      </c>
      <c r="U1096">
        <v>6491</v>
      </c>
      <c r="V1096">
        <f>IF(VLOOKUP(G1096,Sku_Consolidated!A2:S957,19,FALSE)="SHOWCASE", VLOOKUP(E1096,Store_Showcase!B2:L144,11, FALSE), IF(VLOOKUP(G1096,Sku_Consolidated!A2:S957,19,FALSE)="VAM",VLOOKUP(E1096,Store_VAM!B2:L273,11, FALSE),VLOOKUP(E1096,Store_SRP!B2:L110,11, FALSE)))</f>
      </c>
      <c r="W1096">
        <f>VLOOKUP(G1096,Sku_Consolidated!A2:W957,11,FALSE)</f>
      </c>
      <c r="X1096">
        <f>VLOOKUP(G1096,Sku_Consolidated!A2:H957,8,FALSE)</f>
      </c>
      <c r="Y1096">
        <f>VLOOKUP(G1096,Sku_Consolidated!A2:I957,9,FALSE)</f>
      </c>
      <c r="Z1096" t="s">
        <v>38</v>
      </c>
      <c r="AA1096">
        <f>VLOOKUP(G1096,Sku_Consolidated!A2:E957,5,FALSE)</f>
      </c>
      <c r="AB1096">
        <f>IF(VLOOKUP(G1096,Sku_Consolidated!A2:S957,19,FALSE)="SHOWCASE", VLOOKUP(E1096,Store_Showcase!B2:N144,13, FALSE), IF(VLOOKUP(G1096,Sku_Consolidated!A2:S957,19,FALSE)="VAM",VLOOKUP(E1096,Store_VAM!B2:N273,13, FALSE),VLOOKUP(E1096,Store_SRP!B2:N110,13, FALSE)))</f>
      </c>
      <c r="AC1096">
        <f>IF(IFERROR(AB1096,TRUE)=TRUE, "-","OK")</f>
      </c>
      <c r="AD1096" s="8" t="s">
        <v>2449</v>
      </c>
      <c r="AE1096" s="8" t="s">
        <v>39</v>
      </c>
      <c r="AF1096">
        <f>IF(IFERROR(VLOOKUP(E1096,Store_Showcase!B2:H144,{5}, FALSE), TRUE)=TRUE, IF(IFERROR(VLOOKUP(E1096,Store_SRP!B2:H110,{5}, FALSE), TRUE)=TRUE,VLOOKUP(E1096,Store_VAM!B2:H273,{5}, FALSE),VLOOKUP(E1096,Store_SRP!B2:H110,{5}, FALSE)), VLOOKUP(E1096,Store_Showcase!B2:H144,{5}, FALSE))</f>
      </c>
      <c r="AG1096">
        <f>IF(IFERROR(VLOOKUP(E1096,Store_Showcase!B2:H144,{6}, FALSE), TRUE)=TRUE, IF(IFERROR(VLOOKUP(E1096,Store_SRP!B2:H110,{6}, FALSE), TRUE)=TRUE,VLOOKUP(E1096,Store_VAM!B2:H273,{6}, FALSE),VLOOKUP(E1096,Store_SRP!B2:H110,{6}, FALSE)), VLOOKUP(E1096,Store_Showcase!B2:H144,{6}, FALSE))</f>
      </c>
      <c r="AH1096">
        <f>VLOOKUP(G1096,Sku_Consolidated!A2:R957,18,FALSE)</f>
      </c>
      <c r="AI1096">
        <f>VLOOKUP(G1096,Sku_Consolidated!A2:S957,19,FALSE)</f>
      </c>
      <c r="AJ1096">
        <f>VLOOKUP(G1096,Sku_Consolidated!A2:T957,20,FALSE)</f>
      </c>
    </row>
    <row r="1097" spans="1:36" x14ac:dyDescent="0.25">
      <c r="A1097">
        <v>2024</v>
      </c>
      <c r="B1097" t="s">
        <v>31</v>
      </c>
      <c r="C1097" t="s">
        <v>32</v>
      </c>
      <c r="D1097" t="s">
        <v>33</v>
      </c>
      <c r="E1097">
        <v>746</v>
      </c>
      <c r="F1097">
        <f>IF(IFERROR(VLOOKUP(E1097,Store_Showcase!B2:H144,{2}, FALSE), TRUE)=TRUE, IF(IFERROR(VLOOKUP(E1097,Store_SRP!B2:H110,{2}, FALSE), TRUE)=TRUE,VLOOKUP(E1097,Store_VAM!B2:H273,{2}, FALSE),VLOOKUP(E1097,Store_SRP!B2:H110,{2}, FALSE)), VLOOKUP(E1097,Store_Showcase!B2:H144,{2}, FALSE))</f>
      </c>
      <c r="G1097">
        <v>659596</v>
      </c>
      <c r="H1097" t="s">
        <v>703</v>
      </c>
      <c r="I1097" s="8" t="s">
        <v>2200</v>
      </c>
      <c r="J1097" t="s">
        <v>36</v>
      </c>
      <c r="K1097" s="8">
        <f>IF(J1097="PCK", I1097, 0)</f>
      </c>
      <c r="L1097" s="8">
        <f>IF(J1097="KLS", I1097, IF(J1097="PCK", I1097*VLOOKUP(G1097,Sku_Consolidated!A2:U957,21, FALSE),I1097*VLOOKUP(G1097,Sku_Consolidated!A2:U957,21, FALSE)))</f>
      </c>
      <c r="M1097" s="8">
        <f>IF(J1097="PCS", I1097, 0)</f>
      </c>
      <c r="N1097" s="8" t="s">
        <v>2450</v>
      </c>
      <c r="O1097" s="8">
        <f>N1097 * VLOOKUP(E1097&amp;VLOOKUP(G1097,Sku_Consolidated!A2:Q957,17,FALSE),Sku_CommRate!A2:E1002, 5, FALSE)</f>
      </c>
      <c r="P1097" s="8">
        <f>N1097 - O1097</f>
      </c>
      <c r="Q1097">
        <f>VLOOKUP(G1097,Sku_Consolidated!A2:G957,7, FALSE)</f>
      </c>
      <c r="R1097">
        <f>IF(IFERROR(VLOOKUP(E1097,Store_Showcase!B2:H144,7, FALSE), TRUE)=TRUE, IF(IFERROR(VLOOKUP(E1097,Store_SRP!B2:H110,7, FALSE), TRUE)=TRUE,VLOOKUP(E1097,Store_VAM!B2:H273,7, FALSE),VLOOKUP(E1097,Store_SRP!B2:H110,7, FALSE)), VLOOKUP(E1097,Store_Showcase!B2:H144,7, FALSE))</f>
      </c>
      <c r="S1097">
        <f>IF(IFERROR(VLOOKUP(E1097,Store_Showcase!B2:I144,8, FALSE), TRUE)=TRUE, IF(IFERROR(VLOOKUP(E1097,Store_SRP!B2:I110,8, FALSE), TRUE)=TRUE,VLOOKUP(E1097,Store_VAM!B2:I273,8, FALSE),VLOOKUP(E1097,Store_SRP!B2:I110,8, FALSE)), VLOOKUP(E1097,Store_Showcase!B2:I144,8, FALSE))</f>
      </c>
      <c r="T1097">
        <f>VLOOKUP(G1097,Sku_Consolidated!A2:R957,18,FALSE)</f>
      </c>
      <c r="U1097">
        <v>7366</v>
      </c>
      <c r="V1097">
        <f>IF(VLOOKUP(G1097,Sku_Consolidated!A2:S957,19,FALSE)="SHOWCASE", VLOOKUP(E1097,Store_Showcase!B2:L144,11, FALSE), IF(VLOOKUP(G1097,Sku_Consolidated!A2:S957,19,FALSE)="VAM",VLOOKUP(E1097,Store_VAM!B2:L273,11, FALSE),VLOOKUP(E1097,Store_SRP!B2:L110,11, FALSE)))</f>
      </c>
      <c r="W1097">
        <f>VLOOKUP(G1097,Sku_Consolidated!A2:W957,11,FALSE)</f>
      </c>
      <c r="X1097">
        <f>VLOOKUP(G1097,Sku_Consolidated!A2:H957,8,FALSE)</f>
      </c>
      <c r="Y1097">
        <f>VLOOKUP(G1097,Sku_Consolidated!A2:I957,9,FALSE)</f>
      </c>
      <c r="Z1097" t="s">
        <v>38</v>
      </c>
      <c r="AA1097">
        <f>VLOOKUP(G1097,Sku_Consolidated!A2:E957,5,FALSE)</f>
      </c>
      <c r="AB1097">
        <f>IF(VLOOKUP(G1097,Sku_Consolidated!A2:S957,19,FALSE)="SHOWCASE", VLOOKUP(E1097,Store_Showcase!B2:N144,13, FALSE), IF(VLOOKUP(G1097,Sku_Consolidated!A2:S957,19,FALSE)="VAM",VLOOKUP(E1097,Store_VAM!B2:N273,13, FALSE),VLOOKUP(E1097,Store_SRP!B2:N110,13, FALSE)))</f>
      </c>
      <c r="AC1097">
        <f>IF(IFERROR(AB1097,TRUE)=TRUE, "-","OK")</f>
      </c>
      <c r="AD1097" s="8" t="s">
        <v>2450</v>
      </c>
      <c r="AE1097" s="8" t="s">
        <v>39</v>
      </c>
      <c r="AF1097">
        <f>IF(IFERROR(VLOOKUP(E1097,Store_Showcase!B2:H144,{5}, FALSE), TRUE)=TRUE, IF(IFERROR(VLOOKUP(E1097,Store_SRP!B2:H110,{5}, FALSE), TRUE)=TRUE,VLOOKUP(E1097,Store_VAM!B2:H273,{5}, FALSE),VLOOKUP(E1097,Store_SRP!B2:H110,{5}, FALSE)), VLOOKUP(E1097,Store_Showcase!B2:H144,{5}, FALSE))</f>
      </c>
      <c r="AG1097">
        <f>IF(IFERROR(VLOOKUP(E1097,Store_Showcase!B2:H144,{6}, FALSE), TRUE)=TRUE, IF(IFERROR(VLOOKUP(E1097,Store_SRP!B2:H110,{6}, FALSE), TRUE)=TRUE,VLOOKUP(E1097,Store_VAM!B2:H273,{6}, FALSE),VLOOKUP(E1097,Store_SRP!B2:H110,{6}, FALSE)), VLOOKUP(E1097,Store_Showcase!B2:H144,{6}, FALSE))</f>
      </c>
      <c r="AH1097">
        <f>VLOOKUP(G1097,Sku_Consolidated!A2:R957,18,FALSE)</f>
      </c>
      <c r="AI1097">
        <f>VLOOKUP(G1097,Sku_Consolidated!A2:S957,19,FALSE)</f>
      </c>
      <c r="AJ1097">
        <f>VLOOKUP(G1097,Sku_Consolidated!A2:T957,20,FALSE)</f>
      </c>
    </row>
    <row r="1098" spans="1:36" x14ac:dyDescent="0.25">
      <c r="A1098">
        <v>2024</v>
      </c>
      <c r="B1098" t="s">
        <v>31</v>
      </c>
      <c r="C1098" t="s">
        <v>32</v>
      </c>
      <c r="D1098" t="s">
        <v>33</v>
      </c>
      <c r="E1098">
        <v>252</v>
      </c>
      <c r="F1098">
        <f>IF(IFERROR(VLOOKUP(E1098,Store_Showcase!B2:H144,{2}, FALSE), TRUE)=TRUE, IF(IFERROR(VLOOKUP(E1098,Store_SRP!B2:H110,{2}, FALSE), TRUE)=TRUE,VLOOKUP(E1098,Store_VAM!B2:H273,{2}, FALSE),VLOOKUP(E1098,Store_SRP!B2:H110,{2}, FALSE)), VLOOKUP(E1098,Store_Showcase!B2:H144,{2}, FALSE))</f>
      </c>
      <c r="G1098">
        <v>655291</v>
      </c>
      <c r="H1098" t="s">
        <v>116</v>
      </c>
      <c r="I1098" s="8" t="s">
        <v>2072</v>
      </c>
      <c r="J1098" t="s">
        <v>36</v>
      </c>
      <c r="K1098" s="8">
        <f>IF(J1098="PCK", I1098, 0)</f>
      </c>
      <c r="L1098" s="8">
        <f>IF(J1098="KLS", I1098, IF(J1098="PCK", I1098*VLOOKUP(G1098,Sku_Consolidated!A2:U957,21, FALSE),I1098*VLOOKUP(G1098,Sku_Consolidated!A2:U957,21, FALSE)))</f>
      </c>
      <c r="M1098" s="8">
        <f>IF(J1098="PCS", I1098, 0)</f>
      </c>
      <c r="N1098" s="8" t="s">
        <v>2451</v>
      </c>
      <c r="O1098" s="8">
        <f>N1098 * VLOOKUP(E1098&amp;VLOOKUP(G1098,Sku_Consolidated!A2:Q957,17,FALSE),Sku_CommRate!A2:E1002, 5, FALSE)</f>
      </c>
      <c r="P1098" s="8">
        <f>N1098 - O1098</f>
      </c>
      <c r="Q1098">
        <f>VLOOKUP(G1098,Sku_Consolidated!A2:G957,7, FALSE)</f>
      </c>
      <c r="R1098">
        <f>IF(IFERROR(VLOOKUP(E1098,Store_Showcase!B2:H144,7, FALSE), TRUE)=TRUE, IF(IFERROR(VLOOKUP(E1098,Store_SRP!B2:H110,7, FALSE), TRUE)=TRUE,VLOOKUP(E1098,Store_VAM!B2:H273,7, FALSE),VLOOKUP(E1098,Store_SRP!B2:H110,7, FALSE)), VLOOKUP(E1098,Store_Showcase!B2:H144,7, FALSE))</f>
      </c>
      <c r="S1098">
        <f>IF(IFERROR(VLOOKUP(E1098,Store_Showcase!B2:I144,8, FALSE), TRUE)=TRUE, IF(IFERROR(VLOOKUP(E1098,Store_SRP!B2:I110,8, FALSE), TRUE)=TRUE,VLOOKUP(E1098,Store_VAM!B2:I273,8, FALSE),VLOOKUP(E1098,Store_SRP!B2:I110,8, FALSE)), VLOOKUP(E1098,Store_Showcase!B2:I144,8, FALSE))</f>
      </c>
      <c r="T1098">
        <f>VLOOKUP(G1098,Sku_Consolidated!A2:R957,18,FALSE)</f>
      </c>
      <c r="U1098">
        <v>6217</v>
      </c>
      <c r="V1098">
        <f>IF(VLOOKUP(G1098,Sku_Consolidated!A2:S957,19,FALSE)="SHOWCASE", VLOOKUP(E1098,Store_Showcase!B2:L144,11, FALSE), IF(VLOOKUP(G1098,Sku_Consolidated!A2:S957,19,FALSE)="VAM",VLOOKUP(E1098,Store_VAM!B2:L273,11, FALSE),VLOOKUP(E1098,Store_SRP!B2:L110,11, FALSE)))</f>
      </c>
      <c r="W1098">
        <f>VLOOKUP(G1098,Sku_Consolidated!A2:W957,11,FALSE)</f>
      </c>
      <c r="X1098">
        <f>VLOOKUP(G1098,Sku_Consolidated!A2:H957,8,FALSE)</f>
      </c>
      <c r="Y1098">
        <f>VLOOKUP(G1098,Sku_Consolidated!A2:I957,9,FALSE)</f>
      </c>
      <c r="Z1098" t="s">
        <v>38</v>
      </c>
      <c r="AA1098">
        <f>VLOOKUP(G1098,Sku_Consolidated!A2:E957,5,FALSE)</f>
      </c>
      <c r="AB1098">
        <f>IF(VLOOKUP(G1098,Sku_Consolidated!A2:S957,19,FALSE)="SHOWCASE", VLOOKUP(E1098,Store_Showcase!B2:N144,13, FALSE), IF(VLOOKUP(G1098,Sku_Consolidated!A2:S957,19,FALSE)="VAM",VLOOKUP(E1098,Store_VAM!B2:N273,13, FALSE),VLOOKUP(E1098,Store_SRP!B2:N110,13, FALSE)))</f>
      </c>
      <c r="AC1098">
        <f>IF(IFERROR(AB1098,TRUE)=TRUE, "-","OK")</f>
      </c>
      <c r="AD1098" s="8" t="s">
        <v>2451</v>
      </c>
      <c r="AE1098" s="8" t="s">
        <v>39</v>
      </c>
      <c r="AF1098">
        <f>IF(IFERROR(VLOOKUP(E1098,Store_Showcase!B2:H144,{5}, FALSE), TRUE)=TRUE, IF(IFERROR(VLOOKUP(E1098,Store_SRP!B2:H110,{5}, FALSE), TRUE)=TRUE,VLOOKUP(E1098,Store_VAM!B2:H273,{5}, FALSE),VLOOKUP(E1098,Store_SRP!B2:H110,{5}, FALSE)), VLOOKUP(E1098,Store_Showcase!B2:H144,{5}, FALSE))</f>
      </c>
      <c r="AG1098">
        <f>IF(IFERROR(VLOOKUP(E1098,Store_Showcase!B2:H144,{6}, FALSE), TRUE)=TRUE, IF(IFERROR(VLOOKUP(E1098,Store_SRP!B2:H110,{6}, FALSE), TRUE)=TRUE,VLOOKUP(E1098,Store_VAM!B2:H273,{6}, FALSE),VLOOKUP(E1098,Store_SRP!B2:H110,{6}, FALSE)), VLOOKUP(E1098,Store_Showcase!B2:H144,{6}, FALSE))</f>
      </c>
      <c r="AH1098">
        <f>VLOOKUP(G1098,Sku_Consolidated!A2:R957,18,FALSE)</f>
      </c>
      <c r="AI1098">
        <f>VLOOKUP(G1098,Sku_Consolidated!A2:S957,19,FALSE)</f>
      </c>
      <c r="AJ1098">
        <f>VLOOKUP(G1098,Sku_Consolidated!A2:T957,20,FALSE)</f>
      </c>
    </row>
    <row r="1099" spans="1:36" x14ac:dyDescent="0.25">
      <c r="A1099">
        <v>2024</v>
      </c>
      <c r="B1099" t="s">
        <v>31</v>
      </c>
      <c r="C1099" t="s">
        <v>32</v>
      </c>
      <c r="D1099" t="s">
        <v>33</v>
      </c>
      <c r="E1099">
        <v>736</v>
      </c>
      <c r="F1099">
        <f>IF(IFERROR(VLOOKUP(E1099,Store_Showcase!B2:H144,{2}, FALSE), TRUE)=TRUE, IF(IFERROR(VLOOKUP(E1099,Store_SRP!B2:H110,{2}, FALSE), TRUE)=TRUE,VLOOKUP(E1099,Store_VAM!B2:H273,{2}, FALSE),VLOOKUP(E1099,Store_SRP!B2:H110,{2}, FALSE)), VLOOKUP(E1099,Store_Showcase!B2:H144,{2}, FALSE))</f>
      </c>
      <c r="G1099">
        <v>659466</v>
      </c>
      <c r="H1099" t="s">
        <v>1076</v>
      </c>
      <c r="I1099" s="8" t="s">
        <v>2452</v>
      </c>
      <c r="J1099" t="s">
        <v>36</v>
      </c>
      <c r="K1099" s="8">
        <f>IF(J1099="PCK", I1099, 0)</f>
      </c>
      <c r="L1099" s="8">
        <f>IF(J1099="KLS", I1099, IF(J1099="PCK", I1099*VLOOKUP(G1099,Sku_Consolidated!A2:U957,21, FALSE),I1099*VLOOKUP(G1099,Sku_Consolidated!A2:U957,21, FALSE)))</f>
      </c>
      <c r="M1099" s="8">
        <f>IF(J1099="PCS", I1099, 0)</f>
      </c>
      <c r="N1099" s="8" t="s">
        <v>2453</v>
      </c>
      <c r="O1099" s="8">
        <f>N1099 * VLOOKUP(E1099&amp;VLOOKUP(G1099,Sku_Consolidated!A2:Q957,17,FALSE),Sku_CommRate!A2:E1002, 5, FALSE)</f>
      </c>
      <c r="P1099" s="8">
        <f>N1099 - O1099</f>
      </c>
      <c r="Q1099">
        <f>VLOOKUP(G1099,Sku_Consolidated!A2:G957,7, FALSE)</f>
      </c>
      <c r="R1099">
        <f>IF(IFERROR(VLOOKUP(E1099,Store_Showcase!B2:H144,7, FALSE), TRUE)=TRUE, IF(IFERROR(VLOOKUP(E1099,Store_SRP!B2:H110,7, FALSE), TRUE)=TRUE,VLOOKUP(E1099,Store_VAM!B2:H273,7, FALSE),VLOOKUP(E1099,Store_SRP!B2:H110,7, FALSE)), VLOOKUP(E1099,Store_Showcase!B2:H144,7, FALSE))</f>
      </c>
      <c r="S1099">
        <f>IF(IFERROR(VLOOKUP(E1099,Store_Showcase!B2:I144,8, FALSE), TRUE)=TRUE, IF(IFERROR(VLOOKUP(E1099,Store_SRP!B2:I110,8, FALSE), TRUE)=TRUE,VLOOKUP(E1099,Store_VAM!B2:I273,8, FALSE),VLOOKUP(E1099,Store_SRP!B2:I110,8, FALSE)), VLOOKUP(E1099,Store_Showcase!B2:I144,8, FALSE))</f>
      </c>
      <c r="T1099">
        <f>VLOOKUP(G1099,Sku_Consolidated!A2:R957,18,FALSE)</f>
      </c>
      <c r="U1099">
        <v>7359</v>
      </c>
      <c r="V1099">
        <f>IF(VLOOKUP(G1099,Sku_Consolidated!A2:S957,19,FALSE)="SHOWCASE", VLOOKUP(E1099,Store_Showcase!B2:L144,11, FALSE), IF(VLOOKUP(G1099,Sku_Consolidated!A2:S957,19,FALSE)="VAM",VLOOKUP(E1099,Store_VAM!B2:L273,11, FALSE),VLOOKUP(E1099,Store_SRP!B2:L110,11, FALSE)))</f>
      </c>
      <c r="W1099">
        <f>VLOOKUP(G1099,Sku_Consolidated!A2:W957,11,FALSE)</f>
      </c>
      <c r="X1099">
        <f>VLOOKUP(G1099,Sku_Consolidated!A2:H957,8,FALSE)</f>
      </c>
      <c r="Y1099">
        <f>VLOOKUP(G1099,Sku_Consolidated!A2:I957,9,FALSE)</f>
      </c>
      <c r="Z1099" t="s">
        <v>38</v>
      </c>
      <c r="AA1099">
        <f>VLOOKUP(G1099,Sku_Consolidated!A2:E957,5,FALSE)</f>
      </c>
      <c r="AB1099">
        <f>IF(VLOOKUP(G1099,Sku_Consolidated!A2:S957,19,FALSE)="SHOWCASE", VLOOKUP(E1099,Store_Showcase!B2:N144,13, FALSE), IF(VLOOKUP(G1099,Sku_Consolidated!A2:S957,19,FALSE)="VAM",VLOOKUP(E1099,Store_VAM!B2:N273,13, FALSE),VLOOKUP(E1099,Store_SRP!B2:N110,13, FALSE)))</f>
      </c>
      <c r="AC1099">
        <f>IF(IFERROR(AB1099,TRUE)=TRUE, "-","OK")</f>
      </c>
      <c r="AD1099" s="8" t="s">
        <v>2453</v>
      </c>
      <c r="AE1099" s="8" t="s">
        <v>39</v>
      </c>
      <c r="AF1099">
        <f>IF(IFERROR(VLOOKUP(E1099,Store_Showcase!B2:H144,{5}, FALSE), TRUE)=TRUE, IF(IFERROR(VLOOKUP(E1099,Store_SRP!B2:H110,{5}, FALSE), TRUE)=TRUE,VLOOKUP(E1099,Store_VAM!B2:H273,{5}, FALSE),VLOOKUP(E1099,Store_SRP!B2:H110,{5}, FALSE)), VLOOKUP(E1099,Store_Showcase!B2:H144,{5}, FALSE))</f>
      </c>
      <c r="AG1099">
        <f>IF(IFERROR(VLOOKUP(E1099,Store_Showcase!B2:H144,{6}, FALSE), TRUE)=TRUE, IF(IFERROR(VLOOKUP(E1099,Store_SRP!B2:H110,{6}, FALSE), TRUE)=TRUE,VLOOKUP(E1099,Store_VAM!B2:H273,{6}, FALSE),VLOOKUP(E1099,Store_SRP!B2:H110,{6}, FALSE)), VLOOKUP(E1099,Store_Showcase!B2:H144,{6}, FALSE))</f>
      </c>
      <c r="AH1099">
        <f>VLOOKUP(G1099,Sku_Consolidated!A2:R957,18,FALSE)</f>
      </c>
      <c r="AI1099">
        <f>VLOOKUP(G1099,Sku_Consolidated!A2:S957,19,FALSE)</f>
      </c>
      <c r="AJ1099">
        <f>VLOOKUP(G1099,Sku_Consolidated!A2:T957,20,FALSE)</f>
      </c>
    </row>
    <row r="1100" spans="1:36" x14ac:dyDescent="0.25">
      <c r="A1100">
        <v>2024</v>
      </c>
      <c r="B1100" t="s">
        <v>31</v>
      </c>
      <c r="C1100" t="s">
        <v>32</v>
      </c>
      <c r="D1100" t="s">
        <v>33</v>
      </c>
      <c r="E1100">
        <v>495</v>
      </c>
      <c r="F1100">
        <f>IF(IFERROR(VLOOKUP(E1100,Store_Showcase!B2:H144,{2}, FALSE), TRUE)=TRUE, IF(IFERROR(VLOOKUP(E1100,Store_SRP!B2:H110,{2}, FALSE), TRUE)=TRUE,VLOOKUP(E1100,Store_VAM!B2:H273,{2}, FALSE),VLOOKUP(E1100,Store_SRP!B2:H110,{2}, FALSE)), VLOOKUP(E1100,Store_Showcase!B2:H144,{2}, FALSE))</f>
      </c>
      <c r="G1100">
        <v>673349</v>
      </c>
      <c r="H1100" t="s">
        <v>628</v>
      </c>
      <c r="I1100" s="8" t="s">
        <v>2454</v>
      </c>
      <c r="J1100" t="s">
        <v>36</v>
      </c>
      <c r="K1100" s="8">
        <f>IF(J1100="PCK", I1100, 0)</f>
      </c>
      <c r="L1100" s="8">
        <f>IF(J1100="KLS", I1100, IF(J1100="PCK", I1100*VLOOKUP(G1100,Sku_Consolidated!A2:U957,21, FALSE),I1100*VLOOKUP(G1100,Sku_Consolidated!A2:U957,21, FALSE)))</f>
      </c>
      <c r="M1100" s="8">
        <f>IF(J1100="PCS", I1100, 0)</f>
      </c>
      <c r="N1100" s="8" t="s">
        <v>2455</v>
      </c>
      <c r="O1100" s="8">
        <f>N1100 * VLOOKUP(E1100&amp;VLOOKUP(G1100,Sku_Consolidated!A2:Q957,17,FALSE),Sku_CommRate!A2:E1002, 5, FALSE)</f>
      </c>
      <c r="P1100" s="8">
        <f>N1100 - O1100</f>
      </c>
      <c r="Q1100">
        <f>VLOOKUP(G1100,Sku_Consolidated!A2:G957,7, FALSE)</f>
      </c>
      <c r="R1100">
        <f>IF(IFERROR(VLOOKUP(E1100,Store_Showcase!B2:H144,7, FALSE), TRUE)=TRUE, IF(IFERROR(VLOOKUP(E1100,Store_SRP!B2:H110,7, FALSE), TRUE)=TRUE,VLOOKUP(E1100,Store_VAM!B2:H273,7, FALSE),VLOOKUP(E1100,Store_SRP!B2:H110,7, FALSE)), VLOOKUP(E1100,Store_Showcase!B2:H144,7, FALSE))</f>
      </c>
      <c r="S1100">
        <f>IF(IFERROR(VLOOKUP(E1100,Store_Showcase!B2:I144,8, FALSE), TRUE)=TRUE, IF(IFERROR(VLOOKUP(E1100,Store_SRP!B2:I110,8, FALSE), TRUE)=TRUE,VLOOKUP(E1100,Store_VAM!B2:I273,8, FALSE),VLOOKUP(E1100,Store_SRP!B2:I110,8, FALSE)), VLOOKUP(E1100,Store_Showcase!B2:I144,8, FALSE))</f>
      </c>
      <c r="T1100">
        <f>VLOOKUP(G1100,Sku_Consolidated!A2:R957,18,FALSE)</f>
      </c>
      <c r="U1100">
        <v>8939</v>
      </c>
      <c r="V1100">
        <f>IF(VLOOKUP(G1100,Sku_Consolidated!A2:S957,19,FALSE)="SHOWCASE", VLOOKUP(E1100,Store_Showcase!B2:L144,11, FALSE), IF(VLOOKUP(G1100,Sku_Consolidated!A2:S957,19,FALSE)="VAM",VLOOKUP(E1100,Store_VAM!B2:L273,11, FALSE),VLOOKUP(E1100,Store_SRP!B2:L110,11, FALSE)))</f>
      </c>
      <c r="W1100">
        <f>VLOOKUP(G1100,Sku_Consolidated!A2:W957,11,FALSE)</f>
      </c>
      <c r="X1100">
        <f>VLOOKUP(G1100,Sku_Consolidated!A2:H957,8,FALSE)</f>
      </c>
      <c r="Y1100">
        <f>VLOOKUP(G1100,Sku_Consolidated!A2:I957,9,FALSE)</f>
      </c>
      <c r="Z1100" t="s">
        <v>38</v>
      </c>
      <c r="AA1100">
        <f>VLOOKUP(G1100,Sku_Consolidated!A2:E957,5,FALSE)</f>
      </c>
      <c r="AB1100">
        <f>IF(VLOOKUP(G1100,Sku_Consolidated!A2:S957,19,FALSE)="SHOWCASE", VLOOKUP(E1100,Store_Showcase!B2:N144,13, FALSE), IF(VLOOKUP(G1100,Sku_Consolidated!A2:S957,19,FALSE)="VAM",VLOOKUP(E1100,Store_VAM!B2:N273,13, FALSE),VLOOKUP(E1100,Store_SRP!B2:N110,13, FALSE)))</f>
      </c>
      <c r="AC1100">
        <f>IF(IFERROR(AB1100,TRUE)=TRUE, "-","OK")</f>
      </c>
      <c r="AD1100" s="8" t="s">
        <v>2455</v>
      </c>
      <c r="AE1100" s="8" t="s">
        <v>39</v>
      </c>
      <c r="AF1100">
        <f>IF(IFERROR(VLOOKUP(E1100,Store_Showcase!B2:H144,{5}, FALSE), TRUE)=TRUE, IF(IFERROR(VLOOKUP(E1100,Store_SRP!B2:H110,{5}, FALSE), TRUE)=TRUE,VLOOKUP(E1100,Store_VAM!B2:H273,{5}, FALSE),VLOOKUP(E1100,Store_SRP!B2:H110,{5}, FALSE)), VLOOKUP(E1100,Store_Showcase!B2:H144,{5}, FALSE))</f>
      </c>
      <c r="AG1100">
        <f>IF(IFERROR(VLOOKUP(E1100,Store_Showcase!B2:H144,{6}, FALSE), TRUE)=TRUE, IF(IFERROR(VLOOKUP(E1100,Store_SRP!B2:H110,{6}, FALSE), TRUE)=TRUE,VLOOKUP(E1100,Store_VAM!B2:H273,{6}, FALSE),VLOOKUP(E1100,Store_SRP!B2:H110,{6}, FALSE)), VLOOKUP(E1100,Store_Showcase!B2:H144,{6}, FALSE))</f>
      </c>
      <c r="AH1100">
        <f>VLOOKUP(G1100,Sku_Consolidated!A2:R957,18,FALSE)</f>
      </c>
      <c r="AI1100">
        <f>VLOOKUP(G1100,Sku_Consolidated!A2:S957,19,FALSE)</f>
      </c>
      <c r="AJ1100">
        <f>VLOOKUP(G1100,Sku_Consolidated!A2:T957,20,FALSE)</f>
      </c>
    </row>
    <row r="1101" spans="1:36" x14ac:dyDescent="0.25">
      <c r="A1101">
        <v>2024</v>
      </c>
      <c r="B1101" t="s">
        <v>31</v>
      </c>
      <c r="C1101" t="s">
        <v>32</v>
      </c>
      <c r="D1101" t="s">
        <v>33</v>
      </c>
      <c r="E1101">
        <v>804</v>
      </c>
      <c r="F1101">
        <f>IF(IFERROR(VLOOKUP(E1101,Store_Showcase!B2:H144,{2}, FALSE), TRUE)=TRUE, IF(IFERROR(VLOOKUP(E1101,Store_SRP!B2:H110,{2}, FALSE), TRUE)=TRUE,VLOOKUP(E1101,Store_VAM!B2:H273,{2}, FALSE),VLOOKUP(E1101,Store_SRP!B2:H110,{2}, FALSE)), VLOOKUP(E1101,Store_Showcase!B2:H144,{2}, FALSE))</f>
      </c>
      <c r="G1101">
        <v>687770</v>
      </c>
      <c r="H1101" t="s">
        <v>1487</v>
      </c>
      <c r="I1101" s="8" t="s">
        <v>1198</v>
      </c>
      <c r="J1101" t="s">
        <v>493</v>
      </c>
      <c r="K1101" s="8">
        <f>IF(J1101="PCK", I1101, 0)</f>
      </c>
      <c r="L1101" s="8">
        <f>IF(J1101="KLS", I1101, IF(J1101="PCK", I1101*VLOOKUP(G1101,Sku_Consolidated!A2:U957,21, FALSE),I1101*VLOOKUP(G1101,Sku_Consolidated!A2:U957,21, FALSE)))</f>
      </c>
      <c r="M1101" s="8">
        <f>IF(J1101="PCS", I1101, 0)</f>
      </c>
      <c r="N1101" s="8" t="s">
        <v>2456</v>
      </c>
      <c r="O1101" s="8">
        <f>N1101 * VLOOKUP(E1101&amp;VLOOKUP(G1101,Sku_Consolidated!A2:Q957,17,FALSE),Sku_CommRate!A2:E1002, 5, FALSE)</f>
      </c>
      <c r="P1101" s="8">
        <f>N1101 - O1101</f>
      </c>
      <c r="Q1101">
        <f>VLOOKUP(G1101,Sku_Consolidated!A2:G957,7, FALSE)</f>
      </c>
      <c r="R1101">
        <f>IF(IFERROR(VLOOKUP(E1101,Store_Showcase!B2:H144,7, FALSE), TRUE)=TRUE, IF(IFERROR(VLOOKUP(E1101,Store_SRP!B2:H110,7, FALSE), TRUE)=TRUE,VLOOKUP(E1101,Store_VAM!B2:H273,7, FALSE),VLOOKUP(E1101,Store_SRP!B2:H110,7, FALSE)), VLOOKUP(E1101,Store_Showcase!B2:H144,7, FALSE))</f>
      </c>
      <c r="S1101">
        <f>IF(IFERROR(VLOOKUP(E1101,Store_Showcase!B2:I144,8, FALSE), TRUE)=TRUE, IF(IFERROR(VLOOKUP(E1101,Store_SRP!B2:I110,8, FALSE), TRUE)=TRUE,VLOOKUP(E1101,Store_VAM!B2:I273,8, FALSE),VLOOKUP(E1101,Store_SRP!B2:I110,8, FALSE)), VLOOKUP(E1101,Store_Showcase!B2:I144,8, FALSE))</f>
      </c>
      <c r="T1101">
        <f>VLOOKUP(G1101,Sku_Consolidated!A2:R957,18,FALSE)</f>
      </c>
      <c r="U1101">
        <v>4806532531526</v>
      </c>
      <c r="V1101">
        <f>IF(VLOOKUP(G1101,Sku_Consolidated!A2:S957,19,FALSE)="SHOWCASE", VLOOKUP(E1101,Store_Showcase!B2:L144,11, FALSE), IF(VLOOKUP(G1101,Sku_Consolidated!A2:S957,19,FALSE)="VAM",VLOOKUP(E1101,Store_VAM!B2:L273,11, FALSE),VLOOKUP(E1101,Store_SRP!B2:L110,11, FALSE)))</f>
      </c>
      <c r="W1101">
        <f>VLOOKUP(G1101,Sku_Consolidated!A2:W957,11,FALSE)</f>
      </c>
      <c r="X1101">
        <f>VLOOKUP(G1101,Sku_Consolidated!A2:H957,8,FALSE)</f>
      </c>
      <c r="Y1101">
        <f>VLOOKUP(G1101,Sku_Consolidated!A2:I957,9,FALSE)</f>
      </c>
      <c r="Z1101" t="s">
        <v>38</v>
      </c>
      <c r="AA1101">
        <f>VLOOKUP(G1101,Sku_Consolidated!A2:E957,5,FALSE)</f>
      </c>
      <c r="AB1101">
        <f>IF(VLOOKUP(G1101,Sku_Consolidated!A2:S957,19,FALSE)="SHOWCASE", VLOOKUP(E1101,Store_Showcase!B2:N144,13, FALSE), IF(VLOOKUP(G1101,Sku_Consolidated!A2:S957,19,FALSE)="VAM",VLOOKUP(E1101,Store_VAM!B2:N273,13, FALSE),VLOOKUP(E1101,Store_SRP!B2:N110,13, FALSE)))</f>
      </c>
      <c r="AC1101">
        <f>IF(IFERROR(AB1101,TRUE)=TRUE, "-","OK")</f>
      </c>
      <c r="AD1101" s="8" t="s">
        <v>2457</v>
      </c>
      <c r="AE1101" s="8" t="s">
        <v>2458</v>
      </c>
      <c r="AF1101">
        <f>IF(IFERROR(VLOOKUP(E1101,Store_Showcase!B2:H144,{5}, FALSE), TRUE)=TRUE, IF(IFERROR(VLOOKUP(E1101,Store_SRP!B2:H110,{5}, FALSE), TRUE)=TRUE,VLOOKUP(E1101,Store_VAM!B2:H273,{5}, FALSE),VLOOKUP(E1101,Store_SRP!B2:H110,{5}, FALSE)), VLOOKUP(E1101,Store_Showcase!B2:H144,{5}, FALSE))</f>
      </c>
      <c r="AG1101">
        <f>IF(IFERROR(VLOOKUP(E1101,Store_Showcase!B2:H144,{6}, FALSE), TRUE)=TRUE, IF(IFERROR(VLOOKUP(E1101,Store_SRP!B2:H110,{6}, FALSE), TRUE)=TRUE,VLOOKUP(E1101,Store_VAM!B2:H273,{6}, FALSE),VLOOKUP(E1101,Store_SRP!B2:H110,{6}, FALSE)), VLOOKUP(E1101,Store_Showcase!B2:H144,{6}, FALSE))</f>
      </c>
      <c r="AH1101">
        <f>VLOOKUP(G1101,Sku_Consolidated!A2:R957,18,FALSE)</f>
      </c>
      <c r="AI1101">
        <f>VLOOKUP(G1101,Sku_Consolidated!A2:S957,19,FALSE)</f>
      </c>
      <c r="AJ1101">
        <f>VLOOKUP(G1101,Sku_Consolidated!A2:T957,20,FALSE)</f>
      </c>
    </row>
    <row r="1102" spans="1:36" x14ac:dyDescent="0.25">
      <c r="A1102">
        <v>2024</v>
      </c>
      <c r="B1102" t="s">
        <v>31</v>
      </c>
      <c r="C1102" t="s">
        <v>32</v>
      </c>
      <c r="D1102" t="s">
        <v>33</v>
      </c>
      <c r="E1102">
        <v>804</v>
      </c>
      <c r="F1102">
        <f>IF(IFERROR(VLOOKUP(E1102,Store_Showcase!B2:H144,{2}, FALSE), TRUE)=TRUE, IF(IFERROR(VLOOKUP(E1102,Store_SRP!B2:H110,{2}, FALSE), TRUE)=TRUE,VLOOKUP(E1102,Store_VAM!B2:H273,{2}, FALSE),VLOOKUP(E1102,Store_SRP!B2:H110,{2}, FALSE)), VLOOKUP(E1102,Store_Showcase!B2:H144,{2}, FALSE))</f>
      </c>
      <c r="G1102">
        <v>655535</v>
      </c>
      <c r="H1102" t="s">
        <v>524</v>
      </c>
      <c r="I1102" s="8" t="s">
        <v>2459</v>
      </c>
      <c r="J1102" t="s">
        <v>36</v>
      </c>
      <c r="K1102" s="8">
        <f>IF(J1102="PCK", I1102, 0)</f>
      </c>
      <c r="L1102" s="8">
        <f>IF(J1102="KLS", I1102, IF(J1102="PCK", I1102*VLOOKUP(G1102,Sku_Consolidated!A2:U957,21, FALSE),I1102*VLOOKUP(G1102,Sku_Consolidated!A2:U957,21, FALSE)))</f>
      </c>
      <c r="M1102" s="8">
        <f>IF(J1102="PCS", I1102, 0)</f>
      </c>
      <c r="N1102" s="8" t="s">
        <v>2460</v>
      </c>
      <c r="O1102" s="8">
        <f>N1102 * VLOOKUP(E1102&amp;VLOOKUP(G1102,Sku_Consolidated!A2:Q957,17,FALSE),Sku_CommRate!A2:E1002, 5, FALSE)</f>
      </c>
      <c r="P1102" s="8">
        <f>N1102 - O1102</f>
      </c>
      <c r="Q1102">
        <f>VLOOKUP(G1102,Sku_Consolidated!A2:G957,7, FALSE)</f>
      </c>
      <c r="R1102">
        <f>IF(IFERROR(VLOOKUP(E1102,Store_Showcase!B2:H144,7, FALSE), TRUE)=TRUE, IF(IFERROR(VLOOKUP(E1102,Store_SRP!B2:H110,7, FALSE), TRUE)=TRUE,VLOOKUP(E1102,Store_VAM!B2:H273,7, FALSE),VLOOKUP(E1102,Store_SRP!B2:H110,7, FALSE)), VLOOKUP(E1102,Store_Showcase!B2:H144,7, FALSE))</f>
      </c>
      <c r="S1102">
        <f>IF(IFERROR(VLOOKUP(E1102,Store_Showcase!B2:I144,8, FALSE), TRUE)=TRUE, IF(IFERROR(VLOOKUP(E1102,Store_SRP!B2:I110,8, FALSE), TRUE)=TRUE,VLOOKUP(E1102,Store_VAM!B2:I273,8, FALSE),VLOOKUP(E1102,Store_SRP!B2:I110,8, FALSE)), VLOOKUP(E1102,Store_Showcase!B2:I144,8, FALSE))</f>
      </c>
      <c r="T1102">
        <f>VLOOKUP(G1102,Sku_Consolidated!A2:R957,18,FALSE)</f>
      </c>
      <c r="U1102">
        <v>6356</v>
      </c>
      <c r="V1102">
        <f>IF(VLOOKUP(G1102,Sku_Consolidated!A2:S957,19,FALSE)="SHOWCASE", VLOOKUP(E1102,Store_Showcase!B2:L144,11, FALSE), IF(VLOOKUP(G1102,Sku_Consolidated!A2:S957,19,FALSE)="VAM",VLOOKUP(E1102,Store_VAM!B2:L273,11, FALSE),VLOOKUP(E1102,Store_SRP!B2:L110,11, FALSE)))</f>
      </c>
      <c r="W1102">
        <f>VLOOKUP(G1102,Sku_Consolidated!A2:W957,11,FALSE)</f>
      </c>
      <c r="X1102">
        <f>VLOOKUP(G1102,Sku_Consolidated!A2:H957,8,FALSE)</f>
      </c>
      <c r="Y1102">
        <f>VLOOKUP(G1102,Sku_Consolidated!A2:I957,9,FALSE)</f>
      </c>
      <c r="Z1102" t="s">
        <v>38</v>
      </c>
      <c r="AA1102">
        <f>VLOOKUP(G1102,Sku_Consolidated!A2:E957,5,FALSE)</f>
      </c>
      <c r="AB1102">
        <f>IF(VLOOKUP(G1102,Sku_Consolidated!A2:S957,19,FALSE)="SHOWCASE", VLOOKUP(E1102,Store_Showcase!B2:N144,13, FALSE), IF(VLOOKUP(G1102,Sku_Consolidated!A2:S957,19,FALSE)="VAM",VLOOKUP(E1102,Store_VAM!B2:N273,13, FALSE),VLOOKUP(E1102,Store_SRP!B2:N110,13, FALSE)))</f>
      </c>
      <c r="AC1102">
        <f>IF(IFERROR(AB1102,TRUE)=TRUE, "-","OK")</f>
      </c>
      <c r="AD1102" s="8" t="s">
        <v>2460</v>
      </c>
      <c r="AE1102" s="8" t="s">
        <v>39</v>
      </c>
      <c r="AF1102">
        <f>IF(IFERROR(VLOOKUP(E1102,Store_Showcase!B2:H144,{5}, FALSE), TRUE)=TRUE, IF(IFERROR(VLOOKUP(E1102,Store_SRP!B2:H110,{5}, FALSE), TRUE)=TRUE,VLOOKUP(E1102,Store_VAM!B2:H273,{5}, FALSE),VLOOKUP(E1102,Store_SRP!B2:H110,{5}, FALSE)), VLOOKUP(E1102,Store_Showcase!B2:H144,{5}, FALSE))</f>
      </c>
      <c r="AG1102">
        <f>IF(IFERROR(VLOOKUP(E1102,Store_Showcase!B2:H144,{6}, FALSE), TRUE)=TRUE, IF(IFERROR(VLOOKUP(E1102,Store_SRP!B2:H110,{6}, FALSE), TRUE)=TRUE,VLOOKUP(E1102,Store_VAM!B2:H273,{6}, FALSE),VLOOKUP(E1102,Store_SRP!B2:H110,{6}, FALSE)), VLOOKUP(E1102,Store_Showcase!B2:H144,{6}, FALSE))</f>
      </c>
      <c r="AH1102">
        <f>VLOOKUP(G1102,Sku_Consolidated!A2:R957,18,FALSE)</f>
      </c>
      <c r="AI1102">
        <f>VLOOKUP(G1102,Sku_Consolidated!A2:S957,19,FALSE)</f>
      </c>
      <c r="AJ1102">
        <f>VLOOKUP(G1102,Sku_Consolidated!A2:T957,20,FALSE)</f>
      </c>
    </row>
    <row r="1103" spans="1:36" x14ac:dyDescent="0.25">
      <c r="A1103">
        <v>2024</v>
      </c>
      <c r="B1103" t="s">
        <v>31</v>
      </c>
      <c r="C1103" t="s">
        <v>32</v>
      </c>
      <c r="D1103" t="s">
        <v>33</v>
      </c>
      <c r="E1103">
        <v>262</v>
      </c>
      <c r="F1103">
        <f>IF(IFERROR(VLOOKUP(E1103,Store_Showcase!B2:H144,{2}, FALSE), TRUE)=TRUE, IF(IFERROR(VLOOKUP(E1103,Store_SRP!B2:H110,{2}, FALSE), TRUE)=TRUE,VLOOKUP(E1103,Store_VAM!B2:H273,{2}, FALSE),VLOOKUP(E1103,Store_SRP!B2:H110,{2}, FALSE)), VLOOKUP(E1103,Store_Showcase!B2:H144,{2}, FALSE))</f>
      </c>
      <c r="G1103">
        <v>655318</v>
      </c>
      <c r="H1103" t="s">
        <v>696</v>
      </c>
      <c r="I1103" s="8" t="s">
        <v>2461</v>
      </c>
      <c r="J1103" t="s">
        <v>36</v>
      </c>
      <c r="K1103" s="8">
        <f>IF(J1103="PCK", I1103, 0)</f>
      </c>
      <c r="L1103" s="8">
        <f>IF(J1103="KLS", I1103, IF(J1103="PCK", I1103*VLOOKUP(G1103,Sku_Consolidated!A2:U957,21, FALSE),I1103*VLOOKUP(G1103,Sku_Consolidated!A2:U957,21, FALSE)))</f>
      </c>
      <c r="M1103" s="8">
        <f>IF(J1103="PCS", I1103, 0)</f>
      </c>
      <c r="N1103" s="8" t="s">
        <v>2462</v>
      </c>
      <c r="O1103" s="8">
        <f>N1103 * VLOOKUP(E1103&amp;VLOOKUP(G1103,Sku_Consolidated!A2:Q957,17,FALSE),Sku_CommRate!A2:E1002, 5, FALSE)</f>
      </c>
      <c r="P1103" s="8">
        <f>N1103 - O1103</f>
      </c>
      <c r="Q1103">
        <f>VLOOKUP(G1103,Sku_Consolidated!A2:G957,7, FALSE)</f>
      </c>
      <c r="R1103">
        <f>IF(IFERROR(VLOOKUP(E1103,Store_Showcase!B2:H144,7, FALSE), TRUE)=TRUE, IF(IFERROR(VLOOKUP(E1103,Store_SRP!B2:H110,7, FALSE), TRUE)=TRUE,VLOOKUP(E1103,Store_VAM!B2:H273,7, FALSE),VLOOKUP(E1103,Store_SRP!B2:H110,7, FALSE)), VLOOKUP(E1103,Store_Showcase!B2:H144,7, FALSE))</f>
      </c>
      <c r="S1103">
        <f>IF(IFERROR(VLOOKUP(E1103,Store_Showcase!B2:I144,8, FALSE), TRUE)=TRUE, IF(IFERROR(VLOOKUP(E1103,Store_SRP!B2:I110,8, FALSE), TRUE)=TRUE,VLOOKUP(E1103,Store_VAM!B2:I273,8, FALSE),VLOOKUP(E1103,Store_SRP!B2:I110,8, FALSE)), VLOOKUP(E1103,Store_Showcase!B2:I144,8, FALSE))</f>
      </c>
      <c r="T1103">
        <f>VLOOKUP(G1103,Sku_Consolidated!A2:R957,18,FALSE)</f>
      </c>
      <c r="U1103">
        <v>6243</v>
      </c>
      <c r="V1103">
        <f>IF(VLOOKUP(G1103,Sku_Consolidated!A2:S957,19,FALSE)="SHOWCASE", VLOOKUP(E1103,Store_Showcase!B2:L144,11, FALSE), IF(VLOOKUP(G1103,Sku_Consolidated!A2:S957,19,FALSE)="VAM",VLOOKUP(E1103,Store_VAM!B2:L273,11, FALSE),VLOOKUP(E1103,Store_SRP!B2:L110,11, FALSE)))</f>
      </c>
      <c r="W1103">
        <f>VLOOKUP(G1103,Sku_Consolidated!A2:W957,11,FALSE)</f>
      </c>
      <c r="X1103">
        <f>VLOOKUP(G1103,Sku_Consolidated!A2:H957,8,FALSE)</f>
      </c>
      <c r="Y1103">
        <f>VLOOKUP(G1103,Sku_Consolidated!A2:I957,9,FALSE)</f>
      </c>
      <c r="Z1103" t="s">
        <v>38</v>
      </c>
      <c r="AA1103">
        <f>VLOOKUP(G1103,Sku_Consolidated!A2:E957,5,FALSE)</f>
      </c>
      <c r="AB1103">
        <f>IF(VLOOKUP(G1103,Sku_Consolidated!A2:S957,19,FALSE)="SHOWCASE", VLOOKUP(E1103,Store_Showcase!B2:N144,13, FALSE), IF(VLOOKUP(G1103,Sku_Consolidated!A2:S957,19,FALSE)="VAM",VLOOKUP(E1103,Store_VAM!B2:N273,13, FALSE),VLOOKUP(E1103,Store_SRP!B2:N110,13, FALSE)))</f>
      </c>
      <c r="AC1103">
        <f>IF(IFERROR(AB1103,TRUE)=TRUE, "-","OK")</f>
      </c>
      <c r="AD1103" s="8" t="s">
        <v>2462</v>
      </c>
      <c r="AE1103" s="8" t="s">
        <v>39</v>
      </c>
      <c r="AF1103">
        <f>IF(IFERROR(VLOOKUP(E1103,Store_Showcase!B2:H144,{5}, FALSE), TRUE)=TRUE, IF(IFERROR(VLOOKUP(E1103,Store_SRP!B2:H110,{5}, FALSE), TRUE)=TRUE,VLOOKUP(E1103,Store_VAM!B2:H273,{5}, FALSE),VLOOKUP(E1103,Store_SRP!B2:H110,{5}, FALSE)), VLOOKUP(E1103,Store_Showcase!B2:H144,{5}, FALSE))</f>
      </c>
      <c r="AG1103">
        <f>IF(IFERROR(VLOOKUP(E1103,Store_Showcase!B2:H144,{6}, FALSE), TRUE)=TRUE, IF(IFERROR(VLOOKUP(E1103,Store_SRP!B2:H110,{6}, FALSE), TRUE)=TRUE,VLOOKUP(E1103,Store_VAM!B2:H273,{6}, FALSE),VLOOKUP(E1103,Store_SRP!B2:H110,{6}, FALSE)), VLOOKUP(E1103,Store_Showcase!B2:H144,{6}, FALSE))</f>
      </c>
      <c r="AH1103">
        <f>VLOOKUP(G1103,Sku_Consolidated!A2:R957,18,FALSE)</f>
      </c>
      <c r="AI1103">
        <f>VLOOKUP(G1103,Sku_Consolidated!A2:S957,19,FALSE)</f>
      </c>
      <c r="AJ1103">
        <f>VLOOKUP(G1103,Sku_Consolidated!A2:T957,20,FALSE)</f>
      </c>
    </row>
    <row r="1104" spans="1:36" x14ac:dyDescent="0.25">
      <c r="A1104">
        <v>2024</v>
      </c>
      <c r="B1104" t="s">
        <v>31</v>
      </c>
      <c r="C1104" t="s">
        <v>32</v>
      </c>
      <c r="D1104" t="s">
        <v>33</v>
      </c>
      <c r="E1104">
        <v>231</v>
      </c>
      <c r="F1104">
        <f>IF(IFERROR(VLOOKUP(E1104,Store_Showcase!B2:H144,{2}, FALSE), TRUE)=TRUE, IF(IFERROR(VLOOKUP(E1104,Store_SRP!B2:H110,{2}, FALSE), TRUE)=TRUE,VLOOKUP(E1104,Store_VAM!B2:H273,{2}, FALSE),VLOOKUP(E1104,Store_SRP!B2:H110,{2}, FALSE)), VLOOKUP(E1104,Store_Showcase!B2:H144,{2}, FALSE))</f>
      </c>
      <c r="G1104">
        <v>655517</v>
      </c>
      <c r="H1104" t="s">
        <v>152</v>
      </c>
      <c r="I1104" s="8" t="s">
        <v>2463</v>
      </c>
      <c r="J1104" t="s">
        <v>36</v>
      </c>
      <c r="K1104" s="8">
        <f>IF(J1104="PCK", I1104, 0)</f>
      </c>
      <c r="L1104" s="8">
        <f>IF(J1104="KLS", I1104, IF(J1104="PCK", I1104*VLOOKUP(G1104,Sku_Consolidated!A2:U957,21, FALSE),I1104*VLOOKUP(G1104,Sku_Consolidated!A2:U957,21, FALSE)))</f>
      </c>
      <c r="M1104" s="8">
        <f>IF(J1104="PCS", I1104, 0)</f>
      </c>
      <c r="N1104" s="8" t="s">
        <v>2464</v>
      </c>
      <c r="O1104" s="8">
        <f>N1104 * VLOOKUP(E1104&amp;VLOOKUP(G1104,Sku_Consolidated!A2:Q957,17,FALSE),Sku_CommRate!A2:E1002, 5, FALSE)</f>
      </c>
      <c r="P1104" s="8">
        <f>N1104 - O1104</f>
      </c>
      <c r="Q1104">
        <f>VLOOKUP(G1104,Sku_Consolidated!A2:G957,7, FALSE)</f>
      </c>
      <c r="R1104">
        <f>IF(IFERROR(VLOOKUP(E1104,Store_Showcase!B2:H144,7, FALSE), TRUE)=TRUE, IF(IFERROR(VLOOKUP(E1104,Store_SRP!B2:H110,7, FALSE), TRUE)=TRUE,VLOOKUP(E1104,Store_VAM!B2:H273,7, FALSE),VLOOKUP(E1104,Store_SRP!B2:H110,7, FALSE)), VLOOKUP(E1104,Store_Showcase!B2:H144,7, FALSE))</f>
      </c>
      <c r="S1104">
        <f>IF(IFERROR(VLOOKUP(E1104,Store_Showcase!B2:I144,8, FALSE), TRUE)=TRUE, IF(IFERROR(VLOOKUP(E1104,Store_SRP!B2:I110,8, FALSE), TRUE)=TRUE,VLOOKUP(E1104,Store_VAM!B2:I273,8, FALSE),VLOOKUP(E1104,Store_SRP!B2:I110,8, FALSE)), VLOOKUP(E1104,Store_Showcase!B2:I144,8, FALSE))</f>
      </c>
      <c r="T1104">
        <f>VLOOKUP(G1104,Sku_Consolidated!A2:R957,18,FALSE)</f>
      </c>
      <c r="U1104">
        <v>6339</v>
      </c>
      <c r="V1104">
        <f>IF(VLOOKUP(G1104,Sku_Consolidated!A2:S957,19,FALSE)="SHOWCASE", VLOOKUP(E1104,Store_Showcase!B2:L144,11, FALSE), IF(VLOOKUP(G1104,Sku_Consolidated!A2:S957,19,FALSE)="VAM",VLOOKUP(E1104,Store_VAM!B2:L273,11, FALSE),VLOOKUP(E1104,Store_SRP!B2:L110,11, FALSE)))</f>
      </c>
      <c r="W1104">
        <f>VLOOKUP(G1104,Sku_Consolidated!A2:W957,11,FALSE)</f>
      </c>
      <c r="X1104">
        <f>VLOOKUP(G1104,Sku_Consolidated!A2:H957,8,FALSE)</f>
      </c>
      <c r="Y1104">
        <f>VLOOKUP(G1104,Sku_Consolidated!A2:I957,9,FALSE)</f>
      </c>
      <c r="Z1104" t="s">
        <v>38</v>
      </c>
      <c r="AA1104">
        <f>VLOOKUP(G1104,Sku_Consolidated!A2:E957,5,FALSE)</f>
      </c>
      <c r="AB1104">
        <f>IF(VLOOKUP(G1104,Sku_Consolidated!A2:S957,19,FALSE)="SHOWCASE", VLOOKUP(E1104,Store_Showcase!B2:N144,13, FALSE), IF(VLOOKUP(G1104,Sku_Consolidated!A2:S957,19,FALSE)="VAM",VLOOKUP(E1104,Store_VAM!B2:N273,13, FALSE),VLOOKUP(E1104,Store_SRP!B2:N110,13, FALSE)))</f>
      </c>
      <c r="AC1104">
        <f>IF(IFERROR(AB1104,TRUE)=TRUE, "-","OK")</f>
      </c>
      <c r="AD1104" s="8" t="s">
        <v>2464</v>
      </c>
      <c r="AE1104" s="8" t="s">
        <v>39</v>
      </c>
      <c r="AF1104">
        <f>IF(IFERROR(VLOOKUP(E1104,Store_Showcase!B2:H144,{5}, FALSE), TRUE)=TRUE, IF(IFERROR(VLOOKUP(E1104,Store_SRP!B2:H110,{5}, FALSE), TRUE)=TRUE,VLOOKUP(E1104,Store_VAM!B2:H273,{5}, FALSE),VLOOKUP(E1104,Store_SRP!B2:H110,{5}, FALSE)), VLOOKUP(E1104,Store_Showcase!B2:H144,{5}, FALSE))</f>
      </c>
      <c r="AG1104">
        <f>IF(IFERROR(VLOOKUP(E1104,Store_Showcase!B2:H144,{6}, FALSE), TRUE)=TRUE, IF(IFERROR(VLOOKUP(E1104,Store_SRP!B2:H110,{6}, FALSE), TRUE)=TRUE,VLOOKUP(E1104,Store_VAM!B2:H273,{6}, FALSE),VLOOKUP(E1104,Store_SRP!B2:H110,{6}, FALSE)), VLOOKUP(E1104,Store_Showcase!B2:H144,{6}, FALSE))</f>
      </c>
      <c r="AH1104">
        <f>VLOOKUP(G1104,Sku_Consolidated!A2:R957,18,FALSE)</f>
      </c>
      <c r="AI1104">
        <f>VLOOKUP(G1104,Sku_Consolidated!A2:S957,19,FALSE)</f>
      </c>
      <c r="AJ1104">
        <f>VLOOKUP(G1104,Sku_Consolidated!A2:T957,20,FALSE)</f>
      </c>
    </row>
    <row r="1105" spans="1:36" x14ac:dyDescent="0.25">
      <c r="A1105">
        <v>2024</v>
      </c>
      <c r="B1105" t="s">
        <v>31</v>
      </c>
      <c r="C1105" t="s">
        <v>32</v>
      </c>
      <c r="D1105" t="s">
        <v>33</v>
      </c>
      <c r="E1105">
        <v>804</v>
      </c>
      <c r="F1105">
        <f>IF(IFERROR(VLOOKUP(E1105,Store_Showcase!B2:H144,{2}, FALSE), TRUE)=TRUE, IF(IFERROR(VLOOKUP(E1105,Store_SRP!B2:H110,{2}, FALSE), TRUE)=TRUE,VLOOKUP(E1105,Store_VAM!B2:H273,{2}, FALSE),VLOOKUP(E1105,Store_SRP!B2:H110,{2}, FALSE)), VLOOKUP(E1105,Store_Showcase!B2:H144,{2}, FALSE))</f>
      </c>
      <c r="G1105">
        <v>659433</v>
      </c>
      <c r="H1105" t="s">
        <v>2270</v>
      </c>
      <c r="I1105" s="8" t="s">
        <v>2437</v>
      </c>
      <c r="J1105" t="s">
        <v>36</v>
      </c>
      <c r="K1105" s="8">
        <f>IF(J1105="PCK", I1105, 0)</f>
      </c>
      <c r="L1105" s="8">
        <f>IF(J1105="KLS", I1105, IF(J1105="PCK", I1105*VLOOKUP(G1105,Sku_Consolidated!A2:U957,21, FALSE),I1105*VLOOKUP(G1105,Sku_Consolidated!A2:U957,21, FALSE)))</f>
      </c>
      <c r="M1105" s="8">
        <f>IF(J1105="PCS", I1105, 0)</f>
      </c>
      <c r="N1105" s="8" t="s">
        <v>2465</v>
      </c>
      <c r="O1105" s="8">
        <f>N1105 * VLOOKUP(E1105&amp;VLOOKUP(G1105,Sku_Consolidated!A2:Q957,17,FALSE),Sku_CommRate!A2:E1002, 5, FALSE)</f>
      </c>
      <c r="P1105" s="8">
        <f>N1105 - O1105</f>
      </c>
      <c r="Q1105">
        <f>VLOOKUP(G1105,Sku_Consolidated!A2:G957,7, FALSE)</f>
      </c>
      <c r="R1105">
        <f>IF(IFERROR(VLOOKUP(E1105,Store_Showcase!B2:H144,7, FALSE), TRUE)=TRUE, IF(IFERROR(VLOOKUP(E1105,Store_SRP!B2:H110,7, FALSE), TRUE)=TRUE,VLOOKUP(E1105,Store_VAM!B2:H273,7, FALSE),VLOOKUP(E1105,Store_SRP!B2:H110,7, FALSE)), VLOOKUP(E1105,Store_Showcase!B2:H144,7, FALSE))</f>
      </c>
      <c r="S1105">
        <f>IF(IFERROR(VLOOKUP(E1105,Store_Showcase!B2:I144,8, FALSE), TRUE)=TRUE, IF(IFERROR(VLOOKUP(E1105,Store_SRP!B2:I110,8, FALSE), TRUE)=TRUE,VLOOKUP(E1105,Store_VAM!B2:I273,8, FALSE),VLOOKUP(E1105,Store_SRP!B2:I110,8, FALSE)), VLOOKUP(E1105,Store_Showcase!B2:I144,8, FALSE))</f>
      </c>
      <c r="T1105">
        <f>VLOOKUP(G1105,Sku_Consolidated!A2:R957,18,FALSE)</f>
      </c>
      <c r="U1105">
        <v>7341</v>
      </c>
      <c r="V1105">
        <f>IF(VLOOKUP(G1105,Sku_Consolidated!A2:S957,19,FALSE)="SHOWCASE", VLOOKUP(E1105,Store_Showcase!B2:L144,11, FALSE), IF(VLOOKUP(G1105,Sku_Consolidated!A2:S957,19,FALSE)="VAM",VLOOKUP(E1105,Store_VAM!B2:L273,11, FALSE),VLOOKUP(E1105,Store_SRP!B2:L110,11, FALSE)))</f>
      </c>
      <c r="W1105">
        <f>VLOOKUP(G1105,Sku_Consolidated!A2:W957,11,FALSE)</f>
      </c>
      <c r="X1105">
        <f>VLOOKUP(G1105,Sku_Consolidated!A2:H957,8,FALSE)</f>
      </c>
      <c r="Y1105">
        <f>VLOOKUP(G1105,Sku_Consolidated!A2:I957,9,FALSE)</f>
      </c>
      <c r="Z1105" t="s">
        <v>38</v>
      </c>
      <c r="AA1105">
        <f>VLOOKUP(G1105,Sku_Consolidated!A2:E957,5,FALSE)</f>
      </c>
      <c r="AB1105">
        <f>IF(VLOOKUP(G1105,Sku_Consolidated!A2:S957,19,FALSE)="SHOWCASE", VLOOKUP(E1105,Store_Showcase!B2:N144,13, FALSE), IF(VLOOKUP(G1105,Sku_Consolidated!A2:S957,19,FALSE)="VAM",VLOOKUP(E1105,Store_VAM!B2:N273,13, FALSE),VLOOKUP(E1105,Store_SRP!B2:N110,13, FALSE)))</f>
      </c>
      <c r="AC1105">
        <f>IF(IFERROR(AB1105,TRUE)=TRUE, "-","OK")</f>
      </c>
      <c r="AD1105" s="8" t="s">
        <v>2465</v>
      </c>
      <c r="AE1105" s="8" t="s">
        <v>39</v>
      </c>
      <c r="AF1105">
        <f>IF(IFERROR(VLOOKUP(E1105,Store_Showcase!B2:H144,{5}, FALSE), TRUE)=TRUE, IF(IFERROR(VLOOKUP(E1105,Store_SRP!B2:H110,{5}, FALSE), TRUE)=TRUE,VLOOKUP(E1105,Store_VAM!B2:H273,{5}, FALSE),VLOOKUP(E1105,Store_SRP!B2:H110,{5}, FALSE)), VLOOKUP(E1105,Store_Showcase!B2:H144,{5}, FALSE))</f>
      </c>
      <c r="AG1105">
        <f>IF(IFERROR(VLOOKUP(E1105,Store_Showcase!B2:H144,{6}, FALSE), TRUE)=TRUE, IF(IFERROR(VLOOKUP(E1105,Store_SRP!B2:H110,{6}, FALSE), TRUE)=TRUE,VLOOKUP(E1105,Store_VAM!B2:H273,{6}, FALSE),VLOOKUP(E1105,Store_SRP!B2:H110,{6}, FALSE)), VLOOKUP(E1105,Store_Showcase!B2:H144,{6}, FALSE))</f>
      </c>
      <c r="AH1105">
        <f>VLOOKUP(G1105,Sku_Consolidated!A2:R957,18,FALSE)</f>
      </c>
      <c r="AI1105">
        <f>VLOOKUP(G1105,Sku_Consolidated!A2:S957,19,FALSE)</f>
      </c>
      <c r="AJ1105">
        <f>VLOOKUP(G1105,Sku_Consolidated!A2:T957,20,FALSE)</f>
      </c>
    </row>
    <row r="1106" spans="1:36" x14ac:dyDescent="0.25">
      <c r="A1106">
        <v>2024</v>
      </c>
      <c r="B1106" t="s">
        <v>31</v>
      </c>
      <c r="C1106" t="s">
        <v>32</v>
      </c>
      <c r="D1106" t="s">
        <v>33</v>
      </c>
      <c r="E1106">
        <v>814</v>
      </c>
      <c r="F1106">
        <f>IF(IFERROR(VLOOKUP(E1106,Store_Showcase!B2:H144,{2}, FALSE), TRUE)=TRUE, IF(IFERROR(VLOOKUP(E1106,Store_SRP!B2:H110,{2}, FALSE), TRUE)=TRUE,VLOOKUP(E1106,Store_VAM!B2:H273,{2}, FALSE),VLOOKUP(E1106,Store_SRP!B2:H110,{2}, FALSE)), VLOOKUP(E1106,Store_Showcase!B2:H144,{2}, FALSE))</f>
      </c>
      <c r="G1106">
        <v>655324</v>
      </c>
      <c r="H1106" t="s">
        <v>608</v>
      </c>
      <c r="I1106" s="8" t="s">
        <v>2466</v>
      </c>
      <c r="J1106" t="s">
        <v>36</v>
      </c>
      <c r="K1106" s="8">
        <f>IF(J1106="PCK", I1106, 0)</f>
      </c>
      <c r="L1106" s="8">
        <f>IF(J1106="KLS", I1106, IF(J1106="PCK", I1106*VLOOKUP(G1106,Sku_Consolidated!A2:U957,21, FALSE),I1106*VLOOKUP(G1106,Sku_Consolidated!A2:U957,21, FALSE)))</f>
      </c>
      <c r="M1106" s="8">
        <f>IF(J1106="PCS", I1106, 0)</f>
      </c>
      <c r="N1106" s="8" t="s">
        <v>2467</v>
      </c>
      <c r="O1106" s="8">
        <f>N1106 * VLOOKUP(E1106&amp;VLOOKUP(G1106,Sku_Consolidated!A2:Q957,17,FALSE),Sku_CommRate!A2:E1002, 5, FALSE)</f>
      </c>
      <c r="P1106" s="8">
        <f>N1106 - O1106</f>
      </c>
      <c r="Q1106">
        <f>VLOOKUP(G1106,Sku_Consolidated!A2:G957,7, FALSE)</f>
      </c>
      <c r="R1106">
        <f>IF(IFERROR(VLOOKUP(E1106,Store_Showcase!B2:H144,7, FALSE), TRUE)=TRUE, IF(IFERROR(VLOOKUP(E1106,Store_SRP!B2:H110,7, FALSE), TRUE)=TRUE,VLOOKUP(E1106,Store_VAM!B2:H273,7, FALSE),VLOOKUP(E1106,Store_SRP!B2:H110,7, FALSE)), VLOOKUP(E1106,Store_Showcase!B2:H144,7, FALSE))</f>
      </c>
      <c r="S1106">
        <f>IF(IFERROR(VLOOKUP(E1106,Store_Showcase!B2:I144,8, FALSE), TRUE)=TRUE, IF(IFERROR(VLOOKUP(E1106,Store_SRP!B2:I110,8, FALSE), TRUE)=TRUE,VLOOKUP(E1106,Store_VAM!B2:I273,8, FALSE),VLOOKUP(E1106,Store_SRP!B2:I110,8, FALSE)), VLOOKUP(E1106,Store_Showcase!B2:I144,8, FALSE))</f>
      </c>
      <c r="T1106">
        <f>VLOOKUP(G1106,Sku_Consolidated!A2:R957,18,FALSE)</f>
      </c>
      <c r="U1106">
        <v>6249</v>
      </c>
      <c r="V1106">
        <f>IF(VLOOKUP(G1106,Sku_Consolidated!A2:S957,19,FALSE)="SHOWCASE", VLOOKUP(E1106,Store_Showcase!B2:L144,11, FALSE), IF(VLOOKUP(G1106,Sku_Consolidated!A2:S957,19,FALSE)="VAM",VLOOKUP(E1106,Store_VAM!B2:L273,11, FALSE),VLOOKUP(E1106,Store_SRP!B2:L110,11, FALSE)))</f>
      </c>
      <c r="W1106">
        <f>VLOOKUP(G1106,Sku_Consolidated!A2:W957,11,FALSE)</f>
      </c>
      <c r="X1106">
        <f>VLOOKUP(G1106,Sku_Consolidated!A2:H957,8,FALSE)</f>
      </c>
      <c r="Y1106">
        <f>VLOOKUP(G1106,Sku_Consolidated!A2:I957,9,FALSE)</f>
      </c>
      <c r="Z1106" t="s">
        <v>38</v>
      </c>
      <c r="AA1106">
        <f>VLOOKUP(G1106,Sku_Consolidated!A2:E957,5,FALSE)</f>
      </c>
      <c r="AB1106">
        <f>IF(VLOOKUP(G1106,Sku_Consolidated!A2:S957,19,FALSE)="SHOWCASE", VLOOKUP(E1106,Store_Showcase!B2:N144,13, FALSE), IF(VLOOKUP(G1106,Sku_Consolidated!A2:S957,19,FALSE)="VAM",VLOOKUP(E1106,Store_VAM!B2:N273,13, FALSE),VLOOKUP(E1106,Store_SRP!B2:N110,13, FALSE)))</f>
      </c>
      <c r="AC1106">
        <f>IF(IFERROR(AB1106,TRUE)=TRUE, "-","OK")</f>
      </c>
      <c r="AD1106" s="8" t="s">
        <v>2467</v>
      </c>
      <c r="AE1106" s="8" t="s">
        <v>39</v>
      </c>
      <c r="AF1106">
        <f>IF(IFERROR(VLOOKUP(E1106,Store_Showcase!B2:H144,{5}, FALSE), TRUE)=TRUE, IF(IFERROR(VLOOKUP(E1106,Store_SRP!B2:H110,{5}, FALSE), TRUE)=TRUE,VLOOKUP(E1106,Store_VAM!B2:H273,{5}, FALSE),VLOOKUP(E1106,Store_SRP!B2:H110,{5}, FALSE)), VLOOKUP(E1106,Store_Showcase!B2:H144,{5}, FALSE))</f>
      </c>
      <c r="AG1106">
        <f>IF(IFERROR(VLOOKUP(E1106,Store_Showcase!B2:H144,{6}, FALSE), TRUE)=TRUE, IF(IFERROR(VLOOKUP(E1106,Store_SRP!B2:H110,{6}, FALSE), TRUE)=TRUE,VLOOKUP(E1106,Store_VAM!B2:H273,{6}, FALSE),VLOOKUP(E1106,Store_SRP!B2:H110,{6}, FALSE)), VLOOKUP(E1106,Store_Showcase!B2:H144,{6}, FALSE))</f>
      </c>
      <c r="AH1106">
        <f>VLOOKUP(G1106,Sku_Consolidated!A2:R957,18,FALSE)</f>
      </c>
      <c r="AI1106">
        <f>VLOOKUP(G1106,Sku_Consolidated!A2:S957,19,FALSE)</f>
      </c>
      <c r="AJ1106">
        <f>VLOOKUP(G1106,Sku_Consolidated!A2:T957,20,FALSE)</f>
      </c>
    </row>
    <row r="1107" spans="1:36" x14ac:dyDescent="0.25">
      <c r="A1107">
        <v>2024</v>
      </c>
      <c r="B1107" t="s">
        <v>31</v>
      </c>
      <c r="C1107" t="s">
        <v>32</v>
      </c>
      <c r="D1107" t="s">
        <v>33</v>
      </c>
      <c r="E1107">
        <v>4019</v>
      </c>
      <c r="F1107">
        <f>IF(IFERROR(VLOOKUP(E1107,Store_Showcase!B2:H144,{2}, FALSE), TRUE)=TRUE, IF(IFERROR(VLOOKUP(E1107,Store_SRP!B2:H110,{2}, FALSE), TRUE)=TRUE,VLOOKUP(E1107,Store_VAM!B2:H273,{2}, FALSE),VLOOKUP(E1107,Store_SRP!B2:H110,{2}, FALSE)), VLOOKUP(E1107,Store_Showcase!B2:H144,{2}, FALSE))</f>
      </c>
      <c r="G1107">
        <v>655731</v>
      </c>
      <c r="H1107" t="s">
        <v>771</v>
      </c>
      <c r="I1107" s="8" t="s">
        <v>2468</v>
      </c>
      <c r="J1107" t="s">
        <v>36</v>
      </c>
      <c r="K1107" s="8">
        <f>IF(J1107="PCK", I1107, 0)</f>
      </c>
      <c r="L1107" s="8">
        <f>IF(J1107="KLS", I1107, IF(J1107="PCK", I1107*VLOOKUP(G1107,Sku_Consolidated!A2:U957,21, FALSE),I1107*VLOOKUP(G1107,Sku_Consolidated!A2:U957,21, FALSE)))</f>
      </c>
      <c r="M1107" s="8">
        <f>IF(J1107="PCS", I1107, 0)</f>
      </c>
      <c r="N1107" s="8" t="s">
        <v>2469</v>
      </c>
      <c r="O1107" s="8">
        <f>N1107 * VLOOKUP(E1107&amp;VLOOKUP(G1107,Sku_Consolidated!A2:Q957,17,FALSE),Sku_CommRate!A2:E1002, 5, FALSE)</f>
      </c>
      <c r="P1107" s="8">
        <f>N1107 - O1107</f>
      </c>
      <c r="Q1107">
        <f>VLOOKUP(G1107,Sku_Consolidated!A2:G957,7, FALSE)</f>
      </c>
      <c r="R1107">
        <f>IF(IFERROR(VLOOKUP(E1107,Store_Showcase!B2:H144,7, FALSE), TRUE)=TRUE, IF(IFERROR(VLOOKUP(E1107,Store_SRP!B2:H110,7, FALSE), TRUE)=TRUE,VLOOKUP(E1107,Store_VAM!B2:H273,7, FALSE),VLOOKUP(E1107,Store_SRP!B2:H110,7, FALSE)), VLOOKUP(E1107,Store_Showcase!B2:H144,7, FALSE))</f>
      </c>
      <c r="S1107">
        <f>IF(IFERROR(VLOOKUP(E1107,Store_Showcase!B2:I144,8, FALSE), TRUE)=TRUE, IF(IFERROR(VLOOKUP(E1107,Store_SRP!B2:I110,8, FALSE), TRUE)=TRUE,VLOOKUP(E1107,Store_VAM!B2:I273,8, FALSE),VLOOKUP(E1107,Store_SRP!B2:I110,8, FALSE)), VLOOKUP(E1107,Store_Showcase!B2:I144,8, FALSE))</f>
      </c>
      <c r="T1107">
        <f>VLOOKUP(G1107,Sku_Consolidated!A2:R957,18,FALSE)</f>
      </c>
      <c r="U1107">
        <v>6452</v>
      </c>
      <c r="V1107">
        <f>IF(VLOOKUP(G1107,Sku_Consolidated!A2:S957,19,FALSE)="SHOWCASE", VLOOKUP(E1107,Store_Showcase!B2:L144,11, FALSE), IF(VLOOKUP(G1107,Sku_Consolidated!A2:S957,19,FALSE)="VAM",VLOOKUP(E1107,Store_VAM!B2:L273,11, FALSE),VLOOKUP(E1107,Store_SRP!B2:L110,11, FALSE)))</f>
      </c>
      <c r="W1107">
        <f>VLOOKUP(G1107,Sku_Consolidated!A2:W957,11,FALSE)</f>
      </c>
      <c r="X1107">
        <f>VLOOKUP(G1107,Sku_Consolidated!A2:H957,8,FALSE)</f>
      </c>
      <c r="Y1107">
        <f>VLOOKUP(G1107,Sku_Consolidated!A2:I957,9,FALSE)</f>
      </c>
      <c r="Z1107" t="s">
        <v>38</v>
      </c>
      <c r="AA1107">
        <f>VLOOKUP(G1107,Sku_Consolidated!A2:E957,5,FALSE)</f>
      </c>
      <c r="AB1107">
        <f>IF(VLOOKUP(G1107,Sku_Consolidated!A2:S957,19,FALSE)="SHOWCASE", VLOOKUP(E1107,Store_Showcase!B2:N144,13, FALSE), IF(VLOOKUP(G1107,Sku_Consolidated!A2:S957,19,FALSE)="VAM",VLOOKUP(E1107,Store_VAM!B2:N273,13, FALSE),VLOOKUP(E1107,Store_SRP!B2:N110,13, FALSE)))</f>
      </c>
      <c r="AC1107">
        <f>IF(IFERROR(AB1107,TRUE)=TRUE, "-","OK")</f>
      </c>
      <c r="AD1107" s="8" t="s">
        <v>2469</v>
      </c>
      <c r="AE1107" s="8" t="s">
        <v>39</v>
      </c>
      <c r="AF1107">
        <f>IF(IFERROR(VLOOKUP(E1107,Store_Showcase!B2:H144,{5}, FALSE), TRUE)=TRUE, IF(IFERROR(VLOOKUP(E1107,Store_SRP!B2:H110,{5}, FALSE), TRUE)=TRUE,VLOOKUP(E1107,Store_VAM!B2:H273,{5}, FALSE),VLOOKUP(E1107,Store_SRP!B2:H110,{5}, FALSE)), VLOOKUP(E1107,Store_Showcase!B2:H144,{5}, FALSE))</f>
      </c>
      <c r="AG1107">
        <f>IF(IFERROR(VLOOKUP(E1107,Store_Showcase!B2:H144,{6}, FALSE), TRUE)=TRUE, IF(IFERROR(VLOOKUP(E1107,Store_SRP!B2:H110,{6}, FALSE), TRUE)=TRUE,VLOOKUP(E1107,Store_VAM!B2:H273,{6}, FALSE),VLOOKUP(E1107,Store_SRP!B2:H110,{6}, FALSE)), VLOOKUP(E1107,Store_Showcase!B2:H144,{6}, FALSE))</f>
      </c>
      <c r="AH1107">
        <f>VLOOKUP(G1107,Sku_Consolidated!A2:R957,18,FALSE)</f>
      </c>
      <c r="AI1107">
        <f>VLOOKUP(G1107,Sku_Consolidated!A2:S957,19,FALSE)</f>
      </c>
      <c r="AJ1107">
        <f>VLOOKUP(G1107,Sku_Consolidated!A2:T957,20,FALSE)</f>
      </c>
    </row>
    <row r="1108" spans="1:36" x14ac:dyDescent="0.25">
      <c r="A1108">
        <v>2024</v>
      </c>
      <c r="B1108" t="s">
        <v>31</v>
      </c>
      <c r="C1108" t="s">
        <v>32</v>
      </c>
      <c r="D1108" t="s">
        <v>33</v>
      </c>
      <c r="E1108">
        <v>4001</v>
      </c>
      <c r="F1108">
        <f>IF(IFERROR(VLOOKUP(E1108,Store_Showcase!B2:H144,{2}, FALSE), TRUE)=TRUE, IF(IFERROR(VLOOKUP(E1108,Store_SRP!B2:H110,{2}, FALSE), TRUE)=TRUE,VLOOKUP(E1108,Store_VAM!B2:H273,{2}, FALSE),VLOOKUP(E1108,Store_SRP!B2:H110,{2}, FALSE)), VLOOKUP(E1108,Store_Showcase!B2:H144,{2}, FALSE))</f>
      </c>
      <c r="G1108">
        <v>671783</v>
      </c>
      <c r="H1108" t="s">
        <v>491</v>
      </c>
      <c r="I1108" s="8" t="s">
        <v>1643</v>
      </c>
      <c r="J1108" t="s">
        <v>493</v>
      </c>
      <c r="K1108" s="8">
        <f>IF(J1108="PCK", I1108, 0)</f>
      </c>
      <c r="L1108" s="8">
        <f>IF(J1108="KLS", I1108, IF(J1108="PCK", I1108*VLOOKUP(G1108,Sku_Consolidated!A2:U957,21, FALSE),I1108*VLOOKUP(G1108,Sku_Consolidated!A2:U957,21, FALSE)))</f>
      </c>
      <c r="M1108" s="8">
        <f>IF(J1108="PCS", I1108, 0)</f>
      </c>
      <c r="N1108" s="8" t="s">
        <v>2470</v>
      </c>
      <c r="O1108" s="8">
        <f>N1108 * VLOOKUP(E1108&amp;VLOOKUP(G1108,Sku_Consolidated!A2:Q957,17,FALSE),Sku_CommRate!A2:E1002, 5, FALSE)</f>
      </c>
      <c r="P1108" s="8">
        <f>N1108 - O1108</f>
      </c>
      <c r="Q1108">
        <f>VLOOKUP(G1108,Sku_Consolidated!A2:G957,7, FALSE)</f>
      </c>
      <c r="R1108">
        <f>IF(IFERROR(VLOOKUP(E1108,Store_Showcase!B2:H144,7, FALSE), TRUE)=TRUE, IF(IFERROR(VLOOKUP(E1108,Store_SRP!B2:H110,7, FALSE), TRUE)=TRUE,VLOOKUP(E1108,Store_VAM!B2:H273,7, FALSE),VLOOKUP(E1108,Store_SRP!B2:H110,7, FALSE)), VLOOKUP(E1108,Store_Showcase!B2:H144,7, FALSE))</f>
      </c>
      <c r="S1108">
        <f>IF(IFERROR(VLOOKUP(E1108,Store_Showcase!B2:I144,8, FALSE), TRUE)=TRUE, IF(IFERROR(VLOOKUP(E1108,Store_SRP!B2:I110,8, FALSE), TRUE)=TRUE,VLOOKUP(E1108,Store_VAM!B2:I273,8, FALSE),VLOOKUP(E1108,Store_SRP!B2:I110,8, FALSE)), VLOOKUP(E1108,Store_Showcase!B2:I144,8, FALSE))</f>
      </c>
      <c r="T1108">
        <f>VLOOKUP(G1108,Sku_Consolidated!A2:R957,18,FALSE)</f>
      </c>
      <c r="U1108">
        <v>7957222</v>
      </c>
      <c r="V1108">
        <f>IF(VLOOKUP(G1108,Sku_Consolidated!A2:S957,19,FALSE)="SHOWCASE", VLOOKUP(E1108,Store_Showcase!B2:L144,11, FALSE), IF(VLOOKUP(G1108,Sku_Consolidated!A2:S957,19,FALSE)="VAM",VLOOKUP(E1108,Store_VAM!B2:L273,11, FALSE),VLOOKUP(E1108,Store_SRP!B2:L110,11, FALSE)))</f>
      </c>
      <c r="W1108">
        <f>VLOOKUP(G1108,Sku_Consolidated!A2:W957,11,FALSE)</f>
      </c>
      <c r="X1108">
        <f>VLOOKUP(G1108,Sku_Consolidated!A2:H957,8,FALSE)</f>
      </c>
      <c r="Y1108">
        <f>VLOOKUP(G1108,Sku_Consolidated!A2:I957,9,FALSE)</f>
      </c>
      <c r="Z1108" t="s">
        <v>38</v>
      </c>
      <c r="AA1108">
        <f>VLOOKUP(G1108,Sku_Consolidated!A2:E957,5,FALSE)</f>
      </c>
      <c r="AB1108">
        <f>IF(VLOOKUP(G1108,Sku_Consolidated!A2:S957,19,FALSE)="SHOWCASE", VLOOKUP(E1108,Store_Showcase!B2:N144,13, FALSE), IF(VLOOKUP(G1108,Sku_Consolidated!A2:S957,19,FALSE)="VAM",VLOOKUP(E1108,Store_VAM!B2:N273,13, FALSE),VLOOKUP(E1108,Store_SRP!B2:N110,13, FALSE)))</f>
      </c>
      <c r="AC1108">
        <f>IF(IFERROR(AB1108,TRUE)=TRUE, "-","OK")</f>
      </c>
      <c r="AD1108" s="8" t="s">
        <v>2470</v>
      </c>
      <c r="AE1108" s="8" t="s">
        <v>39</v>
      </c>
      <c r="AF1108">
        <f>IF(IFERROR(VLOOKUP(E1108,Store_Showcase!B2:H144,{5}, FALSE), TRUE)=TRUE, IF(IFERROR(VLOOKUP(E1108,Store_SRP!B2:H110,{5}, FALSE), TRUE)=TRUE,VLOOKUP(E1108,Store_VAM!B2:H273,{5}, FALSE),VLOOKUP(E1108,Store_SRP!B2:H110,{5}, FALSE)), VLOOKUP(E1108,Store_Showcase!B2:H144,{5}, FALSE))</f>
      </c>
      <c r="AG1108">
        <f>IF(IFERROR(VLOOKUP(E1108,Store_Showcase!B2:H144,{6}, FALSE), TRUE)=TRUE, IF(IFERROR(VLOOKUP(E1108,Store_SRP!B2:H110,{6}, FALSE), TRUE)=TRUE,VLOOKUP(E1108,Store_VAM!B2:H273,{6}, FALSE),VLOOKUP(E1108,Store_SRP!B2:H110,{6}, FALSE)), VLOOKUP(E1108,Store_Showcase!B2:H144,{6}, FALSE))</f>
      </c>
      <c r="AH1108">
        <f>VLOOKUP(G1108,Sku_Consolidated!A2:R957,18,FALSE)</f>
      </c>
      <c r="AI1108">
        <f>VLOOKUP(G1108,Sku_Consolidated!A2:S957,19,FALSE)</f>
      </c>
      <c r="AJ1108">
        <f>VLOOKUP(G1108,Sku_Consolidated!A2:T957,20,FALSE)</f>
      </c>
    </row>
    <row r="1109" spans="1:36" x14ac:dyDescent="0.25">
      <c r="A1109">
        <v>2024</v>
      </c>
      <c r="B1109" t="s">
        <v>31</v>
      </c>
      <c r="C1109" t="s">
        <v>32</v>
      </c>
      <c r="D1109" t="s">
        <v>33</v>
      </c>
      <c r="E1109">
        <v>258</v>
      </c>
      <c r="F1109">
        <f>IF(IFERROR(VLOOKUP(E1109,Store_Showcase!B2:H144,{2}, FALSE), TRUE)=TRUE, IF(IFERROR(VLOOKUP(E1109,Store_SRP!B2:H110,{2}, FALSE), TRUE)=TRUE,VLOOKUP(E1109,Store_VAM!B2:H273,{2}, FALSE),VLOOKUP(E1109,Store_SRP!B2:H110,{2}, FALSE)), VLOOKUP(E1109,Store_Showcase!B2:H144,{2}, FALSE))</f>
      </c>
      <c r="G1109">
        <v>662372</v>
      </c>
      <c r="H1109" t="s">
        <v>654</v>
      </c>
      <c r="I1109" s="8" t="s">
        <v>2006</v>
      </c>
      <c r="J1109" t="s">
        <v>493</v>
      </c>
      <c r="K1109" s="8">
        <f>IF(J1109="PCK", I1109, 0)</f>
      </c>
      <c r="L1109" s="8">
        <f>IF(J1109="KLS", I1109, IF(J1109="PCK", I1109*VLOOKUP(G1109,Sku_Consolidated!A2:U957,21, FALSE),I1109*VLOOKUP(G1109,Sku_Consolidated!A2:U957,21, FALSE)))</f>
      </c>
      <c r="M1109" s="8">
        <f>IF(J1109="PCS", I1109, 0)</f>
      </c>
      <c r="N1109" s="8" t="s">
        <v>2471</v>
      </c>
      <c r="O1109" s="8">
        <f>N1109 * VLOOKUP(E1109&amp;VLOOKUP(G1109,Sku_Consolidated!A2:Q957,17,FALSE),Sku_CommRate!A2:E1002, 5, FALSE)</f>
      </c>
      <c r="P1109" s="8">
        <f>N1109 - O1109</f>
      </c>
      <c r="Q1109">
        <f>VLOOKUP(G1109,Sku_Consolidated!A2:G957,7, FALSE)</f>
      </c>
      <c r="R1109">
        <f>IF(IFERROR(VLOOKUP(E1109,Store_Showcase!B2:H144,7, FALSE), TRUE)=TRUE, IF(IFERROR(VLOOKUP(E1109,Store_SRP!B2:H110,7, FALSE), TRUE)=TRUE,VLOOKUP(E1109,Store_VAM!B2:H273,7, FALSE),VLOOKUP(E1109,Store_SRP!B2:H110,7, FALSE)), VLOOKUP(E1109,Store_Showcase!B2:H144,7, FALSE))</f>
      </c>
      <c r="S1109">
        <f>IF(IFERROR(VLOOKUP(E1109,Store_Showcase!B2:I144,8, FALSE), TRUE)=TRUE, IF(IFERROR(VLOOKUP(E1109,Store_SRP!B2:I110,8, FALSE), TRUE)=TRUE,VLOOKUP(E1109,Store_VAM!B2:I273,8, FALSE),VLOOKUP(E1109,Store_SRP!B2:I110,8, FALSE)), VLOOKUP(E1109,Store_Showcase!B2:I144,8, FALSE))</f>
      </c>
      <c r="T1109">
        <f>VLOOKUP(G1109,Sku_Consolidated!A2:R957,18,FALSE)</f>
      </c>
      <c r="U1109">
        <v>4806532531625</v>
      </c>
      <c r="V1109">
        <f>IF(VLOOKUP(G1109,Sku_Consolidated!A2:S957,19,FALSE)="SHOWCASE", VLOOKUP(E1109,Store_Showcase!B2:L144,11, FALSE), IF(VLOOKUP(G1109,Sku_Consolidated!A2:S957,19,FALSE)="VAM",VLOOKUP(E1109,Store_VAM!B2:L273,11, FALSE),VLOOKUP(E1109,Store_SRP!B2:L110,11, FALSE)))</f>
      </c>
      <c r="W1109">
        <f>VLOOKUP(G1109,Sku_Consolidated!A2:W957,11,FALSE)</f>
      </c>
      <c r="X1109">
        <f>VLOOKUP(G1109,Sku_Consolidated!A2:H957,8,FALSE)</f>
      </c>
      <c r="Y1109">
        <f>VLOOKUP(G1109,Sku_Consolidated!A2:I957,9,FALSE)</f>
      </c>
      <c r="Z1109" t="s">
        <v>38</v>
      </c>
      <c r="AA1109">
        <f>VLOOKUP(G1109,Sku_Consolidated!A2:E957,5,FALSE)</f>
      </c>
      <c r="AB1109">
        <f>IF(VLOOKUP(G1109,Sku_Consolidated!A2:S957,19,FALSE)="SHOWCASE", VLOOKUP(E1109,Store_Showcase!B2:N144,13, FALSE), IF(VLOOKUP(G1109,Sku_Consolidated!A2:S957,19,FALSE)="VAM",VLOOKUP(E1109,Store_VAM!B2:N273,13, FALSE),VLOOKUP(E1109,Store_SRP!B2:N110,13, FALSE)))</f>
      </c>
      <c r="AC1109">
        <f>IF(IFERROR(AB1109,TRUE)=TRUE, "-","OK")</f>
      </c>
      <c r="AD1109" s="8" t="s">
        <v>2472</v>
      </c>
      <c r="AE1109" s="8" t="s">
        <v>2473</v>
      </c>
      <c r="AF1109">
        <f>IF(IFERROR(VLOOKUP(E1109,Store_Showcase!B2:H144,{5}, FALSE), TRUE)=TRUE, IF(IFERROR(VLOOKUP(E1109,Store_SRP!B2:H110,{5}, FALSE), TRUE)=TRUE,VLOOKUP(E1109,Store_VAM!B2:H273,{5}, FALSE),VLOOKUP(E1109,Store_SRP!B2:H110,{5}, FALSE)), VLOOKUP(E1109,Store_Showcase!B2:H144,{5}, FALSE))</f>
      </c>
      <c r="AG1109">
        <f>IF(IFERROR(VLOOKUP(E1109,Store_Showcase!B2:H144,{6}, FALSE), TRUE)=TRUE, IF(IFERROR(VLOOKUP(E1109,Store_SRP!B2:H110,{6}, FALSE), TRUE)=TRUE,VLOOKUP(E1109,Store_VAM!B2:H273,{6}, FALSE),VLOOKUP(E1109,Store_SRP!B2:H110,{6}, FALSE)), VLOOKUP(E1109,Store_Showcase!B2:H144,{6}, FALSE))</f>
      </c>
      <c r="AH1109">
        <f>VLOOKUP(G1109,Sku_Consolidated!A2:R957,18,FALSE)</f>
      </c>
      <c r="AI1109">
        <f>VLOOKUP(G1109,Sku_Consolidated!A2:S957,19,FALSE)</f>
      </c>
      <c r="AJ1109">
        <f>VLOOKUP(G1109,Sku_Consolidated!A2:T957,20,FALSE)</f>
      </c>
    </row>
    <row r="1110" spans="1:36" x14ac:dyDescent="0.25">
      <c r="A1110">
        <v>2024</v>
      </c>
      <c r="B1110" t="s">
        <v>31</v>
      </c>
      <c r="C1110" t="s">
        <v>32</v>
      </c>
      <c r="D1110" t="s">
        <v>33</v>
      </c>
      <c r="E1110">
        <v>127</v>
      </c>
      <c r="F1110">
        <f>IF(IFERROR(VLOOKUP(E1110,Store_Showcase!B2:H144,{2}, FALSE), TRUE)=TRUE, IF(IFERROR(VLOOKUP(E1110,Store_SRP!B2:H110,{2}, FALSE), TRUE)=TRUE,VLOOKUP(E1110,Store_VAM!B2:H273,{2}, FALSE),VLOOKUP(E1110,Store_SRP!B2:H110,{2}, FALSE)), VLOOKUP(E1110,Store_Showcase!B2:H144,{2}, FALSE))</f>
      </c>
      <c r="G1110">
        <v>662372</v>
      </c>
      <c r="H1110" t="s">
        <v>654</v>
      </c>
      <c r="I1110" s="8" t="s">
        <v>2006</v>
      </c>
      <c r="J1110" t="s">
        <v>493</v>
      </c>
      <c r="K1110" s="8">
        <f>IF(J1110="PCK", I1110, 0)</f>
      </c>
      <c r="L1110" s="8">
        <f>IF(J1110="KLS", I1110, IF(J1110="PCK", I1110*VLOOKUP(G1110,Sku_Consolidated!A2:U957,21, FALSE),I1110*VLOOKUP(G1110,Sku_Consolidated!A2:U957,21, FALSE)))</f>
      </c>
      <c r="M1110" s="8">
        <f>IF(J1110="PCS", I1110, 0)</f>
      </c>
      <c r="N1110" s="8" t="s">
        <v>2471</v>
      </c>
      <c r="O1110" s="8">
        <f>N1110 * VLOOKUP(E1110&amp;VLOOKUP(G1110,Sku_Consolidated!A2:Q957,17,FALSE),Sku_CommRate!A2:E1002, 5, FALSE)</f>
      </c>
      <c r="P1110" s="8">
        <f>N1110 - O1110</f>
      </c>
      <c r="Q1110">
        <f>VLOOKUP(G1110,Sku_Consolidated!A2:G957,7, FALSE)</f>
      </c>
      <c r="R1110">
        <f>IF(IFERROR(VLOOKUP(E1110,Store_Showcase!B2:H144,7, FALSE), TRUE)=TRUE, IF(IFERROR(VLOOKUP(E1110,Store_SRP!B2:H110,7, FALSE), TRUE)=TRUE,VLOOKUP(E1110,Store_VAM!B2:H273,7, FALSE),VLOOKUP(E1110,Store_SRP!B2:H110,7, FALSE)), VLOOKUP(E1110,Store_Showcase!B2:H144,7, FALSE))</f>
      </c>
      <c r="S1110">
        <f>IF(IFERROR(VLOOKUP(E1110,Store_Showcase!B2:I144,8, FALSE), TRUE)=TRUE, IF(IFERROR(VLOOKUP(E1110,Store_SRP!B2:I110,8, FALSE), TRUE)=TRUE,VLOOKUP(E1110,Store_VAM!B2:I273,8, FALSE),VLOOKUP(E1110,Store_SRP!B2:I110,8, FALSE)), VLOOKUP(E1110,Store_Showcase!B2:I144,8, FALSE))</f>
      </c>
      <c r="T1110">
        <f>VLOOKUP(G1110,Sku_Consolidated!A2:R957,18,FALSE)</f>
      </c>
      <c r="U1110">
        <v>4806532531625</v>
      </c>
      <c r="V1110">
        <f>IF(VLOOKUP(G1110,Sku_Consolidated!A2:S957,19,FALSE)="SHOWCASE", VLOOKUP(E1110,Store_Showcase!B2:L144,11, FALSE), IF(VLOOKUP(G1110,Sku_Consolidated!A2:S957,19,FALSE)="VAM",VLOOKUP(E1110,Store_VAM!B2:L273,11, FALSE),VLOOKUP(E1110,Store_SRP!B2:L110,11, FALSE)))</f>
      </c>
      <c r="W1110">
        <f>VLOOKUP(G1110,Sku_Consolidated!A2:W957,11,FALSE)</f>
      </c>
      <c r="X1110">
        <f>VLOOKUP(G1110,Sku_Consolidated!A2:H957,8,FALSE)</f>
      </c>
      <c r="Y1110">
        <f>VLOOKUP(G1110,Sku_Consolidated!A2:I957,9,FALSE)</f>
      </c>
      <c r="Z1110" t="s">
        <v>38</v>
      </c>
      <c r="AA1110">
        <f>VLOOKUP(G1110,Sku_Consolidated!A2:E957,5,FALSE)</f>
      </c>
      <c r="AB1110">
        <f>IF(VLOOKUP(G1110,Sku_Consolidated!A2:S957,19,FALSE)="SHOWCASE", VLOOKUP(E1110,Store_Showcase!B2:N144,13, FALSE), IF(VLOOKUP(G1110,Sku_Consolidated!A2:S957,19,FALSE)="VAM",VLOOKUP(E1110,Store_VAM!B2:N273,13, FALSE),VLOOKUP(E1110,Store_SRP!B2:N110,13, FALSE)))</f>
      </c>
      <c r="AC1110">
        <f>IF(IFERROR(AB1110,TRUE)=TRUE, "-","OK")</f>
      </c>
      <c r="AD1110" s="8" t="s">
        <v>2472</v>
      </c>
      <c r="AE1110" s="8" t="s">
        <v>2473</v>
      </c>
      <c r="AF1110">
        <f>IF(IFERROR(VLOOKUP(E1110,Store_Showcase!B2:H144,{5}, FALSE), TRUE)=TRUE, IF(IFERROR(VLOOKUP(E1110,Store_SRP!B2:H110,{5}, FALSE), TRUE)=TRUE,VLOOKUP(E1110,Store_VAM!B2:H273,{5}, FALSE),VLOOKUP(E1110,Store_SRP!B2:H110,{5}, FALSE)), VLOOKUP(E1110,Store_Showcase!B2:H144,{5}, FALSE))</f>
      </c>
      <c r="AG1110">
        <f>IF(IFERROR(VLOOKUP(E1110,Store_Showcase!B2:H144,{6}, FALSE), TRUE)=TRUE, IF(IFERROR(VLOOKUP(E1110,Store_SRP!B2:H110,{6}, FALSE), TRUE)=TRUE,VLOOKUP(E1110,Store_VAM!B2:H273,{6}, FALSE),VLOOKUP(E1110,Store_SRP!B2:H110,{6}, FALSE)), VLOOKUP(E1110,Store_Showcase!B2:H144,{6}, FALSE))</f>
      </c>
      <c r="AH1110">
        <f>VLOOKUP(G1110,Sku_Consolidated!A2:R957,18,FALSE)</f>
      </c>
      <c r="AI1110">
        <f>VLOOKUP(G1110,Sku_Consolidated!A2:S957,19,FALSE)</f>
      </c>
      <c r="AJ1110">
        <f>VLOOKUP(G1110,Sku_Consolidated!A2:T957,20,FALSE)</f>
      </c>
    </row>
    <row r="1111" spans="1:36" x14ac:dyDescent="0.25">
      <c r="A1111">
        <v>2024</v>
      </c>
      <c r="B1111" t="s">
        <v>31</v>
      </c>
      <c r="C1111" t="s">
        <v>32</v>
      </c>
      <c r="D1111" t="s">
        <v>33</v>
      </c>
      <c r="E1111">
        <v>731</v>
      </c>
      <c r="F1111">
        <f>IF(IFERROR(VLOOKUP(E1111,Store_Showcase!B2:H144,{2}, FALSE), TRUE)=TRUE, IF(IFERROR(VLOOKUP(E1111,Store_SRP!B2:H110,{2}, FALSE), TRUE)=TRUE,VLOOKUP(E1111,Store_VAM!B2:H273,{2}, FALSE),VLOOKUP(E1111,Store_SRP!B2:H110,{2}, FALSE)), VLOOKUP(E1111,Store_Showcase!B2:H144,{2}, FALSE))</f>
      </c>
      <c r="G1111">
        <v>662372</v>
      </c>
      <c r="H1111" t="s">
        <v>654</v>
      </c>
      <c r="I1111" s="8" t="s">
        <v>2006</v>
      </c>
      <c r="J1111" t="s">
        <v>493</v>
      </c>
      <c r="K1111" s="8">
        <f>IF(J1111="PCK", I1111, 0)</f>
      </c>
      <c r="L1111" s="8">
        <f>IF(J1111="KLS", I1111, IF(J1111="PCK", I1111*VLOOKUP(G1111,Sku_Consolidated!A2:U957,21, FALSE),I1111*VLOOKUP(G1111,Sku_Consolidated!A2:U957,21, FALSE)))</f>
      </c>
      <c r="M1111" s="8">
        <f>IF(J1111="PCS", I1111, 0)</f>
      </c>
      <c r="N1111" s="8" t="s">
        <v>2471</v>
      </c>
      <c r="O1111" s="8">
        <f>N1111 * VLOOKUP(E1111&amp;VLOOKUP(G1111,Sku_Consolidated!A2:Q957,17,FALSE),Sku_CommRate!A2:E1002, 5, FALSE)</f>
      </c>
      <c r="P1111" s="8">
        <f>N1111 - O1111</f>
      </c>
      <c r="Q1111">
        <f>VLOOKUP(G1111,Sku_Consolidated!A2:G957,7, FALSE)</f>
      </c>
      <c r="R1111">
        <f>IF(IFERROR(VLOOKUP(E1111,Store_Showcase!B2:H144,7, FALSE), TRUE)=TRUE, IF(IFERROR(VLOOKUP(E1111,Store_SRP!B2:H110,7, FALSE), TRUE)=TRUE,VLOOKUP(E1111,Store_VAM!B2:H273,7, FALSE),VLOOKUP(E1111,Store_SRP!B2:H110,7, FALSE)), VLOOKUP(E1111,Store_Showcase!B2:H144,7, FALSE))</f>
      </c>
      <c r="S1111">
        <f>IF(IFERROR(VLOOKUP(E1111,Store_Showcase!B2:I144,8, FALSE), TRUE)=TRUE, IF(IFERROR(VLOOKUP(E1111,Store_SRP!B2:I110,8, FALSE), TRUE)=TRUE,VLOOKUP(E1111,Store_VAM!B2:I273,8, FALSE),VLOOKUP(E1111,Store_SRP!B2:I110,8, FALSE)), VLOOKUP(E1111,Store_Showcase!B2:I144,8, FALSE))</f>
      </c>
      <c r="T1111">
        <f>VLOOKUP(G1111,Sku_Consolidated!A2:R957,18,FALSE)</f>
      </c>
      <c r="U1111">
        <v>4806532531625</v>
      </c>
      <c r="V1111">
        <f>IF(VLOOKUP(G1111,Sku_Consolidated!A2:S957,19,FALSE)="SHOWCASE", VLOOKUP(E1111,Store_Showcase!B2:L144,11, FALSE), IF(VLOOKUP(G1111,Sku_Consolidated!A2:S957,19,FALSE)="VAM",VLOOKUP(E1111,Store_VAM!B2:L273,11, FALSE),VLOOKUP(E1111,Store_SRP!B2:L110,11, FALSE)))</f>
      </c>
      <c r="W1111">
        <f>VLOOKUP(G1111,Sku_Consolidated!A2:W957,11,FALSE)</f>
      </c>
      <c r="X1111">
        <f>VLOOKUP(G1111,Sku_Consolidated!A2:H957,8,FALSE)</f>
      </c>
      <c r="Y1111">
        <f>VLOOKUP(G1111,Sku_Consolidated!A2:I957,9,FALSE)</f>
      </c>
      <c r="Z1111" t="s">
        <v>38</v>
      </c>
      <c r="AA1111">
        <f>VLOOKUP(G1111,Sku_Consolidated!A2:E957,5,FALSE)</f>
      </c>
      <c r="AB1111">
        <f>IF(VLOOKUP(G1111,Sku_Consolidated!A2:S957,19,FALSE)="SHOWCASE", VLOOKUP(E1111,Store_Showcase!B2:N144,13, FALSE), IF(VLOOKUP(G1111,Sku_Consolidated!A2:S957,19,FALSE)="VAM",VLOOKUP(E1111,Store_VAM!B2:N273,13, FALSE),VLOOKUP(E1111,Store_SRP!B2:N110,13, FALSE)))</f>
      </c>
      <c r="AC1111">
        <f>IF(IFERROR(AB1111,TRUE)=TRUE, "-","OK")</f>
      </c>
      <c r="AD1111" s="8" t="s">
        <v>2472</v>
      </c>
      <c r="AE1111" s="8" t="s">
        <v>2473</v>
      </c>
      <c r="AF1111">
        <f>IF(IFERROR(VLOOKUP(E1111,Store_Showcase!B2:H144,{5}, FALSE), TRUE)=TRUE, IF(IFERROR(VLOOKUP(E1111,Store_SRP!B2:H110,{5}, FALSE), TRUE)=TRUE,VLOOKUP(E1111,Store_VAM!B2:H273,{5}, FALSE),VLOOKUP(E1111,Store_SRP!B2:H110,{5}, FALSE)), VLOOKUP(E1111,Store_Showcase!B2:H144,{5}, FALSE))</f>
      </c>
      <c r="AG1111">
        <f>IF(IFERROR(VLOOKUP(E1111,Store_Showcase!B2:H144,{6}, FALSE), TRUE)=TRUE, IF(IFERROR(VLOOKUP(E1111,Store_SRP!B2:H110,{6}, FALSE), TRUE)=TRUE,VLOOKUP(E1111,Store_VAM!B2:H273,{6}, FALSE),VLOOKUP(E1111,Store_SRP!B2:H110,{6}, FALSE)), VLOOKUP(E1111,Store_Showcase!B2:H144,{6}, FALSE))</f>
      </c>
      <c r="AH1111">
        <f>VLOOKUP(G1111,Sku_Consolidated!A2:R957,18,FALSE)</f>
      </c>
      <c r="AI1111">
        <f>VLOOKUP(G1111,Sku_Consolidated!A2:S957,19,FALSE)</f>
      </c>
      <c r="AJ1111">
        <f>VLOOKUP(G1111,Sku_Consolidated!A2:T957,20,FALSE)</f>
      </c>
    </row>
    <row r="1112" spans="1:36" x14ac:dyDescent="0.25">
      <c r="A1112">
        <v>2024</v>
      </c>
      <c r="B1112" t="s">
        <v>31</v>
      </c>
      <c r="C1112" t="s">
        <v>32</v>
      </c>
      <c r="D1112" t="s">
        <v>33</v>
      </c>
      <c r="E1112">
        <v>603</v>
      </c>
      <c r="F1112">
        <f>IF(IFERROR(VLOOKUP(E1112,Store_Showcase!B2:H144,{2}, FALSE), TRUE)=TRUE, IF(IFERROR(VLOOKUP(E1112,Store_SRP!B2:H110,{2}, FALSE), TRUE)=TRUE,VLOOKUP(E1112,Store_VAM!B2:H273,{2}, FALSE),VLOOKUP(E1112,Store_SRP!B2:H110,{2}, FALSE)), VLOOKUP(E1112,Store_Showcase!B2:H144,{2}, FALSE))</f>
      </c>
      <c r="G1112">
        <v>662372</v>
      </c>
      <c r="H1112" t="s">
        <v>654</v>
      </c>
      <c r="I1112" s="8" t="s">
        <v>2006</v>
      </c>
      <c r="J1112" t="s">
        <v>493</v>
      </c>
      <c r="K1112" s="8">
        <f>IF(J1112="PCK", I1112, 0)</f>
      </c>
      <c r="L1112" s="8">
        <f>IF(J1112="KLS", I1112, IF(J1112="PCK", I1112*VLOOKUP(G1112,Sku_Consolidated!A2:U957,21, FALSE),I1112*VLOOKUP(G1112,Sku_Consolidated!A2:U957,21, FALSE)))</f>
      </c>
      <c r="M1112" s="8">
        <f>IF(J1112="PCS", I1112, 0)</f>
      </c>
      <c r="N1112" s="8" t="s">
        <v>2471</v>
      </c>
      <c r="O1112" s="8">
        <f>N1112 * VLOOKUP(E1112&amp;VLOOKUP(G1112,Sku_Consolidated!A2:Q957,17,FALSE),Sku_CommRate!A2:E1002, 5, FALSE)</f>
      </c>
      <c r="P1112" s="8">
        <f>N1112 - O1112</f>
      </c>
      <c r="Q1112">
        <f>VLOOKUP(G1112,Sku_Consolidated!A2:G957,7, FALSE)</f>
      </c>
      <c r="R1112">
        <f>IF(IFERROR(VLOOKUP(E1112,Store_Showcase!B2:H144,7, FALSE), TRUE)=TRUE, IF(IFERROR(VLOOKUP(E1112,Store_SRP!B2:H110,7, FALSE), TRUE)=TRUE,VLOOKUP(E1112,Store_VAM!B2:H273,7, FALSE),VLOOKUP(E1112,Store_SRP!B2:H110,7, FALSE)), VLOOKUP(E1112,Store_Showcase!B2:H144,7, FALSE))</f>
      </c>
      <c r="S1112">
        <f>IF(IFERROR(VLOOKUP(E1112,Store_Showcase!B2:I144,8, FALSE), TRUE)=TRUE, IF(IFERROR(VLOOKUP(E1112,Store_SRP!B2:I110,8, FALSE), TRUE)=TRUE,VLOOKUP(E1112,Store_VAM!B2:I273,8, FALSE),VLOOKUP(E1112,Store_SRP!B2:I110,8, FALSE)), VLOOKUP(E1112,Store_Showcase!B2:I144,8, FALSE))</f>
      </c>
      <c r="T1112">
        <f>VLOOKUP(G1112,Sku_Consolidated!A2:R957,18,FALSE)</f>
      </c>
      <c r="U1112">
        <v>4806532531625</v>
      </c>
      <c r="V1112">
        <f>IF(VLOOKUP(G1112,Sku_Consolidated!A2:S957,19,FALSE)="SHOWCASE", VLOOKUP(E1112,Store_Showcase!B2:L144,11, FALSE), IF(VLOOKUP(G1112,Sku_Consolidated!A2:S957,19,FALSE)="VAM",VLOOKUP(E1112,Store_VAM!B2:L273,11, FALSE),VLOOKUP(E1112,Store_SRP!B2:L110,11, FALSE)))</f>
      </c>
      <c r="W1112">
        <f>VLOOKUP(G1112,Sku_Consolidated!A2:W957,11,FALSE)</f>
      </c>
      <c r="X1112">
        <f>VLOOKUP(G1112,Sku_Consolidated!A2:H957,8,FALSE)</f>
      </c>
      <c r="Y1112">
        <f>VLOOKUP(G1112,Sku_Consolidated!A2:I957,9,FALSE)</f>
      </c>
      <c r="Z1112" t="s">
        <v>38</v>
      </c>
      <c r="AA1112">
        <f>VLOOKUP(G1112,Sku_Consolidated!A2:E957,5,FALSE)</f>
      </c>
      <c r="AB1112">
        <f>IF(VLOOKUP(G1112,Sku_Consolidated!A2:S957,19,FALSE)="SHOWCASE", VLOOKUP(E1112,Store_Showcase!B2:N144,13, FALSE), IF(VLOOKUP(G1112,Sku_Consolidated!A2:S957,19,FALSE)="VAM",VLOOKUP(E1112,Store_VAM!B2:N273,13, FALSE),VLOOKUP(E1112,Store_SRP!B2:N110,13, FALSE)))</f>
      </c>
      <c r="AC1112">
        <f>IF(IFERROR(AB1112,TRUE)=TRUE, "-","OK")</f>
      </c>
      <c r="AD1112" s="8" t="s">
        <v>2472</v>
      </c>
      <c r="AE1112" s="8" t="s">
        <v>2473</v>
      </c>
      <c r="AF1112">
        <f>IF(IFERROR(VLOOKUP(E1112,Store_Showcase!B2:H144,{5}, FALSE), TRUE)=TRUE, IF(IFERROR(VLOOKUP(E1112,Store_SRP!B2:H110,{5}, FALSE), TRUE)=TRUE,VLOOKUP(E1112,Store_VAM!B2:H273,{5}, FALSE),VLOOKUP(E1112,Store_SRP!B2:H110,{5}, FALSE)), VLOOKUP(E1112,Store_Showcase!B2:H144,{5}, FALSE))</f>
      </c>
      <c r="AG1112">
        <f>IF(IFERROR(VLOOKUP(E1112,Store_Showcase!B2:H144,{6}, FALSE), TRUE)=TRUE, IF(IFERROR(VLOOKUP(E1112,Store_SRP!B2:H110,{6}, FALSE), TRUE)=TRUE,VLOOKUP(E1112,Store_VAM!B2:H273,{6}, FALSE),VLOOKUP(E1112,Store_SRP!B2:H110,{6}, FALSE)), VLOOKUP(E1112,Store_Showcase!B2:H144,{6}, FALSE))</f>
      </c>
      <c r="AH1112">
        <f>VLOOKUP(G1112,Sku_Consolidated!A2:R957,18,FALSE)</f>
      </c>
      <c r="AI1112">
        <f>VLOOKUP(G1112,Sku_Consolidated!A2:S957,19,FALSE)</f>
      </c>
      <c r="AJ1112">
        <f>VLOOKUP(G1112,Sku_Consolidated!A2:T957,20,FALSE)</f>
      </c>
    </row>
    <row r="1113" spans="1:36" x14ac:dyDescent="0.25">
      <c r="A1113">
        <v>2024</v>
      </c>
      <c r="B1113" t="s">
        <v>31</v>
      </c>
      <c r="C1113" t="s">
        <v>32</v>
      </c>
      <c r="D1113" t="s">
        <v>33</v>
      </c>
      <c r="E1113">
        <v>722</v>
      </c>
      <c r="F1113">
        <f>IF(IFERROR(VLOOKUP(E1113,Store_Showcase!B2:H144,{2}, FALSE), TRUE)=TRUE, IF(IFERROR(VLOOKUP(E1113,Store_SRP!B2:H110,{2}, FALSE), TRUE)=TRUE,VLOOKUP(E1113,Store_VAM!B2:H273,{2}, FALSE),VLOOKUP(E1113,Store_SRP!B2:H110,{2}, FALSE)), VLOOKUP(E1113,Store_Showcase!B2:H144,{2}, FALSE))</f>
      </c>
      <c r="G1113">
        <v>662372</v>
      </c>
      <c r="H1113" t="s">
        <v>654</v>
      </c>
      <c r="I1113" s="8" t="s">
        <v>2006</v>
      </c>
      <c r="J1113" t="s">
        <v>493</v>
      </c>
      <c r="K1113" s="8">
        <f>IF(J1113="PCK", I1113, 0)</f>
      </c>
      <c r="L1113" s="8">
        <f>IF(J1113="KLS", I1113, IF(J1113="PCK", I1113*VLOOKUP(G1113,Sku_Consolidated!A2:U957,21, FALSE),I1113*VLOOKUP(G1113,Sku_Consolidated!A2:U957,21, FALSE)))</f>
      </c>
      <c r="M1113" s="8">
        <f>IF(J1113="PCS", I1113, 0)</f>
      </c>
      <c r="N1113" s="8" t="s">
        <v>2471</v>
      </c>
      <c r="O1113" s="8">
        <f>N1113 * VLOOKUP(E1113&amp;VLOOKUP(G1113,Sku_Consolidated!A2:Q957,17,FALSE),Sku_CommRate!A2:E1002, 5, FALSE)</f>
      </c>
      <c r="P1113" s="8">
        <f>N1113 - O1113</f>
      </c>
      <c r="Q1113">
        <f>VLOOKUP(G1113,Sku_Consolidated!A2:G957,7, FALSE)</f>
      </c>
      <c r="R1113">
        <f>IF(IFERROR(VLOOKUP(E1113,Store_Showcase!B2:H144,7, FALSE), TRUE)=TRUE, IF(IFERROR(VLOOKUP(E1113,Store_SRP!B2:H110,7, FALSE), TRUE)=TRUE,VLOOKUP(E1113,Store_VAM!B2:H273,7, FALSE),VLOOKUP(E1113,Store_SRP!B2:H110,7, FALSE)), VLOOKUP(E1113,Store_Showcase!B2:H144,7, FALSE))</f>
      </c>
      <c r="S1113">
        <f>IF(IFERROR(VLOOKUP(E1113,Store_Showcase!B2:I144,8, FALSE), TRUE)=TRUE, IF(IFERROR(VLOOKUP(E1113,Store_SRP!B2:I110,8, FALSE), TRUE)=TRUE,VLOOKUP(E1113,Store_VAM!B2:I273,8, FALSE),VLOOKUP(E1113,Store_SRP!B2:I110,8, FALSE)), VLOOKUP(E1113,Store_Showcase!B2:I144,8, FALSE))</f>
      </c>
      <c r="T1113">
        <f>VLOOKUP(G1113,Sku_Consolidated!A2:R957,18,FALSE)</f>
      </c>
      <c r="U1113">
        <v>4806532531625</v>
      </c>
      <c r="V1113">
        <f>IF(VLOOKUP(G1113,Sku_Consolidated!A2:S957,19,FALSE)="SHOWCASE", VLOOKUP(E1113,Store_Showcase!B2:L144,11, FALSE), IF(VLOOKUP(G1113,Sku_Consolidated!A2:S957,19,FALSE)="VAM",VLOOKUP(E1113,Store_VAM!B2:L273,11, FALSE),VLOOKUP(E1113,Store_SRP!B2:L110,11, FALSE)))</f>
      </c>
      <c r="W1113">
        <f>VLOOKUP(G1113,Sku_Consolidated!A2:W957,11,FALSE)</f>
      </c>
      <c r="X1113">
        <f>VLOOKUP(G1113,Sku_Consolidated!A2:H957,8,FALSE)</f>
      </c>
      <c r="Y1113">
        <f>VLOOKUP(G1113,Sku_Consolidated!A2:I957,9,FALSE)</f>
      </c>
      <c r="Z1113" t="s">
        <v>38</v>
      </c>
      <c r="AA1113">
        <f>VLOOKUP(G1113,Sku_Consolidated!A2:E957,5,FALSE)</f>
      </c>
      <c r="AB1113">
        <f>IF(VLOOKUP(G1113,Sku_Consolidated!A2:S957,19,FALSE)="SHOWCASE", VLOOKUP(E1113,Store_Showcase!B2:N144,13, FALSE), IF(VLOOKUP(G1113,Sku_Consolidated!A2:S957,19,FALSE)="VAM",VLOOKUP(E1113,Store_VAM!B2:N273,13, FALSE),VLOOKUP(E1113,Store_SRP!B2:N110,13, FALSE)))</f>
      </c>
      <c r="AC1113">
        <f>IF(IFERROR(AB1113,TRUE)=TRUE, "-","OK")</f>
      </c>
      <c r="AD1113" s="8" t="s">
        <v>2472</v>
      </c>
      <c r="AE1113" s="8" t="s">
        <v>2473</v>
      </c>
      <c r="AF1113">
        <f>IF(IFERROR(VLOOKUP(E1113,Store_Showcase!B2:H144,{5}, FALSE), TRUE)=TRUE, IF(IFERROR(VLOOKUP(E1113,Store_SRP!B2:H110,{5}, FALSE), TRUE)=TRUE,VLOOKUP(E1113,Store_VAM!B2:H273,{5}, FALSE),VLOOKUP(E1113,Store_SRP!B2:H110,{5}, FALSE)), VLOOKUP(E1113,Store_Showcase!B2:H144,{5}, FALSE))</f>
      </c>
      <c r="AG1113">
        <f>IF(IFERROR(VLOOKUP(E1113,Store_Showcase!B2:H144,{6}, FALSE), TRUE)=TRUE, IF(IFERROR(VLOOKUP(E1113,Store_SRP!B2:H110,{6}, FALSE), TRUE)=TRUE,VLOOKUP(E1113,Store_VAM!B2:H273,{6}, FALSE),VLOOKUP(E1113,Store_SRP!B2:H110,{6}, FALSE)), VLOOKUP(E1113,Store_Showcase!B2:H144,{6}, FALSE))</f>
      </c>
      <c r="AH1113">
        <f>VLOOKUP(G1113,Sku_Consolidated!A2:R957,18,FALSE)</f>
      </c>
      <c r="AI1113">
        <f>VLOOKUP(G1113,Sku_Consolidated!A2:S957,19,FALSE)</f>
      </c>
      <c r="AJ1113">
        <f>VLOOKUP(G1113,Sku_Consolidated!A2:T957,20,FALSE)</f>
      </c>
    </row>
    <row r="1114" spans="1:36" x14ac:dyDescent="0.25">
      <c r="A1114">
        <v>2024</v>
      </c>
      <c r="B1114" t="s">
        <v>31</v>
      </c>
      <c r="C1114" t="s">
        <v>32</v>
      </c>
      <c r="D1114" t="s">
        <v>33</v>
      </c>
      <c r="E1114">
        <v>266</v>
      </c>
      <c r="F1114">
        <f>IF(IFERROR(VLOOKUP(E1114,Store_Showcase!B2:H144,{2}, FALSE), TRUE)=TRUE, IF(IFERROR(VLOOKUP(E1114,Store_SRP!B2:H110,{2}, FALSE), TRUE)=TRUE,VLOOKUP(E1114,Store_VAM!B2:H273,{2}, FALSE),VLOOKUP(E1114,Store_SRP!B2:H110,{2}, FALSE)), VLOOKUP(E1114,Store_Showcase!B2:H144,{2}, FALSE))</f>
      </c>
      <c r="G1114">
        <v>655713</v>
      </c>
      <c r="H1114" t="s">
        <v>309</v>
      </c>
      <c r="I1114" s="8" t="s">
        <v>2474</v>
      </c>
      <c r="J1114" t="s">
        <v>36</v>
      </c>
      <c r="K1114" s="8">
        <f>IF(J1114="PCK", I1114, 0)</f>
      </c>
      <c r="L1114" s="8">
        <f>IF(J1114="KLS", I1114, IF(J1114="PCK", I1114*VLOOKUP(G1114,Sku_Consolidated!A2:U957,21, FALSE),I1114*VLOOKUP(G1114,Sku_Consolidated!A2:U957,21, FALSE)))</f>
      </c>
      <c r="M1114" s="8">
        <f>IF(J1114="PCS", I1114, 0)</f>
      </c>
      <c r="N1114" s="8" t="s">
        <v>2475</v>
      </c>
      <c r="O1114" s="8">
        <f>N1114 * VLOOKUP(E1114&amp;VLOOKUP(G1114,Sku_Consolidated!A2:Q957,17,FALSE),Sku_CommRate!A2:E1002, 5, FALSE)</f>
      </c>
      <c r="P1114" s="8">
        <f>N1114 - O1114</f>
      </c>
      <c r="Q1114">
        <f>VLOOKUP(G1114,Sku_Consolidated!A2:G957,7, FALSE)</f>
      </c>
      <c r="R1114">
        <f>IF(IFERROR(VLOOKUP(E1114,Store_Showcase!B2:H144,7, FALSE), TRUE)=TRUE, IF(IFERROR(VLOOKUP(E1114,Store_SRP!B2:H110,7, FALSE), TRUE)=TRUE,VLOOKUP(E1114,Store_VAM!B2:H273,7, FALSE),VLOOKUP(E1114,Store_SRP!B2:H110,7, FALSE)), VLOOKUP(E1114,Store_Showcase!B2:H144,7, FALSE))</f>
      </c>
      <c r="S1114">
        <f>IF(IFERROR(VLOOKUP(E1114,Store_Showcase!B2:I144,8, FALSE), TRUE)=TRUE, IF(IFERROR(VLOOKUP(E1114,Store_SRP!B2:I110,8, FALSE), TRUE)=TRUE,VLOOKUP(E1114,Store_VAM!B2:I273,8, FALSE),VLOOKUP(E1114,Store_SRP!B2:I110,8, FALSE)), VLOOKUP(E1114,Store_Showcase!B2:I144,8, FALSE))</f>
      </c>
      <c r="T1114">
        <f>VLOOKUP(G1114,Sku_Consolidated!A2:R957,18,FALSE)</f>
      </c>
      <c r="U1114">
        <v>6441</v>
      </c>
      <c r="V1114">
        <f>IF(VLOOKUP(G1114,Sku_Consolidated!A2:S957,19,FALSE)="SHOWCASE", VLOOKUP(E1114,Store_Showcase!B2:L144,11, FALSE), IF(VLOOKUP(G1114,Sku_Consolidated!A2:S957,19,FALSE)="VAM",VLOOKUP(E1114,Store_VAM!B2:L273,11, FALSE),VLOOKUP(E1114,Store_SRP!B2:L110,11, FALSE)))</f>
      </c>
      <c r="W1114">
        <f>VLOOKUP(G1114,Sku_Consolidated!A2:W957,11,FALSE)</f>
      </c>
      <c r="X1114">
        <f>VLOOKUP(G1114,Sku_Consolidated!A2:H957,8,FALSE)</f>
      </c>
      <c r="Y1114">
        <f>VLOOKUP(G1114,Sku_Consolidated!A2:I957,9,FALSE)</f>
      </c>
      <c r="Z1114" t="s">
        <v>38</v>
      </c>
      <c r="AA1114">
        <f>VLOOKUP(G1114,Sku_Consolidated!A2:E957,5,FALSE)</f>
      </c>
      <c r="AB1114">
        <f>IF(VLOOKUP(G1114,Sku_Consolidated!A2:S957,19,FALSE)="SHOWCASE", VLOOKUP(E1114,Store_Showcase!B2:N144,13, FALSE), IF(VLOOKUP(G1114,Sku_Consolidated!A2:S957,19,FALSE)="VAM",VLOOKUP(E1114,Store_VAM!B2:N273,13, FALSE),VLOOKUP(E1114,Store_SRP!B2:N110,13, FALSE)))</f>
      </c>
      <c r="AC1114">
        <f>IF(IFERROR(AB1114,TRUE)=TRUE, "-","OK")</f>
      </c>
      <c r="AD1114" s="8" t="s">
        <v>2475</v>
      </c>
      <c r="AE1114" s="8" t="s">
        <v>39</v>
      </c>
      <c r="AF1114">
        <f>IF(IFERROR(VLOOKUP(E1114,Store_Showcase!B2:H144,{5}, FALSE), TRUE)=TRUE, IF(IFERROR(VLOOKUP(E1114,Store_SRP!B2:H110,{5}, FALSE), TRUE)=TRUE,VLOOKUP(E1114,Store_VAM!B2:H273,{5}, FALSE),VLOOKUP(E1114,Store_SRP!B2:H110,{5}, FALSE)), VLOOKUP(E1114,Store_Showcase!B2:H144,{5}, FALSE))</f>
      </c>
      <c r="AG1114">
        <f>IF(IFERROR(VLOOKUP(E1114,Store_Showcase!B2:H144,{6}, FALSE), TRUE)=TRUE, IF(IFERROR(VLOOKUP(E1114,Store_SRP!B2:H110,{6}, FALSE), TRUE)=TRUE,VLOOKUP(E1114,Store_VAM!B2:H273,{6}, FALSE),VLOOKUP(E1114,Store_SRP!B2:H110,{6}, FALSE)), VLOOKUP(E1114,Store_Showcase!B2:H144,{6}, FALSE))</f>
      </c>
      <c r="AH1114">
        <f>VLOOKUP(G1114,Sku_Consolidated!A2:R957,18,FALSE)</f>
      </c>
      <c r="AI1114">
        <f>VLOOKUP(G1114,Sku_Consolidated!A2:S957,19,FALSE)</f>
      </c>
      <c r="AJ1114">
        <f>VLOOKUP(G1114,Sku_Consolidated!A2:T957,20,FALSE)</f>
      </c>
    </row>
    <row r="1115" spans="1:36" x14ac:dyDescent="0.25">
      <c r="A1115">
        <v>2024</v>
      </c>
      <c r="B1115" t="s">
        <v>31</v>
      </c>
      <c r="C1115" t="s">
        <v>32</v>
      </c>
      <c r="D1115" t="s">
        <v>33</v>
      </c>
      <c r="E1115">
        <v>401</v>
      </c>
      <c r="F1115">
        <f>IF(IFERROR(VLOOKUP(E1115,Store_Showcase!B2:H144,{2}, FALSE), TRUE)=TRUE, IF(IFERROR(VLOOKUP(E1115,Store_SRP!B2:H110,{2}, FALSE), TRUE)=TRUE,VLOOKUP(E1115,Store_VAM!B2:H273,{2}, FALSE),VLOOKUP(E1115,Store_SRP!B2:H110,{2}, FALSE)), VLOOKUP(E1115,Store_Showcase!B2:H144,{2}, FALSE))</f>
      </c>
      <c r="G1115">
        <v>655519</v>
      </c>
      <c r="H1115" t="s">
        <v>392</v>
      </c>
      <c r="I1115" s="8" t="s">
        <v>2476</v>
      </c>
      <c r="J1115" t="s">
        <v>36</v>
      </c>
      <c r="K1115" s="8">
        <f>IF(J1115="PCK", I1115, 0)</f>
      </c>
      <c r="L1115" s="8">
        <f>IF(J1115="KLS", I1115, IF(J1115="PCK", I1115*VLOOKUP(G1115,Sku_Consolidated!A2:U957,21, FALSE),I1115*VLOOKUP(G1115,Sku_Consolidated!A2:U957,21, FALSE)))</f>
      </c>
      <c r="M1115" s="8">
        <f>IF(J1115="PCS", I1115, 0)</f>
      </c>
      <c r="N1115" s="8" t="s">
        <v>2477</v>
      </c>
      <c r="O1115" s="8">
        <f>N1115 * VLOOKUP(E1115&amp;VLOOKUP(G1115,Sku_Consolidated!A2:Q957,17,FALSE),Sku_CommRate!A2:E1002, 5, FALSE)</f>
      </c>
      <c r="P1115" s="8">
        <f>N1115 - O1115</f>
      </c>
      <c r="Q1115">
        <f>VLOOKUP(G1115,Sku_Consolidated!A2:G957,7, FALSE)</f>
      </c>
      <c r="R1115">
        <f>IF(IFERROR(VLOOKUP(E1115,Store_Showcase!B2:H144,7, FALSE), TRUE)=TRUE, IF(IFERROR(VLOOKUP(E1115,Store_SRP!B2:H110,7, FALSE), TRUE)=TRUE,VLOOKUP(E1115,Store_VAM!B2:H273,7, FALSE),VLOOKUP(E1115,Store_SRP!B2:H110,7, FALSE)), VLOOKUP(E1115,Store_Showcase!B2:H144,7, FALSE))</f>
      </c>
      <c r="S1115">
        <f>IF(IFERROR(VLOOKUP(E1115,Store_Showcase!B2:I144,8, FALSE), TRUE)=TRUE, IF(IFERROR(VLOOKUP(E1115,Store_SRP!B2:I110,8, FALSE), TRUE)=TRUE,VLOOKUP(E1115,Store_VAM!B2:I273,8, FALSE),VLOOKUP(E1115,Store_SRP!B2:I110,8, FALSE)), VLOOKUP(E1115,Store_Showcase!B2:I144,8, FALSE))</f>
      </c>
      <c r="T1115">
        <f>VLOOKUP(G1115,Sku_Consolidated!A2:R957,18,FALSE)</f>
      </c>
      <c r="U1115">
        <v>6341</v>
      </c>
      <c r="V1115">
        <f>IF(VLOOKUP(G1115,Sku_Consolidated!A2:S957,19,FALSE)="SHOWCASE", VLOOKUP(E1115,Store_Showcase!B2:L144,11, FALSE), IF(VLOOKUP(G1115,Sku_Consolidated!A2:S957,19,FALSE)="VAM",VLOOKUP(E1115,Store_VAM!B2:L273,11, FALSE),VLOOKUP(E1115,Store_SRP!B2:L110,11, FALSE)))</f>
      </c>
      <c r="W1115">
        <f>VLOOKUP(G1115,Sku_Consolidated!A2:W957,11,FALSE)</f>
      </c>
      <c r="X1115">
        <f>VLOOKUP(G1115,Sku_Consolidated!A2:H957,8,FALSE)</f>
      </c>
      <c r="Y1115">
        <f>VLOOKUP(G1115,Sku_Consolidated!A2:I957,9,FALSE)</f>
      </c>
      <c r="Z1115" t="s">
        <v>38</v>
      </c>
      <c r="AA1115">
        <f>VLOOKUP(G1115,Sku_Consolidated!A2:E957,5,FALSE)</f>
      </c>
      <c r="AB1115">
        <f>IF(VLOOKUP(G1115,Sku_Consolidated!A2:S957,19,FALSE)="SHOWCASE", VLOOKUP(E1115,Store_Showcase!B2:N144,13, FALSE), IF(VLOOKUP(G1115,Sku_Consolidated!A2:S957,19,FALSE)="VAM",VLOOKUP(E1115,Store_VAM!B2:N273,13, FALSE),VLOOKUP(E1115,Store_SRP!B2:N110,13, FALSE)))</f>
      </c>
      <c r="AC1115">
        <f>IF(IFERROR(AB1115,TRUE)=TRUE, "-","OK")</f>
      </c>
      <c r="AD1115" s="8" t="s">
        <v>2477</v>
      </c>
      <c r="AE1115" s="8" t="s">
        <v>39</v>
      </c>
      <c r="AF1115">
        <f>IF(IFERROR(VLOOKUP(E1115,Store_Showcase!B2:H144,{5}, FALSE), TRUE)=TRUE, IF(IFERROR(VLOOKUP(E1115,Store_SRP!B2:H110,{5}, FALSE), TRUE)=TRUE,VLOOKUP(E1115,Store_VAM!B2:H273,{5}, FALSE),VLOOKUP(E1115,Store_SRP!B2:H110,{5}, FALSE)), VLOOKUP(E1115,Store_Showcase!B2:H144,{5}, FALSE))</f>
      </c>
      <c r="AG1115">
        <f>IF(IFERROR(VLOOKUP(E1115,Store_Showcase!B2:H144,{6}, FALSE), TRUE)=TRUE, IF(IFERROR(VLOOKUP(E1115,Store_SRP!B2:H110,{6}, FALSE), TRUE)=TRUE,VLOOKUP(E1115,Store_VAM!B2:H273,{6}, FALSE),VLOOKUP(E1115,Store_SRP!B2:H110,{6}, FALSE)), VLOOKUP(E1115,Store_Showcase!B2:H144,{6}, FALSE))</f>
      </c>
      <c r="AH1115">
        <f>VLOOKUP(G1115,Sku_Consolidated!A2:R957,18,FALSE)</f>
      </c>
      <c r="AI1115">
        <f>VLOOKUP(G1115,Sku_Consolidated!A2:S957,19,FALSE)</f>
      </c>
      <c r="AJ1115">
        <f>VLOOKUP(G1115,Sku_Consolidated!A2:T957,20,FALSE)</f>
      </c>
    </row>
    <row r="1116" spans="1:36" x14ac:dyDescent="0.25">
      <c r="A1116">
        <v>2024</v>
      </c>
      <c r="B1116" t="s">
        <v>31</v>
      </c>
      <c r="C1116" t="s">
        <v>32</v>
      </c>
      <c r="D1116" t="s">
        <v>33</v>
      </c>
      <c r="E1116">
        <v>739</v>
      </c>
      <c r="F1116">
        <f>IF(IFERROR(VLOOKUP(E1116,Store_Showcase!B2:H144,{2}, FALSE), TRUE)=TRUE, IF(IFERROR(VLOOKUP(E1116,Store_SRP!B2:H110,{2}, FALSE), TRUE)=TRUE,VLOOKUP(E1116,Store_VAM!B2:H273,{2}, FALSE),VLOOKUP(E1116,Store_SRP!B2:H110,{2}, FALSE)), VLOOKUP(E1116,Store_Showcase!B2:H144,{2}, FALSE))</f>
      </c>
      <c r="G1116">
        <v>687771</v>
      </c>
      <c r="H1116" t="s">
        <v>1194</v>
      </c>
      <c r="I1116" s="8" t="s">
        <v>1364</v>
      </c>
      <c r="J1116" t="s">
        <v>493</v>
      </c>
      <c r="K1116" s="8">
        <f>IF(J1116="PCK", I1116, 0)</f>
      </c>
      <c r="L1116" s="8">
        <f>IF(J1116="KLS", I1116, IF(J1116="PCK", I1116*VLOOKUP(G1116,Sku_Consolidated!A2:U957,21, FALSE),I1116*VLOOKUP(G1116,Sku_Consolidated!A2:U957,21, FALSE)))</f>
      </c>
      <c r="M1116" s="8">
        <f>IF(J1116="PCS", I1116, 0)</f>
      </c>
      <c r="N1116" s="8" t="s">
        <v>2478</v>
      </c>
      <c r="O1116" s="8">
        <f>N1116 * VLOOKUP(E1116&amp;VLOOKUP(G1116,Sku_Consolidated!A2:Q957,17,FALSE),Sku_CommRate!A2:E1002, 5, FALSE)</f>
      </c>
      <c r="P1116" s="8">
        <f>N1116 - O1116</f>
      </c>
      <c r="Q1116">
        <f>VLOOKUP(G1116,Sku_Consolidated!A2:G957,7, FALSE)</f>
      </c>
      <c r="R1116">
        <f>IF(IFERROR(VLOOKUP(E1116,Store_Showcase!B2:H144,7, FALSE), TRUE)=TRUE, IF(IFERROR(VLOOKUP(E1116,Store_SRP!B2:H110,7, FALSE), TRUE)=TRUE,VLOOKUP(E1116,Store_VAM!B2:H273,7, FALSE),VLOOKUP(E1116,Store_SRP!B2:H110,7, FALSE)), VLOOKUP(E1116,Store_Showcase!B2:H144,7, FALSE))</f>
      </c>
      <c r="S1116">
        <f>IF(IFERROR(VLOOKUP(E1116,Store_Showcase!B2:I144,8, FALSE), TRUE)=TRUE, IF(IFERROR(VLOOKUP(E1116,Store_SRP!B2:I110,8, FALSE), TRUE)=TRUE,VLOOKUP(E1116,Store_VAM!B2:I273,8, FALSE),VLOOKUP(E1116,Store_SRP!B2:I110,8, FALSE)), VLOOKUP(E1116,Store_Showcase!B2:I144,8, FALSE))</f>
      </c>
      <c r="T1116">
        <f>VLOOKUP(G1116,Sku_Consolidated!A2:R957,18,FALSE)</f>
      </c>
      <c r="U1116">
        <v>4806532531533</v>
      </c>
      <c r="V1116">
        <f>IF(VLOOKUP(G1116,Sku_Consolidated!A2:S957,19,FALSE)="SHOWCASE", VLOOKUP(E1116,Store_Showcase!B2:L144,11, FALSE), IF(VLOOKUP(G1116,Sku_Consolidated!A2:S957,19,FALSE)="VAM",VLOOKUP(E1116,Store_VAM!B2:L273,11, FALSE),VLOOKUP(E1116,Store_SRP!B2:L110,11, FALSE)))</f>
      </c>
      <c r="W1116">
        <f>VLOOKUP(G1116,Sku_Consolidated!A2:W957,11,FALSE)</f>
      </c>
      <c r="X1116">
        <f>VLOOKUP(G1116,Sku_Consolidated!A2:H957,8,FALSE)</f>
      </c>
      <c r="Y1116">
        <f>VLOOKUP(G1116,Sku_Consolidated!A2:I957,9,FALSE)</f>
      </c>
      <c r="Z1116" t="s">
        <v>38</v>
      </c>
      <c r="AA1116">
        <f>VLOOKUP(G1116,Sku_Consolidated!A2:E957,5,FALSE)</f>
      </c>
      <c r="AB1116">
        <f>IF(VLOOKUP(G1116,Sku_Consolidated!A2:S957,19,FALSE)="SHOWCASE", VLOOKUP(E1116,Store_Showcase!B2:N144,13, FALSE), IF(VLOOKUP(G1116,Sku_Consolidated!A2:S957,19,FALSE)="VAM",VLOOKUP(E1116,Store_VAM!B2:N273,13, FALSE),VLOOKUP(E1116,Store_SRP!B2:N110,13, FALSE)))</f>
      </c>
      <c r="AC1116">
        <f>IF(IFERROR(AB1116,TRUE)=TRUE, "-","OK")</f>
      </c>
      <c r="AD1116" s="8" t="s">
        <v>2479</v>
      </c>
      <c r="AE1116" s="8" t="s">
        <v>2480</v>
      </c>
      <c r="AF1116">
        <f>IF(IFERROR(VLOOKUP(E1116,Store_Showcase!B2:H144,{5}, FALSE), TRUE)=TRUE, IF(IFERROR(VLOOKUP(E1116,Store_SRP!B2:H110,{5}, FALSE), TRUE)=TRUE,VLOOKUP(E1116,Store_VAM!B2:H273,{5}, FALSE),VLOOKUP(E1116,Store_SRP!B2:H110,{5}, FALSE)), VLOOKUP(E1116,Store_Showcase!B2:H144,{5}, FALSE))</f>
      </c>
      <c r="AG1116">
        <f>IF(IFERROR(VLOOKUP(E1116,Store_Showcase!B2:H144,{6}, FALSE), TRUE)=TRUE, IF(IFERROR(VLOOKUP(E1116,Store_SRP!B2:H110,{6}, FALSE), TRUE)=TRUE,VLOOKUP(E1116,Store_VAM!B2:H273,{6}, FALSE),VLOOKUP(E1116,Store_SRP!B2:H110,{6}, FALSE)), VLOOKUP(E1116,Store_Showcase!B2:H144,{6}, FALSE))</f>
      </c>
      <c r="AH1116">
        <f>VLOOKUP(G1116,Sku_Consolidated!A2:R957,18,FALSE)</f>
      </c>
      <c r="AI1116">
        <f>VLOOKUP(G1116,Sku_Consolidated!A2:S957,19,FALSE)</f>
      </c>
      <c r="AJ1116">
        <f>VLOOKUP(G1116,Sku_Consolidated!A2:T957,20,FALSE)</f>
      </c>
    </row>
    <row r="1117" spans="1:36" x14ac:dyDescent="0.25">
      <c r="A1117">
        <v>2024</v>
      </c>
      <c r="B1117" t="s">
        <v>31</v>
      </c>
      <c r="C1117" t="s">
        <v>32</v>
      </c>
      <c r="D1117" t="s">
        <v>33</v>
      </c>
      <c r="E1117">
        <v>717</v>
      </c>
      <c r="F1117">
        <f>IF(IFERROR(VLOOKUP(E1117,Store_Showcase!B2:H144,{2}, FALSE), TRUE)=TRUE, IF(IFERROR(VLOOKUP(E1117,Store_SRP!B2:H110,{2}, FALSE), TRUE)=TRUE,VLOOKUP(E1117,Store_VAM!B2:H273,{2}, FALSE),VLOOKUP(E1117,Store_SRP!B2:H110,{2}, FALSE)), VLOOKUP(E1117,Store_Showcase!B2:H144,{2}, FALSE))</f>
      </c>
      <c r="G1117">
        <v>687771</v>
      </c>
      <c r="H1117" t="s">
        <v>1194</v>
      </c>
      <c r="I1117" s="8" t="s">
        <v>1364</v>
      </c>
      <c r="J1117" t="s">
        <v>493</v>
      </c>
      <c r="K1117" s="8">
        <f>IF(J1117="PCK", I1117, 0)</f>
      </c>
      <c r="L1117" s="8">
        <f>IF(J1117="KLS", I1117, IF(J1117="PCK", I1117*VLOOKUP(G1117,Sku_Consolidated!A2:U957,21, FALSE),I1117*VLOOKUP(G1117,Sku_Consolidated!A2:U957,21, FALSE)))</f>
      </c>
      <c r="M1117" s="8">
        <f>IF(J1117="PCS", I1117, 0)</f>
      </c>
      <c r="N1117" s="8" t="s">
        <v>2478</v>
      </c>
      <c r="O1117" s="8">
        <f>N1117 * VLOOKUP(E1117&amp;VLOOKUP(G1117,Sku_Consolidated!A2:Q957,17,FALSE),Sku_CommRate!A2:E1002, 5, FALSE)</f>
      </c>
      <c r="P1117" s="8">
        <f>N1117 - O1117</f>
      </c>
      <c r="Q1117">
        <f>VLOOKUP(G1117,Sku_Consolidated!A2:G957,7, FALSE)</f>
      </c>
      <c r="R1117">
        <f>IF(IFERROR(VLOOKUP(E1117,Store_Showcase!B2:H144,7, FALSE), TRUE)=TRUE, IF(IFERROR(VLOOKUP(E1117,Store_SRP!B2:H110,7, FALSE), TRUE)=TRUE,VLOOKUP(E1117,Store_VAM!B2:H273,7, FALSE),VLOOKUP(E1117,Store_SRP!B2:H110,7, FALSE)), VLOOKUP(E1117,Store_Showcase!B2:H144,7, FALSE))</f>
      </c>
      <c r="S1117">
        <f>IF(IFERROR(VLOOKUP(E1117,Store_Showcase!B2:I144,8, FALSE), TRUE)=TRUE, IF(IFERROR(VLOOKUP(E1117,Store_SRP!B2:I110,8, FALSE), TRUE)=TRUE,VLOOKUP(E1117,Store_VAM!B2:I273,8, FALSE),VLOOKUP(E1117,Store_SRP!B2:I110,8, FALSE)), VLOOKUP(E1117,Store_Showcase!B2:I144,8, FALSE))</f>
      </c>
      <c r="T1117">
        <f>VLOOKUP(G1117,Sku_Consolidated!A2:R957,18,FALSE)</f>
      </c>
      <c r="U1117">
        <v>4806532531533</v>
      </c>
      <c r="V1117">
        <f>IF(VLOOKUP(G1117,Sku_Consolidated!A2:S957,19,FALSE)="SHOWCASE", VLOOKUP(E1117,Store_Showcase!B2:L144,11, FALSE), IF(VLOOKUP(G1117,Sku_Consolidated!A2:S957,19,FALSE)="VAM",VLOOKUP(E1117,Store_VAM!B2:L273,11, FALSE),VLOOKUP(E1117,Store_SRP!B2:L110,11, FALSE)))</f>
      </c>
      <c r="W1117">
        <f>VLOOKUP(G1117,Sku_Consolidated!A2:W957,11,FALSE)</f>
      </c>
      <c r="X1117">
        <f>VLOOKUP(G1117,Sku_Consolidated!A2:H957,8,FALSE)</f>
      </c>
      <c r="Y1117">
        <f>VLOOKUP(G1117,Sku_Consolidated!A2:I957,9,FALSE)</f>
      </c>
      <c r="Z1117" t="s">
        <v>38</v>
      </c>
      <c r="AA1117">
        <f>VLOOKUP(G1117,Sku_Consolidated!A2:E957,5,FALSE)</f>
      </c>
      <c r="AB1117">
        <f>IF(VLOOKUP(G1117,Sku_Consolidated!A2:S957,19,FALSE)="SHOWCASE", VLOOKUP(E1117,Store_Showcase!B2:N144,13, FALSE), IF(VLOOKUP(G1117,Sku_Consolidated!A2:S957,19,FALSE)="VAM",VLOOKUP(E1117,Store_VAM!B2:N273,13, FALSE),VLOOKUP(E1117,Store_SRP!B2:N110,13, FALSE)))</f>
      </c>
      <c r="AC1117">
        <f>IF(IFERROR(AB1117,TRUE)=TRUE, "-","OK")</f>
      </c>
      <c r="AD1117" s="8" t="s">
        <v>2479</v>
      </c>
      <c r="AE1117" s="8" t="s">
        <v>2480</v>
      </c>
      <c r="AF1117">
        <f>IF(IFERROR(VLOOKUP(E1117,Store_Showcase!B2:H144,{5}, FALSE), TRUE)=TRUE, IF(IFERROR(VLOOKUP(E1117,Store_SRP!B2:H110,{5}, FALSE), TRUE)=TRUE,VLOOKUP(E1117,Store_VAM!B2:H273,{5}, FALSE),VLOOKUP(E1117,Store_SRP!B2:H110,{5}, FALSE)), VLOOKUP(E1117,Store_Showcase!B2:H144,{5}, FALSE))</f>
      </c>
      <c r="AG1117">
        <f>IF(IFERROR(VLOOKUP(E1117,Store_Showcase!B2:H144,{6}, FALSE), TRUE)=TRUE, IF(IFERROR(VLOOKUP(E1117,Store_SRP!B2:H110,{6}, FALSE), TRUE)=TRUE,VLOOKUP(E1117,Store_VAM!B2:H273,{6}, FALSE),VLOOKUP(E1117,Store_SRP!B2:H110,{6}, FALSE)), VLOOKUP(E1117,Store_Showcase!B2:H144,{6}, FALSE))</f>
      </c>
      <c r="AH1117">
        <f>VLOOKUP(G1117,Sku_Consolidated!A2:R957,18,FALSE)</f>
      </c>
      <c r="AI1117">
        <f>VLOOKUP(G1117,Sku_Consolidated!A2:S957,19,FALSE)</f>
      </c>
      <c r="AJ1117">
        <f>VLOOKUP(G1117,Sku_Consolidated!A2:T957,20,FALSE)</f>
      </c>
    </row>
    <row r="1118" spans="1:36" x14ac:dyDescent="0.25">
      <c r="A1118">
        <v>2024</v>
      </c>
      <c r="B1118" t="s">
        <v>31</v>
      </c>
      <c r="C1118" t="s">
        <v>32</v>
      </c>
      <c r="D1118" t="s">
        <v>33</v>
      </c>
      <c r="E1118">
        <v>705</v>
      </c>
      <c r="F1118">
        <f>IF(IFERROR(VLOOKUP(E1118,Store_Showcase!B2:H144,{2}, FALSE), TRUE)=TRUE, IF(IFERROR(VLOOKUP(E1118,Store_SRP!B2:H110,{2}, FALSE), TRUE)=TRUE,VLOOKUP(E1118,Store_VAM!B2:H273,{2}, FALSE),VLOOKUP(E1118,Store_SRP!B2:H110,{2}, FALSE)), VLOOKUP(E1118,Store_Showcase!B2:H144,{2}, FALSE))</f>
      </c>
      <c r="G1118">
        <v>656324</v>
      </c>
      <c r="H1118" t="s">
        <v>748</v>
      </c>
      <c r="I1118" s="8" t="s">
        <v>2481</v>
      </c>
      <c r="J1118" t="s">
        <v>36</v>
      </c>
      <c r="K1118" s="8">
        <f>IF(J1118="PCK", I1118, 0)</f>
      </c>
      <c r="L1118" s="8">
        <f>IF(J1118="KLS", I1118, IF(J1118="PCK", I1118*VLOOKUP(G1118,Sku_Consolidated!A2:U957,21, FALSE),I1118*VLOOKUP(G1118,Sku_Consolidated!A2:U957,21, FALSE)))</f>
      </c>
      <c r="M1118" s="8">
        <f>IF(J1118="PCS", I1118, 0)</f>
      </c>
      <c r="N1118" s="8" t="s">
        <v>2482</v>
      </c>
      <c r="O1118" s="8">
        <f>N1118 * VLOOKUP(E1118&amp;VLOOKUP(G1118,Sku_Consolidated!A2:Q957,17,FALSE),Sku_CommRate!A2:E1002, 5, FALSE)</f>
      </c>
      <c r="P1118" s="8">
        <f>N1118 - O1118</f>
      </c>
      <c r="Q1118">
        <f>VLOOKUP(G1118,Sku_Consolidated!A2:G957,7, FALSE)</f>
      </c>
      <c r="R1118">
        <f>IF(IFERROR(VLOOKUP(E1118,Store_Showcase!B2:H144,7, FALSE), TRUE)=TRUE, IF(IFERROR(VLOOKUP(E1118,Store_SRP!B2:H110,7, FALSE), TRUE)=TRUE,VLOOKUP(E1118,Store_VAM!B2:H273,7, FALSE),VLOOKUP(E1118,Store_SRP!B2:H110,7, FALSE)), VLOOKUP(E1118,Store_Showcase!B2:H144,7, FALSE))</f>
      </c>
      <c r="S1118">
        <f>IF(IFERROR(VLOOKUP(E1118,Store_Showcase!B2:I144,8, FALSE), TRUE)=TRUE, IF(IFERROR(VLOOKUP(E1118,Store_SRP!B2:I110,8, FALSE), TRUE)=TRUE,VLOOKUP(E1118,Store_VAM!B2:I273,8, FALSE),VLOOKUP(E1118,Store_SRP!B2:I110,8, FALSE)), VLOOKUP(E1118,Store_Showcase!B2:I144,8, FALSE))</f>
      </c>
      <c r="T1118">
        <f>VLOOKUP(G1118,Sku_Consolidated!A2:R957,18,FALSE)</f>
      </c>
      <c r="U1118">
        <v>6777</v>
      </c>
      <c r="V1118">
        <f>IF(VLOOKUP(G1118,Sku_Consolidated!A2:S957,19,FALSE)="SHOWCASE", VLOOKUP(E1118,Store_Showcase!B2:L144,11, FALSE), IF(VLOOKUP(G1118,Sku_Consolidated!A2:S957,19,FALSE)="VAM",VLOOKUP(E1118,Store_VAM!B2:L273,11, FALSE),VLOOKUP(E1118,Store_SRP!B2:L110,11, FALSE)))</f>
      </c>
      <c r="W1118">
        <f>VLOOKUP(G1118,Sku_Consolidated!A2:W957,11,FALSE)</f>
      </c>
      <c r="X1118">
        <f>VLOOKUP(G1118,Sku_Consolidated!A2:H957,8,FALSE)</f>
      </c>
      <c r="Y1118">
        <f>VLOOKUP(G1118,Sku_Consolidated!A2:I957,9,FALSE)</f>
      </c>
      <c r="Z1118" t="s">
        <v>38</v>
      </c>
      <c r="AA1118">
        <f>VLOOKUP(G1118,Sku_Consolidated!A2:E957,5,FALSE)</f>
      </c>
      <c r="AB1118">
        <f>IF(VLOOKUP(G1118,Sku_Consolidated!A2:S957,19,FALSE)="SHOWCASE", VLOOKUP(E1118,Store_Showcase!B2:N144,13, FALSE), IF(VLOOKUP(G1118,Sku_Consolidated!A2:S957,19,FALSE)="VAM",VLOOKUP(E1118,Store_VAM!B2:N273,13, FALSE),VLOOKUP(E1118,Store_SRP!B2:N110,13, FALSE)))</f>
      </c>
      <c r="AC1118">
        <f>IF(IFERROR(AB1118,TRUE)=TRUE, "-","OK")</f>
      </c>
      <c r="AD1118" s="8" t="s">
        <v>2483</v>
      </c>
      <c r="AE1118" s="8" t="s">
        <v>2484</v>
      </c>
      <c r="AF1118">
        <f>IF(IFERROR(VLOOKUP(E1118,Store_Showcase!B2:H144,{5}, FALSE), TRUE)=TRUE, IF(IFERROR(VLOOKUP(E1118,Store_SRP!B2:H110,{5}, FALSE), TRUE)=TRUE,VLOOKUP(E1118,Store_VAM!B2:H273,{5}, FALSE),VLOOKUP(E1118,Store_SRP!B2:H110,{5}, FALSE)), VLOOKUP(E1118,Store_Showcase!B2:H144,{5}, FALSE))</f>
      </c>
      <c r="AG1118">
        <f>IF(IFERROR(VLOOKUP(E1118,Store_Showcase!B2:H144,{6}, FALSE), TRUE)=TRUE, IF(IFERROR(VLOOKUP(E1118,Store_SRP!B2:H110,{6}, FALSE), TRUE)=TRUE,VLOOKUP(E1118,Store_VAM!B2:H273,{6}, FALSE),VLOOKUP(E1118,Store_SRP!B2:H110,{6}, FALSE)), VLOOKUP(E1118,Store_Showcase!B2:H144,{6}, FALSE))</f>
      </c>
      <c r="AH1118">
        <f>VLOOKUP(G1118,Sku_Consolidated!A2:R957,18,FALSE)</f>
      </c>
      <c r="AI1118">
        <f>VLOOKUP(G1118,Sku_Consolidated!A2:S957,19,FALSE)</f>
      </c>
      <c r="AJ1118">
        <f>VLOOKUP(G1118,Sku_Consolidated!A2:T957,20,FALSE)</f>
      </c>
    </row>
    <row r="1119" spans="1:36" x14ac:dyDescent="0.25">
      <c r="A1119">
        <v>2024</v>
      </c>
      <c r="B1119" t="s">
        <v>31</v>
      </c>
      <c r="C1119" t="s">
        <v>32</v>
      </c>
      <c r="D1119" t="s">
        <v>33</v>
      </c>
      <c r="E1119">
        <v>202</v>
      </c>
      <c r="F1119">
        <f>IF(IFERROR(VLOOKUP(E1119,Store_Showcase!B2:H144,{2}, FALSE), TRUE)=TRUE, IF(IFERROR(VLOOKUP(E1119,Store_SRP!B2:H110,{2}, FALSE), TRUE)=TRUE,VLOOKUP(E1119,Store_VAM!B2:H273,{2}, FALSE),VLOOKUP(E1119,Store_SRP!B2:H110,{2}, FALSE)), VLOOKUP(E1119,Store_Showcase!B2:H144,{2}, FALSE))</f>
      </c>
      <c r="G1119">
        <v>655537</v>
      </c>
      <c r="H1119" t="s">
        <v>708</v>
      </c>
      <c r="I1119" s="8" t="s">
        <v>2485</v>
      </c>
      <c r="J1119" t="s">
        <v>36</v>
      </c>
      <c r="K1119" s="8">
        <f>IF(J1119="PCK", I1119, 0)</f>
      </c>
      <c r="L1119" s="8">
        <f>IF(J1119="KLS", I1119, IF(J1119="PCK", I1119*VLOOKUP(G1119,Sku_Consolidated!A2:U957,21, FALSE),I1119*VLOOKUP(G1119,Sku_Consolidated!A2:U957,21, FALSE)))</f>
      </c>
      <c r="M1119" s="8">
        <f>IF(J1119="PCS", I1119, 0)</f>
      </c>
      <c r="N1119" s="8" t="s">
        <v>2486</v>
      </c>
      <c r="O1119" s="8">
        <f>N1119 * VLOOKUP(E1119&amp;VLOOKUP(G1119,Sku_Consolidated!A2:Q957,17,FALSE),Sku_CommRate!A2:E1002, 5, FALSE)</f>
      </c>
      <c r="P1119" s="8">
        <f>N1119 - O1119</f>
      </c>
      <c r="Q1119">
        <f>VLOOKUP(G1119,Sku_Consolidated!A2:G957,7, FALSE)</f>
      </c>
      <c r="R1119">
        <f>IF(IFERROR(VLOOKUP(E1119,Store_Showcase!B2:H144,7, FALSE), TRUE)=TRUE, IF(IFERROR(VLOOKUP(E1119,Store_SRP!B2:H110,7, FALSE), TRUE)=TRUE,VLOOKUP(E1119,Store_VAM!B2:H273,7, FALSE),VLOOKUP(E1119,Store_SRP!B2:H110,7, FALSE)), VLOOKUP(E1119,Store_Showcase!B2:H144,7, FALSE))</f>
      </c>
      <c r="S1119">
        <f>IF(IFERROR(VLOOKUP(E1119,Store_Showcase!B2:I144,8, FALSE), TRUE)=TRUE, IF(IFERROR(VLOOKUP(E1119,Store_SRP!B2:I110,8, FALSE), TRUE)=TRUE,VLOOKUP(E1119,Store_VAM!B2:I273,8, FALSE),VLOOKUP(E1119,Store_SRP!B2:I110,8, FALSE)), VLOOKUP(E1119,Store_Showcase!B2:I144,8, FALSE))</f>
      </c>
      <c r="T1119">
        <f>VLOOKUP(G1119,Sku_Consolidated!A2:R957,18,FALSE)</f>
      </c>
      <c r="U1119">
        <v>6358</v>
      </c>
      <c r="V1119">
        <f>IF(VLOOKUP(G1119,Sku_Consolidated!A2:S957,19,FALSE)="SHOWCASE", VLOOKUP(E1119,Store_Showcase!B2:L144,11, FALSE), IF(VLOOKUP(G1119,Sku_Consolidated!A2:S957,19,FALSE)="VAM",VLOOKUP(E1119,Store_VAM!B2:L273,11, FALSE),VLOOKUP(E1119,Store_SRP!B2:L110,11, FALSE)))</f>
      </c>
      <c r="W1119">
        <f>VLOOKUP(G1119,Sku_Consolidated!A2:W957,11,FALSE)</f>
      </c>
      <c r="X1119">
        <f>VLOOKUP(G1119,Sku_Consolidated!A2:H957,8,FALSE)</f>
      </c>
      <c r="Y1119">
        <f>VLOOKUP(G1119,Sku_Consolidated!A2:I957,9,FALSE)</f>
      </c>
      <c r="Z1119" t="s">
        <v>38</v>
      </c>
      <c r="AA1119">
        <f>VLOOKUP(G1119,Sku_Consolidated!A2:E957,5,FALSE)</f>
      </c>
      <c r="AB1119">
        <f>IF(VLOOKUP(G1119,Sku_Consolidated!A2:S957,19,FALSE)="SHOWCASE", VLOOKUP(E1119,Store_Showcase!B2:N144,13, FALSE), IF(VLOOKUP(G1119,Sku_Consolidated!A2:S957,19,FALSE)="VAM",VLOOKUP(E1119,Store_VAM!B2:N273,13, FALSE),VLOOKUP(E1119,Store_SRP!B2:N110,13, FALSE)))</f>
      </c>
      <c r="AC1119">
        <f>IF(IFERROR(AB1119,TRUE)=TRUE, "-","OK")</f>
      </c>
      <c r="AD1119" s="8" t="s">
        <v>2486</v>
      </c>
      <c r="AE1119" s="8" t="s">
        <v>39</v>
      </c>
      <c r="AF1119">
        <f>IF(IFERROR(VLOOKUP(E1119,Store_Showcase!B2:H144,{5}, FALSE), TRUE)=TRUE, IF(IFERROR(VLOOKUP(E1119,Store_SRP!B2:H110,{5}, FALSE), TRUE)=TRUE,VLOOKUP(E1119,Store_VAM!B2:H273,{5}, FALSE),VLOOKUP(E1119,Store_SRP!B2:H110,{5}, FALSE)), VLOOKUP(E1119,Store_Showcase!B2:H144,{5}, FALSE))</f>
      </c>
      <c r="AG1119">
        <f>IF(IFERROR(VLOOKUP(E1119,Store_Showcase!B2:H144,{6}, FALSE), TRUE)=TRUE, IF(IFERROR(VLOOKUP(E1119,Store_SRP!B2:H110,{6}, FALSE), TRUE)=TRUE,VLOOKUP(E1119,Store_VAM!B2:H273,{6}, FALSE),VLOOKUP(E1119,Store_SRP!B2:H110,{6}, FALSE)), VLOOKUP(E1119,Store_Showcase!B2:H144,{6}, FALSE))</f>
      </c>
      <c r="AH1119">
        <f>VLOOKUP(G1119,Sku_Consolidated!A2:R957,18,FALSE)</f>
      </c>
      <c r="AI1119">
        <f>VLOOKUP(G1119,Sku_Consolidated!A2:S957,19,FALSE)</f>
      </c>
      <c r="AJ1119">
        <f>VLOOKUP(G1119,Sku_Consolidated!A2:T957,20,FALSE)</f>
      </c>
    </row>
    <row r="1120" spans="1:36" x14ac:dyDescent="0.25">
      <c r="A1120">
        <v>2024</v>
      </c>
      <c r="B1120" t="s">
        <v>31</v>
      </c>
      <c r="C1120" t="s">
        <v>32</v>
      </c>
      <c r="D1120" t="s">
        <v>33</v>
      </c>
      <c r="E1120">
        <v>804</v>
      </c>
      <c r="F1120">
        <f>IF(IFERROR(VLOOKUP(E1120,Store_Showcase!B2:H144,{2}, FALSE), TRUE)=TRUE, IF(IFERROR(VLOOKUP(E1120,Store_SRP!B2:H110,{2}, FALSE), TRUE)=TRUE,VLOOKUP(E1120,Store_VAM!B2:H273,{2}, FALSE),VLOOKUP(E1120,Store_SRP!B2:H110,{2}, FALSE)), VLOOKUP(E1120,Store_Showcase!B2:H144,{2}, FALSE))</f>
      </c>
      <c r="G1120">
        <v>655539</v>
      </c>
      <c r="H1120" t="s">
        <v>1221</v>
      </c>
      <c r="I1120" s="8" t="s">
        <v>2487</v>
      </c>
      <c r="J1120" t="s">
        <v>36</v>
      </c>
      <c r="K1120" s="8">
        <f>IF(J1120="PCK", I1120, 0)</f>
      </c>
      <c r="L1120" s="8">
        <f>IF(J1120="KLS", I1120, IF(J1120="PCK", I1120*VLOOKUP(G1120,Sku_Consolidated!A2:U957,21, FALSE),I1120*VLOOKUP(G1120,Sku_Consolidated!A2:U957,21, FALSE)))</f>
      </c>
      <c r="M1120" s="8">
        <f>IF(J1120="PCS", I1120, 0)</f>
      </c>
      <c r="N1120" s="8" t="s">
        <v>2488</v>
      </c>
      <c r="O1120" s="8">
        <f>N1120 * VLOOKUP(E1120&amp;VLOOKUP(G1120,Sku_Consolidated!A2:Q957,17,FALSE),Sku_CommRate!A2:E1002, 5, FALSE)</f>
      </c>
      <c r="P1120" s="8">
        <f>N1120 - O1120</f>
      </c>
      <c r="Q1120">
        <f>VLOOKUP(G1120,Sku_Consolidated!A2:G957,7, FALSE)</f>
      </c>
      <c r="R1120">
        <f>IF(IFERROR(VLOOKUP(E1120,Store_Showcase!B2:H144,7, FALSE), TRUE)=TRUE, IF(IFERROR(VLOOKUP(E1120,Store_SRP!B2:H110,7, FALSE), TRUE)=TRUE,VLOOKUP(E1120,Store_VAM!B2:H273,7, FALSE),VLOOKUP(E1120,Store_SRP!B2:H110,7, FALSE)), VLOOKUP(E1120,Store_Showcase!B2:H144,7, FALSE))</f>
      </c>
      <c r="S1120">
        <f>IF(IFERROR(VLOOKUP(E1120,Store_Showcase!B2:I144,8, FALSE), TRUE)=TRUE, IF(IFERROR(VLOOKUP(E1120,Store_SRP!B2:I110,8, FALSE), TRUE)=TRUE,VLOOKUP(E1120,Store_VAM!B2:I273,8, FALSE),VLOOKUP(E1120,Store_SRP!B2:I110,8, FALSE)), VLOOKUP(E1120,Store_Showcase!B2:I144,8, FALSE))</f>
      </c>
      <c r="T1120">
        <f>VLOOKUP(G1120,Sku_Consolidated!A2:R957,18,FALSE)</f>
      </c>
      <c r="U1120">
        <v>6360</v>
      </c>
      <c r="V1120">
        <f>IF(VLOOKUP(G1120,Sku_Consolidated!A2:S957,19,FALSE)="SHOWCASE", VLOOKUP(E1120,Store_Showcase!B2:L144,11, FALSE), IF(VLOOKUP(G1120,Sku_Consolidated!A2:S957,19,FALSE)="VAM",VLOOKUP(E1120,Store_VAM!B2:L273,11, FALSE),VLOOKUP(E1120,Store_SRP!B2:L110,11, FALSE)))</f>
      </c>
      <c r="W1120">
        <f>VLOOKUP(G1120,Sku_Consolidated!A2:W957,11,FALSE)</f>
      </c>
      <c r="X1120">
        <f>VLOOKUP(G1120,Sku_Consolidated!A2:H957,8,FALSE)</f>
      </c>
      <c r="Y1120">
        <f>VLOOKUP(G1120,Sku_Consolidated!A2:I957,9,FALSE)</f>
      </c>
      <c r="Z1120" t="s">
        <v>38</v>
      </c>
      <c r="AA1120">
        <f>VLOOKUP(G1120,Sku_Consolidated!A2:E957,5,FALSE)</f>
      </c>
      <c r="AB1120">
        <f>IF(VLOOKUP(G1120,Sku_Consolidated!A2:S957,19,FALSE)="SHOWCASE", VLOOKUP(E1120,Store_Showcase!B2:N144,13, FALSE), IF(VLOOKUP(G1120,Sku_Consolidated!A2:S957,19,FALSE)="VAM",VLOOKUP(E1120,Store_VAM!B2:N273,13, FALSE),VLOOKUP(E1120,Store_SRP!B2:N110,13, FALSE)))</f>
      </c>
      <c r="AC1120">
        <f>IF(IFERROR(AB1120,TRUE)=TRUE, "-","OK")</f>
      </c>
      <c r="AD1120" s="8" t="s">
        <v>2488</v>
      </c>
      <c r="AE1120" s="8" t="s">
        <v>39</v>
      </c>
      <c r="AF1120">
        <f>IF(IFERROR(VLOOKUP(E1120,Store_Showcase!B2:H144,{5}, FALSE), TRUE)=TRUE, IF(IFERROR(VLOOKUP(E1120,Store_SRP!B2:H110,{5}, FALSE), TRUE)=TRUE,VLOOKUP(E1120,Store_VAM!B2:H273,{5}, FALSE),VLOOKUP(E1120,Store_SRP!B2:H110,{5}, FALSE)), VLOOKUP(E1120,Store_Showcase!B2:H144,{5}, FALSE))</f>
      </c>
      <c r="AG1120">
        <f>IF(IFERROR(VLOOKUP(E1120,Store_Showcase!B2:H144,{6}, FALSE), TRUE)=TRUE, IF(IFERROR(VLOOKUP(E1120,Store_SRP!B2:H110,{6}, FALSE), TRUE)=TRUE,VLOOKUP(E1120,Store_VAM!B2:H273,{6}, FALSE),VLOOKUP(E1120,Store_SRP!B2:H110,{6}, FALSE)), VLOOKUP(E1120,Store_Showcase!B2:H144,{6}, FALSE))</f>
      </c>
      <c r="AH1120">
        <f>VLOOKUP(G1120,Sku_Consolidated!A2:R957,18,FALSE)</f>
      </c>
      <c r="AI1120">
        <f>VLOOKUP(G1120,Sku_Consolidated!A2:S957,19,FALSE)</f>
      </c>
      <c r="AJ1120">
        <f>VLOOKUP(G1120,Sku_Consolidated!A2:T957,20,FALSE)</f>
      </c>
    </row>
    <row r="1121" spans="1:36" x14ac:dyDescent="0.25">
      <c r="A1121">
        <v>2024</v>
      </c>
      <c r="B1121" t="s">
        <v>31</v>
      </c>
      <c r="C1121" t="s">
        <v>32</v>
      </c>
      <c r="D1121" t="s">
        <v>33</v>
      </c>
      <c r="E1121">
        <v>468</v>
      </c>
      <c r="F1121">
        <f>IF(IFERROR(VLOOKUP(E1121,Store_Showcase!B2:H144,{2}, FALSE), TRUE)=TRUE, IF(IFERROR(VLOOKUP(E1121,Store_SRP!B2:H110,{2}, FALSE), TRUE)=TRUE,VLOOKUP(E1121,Store_VAM!B2:H273,{2}, FALSE),VLOOKUP(E1121,Store_SRP!B2:H110,{2}, FALSE)), VLOOKUP(E1121,Store_Showcase!B2:H144,{2}, FALSE))</f>
      </c>
      <c r="G1121">
        <v>693147</v>
      </c>
      <c r="H1121" t="s">
        <v>2489</v>
      </c>
      <c r="I1121" s="8" t="s">
        <v>2490</v>
      </c>
      <c r="J1121" t="s">
        <v>36</v>
      </c>
      <c r="K1121" s="8">
        <f>IF(J1121="PCK", I1121, 0)</f>
      </c>
      <c r="L1121" s="8">
        <f>IF(J1121="KLS", I1121, IF(J1121="PCK", I1121*VLOOKUP(G1121,Sku_Consolidated!A2:U957,21, FALSE),I1121*VLOOKUP(G1121,Sku_Consolidated!A2:U957,21, FALSE)))</f>
      </c>
      <c r="M1121" s="8">
        <f>IF(J1121="PCS", I1121, 0)</f>
      </c>
      <c r="N1121" s="8" t="s">
        <v>2491</v>
      </c>
      <c r="O1121" s="8">
        <f>N1121 * VLOOKUP(E1121&amp;VLOOKUP(G1121,Sku_Consolidated!A2:Q957,17,FALSE),Sku_CommRate!A2:E1002, 5, FALSE)</f>
      </c>
      <c r="P1121" s="8">
        <f>N1121 - O1121</f>
      </c>
      <c r="Q1121">
        <f>VLOOKUP(G1121,Sku_Consolidated!A2:G957,7, FALSE)</f>
      </c>
      <c r="R1121">
        <f>IF(IFERROR(VLOOKUP(E1121,Store_Showcase!B2:H144,7, FALSE), TRUE)=TRUE, IF(IFERROR(VLOOKUP(E1121,Store_SRP!B2:H110,7, FALSE), TRUE)=TRUE,VLOOKUP(E1121,Store_VAM!B2:H273,7, FALSE),VLOOKUP(E1121,Store_SRP!B2:H110,7, FALSE)), VLOOKUP(E1121,Store_Showcase!B2:H144,7, FALSE))</f>
      </c>
      <c r="S1121">
        <f>IF(IFERROR(VLOOKUP(E1121,Store_Showcase!B2:I144,8, FALSE), TRUE)=TRUE, IF(IFERROR(VLOOKUP(E1121,Store_SRP!B2:I110,8, FALSE), TRUE)=TRUE,VLOOKUP(E1121,Store_VAM!B2:I273,8, FALSE),VLOOKUP(E1121,Store_SRP!B2:I110,8, FALSE)), VLOOKUP(E1121,Store_Showcase!B2:I144,8, FALSE))</f>
      </c>
      <c r="T1121">
        <f>VLOOKUP(G1121,Sku_Consolidated!A2:R957,18,FALSE)</f>
      </c>
      <c r="U1121">
        <v>13691</v>
      </c>
      <c r="V1121">
        <f>IF(VLOOKUP(G1121,Sku_Consolidated!A2:S957,19,FALSE)="SHOWCASE", VLOOKUP(E1121,Store_Showcase!B2:L144,11, FALSE), IF(VLOOKUP(G1121,Sku_Consolidated!A2:S957,19,FALSE)="VAM",VLOOKUP(E1121,Store_VAM!B2:L273,11, FALSE),VLOOKUP(E1121,Store_SRP!B2:L110,11, FALSE)))</f>
      </c>
      <c r="W1121">
        <f>VLOOKUP(G1121,Sku_Consolidated!A2:W957,11,FALSE)</f>
      </c>
      <c r="X1121">
        <f>VLOOKUP(G1121,Sku_Consolidated!A2:H957,8,FALSE)</f>
      </c>
      <c r="Y1121">
        <f>VLOOKUP(G1121,Sku_Consolidated!A2:I957,9,FALSE)</f>
      </c>
      <c r="Z1121" t="s">
        <v>38</v>
      </c>
      <c r="AA1121">
        <f>VLOOKUP(G1121,Sku_Consolidated!A2:E957,5,FALSE)</f>
      </c>
      <c r="AB1121">
        <f>IF(VLOOKUP(G1121,Sku_Consolidated!A2:S957,19,FALSE)="SHOWCASE", VLOOKUP(E1121,Store_Showcase!B2:N144,13, FALSE), IF(VLOOKUP(G1121,Sku_Consolidated!A2:S957,19,FALSE)="VAM",VLOOKUP(E1121,Store_VAM!B2:N273,13, FALSE),VLOOKUP(E1121,Store_SRP!B2:N110,13, FALSE)))</f>
      </c>
      <c r="AC1121">
        <f>IF(IFERROR(AB1121,TRUE)=TRUE, "-","OK")</f>
      </c>
      <c r="AD1121" s="8" t="s">
        <v>2491</v>
      </c>
      <c r="AE1121" s="8" t="s">
        <v>39</v>
      </c>
      <c r="AF1121">
        <f>IF(IFERROR(VLOOKUP(E1121,Store_Showcase!B2:H144,{5}, FALSE), TRUE)=TRUE, IF(IFERROR(VLOOKUP(E1121,Store_SRP!B2:H110,{5}, FALSE), TRUE)=TRUE,VLOOKUP(E1121,Store_VAM!B2:H273,{5}, FALSE),VLOOKUP(E1121,Store_SRP!B2:H110,{5}, FALSE)), VLOOKUP(E1121,Store_Showcase!B2:H144,{5}, FALSE))</f>
      </c>
      <c r="AG1121">
        <f>IF(IFERROR(VLOOKUP(E1121,Store_Showcase!B2:H144,{6}, FALSE), TRUE)=TRUE, IF(IFERROR(VLOOKUP(E1121,Store_SRP!B2:H110,{6}, FALSE), TRUE)=TRUE,VLOOKUP(E1121,Store_VAM!B2:H273,{6}, FALSE),VLOOKUP(E1121,Store_SRP!B2:H110,{6}, FALSE)), VLOOKUP(E1121,Store_Showcase!B2:H144,{6}, FALSE))</f>
      </c>
      <c r="AH1121">
        <f>VLOOKUP(G1121,Sku_Consolidated!A2:R957,18,FALSE)</f>
      </c>
      <c r="AI1121">
        <f>VLOOKUP(G1121,Sku_Consolidated!A2:S957,19,FALSE)</f>
      </c>
      <c r="AJ1121">
        <f>VLOOKUP(G1121,Sku_Consolidated!A2:T957,20,FALSE)</f>
      </c>
    </row>
    <row r="1122" spans="1:36" x14ac:dyDescent="0.25">
      <c r="A1122">
        <v>2024</v>
      </c>
      <c r="B1122" t="s">
        <v>31</v>
      </c>
      <c r="C1122" t="s">
        <v>32</v>
      </c>
      <c r="D1122" t="s">
        <v>33</v>
      </c>
      <c r="E1122">
        <v>205</v>
      </c>
      <c r="F1122">
        <f>IF(IFERROR(VLOOKUP(E1122,Store_Showcase!B2:H144,{2}, FALSE), TRUE)=TRUE, IF(IFERROR(VLOOKUP(E1122,Store_SRP!B2:H110,{2}, FALSE), TRUE)=TRUE,VLOOKUP(E1122,Store_VAM!B2:H273,{2}, FALSE),VLOOKUP(E1122,Store_SRP!B2:H110,{2}, FALSE)), VLOOKUP(E1122,Store_Showcase!B2:H144,{2}, FALSE))</f>
      </c>
      <c r="G1122">
        <v>655909</v>
      </c>
      <c r="H1122" t="s">
        <v>2350</v>
      </c>
      <c r="I1122" s="8" t="s">
        <v>2492</v>
      </c>
      <c r="J1122" t="s">
        <v>36</v>
      </c>
      <c r="K1122" s="8">
        <f>IF(J1122="PCK", I1122, 0)</f>
      </c>
      <c r="L1122" s="8">
        <f>IF(J1122="KLS", I1122, IF(J1122="PCK", I1122*VLOOKUP(G1122,Sku_Consolidated!A2:U957,21, FALSE),I1122*VLOOKUP(G1122,Sku_Consolidated!A2:U957,21, FALSE)))</f>
      </c>
      <c r="M1122" s="8">
        <f>IF(J1122="PCS", I1122, 0)</f>
      </c>
      <c r="N1122" s="8" t="s">
        <v>2493</v>
      </c>
      <c r="O1122" s="8">
        <f>N1122 * VLOOKUP(E1122&amp;VLOOKUP(G1122,Sku_Consolidated!A2:Q957,17,FALSE),Sku_CommRate!A2:E1002, 5, FALSE)</f>
      </c>
      <c r="P1122" s="8">
        <f>N1122 - O1122</f>
      </c>
      <c r="Q1122">
        <f>VLOOKUP(G1122,Sku_Consolidated!A2:G957,7, FALSE)</f>
      </c>
      <c r="R1122">
        <f>IF(IFERROR(VLOOKUP(E1122,Store_Showcase!B2:H144,7, FALSE), TRUE)=TRUE, IF(IFERROR(VLOOKUP(E1122,Store_SRP!B2:H110,7, FALSE), TRUE)=TRUE,VLOOKUP(E1122,Store_VAM!B2:H273,7, FALSE),VLOOKUP(E1122,Store_SRP!B2:H110,7, FALSE)), VLOOKUP(E1122,Store_Showcase!B2:H144,7, FALSE))</f>
      </c>
      <c r="S1122">
        <f>IF(IFERROR(VLOOKUP(E1122,Store_Showcase!B2:I144,8, FALSE), TRUE)=TRUE, IF(IFERROR(VLOOKUP(E1122,Store_SRP!B2:I110,8, FALSE), TRUE)=TRUE,VLOOKUP(E1122,Store_VAM!B2:I273,8, FALSE),VLOOKUP(E1122,Store_SRP!B2:I110,8, FALSE)), VLOOKUP(E1122,Store_Showcase!B2:I144,8, FALSE))</f>
      </c>
      <c r="T1122">
        <f>VLOOKUP(G1122,Sku_Consolidated!A2:R957,18,FALSE)</f>
      </c>
      <c r="U1122">
        <v>6503</v>
      </c>
      <c r="V1122">
        <f>IF(VLOOKUP(G1122,Sku_Consolidated!A2:S957,19,FALSE)="SHOWCASE", VLOOKUP(E1122,Store_Showcase!B2:L144,11, FALSE), IF(VLOOKUP(G1122,Sku_Consolidated!A2:S957,19,FALSE)="VAM",VLOOKUP(E1122,Store_VAM!B2:L273,11, FALSE),VLOOKUP(E1122,Store_SRP!B2:L110,11, FALSE)))</f>
      </c>
      <c r="W1122">
        <f>VLOOKUP(G1122,Sku_Consolidated!A2:W957,11,FALSE)</f>
      </c>
      <c r="X1122">
        <f>VLOOKUP(G1122,Sku_Consolidated!A2:H957,8,FALSE)</f>
      </c>
      <c r="Y1122">
        <f>VLOOKUP(G1122,Sku_Consolidated!A2:I957,9,FALSE)</f>
      </c>
      <c r="Z1122" t="s">
        <v>38</v>
      </c>
      <c r="AA1122">
        <f>VLOOKUP(G1122,Sku_Consolidated!A2:E957,5,FALSE)</f>
      </c>
      <c r="AB1122">
        <f>IF(VLOOKUP(G1122,Sku_Consolidated!A2:S957,19,FALSE)="SHOWCASE", VLOOKUP(E1122,Store_Showcase!B2:N144,13, FALSE), IF(VLOOKUP(G1122,Sku_Consolidated!A2:S957,19,FALSE)="VAM",VLOOKUP(E1122,Store_VAM!B2:N273,13, FALSE),VLOOKUP(E1122,Store_SRP!B2:N110,13, FALSE)))</f>
      </c>
      <c r="AC1122">
        <f>IF(IFERROR(AB1122,TRUE)=TRUE, "-","OK")</f>
      </c>
      <c r="AD1122" s="8" t="s">
        <v>658</v>
      </c>
      <c r="AE1122" s="8" t="s">
        <v>2494</v>
      </c>
      <c r="AF1122">
        <f>IF(IFERROR(VLOOKUP(E1122,Store_Showcase!B2:H144,{5}, FALSE), TRUE)=TRUE, IF(IFERROR(VLOOKUP(E1122,Store_SRP!B2:H110,{5}, FALSE), TRUE)=TRUE,VLOOKUP(E1122,Store_VAM!B2:H273,{5}, FALSE),VLOOKUP(E1122,Store_SRP!B2:H110,{5}, FALSE)), VLOOKUP(E1122,Store_Showcase!B2:H144,{5}, FALSE))</f>
      </c>
      <c r="AG1122">
        <f>IF(IFERROR(VLOOKUP(E1122,Store_Showcase!B2:H144,{6}, FALSE), TRUE)=TRUE, IF(IFERROR(VLOOKUP(E1122,Store_SRP!B2:H110,{6}, FALSE), TRUE)=TRUE,VLOOKUP(E1122,Store_VAM!B2:H273,{6}, FALSE),VLOOKUP(E1122,Store_SRP!B2:H110,{6}, FALSE)), VLOOKUP(E1122,Store_Showcase!B2:H144,{6}, FALSE))</f>
      </c>
      <c r="AH1122">
        <f>VLOOKUP(G1122,Sku_Consolidated!A2:R957,18,FALSE)</f>
      </c>
      <c r="AI1122">
        <f>VLOOKUP(G1122,Sku_Consolidated!A2:S957,19,FALSE)</f>
      </c>
      <c r="AJ1122">
        <f>VLOOKUP(G1122,Sku_Consolidated!A2:T957,20,FALSE)</f>
      </c>
    </row>
    <row r="1123" spans="1:36" x14ac:dyDescent="0.25">
      <c r="A1123">
        <v>2024</v>
      </c>
      <c r="B1123" t="s">
        <v>31</v>
      </c>
      <c r="C1123" t="s">
        <v>32</v>
      </c>
      <c r="D1123" t="s">
        <v>33</v>
      </c>
      <c r="E1123">
        <v>463</v>
      </c>
      <c r="F1123">
        <f>IF(IFERROR(VLOOKUP(E1123,Store_Showcase!B2:H144,{2}, FALSE), TRUE)=TRUE, IF(IFERROR(VLOOKUP(E1123,Store_SRP!B2:H110,{2}, FALSE), TRUE)=TRUE,VLOOKUP(E1123,Store_VAM!B2:H273,{2}, FALSE),VLOOKUP(E1123,Store_SRP!B2:H110,{2}, FALSE)), VLOOKUP(E1123,Store_Showcase!B2:H144,{2}, FALSE))</f>
      </c>
      <c r="G1123">
        <v>687770</v>
      </c>
      <c r="H1123" t="s">
        <v>1487</v>
      </c>
      <c r="I1123" s="8" t="s">
        <v>1364</v>
      </c>
      <c r="J1123" t="s">
        <v>493</v>
      </c>
      <c r="K1123" s="8">
        <f>IF(J1123="PCK", I1123, 0)</f>
      </c>
      <c r="L1123" s="8">
        <f>IF(J1123="KLS", I1123, IF(J1123="PCK", I1123*VLOOKUP(G1123,Sku_Consolidated!A2:U957,21, FALSE),I1123*VLOOKUP(G1123,Sku_Consolidated!A2:U957,21, FALSE)))</f>
      </c>
      <c r="M1123" s="8">
        <f>IF(J1123="PCS", I1123, 0)</f>
      </c>
      <c r="N1123" s="8" t="s">
        <v>2495</v>
      </c>
      <c r="O1123" s="8">
        <f>N1123 * VLOOKUP(E1123&amp;VLOOKUP(G1123,Sku_Consolidated!A2:Q957,17,FALSE),Sku_CommRate!A2:E1002, 5, FALSE)</f>
      </c>
      <c r="P1123" s="8">
        <f>N1123 - O1123</f>
      </c>
      <c r="Q1123">
        <f>VLOOKUP(G1123,Sku_Consolidated!A2:G957,7, FALSE)</f>
      </c>
      <c r="R1123">
        <f>IF(IFERROR(VLOOKUP(E1123,Store_Showcase!B2:H144,7, FALSE), TRUE)=TRUE, IF(IFERROR(VLOOKUP(E1123,Store_SRP!B2:H110,7, FALSE), TRUE)=TRUE,VLOOKUP(E1123,Store_VAM!B2:H273,7, FALSE),VLOOKUP(E1123,Store_SRP!B2:H110,7, FALSE)), VLOOKUP(E1123,Store_Showcase!B2:H144,7, FALSE))</f>
      </c>
      <c r="S1123">
        <f>IF(IFERROR(VLOOKUP(E1123,Store_Showcase!B2:I144,8, FALSE), TRUE)=TRUE, IF(IFERROR(VLOOKUP(E1123,Store_SRP!B2:I110,8, FALSE), TRUE)=TRUE,VLOOKUP(E1123,Store_VAM!B2:I273,8, FALSE),VLOOKUP(E1123,Store_SRP!B2:I110,8, FALSE)), VLOOKUP(E1123,Store_Showcase!B2:I144,8, FALSE))</f>
      </c>
      <c r="T1123">
        <f>VLOOKUP(G1123,Sku_Consolidated!A2:R957,18,FALSE)</f>
      </c>
      <c r="U1123">
        <v>4806532531526</v>
      </c>
      <c r="V1123">
        <f>IF(VLOOKUP(G1123,Sku_Consolidated!A2:S957,19,FALSE)="SHOWCASE", VLOOKUP(E1123,Store_Showcase!B2:L144,11, FALSE), IF(VLOOKUP(G1123,Sku_Consolidated!A2:S957,19,FALSE)="VAM",VLOOKUP(E1123,Store_VAM!B2:L273,11, FALSE),VLOOKUP(E1123,Store_SRP!B2:L110,11, FALSE)))</f>
      </c>
      <c r="W1123">
        <f>VLOOKUP(G1123,Sku_Consolidated!A2:W957,11,FALSE)</f>
      </c>
      <c r="X1123">
        <f>VLOOKUP(G1123,Sku_Consolidated!A2:H957,8,FALSE)</f>
      </c>
      <c r="Y1123">
        <f>VLOOKUP(G1123,Sku_Consolidated!A2:I957,9,FALSE)</f>
      </c>
      <c r="Z1123" t="s">
        <v>38</v>
      </c>
      <c r="AA1123">
        <f>VLOOKUP(G1123,Sku_Consolidated!A2:E957,5,FALSE)</f>
      </c>
      <c r="AB1123">
        <f>IF(VLOOKUP(G1123,Sku_Consolidated!A2:S957,19,FALSE)="SHOWCASE", VLOOKUP(E1123,Store_Showcase!B2:N144,13, FALSE), IF(VLOOKUP(G1123,Sku_Consolidated!A2:S957,19,FALSE)="VAM",VLOOKUP(E1123,Store_VAM!B2:N273,13, FALSE),VLOOKUP(E1123,Store_SRP!B2:N110,13, FALSE)))</f>
      </c>
      <c r="AC1123">
        <f>IF(IFERROR(AB1123,TRUE)=TRUE, "-","OK")</f>
      </c>
      <c r="AD1123" s="8" t="s">
        <v>2496</v>
      </c>
      <c r="AE1123" s="8" t="s">
        <v>2497</v>
      </c>
      <c r="AF1123">
        <f>IF(IFERROR(VLOOKUP(E1123,Store_Showcase!B2:H144,{5}, FALSE), TRUE)=TRUE, IF(IFERROR(VLOOKUP(E1123,Store_SRP!B2:H110,{5}, FALSE), TRUE)=TRUE,VLOOKUP(E1123,Store_VAM!B2:H273,{5}, FALSE),VLOOKUP(E1123,Store_SRP!B2:H110,{5}, FALSE)), VLOOKUP(E1123,Store_Showcase!B2:H144,{5}, FALSE))</f>
      </c>
      <c r="AG1123">
        <f>IF(IFERROR(VLOOKUP(E1123,Store_Showcase!B2:H144,{6}, FALSE), TRUE)=TRUE, IF(IFERROR(VLOOKUP(E1123,Store_SRP!B2:H110,{6}, FALSE), TRUE)=TRUE,VLOOKUP(E1123,Store_VAM!B2:H273,{6}, FALSE),VLOOKUP(E1123,Store_SRP!B2:H110,{6}, FALSE)), VLOOKUP(E1123,Store_Showcase!B2:H144,{6}, FALSE))</f>
      </c>
      <c r="AH1123">
        <f>VLOOKUP(G1123,Sku_Consolidated!A2:R957,18,FALSE)</f>
      </c>
      <c r="AI1123">
        <f>VLOOKUP(G1123,Sku_Consolidated!A2:S957,19,FALSE)</f>
      </c>
      <c r="AJ1123">
        <f>VLOOKUP(G1123,Sku_Consolidated!A2:T957,20,FALSE)</f>
      </c>
    </row>
    <row r="1124" spans="1:36" x14ac:dyDescent="0.25">
      <c r="A1124">
        <v>2024</v>
      </c>
      <c r="B1124" t="s">
        <v>31</v>
      </c>
      <c r="C1124" t="s">
        <v>32</v>
      </c>
      <c r="D1124" t="s">
        <v>33</v>
      </c>
      <c r="E1124">
        <v>235</v>
      </c>
      <c r="F1124">
        <f>IF(IFERROR(VLOOKUP(E1124,Store_Showcase!B2:H144,{2}, FALSE), TRUE)=TRUE, IF(IFERROR(VLOOKUP(E1124,Store_SRP!B2:H110,{2}, FALSE), TRUE)=TRUE,VLOOKUP(E1124,Store_VAM!B2:H273,{2}, FALSE),VLOOKUP(E1124,Store_SRP!B2:H110,{2}, FALSE)), VLOOKUP(E1124,Store_Showcase!B2:H144,{2}, FALSE))</f>
      </c>
      <c r="G1124">
        <v>687770</v>
      </c>
      <c r="H1124" t="s">
        <v>1487</v>
      </c>
      <c r="I1124" s="8" t="s">
        <v>1364</v>
      </c>
      <c r="J1124" t="s">
        <v>493</v>
      </c>
      <c r="K1124" s="8">
        <f>IF(J1124="PCK", I1124, 0)</f>
      </c>
      <c r="L1124" s="8">
        <f>IF(J1124="KLS", I1124, IF(J1124="PCK", I1124*VLOOKUP(G1124,Sku_Consolidated!A2:U957,21, FALSE),I1124*VLOOKUP(G1124,Sku_Consolidated!A2:U957,21, FALSE)))</f>
      </c>
      <c r="M1124" s="8">
        <f>IF(J1124="PCS", I1124, 0)</f>
      </c>
      <c r="N1124" s="8" t="s">
        <v>2495</v>
      </c>
      <c r="O1124" s="8">
        <f>N1124 * VLOOKUP(E1124&amp;VLOOKUP(G1124,Sku_Consolidated!A2:Q957,17,FALSE),Sku_CommRate!A2:E1002, 5, FALSE)</f>
      </c>
      <c r="P1124" s="8">
        <f>N1124 - O1124</f>
      </c>
      <c r="Q1124">
        <f>VLOOKUP(G1124,Sku_Consolidated!A2:G957,7, FALSE)</f>
      </c>
      <c r="R1124">
        <f>IF(IFERROR(VLOOKUP(E1124,Store_Showcase!B2:H144,7, FALSE), TRUE)=TRUE, IF(IFERROR(VLOOKUP(E1124,Store_SRP!B2:H110,7, FALSE), TRUE)=TRUE,VLOOKUP(E1124,Store_VAM!B2:H273,7, FALSE),VLOOKUP(E1124,Store_SRP!B2:H110,7, FALSE)), VLOOKUP(E1124,Store_Showcase!B2:H144,7, FALSE))</f>
      </c>
      <c r="S1124">
        <f>IF(IFERROR(VLOOKUP(E1124,Store_Showcase!B2:I144,8, FALSE), TRUE)=TRUE, IF(IFERROR(VLOOKUP(E1124,Store_SRP!B2:I110,8, FALSE), TRUE)=TRUE,VLOOKUP(E1124,Store_VAM!B2:I273,8, FALSE),VLOOKUP(E1124,Store_SRP!B2:I110,8, FALSE)), VLOOKUP(E1124,Store_Showcase!B2:I144,8, FALSE))</f>
      </c>
      <c r="T1124">
        <f>VLOOKUP(G1124,Sku_Consolidated!A2:R957,18,FALSE)</f>
      </c>
      <c r="U1124">
        <v>4806532531526</v>
      </c>
      <c r="V1124">
        <f>IF(VLOOKUP(G1124,Sku_Consolidated!A2:S957,19,FALSE)="SHOWCASE", VLOOKUP(E1124,Store_Showcase!B2:L144,11, FALSE), IF(VLOOKUP(G1124,Sku_Consolidated!A2:S957,19,FALSE)="VAM",VLOOKUP(E1124,Store_VAM!B2:L273,11, FALSE),VLOOKUP(E1124,Store_SRP!B2:L110,11, FALSE)))</f>
      </c>
      <c r="W1124">
        <f>VLOOKUP(G1124,Sku_Consolidated!A2:W957,11,FALSE)</f>
      </c>
      <c r="X1124">
        <f>VLOOKUP(G1124,Sku_Consolidated!A2:H957,8,FALSE)</f>
      </c>
      <c r="Y1124">
        <f>VLOOKUP(G1124,Sku_Consolidated!A2:I957,9,FALSE)</f>
      </c>
      <c r="Z1124" t="s">
        <v>38</v>
      </c>
      <c r="AA1124">
        <f>VLOOKUP(G1124,Sku_Consolidated!A2:E957,5,FALSE)</f>
      </c>
      <c r="AB1124">
        <f>IF(VLOOKUP(G1124,Sku_Consolidated!A2:S957,19,FALSE)="SHOWCASE", VLOOKUP(E1124,Store_Showcase!B2:N144,13, FALSE), IF(VLOOKUP(G1124,Sku_Consolidated!A2:S957,19,FALSE)="VAM",VLOOKUP(E1124,Store_VAM!B2:N273,13, FALSE),VLOOKUP(E1124,Store_SRP!B2:N110,13, FALSE)))</f>
      </c>
      <c r="AC1124">
        <f>IF(IFERROR(AB1124,TRUE)=TRUE, "-","OK")</f>
      </c>
      <c r="AD1124" s="8" t="s">
        <v>2496</v>
      </c>
      <c r="AE1124" s="8" t="s">
        <v>2497</v>
      </c>
      <c r="AF1124">
        <f>IF(IFERROR(VLOOKUP(E1124,Store_Showcase!B2:H144,{5}, FALSE), TRUE)=TRUE, IF(IFERROR(VLOOKUP(E1124,Store_SRP!B2:H110,{5}, FALSE), TRUE)=TRUE,VLOOKUP(E1124,Store_VAM!B2:H273,{5}, FALSE),VLOOKUP(E1124,Store_SRP!B2:H110,{5}, FALSE)), VLOOKUP(E1124,Store_Showcase!B2:H144,{5}, FALSE))</f>
      </c>
      <c r="AG1124">
        <f>IF(IFERROR(VLOOKUP(E1124,Store_Showcase!B2:H144,{6}, FALSE), TRUE)=TRUE, IF(IFERROR(VLOOKUP(E1124,Store_SRP!B2:H110,{6}, FALSE), TRUE)=TRUE,VLOOKUP(E1124,Store_VAM!B2:H273,{6}, FALSE),VLOOKUP(E1124,Store_SRP!B2:H110,{6}, FALSE)), VLOOKUP(E1124,Store_Showcase!B2:H144,{6}, FALSE))</f>
      </c>
      <c r="AH1124">
        <f>VLOOKUP(G1124,Sku_Consolidated!A2:R957,18,FALSE)</f>
      </c>
      <c r="AI1124">
        <f>VLOOKUP(G1124,Sku_Consolidated!A2:S957,19,FALSE)</f>
      </c>
      <c r="AJ1124">
        <f>VLOOKUP(G1124,Sku_Consolidated!A2:T957,20,FALSE)</f>
      </c>
    </row>
    <row r="1125" spans="1:36" x14ac:dyDescent="0.25">
      <c r="A1125">
        <v>2024</v>
      </c>
      <c r="B1125" t="s">
        <v>31</v>
      </c>
      <c r="C1125" t="s">
        <v>32</v>
      </c>
      <c r="D1125" t="s">
        <v>33</v>
      </c>
      <c r="E1125">
        <v>265</v>
      </c>
      <c r="F1125">
        <f>IF(IFERROR(VLOOKUP(E1125,Store_Showcase!B2:H144,{2}, FALSE), TRUE)=TRUE, IF(IFERROR(VLOOKUP(E1125,Store_SRP!B2:H110,{2}, FALSE), TRUE)=TRUE,VLOOKUP(E1125,Store_VAM!B2:H273,{2}, FALSE),VLOOKUP(E1125,Store_SRP!B2:H110,{2}, FALSE)), VLOOKUP(E1125,Store_Showcase!B2:H144,{2}, FALSE))</f>
      </c>
      <c r="G1125">
        <v>655753</v>
      </c>
      <c r="H1125" t="s">
        <v>449</v>
      </c>
      <c r="I1125" s="8" t="s">
        <v>2378</v>
      </c>
      <c r="J1125" t="s">
        <v>36</v>
      </c>
      <c r="K1125" s="8">
        <f>IF(J1125="PCK", I1125, 0)</f>
      </c>
      <c r="L1125" s="8">
        <f>IF(J1125="KLS", I1125, IF(J1125="PCK", I1125*VLOOKUP(G1125,Sku_Consolidated!A2:U957,21, FALSE),I1125*VLOOKUP(G1125,Sku_Consolidated!A2:U957,21, FALSE)))</f>
      </c>
      <c r="M1125" s="8">
        <f>IF(J1125="PCS", I1125, 0)</f>
      </c>
      <c r="N1125" s="8" t="s">
        <v>2498</v>
      </c>
      <c r="O1125" s="8">
        <f>N1125 * VLOOKUP(E1125&amp;VLOOKUP(G1125,Sku_Consolidated!A2:Q957,17,FALSE),Sku_CommRate!A2:E1002, 5, FALSE)</f>
      </c>
      <c r="P1125" s="8">
        <f>N1125 - O1125</f>
      </c>
      <c r="Q1125">
        <f>VLOOKUP(G1125,Sku_Consolidated!A2:G957,7, FALSE)</f>
      </c>
      <c r="R1125">
        <f>IF(IFERROR(VLOOKUP(E1125,Store_Showcase!B2:H144,7, FALSE), TRUE)=TRUE, IF(IFERROR(VLOOKUP(E1125,Store_SRP!B2:H110,7, FALSE), TRUE)=TRUE,VLOOKUP(E1125,Store_VAM!B2:H273,7, FALSE),VLOOKUP(E1125,Store_SRP!B2:H110,7, FALSE)), VLOOKUP(E1125,Store_Showcase!B2:H144,7, FALSE))</f>
      </c>
      <c r="S1125">
        <f>IF(IFERROR(VLOOKUP(E1125,Store_Showcase!B2:I144,8, FALSE), TRUE)=TRUE, IF(IFERROR(VLOOKUP(E1125,Store_SRP!B2:I110,8, FALSE), TRUE)=TRUE,VLOOKUP(E1125,Store_VAM!B2:I273,8, FALSE),VLOOKUP(E1125,Store_SRP!B2:I110,8, FALSE)), VLOOKUP(E1125,Store_Showcase!B2:I144,8, FALSE))</f>
      </c>
      <c r="T1125">
        <f>VLOOKUP(G1125,Sku_Consolidated!A2:R957,18,FALSE)</f>
      </c>
      <c r="U1125">
        <v>6469</v>
      </c>
      <c r="V1125">
        <f>IF(VLOOKUP(G1125,Sku_Consolidated!A2:S957,19,FALSE)="SHOWCASE", VLOOKUP(E1125,Store_Showcase!B2:L144,11, FALSE), IF(VLOOKUP(G1125,Sku_Consolidated!A2:S957,19,FALSE)="VAM",VLOOKUP(E1125,Store_VAM!B2:L273,11, FALSE),VLOOKUP(E1125,Store_SRP!B2:L110,11, FALSE)))</f>
      </c>
      <c r="W1125">
        <f>VLOOKUP(G1125,Sku_Consolidated!A2:W957,11,FALSE)</f>
      </c>
      <c r="X1125">
        <f>VLOOKUP(G1125,Sku_Consolidated!A2:H957,8,FALSE)</f>
      </c>
      <c r="Y1125">
        <f>VLOOKUP(G1125,Sku_Consolidated!A2:I957,9,FALSE)</f>
      </c>
      <c r="Z1125" t="s">
        <v>38</v>
      </c>
      <c r="AA1125">
        <f>VLOOKUP(G1125,Sku_Consolidated!A2:E957,5,FALSE)</f>
      </c>
      <c r="AB1125">
        <f>IF(VLOOKUP(G1125,Sku_Consolidated!A2:S957,19,FALSE)="SHOWCASE", VLOOKUP(E1125,Store_Showcase!B2:N144,13, FALSE), IF(VLOOKUP(G1125,Sku_Consolidated!A2:S957,19,FALSE)="VAM",VLOOKUP(E1125,Store_VAM!B2:N273,13, FALSE),VLOOKUP(E1125,Store_SRP!B2:N110,13, FALSE)))</f>
      </c>
      <c r="AC1125">
        <f>IF(IFERROR(AB1125,TRUE)=TRUE, "-","OK")</f>
      </c>
      <c r="AD1125" s="8" t="s">
        <v>2498</v>
      </c>
      <c r="AE1125" s="8" t="s">
        <v>39</v>
      </c>
      <c r="AF1125">
        <f>IF(IFERROR(VLOOKUP(E1125,Store_Showcase!B2:H144,{5}, FALSE), TRUE)=TRUE, IF(IFERROR(VLOOKUP(E1125,Store_SRP!B2:H110,{5}, FALSE), TRUE)=TRUE,VLOOKUP(E1125,Store_VAM!B2:H273,{5}, FALSE),VLOOKUP(E1125,Store_SRP!B2:H110,{5}, FALSE)), VLOOKUP(E1125,Store_Showcase!B2:H144,{5}, FALSE))</f>
      </c>
      <c r="AG1125">
        <f>IF(IFERROR(VLOOKUP(E1125,Store_Showcase!B2:H144,{6}, FALSE), TRUE)=TRUE, IF(IFERROR(VLOOKUP(E1125,Store_SRP!B2:H110,{6}, FALSE), TRUE)=TRUE,VLOOKUP(E1125,Store_VAM!B2:H273,{6}, FALSE),VLOOKUP(E1125,Store_SRP!B2:H110,{6}, FALSE)), VLOOKUP(E1125,Store_Showcase!B2:H144,{6}, FALSE))</f>
      </c>
      <c r="AH1125">
        <f>VLOOKUP(G1125,Sku_Consolidated!A2:R957,18,FALSE)</f>
      </c>
      <c r="AI1125">
        <f>VLOOKUP(G1125,Sku_Consolidated!A2:S957,19,FALSE)</f>
      </c>
      <c r="AJ1125">
        <f>VLOOKUP(G1125,Sku_Consolidated!A2:T957,20,FALSE)</f>
      </c>
    </row>
    <row r="1126" spans="1:36" x14ac:dyDescent="0.25">
      <c r="A1126">
        <v>2024</v>
      </c>
      <c r="B1126" t="s">
        <v>31</v>
      </c>
      <c r="C1126" t="s">
        <v>32</v>
      </c>
      <c r="D1126" t="s">
        <v>33</v>
      </c>
      <c r="E1126">
        <v>481</v>
      </c>
      <c r="F1126">
        <f>IF(IFERROR(VLOOKUP(E1126,Store_Showcase!B2:H144,{2}, FALSE), TRUE)=TRUE, IF(IFERROR(VLOOKUP(E1126,Store_SRP!B2:H110,{2}, FALSE), TRUE)=TRUE,VLOOKUP(E1126,Store_VAM!B2:H273,{2}, FALSE),VLOOKUP(E1126,Store_SRP!B2:H110,{2}, FALSE)), VLOOKUP(E1126,Store_Showcase!B2:H144,{2}, FALSE))</f>
      </c>
      <c r="G1126">
        <v>687771</v>
      </c>
      <c r="H1126" t="s">
        <v>1194</v>
      </c>
      <c r="I1126" s="8" t="s">
        <v>1364</v>
      </c>
      <c r="J1126" t="s">
        <v>493</v>
      </c>
      <c r="K1126" s="8">
        <f>IF(J1126="PCK", I1126, 0)</f>
      </c>
      <c r="L1126" s="8">
        <f>IF(J1126="KLS", I1126, IF(J1126="PCK", I1126*VLOOKUP(G1126,Sku_Consolidated!A2:U957,21, FALSE),I1126*VLOOKUP(G1126,Sku_Consolidated!A2:U957,21, FALSE)))</f>
      </c>
      <c r="M1126" s="8">
        <f>IF(J1126="PCS", I1126, 0)</f>
      </c>
      <c r="N1126" s="8" t="s">
        <v>2499</v>
      </c>
      <c r="O1126" s="8">
        <f>N1126 * VLOOKUP(E1126&amp;VLOOKUP(G1126,Sku_Consolidated!A2:Q957,17,FALSE),Sku_CommRate!A2:E1002, 5, FALSE)</f>
      </c>
      <c r="P1126" s="8">
        <f>N1126 - O1126</f>
      </c>
      <c r="Q1126">
        <f>VLOOKUP(G1126,Sku_Consolidated!A2:G957,7, FALSE)</f>
      </c>
      <c r="R1126">
        <f>IF(IFERROR(VLOOKUP(E1126,Store_Showcase!B2:H144,7, FALSE), TRUE)=TRUE, IF(IFERROR(VLOOKUP(E1126,Store_SRP!B2:H110,7, FALSE), TRUE)=TRUE,VLOOKUP(E1126,Store_VAM!B2:H273,7, FALSE),VLOOKUP(E1126,Store_SRP!B2:H110,7, FALSE)), VLOOKUP(E1126,Store_Showcase!B2:H144,7, FALSE))</f>
      </c>
      <c r="S1126">
        <f>IF(IFERROR(VLOOKUP(E1126,Store_Showcase!B2:I144,8, FALSE), TRUE)=TRUE, IF(IFERROR(VLOOKUP(E1126,Store_SRP!B2:I110,8, FALSE), TRUE)=TRUE,VLOOKUP(E1126,Store_VAM!B2:I273,8, FALSE),VLOOKUP(E1126,Store_SRP!B2:I110,8, FALSE)), VLOOKUP(E1126,Store_Showcase!B2:I144,8, FALSE))</f>
      </c>
      <c r="T1126">
        <f>VLOOKUP(G1126,Sku_Consolidated!A2:R957,18,FALSE)</f>
      </c>
      <c r="U1126">
        <v>4806532531533</v>
      </c>
      <c r="V1126">
        <f>IF(VLOOKUP(G1126,Sku_Consolidated!A2:S957,19,FALSE)="SHOWCASE", VLOOKUP(E1126,Store_Showcase!B2:L144,11, FALSE), IF(VLOOKUP(G1126,Sku_Consolidated!A2:S957,19,FALSE)="VAM",VLOOKUP(E1126,Store_VAM!B2:L273,11, FALSE),VLOOKUP(E1126,Store_SRP!B2:L110,11, FALSE)))</f>
      </c>
      <c r="W1126">
        <f>VLOOKUP(G1126,Sku_Consolidated!A2:W957,11,FALSE)</f>
      </c>
      <c r="X1126">
        <f>VLOOKUP(G1126,Sku_Consolidated!A2:H957,8,FALSE)</f>
      </c>
      <c r="Y1126">
        <f>VLOOKUP(G1126,Sku_Consolidated!A2:I957,9,FALSE)</f>
      </c>
      <c r="Z1126" t="s">
        <v>38</v>
      </c>
      <c r="AA1126">
        <f>VLOOKUP(G1126,Sku_Consolidated!A2:E957,5,FALSE)</f>
      </c>
      <c r="AB1126">
        <f>IF(VLOOKUP(G1126,Sku_Consolidated!A2:S957,19,FALSE)="SHOWCASE", VLOOKUP(E1126,Store_Showcase!B2:N144,13, FALSE), IF(VLOOKUP(G1126,Sku_Consolidated!A2:S957,19,FALSE)="VAM",VLOOKUP(E1126,Store_VAM!B2:N273,13, FALSE),VLOOKUP(E1126,Store_SRP!B2:N110,13, FALSE)))</f>
      </c>
      <c r="AC1126">
        <f>IF(IFERROR(AB1126,TRUE)=TRUE, "-","OK")</f>
      </c>
      <c r="AD1126" s="8" t="s">
        <v>2500</v>
      </c>
      <c r="AE1126" s="8" t="s">
        <v>2501</v>
      </c>
      <c r="AF1126">
        <f>IF(IFERROR(VLOOKUP(E1126,Store_Showcase!B2:H144,{5}, FALSE), TRUE)=TRUE, IF(IFERROR(VLOOKUP(E1126,Store_SRP!B2:H110,{5}, FALSE), TRUE)=TRUE,VLOOKUP(E1126,Store_VAM!B2:H273,{5}, FALSE),VLOOKUP(E1126,Store_SRP!B2:H110,{5}, FALSE)), VLOOKUP(E1126,Store_Showcase!B2:H144,{5}, FALSE))</f>
      </c>
      <c r="AG1126">
        <f>IF(IFERROR(VLOOKUP(E1126,Store_Showcase!B2:H144,{6}, FALSE), TRUE)=TRUE, IF(IFERROR(VLOOKUP(E1126,Store_SRP!B2:H110,{6}, FALSE), TRUE)=TRUE,VLOOKUP(E1126,Store_VAM!B2:H273,{6}, FALSE),VLOOKUP(E1126,Store_SRP!B2:H110,{6}, FALSE)), VLOOKUP(E1126,Store_Showcase!B2:H144,{6}, FALSE))</f>
      </c>
      <c r="AH1126">
        <f>VLOOKUP(G1126,Sku_Consolidated!A2:R957,18,FALSE)</f>
      </c>
      <c r="AI1126">
        <f>VLOOKUP(G1126,Sku_Consolidated!A2:S957,19,FALSE)</f>
      </c>
      <c r="AJ1126">
        <f>VLOOKUP(G1126,Sku_Consolidated!A2:T957,20,FALSE)</f>
      </c>
    </row>
    <row r="1127" spans="1:36" x14ac:dyDescent="0.25">
      <c r="A1127">
        <v>2024</v>
      </c>
      <c r="B1127" t="s">
        <v>31</v>
      </c>
      <c r="C1127" t="s">
        <v>32</v>
      </c>
      <c r="D1127" t="s">
        <v>33</v>
      </c>
      <c r="E1127">
        <v>705</v>
      </c>
      <c r="F1127">
        <f>IF(IFERROR(VLOOKUP(E1127,Store_Showcase!B2:H144,{2}, FALSE), TRUE)=TRUE, IF(IFERROR(VLOOKUP(E1127,Store_SRP!B2:H110,{2}, FALSE), TRUE)=TRUE,VLOOKUP(E1127,Store_VAM!B2:H273,{2}, FALSE),VLOOKUP(E1127,Store_SRP!B2:H110,{2}, FALSE)), VLOOKUP(E1127,Store_Showcase!B2:H144,{2}, FALSE))</f>
      </c>
      <c r="G1127">
        <v>655519</v>
      </c>
      <c r="H1127" t="s">
        <v>392</v>
      </c>
      <c r="I1127" s="8" t="s">
        <v>2502</v>
      </c>
      <c r="J1127" t="s">
        <v>36</v>
      </c>
      <c r="K1127" s="8">
        <f>IF(J1127="PCK", I1127, 0)</f>
      </c>
      <c r="L1127" s="8">
        <f>IF(J1127="KLS", I1127, IF(J1127="PCK", I1127*VLOOKUP(G1127,Sku_Consolidated!A2:U957,21, FALSE),I1127*VLOOKUP(G1127,Sku_Consolidated!A2:U957,21, FALSE)))</f>
      </c>
      <c r="M1127" s="8">
        <f>IF(J1127="PCS", I1127, 0)</f>
      </c>
      <c r="N1127" s="8" t="s">
        <v>2503</v>
      </c>
      <c r="O1127" s="8">
        <f>N1127 * VLOOKUP(E1127&amp;VLOOKUP(G1127,Sku_Consolidated!A2:Q957,17,FALSE),Sku_CommRate!A2:E1002, 5, FALSE)</f>
      </c>
      <c r="P1127" s="8">
        <f>N1127 - O1127</f>
      </c>
      <c r="Q1127">
        <f>VLOOKUP(G1127,Sku_Consolidated!A2:G957,7, FALSE)</f>
      </c>
      <c r="R1127">
        <f>IF(IFERROR(VLOOKUP(E1127,Store_Showcase!B2:H144,7, FALSE), TRUE)=TRUE, IF(IFERROR(VLOOKUP(E1127,Store_SRP!B2:H110,7, FALSE), TRUE)=TRUE,VLOOKUP(E1127,Store_VAM!B2:H273,7, FALSE),VLOOKUP(E1127,Store_SRP!B2:H110,7, FALSE)), VLOOKUP(E1127,Store_Showcase!B2:H144,7, FALSE))</f>
      </c>
      <c r="S1127">
        <f>IF(IFERROR(VLOOKUP(E1127,Store_Showcase!B2:I144,8, FALSE), TRUE)=TRUE, IF(IFERROR(VLOOKUP(E1127,Store_SRP!B2:I110,8, FALSE), TRUE)=TRUE,VLOOKUP(E1127,Store_VAM!B2:I273,8, FALSE),VLOOKUP(E1127,Store_SRP!B2:I110,8, FALSE)), VLOOKUP(E1127,Store_Showcase!B2:I144,8, FALSE))</f>
      </c>
      <c r="T1127">
        <f>VLOOKUP(G1127,Sku_Consolidated!A2:R957,18,FALSE)</f>
      </c>
      <c r="U1127">
        <v>6341</v>
      </c>
      <c r="V1127">
        <f>IF(VLOOKUP(G1127,Sku_Consolidated!A2:S957,19,FALSE)="SHOWCASE", VLOOKUP(E1127,Store_Showcase!B2:L144,11, FALSE), IF(VLOOKUP(G1127,Sku_Consolidated!A2:S957,19,FALSE)="VAM",VLOOKUP(E1127,Store_VAM!B2:L273,11, FALSE),VLOOKUP(E1127,Store_SRP!B2:L110,11, FALSE)))</f>
      </c>
      <c r="W1127">
        <f>VLOOKUP(G1127,Sku_Consolidated!A2:W957,11,FALSE)</f>
      </c>
      <c r="X1127">
        <f>VLOOKUP(G1127,Sku_Consolidated!A2:H957,8,FALSE)</f>
      </c>
      <c r="Y1127">
        <f>VLOOKUP(G1127,Sku_Consolidated!A2:I957,9,FALSE)</f>
      </c>
      <c r="Z1127" t="s">
        <v>38</v>
      </c>
      <c r="AA1127">
        <f>VLOOKUP(G1127,Sku_Consolidated!A2:E957,5,FALSE)</f>
      </c>
      <c r="AB1127">
        <f>IF(VLOOKUP(G1127,Sku_Consolidated!A2:S957,19,FALSE)="SHOWCASE", VLOOKUP(E1127,Store_Showcase!B2:N144,13, FALSE), IF(VLOOKUP(G1127,Sku_Consolidated!A2:S957,19,FALSE)="VAM",VLOOKUP(E1127,Store_VAM!B2:N273,13, FALSE),VLOOKUP(E1127,Store_SRP!B2:N110,13, FALSE)))</f>
      </c>
      <c r="AC1127">
        <f>IF(IFERROR(AB1127,TRUE)=TRUE, "-","OK")</f>
      </c>
      <c r="AD1127" s="8" t="s">
        <v>2503</v>
      </c>
      <c r="AE1127" s="8" t="s">
        <v>39</v>
      </c>
      <c r="AF1127">
        <f>IF(IFERROR(VLOOKUP(E1127,Store_Showcase!B2:H144,{5}, FALSE), TRUE)=TRUE, IF(IFERROR(VLOOKUP(E1127,Store_SRP!B2:H110,{5}, FALSE), TRUE)=TRUE,VLOOKUP(E1127,Store_VAM!B2:H273,{5}, FALSE),VLOOKUP(E1127,Store_SRP!B2:H110,{5}, FALSE)), VLOOKUP(E1127,Store_Showcase!B2:H144,{5}, FALSE))</f>
      </c>
      <c r="AG1127">
        <f>IF(IFERROR(VLOOKUP(E1127,Store_Showcase!B2:H144,{6}, FALSE), TRUE)=TRUE, IF(IFERROR(VLOOKUP(E1127,Store_SRP!B2:H110,{6}, FALSE), TRUE)=TRUE,VLOOKUP(E1127,Store_VAM!B2:H273,{6}, FALSE),VLOOKUP(E1127,Store_SRP!B2:H110,{6}, FALSE)), VLOOKUP(E1127,Store_Showcase!B2:H144,{6}, FALSE))</f>
      </c>
      <c r="AH1127">
        <f>VLOOKUP(G1127,Sku_Consolidated!A2:R957,18,FALSE)</f>
      </c>
      <c r="AI1127">
        <f>VLOOKUP(G1127,Sku_Consolidated!A2:S957,19,FALSE)</f>
      </c>
      <c r="AJ1127">
        <f>VLOOKUP(G1127,Sku_Consolidated!A2:T957,20,FALSE)</f>
      </c>
    </row>
    <row r="1128" spans="1:36" x14ac:dyDescent="0.25">
      <c r="A1128">
        <v>2024</v>
      </c>
      <c r="B1128" t="s">
        <v>31</v>
      </c>
      <c r="C1128" t="s">
        <v>32</v>
      </c>
      <c r="D1128" t="s">
        <v>33</v>
      </c>
      <c r="E1128">
        <v>705</v>
      </c>
      <c r="F1128">
        <f>IF(IFERROR(VLOOKUP(E1128,Store_Showcase!B2:H144,{2}, FALSE), TRUE)=TRUE, IF(IFERROR(VLOOKUP(E1128,Store_SRP!B2:H110,{2}, FALSE), TRUE)=TRUE,VLOOKUP(E1128,Store_VAM!B2:H273,{2}, FALSE),VLOOKUP(E1128,Store_SRP!B2:H110,{2}, FALSE)), VLOOKUP(E1128,Store_Showcase!B2:H144,{2}, FALSE))</f>
      </c>
      <c r="G1128">
        <v>662372</v>
      </c>
      <c r="H1128" t="s">
        <v>654</v>
      </c>
      <c r="I1128" s="8" t="s">
        <v>2006</v>
      </c>
      <c r="J1128" t="s">
        <v>493</v>
      </c>
      <c r="K1128" s="8">
        <f>IF(J1128="PCK", I1128, 0)</f>
      </c>
      <c r="L1128" s="8">
        <f>IF(J1128="KLS", I1128, IF(J1128="PCK", I1128*VLOOKUP(G1128,Sku_Consolidated!A2:U957,21, FALSE),I1128*VLOOKUP(G1128,Sku_Consolidated!A2:U957,21, FALSE)))</f>
      </c>
      <c r="M1128" s="8">
        <f>IF(J1128="PCS", I1128, 0)</f>
      </c>
      <c r="N1128" s="8" t="s">
        <v>2504</v>
      </c>
      <c r="O1128" s="8">
        <f>N1128 * VLOOKUP(E1128&amp;VLOOKUP(G1128,Sku_Consolidated!A2:Q957,17,FALSE),Sku_CommRate!A2:E1002, 5, FALSE)</f>
      </c>
      <c r="P1128" s="8">
        <f>N1128 - O1128</f>
      </c>
      <c r="Q1128">
        <f>VLOOKUP(G1128,Sku_Consolidated!A2:G957,7, FALSE)</f>
      </c>
      <c r="R1128">
        <f>IF(IFERROR(VLOOKUP(E1128,Store_Showcase!B2:H144,7, FALSE), TRUE)=TRUE, IF(IFERROR(VLOOKUP(E1128,Store_SRP!B2:H110,7, FALSE), TRUE)=TRUE,VLOOKUP(E1128,Store_VAM!B2:H273,7, FALSE),VLOOKUP(E1128,Store_SRP!B2:H110,7, FALSE)), VLOOKUP(E1128,Store_Showcase!B2:H144,7, FALSE))</f>
      </c>
      <c r="S1128">
        <f>IF(IFERROR(VLOOKUP(E1128,Store_Showcase!B2:I144,8, FALSE), TRUE)=TRUE, IF(IFERROR(VLOOKUP(E1128,Store_SRP!B2:I110,8, FALSE), TRUE)=TRUE,VLOOKUP(E1128,Store_VAM!B2:I273,8, FALSE),VLOOKUP(E1128,Store_SRP!B2:I110,8, FALSE)), VLOOKUP(E1128,Store_Showcase!B2:I144,8, FALSE))</f>
      </c>
      <c r="T1128">
        <f>VLOOKUP(G1128,Sku_Consolidated!A2:R957,18,FALSE)</f>
      </c>
      <c r="U1128">
        <v>4806532531625</v>
      </c>
      <c r="V1128">
        <f>IF(VLOOKUP(G1128,Sku_Consolidated!A2:S957,19,FALSE)="SHOWCASE", VLOOKUP(E1128,Store_Showcase!B2:L144,11, FALSE), IF(VLOOKUP(G1128,Sku_Consolidated!A2:S957,19,FALSE)="VAM",VLOOKUP(E1128,Store_VAM!B2:L273,11, FALSE),VLOOKUP(E1128,Store_SRP!B2:L110,11, FALSE)))</f>
      </c>
      <c r="W1128">
        <f>VLOOKUP(G1128,Sku_Consolidated!A2:W957,11,FALSE)</f>
      </c>
      <c r="X1128">
        <f>VLOOKUP(G1128,Sku_Consolidated!A2:H957,8,FALSE)</f>
      </c>
      <c r="Y1128">
        <f>VLOOKUP(G1128,Sku_Consolidated!A2:I957,9,FALSE)</f>
      </c>
      <c r="Z1128" t="s">
        <v>38</v>
      </c>
      <c r="AA1128">
        <f>VLOOKUP(G1128,Sku_Consolidated!A2:E957,5,FALSE)</f>
      </c>
      <c r="AB1128">
        <f>IF(VLOOKUP(G1128,Sku_Consolidated!A2:S957,19,FALSE)="SHOWCASE", VLOOKUP(E1128,Store_Showcase!B2:N144,13, FALSE), IF(VLOOKUP(G1128,Sku_Consolidated!A2:S957,19,FALSE)="VAM",VLOOKUP(E1128,Store_VAM!B2:N273,13, FALSE),VLOOKUP(E1128,Store_SRP!B2:N110,13, FALSE)))</f>
      </c>
      <c r="AC1128">
        <f>IF(IFERROR(AB1128,TRUE)=TRUE, "-","OK")</f>
      </c>
      <c r="AD1128" s="8" t="s">
        <v>2505</v>
      </c>
      <c r="AE1128" s="8" t="s">
        <v>2506</v>
      </c>
      <c r="AF1128">
        <f>IF(IFERROR(VLOOKUP(E1128,Store_Showcase!B2:H144,{5}, FALSE), TRUE)=TRUE, IF(IFERROR(VLOOKUP(E1128,Store_SRP!B2:H110,{5}, FALSE), TRUE)=TRUE,VLOOKUP(E1128,Store_VAM!B2:H273,{5}, FALSE),VLOOKUP(E1128,Store_SRP!B2:H110,{5}, FALSE)), VLOOKUP(E1128,Store_Showcase!B2:H144,{5}, FALSE))</f>
      </c>
      <c r="AG1128">
        <f>IF(IFERROR(VLOOKUP(E1128,Store_Showcase!B2:H144,{6}, FALSE), TRUE)=TRUE, IF(IFERROR(VLOOKUP(E1128,Store_SRP!B2:H110,{6}, FALSE), TRUE)=TRUE,VLOOKUP(E1128,Store_VAM!B2:H273,{6}, FALSE),VLOOKUP(E1128,Store_SRP!B2:H110,{6}, FALSE)), VLOOKUP(E1128,Store_Showcase!B2:H144,{6}, FALSE))</f>
      </c>
      <c r="AH1128">
        <f>VLOOKUP(G1128,Sku_Consolidated!A2:R957,18,FALSE)</f>
      </c>
      <c r="AI1128">
        <f>VLOOKUP(G1128,Sku_Consolidated!A2:S957,19,FALSE)</f>
      </c>
      <c r="AJ1128">
        <f>VLOOKUP(G1128,Sku_Consolidated!A2:T957,20,FALSE)</f>
      </c>
    </row>
    <row r="1129" spans="1:36" x14ac:dyDescent="0.25">
      <c r="A1129">
        <v>2024</v>
      </c>
      <c r="B1129" t="s">
        <v>31</v>
      </c>
      <c r="C1129" t="s">
        <v>32</v>
      </c>
      <c r="D1129" t="s">
        <v>33</v>
      </c>
      <c r="E1129">
        <v>466</v>
      </c>
      <c r="F1129">
        <f>IF(IFERROR(VLOOKUP(E1129,Store_Showcase!B2:H144,{2}, FALSE), TRUE)=TRUE, IF(IFERROR(VLOOKUP(E1129,Store_SRP!B2:H110,{2}, FALSE), TRUE)=TRUE,VLOOKUP(E1129,Store_VAM!B2:H273,{2}, FALSE),VLOOKUP(E1129,Store_SRP!B2:H110,{2}, FALSE)), VLOOKUP(E1129,Store_Showcase!B2:H144,{2}, FALSE))</f>
      </c>
      <c r="G1129">
        <v>662372</v>
      </c>
      <c r="H1129" t="s">
        <v>654</v>
      </c>
      <c r="I1129" s="8" t="s">
        <v>2006</v>
      </c>
      <c r="J1129" t="s">
        <v>493</v>
      </c>
      <c r="K1129" s="8">
        <f>IF(J1129="PCK", I1129, 0)</f>
      </c>
      <c r="L1129" s="8">
        <f>IF(J1129="KLS", I1129, IF(J1129="PCK", I1129*VLOOKUP(G1129,Sku_Consolidated!A2:U957,21, FALSE),I1129*VLOOKUP(G1129,Sku_Consolidated!A2:U957,21, FALSE)))</f>
      </c>
      <c r="M1129" s="8">
        <f>IF(J1129="PCS", I1129, 0)</f>
      </c>
      <c r="N1129" s="8" t="s">
        <v>2504</v>
      </c>
      <c r="O1129" s="8">
        <f>N1129 * VLOOKUP(E1129&amp;VLOOKUP(G1129,Sku_Consolidated!A2:Q957,17,FALSE),Sku_CommRate!A2:E1002, 5, FALSE)</f>
      </c>
      <c r="P1129" s="8">
        <f>N1129 - O1129</f>
      </c>
      <c r="Q1129">
        <f>VLOOKUP(G1129,Sku_Consolidated!A2:G957,7, FALSE)</f>
      </c>
      <c r="R1129">
        <f>IF(IFERROR(VLOOKUP(E1129,Store_Showcase!B2:H144,7, FALSE), TRUE)=TRUE, IF(IFERROR(VLOOKUP(E1129,Store_SRP!B2:H110,7, FALSE), TRUE)=TRUE,VLOOKUP(E1129,Store_VAM!B2:H273,7, FALSE),VLOOKUP(E1129,Store_SRP!B2:H110,7, FALSE)), VLOOKUP(E1129,Store_Showcase!B2:H144,7, FALSE))</f>
      </c>
      <c r="S1129">
        <f>IF(IFERROR(VLOOKUP(E1129,Store_Showcase!B2:I144,8, FALSE), TRUE)=TRUE, IF(IFERROR(VLOOKUP(E1129,Store_SRP!B2:I110,8, FALSE), TRUE)=TRUE,VLOOKUP(E1129,Store_VAM!B2:I273,8, FALSE),VLOOKUP(E1129,Store_SRP!B2:I110,8, FALSE)), VLOOKUP(E1129,Store_Showcase!B2:I144,8, FALSE))</f>
      </c>
      <c r="T1129">
        <f>VLOOKUP(G1129,Sku_Consolidated!A2:R957,18,FALSE)</f>
      </c>
      <c r="U1129">
        <v>4806532531625</v>
      </c>
      <c r="V1129">
        <f>IF(VLOOKUP(G1129,Sku_Consolidated!A2:S957,19,FALSE)="SHOWCASE", VLOOKUP(E1129,Store_Showcase!B2:L144,11, FALSE), IF(VLOOKUP(G1129,Sku_Consolidated!A2:S957,19,FALSE)="VAM",VLOOKUP(E1129,Store_VAM!B2:L273,11, FALSE),VLOOKUP(E1129,Store_SRP!B2:L110,11, FALSE)))</f>
      </c>
      <c r="W1129">
        <f>VLOOKUP(G1129,Sku_Consolidated!A2:W957,11,FALSE)</f>
      </c>
      <c r="X1129">
        <f>VLOOKUP(G1129,Sku_Consolidated!A2:H957,8,FALSE)</f>
      </c>
      <c r="Y1129">
        <f>VLOOKUP(G1129,Sku_Consolidated!A2:I957,9,FALSE)</f>
      </c>
      <c r="Z1129" t="s">
        <v>38</v>
      </c>
      <c r="AA1129">
        <f>VLOOKUP(G1129,Sku_Consolidated!A2:E957,5,FALSE)</f>
      </c>
      <c r="AB1129">
        <f>IF(VLOOKUP(G1129,Sku_Consolidated!A2:S957,19,FALSE)="SHOWCASE", VLOOKUP(E1129,Store_Showcase!B2:N144,13, FALSE), IF(VLOOKUP(G1129,Sku_Consolidated!A2:S957,19,FALSE)="VAM",VLOOKUP(E1129,Store_VAM!B2:N273,13, FALSE),VLOOKUP(E1129,Store_SRP!B2:N110,13, FALSE)))</f>
      </c>
      <c r="AC1129">
        <f>IF(IFERROR(AB1129,TRUE)=TRUE, "-","OK")</f>
      </c>
      <c r="AD1129" s="8" t="s">
        <v>2505</v>
      </c>
      <c r="AE1129" s="8" t="s">
        <v>2506</v>
      </c>
      <c r="AF1129">
        <f>IF(IFERROR(VLOOKUP(E1129,Store_Showcase!B2:H144,{5}, FALSE), TRUE)=TRUE, IF(IFERROR(VLOOKUP(E1129,Store_SRP!B2:H110,{5}, FALSE), TRUE)=TRUE,VLOOKUP(E1129,Store_VAM!B2:H273,{5}, FALSE),VLOOKUP(E1129,Store_SRP!B2:H110,{5}, FALSE)), VLOOKUP(E1129,Store_Showcase!B2:H144,{5}, FALSE))</f>
      </c>
      <c r="AG1129">
        <f>IF(IFERROR(VLOOKUP(E1129,Store_Showcase!B2:H144,{6}, FALSE), TRUE)=TRUE, IF(IFERROR(VLOOKUP(E1129,Store_SRP!B2:H110,{6}, FALSE), TRUE)=TRUE,VLOOKUP(E1129,Store_VAM!B2:H273,{6}, FALSE),VLOOKUP(E1129,Store_SRP!B2:H110,{6}, FALSE)), VLOOKUP(E1129,Store_Showcase!B2:H144,{6}, FALSE))</f>
      </c>
      <c r="AH1129">
        <f>VLOOKUP(G1129,Sku_Consolidated!A2:R957,18,FALSE)</f>
      </c>
      <c r="AI1129">
        <f>VLOOKUP(G1129,Sku_Consolidated!A2:S957,19,FALSE)</f>
      </c>
      <c r="AJ1129">
        <f>VLOOKUP(G1129,Sku_Consolidated!A2:T957,20,FALSE)</f>
      </c>
    </row>
    <row r="1130" spans="1:36" x14ac:dyDescent="0.25">
      <c r="A1130">
        <v>2024</v>
      </c>
      <c r="B1130" t="s">
        <v>31</v>
      </c>
      <c r="C1130" t="s">
        <v>32</v>
      </c>
      <c r="D1130" t="s">
        <v>33</v>
      </c>
      <c r="E1130">
        <v>233</v>
      </c>
      <c r="F1130">
        <f>IF(IFERROR(VLOOKUP(E1130,Store_Showcase!B2:H144,{2}, FALSE), TRUE)=TRUE, IF(IFERROR(VLOOKUP(E1130,Store_SRP!B2:H110,{2}, FALSE), TRUE)=TRUE,VLOOKUP(E1130,Store_VAM!B2:H273,{2}, FALSE),VLOOKUP(E1130,Store_SRP!B2:H110,{2}, FALSE)), VLOOKUP(E1130,Store_Showcase!B2:H144,{2}, FALSE))</f>
      </c>
      <c r="G1130">
        <v>662372</v>
      </c>
      <c r="H1130" t="s">
        <v>654</v>
      </c>
      <c r="I1130" s="8" t="s">
        <v>2006</v>
      </c>
      <c r="J1130" t="s">
        <v>493</v>
      </c>
      <c r="K1130" s="8">
        <f>IF(J1130="PCK", I1130, 0)</f>
      </c>
      <c r="L1130" s="8">
        <f>IF(J1130="KLS", I1130, IF(J1130="PCK", I1130*VLOOKUP(G1130,Sku_Consolidated!A2:U957,21, FALSE),I1130*VLOOKUP(G1130,Sku_Consolidated!A2:U957,21, FALSE)))</f>
      </c>
      <c r="M1130" s="8">
        <f>IF(J1130="PCS", I1130, 0)</f>
      </c>
      <c r="N1130" s="8" t="s">
        <v>2504</v>
      </c>
      <c r="O1130" s="8">
        <f>N1130 * VLOOKUP(E1130&amp;VLOOKUP(G1130,Sku_Consolidated!A2:Q957,17,FALSE),Sku_CommRate!A2:E1002, 5, FALSE)</f>
      </c>
      <c r="P1130" s="8">
        <f>N1130 - O1130</f>
      </c>
      <c r="Q1130">
        <f>VLOOKUP(G1130,Sku_Consolidated!A2:G957,7, FALSE)</f>
      </c>
      <c r="R1130">
        <f>IF(IFERROR(VLOOKUP(E1130,Store_Showcase!B2:H144,7, FALSE), TRUE)=TRUE, IF(IFERROR(VLOOKUP(E1130,Store_SRP!B2:H110,7, FALSE), TRUE)=TRUE,VLOOKUP(E1130,Store_VAM!B2:H273,7, FALSE),VLOOKUP(E1130,Store_SRP!B2:H110,7, FALSE)), VLOOKUP(E1130,Store_Showcase!B2:H144,7, FALSE))</f>
      </c>
      <c r="S1130">
        <f>IF(IFERROR(VLOOKUP(E1130,Store_Showcase!B2:I144,8, FALSE), TRUE)=TRUE, IF(IFERROR(VLOOKUP(E1130,Store_SRP!B2:I110,8, FALSE), TRUE)=TRUE,VLOOKUP(E1130,Store_VAM!B2:I273,8, FALSE),VLOOKUP(E1130,Store_SRP!B2:I110,8, FALSE)), VLOOKUP(E1130,Store_Showcase!B2:I144,8, FALSE))</f>
      </c>
      <c r="T1130">
        <f>VLOOKUP(G1130,Sku_Consolidated!A2:R957,18,FALSE)</f>
      </c>
      <c r="U1130">
        <v>4806532531625</v>
      </c>
      <c r="V1130">
        <f>IF(VLOOKUP(G1130,Sku_Consolidated!A2:S957,19,FALSE)="SHOWCASE", VLOOKUP(E1130,Store_Showcase!B2:L144,11, FALSE), IF(VLOOKUP(G1130,Sku_Consolidated!A2:S957,19,FALSE)="VAM",VLOOKUP(E1130,Store_VAM!B2:L273,11, FALSE),VLOOKUP(E1130,Store_SRP!B2:L110,11, FALSE)))</f>
      </c>
      <c r="W1130">
        <f>VLOOKUP(G1130,Sku_Consolidated!A2:W957,11,FALSE)</f>
      </c>
      <c r="X1130">
        <f>VLOOKUP(G1130,Sku_Consolidated!A2:H957,8,FALSE)</f>
      </c>
      <c r="Y1130">
        <f>VLOOKUP(G1130,Sku_Consolidated!A2:I957,9,FALSE)</f>
      </c>
      <c r="Z1130" t="s">
        <v>38</v>
      </c>
      <c r="AA1130">
        <f>VLOOKUP(G1130,Sku_Consolidated!A2:E957,5,FALSE)</f>
      </c>
      <c r="AB1130">
        <f>IF(VLOOKUP(G1130,Sku_Consolidated!A2:S957,19,FALSE)="SHOWCASE", VLOOKUP(E1130,Store_Showcase!B2:N144,13, FALSE), IF(VLOOKUP(G1130,Sku_Consolidated!A2:S957,19,FALSE)="VAM",VLOOKUP(E1130,Store_VAM!B2:N273,13, FALSE),VLOOKUP(E1130,Store_SRP!B2:N110,13, FALSE)))</f>
      </c>
      <c r="AC1130">
        <f>IF(IFERROR(AB1130,TRUE)=TRUE, "-","OK")</f>
      </c>
      <c r="AD1130" s="8" t="s">
        <v>2505</v>
      </c>
      <c r="AE1130" s="8" t="s">
        <v>2506</v>
      </c>
      <c r="AF1130">
        <f>IF(IFERROR(VLOOKUP(E1130,Store_Showcase!B2:H144,{5}, FALSE), TRUE)=TRUE, IF(IFERROR(VLOOKUP(E1130,Store_SRP!B2:H110,{5}, FALSE), TRUE)=TRUE,VLOOKUP(E1130,Store_VAM!B2:H273,{5}, FALSE),VLOOKUP(E1130,Store_SRP!B2:H110,{5}, FALSE)), VLOOKUP(E1130,Store_Showcase!B2:H144,{5}, FALSE))</f>
      </c>
      <c r="AG1130">
        <f>IF(IFERROR(VLOOKUP(E1130,Store_Showcase!B2:H144,{6}, FALSE), TRUE)=TRUE, IF(IFERROR(VLOOKUP(E1130,Store_SRP!B2:H110,{6}, FALSE), TRUE)=TRUE,VLOOKUP(E1130,Store_VAM!B2:H273,{6}, FALSE),VLOOKUP(E1130,Store_SRP!B2:H110,{6}, FALSE)), VLOOKUP(E1130,Store_Showcase!B2:H144,{6}, FALSE))</f>
      </c>
      <c r="AH1130">
        <f>VLOOKUP(G1130,Sku_Consolidated!A2:R957,18,FALSE)</f>
      </c>
      <c r="AI1130">
        <f>VLOOKUP(G1130,Sku_Consolidated!A2:S957,19,FALSE)</f>
      </c>
      <c r="AJ1130">
        <f>VLOOKUP(G1130,Sku_Consolidated!A2:T957,20,FALSE)</f>
      </c>
    </row>
    <row r="1131" spans="1:36" x14ac:dyDescent="0.25">
      <c r="A1131">
        <v>2024</v>
      </c>
      <c r="B1131" t="s">
        <v>31</v>
      </c>
      <c r="C1131" t="s">
        <v>32</v>
      </c>
      <c r="D1131" t="s">
        <v>33</v>
      </c>
      <c r="E1131">
        <v>251</v>
      </c>
      <c r="F1131">
        <f>IF(IFERROR(VLOOKUP(E1131,Store_Showcase!B2:H144,{2}, FALSE), TRUE)=TRUE, IF(IFERROR(VLOOKUP(E1131,Store_SRP!B2:H110,{2}, FALSE), TRUE)=TRUE,VLOOKUP(E1131,Store_VAM!B2:H273,{2}, FALSE),VLOOKUP(E1131,Store_SRP!B2:H110,{2}, FALSE)), VLOOKUP(E1131,Store_Showcase!B2:H144,{2}, FALSE))</f>
      </c>
      <c r="G1131">
        <v>655534</v>
      </c>
      <c r="H1131" t="s">
        <v>257</v>
      </c>
      <c r="I1131" s="8" t="s">
        <v>2507</v>
      </c>
      <c r="J1131" t="s">
        <v>36</v>
      </c>
      <c r="K1131" s="8">
        <f>IF(J1131="PCK", I1131, 0)</f>
      </c>
      <c r="L1131" s="8">
        <f>IF(J1131="KLS", I1131, IF(J1131="PCK", I1131*VLOOKUP(G1131,Sku_Consolidated!A2:U957,21, FALSE),I1131*VLOOKUP(G1131,Sku_Consolidated!A2:U957,21, FALSE)))</f>
      </c>
      <c r="M1131" s="8">
        <f>IF(J1131="PCS", I1131, 0)</f>
      </c>
      <c r="N1131" s="8" t="s">
        <v>2508</v>
      </c>
      <c r="O1131" s="8">
        <f>N1131 * VLOOKUP(E1131&amp;VLOOKUP(G1131,Sku_Consolidated!A2:Q957,17,FALSE),Sku_CommRate!A2:E1002, 5, FALSE)</f>
      </c>
      <c r="P1131" s="8">
        <f>N1131 - O1131</f>
      </c>
      <c r="Q1131">
        <f>VLOOKUP(G1131,Sku_Consolidated!A2:G957,7, FALSE)</f>
      </c>
      <c r="R1131">
        <f>IF(IFERROR(VLOOKUP(E1131,Store_Showcase!B2:H144,7, FALSE), TRUE)=TRUE, IF(IFERROR(VLOOKUP(E1131,Store_SRP!B2:H110,7, FALSE), TRUE)=TRUE,VLOOKUP(E1131,Store_VAM!B2:H273,7, FALSE),VLOOKUP(E1131,Store_SRP!B2:H110,7, FALSE)), VLOOKUP(E1131,Store_Showcase!B2:H144,7, FALSE))</f>
      </c>
      <c r="S1131">
        <f>IF(IFERROR(VLOOKUP(E1131,Store_Showcase!B2:I144,8, FALSE), TRUE)=TRUE, IF(IFERROR(VLOOKUP(E1131,Store_SRP!B2:I110,8, FALSE), TRUE)=TRUE,VLOOKUP(E1131,Store_VAM!B2:I273,8, FALSE),VLOOKUP(E1131,Store_SRP!B2:I110,8, FALSE)), VLOOKUP(E1131,Store_Showcase!B2:I144,8, FALSE))</f>
      </c>
      <c r="T1131">
        <f>VLOOKUP(G1131,Sku_Consolidated!A2:R957,18,FALSE)</f>
      </c>
      <c r="U1131">
        <v>6355</v>
      </c>
      <c r="V1131">
        <f>IF(VLOOKUP(G1131,Sku_Consolidated!A2:S957,19,FALSE)="SHOWCASE", VLOOKUP(E1131,Store_Showcase!B2:L144,11, FALSE), IF(VLOOKUP(G1131,Sku_Consolidated!A2:S957,19,FALSE)="VAM",VLOOKUP(E1131,Store_VAM!B2:L273,11, FALSE),VLOOKUP(E1131,Store_SRP!B2:L110,11, FALSE)))</f>
      </c>
      <c r="W1131">
        <f>VLOOKUP(G1131,Sku_Consolidated!A2:W957,11,FALSE)</f>
      </c>
      <c r="X1131">
        <f>VLOOKUP(G1131,Sku_Consolidated!A2:H957,8,FALSE)</f>
      </c>
      <c r="Y1131">
        <f>VLOOKUP(G1131,Sku_Consolidated!A2:I957,9,FALSE)</f>
      </c>
      <c r="Z1131" t="s">
        <v>38</v>
      </c>
      <c r="AA1131">
        <f>VLOOKUP(G1131,Sku_Consolidated!A2:E957,5,FALSE)</f>
      </c>
      <c r="AB1131">
        <f>IF(VLOOKUP(G1131,Sku_Consolidated!A2:S957,19,FALSE)="SHOWCASE", VLOOKUP(E1131,Store_Showcase!B2:N144,13, FALSE), IF(VLOOKUP(G1131,Sku_Consolidated!A2:S957,19,FALSE)="VAM",VLOOKUP(E1131,Store_VAM!B2:N273,13, FALSE),VLOOKUP(E1131,Store_SRP!B2:N110,13, FALSE)))</f>
      </c>
      <c r="AC1131">
        <f>IF(IFERROR(AB1131,TRUE)=TRUE, "-","OK")</f>
      </c>
      <c r="AD1131" s="8" t="s">
        <v>2508</v>
      </c>
      <c r="AE1131" s="8" t="s">
        <v>39</v>
      </c>
      <c r="AF1131">
        <f>IF(IFERROR(VLOOKUP(E1131,Store_Showcase!B2:H144,{5}, FALSE), TRUE)=TRUE, IF(IFERROR(VLOOKUP(E1131,Store_SRP!B2:H110,{5}, FALSE), TRUE)=TRUE,VLOOKUP(E1131,Store_VAM!B2:H273,{5}, FALSE),VLOOKUP(E1131,Store_SRP!B2:H110,{5}, FALSE)), VLOOKUP(E1131,Store_Showcase!B2:H144,{5}, FALSE))</f>
      </c>
      <c r="AG1131">
        <f>IF(IFERROR(VLOOKUP(E1131,Store_Showcase!B2:H144,{6}, FALSE), TRUE)=TRUE, IF(IFERROR(VLOOKUP(E1131,Store_SRP!B2:H110,{6}, FALSE), TRUE)=TRUE,VLOOKUP(E1131,Store_VAM!B2:H273,{6}, FALSE),VLOOKUP(E1131,Store_SRP!B2:H110,{6}, FALSE)), VLOOKUP(E1131,Store_Showcase!B2:H144,{6}, FALSE))</f>
      </c>
      <c r="AH1131">
        <f>VLOOKUP(G1131,Sku_Consolidated!A2:R957,18,FALSE)</f>
      </c>
      <c r="AI1131">
        <f>VLOOKUP(G1131,Sku_Consolidated!A2:S957,19,FALSE)</f>
      </c>
      <c r="AJ1131">
        <f>VLOOKUP(G1131,Sku_Consolidated!A2:T957,20,FALSE)</f>
      </c>
    </row>
    <row r="1132" spans="1:36" x14ac:dyDescent="0.25">
      <c r="A1132">
        <v>2024</v>
      </c>
      <c r="B1132" t="s">
        <v>31</v>
      </c>
      <c r="C1132" t="s">
        <v>32</v>
      </c>
      <c r="D1132" t="s">
        <v>33</v>
      </c>
      <c r="E1132">
        <v>4049</v>
      </c>
      <c r="F1132">
        <f>IF(IFERROR(VLOOKUP(E1132,Store_Showcase!B2:H144,{2}, FALSE), TRUE)=TRUE, IF(IFERROR(VLOOKUP(E1132,Store_SRP!B2:H110,{2}, FALSE), TRUE)=TRUE,VLOOKUP(E1132,Store_VAM!B2:H273,{2}, FALSE),VLOOKUP(E1132,Store_SRP!B2:H110,{2}, FALSE)), VLOOKUP(E1132,Store_Showcase!B2:H144,{2}, FALSE))</f>
      </c>
      <c r="G1132">
        <v>655706</v>
      </c>
      <c r="H1132" t="s">
        <v>1159</v>
      </c>
      <c r="I1132" s="8" t="s">
        <v>2509</v>
      </c>
      <c r="J1132" t="s">
        <v>36</v>
      </c>
      <c r="K1132" s="8">
        <f>IF(J1132="PCK", I1132, 0)</f>
      </c>
      <c r="L1132" s="8">
        <f>IF(J1132="KLS", I1132, IF(J1132="PCK", I1132*VLOOKUP(G1132,Sku_Consolidated!A2:U957,21, FALSE),I1132*VLOOKUP(G1132,Sku_Consolidated!A2:U957,21, FALSE)))</f>
      </c>
      <c r="M1132" s="8">
        <f>IF(J1132="PCS", I1132, 0)</f>
      </c>
      <c r="N1132" s="8" t="s">
        <v>2510</v>
      </c>
      <c r="O1132" s="8">
        <f>N1132 * VLOOKUP(E1132&amp;VLOOKUP(G1132,Sku_Consolidated!A2:Q957,17,FALSE),Sku_CommRate!A2:E1002, 5, FALSE)</f>
      </c>
      <c r="P1132" s="8">
        <f>N1132 - O1132</f>
      </c>
      <c r="Q1132">
        <f>VLOOKUP(G1132,Sku_Consolidated!A2:G957,7, FALSE)</f>
      </c>
      <c r="R1132">
        <f>IF(IFERROR(VLOOKUP(E1132,Store_Showcase!B2:H144,7, FALSE), TRUE)=TRUE, IF(IFERROR(VLOOKUP(E1132,Store_SRP!B2:H110,7, FALSE), TRUE)=TRUE,VLOOKUP(E1132,Store_VAM!B2:H273,7, FALSE),VLOOKUP(E1132,Store_SRP!B2:H110,7, FALSE)), VLOOKUP(E1132,Store_Showcase!B2:H144,7, FALSE))</f>
      </c>
      <c r="S1132">
        <f>IF(IFERROR(VLOOKUP(E1132,Store_Showcase!B2:I144,8, FALSE), TRUE)=TRUE, IF(IFERROR(VLOOKUP(E1132,Store_SRP!B2:I110,8, FALSE), TRUE)=TRUE,VLOOKUP(E1132,Store_VAM!B2:I273,8, FALSE),VLOOKUP(E1132,Store_SRP!B2:I110,8, FALSE)), VLOOKUP(E1132,Store_Showcase!B2:I144,8, FALSE))</f>
      </c>
      <c r="T1132">
        <f>VLOOKUP(G1132,Sku_Consolidated!A2:R957,18,FALSE)</f>
      </c>
      <c r="U1132">
        <v>6434</v>
      </c>
      <c r="V1132">
        <f>IF(VLOOKUP(G1132,Sku_Consolidated!A2:S957,19,FALSE)="SHOWCASE", VLOOKUP(E1132,Store_Showcase!B2:L144,11, FALSE), IF(VLOOKUP(G1132,Sku_Consolidated!A2:S957,19,FALSE)="VAM",VLOOKUP(E1132,Store_VAM!B2:L273,11, FALSE),VLOOKUP(E1132,Store_SRP!B2:L110,11, FALSE)))</f>
      </c>
      <c r="W1132">
        <f>VLOOKUP(G1132,Sku_Consolidated!A2:W957,11,FALSE)</f>
      </c>
      <c r="X1132">
        <f>VLOOKUP(G1132,Sku_Consolidated!A2:H957,8,FALSE)</f>
      </c>
      <c r="Y1132">
        <f>VLOOKUP(G1132,Sku_Consolidated!A2:I957,9,FALSE)</f>
      </c>
      <c r="Z1132" t="s">
        <v>38</v>
      </c>
      <c r="AA1132">
        <f>VLOOKUP(G1132,Sku_Consolidated!A2:E957,5,FALSE)</f>
      </c>
      <c r="AB1132">
        <f>IF(VLOOKUP(G1132,Sku_Consolidated!A2:S957,19,FALSE)="SHOWCASE", VLOOKUP(E1132,Store_Showcase!B2:N144,13, FALSE), IF(VLOOKUP(G1132,Sku_Consolidated!A2:S957,19,FALSE)="VAM",VLOOKUP(E1132,Store_VAM!B2:N273,13, FALSE),VLOOKUP(E1132,Store_SRP!B2:N110,13, FALSE)))</f>
      </c>
      <c r="AC1132">
        <f>IF(IFERROR(AB1132,TRUE)=TRUE, "-","OK")</f>
      </c>
      <c r="AD1132" s="8" t="s">
        <v>2510</v>
      </c>
      <c r="AE1132" s="8" t="s">
        <v>39</v>
      </c>
      <c r="AF1132">
        <f>IF(IFERROR(VLOOKUP(E1132,Store_Showcase!B2:H144,{5}, FALSE), TRUE)=TRUE, IF(IFERROR(VLOOKUP(E1132,Store_SRP!B2:H110,{5}, FALSE), TRUE)=TRUE,VLOOKUP(E1132,Store_VAM!B2:H273,{5}, FALSE),VLOOKUP(E1132,Store_SRP!B2:H110,{5}, FALSE)), VLOOKUP(E1132,Store_Showcase!B2:H144,{5}, FALSE))</f>
      </c>
      <c r="AG1132">
        <f>IF(IFERROR(VLOOKUP(E1132,Store_Showcase!B2:H144,{6}, FALSE), TRUE)=TRUE, IF(IFERROR(VLOOKUP(E1132,Store_SRP!B2:H110,{6}, FALSE), TRUE)=TRUE,VLOOKUP(E1132,Store_VAM!B2:H273,{6}, FALSE),VLOOKUP(E1132,Store_SRP!B2:H110,{6}, FALSE)), VLOOKUP(E1132,Store_Showcase!B2:H144,{6}, FALSE))</f>
      </c>
      <c r="AH1132">
        <f>VLOOKUP(G1132,Sku_Consolidated!A2:R957,18,FALSE)</f>
      </c>
      <c r="AI1132">
        <f>VLOOKUP(G1132,Sku_Consolidated!A2:S957,19,FALSE)</f>
      </c>
      <c r="AJ1132">
        <f>VLOOKUP(G1132,Sku_Consolidated!A2:T957,20,FALSE)</f>
      </c>
    </row>
    <row r="1133" spans="1:36" x14ac:dyDescent="0.25">
      <c r="A1133">
        <v>2024</v>
      </c>
      <c r="B1133" t="s">
        <v>31</v>
      </c>
      <c r="C1133" t="s">
        <v>32</v>
      </c>
      <c r="D1133" t="s">
        <v>33</v>
      </c>
      <c r="E1133">
        <v>494</v>
      </c>
      <c r="F1133">
        <f>IF(IFERROR(VLOOKUP(E1133,Store_Showcase!B2:H144,{2}, FALSE), TRUE)=TRUE, IF(IFERROR(VLOOKUP(E1133,Store_SRP!B2:H110,{2}, FALSE), TRUE)=TRUE,VLOOKUP(E1133,Store_VAM!B2:H273,{2}, FALSE),VLOOKUP(E1133,Store_SRP!B2:H110,{2}, FALSE)), VLOOKUP(E1133,Store_Showcase!B2:H144,{2}, FALSE))</f>
      </c>
      <c r="G1133">
        <v>687771</v>
      </c>
      <c r="H1133" t="s">
        <v>1194</v>
      </c>
      <c r="I1133" s="8" t="s">
        <v>1364</v>
      </c>
      <c r="J1133" t="s">
        <v>493</v>
      </c>
      <c r="K1133" s="8">
        <f>IF(J1133="PCK", I1133, 0)</f>
      </c>
      <c r="L1133" s="8">
        <f>IF(J1133="KLS", I1133, IF(J1133="PCK", I1133*VLOOKUP(G1133,Sku_Consolidated!A2:U957,21, FALSE),I1133*VLOOKUP(G1133,Sku_Consolidated!A2:U957,21, FALSE)))</f>
      </c>
      <c r="M1133" s="8">
        <f>IF(J1133="PCS", I1133, 0)</f>
      </c>
      <c r="N1133" s="8" t="s">
        <v>2511</v>
      </c>
      <c r="O1133" s="8">
        <f>N1133 * VLOOKUP(E1133&amp;VLOOKUP(G1133,Sku_Consolidated!A2:Q957,17,FALSE),Sku_CommRate!A2:E1002, 5, FALSE)</f>
      </c>
      <c r="P1133" s="8">
        <f>N1133 - O1133</f>
      </c>
      <c r="Q1133">
        <f>VLOOKUP(G1133,Sku_Consolidated!A2:G957,7, FALSE)</f>
      </c>
      <c r="R1133">
        <f>IF(IFERROR(VLOOKUP(E1133,Store_Showcase!B2:H144,7, FALSE), TRUE)=TRUE, IF(IFERROR(VLOOKUP(E1133,Store_SRP!B2:H110,7, FALSE), TRUE)=TRUE,VLOOKUP(E1133,Store_VAM!B2:H273,7, FALSE),VLOOKUP(E1133,Store_SRP!B2:H110,7, FALSE)), VLOOKUP(E1133,Store_Showcase!B2:H144,7, FALSE))</f>
      </c>
      <c r="S1133">
        <f>IF(IFERROR(VLOOKUP(E1133,Store_Showcase!B2:I144,8, FALSE), TRUE)=TRUE, IF(IFERROR(VLOOKUP(E1133,Store_SRP!B2:I110,8, FALSE), TRUE)=TRUE,VLOOKUP(E1133,Store_VAM!B2:I273,8, FALSE),VLOOKUP(E1133,Store_SRP!B2:I110,8, FALSE)), VLOOKUP(E1133,Store_Showcase!B2:I144,8, FALSE))</f>
      </c>
      <c r="T1133">
        <f>VLOOKUP(G1133,Sku_Consolidated!A2:R957,18,FALSE)</f>
      </c>
      <c r="U1133">
        <v>4806532531533</v>
      </c>
      <c r="V1133">
        <f>IF(VLOOKUP(G1133,Sku_Consolidated!A2:S957,19,FALSE)="SHOWCASE", VLOOKUP(E1133,Store_Showcase!B2:L144,11, FALSE), IF(VLOOKUP(G1133,Sku_Consolidated!A2:S957,19,FALSE)="VAM",VLOOKUP(E1133,Store_VAM!B2:L273,11, FALSE),VLOOKUP(E1133,Store_SRP!B2:L110,11, FALSE)))</f>
      </c>
      <c r="W1133">
        <f>VLOOKUP(G1133,Sku_Consolidated!A2:W957,11,FALSE)</f>
      </c>
      <c r="X1133">
        <f>VLOOKUP(G1133,Sku_Consolidated!A2:H957,8,FALSE)</f>
      </c>
      <c r="Y1133">
        <f>VLOOKUP(G1133,Sku_Consolidated!A2:I957,9,FALSE)</f>
      </c>
      <c r="Z1133" t="s">
        <v>38</v>
      </c>
      <c r="AA1133">
        <f>VLOOKUP(G1133,Sku_Consolidated!A2:E957,5,FALSE)</f>
      </c>
      <c r="AB1133">
        <f>IF(VLOOKUP(G1133,Sku_Consolidated!A2:S957,19,FALSE)="SHOWCASE", VLOOKUP(E1133,Store_Showcase!B2:N144,13, FALSE), IF(VLOOKUP(G1133,Sku_Consolidated!A2:S957,19,FALSE)="VAM",VLOOKUP(E1133,Store_VAM!B2:N273,13, FALSE),VLOOKUP(E1133,Store_SRP!B2:N110,13, FALSE)))</f>
      </c>
      <c r="AC1133">
        <f>IF(IFERROR(AB1133,TRUE)=TRUE, "-","OK")</f>
      </c>
      <c r="AD1133" s="8" t="s">
        <v>2512</v>
      </c>
      <c r="AE1133" s="8" t="s">
        <v>2513</v>
      </c>
      <c r="AF1133">
        <f>IF(IFERROR(VLOOKUP(E1133,Store_Showcase!B2:H144,{5}, FALSE), TRUE)=TRUE, IF(IFERROR(VLOOKUP(E1133,Store_SRP!B2:H110,{5}, FALSE), TRUE)=TRUE,VLOOKUP(E1133,Store_VAM!B2:H273,{5}, FALSE),VLOOKUP(E1133,Store_SRP!B2:H110,{5}, FALSE)), VLOOKUP(E1133,Store_Showcase!B2:H144,{5}, FALSE))</f>
      </c>
      <c r="AG1133">
        <f>IF(IFERROR(VLOOKUP(E1133,Store_Showcase!B2:H144,{6}, FALSE), TRUE)=TRUE, IF(IFERROR(VLOOKUP(E1133,Store_SRP!B2:H110,{6}, FALSE), TRUE)=TRUE,VLOOKUP(E1133,Store_VAM!B2:H273,{6}, FALSE),VLOOKUP(E1133,Store_SRP!B2:H110,{6}, FALSE)), VLOOKUP(E1133,Store_Showcase!B2:H144,{6}, FALSE))</f>
      </c>
      <c r="AH1133">
        <f>VLOOKUP(G1133,Sku_Consolidated!A2:R957,18,FALSE)</f>
      </c>
      <c r="AI1133">
        <f>VLOOKUP(G1133,Sku_Consolidated!A2:S957,19,FALSE)</f>
      </c>
      <c r="AJ1133">
        <f>VLOOKUP(G1133,Sku_Consolidated!A2:T957,20,FALSE)</f>
      </c>
    </row>
    <row r="1134" spans="1:36" x14ac:dyDescent="0.25">
      <c r="A1134">
        <v>2024</v>
      </c>
      <c r="B1134" t="s">
        <v>31</v>
      </c>
      <c r="C1134" t="s">
        <v>32</v>
      </c>
      <c r="D1134" t="s">
        <v>33</v>
      </c>
      <c r="E1134">
        <v>262</v>
      </c>
      <c r="F1134">
        <f>IF(IFERROR(VLOOKUP(E1134,Store_Showcase!B2:H144,{2}, FALSE), TRUE)=TRUE, IF(IFERROR(VLOOKUP(E1134,Store_SRP!B2:H110,{2}, FALSE), TRUE)=TRUE,VLOOKUP(E1134,Store_VAM!B2:H273,{2}, FALSE),VLOOKUP(E1134,Store_SRP!B2:H110,{2}, FALSE)), VLOOKUP(E1134,Store_Showcase!B2:H144,{2}, FALSE))</f>
      </c>
      <c r="G1134">
        <v>687771</v>
      </c>
      <c r="H1134" t="s">
        <v>1194</v>
      </c>
      <c r="I1134" s="8" t="s">
        <v>1364</v>
      </c>
      <c r="J1134" t="s">
        <v>493</v>
      </c>
      <c r="K1134" s="8">
        <f>IF(J1134="PCK", I1134, 0)</f>
      </c>
      <c r="L1134" s="8">
        <f>IF(J1134="KLS", I1134, IF(J1134="PCK", I1134*VLOOKUP(G1134,Sku_Consolidated!A2:U957,21, FALSE),I1134*VLOOKUP(G1134,Sku_Consolidated!A2:U957,21, FALSE)))</f>
      </c>
      <c r="M1134" s="8">
        <f>IF(J1134="PCS", I1134, 0)</f>
      </c>
      <c r="N1134" s="8" t="s">
        <v>2511</v>
      </c>
      <c r="O1134" s="8">
        <f>N1134 * VLOOKUP(E1134&amp;VLOOKUP(G1134,Sku_Consolidated!A2:Q957,17,FALSE),Sku_CommRate!A2:E1002, 5, FALSE)</f>
      </c>
      <c r="P1134" s="8">
        <f>N1134 - O1134</f>
      </c>
      <c r="Q1134">
        <f>VLOOKUP(G1134,Sku_Consolidated!A2:G957,7, FALSE)</f>
      </c>
      <c r="R1134">
        <f>IF(IFERROR(VLOOKUP(E1134,Store_Showcase!B2:H144,7, FALSE), TRUE)=TRUE, IF(IFERROR(VLOOKUP(E1134,Store_SRP!B2:H110,7, FALSE), TRUE)=TRUE,VLOOKUP(E1134,Store_VAM!B2:H273,7, FALSE),VLOOKUP(E1134,Store_SRP!B2:H110,7, FALSE)), VLOOKUP(E1134,Store_Showcase!B2:H144,7, FALSE))</f>
      </c>
      <c r="S1134">
        <f>IF(IFERROR(VLOOKUP(E1134,Store_Showcase!B2:I144,8, FALSE), TRUE)=TRUE, IF(IFERROR(VLOOKUP(E1134,Store_SRP!B2:I110,8, FALSE), TRUE)=TRUE,VLOOKUP(E1134,Store_VAM!B2:I273,8, FALSE),VLOOKUP(E1134,Store_SRP!B2:I110,8, FALSE)), VLOOKUP(E1134,Store_Showcase!B2:I144,8, FALSE))</f>
      </c>
      <c r="T1134">
        <f>VLOOKUP(G1134,Sku_Consolidated!A2:R957,18,FALSE)</f>
      </c>
      <c r="U1134">
        <v>4806532531533</v>
      </c>
      <c r="V1134">
        <f>IF(VLOOKUP(G1134,Sku_Consolidated!A2:S957,19,FALSE)="SHOWCASE", VLOOKUP(E1134,Store_Showcase!B2:L144,11, FALSE), IF(VLOOKUP(G1134,Sku_Consolidated!A2:S957,19,FALSE)="VAM",VLOOKUP(E1134,Store_VAM!B2:L273,11, FALSE),VLOOKUP(E1134,Store_SRP!B2:L110,11, FALSE)))</f>
      </c>
      <c r="W1134">
        <f>VLOOKUP(G1134,Sku_Consolidated!A2:W957,11,FALSE)</f>
      </c>
      <c r="X1134">
        <f>VLOOKUP(G1134,Sku_Consolidated!A2:H957,8,FALSE)</f>
      </c>
      <c r="Y1134">
        <f>VLOOKUP(G1134,Sku_Consolidated!A2:I957,9,FALSE)</f>
      </c>
      <c r="Z1134" t="s">
        <v>38</v>
      </c>
      <c r="AA1134">
        <f>VLOOKUP(G1134,Sku_Consolidated!A2:E957,5,FALSE)</f>
      </c>
      <c r="AB1134">
        <f>IF(VLOOKUP(G1134,Sku_Consolidated!A2:S957,19,FALSE)="SHOWCASE", VLOOKUP(E1134,Store_Showcase!B2:N144,13, FALSE), IF(VLOOKUP(G1134,Sku_Consolidated!A2:S957,19,FALSE)="VAM",VLOOKUP(E1134,Store_VAM!B2:N273,13, FALSE),VLOOKUP(E1134,Store_SRP!B2:N110,13, FALSE)))</f>
      </c>
      <c r="AC1134">
        <f>IF(IFERROR(AB1134,TRUE)=TRUE, "-","OK")</f>
      </c>
      <c r="AD1134" s="8" t="s">
        <v>2512</v>
      </c>
      <c r="AE1134" s="8" t="s">
        <v>2513</v>
      </c>
      <c r="AF1134">
        <f>IF(IFERROR(VLOOKUP(E1134,Store_Showcase!B2:H144,{5}, FALSE), TRUE)=TRUE, IF(IFERROR(VLOOKUP(E1134,Store_SRP!B2:H110,{5}, FALSE), TRUE)=TRUE,VLOOKUP(E1134,Store_VAM!B2:H273,{5}, FALSE),VLOOKUP(E1134,Store_SRP!B2:H110,{5}, FALSE)), VLOOKUP(E1134,Store_Showcase!B2:H144,{5}, FALSE))</f>
      </c>
      <c r="AG1134">
        <f>IF(IFERROR(VLOOKUP(E1134,Store_Showcase!B2:H144,{6}, FALSE), TRUE)=TRUE, IF(IFERROR(VLOOKUP(E1134,Store_SRP!B2:H110,{6}, FALSE), TRUE)=TRUE,VLOOKUP(E1134,Store_VAM!B2:H273,{6}, FALSE),VLOOKUP(E1134,Store_SRP!B2:H110,{6}, FALSE)), VLOOKUP(E1134,Store_Showcase!B2:H144,{6}, FALSE))</f>
      </c>
      <c r="AH1134">
        <f>VLOOKUP(G1134,Sku_Consolidated!A2:R957,18,FALSE)</f>
      </c>
      <c r="AI1134">
        <f>VLOOKUP(G1134,Sku_Consolidated!A2:S957,19,FALSE)</f>
      </c>
      <c r="AJ1134">
        <f>VLOOKUP(G1134,Sku_Consolidated!A2:T957,20,FALSE)</f>
      </c>
    </row>
    <row r="1135" spans="1:36" x14ac:dyDescent="0.25">
      <c r="A1135">
        <v>2024</v>
      </c>
      <c r="B1135" t="s">
        <v>31</v>
      </c>
      <c r="C1135" t="s">
        <v>32</v>
      </c>
      <c r="D1135" t="s">
        <v>33</v>
      </c>
      <c r="E1135">
        <v>4004</v>
      </c>
      <c r="F1135">
        <f>IF(IFERROR(VLOOKUP(E1135,Store_Showcase!B2:H144,{2}, FALSE), TRUE)=TRUE, IF(IFERROR(VLOOKUP(E1135,Store_SRP!B2:H110,{2}, FALSE), TRUE)=TRUE,VLOOKUP(E1135,Store_VAM!B2:H273,{2}, FALSE),VLOOKUP(E1135,Store_SRP!B2:H110,{2}, FALSE)), VLOOKUP(E1135,Store_Showcase!B2:H144,{2}, FALSE))</f>
      </c>
      <c r="G1135">
        <v>671788</v>
      </c>
      <c r="H1135" t="s">
        <v>2514</v>
      </c>
      <c r="I1135" s="8" t="s">
        <v>1643</v>
      </c>
      <c r="J1135" t="s">
        <v>493</v>
      </c>
      <c r="K1135" s="8">
        <f>IF(J1135="PCK", I1135, 0)</f>
      </c>
      <c r="L1135" s="8">
        <f>IF(J1135="KLS", I1135, IF(J1135="PCK", I1135*VLOOKUP(G1135,Sku_Consolidated!A2:U957,21, FALSE),I1135*VLOOKUP(G1135,Sku_Consolidated!A2:U957,21, FALSE)))</f>
      </c>
      <c r="M1135" s="8">
        <f>IF(J1135="PCS", I1135, 0)</f>
      </c>
      <c r="N1135" s="8" t="s">
        <v>2515</v>
      </c>
      <c r="O1135" s="8">
        <f>N1135 * VLOOKUP(E1135&amp;VLOOKUP(G1135,Sku_Consolidated!A2:Q957,17,FALSE),Sku_CommRate!A2:E1002, 5, FALSE)</f>
      </c>
      <c r="P1135" s="8">
        <f>N1135 - O1135</f>
      </c>
      <c r="Q1135">
        <f>VLOOKUP(G1135,Sku_Consolidated!A2:G957,7, FALSE)</f>
      </c>
      <c r="R1135">
        <f>IF(IFERROR(VLOOKUP(E1135,Store_Showcase!B2:H144,7, FALSE), TRUE)=TRUE, IF(IFERROR(VLOOKUP(E1135,Store_SRP!B2:H110,7, FALSE), TRUE)=TRUE,VLOOKUP(E1135,Store_VAM!B2:H273,7, FALSE),VLOOKUP(E1135,Store_SRP!B2:H110,7, FALSE)), VLOOKUP(E1135,Store_Showcase!B2:H144,7, FALSE))</f>
      </c>
      <c r="S1135">
        <f>IF(IFERROR(VLOOKUP(E1135,Store_Showcase!B2:I144,8, FALSE), TRUE)=TRUE, IF(IFERROR(VLOOKUP(E1135,Store_SRP!B2:I110,8, FALSE), TRUE)=TRUE,VLOOKUP(E1135,Store_VAM!B2:I273,8, FALSE),VLOOKUP(E1135,Store_SRP!B2:I110,8, FALSE)), VLOOKUP(E1135,Store_Showcase!B2:I144,8, FALSE))</f>
      </c>
      <c r="T1135">
        <f>VLOOKUP(G1135,Sku_Consolidated!A2:R957,18,FALSE)</f>
      </c>
      <c r="U1135">
        <v>2100006717884</v>
      </c>
      <c r="V1135">
        <f>IF(VLOOKUP(G1135,Sku_Consolidated!A2:S957,19,FALSE)="SHOWCASE", VLOOKUP(E1135,Store_Showcase!B2:L144,11, FALSE), IF(VLOOKUP(G1135,Sku_Consolidated!A2:S957,19,FALSE)="VAM",VLOOKUP(E1135,Store_VAM!B2:L273,11, FALSE),VLOOKUP(E1135,Store_SRP!B2:L110,11, FALSE)))</f>
      </c>
      <c r="W1135">
        <f>VLOOKUP(G1135,Sku_Consolidated!A2:W957,11,FALSE)</f>
      </c>
      <c r="X1135">
        <f>VLOOKUP(G1135,Sku_Consolidated!A2:H957,8,FALSE)</f>
      </c>
      <c r="Y1135">
        <f>VLOOKUP(G1135,Sku_Consolidated!A2:I957,9,FALSE)</f>
      </c>
      <c r="Z1135" t="s">
        <v>38</v>
      </c>
      <c r="AA1135">
        <f>VLOOKUP(G1135,Sku_Consolidated!A2:E957,5,FALSE)</f>
      </c>
      <c r="AB1135">
        <f>IF(VLOOKUP(G1135,Sku_Consolidated!A2:S957,19,FALSE)="SHOWCASE", VLOOKUP(E1135,Store_Showcase!B2:N144,13, FALSE), IF(VLOOKUP(G1135,Sku_Consolidated!A2:S957,19,FALSE)="VAM",VLOOKUP(E1135,Store_VAM!B2:N273,13, FALSE),VLOOKUP(E1135,Store_SRP!B2:N110,13, FALSE)))</f>
      </c>
      <c r="AC1135">
        <f>IF(IFERROR(AB1135,TRUE)=TRUE, "-","OK")</f>
      </c>
      <c r="AD1135" s="8" t="s">
        <v>2515</v>
      </c>
      <c r="AE1135" s="8" t="s">
        <v>39</v>
      </c>
      <c r="AF1135">
        <f>IF(IFERROR(VLOOKUP(E1135,Store_Showcase!B2:H144,{5}, FALSE), TRUE)=TRUE, IF(IFERROR(VLOOKUP(E1135,Store_SRP!B2:H110,{5}, FALSE), TRUE)=TRUE,VLOOKUP(E1135,Store_VAM!B2:H273,{5}, FALSE),VLOOKUP(E1135,Store_SRP!B2:H110,{5}, FALSE)), VLOOKUP(E1135,Store_Showcase!B2:H144,{5}, FALSE))</f>
      </c>
      <c r="AG1135">
        <f>IF(IFERROR(VLOOKUP(E1135,Store_Showcase!B2:H144,{6}, FALSE), TRUE)=TRUE, IF(IFERROR(VLOOKUP(E1135,Store_SRP!B2:H110,{6}, FALSE), TRUE)=TRUE,VLOOKUP(E1135,Store_VAM!B2:H273,{6}, FALSE),VLOOKUP(E1135,Store_SRP!B2:H110,{6}, FALSE)), VLOOKUP(E1135,Store_Showcase!B2:H144,{6}, FALSE))</f>
      </c>
      <c r="AH1135">
        <f>VLOOKUP(G1135,Sku_Consolidated!A2:R957,18,FALSE)</f>
      </c>
      <c r="AI1135">
        <f>VLOOKUP(G1135,Sku_Consolidated!A2:S957,19,FALSE)</f>
      </c>
      <c r="AJ1135">
        <f>VLOOKUP(G1135,Sku_Consolidated!A2:T957,20,FALSE)</f>
      </c>
    </row>
    <row r="1136" spans="1:36" x14ac:dyDescent="0.25">
      <c r="A1136">
        <v>2024</v>
      </c>
      <c r="B1136" t="s">
        <v>31</v>
      </c>
      <c r="C1136" t="s">
        <v>32</v>
      </c>
      <c r="D1136" t="s">
        <v>33</v>
      </c>
      <c r="E1136">
        <v>245</v>
      </c>
      <c r="F1136">
        <f>IF(IFERROR(VLOOKUP(E1136,Store_Showcase!B2:H144,{2}, FALSE), TRUE)=TRUE, IF(IFERROR(VLOOKUP(E1136,Store_SRP!B2:H110,{2}, FALSE), TRUE)=TRUE,VLOOKUP(E1136,Store_VAM!B2:H273,{2}, FALSE),VLOOKUP(E1136,Store_SRP!B2:H110,{2}, FALSE)), VLOOKUP(E1136,Store_Showcase!B2:H144,{2}, FALSE))</f>
      </c>
      <c r="G1136">
        <v>687771</v>
      </c>
      <c r="H1136" t="s">
        <v>1194</v>
      </c>
      <c r="I1136" s="8" t="s">
        <v>1364</v>
      </c>
      <c r="J1136" t="s">
        <v>493</v>
      </c>
      <c r="K1136" s="8">
        <f>IF(J1136="PCK", I1136, 0)</f>
      </c>
      <c r="L1136" s="8">
        <f>IF(J1136="KLS", I1136, IF(J1136="PCK", I1136*VLOOKUP(G1136,Sku_Consolidated!A2:U957,21, FALSE),I1136*VLOOKUP(G1136,Sku_Consolidated!A2:U957,21, FALSE)))</f>
      </c>
      <c r="M1136" s="8">
        <f>IF(J1136="PCS", I1136, 0)</f>
      </c>
      <c r="N1136" s="8" t="s">
        <v>2516</v>
      </c>
      <c r="O1136" s="8">
        <f>N1136 * VLOOKUP(E1136&amp;VLOOKUP(G1136,Sku_Consolidated!A2:Q957,17,FALSE),Sku_CommRate!A2:E1002, 5, FALSE)</f>
      </c>
      <c r="P1136" s="8">
        <f>N1136 - O1136</f>
      </c>
      <c r="Q1136">
        <f>VLOOKUP(G1136,Sku_Consolidated!A2:G957,7, FALSE)</f>
      </c>
      <c r="R1136">
        <f>IF(IFERROR(VLOOKUP(E1136,Store_Showcase!B2:H144,7, FALSE), TRUE)=TRUE, IF(IFERROR(VLOOKUP(E1136,Store_SRP!B2:H110,7, FALSE), TRUE)=TRUE,VLOOKUP(E1136,Store_VAM!B2:H273,7, FALSE),VLOOKUP(E1136,Store_SRP!B2:H110,7, FALSE)), VLOOKUP(E1136,Store_Showcase!B2:H144,7, FALSE))</f>
      </c>
      <c r="S1136">
        <f>IF(IFERROR(VLOOKUP(E1136,Store_Showcase!B2:I144,8, FALSE), TRUE)=TRUE, IF(IFERROR(VLOOKUP(E1136,Store_SRP!B2:I110,8, FALSE), TRUE)=TRUE,VLOOKUP(E1136,Store_VAM!B2:I273,8, FALSE),VLOOKUP(E1136,Store_SRP!B2:I110,8, FALSE)), VLOOKUP(E1136,Store_Showcase!B2:I144,8, FALSE))</f>
      </c>
      <c r="T1136">
        <f>VLOOKUP(G1136,Sku_Consolidated!A2:R957,18,FALSE)</f>
      </c>
      <c r="U1136">
        <v>4806532531533</v>
      </c>
      <c r="V1136">
        <f>IF(VLOOKUP(G1136,Sku_Consolidated!A2:S957,19,FALSE)="SHOWCASE", VLOOKUP(E1136,Store_Showcase!B2:L144,11, FALSE), IF(VLOOKUP(G1136,Sku_Consolidated!A2:S957,19,FALSE)="VAM",VLOOKUP(E1136,Store_VAM!B2:L273,11, FALSE),VLOOKUP(E1136,Store_SRP!B2:L110,11, FALSE)))</f>
      </c>
      <c r="W1136">
        <f>VLOOKUP(G1136,Sku_Consolidated!A2:W957,11,FALSE)</f>
      </c>
      <c r="X1136">
        <f>VLOOKUP(G1136,Sku_Consolidated!A2:H957,8,FALSE)</f>
      </c>
      <c r="Y1136">
        <f>VLOOKUP(G1136,Sku_Consolidated!A2:I957,9,FALSE)</f>
      </c>
      <c r="Z1136" t="s">
        <v>38</v>
      </c>
      <c r="AA1136">
        <f>VLOOKUP(G1136,Sku_Consolidated!A2:E957,5,FALSE)</f>
      </c>
      <c r="AB1136">
        <f>IF(VLOOKUP(G1136,Sku_Consolidated!A2:S957,19,FALSE)="SHOWCASE", VLOOKUP(E1136,Store_Showcase!B2:N144,13, FALSE), IF(VLOOKUP(G1136,Sku_Consolidated!A2:S957,19,FALSE)="VAM",VLOOKUP(E1136,Store_VAM!B2:N273,13, FALSE),VLOOKUP(E1136,Store_SRP!B2:N110,13, FALSE)))</f>
      </c>
      <c r="AC1136">
        <f>IF(IFERROR(AB1136,TRUE)=TRUE, "-","OK")</f>
      </c>
      <c r="AD1136" s="8" t="s">
        <v>2517</v>
      </c>
      <c r="AE1136" s="8" t="s">
        <v>2518</v>
      </c>
      <c r="AF1136">
        <f>IF(IFERROR(VLOOKUP(E1136,Store_Showcase!B2:H144,{5}, FALSE), TRUE)=TRUE, IF(IFERROR(VLOOKUP(E1136,Store_SRP!B2:H110,{5}, FALSE), TRUE)=TRUE,VLOOKUP(E1136,Store_VAM!B2:H273,{5}, FALSE),VLOOKUP(E1136,Store_SRP!B2:H110,{5}, FALSE)), VLOOKUP(E1136,Store_Showcase!B2:H144,{5}, FALSE))</f>
      </c>
      <c r="AG1136">
        <f>IF(IFERROR(VLOOKUP(E1136,Store_Showcase!B2:H144,{6}, FALSE), TRUE)=TRUE, IF(IFERROR(VLOOKUP(E1136,Store_SRP!B2:H110,{6}, FALSE), TRUE)=TRUE,VLOOKUP(E1136,Store_VAM!B2:H273,{6}, FALSE),VLOOKUP(E1136,Store_SRP!B2:H110,{6}, FALSE)), VLOOKUP(E1136,Store_Showcase!B2:H144,{6}, FALSE))</f>
      </c>
      <c r="AH1136">
        <f>VLOOKUP(G1136,Sku_Consolidated!A2:R957,18,FALSE)</f>
      </c>
      <c r="AI1136">
        <f>VLOOKUP(G1136,Sku_Consolidated!A2:S957,19,FALSE)</f>
      </c>
      <c r="AJ1136">
        <f>VLOOKUP(G1136,Sku_Consolidated!A2:T957,20,FALSE)</f>
      </c>
    </row>
    <row r="1137" spans="1:36" x14ac:dyDescent="0.25">
      <c r="A1137">
        <v>2024</v>
      </c>
      <c r="B1137" t="s">
        <v>31</v>
      </c>
      <c r="C1137" t="s">
        <v>32</v>
      </c>
      <c r="D1137" t="s">
        <v>33</v>
      </c>
      <c r="E1137">
        <v>406</v>
      </c>
      <c r="F1137">
        <f>IF(IFERROR(VLOOKUP(E1137,Store_Showcase!B2:H144,{2}, FALSE), TRUE)=TRUE, IF(IFERROR(VLOOKUP(E1137,Store_SRP!B2:H110,{2}, FALSE), TRUE)=TRUE,VLOOKUP(E1137,Store_VAM!B2:H273,{2}, FALSE),VLOOKUP(E1137,Store_SRP!B2:H110,{2}, FALSE)), VLOOKUP(E1137,Store_Showcase!B2:H144,{2}, FALSE))</f>
      </c>
      <c r="G1137">
        <v>671859</v>
      </c>
      <c r="H1137" t="s">
        <v>1929</v>
      </c>
      <c r="I1137" s="8" t="s">
        <v>2006</v>
      </c>
      <c r="J1137" t="s">
        <v>493</v>
      </c>
      <c r="K1137" s="8">
        <f>IF(J1137="PCK", I1137, 0)</f>
      </c>
      <c r="L1137" s="8">
        <f>IF(J1137="KLS", I1137, IF(J1137="PCK", I1137*VLOOKUP(G1137,Sku_Consolidated!A2:U957,21, FALSE),I1137*VLOOKUP(G1137,Sku_Consolidated!A2:U957,21, FALSE)))</f>
      </c>
      <c r="M1137" s="8">
        <f>IF(J1137="PCS", I1137, 0)</f>
      </c>
      <c r="N1137" s="8" t="s">
        <v>2519</v>
      </c>
      <c r="O1137" s="8">
        <f>N1137 * VLOOKUP(E1137&amp;VLOOKUP(G1137,Sku_Consolidated!A2:Q957,17,FALSE),Sku_CommRate!A2:E1002, 5, FALSE)</f>
      </c>
      <c r="P1137" s="8">
        <f>N1137 - O1137</f>
      </c>
      <c r="Q1137">
        <f>VLOOKUP(G1137,Sku_Consolidated!A2:G957,7, FALSE)</f>
      </c>
      <c r="R1137">
        <f>IF(IFERROR(VLOOKUP(E1137,Store_Showcase!B2:H144,7, FALSE), TRUE)=TRUE, IF(IFERROR(VLOOKUP(E1137,Store_SRP!B2:H110,7, FALSE), TRUE)=TRUE,VLOOKUP(E1137,Store_VAM!B2:H273,7, FALSE),VLOOKUP(E1137,Store_SRP!B2:H110,7, FALSE)), VLOOKUP(E1137,Store_Showcase!B2:H144,7, FALSE))</f>
      </c>
      <c r="S1137">
        <f>IF(IFERROR(VLOOKUP(E1137,Store_Showcase!B2:I144,8, FALSE), TRUE)=TRUE, IF(IFERROR(VLOOKUP(E1137,Store_SRP!B2:I110,8, FALSE), TRUE)=TRUE,VLOOKUP(E1137,Store_VAM!B2:I273,8, FALSE),VLOOKUP(E1137,Store_SRP!B2:I110,8, FALSE)), VLOOKUP(E1137,Store_Showcase!B2:I144,8, FALSE))</f>
      </c>
      <c r="T1137">
        <f>VLOOKUP(G1137,Sku_Consolidated!A2:R957,18,FALSE)</f>
      </c>
      <c r="U1137">
        <v>2100006718591</v>
      </c>
      <c r="V1137">
        <f>IF(VLOOKUP(G1137,Sku_Consolidated!A2:S957,19,FALSE)="SHOWCASE", VLOOKUP(E1137,Store_Showcase!B2:L144,11, FALSE), IF(VLOOKUP(G1137,Sku_Consolidated!A2:S957,19,FALSE)="VAM",VLOOKUP(E1137,Store_VAM!B2:L273,11, FALSE),VLOOKUP(E1137,Store_SRP!B2:L110,11, FALSE)))</f>
      </c>
      <c r="W1137">
        <f>VLOOKUP(G1137,Sku_Consolidated!A2:W957,11,FALSE)</f>
      </c>
      <c r="X1137">
        <f>VLOOKUP(G1137,Sku_Consolidated!A2:H957,8,FALSE)</f>
      </c>
      <c r="Y1137">
        <f>VLOOKUP(G1137,Sku_Consolidated!A2:I957,9,FALSE)</f>
      </c>
      <c r="Z1137" t="s">
        <v>38</v>
      </c>
      <c r="AA1137">
        <f>VLOOKUP(G1137,Sku_Consolidated!A2:E957,5,FALSE)</f>
      </c>
      <c r="AB1137">
        <f>IF(VLOOKUP(G1137,Sku_Consolidated!A2:S957,19,FALSE)="SHOWCASE", VLOOKUP(E1137,Store_Showcase!B2:N144,13, FALSE), IF(VLOOKUP(G1137,Sku_Consolidated!A2:S957,19,FALSE)="VAM",VLOOKUP(E1137,Store_VAM!B2:N273,13, FALSE),VLOOKUP(E1137,Store_SRP!B2:N110,13, FALSE)))</f>
      </c>
      <c r="AC1137">
        <f>IF(IFERROR(AB1137,TRUE)=TRUE, "-","OK")</f>
      </c>
      <c r="AD1137" s="8" t="s">
        <v>2519</v>
      </c>
      <c r="AE1137" s="8" t="s">
        <v>39</v>
      </c>
      <c r="AF1137">
        <f>IF(IFERROR(VLOOKUP(E1137,Store_Showcase!B2:H144,{5}, FALSE), TRUE)=TRUE, IF(IFERROR(VLOOKUP(E1137,Store_SRP!B2:H110,{5}, FALSE), TRUE)=TRUE,VLOOKUP(E1137,Store_VAM!B2:H273,{5}, FALSE),VLOOKUP(E1137,Store_SRP!B2:H110,{5}, FALSE)), VLOOKUP(E1137,Store_Showcase!B2:H144,{5}, FALSE))</f>
      </c>
      <c r="AG1137">
        <f>IF(IFERROR(VLOOKUP(E1137,Store_Showcase!B2:H144,{6}, FALSE), TRUE)=TRUE, IF(IFERROR(VLOOKUP(E1137,Store_SRP!B2:H110,{6}, FALSE), TRUE)=TRUE,VLOOKUP(E1137,Store_VAM!B2:H273,{6}, FALSE),VLOOKUP(E1137,Store_SRP!B2:H110,{6}, FALSE)), VLOOKUP(E1137,Store_Showcase!B2:H144,{6}, FALSE))</f>
      </c>
      <c r="AH1137">
        <f>VLOOKUP(G1137,Sku_Consolidated!A2:R957,18,FALSE)</f>
      </c>
      <c r="AI1137">
        <f>VLOOKUP(G1137,Sku_Consolidated!A2:S957,19,FALSE)</f>
      </c>
      <c r="AJ1137">
        <f>VLOOKUP(G1137,Sku_Consolidated!A2:T957,20,FALSE)</f>
      </c>
    </row>
    <row r="1138" spans="1:36" x14ac:dyDescent="0.25">
      <c r="A1138">
        <v>2024</v>
      </c>
      <c r="B1138" t="s">
        <v>31</v>
      </c>
      <c r="C1138" t="s">
        <v>32</v>
      </c>
      <c r="D1138" t="s">
        <v>33</v>
      </c>
      <c r="E1138">
        <v>814</v>
      </c>
      <c r="F1138">
        <f>IF(IFERROR(VLOOKUP(E1138,Store_Showcase!B2:H144,{2}, FALSE), TRUE)=TRUE, IF(IFERROR(VLOOKUP(E1138,Store_SRP!B2:H110,{2}, FALSE), TRUE)=TRUE,VLOOKUP(E1138,Store_VAM!B2:H273,{2}, FALSE),VLOOKUP(E1138,Store_SRP!B2:H110,{2}, FALSE)), VLOOKUP(E1138,Store_Showcase!B2:H144,{2}, FALSE))</f>
      </c>
      <c r="G1138">
        <v>655315</v>
      </c>
      <c r="H1138" t="s">
        <v>34</v>
      </c>
      <c r="I1138" s="8" t="s">
        <v>2520</v>
      </c>
      <c r="J1138" t="s">
        <v>36</v>
      </c>
      <c r="K1138" s="8">
        <f>IF(J1138="PCK", I1138, 0)</f>
      </c>
      <c r="L1138" s="8">
        <f>IF(J1138="KLS", I1138, IF(J1138="PCK", I1138*VLOOKUP(G1138,Sku_Consolidated!A2:U957,21, FALSE),I1138*VLOOKUP(G1138,Sku_Consolidated!A2:U957,21, FALSE)))</f>
      </c>
      <c r="M1138" s="8">
        <f>IF(J1138="PCS", I1138, 0)</f>
      </c>
      <c r="N1138" s="8" t="s">
        <v>2521</v>
      </c>
      <c r="O1138" s="8">
        <f>N1138 * VLOOKUP(E1138&amp;VLOOKUP(G1138,Sku_Consolidated!A2:Q957,17,FALSE),Sku_CommRate!A2:E1002, 5, FALSE)</f>
      </c>
      <c r="P1138" s="8">
        <f>N1138 - O1138</f>
      </c>
      <c r="Q1138">
        <f>VLOOKUP(G1138,Sku_Consolidated!A2:G957,7, FALSE)</f>
      </c>
      <c r="R1138">
        <f>IF(IFERROR(VLOOKUP(E1138,Store_Showcase!B2:H144,7, FALSE), TRUE)=TRUE, IF(IFERROR(VLOOKUP(E1138,Store_SRP!B2:H110,7, FALSE), TRUE)=TRUE,VLOOKUP(E1138,Store_VAM!B2:H273,7, FALSE),VLOOKUP(E1138,Store_SRP!B2:H110,7, FALSE)), VLOOKUP(E1138,Store_Showcase!B2:H144,7, FALSE))</f>
      </c>
      <c r="S1138">
        <f>IF(IFERROR(VLOOKUP(E1138,Store_Showcase!B2:I144,8, FALSE), TRUE)=TRUE, IF(IFERROR(VLOOKUP(E1138,Store_SRP!B2:I110,8, FALSE), TRUE)=TRUE,VLOOKUP(E1138,Store_VAM!B2:I273,8, FALSE),VLOOKUP(E1138,Store_SRP!B2:I110,8, FALSE)), VLOOKUP(E1138,Store_Showcase!B2:I144,8, FALSE))</f>
      </c>
      <c r="T1138">
        <f>VLOOKUP(G1138,Sku_Consolidated!A2:R957,18,FALSE)</f>
      </c>
      <c r="U1138">
        <v>6240</v>
      </c>
      <c r="V1138">
        <f>IF(VLOOKUP(G1138,Sku_Consolidated!A2:S957,19,FALSE)="SHOWCASE", VLOOKUP(E1138,Store_Showcase!B2:L144,11, FALSE), IF(VLOOKUP(G1138,Sku_Consolidated!A2:S957,19,FALSE)="VAM",VLOOKUP(E1138,Store_VAM!B2:L273,11, FALSE),VLOOKUP(E1138,Store_SRP!B2:L110,11, FALSE)))</f>
      </c>
      <c r="W1138">
        <f>VLOOKUP(G1138,Sku_Consolidated!A2:W957,11,FALSE)</f>
      </c>
      <c r="X1138">
        <f>VLOOKUP(G1138,Sku_Consolidated!A2:H957,8,FALSE)</f>
      </c>
      <c r="Y1138">
        <f>VLOOKUP(G1138,Sku_Consolidated!A2:I957,9,FALSE)</f>
      </c>
      <c r="Z1138" t="s">
        <v>38</v>
      </c>
      <c r="AA1138">
        <f>VLOOKUP(G1138,Sku_Consolidated!A2:E957,5,FALSE)</f>
      </c>
      <c r="AB1138">
        <f>IF(VLOOKUP(G1138,Sku_Consolidated!A2:S957,19,FALSE)="SHOWCASE", VLOOKUP(E1138,Store_Showcase!B2:N144,13, FALSE), IF(VLOOKUP(G1138,Sku_Consolidated!A2:S957,19,FALSE)="VAM",VLOOKUP(E1138,Store_VAM!B2:N273,13, FALSE),VLOOKUP(E1138,Store_SRP!B2:N110,13, FALSE)))</f>
      </c>
      <c r="AC1138">
        <f>IF(IFERROR(AB1138,TRUE)=TRUE, "-","OK")</f>
      </c>
      <c r="AD1138" s="8" t="s">
        <v>2521</v>
      </c>
      <c r="AE1138" s="8" t="s">
        <v>39</v>
      </c>
      <c r="AF1138">
        <f>IF(IFERROR(VLOOKUP(E1138,Store_Showcase!B2:H144,{5}, FALSE), TRUE)=TRUE, IF(IFERROR(VLOOKUP(E1138,Store_SRP!B2:H110,{5}, FALSE), TRUE)=TRUE,VLOOKUP(E1138,Store_VAM!B2:H273,{5}, FALSE),VLOOKUP(E1138,Store_SRP!B2:H110,{5}, FALSE)), VLOOKUP(E1138,Store_Showcase!B2:H144,{5}, FALSE))</f>
      </c>
      <c r="AG1138">
        <f>IF(IFERROR(VLOOKUP(E1138,Store_Showcase!B2:H144,{6}, FALSE), TRUE)=TRUE, IF(IFERROR(VLOOKUP(E1138,Store_SRP!B2:H110,{6}, FALSE), TRUE)=TRUE,VLOOKUP(E1138,Store_VAM!B2:H273,{6}, FALSE),VLOOKUP(E1138,Store_SRP!B2:H110,{6}, FALSE)), VLOOKUP(E1138,Store_Showcase!B2:H144,{6}, FALSE))</f>
      </c>
      <c r="AH1138">
        <f>VLOOKUP(G1138,Sku_Consolidated!A2:R957,18,FALSE)</f>
      </c>
      <c r="AI1138">
        <f>VLOOKUP(G1138,Sku_Consolidated!A2:S957,19,FALSE)</f>
      </c>
      <c r="AJ1138">
        <f>VLOOKUP(G1138,Sku_Consolidated!A2:T957,20,FALSE)</f>
      </c>
    </row>
    <row r="1139" spans="1:36" x14ac:dyDescent="0.25">
      <c r="A1139">
        <v>2024</v>
      </c>
      <c r="B1139" t="s">
        <v>31</v>
      </c>
      <c r="C1139" t="s">
        <v>32</v>
      </c>
      <c r="D1139" t="s">
        <v>33</v>
      </c>
      <c r="E1139">
        <v>809</v>
      </c>
      <c r="F1139">
        <f>IF(IFERROR(VLOOKUP(E1139,Store_Showcase!B2:H144,{2}, FALSE), TRUE)=TRUE, IF(IFERROR(VLOOKUP(E1139,Store_SRP!B2:H110,{2}, FALSE), TRUE)=TRUE,VLOOKUP(E1139,Store_VAM!B2:H273,{2}, FALSE),VLOOKUP(E1139,Store_SRP!B2:H110,{2}, FALSE)), VLOOKUP(E1139,Store_Showcase!B2:H144,{2}, FALSE))</f>
      </c>
      <c r="G1139">
        <v>656324</v>
      </c>
      <c r="H1139" t="s">
        <v>748</v>
      </c>
      <c r="I1139" s="8" t="s">
        <v>2522</v>
      </c>
      <c r="J1139" t="s">
        <v>36</v>
      </c>
      <c r="K1139" s="8">
        <f>IF(J1139="PCK", I1139, 0)</f>
      </c>
      <c r="L1139" s="8">
        <f>IF(J1139="KLS", I1139, IF(J1139="PCK", I1139*VLOOKUP(G1139,Sku_Consolidated!A2:U957,21, FALSE),I1139*VLOOKUP(G1139,Sku_Consolidated!A2:U957,21, FALSE)))</f>
      </c>
      <c r="M1139" s="8">
        <f>IF(J1139="PCS", I1139, 0)</f>
      </c>
      <c r="N1139" s="8" t="s">
        <v>2523</v>
      </c>
      <c r="O1139" s="8">
        <f>N1139 * VLOOKUP(E1139&amp;VLOOKUP(G1139,Sku_Consolidated!A2:Q957,17,FALSE),Sku_CommRate!A2:E1002, 5, FALSE)</f>
      </c>
      <c r="P1139" s="8">
        <f>N1139 - O1139</f>
      </c>
      <c r="Q1139">
        <f>VLOOKUP(G1139,Sku_Consolidated!A2:G957,7, FALSE)</f>
      </c>
      <c r="R1139">
        <f>IF(IFERROR(VLOOKUP(E1139,Store_Showcase!B2:H144,7, FALSE), TRUE)=TRUE, IF(IFERROR(VLOOKUP(E1139,Store_SRP!B2:H110,7, FALSE), TRUE)=TRUE,VLOOKUP(E1139,Store_VAM!B2:H273,7, FALSE),VLOOKUP(E1139,Store_SRP!B2:H110,7, FALSE)), VLOOKUP(E1139,Store_Showcase!B2:H144,7, FALSE))</f>
      </c>
      <c r="S1139">
        <f>IF(IFERROR(VLOOKUP(E1139,Store_Showcase!B2:I144,8, FALSE), TRUE)=TRUE, IF(IFERROR(VLOOKUP(E1139,Store_SRP!B2:I110,8, FALSE), TRUE)=TRUE,VLOOKUP(E1139,Store_VAM!B2:I273,8, FALSE),VLOOKUP(E1139,Store_SRP!B2:I110,8, FALSE)), VLOOKUP(E1139,Store_Showcase!B2:I144,8, FALSE))</f>
      </c>
      <c r="T1139">
        <f>VLOOKUP(G1139,Sku_Consolidated!A2:R957,18,FALSE)</f>
      </c>
      <c r="U1139">
        <v>6777</v>
      </c>
      <c r="V1139">
        <f>IF(VLOOKUP(G1139,Sku_Consolidated!A2:S957,19,FALSE)="SHOWCASE", VLOOKUP(E1139,Store_Showcase!B2:L144,11, FALSE), IF(VLOOKUP(G1139,Sku_Consolidated!A2:S957,19,FALSE)="VAM",VLOOKUP(E1139,Store_VAM!B2:L273,11, FALSE),VLOOKUP(E1139,Store_SRP!B2:L110,11, FALSE)))</f>
      </c>
      <c r="W1139">
        <f>VLOOKUP(G1139,Sku_Consolidated!A2:W957,11,FALSE)</f>
      </c>
      <c r="X1139">
        <f>VLOOKUP(G1139,Sku_Consolidated!A2:H957,8,FALSE)</f>
      </c>
      <c r="Y1139">
        <f>VLOOKUP(G1139,Sku_Consolidated!A2:I957,9,FALSE)</f>
      </c>
      <c r="Z1139" t="s">
        <v>38</v>
      </c>
      <c r="AA1139">
        <f>VLOOKUP(G1139,Sku_Consolidated!A2:E957,5,FALSE)</f>
      </c>
      <c r="AB1139">
        <f>IF(VLOOKUP(G1139,Sku_Consolidated!A2:S957,19,FALSE)="SHOWCASE", VLOOKUP(E1139,Store_Showcase!B2:N144,13, FALSE), IF(VLOOKUP(G1139,Sku_Consolidated!A2:S957,19,FALSE)="VAM",VLOOKUP(E1139,Store_VAM!B2:N273,13, FALSE),VLOOKUP(E1139,Store_SRP!B2:N110,13, FALSE)))</f>
      </c>
      <c r="AC1139">
        <f>IF(IFERROR(AB1139,TRUE)=TRUE, "-","OK")</f>
      </c>
      <c r="AD1139" s="8" t="s">
        <v>2524</v>
      </c>
      <c r="AE1139" s="8" t="s">
        <v>2525</v>
      </c>
      <c r="AF1139">
        <f>IF(IFERROR(VLOOKUP(E1139,Store_Showcase!B2:H144,{5}, FALSE), TRUE)=TRUE, IF(IFERROR(VLOOKUP(E1139,Store_SRP!B2:H110,{5}, FALSE), TRUE)=TRUE,VLOOKUP(E1139,Store_VAM!B2:H273,{5}, FALSE),VLOOKUP(E1139,Store_SRP!B2:H110,{5}, FALSE)), VLOOKUP(E1139,Store_Showcase!B2:H144,{5}, FALSE))</f>
      </c>
      <c r="AG1139">
        <f>IF(IFERROR(VLOOKUP(E1139,Store_Showcase!B2:H144,{6}, FALSE), TRUE)=TRUE, IF(IFERROR(VLOOKUP(E1139,Store_SRP!B2:H110,{6}, FALSE), TRUE)=TRUE,VLOOKUP(E1139,Store_VAM!B2:H273,{6}, FALSE),VLOOKUP(E1139,Store_SRP!B2:H110,{6}, FALSE)), VLOOKUP(E1139,Store_Showcase!B2:H144,{6}, FALSE))</f>
      </c>
      <c r="AH1139">
        <f>VLOOKUP(G1139,Sku_Consolidated!A2:R957,18,FALSE)</f>
      </c>
      <c r="AI1139">
        <f>VLOOKUP(G1139,Sku_Consolidated!A2:S957,19,FALSE)</f>
      </c>
      <c r="AJ1139">
        <f>VLOOKUP(G1139,Sku_Consolidated!A2:T957,20,FALSE)</f>
      </c>
    </row>
    <row r="1140" spans="1:36" x14ac:dyDescent="0.25">
      <c r="A1140">
        <v>2024</v>
      </c>
      <c r="B1140" t="s">
        <v>31</v>
      </c>
      <c r="C1140" t="s">
        <v>32</v>
      </c>
      <c r="D1140" t="s">
        <v>33</v>
      </c>
      <c r="E1140">
        <v>265</v>
      </c>
      <c r="F1140">
        <f>IF(IFERROR(VLOOKUP(E1140,Store_Showcase!B2:H144,{2}, FALSE), TRUE)=TRUE, IF(IFERROR(VLOOKUP(E1140,Store_SRP!B2:H110,{2}, FALSE), TRUE)=TRUE,VLOOKUP(E1140,Store_VAM!B2:H273,{2}, FALSE),VLOOKUP(E1140,Store_SRP!B2:H110,{2}, FALSE)), VLOOKUP(E1140,Store_Showcase!B2:H144,{2}, FALSE))</f>
      </c>
      <c r="G1140">
        <v>679818</v>
      </c>
      <c r="H1140" t="s">
        <v>2526</v>
      </c>
      <c r="I1140" s="8" t="s">
        <v>2527</v>
      </c>
      <c r="J1140" t="s">
        <v>36</v>
      </c>
      <c r="K1140" s="8">
        <f>IF(J1140="PCK", I1140, 0)</f>
      </c>
      <c r="L1140" s="8">
        <f>IF(J1140="KLS", I1140, IF(J1140="PCK", I1140*VLOOKUP(G1140,Sku_Consolidated!A2:U957,21, FALSE),I1140*VLOOKUP(G1140,Sku_Consolidated!A2:U957,21, FALSE)))</f>
      </c>
      <c r="M1140" s="8">
        <f>IF(J1140="PCS", I1140, 0)</f>
      </c>
      <c r="N1140" s="8" t="s">
        <v>2528</v>
      </c>
      <c r="O1140" s="8">
        <f>N1140 * VLOOKUP(E1140&amp;VLOOKUP(G1140,Sku_Consolidated!A2:Q957,17,FALSE),Sku_CommRate!A2:E1002, 5, FALSE)</f>
      </c>
      <c r="P1140" s="8">
        <f>N1140 - O1140</f>
      </c>
      <c r="Q1140">
        <f>VLOOKUP(G1140,Sku_Consolidated!A2:G957,7, FALSE)</f>
      </c>
      <c r="R1140">
        <f>IF(IFERROR(VLOOKUP(E1140,Store_Showcase!B2:H144,7, FALSE), TRUE)=TRUE, IF(IFERROR(VLOOKUP(E1140,Store_SRP!B2:H110,7, FALSE), TRUE)=TRUE,VLOOKUP(E1140,Store_VAM!B2:H273,7, FALSE),VLOOKUP(E1140,Store_SRP!B2:H110,7, FALSE)), VLOOKUP(E1140,Store_Showcase!B2:H144,7, FALSE))</f>
      </c>
      <c r="S1140">
        <f>IF(IFERROR(VLOOKUP(E1140,Store_Showcase!B2:I144,8, FALSE), TRUE)=TRUE, IF(IFERROR(VLOOKUP(E1140,Store_SRP!B2:I110,8, FALSE), TRUE)=TRUE,VLOOKUP(E1140,Store_VAM!B2:I273,8, FALSE),VLOOKUP(E1140,Store_SRP!B2:I110,8, FALSE)), VLOOKUP(E1140,Store_Showcase!B2:I144,8, FALSE))</f>
      </c>
      <c r="T1140">
        <f>VLOOKUP(G1140,Sku_Consolidated!A2:R957,18,FALSE)</f>
      </c>
      <c r="U1140">
        <v>10238</v>
      </c>
      <c r="V1140">
        <f>IF(VLOOKUP(G1140,Sku_Consolidated!A2:S957,19,FALSE)="SHOWCASE", VLOOKUP(E1140,Store_Showcase!B2:L144,11, FALSE), IF(VLOOKUP(G1140,Sku_Consolidated!A2:S957,19,FALSE)="VAM",VLOOKUP(E1140,Store_VAM!B2:L273,11, FALSE),VLOOKUP(E1140,Store_SRP!B2:L110,11, FALSE)))</f>
      </c>
      <c r="W1140">
        <f>VLOOKUP(G1140,Sku_Consolidated!A2:W957,11,FALSE)</f>
      </c>
      <c r="X1140">
        <f>VLOOKUP(G1140,Sku_Consolidated!A2:H957,8,FALSE)</f>
      </c>
      <c r="Y1140">
        <f>VLOOKUP(G1140,Sku_Consolidated!A2:I957,9,FALSE)</f>
      </c>
      <c r="Z1140" t="s">
        <v>38</v>
      </c>
      <c r="AA1140">
        <f>VLOOKUP(G1140,Sku_Consolidated!A2:E957,5,FALSE)</f>
      </c>
      <c r="AB1140">
        <f>IF(VLOOKUP(G1140,Sku_Consolidated!A2:S957,19,FALSE)="SHOWCASE", VLOOKUP(E1140,Store_Showcase!B2:N144,13, FALSE), IF(VLOOKUP(G1140,Sku_Consolidated!A2:S957,19,FALSE)="VAM",VLOOKUP(E1140,Store_VAM!B2:N273,13, FALSE),VLOOKUP(E1140,Store_SRP!B2:N110,13, FALSE)))</f>
      </c>
      <c r="AC1140">
        <f>IF(IFERROR(AB1140,TRUE)=TRUE, "-","OK")</f>
      </c>
      <c r="AD1140" s="8" t="s">
        <v>2528</v>
      </c>
      <c r="AE1140" s="8" t="s">
        <v>39</v>
      </c>
      <c r="AF1140">
        <f>IF(IFERROR(VLOOKUP(E1140,Store_Showcase!B2:H144,{5}, FALSE), TRUE)=TRUE, IF(IFERROR(VLOOKUP(E1140,Store_SRP!B2:H110,{5}, FALSE), TRUE)=TRUE,VLOOKUP(E1140,Store_VAM!B2:H273,{5}, FALSE),VLOOKUP(E1140,Store_SRP!B2:H110,{5}, FALSE)), VLOOKUP(E1140,Store_Showcase!B2:H144,{5}, FALSE))</f>
      </c>
      <c r="AG1140">
        <f>IF(IFERROR(VLOOKUP(E1140,Store_Showcase!B2:H144,{6}, FALSE), TRUE)=TRUE, IF(IFERROR(VLOOKUP(E1140,Store_SRP!B2:H110,{6}, FALSE), TRUE)=TRUE,VLOOKUP(E1140,Store_VAM!B2:H273,{6}, FALSE),VLOOKUP(E1140,Store_SRP!B2:H110,{6}, FALSE)), VLOOKUP(E1140,Store_Showcase!B2:H144,{6}, FALSE))</f>
      </c>
      <c r="AH1140">
        <f>VLOOKUP(G1140,Sku_Consolidated!A2:R957,18,FALSE)</f>
      </c>
      <c r="AI1140">
        <f>VLOOKUP(G1140,Sku_Consolidated!A2:S957,19,FALSE)</f>
      </c>
      <c r="AJ1140">
        <f>VLOOKUP(G1140,Sku_Consolidated!A2:T957,20,FALSE)</f>
      </c>
    </row>
    <row r="1141" spans="1:36" x14ac:dyDescent="0.25">
      <c r="A1141">
        <v>2024</v>
      </c>
      <c r="B1141" t="s">
        <v>31</v>
      </c>
      <c r="C1141" t="s">
        <v>32</v>
      </c>
      <c r="D1141" t="s">
        <v>33</v>
      </c>
      <c r="E1141">
        <v>252</v>
      </c>
      <c r="F1141">
        <f>IF(IFERROR(VLOOKUP(E1141,Store_Showcase!B2:H144,{2}, FALSE), TRUE)=TRUE, IF(IFERROR(VLOOKUP(E1141,Store_SRP!B2:H110,{2}, FALSE), TRUE)=TRUE,VLOOKUP(E1141,Store_VAM!B2:H273,{2}, FALSE),VLOOKUP(E1141,Store_SRP!B2:H110,{2}, FALSE)), VLOOKUP(E1141,Store_Showcase!B2:H144,{2}, FALSE))</f>
      </c>
      <c r="G1141">
        <v>655316</v>
      </c>
      <c r="H1141" t="s">
        <v>875</v>
      </c>
      <c r="I1141" s="8" t="s">
        <v>2366</v>
      </c>
      <c r="J1141" t="s">
        <v>36</v>
      </c>
      <c r="K1141" s="8">
        <f>IF(J1141="PCK", I1141, 0)</f>
      </c>
      <c r="L1141" s="8">
        <f>IF(J1141="KLS", I1141, IF(J1141="PCK", I1141*VLOOKUP(G1141,Sku_Consolidated!A2:U957,21, FALSE),I1141*VLOOKUP(G1141,Sku_Consolidated!A2:U957,21, FALSE)))</f>
      </c>
      <c r="M1141" s="8">
        <f>IF(J1141="PCS", I1141, 0)</f>
      </c>
      <c r="N1141" s="8" t="s">
        <v>2529</v>
      </c>
      <c r="O1141" s="8">
        <f>N1141 * VLOOKUP(E1141&amp;VLOOKUP(G1141,Sku_Consolidated!A2:Q957,17,FALSE),Sku_CommRate!A2:E1002, 5, FALSE)</f>
      </c>
      <c r="P1141" s="8">
        <f>N1141 - O1141</f>
      </c>
      <c r="Q1141">
        <f>VLOOKUP(G1141,Sku_Consolidated!A2:G957,7, FALSE)</f>
      </c>
      <c r="R1141">
        <f>IF(IFERROR(VLOOKUP(E1141,Store_Showcase!B2:H144,7, FALSE), TRUE)=TRUE, IF(IFERROR(VLOOKUP(E1141,Store_SRP!B2:H110,7, FALSE), TRUE)=TRUE,VLOOKUP(E1141,Store_VAM!B2:H273,7, FALSE),VLOOKUP(E1141,Store_SRP!B2:H110,7, FALSE)), VLOOKUP(E1141,Store_Showcase!B2:H144,7, FALSE))</f>
      </c>
      <c r="S1141">
        <f>IF(IFERROR(VLOOKUP(E1141,Store_Showcase!B2:I144,8, FALSE), TRUE)=TRUE, IF(IFERROR(VLOOKUP(E1141,Store_SRP!B2:I110,8, FALSE), TRUE)=TRUE,VLOOKUP(E1141,Store_VAM!B2:I273,8, FALSE),VLOOKUP(E1141,Store_SRP!B2:I110,8, FALSE)), VLOOKUP(E1141,Store_Showcase!B2:I144,8, FALSE))</f>
      </c>
      <c r="T1141">
        <f>VLOOKUP(G1141,Sku_Consolidated!A2:R957,18,FALSE)</f>
      </c>
      <c r="U1141">
        <v>6241</v>
      </c>
      <c r="V1141">
        <f>IF(VLOOKUP(G1141,Sku_Consolidated!A2:S957,19,FALSE)="SHOWCASE", VLOOKUP(E1141,Store_Showcase!B2:L144,11, FALSE), IF(VLOOKUP(G1141,Sku_Consolidated!A2:S957,19,FALSE)="VAM",VLOOKUP(E1141,Store_VAM!B2:L273,11, FALSE),VLOOKUP(E1141,Store_SRP!B2:L110,11, FALSE)))</f>
      </c>
      <c r="W1141">
        <f>VLOOKUP(G1141,Sku_Consolidated!A2:W957,11,FALSE)</f>
      </c>
      <c r="X1141">
        <f>VLOOKUP(G1141,Sku_Consolidated!A2:H957,8,FALSE)</f>
      </c>
      <c r="Y1141">
        <f>VLOOKUP(G1141,Sku_Consolidated!A2:I957,9,FALSE)</f>
      </c>
      <c r="Z1141" t="s">
        <v>38</v>
      </c>
      <c r="AA1141">
        <f>VLOOKUP(G1141,Sku_Consolidated!A2:E957,5,FALSE)</f>
      </c>
      <c r="AB1141">
        <f>IF(VLOOKUP(G1141,Sku_Consolidated!A2:S957,19,FALSE)="SHOWCASE", VLOOKUP(E1141,Store_Showcase!B2:N144,13, FALSE), IF(VLOOKUP(G1141,Sku_Consolidated!A2:S957,19,FALSE)="VAM",VLOOKUP(E1141,Store_VAM!B2:N273,13, FALSE),VLOOKUP(E1141,Store_SRP!B2:N110,13, FALSE)))</f>
      </c>
      <c r="AC1141">
        <f>IF(IFERROR(AB1141,TRUE)=TRUE, "-","OK")</f>
      </c>
      <c r="AD1141" s="8" t="s">
        <v>2529</v>
      </c>
      <c r="AE1141" s="8" t="s">
        <v>39</v>
      </c>
      <c r="AF1141">
        <f>IF(IFERROR(VLOOKUP(E1141,Store_Showcase!B2:H144,{5}, FALSE), TRUE)=TRUE, IF(IFERROR(VLOOKUP(E1141,Store_SRP!B2:H110,{5}, FALSE), TRUE)=TRUE,VLOOKUP(E1141,Store_VAM!B2:H273,{5}, FALSE),VLOOKUP(E1141,Store_SRP!B2:H110,{5}, FALSE)), VLOOKUP(E1141,Store_Showcase!B2:H144,{5}, FALSE))</f>
      </c>
      <c r="AG1141">
        <f>IF(IFERROR(VLOOKUP(E1141,Store_Showcase!B2:H144,{6}, FALSE), TRUE)=TRUE, IF(IFERROR(VLOOKUP(E1141,Store_SRP!B2:H110,{6}, FALSE), TRUE)=TRUE,VLOOKUP(E1141,Store_VAM!B2:H273,{6}, FALSE),VLOOKUP(E1141,Store_SRP!B2:H110,{6}, FALSE)), VLOOKUP(E1141,Store_Showcase!B2:H144,{6}, FALSE))</f>
      </c>
      <c r="AH1141">
        <f>VLOOKUP(G1141,Sku_Consolidated!A2:R957,18,FALSE)</f>
      </c>
      <c r="AI1141">
        <f>VLOOKUP(G1141,Sku_Consolidated!A2:S957,19,FALSE)</f>
      </c>
      <c r="AJ1141">
        <f>VLOOKUP(G1141,Sku_Consolidated!A2:T957,20,FALSE)</f>
      </c>
    </row>
    <row r="1142" spans="1:36" x14ac:dyDescent="0.25">
      <c r="A1142">
        <v>2024</v>
      </c>
      <c r="B1142" t="s">
        <v>31</v>
      </c>
      <c r="C1142" t="s">
        <v>32</v>
      </c>
      <c r="D1142" t="s">
        <v>33</v>
      </c>
      <c r="E1142">
        <v>494</v>
      </c>
      <c r="F1142">
        <f>IF(IFERROR(VLOOKUP(E1142,Store_Showcase!B2:H144,{2}, FALSE), TRUE)=TRUE, IF(IFERROR(VLOOKUP(E1142,Store_SRP!B2:H110,{2}, FALSE), TRUE)=TRUE,VLOOKUP(E1142,Store_VAM!B2:H273,{2}, FALSE),VLOOKUP(E1142,Store_SRP!B2:H110,{2}, FALSE)), VLOOKUP(E1142,Store_Showcase!B2:H144,{2}, FALSE))</f>
      </c>
      <c r="G1142">
        <v>657353</v>
      </c>
      <c r="H1142" t="s">
        <v>779</v>
      </c>
      <c r="I1142" s="8" t="s">
        <v>1364</v>
      </c>
      <c r="J1142" t="s">
        <v>12</v>
      </c>
      <c r="K1142" s="8">
        <f>IF(J1142="PCK", I1142, 0)</f>
      </c>
      <c r="L1142" s="8">
        <f>IF(J1142="KLS", I1142, IF(J1142="PCK", I1142*VLOOKUP(G1142,Sku_Consolidated!A2:U957,21, FALSE),I1142*VLOOKUP(G1142,Sku_Consolidated!A2:U957,21, FALSE)))</f>
      </c>
      <c r="M1142" s="8">
        <f>IF(J1142="PCS", I1142, 0)</f>
      </c>
      <c r="N1142" s="8" t="s">
        <v>2530</v>
      </c>
      <c r="O1142" s="8">
        <f>N1142 * VLOOKUP(E1142&amp;VLOOKUP(G1142,Sku_Consolidated!A2:Q957,17,FALSE),Sku_CommRate!A2:E1002, 5, FALSE)</f>
      </c>
      <c r="P1142" s="8">
        <f>N1142 - O1142</f>
      </c>
      <c r="Q1142">
        <f>VLOOKUP(G1142,Sku_Consolidated!A2:G957,7, FALSE)</f>
      </c>
      <c r="R1142">
        <f>IF(IFERROR(VLOOKUP(E1142,Store_Showcase!B2:H144,7, FALSE), TRUE)=TRUE, IF(IFERROR(VLOOKUP(E1142,Store_SRP!B2:H110,7, FALSE), TRUE)=TRUE,VLOOKUP(E1142,Store_VAM!B2:H273,7, FALSE),VLOOKUP(E1142,Store_SRP!B2:H110,7, FALSE)), VLOOKUP(E1142,Store_Showcase!B2:H144,7, FALSE))</f>
      </c>
      <c r="S1142">
        <f>IF(IFERROR(VLOOKUP(E1142,Store_Showcase!B2:I144,8, FALSE), TRUE)=TRUE, IF(IFERROR(VLOOKUP(E1142,Store_SRP!B2:I110,8, FALSE), TRUE)=TRUE,VLOOKUP(E1142,Store_VAM!B2:I273,8, FALSE),VLOOKUP(E1142,Store_SRP!B2:I110,8, FALSE)), VLOOKUP(E1142,Store_Showcase!B2:I144,8, FALSE))</f>
      </c>
      <c r="T1142">
        <f>VLOOKUP(G1142,Sku_Consolidated!A2:R957,18,FALSE)</f>
      </c>
      <c r="U1142">
        <v>4806532531588</v>
      </c>
      <c r="V1142">
        <f>IF(VLOOKUP(G1142,Sku_Consolidated!A2:S957,19,FALSE)="SHOWCASE", VLOOKUP(E1142,Store_Showcase!B2:L144,11, FALSE), IF(VLOOKUP(G1142,Sku_Consolidated!A2:S957,19,FALSE)="VAM",VLOOKUP(E1142,Store_VAM!B2:L273,11, FALSE),VLOOKUP(E1142,Store_SRP!B2:L110,11, FALSE)))</f>
      </c>
      <c r="W1142">
        <f>VLOOKUP(G1142,Sku_Consolidated!A2:W957,11,FALSE)</f>
      </c>
      <c r="X1142">
        <f>VLOOKUP(G1142,Sku_Consolidated!A2:H957,8,FALSE)</f>
      </c>
      <c r="Y1142">
        <f>VLOOKUP(G1142,Sku_Consolidated!A2:I957,9,FALSE)</f>
      </c>
      <c r="Z1142" t="s">
        <v>38</v>
      </c>
      <c r="AA1142">
        <f>VLOOKUP(G1142,Sku_Consolidated!A2:E957,5,FALSE)</f>
      </c>
      <c r="AB1142">
        <f>IF(VLOOKUP(G1142,Sku_Consolidated!A2:S957,19,FALSE)="SHOWCASE", VLOOKUP(E1142,Store_Showcase!B2:N144,13, FALSE), IF(VLOOKUP(G1142,Sku_Consolidated!A2:S957,19,FALSE)="VAM",VLOOKUP(E1142,Store_VAM!B2:N273,13, FALSE),VLOOKUP(E1142,Store_SRP!B2:N110,13, FALSE)))</f>
      </c>
      <c r="AC1142">
        <f>IF(IFERROR(AB1142,TRUE)=TRUE, "-","OK")</f>
      </c>
      <c r="AD1142" s="8" t="s">
        <v>2531</v>
      </c>
      <c r="AE1142" s="8" t="s">
        <v>2532</v>
      </c>
      <c r="AF1142">
        <f>IF(IFERROR(VLOOKUP(E1142,Store_Showcase!B2:H144,{5}, FALSE), TRUE)=TRUE, IF(IFERROR(VLOOKUP(E1142,Store_SRP!B2:H110,{5}, FALSE), TRUE)=TRUE,VLOOKUP(E1142,Store_VAM!B2:H273,{5}, FALSE),VLOOKUP(E1142,Store_SRP!B2:H110,{5}, FALSE)), VLOOKUP(E1142,Store_Showcase!B2:H144,{5}, FALSE))</f>
      </c>
      <c r="AG1142">
        <f>IF(IFERROR(VLOOKUP(E1142,Store_Showcase!B2:H144,{6}, FALSE), TRUE)=TRUE, IF(IFERROR(VLOOKUP(E1142,Store_SRP!B2:H110,{6}, FALSE), TRUE)=TRUE,VLOOKUP(E1142,Store_VAM!B2:H273,{6}, FALSE),VLOOKUP(E1142,Store_SRP!B2:H110,{6}, FALSE)), VLOOKUP(E1142,Store_Showcase!B2:H144,{6}, FALSE))</f>
      </c>
      <c r="AH1142">
        <f>VLOOKUP(G1142,Sku_Consolidated!A2:R957,18,FALSE)</f>
      </c>
      <c r="AI1142">
        <f>VLOOKUP(G1142,Sku_Consolidated!A2:S957,19,FALSE)</f>
      </c>
      <c r="AJ1142">
        <f>VLOOKUP(G1142,Sku_Consolidated!A2:T957,20,FALSE)</f>
      </c>
    </row>
    <row r="1143" spans="1:36" x14ac:dyDescent="0.25">
      <c r="A1143">
        <v>2024</v>
      </c>
      <c r="B1143" t="s">
        <v>31</v>
      </c>
      <c r="C1143" t="s">
        <v>32</v>
      </c>
      <c r="D1143" t="s">
        <v>33</v>
      </c>
      <c r="E1143">
        <v>252</v>
      </c>
      <c r="F1143">
        <f>IF(IFERROR(VLOOKUP(E1143,Store_Showcase!B2:H144,{2}, FALSE), TRUE)=TRUE, IF(IFERROR(VLOOKUP(E1143,Store_SRP!B2:H110,{2}, FALSE), TRUE)=TRUE,VLOOKUP(E1143,Store_VAM!B2:H273,{2}, FALSE),VLOOKUP(E1143,Store_SRP!B2:H110,{2}, FALSE)), VLOOKUP(E1143,Store_Showcase!B2:H144,{2}, FALSE))</f>
      </c>
      <c r="G1143">
        <v>657353</v>
      </c>
      <c r="H1143" t="s">
        <v>779</v>
      </c>
      <c r="I1143" s="8" t="s">
        <v>1364</v>
      </c>
      <c r="J1143" t="s">
        <v>12</v>
      </c>
      <c r="K1143" s="8">
        <f>IF(J1143="PCK", I1143, 0)</f>
      </c>
      <c r="L1143" s="8">
        <f>IF(J1143="KLS", I1143, IF(J1143="PCK", I1143*VLOOKUP(G1143,Sku_Consolidated!A2:U957,21, FALSE),I1143*VLOOKUP(G1143,Sku_Consolidated!A2:U957,21, FALSE)))</f>
      </c>
      <c r="M1143" s="8">
        <f>IF(J1143="PCS", I1143, 0)</f>
      </c>
      <c r="N1143" s="8" t="s">
        <v>2530</v>
      </c>
      <c r="O1143" s="8">
        <f>N1143 * VLOOKUP(E1143&amp;VLOOKUP(G1143,Sku_Consolidated!A2:Q957,17,FALSE),Sku_CommRate!A2:E1002, 5, FALSE)</f>
      </c>
      <c r="P1143" s="8">
        <f>N1143 - O1143</f>
      </c>
      <c r="Q1143">
        <f>VLOOKUP(G1143,Sku_Consolidated!A2:G957,7, FALSE)</f>
      </c>
      <c r="R1143">
        <f>IF(IFERROR(VLOOKUP(E1143,Store_Showcase!B2:H144,7, FALSE), TRUE)=TRUE, IF(IFERROR(VLOOKUP(E1143,Store_SRP!B2:H110,7, FALSE), TRUE)=TRUE,VLOOKUP(E1143,Store_VAM!B2:H273,7, FALSE),VLOOKUP(E1143,Store_SRP!B2:H110,7, FALSE)), VLOOKUP(E1143,Store_Showcase!B2:H144,7, FALSE))</f>
      </c>
      <c r="S1143">
        <f>IF(IFERROR(VLOOKUP(E1143,Store_Showcase!B2:I144,8, FALSE), TRUE)=TRUE, IF(IFERROR(VLOOKUP(E1143,Store_SRP!B2:I110,8, FALSE), TRUE)=TRUE,VLOOKUP(E1143,Store_VAM!B2:I273,8, FALSE),VLOOKUP(E1143,Store_SRP!B2:I110,8, FALSE)), VLOOKUP(E1143,Store_Showcase!B2:I144,8, FALSE))</f>
      </c>
      <c r="T1143">
        <f>VLOOKUP(G1143,Sku_Consolidated!A2:R957,18,FALSE)</f>
      </c>
      <c r="U1143">
        <v>4806532531588</v>
      </c>
      <c r="V1143">
        <f>IF(VLOOKUP(G1143,Sku_Consolidated!A2:S957,19,FALSE)="SHOWCASE", VLOOKUP(E1143,Store_Showcase!B2:L144,11, FALSE), IF(VLOOKUP(G1143,Sku_Consolidated!A2:S957,19,FALSE)="VAM",VLOOKUP(E1143,Store_VAM!B2:L273,11, FALSE),VLOOKUP(E1143,Store_SRP!B2:L110,11, FALSE)))</f>
      </c>
      <c r="W1143">
        <f>VLOOKUP(G1143,Sku_Consolidated!A2:W957,11,FALSE)</f>
      </c>
      <c r="X1143">
        <f>VLOOKUP(G1143,Sku_Consolidated!A2:H957,8,FALSE)</f>
      </c>
      <c r="Y1143">
        <f>VLOOKUP(G1143,Sku_Consolidated!A2:I957,9,FALSE)</f>
      </c>
      <c r="Z1143" t="s">
        <v>38</v>
      </c>
      <c r="AA1143">
        <f>VLOOKUP(G1143,Sku_Consolidated!A2:E957,5,FALSE)</f>
      </c>
      <c r="AB1143">
        <f>IF(VLOOKUP(G1143,Sku_Consolidated!A2:S957,19,FALSE)="SHOWCASE", VLOOKUP(E1143,Store_Showcase!B2:N144,13, FALSE), IF(VLOOKUP(G1143,Sku_Consolidated!A2:S957,19,FALSE)="VAM",VLOOKUP(E1143,Store_VAM!B2:N273,13, FALSE),VLOOKUP(E1143,Store_SRP!B2:N110,13, FALSE)))</f>
      </c>
      <c r="AC1143">
        <f>IF(IFERROR(AB1143,TRUE)=TRUE, "-","OK")</f>
      </c>
      <c r="AD1143" s="8" t="s">
        <v>2531</v>
      </c>
      <c r="AE1143" s="8" t="s">
        <v>2532</v>
      </c>
      <c r="AF1143">
        <f>IF(IFERROR(VLOOKUP(E1143,Store_Showcase!B2:H144,{5}, FALSE), TRUE)=TRUE, IF(IFERROR(VLOOKUP(E1143,Store_SRP!B2:H110,{5}, FALSE), TRUE)=TRUE,VLOOKUP(E1143,Store_VAM!B2:H273,{5}, FALSE),VLOOKUP(E1143,Store_SRP!B2:H110,{5}, FALSE)), VLOOKUP(E1143,Store_Showcase!B2:H144,{5}, FALSE))</f>
      </c>
      <c r="AG1143">
        <f>IF(IFERROR(VLOOKUP(E1143,Store_Showcase!B2:H144,{6}, FALSE), TRUE)=TRUE, IF(IFERROR(VLOOKUP(E1143,Store_SRP!B2:H110,{6}, FALSE), TRUE)=TRUE,VLOOKUP(E1143,Store_VAM!B2:H273,{6}, FALSE),VLOOKUP(E1143,Store_SRP!B2:H110,{6}, FALSE)), VLOOKUP(E1143,Store_Showcase!B2:H144,{6}, FALSE))</f>
      </c>
      <c r="AH1143">
        <f>VLOOKUP(G1143,Sku_Consolidated!A2:R957,18,FALSE)</f>
      </c>
      <c r="AI1143">
        <f>VLOOKUP(G1143,Sku_Consolidated!A2:S957,19,FALSE)</f>
      </c>
      <c r="AJ1143">
        <f>VLOOKUP(G1143,Sku_Consolidated!A2:T957,20,FALSE)</f>
      </c>
    </row>
    <row r="1144" spans="1:36" x14ac:dyDescent="0.25">
      <c r="A1144">
        <v>2024</v>
      </c>
      <c r="B1144" t="s">
        <v>31</v>
      </c>
      <c r="C1144" t="s">
        <v>32</v>
      </c>
      <c r="D1144" t="s">
        <v>33</v>
      </c>
      <c r="E1144">
        <v>718</v>
      </c>
      <c r="F1144">
        <f>IF(IFERROR(VLOOKUP(E1144,Store_Showcase!B2:H144,{2}, FALSE), TRUE)=TRUE, IF(IFERROR(VLOOKUP(E1144,Store_SRP!B2:H110,{2}, FALSE), TRUE)=TRUE,VLOOKUP(E1144,Store_VAM!B2:H273,{2}, FALSE),VLOOKUP(E1144,Store_SRP!B2:H110,{2}, FALSE)), VLOOKUP(E1144,Store_Showcase!B2:H144,{2}, FALSE))</f>
      </c>
      <c r="G1144">
        <v>657353</v>
      </c>
      <c r="H1144" t="s">
        <v>779</v>
      </c>
      <c r="I1144" s="8" t="s">
        <v>1364</v>
      </c>
      <c r="J1144" t="s">
        <v>12</v>
      </c>
      <c r="K1144" s="8">
        <f>IF(J1144="PCK", I1144, 0)</f>
      </c>
      <c r="L1144" s="8">
        <f>IF(J1144="KLS", I1144, IF(J1144="PCK", I1144*VLOOKUP(G1144,Sku_Consolidated!A2:U957,21, FALSE),I1144*VLOOKUP(G1144,Sku_Consolidated!A2:U957,21, FALSE)))</f>
      </c>
      <c r="M1144" s="8">
        <f>IF(J1144="PCS", I1144, 0)</f>
      </c>
      <c r="N1144" s="8" t="s">
        <v>2533</v>
      </c>
      <c r="O1144" s="8">
        <f>N1144 * VLOOKUP(E1144&amp;VLOOKUP(G1144,Sku_Consolidated!A2:Q957,17,FALSE),Sku_CommRate!A2:E1002, 5, FALSE)</f>
      </c>
      <c r="P1144" s="8">
        <f>N1144 - O1144</f>
      </c>
      <c r="Q1144">
        <f>VLOOKUP(G1144,Sku_Consolidated!A2:G957,7, FALSE)</f>
      </c>
      <c r="R1144">
        <f>IF(IFERROR(VLOOKUP(E1144,Store_Showcase!B2:H144,7, FALSE), TRUE)=TRUE, IF(IFERROR(VLOOKUP(E1144,Store_SRP!B2:H110,7, FALSE), TRUE)=TRUE,VLOOKUP(E1144,Store_VAM!B2:H273,7, FALSE),VLOOKUP(E1144,Store_SRP!B2:H110,7, FALSE)), VLOOKUP(E1144,Store_Showcase!B2:H144,7, FALSE))</f>
      </c>
      <c r="S1144">
        <f>IF(IFERROR(VLOOKUP(E1144,Store_Showcase!B2:I144,8, FALSE), TRUE)=TRUE, IF(IFERROR(VLOOKUP(E1144,Store_SRP!B2:I110,8, FALSE), TRUE)=TRUE,VLOOKUP(E1144,Store_VAM!B2:I273,8, FALSE),VLOOKUP(E1144,Store_SRP!B2:I110,8, FALSE)), VLOOKUP(E1144,Store_Showcase!B2:I144,8, FALSE))</f>
      </c>
      <c r="T1144">
        <f>VLOOKUP(G1144,Sku_Consolidated!A2:R957,18,FALSE)</f>
      </c>
      <c r="U1144">
        <v>4806532531588</v>
      </c>
      <c r="V1144">
        <f>IF(VLOOKUP(G1144,Sku_Consolidated!A2:S957,19,FALSE)="SHOWCASE", VLOOKUP(E1144,Store_Showcase!B2:L144,11, FALSE), IF(VLOOKUP(G1144,Sku_Consolidated!A2:S957,19,FALSE)="VAM",VLOOKUP(E1144,Store_VAM!B2:L273,11, FALSE),VLOOKUP(E1144,Store_SRP!B2:L110,11, FALSE)))</f>
      </c>
      <c r="W1144">
        <f>VLOOKUP(G1144,Sku_Consolidated!A2:W957,11,FALSE)</f>
      </c>
      <c r="X1144">
        <f>VLOOKUP(G1144,Sku_Consolidated!A2:H957,8,FALSE)</f>
      </c>
      <c r="Y1144">
        <f>VLOOKUP(G1144,Sku_Consolidated!A2:I957,9,FALSE)</f>
      </c>
      <c r="Z1144" t="s">
        <v>38</v>
      </c>
      <c r="AA1144">
        <f>VLOOKUP(G1144,Sku_Consolidated!A2:E957,5,FALSE)</f>
      </c>
      <c r="AB1144">
        <f>IF(VLOOKUP(G1144,Sku_Consolidated!A2:S957,19,FALSE)="SHOWCASE", VLOOKUP(E1144,Store_Showcase!B2:N144,13, FALSE), IF(VLOOKUP(G1144,Sku_Consolidated!A2:S957,19,FALSE)="VAM",VLOOKUP(E1144,Store_VAM!B2:N273,13, FALSE),VLOOKUP(E1144,Store_SRP!B2:N110,13, FALSE)))</f>
      </c>
      <c r="AC1144">
        <f>IF(IFERROR(AB1144,TRUE)=TRUE, "-","OK")</f>
      </c>
      <c r="AD1144" s="8" t="s">
        <v>2534</v>
      </c>
      <c r="AE1144" s="8" t="s">
        <v>2535</v>
      </c>
      <c r="AF1144">
        <f>IF(IFERROR(VLOOKUP(E1144,Store_Showcase!B2:H144,{5}, FALSE), TRUE)=TRUE, IF(IFERROR(VLOOKUP(E1144,Store_SRP!B2:H110,{5}, FALSE), TRUE)=TRUE,VLOOKUP(E1144,Store_VAM!B2:H273,{5}, FALSE),VLOOKUP(E1144,Store_SRP!B2:H110,{5}, FALSE)), VLOOKUP(E1144,Store_Showcase!B2:H144,{5}, FALSE))</f>
      </c>
      <c r="AG1144">
        <f>IF(IFERROR(VLOOKUP(E1144,Store_Showcase!B2:H144,{6}, FALSE), TRUE)=TRUE, IF(IFERROR(VLOOKUP(E1144,Store_SRP!B2:H110,{6}, FALSE), TRUE)=TRUE,VLOOKUP(E1144,Store_VAM!B2:H273,{6}, FALSE),VLOOKUP(E1144,Store_SRP!B2:H110,{6}, FALSE)), VLOOKUP(E1144,Store_Showcase!B2:H144,{6}, FALSE))</f>
      </c>
      <c r="AH1144">
        <f>VLOOKUP(G1144,Sku_Consolidated!A2:R957,18,FALSE)</f>
      </c>
      <c r="AI1144">
        <f>VLOOKUP(G1144,Sku_Consolidated!A2:S957,19,FALSE)</f>
      </c>
      <c r="AJ1144">
        <f>VLOOKUP(G1144,Sku_Consolidated!A2:T957,20,FALSE)</f>
      </c>
    </row>
    <row r="1145" spans="1:36" x14ac:dyDescent="0.25">
      <c r="A1145">
        <v>2024</v>
      </c>
      <c r="B1145" t="s">
        <v>31</v>
      </c>
      <c r="C1145" t="s">
        <v>32</v>
      </c>
      <c r="D1145" t="s">
        <v>33</v>
      </c>
      <c r="E1145">
        <v>804</v>
      </c>
      <c r="F1145">
        <f>IF(IFERROR(VLOOKUP(E1145,Store_Showcase!B2:H144,{2}, FALSE), TRUE)=TRUE, IF(IFERROR(VLOOKUP(E1145,Store_SRP!B2:H110,{2}, FALSE), TRUE)=TRUE,VLOOKUP(E1145,Store_VAM!B2:H273,{2}, FALSE),VLOOKUP(E1145,Store_SRP!B2:H110,{2}, FALSE)), VLOOKUP(E1145,Store_Showcase!B2:H144,{2}, FALSE))</f>
      </c>
      <c r="G1145">
        <v>655512</v>
      </c>
      <c r="H1145" t="s">
        <v>63</v>
      </c>
      <c r="I1145" s="8" t="s">
        <v>2311</v>
      </c>
      <c r="J1145" t="s">
        <v>36</v>
      </c>
      <c r="K1145" s="8">
        <f>IF(J1145="PCK", I1145, 0)</f>
      </c>
      <c r="L1145" s="8">
        <f>IF(J1145="KLS", I1145, IF(J1145="PCK", I1145*VLOOKUP(G1145,Sku_Consolidated!A2:U957,21, FALSE),I1145*VLOOKUP(G1145,Sku_Consolidated!A2:U957,21, FALSE)))</f>
      </c>
      <c r="M1145" s="8">
        <f>IF(J1145="PCS", I1145, 0)</f>
      </c>
      <c r="N1145" s="8" t="s">
        <v>2536</v>
      </c>
      <c r="O1145" s="8">
        <f>N1145 * VLOOKUP(E1145&amp;VLOOKUP(G1145,Sku_Consolidated!A2:Q957,17,FALSE),Sku_CommRate!A2:E1002, 5, FALSE)</f>
      </c>
      <c r="P1145" s="8">
        <f>N1145 - O1145</f>
      </c>
      <c r="Q1145">
        <f>VLOOKUP(G1145,Sku_Consolidated!A2:G957,7, FALSE)</f>
      </c>
      <c r="R1145">
        <f>IF(IFERROR(VLOOKUP(E1145,Store_Showcase!B2:H144,7, FALSE), TRUE)=TRUE, IF(IFERROR(VLOOKUP(E1145,Store_SRP!B2:H110,7, FALSE), TRUE)=TRUE,VLOOKUP(E1145,Store_VAM!B2:H273,7, FALSE),VLOOKUP(E1145,Store_SRP!B2:H110,7, FALSE)), VLOOKUP(E1145,Store_Showcase!B2:H144,7, FALSE))</f>
      </c>
      <c r="S1145">
        <f>IF(IFERROR(VLOOKUP(E1145,Store_Showcase!B2:I144,8, FALSE), TRUE)=TRUE, IF(IFERROR(VLOOKUP(E1145,Store_SRP!B2:I110,8, FALSE), TRUE)=TRUE,VLOOKUP(E1145,Store_VAM!B2:I273,8, FALSE),VLOOKUP(E1145,Store_SRP!B2:I110,8, FALSE)), VLOOKUP(E1145,Store_Showcase!B2:I144,8, FALSE))</f>
      </c>
      <c r="T1145">
        <f>VLOOKUP(G1145,Sku_Consolidated!A2:R957,18,FALSE)</f>
      </c>
      <c r="U1145">
        <v>6334</v>
      </c>
      <c r="V1145">
        <f>IF(VLOOKUP(G1145,Sku_Consolidated!A2:S957,19,FALSE)="SHOWCASE", VLOOKUP(E1145,Store_Showcase!B2:L144,11, FALSE), IF(VLOOKUP(G1145,Sku_Consolidated!A2:S957,19,FALSE)="VAM",VLOOKUP(E1145,Store_VAM!B2:L273,11, FALSE),VLOOKUP(E1145,Store_SRP!B2:L110,11, FALSE)))</f>
      </c>
      <c r="W1145">
        <f>VLOOKUP(G1145,Sku_Consolidated!A2:W957,11,FALSE)</f>
      </c>
      <c r="X1145">
        <f>VLOOKUP(G1145,Sku_Consolidated!A2:H957,8,FALSE)</f>
      </c>
      <c r="Y1145">
        <f>VLOOKUP(G1145,Sku_Consolidated!A2:I957,9,FALSE)</f>
      </c>
      <c r="Z1145" t="s">
        <v>38</v>
      </c>
      <c r="AA1145">
        <f>VLOOKUP(G1145,Sku_Consolidated!A2:E957,5,FALSE)</f>
      </c>
      <c r="AB1145">
        <f>IF(VLOOKUP(G1145,Sku_Consolidated!A2:S957,19,FALSE)="SHOWCASE", VLOOKUP(E1145,Store_Showcase!B2:N144,13, FALSE), IF(VLOOKUP(G1145,Sku_Consolidated!A2:S957,19,FALSE)="VAM",VLOOKUP(E1145,Store_VAM!B2:N273,13, FALSE),VLOOKUP(E1145,Store_SRP!B2:N110,13, FALSE)))</f>
      </c>
      <c r="AC1145">
        <f>IF(IFERROR(AB1145,TRUE)=TRUE, "-","OK")</f>
      </c>
      <c r="AD1145" s="8" t="s">
        <v>2536</v>
      </c>
      <c r="AE1145" s="8" t="s">
        <v>39</v>
      </c>
      <c r="AF1145">
        <f>IF(IFERROR(VLOOKUP(E1145,Store_Showcase!B2:H144,{5}, FALSE), TRUE)=TRUE, IF(IFERROR(VLOOKUP(E1145,Store_SRP!B2:H110,{5}, FALSE), TRUE)=TRUE,VLOOKUP(E1145,Store_VAM!B2:H273,{5}, FALSE),VLOOKUP(E1145,Store_SRP!B2:H110,{5}, FALSE)), VLOOKUP(E1145,Store_Showcase!B2:H144,{5}, FALSE))</f>
      </c>
      <c r="AG1145">
        <f>IF(IFERROR(VLOOKUP(E1145,Store_Showcase!B2:H144,{6}, FALSE), TRUE)=TRUE, IF(IFERROR(VLOOKUP(E1145,Store_SRP!B2:H110,{6}, FALSE), TRUE)=TRUE,VLOOKUP(E1145,Store_VAM!B2:H273,{6}, FALSE),VLOOKUP(E1145,Store_SRP!B2:H110,{6}, FALSE)), VLOOKUP(E1145,Store_Showcase!B2:H144,{6}, FALSE))</f>
      </c>
      <c r="AH1145">
        <f>VLOOKUP(G1145,Sku_Consolidated!A2:R957,18,FALSE)</f>
      </c>
      <c r="AI1145">
        <f>VLOOKUP(G1145,Sku_Consolidated!A2:S957,19,FALSE)</f>
      </c>
      <c r="AJ1145">
        <f>VLOOKUP(G1145,Sku_Consolidated!A2:T957,20,FALSE)</f>
      </c>
    </row>
    <row r="1146" spans="1:36" x14ac:dyDescent="0.25">
      <c r="A1146">
        <v>2024</v>
      </c>
      <c r="B1146" t="s">
        <v>31</v>
      </c>
      <c r="C1146" t="s">
        <v>32</v>
      </c>
      <c r="D1146" t="s">
        <v>33</v>
      </c>
      <c r="E1146">
        <v>229</v>
      </c>
      <c r="F1146">
        <f>IF(IFERROR(VLOOKUP(E1146,Store_Showcase!B2:H144,{2}, FALSE), TRUE)=TRUE, IF(IFERROR(VLOOKUP(E1146,Store_SRP!B2:H110,{2}, FALSE), TRUE)=TRUE,VLOOKUP(E1146,Store_VAM!B2:H273,{2}, FALSE),VLOOKUP(E1146,Store_SRP!B2:H110,{2}, FALSE)), VLOOKUP(E1146,Store_Showcase!B2:H144,{2}, FALSE))</f>
      </c>
      <c r="G1146">
        <v>687767</v>
      </c>
      <c r="H1146" t="s">
        <v>1118</v>
      </c>
      <c r="I1146" s="8" t="s">
        <v>2006</v>
      </c>
      <c r="J1146" t="s">
        <v>493</v>
      </c>
      <c r="K1146" s="8">
        <f>IF(J1146="PCK", I1146, 0)</f>
      </c>
      <c r="L1146" s="8">
        <f>IF(J1146="KLS", I1146, IF(J1146="PCK", I1146*VLOOKUP(G1146,Sku_Consolidated!A2:U957,21, FALSE),I1146*VLOOKUP(G1146,Sku_Consolidated!A2:U957,21, FALSE)))</f>
      </c>
      <c r="M1146" s="8">
        <f>IF(J1146="PCS", I1146, 0)</f>
      </c>
      <c r="N1146" s="8" t="s">
        <v>2537</v>
      </c>
      <c r="O1146" s="8">
        <f>N1146 * VLOOKUP(E1146&amp;VLOOKUP(G1146,Sku_Consolidated!A2:Q957,17,FALSE),Sku_CommRate!A2:E1002, 5, FALSE)</f>
      </c>
      <c r="P1146" s="8">
        <f>N1146 - O1146</f>
      </c>
      <c r="Q1146">
        <f>VLOOKUP(G1146,Sku_Consolidated!A2:G957,7, FALSE)</f>
      </c>
      <c r="R1146">
        <f>IF(IFERROR(VLOOKUP(E1146,Store_Showcase!B2:H144,7, FALSE), TRUE)=TRUE, IF(IFERROR(VLOOKUP(E1146,Store_SRP!B2:H110,7, FALSE), TRUE)=TRUE,VLOOKUP(E1146,Store_VAM!B2:H273,7, FALSE),VLOOKUP(E1146,Store_SRP!B2:H110,7, FALSE)), VLOOKUP(E1146,Store_Showcase!B2:H144,7, FALSE))</f>
      </c>
      <c r="S1146">
        <f>IF(IFERROR(VLOOKUP(E1146,Store_Showcase!B2:I144,8, FALSE), TRUE)=TRUE, IF(IFERROR(VLOOKUP(E1146,Store_SRP!B2:I110,8, FALSE), TRUE)=TRUE,VLOOKUP(E1146,Store_VAM!B2:I273,8, FALSE),VLOOKUP(E1146,Store_SRP!B2:I110,8, FALSE)), VLOOKUP(E1146,Store_Showcase!B2:I144,8, FALSE))</f>
      </c>
      <c r="T1146">
        <f>VLOOKUP(G1146,Sku_Consolidated!A2:R957,18,FALSE)</f>
      </c>
      <c r="U1146">
        <v>4806532531557</v>
      </c>
      <c r="V1146">
        <f>IF(VLOOKUP(G1146,Sku_Consolidated!A2:S957,19,FALSE)="SHOWCASE", VLOOKUP(E1146,Store_Showcase!B2:L144,11, FALSE), IF(VLOOKUP(G1146,Sku_Consolidated!A2:S957,19,FALSE)="VAM",VLOOKUP(E1146,Store_VAM!B2:L273,11, FALSE),VLOOKUP(E1146,Store_SRP!B2:L110,11, FALSE)))</f>
      </c>
      <c r="W1146">
        <f>VLOOKUP(G1146,Sku_Consolidated!A2:W957,11,FALSE)</f>
      </c>
      <c r="X1146">
        <f>VLOOKUP(G1146,Sku_Consolidated!A2:H957,8,FALSE)</f>
      </c>
      <c r="Y1146">
        <f>VLOOKUP(G1146,Sku_Consolidated!A2:I957,9,FALSE)</f>
      </c>
      <c r="Z1146" t="s">
        <v>38</v>
      </c>
      <c r="AA1146">
        <f>VLOOKUP(G1146,Sku_Consolidated!A2:E957,5,FALSE)</f>
      </c>
      <c r="AB1146">
        <f>IF(VLOOKUP(G1146,Sku_Consolidated!A2:S957,19,FALSE)="SHOWCASE", VLOOKUP(E1146,Store_Showcase!B2:N144,13, FALSE), IF(VLOOKUP(G1146,Sku_Consolidated!A2:S957,19,FALSE)="VAM",VLOOKUP(E1146,Store_VAM!B2:N273,13, FALSE),VLOOKUP(E1146,Store_SRP!B2:N110,13, FALSE)))</f>
      </c>
      <c r="AC1146">
        <f>IF(IFERROR(AB1146,TRUE)=TRUE, "-","OK")</f>
      </c>
      <c r="AD1146" s="8" t="s">
        <v>2538</v>
      </c>
      <c r="AE1146" s="8" t="s">
        <v>2539</v>
      </c>
      <c r="AF1146">
        <f>IF(IFERROR(VLOOKUP(E1146,Store_Showcase!B2:H144,{5}, FALSE), TRUE)=TRUE, IF(IFERROR(VLOOKUP(E1146,Store_SRP!B2:H110,{5}, FALSE), TRUE)=TRUE,VLOOKUP(E1146,Store_VAM!B2:H273,{5}, FALSE),VLOOKUP(E1146,Store_SRP!B2:H110,{5}, FALSE)), VLOOKUP(E1146,Store_Showcase!B2:H144,{5}, FALSE))</f>
      </c>
      <c r="AG1146">
        <f>IF(IFERROR(VLOOKUP(E1146,Store_Showcase!B2:H144,{6}, FALSE), TRUE)=TRUE, IF(IFERROR(VLOOKUP(E1146,Store_SRP!B2:H110,{6}, FALSE), TRUE)=TRUE,VLOOKUP(E1146,Store_VAM!B2:H273,{6}, FALSE),VLOOKUP(E1146,Store_SRP!B2:H110,{6}, FALSE)), VLOOKUP(E1146,Store_Showcase!B2:H144,{6}, FALSE))</f>
      </c>
      <c r="AH1146">
        <f>VLOOKUP(G1146,Sku_Consolidated!A2:R957,18,FALSE)</f>
      </c>
      <c r="AI1146">
        <f>VLOOKUP(G1146,Sku_Consolidated!A2:S957,19,FALSE)</f>
      </c>
      <c r="AJ1146">
        <f>VLOOKUP(G1146,Sku_Consolidated!A2:T957,20,FALSE)</f>
      </c>
    </row>
    <row r="1147" spans="1:36" x14ac:dyDescent="0.25">
      <c r="A1147">
        <v>2024</v>
      </c>
      <c r="B1147" t="s">
        <v>31</v>
      </c>
      <c r="C1147" t="s">
        <v>32</v>
      </c>
      <c r="D1147" t="s">
        <v>33</v>
      </c>
      <c r="E1147">
        <v>816</v>
      </c>
      <c r="F1147">
        <f>IF(IFERROR(VLOOKUP(E1147,Store_Showcase!B2:H144,{2}, FALSE), TRUE)=TRUE, IF(IFERROR(VLOOKUP(E1147,Store_SRP!B2:H110,{2}, FALSE), TRUE)=TRUE,VLOOKUP(E1147,Store_VAM!B2:H273,{2}, FALSE),VLOOKUP(E1147,Store_SRP!B2:H110,{2}, FALSE)), VLOOKUP(E1147,Store_Showcase!B2:H144,{2}, FALSE))</f>
      </c>
      <c r="G1147">
        <v>687767</v>
      </c>
      <c r="H1147" t="s">
        <v>1118</v>
      </c>
      <c r="I1147" s="8" t="s">
        <v>2006</v>
      </c>
      <c r="J1147" t="s">
        <v>493</v>
      </c>
      <c r="K1147" s="8">
        <f>IF(J1147="PCK", I1147, 0)</f>
      </c>
      <c r="L1147" s="8">
        <f>IF(J1147="KLS", I1147, IF(J1147="PCK", I1147*VLOOKUP(G1147,Sku_Consolidated!A2:U957,21, FALSE),I1147*VLOOKUP(G1147,Sku_Consolidated!A2:U957,21, FALSE)))</f>
      </c>
      <c r="M1147" s="8">
        <f>IF(J1147="PCS", I1147, 0)</f>
      </c>
      <c r="N1147" s="8" t="s">
        <v>2537</v>
      </c>
      <c r="O1147" s="8">
        <f>N1147 * VLOOKUP(E1147&amp;VLOOKUP(G1147,Sku_Consolidated!A2:Q957,17,FALSE),Sku_CommRate!A2:E1002, 5, FALSE)</f>
      </c>
      <c r="P1147" s="8">
        <f>N1147 - O1147</f>
      </c>
      <c r="Q1147">
        <f>VLOOKUP(G1147,Sku_Consolidated!A2:G957,7, FALSE)</f>
      </c>
      <c r="R1147">
        <f>IF(IFERROR(VLOOKUP(E1147,Store_Showcase!B2:H144,7, FALSE), TRUE)=TRUE, IF(IFERROR(VLOOKUP(E1147,Store_SRP!B2:H110,7, FALSE), TRUE)=TRUE,VLOOKUP(E1147,Store_VAM!B2:H273,7, FALSE),VLOOKUP(E1147,Store_SRP!B2:H110,7, FALSE)), VLOOKUP(E1147,Store_Showcase!B2:H144,7, FALSE))</f>
      </c>
      <c r="S1147">
        <f>IF(IFERROR(VLOOKUP(E1147,Store_Showcase!B2:I144,8, FALSE), TRUE)=TRUE, IF(IFERROR(VLOOKUP(E1147,Store_SRP!B2:I110,8, FALSE), TRUE)=TRUE,VLOOKUP(E1147,Store_VAM!B2:I273,8, FALSE),VLOOKUP(E1147,Store_SRP!B2:I110,8, FALSE)), VLOOKUP(E1147,Store_Showcase!B2:I144,8, FALSE))</f>
      </c>
      <c r="T1147">
        <f>VLOOKUP(G1147,Sku_Consolidated!A2:R957,18,FALSE)</f>
      </c>
      <c r="U1147">
        <v>4806532531557</v>
      </c>
      <c r="V1147">
        <f>IF(VLOOKUP(G1147,Sku_Consolidated!A2:S957,19,FALSE)="SHOWCASE", VLOOKUP(E1147,Store_Showcase!B2:L144,11, FALSE), IF(VLOOKUP(G1147,Sku_Consolidated!A2:S957,19,FALSE)="VAM",VLOOKUP(E1147,Store_VAM!B2:L273,11, FALSE),VLOOKUP(E1147,Store_SRP!B2:L110,11, FALSE)))</f>
      </c>
      <c r="W1147">
        <f>VLOOKUP(G1147,Sku_Consolidated!A2:W957,11,FALSE)</f>
      </c>
      <c r="X1147">
        <f>VLOOKUP(G1147,Sku_Consolidated!A2:H957,8,FALSE)</f>
      </c>
      <c r="Y1147">
        <f>VLOOKUP(G1147,Sku_Consolidated!A2:I957,9,FALSE)</f>
      </c>
      <c r="Z1147" t="s">
        <v>38</v>
      </c>
      <c r="AA1147">
        <f>VLOOKUP(G1147,Sku_Consolidated!A2:E957,5,FALSE)</f>
      </c>
      <c r="AB1147">
        <f>IF(VLOOKUP(G1147,Sku_Consolidated!A2:S957,19,FALSE)="SHOWCASE", VLOOKUP(E1147,Store_Showcase!B2:N144,13, FALSE), IF(VLOOKUP(G1147,Sku_Consolidated!A2:S957,19,FALSE)="VAM",VLOOKUP(E1147,Store_VAM!B2:N273,13, FALSE),VLOOKUP(E1147,Store_SRP!B2:N110,13, FALSE)))</f>
      </c>
      <c r="AC1147">
        <f>IF(IFERROR(AB1147,TRUE)=TRUE, "-","OK")</f>
      </c>
      <c r="AD1147" s="8" t="s">
        <v>2538</v>
      </c>
      <c r="AE1147" s="8" t="s">
        <v>2539</v>
      </c>
      <c r="AF1147">
        <f>IF(IFERROR(VLOOKUP(E1147,Store_Showcase!B2:H144,{5}, FALSE), TRUE)=TRUE, IF(IFERROR(VLOOKUP(E1147,Store_SRP!B2:H110,{5}, FALSE), TRUE)=TRUE,VLOOKUP(E1147,Store_VAM!B2:H273,{5}, FALSE),VLOOKUP(E1147,Store_SRP!B2:H110,{5}, FALSE)), VLOOKUP(E1147,Store_Showcase!B2:H144,{5}, FALSE))</f>
      </c>
      <c r="AG1147">
        <f>IF(IFERROR(VLOOKUP(E1147,Store_Showcase!B2:H144,{6}, FALSE), TRUE)=TRUE, IF(IFERROR(VLOOKUP(E1147,Store_SRP!B2:H110,{6}, FALSE), TRUE)=TRUE,VLOOKUP(E1147,Store_VAM!B2:H273,{6}, FALSE),VLOOKUP(E1147,Store_SRP!B2:H110,{6}, FALSE)), VLOOKUP(E1147,Store_Showcase!B2:H144,{6}, FALSE))</f>
      </c>
      <c r="AH1147">
        <f>VLOOKUP(G1147,Sku_Consolidated!A2:R957,18,FALSE)</f>
      </c>
      <c r="AI1147">
        <f>VLOOKUP(G1147,Sku_Consolidated!A2:S957,19,FALSE)</f>
      </c>
      <c r="AJ1147">
        <f>VLOOKUP(G1147,Sku_Consolidated!A2:T957,20,FALSE)</f>
      </c>
    </row>
    <row r="1148" spans="1:36" x14ac:dyDescent="0.25">
      <c r="A1148">
        <v>2024</v>
      </c>
      <c r="B1148" t="s">
        <v>31</v>
      </c>
      <c r="C1148" t="s">
        <v>32</v>
      </c>
      <c r="D1148" t="s">
        <v>33</v>
      </c>
      <c r="E1148">
        <v>814</v>
      </c>
      <c r="F1148">
        <f>IF(IFERROR(VLOOKUP(E1148,Store_Showcase!B2:H144,{2}, FALSE), TRUE)=TRUE, IF(IFERROR(VLOOKUP(E1148,Store_SRP!B2:H110,{2}, FALSE), TRUE)=TRUE,VLOOKUP(E1148,Store_VAM!B2:H273,{2}, FALSE),VLOOKUP(E1148,Store_SRP!B2:H110,{2}, FALSE)), VLOOKUP(E1148,Store_Showcase!B2:H144,{2}, FALSE))</f>
      </c>
      <c r="G1148">
        <v>655325</v>
      </c>
      <c r="H1148" t="s">
        <v>377</v>
      </c>
      <c r="I1148" s="8" t="s">
        <v>2540</v>
      </c>
      <c r="J1148" t="s">
        <v>36</v>
      </c>
      <c r="K1148" s="8">
        <f>IF(J1148="PCK", I1148, 0)</f>
      </c>
      <c r="L1148" s="8">
        <f>IF(J1148="KLS", I1148, IF(J1148="PCK", I1148*VLOOKUP(G1148,Sku_Consolidated!A2:U957,21, FALSE),I1148*VLOOKUP(G1148,Sku_Consolidated!A2:U957,21, FALSE)))</f>
      </c>
      <c r="M1148" s="8">
        <f>IF(J1148="PCS", I1148, 0)</f>
      </c>
      <c r="N1148" s="8" t="s">
        <v>2541</v>
      </c>
      <c r="O1148" s="8">
        <f>N1148 * VLOOKUP(E1148&amp;VLOOKUP(G1148,Sku_Consolidated!A2:Q957,17,FALSE),Sku_CommRate!A2:E1002, 5, FALSE)</f>
      </c>
      <c r="P1148" s="8">
        <f>N1148 - O1148</f>
      </c>
      <c r="Q1148">
        <f>VLOOKUP(G1148,Sku_Consolidated!A2:G957,7, FALSE)</f>
      </c>
      <c r="R1148">
        <f>IF(IFERROR(VLOOKUP(E1148,Store_Showcase!B2:H144,7, FALSE), TRUE)=TRUE, IF(IFERROR(VLOOKUP(E1148,Store_SRP!B2:H110,7, FALSE), TRUE)=TRUE,VLOOKUP(E1148,Store_VAM!B2:H273,7, FALSE),VLOOKUP(E1148,Store_SRP!B2:H110,7, FALSE)), VLOOKUP(E1148,Store_Showcase!B2:H144,7, FALSE))</f>
      </c>
      <c r="S1148">
        <f>IF(IFERROR(VLOOKUP(E1148,Store_Showcase!B2:I144,8, FALSE), TRUE)=TRUE, IF(IFERROR(VLOOKUP(E1148,Store_SRP!B2:I110,8, FALSE), TRUE)=TRUE,VLOOKUP(E1148,Store_VAM!B2:I273,8, FALSE),VLOOKUP(E1148,Store_SRP!B2:I110,8, FALSE)), VLOOKUP(E1148,Store_Showcase!B2:I144,8, FALSE))</f>
      </c>
      <c r="T1148">
        <f>VLOOKUP(G1148,Sku_Consolidated!A2:R957,18,FALSE)</f>
      </c>
      <c r="U1148">
        <v>6250</v>
      </c>
      <c r="V1148">
        <f>IF(VLOOKUP(G1148,Sku_Consolidated!A2:S957,19,FALSE)="SHOWCASE", VLOOKUP(E1148,Store_Showcase!B2:L144,11, FALSE), IF(VLOOKUP(G1148,Sku_Consolidated!A2:S957,19,FALSE)="VAM",VLOOKUP(E1148,Store_VAM!B2:L273,11, FALSE),VLOOKUP(E1148,Store_SRP!B2:L110,11, FALSE)))</f>
      </c>
      <c r="W1148">
        <f>VLOOKUP(G1148,Sku_Consolidated!A2:W957,11,FALSE)</f>
      </c>
      <c r="X1148">
        <f>VLOOKUP(G1148,Sku_Consolidated!A2:H957,8,FALSE)</f>
      </c>
      <c r="Y1148">
        <f>VLOOKUP(G1148,Sku_Consolidated!A2:I957,9,FALSE)</f>
      </c>
      <c r="Z1148" t="s">
        <v>38</v>
      </c>
      <c r="AA1148">
        <f>VLOOKUP(G1148,Sku_Consolidated!A2:E957,5,FALSE)</f>
      </c>
      <c r="AB1148">
        <f>IF(VLOOKUP(G1148,Sku_Consolidated!A2:S957,19,FALSE)="SHOWCASE", VLOOKUP(E1148,Store_Showcase!B2:N144,13, FALSE), IF(VLOOKUP(G1148,Sku_Consolidated!A2:S957,19,FALSE)="VAM",VLOOKUP(E1148,Store_VAM!B2:N273,13, FALSE),VLOOKUP(E1148,Store_SRP!B2:N110,13, FALSE)))</f>
      </c>
      <c r="AC1148">
        <f>IF(IFERROR(AB1148,TRUE)=TRUE, "-","OK")</f>
      </c>
      <c r="AD1148" s="8" t="s">
        <v>2541</v>
      </c>
      <c r="AE1148" s="8" t="s">
        <v>39</v>
      </c>
      <c r="AF1148">
        <f>IF(IFERROR(VLOOKUP(E1148,Store_Showcase!B2:H144,{5}, FALSE), TRUE)=TRUE, IF(IFERROR(VLOOKUP(E1148,Store_SRP!B2:H110,{5}, FALSE), TRUE)=TRUE,VLOOKUP(E1148,Store_VAM!B2:H273,{5}, FALSE),VLOOKUP(E1148,Store_SRP!B2:H110,{5}, FALSE)), VLOOKUP(E1148,Store_Showcase!B2:H144,{5}, FALSE))</f>
      </c>
      <c r="AG1148">
        <f>IF(IFERROR(VLOOKUP(E1148,Store_Showcase!B2:H144,{6}, FALSE), TRUE)=TRUE, IF(IFERROR(VLOOKUP(E1148,Store_SRP!B2:H110,{6}, FALSE), TRUE)=TRUE,VLOOKUP(E1148,Store_VAM!B2:H273,{6}, FALSE),VLOOKUP(E1148,Store_SRP!B2:H110,{6}, FALSE)), VLOOKUP(E1148,Store_Showcase!B2:H144,{6}, FALSE))</f>
      </c>
      <c r="AH1148">
        <f>VLOOKUP(G1148,Sku_Consolidated!A2:R957,18,FALSE)</f>
      </c>
      <c r="AI1148">
        <f>VLOOKUP(G1148,Sku_Consolidated!A2:S957,19,FALSE)</f>
      </c>
      <c r="AJ1148">
        <f>VLOOKUP(G1148,Sku_Consolidated!A2:T957,20,FALSE)</f>
      </c>
    </row>
    <row r="1149" spans="1:36" x14ac:dyDescent="0.25">
      <c r="A1149">
        <v>2024</v>
      </c>
      <c r="B1149" t="s">
        <v>31</v>
      </c>
      <c r="C1149" t="s">
        <v>32</v>
      </c>
      <c r="D1149" t="s">
        <v>33</v>
      </c>
      <c r="E1149">
        <v>731</v>
      </c>
      <c r="F1149">
        <f>IF(IFERROR(VLOOKUP(E1149,Store_Showcase!B2:H144,{2}, FALSE), TRUE)=TRUE, IF(IFERROR(VLOOKUP(E1149,Store_SRP!B2:H110,{2}, FALSE), TRUE)=TRUE,VLOOKUP(E1149,Store_VAM!B2:H273,{2}, FALSE),VLOOKUP(E1149,Store_SRP!B2:H110,{2}, FALSE)), VLOOKUP(E1149,Store_Showcase!B2:H144,{2}, FALSE))</f>
      </c>
      <c r="G1149">
        <v>662375</v>
      </c>
      <c r="H1149" t="s">
        <v>1376</v>
      </c>
      <c r="I1149" s="8" t="s">
        <v>1364</v>
      </c>
      <c r="J1149" t="s">
        <v>493</v>
      </c>
      <c r="K1149" s="8">
        <f>IF(J1149="PCK", I1149, 0)</f>
      </c>
      <c r="L1149" s="8">
        <f>IF(J1149="KLS", I1149, IF(J1149="PCK", I1149*VLOOKUP(G1149,Sku_Consolidated!A2:U957,21, FALSE),I1149*VLOOKUP(G1149,Sku_Consolidated!A2:U957,21, FALSE)))</f>
      </c>
      <c r="M1149" s="8">
        <f>IF(J1149="PCS", I1149, 0)</f>
      </c>
      <c r="N1149" s="8" t="s">
        <v>2542</v>
      </c>
      <c r="O1149" s="8">
        <f>N1149 * VLOOKUP(E1149&amp;VLOOKUP(G1149,Sku_Consolidated!A2:Q957,17,FALSE),Sku_CommRate!A2:E1002, 5, FALSE)</f>
      </c>
      <c r="P1149" s="8">
        <f>N1149 - O1149</f>
      </c>
      <c r="Q1149">
        <f>VLOOKUP(G1149,Sku_Consolidated!A2:G957,7, FALSE)</f>
      </c>
      <c r="R1149">
        <f>IF(IFERROR(VLOOKUP(E1149,Store_Showcase!B2:H144,7, FALSE), TRUE)=TRUE, IF(IFERROR(VLOOKUP(E1149,Store_SRP!B2:H110,7, FALSE), TRUE)=TRUE,VLOOKUP(E1149,Store_VAM!B2:H273,7, FALSE),VLOOKUP(E1149,Store_SRP!B2:H110,7, FALSE)), VLOOKUP(E1149,Store_Showcase!B2:H144,7, FALSE))</f>
      </c>
      <c r="S1149">
        <f>IF(IFERROR(VLOOKUP(E1149,Store_Showcase!B2:I144,8, FALSE), TRUE)=TRUE, IF(IFERROR(VLOOKUP(E1149,Store_SRP!B2:I110,8, FALSE), TRUE)=TRUE,VLOOKUP(E1149,Store_VAM!B2:I273,8, FALSE),VLOOKUP(E1149,Store_SRP!B2:I110,8, FALSE)), VLOOKUP(E1149,Store_Showcase!B2:I144,8, FALSE))</f>
      </c>
      <c r="T1149">
        <f>VLOOKUP(G1149,Sku_Consolidated!A2:R957,18,FALSE)</f>
      </c>
      <c r="U1149">
        <v>4806532531601</v>
      </c>
      <c r="V1149">
        <f>IF(VLOOKUP(G1149,Sku_Consolidated!A2:S957,19,FALSE)="SHOWCASE", VLOOKUP(E1149,Store_Showcase!B2:L144,11, FALSE), IF(VLOOKUP(G1149,Sku_Consolidated!A2:S957,19,FALSE)="VAM",VLOOKUP(E1149,Store_VAM!B2:L273,11, FALSE),VLOOKUP(E1149,Store_SRP!B2:L110,11, FALSE)))</f>
      </c>
      <c r="W1149">
        <f>VLOOKUP(G1149,Sku_Consolidated!A2:W957,11,FALSE)</f>
      </c>
      <c r="X1149">
        <f>VLOOKUP(G1149,Sku_Consolidated!A2:H957,8,FALSE)</f>
      </c>
      <c r="Y1149">
        <f>VLOOKUP(G1149,Sku_Consolidated!A2:I957,9,FALSE)</f>
      </c>
      <c r="Z1149" t="s">
        <v>38</v>
      </c>
      <c r="AA1149">
        <f>VLOOKUP(G1149,Sku_Consolidated!A2:E957,5,FALSE)</f>
      </c>
      <c r="AB1149">
        <f>IF(VLOOKUP(G1149,Sku_Consolidated!A2:S957,19,FALSE)="SHOWCASE", VLOOKUP(E1149,Store_Showcase!B2:N144,13, FALSE), IF(VLOOKUP(G1149,Sku_Consolidated!A2:S957,19,FALSE)="VAM",VLOOKUP(E1149,Store_VAM!B2:N273,13, FALSE),VLOOKUP(E1149,Store_SRP!B2:N110,13, FALSE)))</f>
      </c>
      <c r="AC1149">
        <f>IF(IFERROR(AB1149,TRUE)=TRUE, "-","OK")</f>
      </c>
      <c r="AD1149" s="8" t="s">
        <v>2543</v>
      </c>
      <c r="AE1149" s="8" t="s">
        <v>2544</v>
      </c>
      <c r="AF1149">
        <f>IF(IFERROR(VLOOKUP(E1149,Store_Showcase!B2:H144,{5}, FALSE), TRUE)=TRUE, IF(IFERROR(VLOOKUP(E1149,Store_SRP!B2:H110,{5}, FALSE), TRUE)=TRUE,VLOOKUP(E1149,Store_VAM!B2:H273,{5}, FALSE),VLOOKUP(E1149,Store_SRP!B2:H110,{5}, FALSE)), VLOOKUP(E1149,Store_Showcase!B2:H144,{5}, FALSE))</f>
      </c>
      <c r="AG1149">
        <f>IF(IFERROR(VLOOKUP(E1149,Store_Showcase!B2:H144,{6}, FALSE), TRUE)=TRUE, IF(IFERROR(VLOOKUP(E1149,Store_SRP!B2:H110,{6}, FALSE), TRUE)=TRUE,VLOOKUP(E1149,Store_VAM!B2:H273,{6}, FALSE),VLOOKUP(E1149,Store_SRP!B2:H110,{6}, FALSE)), VLOOKUP(E1149,Store_Showcase!B2:H144,{6}, FALSE))</f>
      </c>
      <c r="AH1149">
        <f>VLOOKUP(G1149,Sku_Consolidated!A2:R957,18,FALSE)</f>
      </c>
      <c r="AI1149">
        <f>VLOOKUP(G1149,Sku_Consolidated!A2:S957,19,FALSE)</f>
      </c>
      <c r="AJ1149">
        <f>VLOOKUP(G1149,Sku_Consolidated!A2:T957,20,FALSE)</f>
      </c>
    </row>
    <row r="1150" spans="1:36" x14ac:dyDescent="0.25">
      <c r="A1150">
        <v>2024</v>
      </c>
      <c r="B1150" t="s">
        <v>31</v>
      </c>
      <c r="C1150" t="s">
        <v>32</v>
      </c>
      <c r="D1150" t="s">
        <v>33</v>
      </c>
      <c r="E1150">
        <v>603</v>
      </c>
      <c r="F1150">
        <f>IF(IFERROR(VLOOKUP(E1150,Store_Showcase!B2:H144,{2}, FALSE), TRUE)=TRUE, IF(IFERROR(VLOOKUP(E1150,Store_SRP!B2:H110,{2}, FALSE), TRUE)=TRUE,VLOOKUP(E1150,Store_VAM!B2:H273,{2}, FALSE),VLOOKUP(E1150,Store_SRP!B2:H110,{2}, FALSE)), VLOOKUP(E1150,Store_Showcase!B2:H144,{2}, FALSE))</f>
      </c>
      <c r="G1150">
        <v>687770</v>
      </c>
      <c r="H1150" t="s">
        <v>1487</v>
      </c>
      <c r="I1150" s="8" t="s">
        <v>1364</v>
      </c>
      <c r="J1150" t="s">
        <v>493</v>
      </c>
      <c r="K1150" s="8">
        <f>IF(J1150="PCK", I1150, 0)</f>
      </c>
      <c r="L1150" s="8">
        <f>IF(J1150="KLS", I1150, IF(J1150="PCK", I1150*VLOOKUP(G1150,Sku_Consolidated!A2:U957,21, FALSE),I1150*VLOOKUP(G1150,Sku_Consolidated!A2:U957,21, FALSE)))</f>
      </c>
      <c r="M1150" s="8">
        <f>IF(J1150="PCS", I1150, 0)</f>
      </c>
      <c r="N1150" s="8" t="s">
        <v>2545</v>
      </c>
      <c r="O1150" s="8">
        <f>N1150 * VLOOKUP(E1150&amp;VLOOKUP(G1150,Sku_Consolidated!A2:Q957,17,FALSE),Sku_CommRate!A2:E1002, 5, FALSE)</f>
      </c>
      <c r="P1150" s="8">
        <f>N1150 - O1150</f>
      </c>
      <c r="Q1150">
        <f>VLOOKUP(G1150,Sku_Consolidated!A2:G957,7, FALSE)</f>
      </c>
      <c r="R1150">
        <f>IF(IFERROR(VLOOKUP(E1150,Store_Showcase!B2:H144,7, FALSE), TRUE)=TRUE, IF(IFERROR(VLOOKUP(E1150,Store_SRP!B2:H110,7, FALSE), TRUE)=TRUE,VLOOKUP(E1150,Store_VAM!B2:H273,7, FALSE),VLOOKUP(E1150,Store_SRP!B2:H110,7, FALSE)), VLOOKUP(E1150,Store_Showcase!B2:H144,7, FALSE))</f>
      </c>
      <c r="S1150">
        <f>IF(IFERROR(VLOOKUP(E1150,Store_Showcase!B2:I144,8, FALSE), TRUE)=TRUE, IF(IFERROR(VLOOKUP(E1150,Store_SRP!B2:I110,8, FALSE), TRUE)=TRUE,VLOOKUP(E1150,Store_VAM!B2:I273,8, FALSE),VLOOKUP(E1150,Store_SRP!B2:I110,8, FALSE)), VLOOKUP(E1150,Store_Showcase!B2:I144,8, FALSE))</f>
      </c>
      <c r="T1150">
        <f>VLOOKUP(G1150,Sku_Consolidated!A2:R957,18,FALSE)</f>
      </c>
      <c r="U1150">
        <v>4806532531526</v>
      </c>
      <c r="V1150">
        <f>IF(VLOOKUP(G1150,Sku_Consolidated!A2:S957,19,FALSE)="SHOWCASE", VLOOKUP(E1150,Store_Showcase!B2:L144,11, FALSE), IF(VLOOKUP(G1150,Sku_Consolidated!A2:S957,19,FALSE)="VAM",VLOOKUP(E1150,Store_VAM!B2:L273,11, FALSE),VLOOKUP(E1150,Store_SRP!B2:L110,11, FALSE)))</f>
      </c>
      <c r="W1150">
        <f>VLOOKUP(G1150,Sku_Consolidated!A2:W957,11,FALSE)</f>
      </c>
      <c r="X1150">
        <f>VLOOKUP(G1150,Sku_Consolidated!A2:H957,8,FALSE)</f>
      </c>
      <c r="Y1150">
        <f>VLOOKUP(G1150,Sku_Consolidated!A2:I957,9,FALSE)</f>
      </c>
      <c r="Z1150" t="s">
        <v>38</v>
      </c>
      <c r="AA1150">
        <f>VLOOKUP(G1150,Sku_Consolidated!A2:E957,5,FALSE)</f>
      </c>
      <c r="AB1150">
        <f>IF(VLOOKUP(G1150,Sku_Consolidated!A2:S957,19,FALSE)="SHOWCASE", VLOOKUP(E1150,Store_Showcase!B2:N144,13, FALSE), IF(VLOOKUP(G1150,Sku_Consolidated!A2:S957,19,FALSE)="VAM",VLOOKUP(E1150,Store_VAM!B2:N273,13, FALSE),VLOOKUP(E1150,Store_SRP!B2:N110,13, FALSE)))</f>
      </c>
      <c r="AC1150">
        <f>IF(IFERROR(AB1150,TRUE)=TRUE, "-","OK")</f>
      </c>
      <c r="AD1150" s="8" t="s">
        <v>2546</v>
      </c>
      <c r="AE1150" s="8" t="s">
        <v>2547</v>
      </c>
      <c r="AF1150">
        <f>IF(IFERROR(VLOOKUP(E1150,Store_Showcase!B2:H144,{5}, FALSE), TRUE)=TRUE, IF(IFERROR(VLOOKUP(E1150,Store_SRP!B2:H110,{5}, FALSE), TRUE)=TRUE,VLOOKUP(E1150,Store_VAM!B2:H273,{5}, FALSE),VLOOKUP(E1150,Store_SRP!B2:H110,{5}, FALSE)), VLOOKUP(E1150,Store_Showcase!B2:H144,{5}, FALSE))</f>
      </c>
      <c r="AG1150">
        <f>IF(IFERROR(VLOOKUP(E1150,Store_Showcase!B2:H144,{6}, FALSE), TRUE)=TRUE, IF(IFERROR(VLOOKUP(E1150,Store_SRP!B2:H110,{6}, FALSE), TRUE)=TRUE,VLOOKUP(E1150,Store_VAM!B2:H273,{6}, FALSE),VLOOKUP(E1150,Store_SRP!B2:H110,{6}, FALSE)), VLOOKUP(E1150,Store_Showcase!B2:H144,{6}, FALSE))</f>
      </c>
      <c r="AH1150">
        <f>VLOOKUP(G1150,Sku_Consolidated!A2:R957,18,FALSE)</f>
      </c>
      <c r="AI1150">
        <f>VLOOKUP(G1150,Sku_Consolidated!A2:S957,19,FALSE)</f>
      </c>
      <c r="AJ1150">
        <f>VLOOKUP(G1150,Sku_Consolidated!A2:T957,20,FALSE)</f>
      </c>
    </row>
    <row r="1151" spans="1:36" x14ac:dyDescent="0.25">
      <c r="A1151">
        <v>2024</v>
      </c>
      <c r="B1151" t="s">
        <v>31</v>
      </c>
      <c r="C1151" t="s">
        <v>32</v>
      </c>
      <c r="D1151" t="s">
        <v>33</v>
      </c>
      <c r="E1151">
        <v>745</v>
      </c>
      <c r="F1151">
        <f>IF(IFERROR(VLOOKUP(E1151,Store_Showcase!B2:H144,{2}, FALSE), TRUE)=TRUE, IF(IFERROR(VLOOKUP(E1151,Store_SRP!B2:H110,{2}, FALSE), TRUE)=TRUE,VLOOKUP(E1151,Store_VAM!B2:H273,{2}, FALSE),VLOOKUP(E1151,Store_SRP!B2:H110,{2}, FALSE)), VLOOKUP(E1151,Store_Showcase!B2:H144,{2}, FALSE))</f>
      </c>
      <c r="G1151">
        <v>692503</v>
      </c>
      <c r="H1151" t="s">
        <v>2548</v>
      </c>
      <c r="I1151" s="8" t="s">
        <v>2549</v>
      </c>
      <c r="J1151" t="s">
        <v>36</v>
      </c>
      <c r="K1151" s="8">
        <f>IF(J1151="PCK", I1151, 0)</f>
      </c>
      <c r="L1151" s="8">
        <f>IF(J1151="KLS", I1151, IF(J1151="PCK", I1151*VLOOKUP(G1151,Sku_Consolidated!A2:U957,21, FALSE),I1151*VLOOKUP(G1151,Sku_Consolidated!A2:U957,21, FALSE)))</f>
      </c>
      <c r="M1151" s="8">
        <f>IF(J1151="PCS", I1151, 0)</f>
      </c>
      <c r="N1151" s="8" t="s">
        <v>2550</v>
      </c>
      <c r="O1151" s="8">
        <f>N1151 * VLOOKUP(E1151&amp;VLOOKUP(G1151,Sku_Consolidated!A2:Q957,17,FALSE),Sku_CommRate!A2:E1002, 5, FALSE)</f>
      </c>
      <c r="P1151" s="8">
        <f>N1151 - O1151</f>
      </c>
      <c r="Q1151">
        <f>VLOOKUP(G1151,Sku_Consolidated!A2:G957,7, FALSE)</f>
      </c>
      <c r="R1151">
        <f>IF(IFERROR(VLOOKUP(E1151,Store_Showcase!B2:H144,7, FALSE), TRUE)=TRUE, IF(IFERROR(VLOOKUP(E1151,Store_SRP!B2:H110,7, FALSE), TRUE)=TRUE,VLOOKUP(E1151,Store_VAM!B2:H273,7, FALSE),VLOOKUP(E1151,Store_SRP!B2:H110,7, FALSE)), VLOOKUP(E1151,Store_Showcase!B2:H144,7, FALSE))</f>
      </c>
      <c r="S1151">
        <f>IF(IFERROR(VLOOKUP(E1151,Store_Showcase!B2:I144,8, FALSE), TRUE)=TRUE, IF(IFERROR(VLOOKUP(E1151,Store_SRP!B2:I110,8, FALSE), TRUE)=TRUE,VLOOKUP(E1151,Store_VAM!B2:I273,8, FALSE),VLOOKUP(E1151,Store_SRP!B2:I110,8, FALSE)), VLOOKUP(E1151,Store_Showcase!B2:I144,8, FALSE))</f>
      </c>
      <c r="T1151">
        <f>VLOOKUP(G1151,Sku_Consolidated!A2:R957,18,FALSE)</f>
      </c>
      <c r="U1151">
        <v>17642</v>
      </c>
      <c r="V1151">
        <f>IF(VLOOKUP(G1151,Sku_Consolidated!A2:S957,19,FALSE)="SHOWCASE", VLOOKUP(E1151,Store_Showcase!B2:L144,11, FALSE), IF(VLOOKUP(G1151,Sku_Consolidated!A2:S957,19,FALSE)="VAM",VLOOKUP(E1151,Store_VAM!B2:L273,11, FALSE),VLOOKUP(E1151,Store_SRP!B2:L110,11, FALSE)))</f>
      </c>
      <c r="W1151">
        <f>VLOOKUP(G1151,Sku_Consolidated!A2:W957,11,FALSE)</f>
      </c>
      <c r="X1151">
        <f>VLOOKUP(G1151,Sku_Consolidated!A2:H957,8,FALSE)</f>
      </c>
      <c r="Y1151">
        <f>VLOOKUP(G1151,Sku_Consolidated!A2:I957,9,FALSE)</f>
      </c>
      <c r="Z1151" t="s">
        <v>38</v>
      </c>
      <c r="AA1151">
        <f>VLOOKUP(G1151,Sku_Consolidated!A2:E957,5,FALSE)</f>
      </c>
      <c r="AB1151">
        <f>IF(VLOOKUP(G1151,Sku_Consolidated!A2:S957,19,FALSE)="SHOWCASE", VLOOKUP(E1151,Store_Showcase!B2:N144,13, FALSE), IF(VLOOKUP(G1151,Sku_Consolidated!A2:S957,19,FALSE)="VAM",VLOOKUP(E1151,Store_VAM!B2:N273,13, FALSE),VLOOKUP(E1151,Store_SRP!B2:N110,13, FALSE)))</f>
      </c>
      <c r="AC1151">
        <f>IF(IFERROR(AB1151,TRUE)=TRUE, "-","OK")</f>
      </c>
      <c r="AD1151" s="8" t="s">
        <v>2550</v>
      </c>
      <c r="AE1151" s="8" t="s">
        <v>39</v>
      </c>
      <c r="AF1151">
        <f>IF(IFERROR(VLOOKUP(E1151,Store_Showcase!B2:H144,{5}, FALSE), TRUE)=TRUE, IF(IFERROR(VLOOKUP(E1151,Store_SRP!B2:H110,{5}, FALSE), TRUE)=TRUE,VLOOKUP(E1151,Store_VAM!B2:H273,{5}, FALSE),VLOOKUP(E1151,Store_SRP!B2:H110,{5}, FALSE)), VLOOKUP(E1151,Store_Showcase!B2:H144,{5}, FALSE))</f>
      </c>
      <c r="AG1151">
        <f>IF(IFERROR(VLOOKUP(E1151,Store_Showcase!B2:H144,{6}, FALSE), TRUE)=TRUE, IF(IFERROR(VLOOKUP(E1151,Store_SRP!B2:H110,{6}, FALSE), TRUE)=TRUE,VLOOKUP(E1151,Store_VAM!B2:H273,{6}, FALSE),VLOOKUP(E1151,Store_SRP!B2:H110,{6}, FALSE)), VLOOKUP(E1151,Store_Showcase!B2:H144,{6}, FALSE))</f>
      </c>
      <c r="AH1151">
        <f>VLOOKUP(G1151,Sku_Consolidated!A2:R957,18,FALSE)</f>
      </c>
      <c r="AI1151">
        <f>VLOOKUP(G1151,Sku_Consolidated!A2:S957,19,FALSE)</f>
      </c>
      <c r="AJ1151">
        <f>VLOOKUP(G1151,Sku_Consolidated!A2:T957,20,FALSE)</f>
      </c>
    </row>
    <row r="1152" spans="1:36" x14ac:dyDescent="0.25">
      <c r="A1152">
        <v>2024</v>
      </c>
      <c r="B1152" t="s">
        <v>31</v>
      </c>
      <c r="C1152" t="s">
        <v>32</v>
      </c>
      <c r="D1152" t="s">
        <v>33</v>
      </c>
      <c r="E1152">
        <v>4005</v>
      </c>
      <c r="F1152">
        <f>IF(IFERROR(VLOOKUP(E1152,Store_Showcase!B2:H144,{2}, FALSE), TRUE)=TRUE, IF(IFERROR(VLOOKUP(E1152,Store_SRP!B2:H110,{2}, FALSE), TRUE)=TRUE,VLOOKUP(E1152,Store_VAM!B2:H273,{2}, FALSE),VLOOKUP(E1152,Store_SRP!B2:H110,{2}, FALSE)), VLOOKUP(E1152,Store_Showcase!B2:H144,{2}, FALSE))</f>
      </c>
      <c r="G1152">
        <v>655814</v>
      </c>
      <c r="H1152" t="s">
        <v>192</v>
      </c>
      <c r="I1152" s="8" t="s">
        <v>2551</v>
      </c>
      <c r="J1152" t="s">
        <v>36</v>
      </c>
      <c r="K1152" s="8">
        <f>IF(J1152="PCK", I1152, 0)</f>
      </c>
      <c r="L1152" s="8">
        <f>IF(J1152="KLS", I1152, IF(J1152="PCK", I1152*VLOOKUP(G1152,Sku_Consolidated!A2:U957,21, FALSE),I1152*VLOOKUP(G1152,Sku_Consolidated!A2:U957,21, FALSE)))</f>
      </c>
      <c r="M1152" s="8">
        <f>IF(J1152="PCS", I1152, 0)</f>
      </c>
      <c r="N1152" s="8" t="s">
        <v>2552</v>
      </c>
      <c r="O1152" s="8">
        <f>N1152 * VLOOKUP(E1152&amp;VLOOKUP(G1152,Sku_Consolidated!A2:Q957,17,FALSE),Sku_CommRate!A2:E1002, 5, FALSE)</f>
      </c>
      <c r="P1152" s="8">
        <f>N1152 - O1152</f>
      </c>
      <c r="Q1152">
        <f>VLOOKUP(G1152,Sku_Consolidated!A2:G957,7, FALSE)</f>
      </c>
      <c r="R1152">
        <f>IF(IFERROR(VLOOKUP(E1152,Store_Showcase!B2:H144,7, FALSE), TRUE)=TRUE, IF(IFERROR(VLOOKUP(E1152,Store_SRP!B2:H110,7, FALSE), TRUE)=TRUE,VLOOKUP(E1152,Store_VAM!B2:H273,7, FALSE),VLOOKUP(E1152,Store_SRP!B2:H110,7, FALSE)), VLOOKUP(E1152,Store_Showcase!B2:H144,7, FALSE))</f>
      </c>
      <c r="S1152">
        <f>IF(IFERROR(VLOOKUP(E1152,Store_Showcase!B2:I144,8, FALSE), TRUE)=TRUE, IF(IFERROR(VLOOKUP(E1152,Store_SRP!B2:I110,8, FALSE), TRUE)=TRUE,VLOOKUP(E1152,Store_VAM!B2:I273,8, FALSE),VLOOKUP(E1152,Store_SRP!B2:I110,8, FALSE)), VLOOKUP(E1152,Store_Showcase!B2:I144,8, FALSE))</f>
      </c>
      <c r="T1152">
        <f>VLOOKUP(G1152,Sku_Consolidated!A2:R957,18,FALSE)</f>
      </c>
      <c r="U1152">
        <v>6471</v>
      </c>
      <c r="V1152">
        <f>IF(VLOOKUP(G1152,Sku_Consolidated!A2:S957,19,FALSE)="SHOWCASE", VLOOKUP(E1152,Store_Showcase!B2:L144,11, FALSE), IF(VLOOKUP(G1152,Sku_Consolidated!A2:S957,19,FALSE)="VAM",VLOOKUP(E1152,Store_VAM!B2:L273,11, FALSE),VLOOKUP(E1152,Store_SRP!B2:L110,11, FALSE)))</f>
      </c>
      <c r="W1152">
        <f>VLOOKUP(G1152,Sku_Consolidated!A2:W957,11,FALSE)</f>
      </c>
      <c r="X1152">
        <f>VLOOKUP(G1152,Sku_Consolidated!A2:H957,8,FALSE)</f>
      </c>
      <c r="Y1152">
        <f>VLOOKUP(G1152,Sku_Consolidated!A2:I957,9,FALSE)</f>
      </c>
      <c r="Z1152" t="s">
        <v>38</v>
      </c>
      <c r="AA1152">
        <f>VLOOKUP(G1152,Sku_Consolidated!A2:E957,5,FALSE)</f>
      </c>
      <c r="AB1152">
        <f>IF(VLOOKUP(G1152,Sku_Consolidated!A2:S957,19,FALSE)="SHOWCASE", VLOOKUP(E1152,Store_Showcase!B2:N144,13, FALSE), IF(VLOOKUP(G1152,Sku_Consolidated!A2:S957,19,FALSE)="VAM",VLOOKUP(E1152,Store_VAM!B2:N273,13, FALSE),VLOOKUP(E1152,Store_SRP!B2:N110,13, FALSE)))</f>
      </c>
      <c r="AC1152">
        <f>IF(IFERROR(AB1152,TRUE)=TRUE, "-","OK")</f>
      </c>
      <c r="AD1152" s="8" t="s">
        <v>2552</v>
      </c>
      <c r="AE1152" s="8" t="s">
        <v>39</v>
      </c>
      <c r="AF1152">
        <f>IF(IFERROR(VLOOKUP(E1152,Store_Showcase!B2:H144,{5}, FALSE), TRUE)=TRUE, IF(IFERROR(VLOOKUP(E1152,Store_SRP!B2:H110,{5}, FALSE), TRUE)=TRUE,VLOOKUP(E1152,Store_VAM!B2:H273,{5}, FALSE),VLOOKUP(E1152,Store_SRP!B2:H110,{5}, FALSE)), VLOOKUP(E1152,Store_Showcase!B2:H144,{5}, FALSE))</f>
      </c>
      <c r="AG1152">
        <f>IF(IFERROR(VLOOKUP(E1152,Store_Showcase!B2:H144,{6}, FALSE), TRUE)=TRUE, IF(IFERROR(VLOOKUP(E1152,Store_SRP!B2:H110,{6}, FALSE), TRUE)=TRUE,VLOOKUP(E1152,Store_VAM!B2:H273,{6}, FALSE),VLOOKUP(E1152,Store_SRP!B2:H110,{6}, FALSE)), VLOOKUP(E1152,Store_Showcase!B2:H144,{6}, FALSE))</f>
      </c>
      <c r="AH1152">
        <f>VLOOKUP(G1152,Sku_Consolidated!A2:R957,18,FALSE)</f>
      </c>
      <c r="AI1152">
        <f>VLOOKUP(G1152,Sku_Consolidated!A2:S957,19,FALSE)</f>
      </c>
      <c r="AJ1152">
        <f>VLOOKUP(G1152,Sku_Consolidated!A2:T957,20,FALSE)</f>
      </c>
    </row>
    <row r="1153" spans="1:36" x14ac:dyDescent="0.25">
      <c r="A1153">
        <v>2024</v>
      </c>
      <c r="B1153" t="s">
        <v>31</v>
      </c>
      <c r="C1153" t="s">
        <v>32</v>
      </c>
      <c r="D1153" t="s">
        <v>33</v>
      </c>
      <c r="E1153">
        <v>231</v>
      </c>
      <c r="F1153">
        <f>IF(IFERROR(VLOOKUP(E1153,Store_Showcase!B2:H144,{2}, FALSE), TRUE)=TRUE, IF(IFERROR(VLOOKUP(E1153,Store_SRP!B2:H110,{2}, FALSE), TRUE)=TRUE,VLOOKUP(E1153,Store_VAM!B2:H273,{2}, FALSE),VLOOKUP(E1153,Store_SRP!B2:H110,{2}, FALSE)), VLOOKUP(E1153,Store_Showcase!B2:H144,{2}, FALSE))</f>
      </c>
      <c r="G1153">
        <v>687770</v>
      </c>
      <c r="H1153" t="s">
        <v>1487</v>
      </c>
      <c r="I1153" s="8" t="s">
        <v>1364</v>
      </c>
      <c r="J1153" t="s">
        <v>493</v>
      </c>
      <c r="K1153" s="8">
        <f>IF(J1153="PCK", I1153, 0)</f>
      </c>
      <c r="L1153" s="8">
        <f>IF(J1153="KLS", I1153, IF(J1153="PCK", I1153*VLOOKUP(G1153,Sku_Consolidated!A2:U957,21, FALSE),I1153*VLOOKUP(G1153,Sku_Consolidated!A2:U957,21, FALSE)))</f>
      </c>
      <c r="M1153" s="8">
        <f>IF(J1153="PCS", I1153, 0)</f>
      </c>
      <c r="N1153" s="8" t="s">
        <v>2553</v>
      </c>
      <c r="O1153" s="8">
        <f>N1153 * VLOOKUP(E1153&amp;VLOOKUP(G1153,Sku_Consolidated!A2:Q957,17,FALSE),Sku_CommRate!A2:E1002, 5, FALSE)</f>
      </c>
      <c r="P1153" s="8">
        <f>N1153 - O1153</f>
      </c>
      <c r="Q1153">
        <f>VLOOKUP(G1153,Sku_Consolidated!A2:G957,7, FALSE)</f>
      </c>
      <c r="R1153">
        <f>IF(IFERROR(VLOOKUP(E1153,Store_Showcase!B2:H144,7, FALSE), TRUE)=TRUE, IF(IFERROR(VLOOKUP(E1153,Store_SRP!B2:H110,7, FALSE), TRUE)=TRUE,VLOOKUP(E1153,Store_VAM!B2:H273,7, FALSE),VLOOKUP(E1153,Store_SRP!B2:H110,7, FALSE)), VLOOKUP(E1153,Store_Showcase!B2:H144,7, FALSE))</f>
      </c>
      <c r="S1153">
        <f>IF(IFERROR(VLOOKUP(E1153,Store_Showcase!B2:I144,8, FALSE), TRUE)=TRUE, IF(IFERROR(VLOOKUP(E1153,Store_SRP!B2:I110,8, FALSE), TRUE)=TRUE,VLOOKUP(E1153,Store_VAM!B2:I273,8, FALSE),VLOOKUP(E1153,Store_SRP!B2:I110,8, FALSE)), VLOOKUP(E1153,Store_Showcase!B2:I144,8, FALSE))</f>
      </c>
      <c r="T1153">
        <f>VLOOKUP(G1153,Sku_Consolidated!A2:R957,18,FALSE)</f>
      </c>
      <c r="U1153">
        <v>4806532531526</v>
      </c>
      <c r="V1153">
        <f>IF(VLOOKUP(G1153,Sku_Consolidated!A2:S957,19,FALSE)="SHOWCASE", VLOOKUP(E1153,Store_Showcase!B2:L144,11, FALSE), IF(VLOOKUP(G1153,Sku_Consolidated!A2:S957,19,FALSE)="VAM",VLOOKUP(E1153,Store_VAM!B2:L273,11, FALSE),VLOOKUP(E1153,Store_SRP!B2:L110,11, FALSE)))</f>
      </c>
      <c r="W1153">
        <f>VLOOKUP(G1153,Sku_Consolidated!A2:W957,11,FALSE)</f>
      </c>
      <c r="X1153">
        <f>VLOOKUP(G1153,Sku_Consolidated!A2:H957,8,FALSE)</f>
      </c>
      <c r="Y1153">
        <f>VLOOKUP(G1153,Sku_Consolidated!A2:I957,9,FALSE)</f>
      </c>
      <c r="Z1153" t="s">
        <v>38</v>
      </c>
      <c r="AA1153">
        <f>VLOOKUP(G1153,Sku_Consolidated!A2:E957,5,FALSE)</f>
      </c>
      <c r="AB1153">
        <f>IF(VLOOKUP(G1153,Sku_Consolidated!A2:S957,19,FALSE)="SHOWCASE", VLOOKUP(E1153,Store_Showcase!B2:N144,13, FALSE), IF(VLOOKUP(G1153,Sku_Consolidated!A2:S957,19,FALSE)="VAM",VLOOKUP(E1153,Store_VAM!B2:N273,13, FALSE),VLOOKUP(E1153,Store_SRP!B2:N110,13, FALSE)))</f>
      </c>
      <c r="AC1153">
        <f>IF(IFERROR(AB1153,TRUE)=TRUE, "-","OK")</f>
      </c>
      <c r="AD1153" s="8" t="s">
        <v>2554</v>
      </c>
      <c r="AE1153" s="8" t="s">
        <v>2555</v>
      </c>
      <c r="AF1153">
        <f>IF(IFERROR(VLOOKUP(E1153,Store_Showcase!B2:H144,{5}, FALSE), TRUE)=TRUE, IF(IFERROR(VLOOKUP(E1153,Store_SRP!B2:H110,{5}, FALSE), TRUE)=TRUE,VLOOKUP(E1153,Store_VAM!B2:H273,{5}, FALSE),VLOOKUP(E1153,Store_SRP!B2:H110,{5}, FALSE)), VLOOKUP(E1153,Store_Showcase!B2:H144,{5}, FALSE))</f>
      </c>
      <c r="AG1153">
        <f>IF(IFERROR(VLOOKUP(E1153,Store_Showcase!B2:H144,{6}, FALSE), TRUE)=TRUE, IF(IFERROR(VLOOKUP(E1153,Store_SRP!B2:H110,{6}, FALSE), TRUE)=TRUE,VLOOKUP(E1153,Store_VAM!B2:H273,{6}, FALSE),VLOOKUP(E1153,Store_SRP!B2:H110,{6}, FALSE)), VLOOKUP(E1153,Store_Showcase!B2:H144,{6}, FALSE))</f>
      </c>
      <c r="AH1153">
        <f>VLOOKUP(G1153,Sku_Consolidated!A2:R957,18,FALSE)</f>
      </c>
      <c r="AI1153">
        <f>VLOOKUP(G1153,Sku_Consolidated!A2:S957,19,FALSE)</f>
      </c>
      <c r="AJ1153">
        <f>VLOOKUP(G1153,Sku_Consolidated!A2:T957,20,FALSE)</f>
      </c>
    </row>
    <row r="1154" spans="1:36" x14ac:dyDescent="0.25">
      <c r="A1154">
        <v>2024</v>
      </c>
      <c r="B1154" t="s">
        <v>31</v>
      </c>
      <c r="C1154" t="s">
        <v>32</v>
      </c>
      <c r="D1154" t="s">
        <v>33</v>
      </c>
      <c r="E1154">
        <v>480</v>
      </c>
      <c r="F1154">
        <f>IF(IFERROR(VLOOKUP(E1154,Store_Showcase!B2:H144,{2}, FALSE), TRUE)=TRUE, IF(IFERROR(VLOOKUP(E1154,Store_SRP!B2:H110,{2}, FALSE), TRUE)=TRUE,VLOOKUP(E1154,Store_VAM!B2:H273,{2}, FALSE),VLOOKUP(E1154,Store_SRP!B2:H110,{2}, FALSE)), VLOOKUP(E1154,Store_Showcase!B2:H144,{2}, FALSE))</f>
      </c>
      <c r="G1154">
        <v>655707</v>
      </c>
      <c r="H1154" t="s">
        <v>495</v>
      </c>
      <c r="I1154" s="8" t="s">
        <v>2556</v>
      </c>
      <c r="J1154" t="s">
        <v>36</v>
      </c>
      <c r="K1154" s="8">
        <f>IF(J1154="PCK", I1154, 0)</f>
      </c>
      <c r="L1154" s="8">
        <f>IF(J1154="KLS", I1154, IF(J1154="PCK", I1154*VLOOKUP(G1154,Sku_Consolidated!A2:U957,21, FALSE),I1154*VLOOKUP(G1154,Sku_Consolidated!A2:U957,21, FALSE)))</f>
      </c>
      <c r="M1154" s="8">
        <f>IF(J1154="PCS", I1154, 0)</f>
      </c>
      <c r="N1154" s="8" t="s">
        <v>2557</v>
      </c>
      <c r="O1154" s="8">
        <f>N1154 * VLOOKUP(E1154&amp;VLOOKUP(G1154,Sku_Consolidated!A2:Q957,17,FALSE),Sku_CommRate!A2:E1002, 5, FALSE)</f>
      </c>
      <c r="P1154" s="8">
        <f>N1154 - O1154</f>
      </c>
      <c r="Q1154">
        <f>VLOOKUP(G1154,Sku_Consolidated!A2:G957,7, FALSE)</f>
      </c>
      <c r="R1154">
        <f>IF(IFERROR(VLOOKUP(E1154,Store_Showcase!B2:H144,7, FALSE), TRUE)=TRUE, IF(IFERROR(VLOOKUP(E1154,Store_SRP!B2:H110,7, FALSE), TRUE)=TRUE,VLOOKUP(E1154,Store_VAM!B2:H273,7, FALSE),VLOOKUP(E1154,Store_SRP!B2:H110,7, FALSE)), VLOOKUP(E1154,Store_Showcase!B2:H144,7, FALSE))</f>
      </c>
      <c r="S1154">
        <f>IF(IFERROR(VLOOKUP(E1154,Store_Showcase!B2:I144,8, FALSE), TRUE)=TRUE, IF(IFERROR(VLOOKUP(E1154,Store_SRP!B2:I110,8, FALSE), TRUE)=TRUE,VLOOKUP(E1154,Store_VAM!B2:I273,8, FALSE),VLOOKUP(E1154,Store_SRP!B2:I110,8, FALSE)), VLOOKUP(E1154,Store_Showcase!B2:I144,8, FALSE))</f>
      </c>
      <c r="T1154">
        <f>VLOOKUP(G1154,Sku_Consolidated!A2:R957,18,FALSE)</f>
      </c>
      <c r="U1154">
        <v>6435</v>
      </c>
      <c r="V1154">
        <f>IF(VLOOKUP(G1154,Sku_Consolidated!A2:S957,19,FALSE)="SHOWCASE", VLOOKUP(E1154,Store_Showcase!B2:L144,11, FALSE), IF(VLOOKUP(G1154,Sku_Consolidated!A2:S957,19,FALSE)="VAM",VLOOKUP(E1154,Store_VAM!B2:L273,11, FALSE),VLOOKUP(E1154,Store_SRP!B2:L110,11, FALSE)))</f>
      </c>
      <c r="W1154">
        <f>VLOOKUP(G1154,Sku_Consolidated!A2:W957,11,FALSE)</f>
      </c>
      <c r="X1154">
        <f>VLOOKUP(G1154,Sku_Consolidated!A2:H957,8,FALSE)</f>
      </c>
      <c r="Y1154">
        <f>VLOOKUP(G1154,Sku_Consolidated!A2:I957,9,FALSE)</f>
      </c>
      <c r="Z1154" t="s">
        <v>38</v>
      </c>
      <c r="AA1154">
        <f>VLOOKUP(G1154,Sku_Consolidated!A2:E957,5,FALSE)</f>
      </c>
      <c r="AB1154">
        <f>IF(VLOOKUP(G1154,Sku_Consolidated!A2:S957,19,FALSE)="SHOWCASE", VLOOKUP(E1154,Store_Showcase!B2:N144,13, FALSE), IF(VLOOKUP(G1154,Sku_Consolidated!A2:S957,19,FALSE)="VAM",VLOOKUP(E1154,Store_VAM!B2:N273,13, FALSE),VLOOKUP(E1154,Store_SRP!B2:N110,13, FALSE)))</f>
      </c>
      <c r="AC1154">
        <f>IF(IFERROR(AB1154,TRUE)=TRUE, "-","OK")</f>
      </c>
      <c r="AD1154" s="8" t="s">
        <v>2557</v>
      </c>
      <c r="AE1154" s="8" t="s">
        <v>39</v>
      </c>
      <c r="AF1154">
        <f>IF(IFERROR(VLOOKUP(E1154,Store_Showcase!B2:H144,{5}, FALSE), TRUE)=TRUE, IF(IFERROR(VLOOKUP(E1154,Store_SRP!B2:H110,{5}, FALSE), TRUE)=TRUE,VLOOKUP(E1154,Store_VAM!B2:H273,{5}, FALSE),VLOOKUP(E1154,Store_SRP!B2:H110,{5}, FALSE)), VLOOKUP(E1154,Store_Showcase!B2:H144,{5}, FALSE))</f>
      </c>
      <c r="AG1154">
        <f>IF(IFERROR(VLOOKUP(E1154,Store_Showcase!B2:H144,{6}, FALSE), TRUE)=TRUE, IF(IFERROR(VLOOKUP(E1154,Store_SRP!B2:H110,{6}, FALSE), TRUE)=TRUE,VLOOKUP(E1154,Store_VAM!B2:H273,{6}, FALSE),VLOOKUP(E1154,Store_SRP!B2:H110,{6}, FALSE)), VLOOKUP(E1154,Store_Showcase!B2:H144,{6}, FALSE))</f>
      </c>
      <c r="AH1154">
        <f>VLOOKUP(G1154,Sku_Consolidated!A2:R957,18,FALSE)</f>
      </c>
      <c r="AI1154">
        <f>VLOOKUP(G1154,Sku_Consolidated!A2:S957,19,FALSE)</f>
      </c>
      <c r="AJ1154">
        <f>VLOOKUP(G1154,Sku_Consolidated!A2:T957,20,FALSE)</f>
      </c>
    </row>
    <row r="1155" spans="1:36" x14ac:dyDescent="0.25">
      <c r="A1155">
        <v>2024</v>
      </c>
      <c r="B1155" t="s">
        <v>31</v>
      </c>
      <c r="C1155" t="s">
        <v>32</v>
      </c>
      <c r="D1155" t="s">
        <v>33</v>
      </c>
      <c r="E1155">
        <v>818</v>
      </c>
      <c r="F1155">
        <f>IF(IFERROR(VLOOKUP(E1155,Store_Showcase!B2:H144,{2}, FALSE), TRUE)=TRUE, IF(IFERROR(VLOOKUP(E1155,Store_SRP!B2:H110,{2}, FALSE), TRUE)=TRUE,VLOOKUP(E1155,Store_VAM!B2:H273,{2}, FALSE),VLOOKUP(E1155,Store_SRP!B2:H110,{2}, FALSE)), VLOOKUP(E1155,Store_Showcase!B2:H144,{2}, FALSE))</f>
      </c>
      <c r="G1155">
        <v>687767</v>
      </c>
      <c r="H1155" t="s">
        <v>1118</v>
      </c>
      <c r="I1155" s="8" t="s">
        <v>2006</v>
      </c>
      <c r="J1155" t="s">
        <v>493</v>
      </c>
      <c r="K1155" s="8">
        <f>IF(J1155="PCK", I1155, 0)</f>
      </c>
      <c r="L1155" s="8">
        <f>IF(J1155="KLS", I1155, IF(J1155="PCK", I1155*VLOOKUP(G1155,Sku_Consolidated!A2:U957,21, FALSE),I1155*VLOOKUP(G1155,Sku_Consolidated!A2:U957,21, FALSE)))</f>
      </c>
      <c r="M1155" s="8">
        <f>IF(J1155="PCS", I1155, 0)</f>
      </c>
      <c r="N1155" s="8" t="s">
        <v>2558</v>
      </c>
      <c r="O1155" s="8">
        <f>N1155 * VLOOKUP(E1155&amp;VLOOKUP(G1155,Sku_Consolidated!A2:Q957,17,FALSE),Sku_CommRate!A2:E1002, 5, FALSE)</f>
      </c>
      <c r="P1155" s="8">
        <f>N1155 - O1155</f>
      </c>
      <c r="Q1155">
        <f>VLOOKUP(G1155,Sku_Consolidated!A2:G957,7, FALSE)</f>
      </c>
      <c r="R1155">
        <f>IF(IFERROR(VLOOKUP(E1155,Store_Showcase!B2:H144,7, FALSE), TRUE)=TRUE, IF(IFERROR(VLOOKUP(E1155,Store_SRP!B2:H110,7, FALSE), TRUE)=TRUE,VLOOKUP(E1155,Store_VAM!B2:H273,7, FALSE),VLOOKUP(E1155,Store_SRP!B2:H110,7, FALSE)), VLOOKUP(E1155,Store_Showcase!B2:H144,7, FALSE))</f>
      </c>
      <c r="S1155">
        <f>IF(IFERROR(VLOOKUP(E1155,Store_Showcase!B2:I144,8, FALSE), TRUE)=TRUE, IF(IFERROR(VLOOKUP(E1155,Store_SRP!B2:I110,8, FALSE), TRUE)=TRUE,VLOOKUP(E1155,Store_VAM!B2:I273,8, FALSE),VLOOKUP(E1155,Store_SRP!B2:I110,8, FALSE)), VLOOKUP(E1155,Store_Showcase!B2:I144,8, FALSE))</f>
      </c>
      <c r="T1155">
        <f>VLOOKUP(G1155,Sku_Consolidated!A2:R957,18,FALSE)</f>
      </c>
      <c r="U1155">
        <v>4806532531557</v>
      </c>
      <c r="V1155">
        <f>IF(VLOOKUP(G1155,Sku_Consolidated!A2:S957,19,FALSE)="SHOWCASE", VLOOKUP(E1155,Store_Showcase!B2:L144,11, FALSE), IF(VLOOKUP(G1155,Sku_Consolidated!A2:S957,19,FALSE)="VAM",VLOOKUP(E1155,Store_VAM!B2:L273,11, FALSE),VLOOKUP(E1155,Store_SRP!B2:L110,11, FALSE)))</f>
      </c>
      <c r="W1155">
        <f>VLOOKUP(G1155,Sku_Consolidated!A2:W957,11,FALSE)</f>
      </c>
      <c r="X1155">
        <f>VLOOKUP(G1155,Sku_Consolidated!A2:H957,8,FALSE)</f>
      </c>
      <c r="Y1155">
        <f>VLOOKUP(G1155,Sku_Consolidated!A2:I957,9,FALSE)</f>
      </c>
      <c r="Z1155" t="s">
        <v>38</v>
      </c>
      <c r="AA1155">
        <f>VLOOKUP(G1155,Sku_Consolidated!A2:E957,5,FALSE)</f>
      </c>
      <c r="AB1155">
        <f>IF(VLOOKUP(G1155,Sku_Consolidated!A2:S957,19,FALSE)="SHOWCASE", VLOOKUP(E1155,Store_Showcase!B2:N144,13, FALSE), IF(VLOOKUP(G1155,Sku_Consolidated!A2:S957,19,FALSE)="VAM",VLOOKUP(E1155,Store_VAM!B2:N273,13, FALSE),VLOOKUP(E1155,Store_SRP!B2:N110,13, FALSE)))</f>
      </c>
      <c r="AC1155">
        <f>IF(IFERROR(AB1155,TRUE)=TRUE, "-","OK")</f>
      </c>
      <c r="AD1155" s="8" t="s">
        <v>2559</v>
      </c>
      <c r="AE1155" s="8" t="s">
        <v>2560</v>
      </c>
      <c r="AF1155">
        <f>IF(IFERROR(VLOOKUP(E1155,Store_Showcase!B2:H144,{5}, FALSE), TRUE)=TRUE, IF(IFERROR(VLOOKUP(E1155,Store_SRP!B2:H110,{5}, FALSE), TRUE)=TRUE,VLOOKUP(E1155,Store_VAM!B2:H273,{5}, FALSE),VLOOKUP(E1155,Store_SRP!B2:H110,{5}, FALSE)), VLOOKUP(E1155,Store_Showcase!B2:H144,{5}, FALSE))</f>
      </c>
      <c r="AG1155">
        <f>IF(IFERROR(VLOOKUP(E1155,Store_Showcase!B2:H144,{6}, FALSE), TRUE)=TRUE, IF(IFERROR(VLOOKUP(E1155,Store_SRP!B2:H110,{6}, FALSE), TRUE)=TRUE,VLOOKUP(E1155,Store_VAM!B2:H273,{6}, FALSE),VLOOKUP(E1155,Store_SRP!B2:H110,{6}, FALSE)), VLOOKUP(E1155,Store_Showcase!B2:H144,{6}, FALSE))</f>
      </c>
      <c r="AH1155">
        <f>VLOOKUP(G1155,Sku_Consolidated!A2:R957,18,FALSE)</f>
      </c>
      <c r="AI1155">
        <f>VLOOKUP(G1155,Sku_Consolidated!A2:S957,19,FALSE)</f>
      </c>
      <c r="AJ1155">
        <f>VLOOKUP(G1155,Sku_Consolidated!A2:T957,20,FALSE)</f>
      </c>
    </row>
    <row r="1156" spans="1:36" x14ac:dyDescent="0.25">
      <c r="A1156">
        <v>2024</v>
      </c>
      <c r="B1156" t="s">
        <v>31</v>
      </c>
      <c r="C1156" t="s">
        <v>32</v>
      </c>
      <c r="D1156" t="s">
        <v>33</v>
      </c>
      <c r="E1156">
        <v>481</v>
      </c>
      <c r="F1156">
        <f>IF(IFERROR(VLOOKUP(E1156,Store_Showcase!B2:H144,{2}, FALSE), TRUE)=TRUE, IF(IFERROR(VLOOKUP(E1156,Store_SRP!B2:H110,{2}, FALSE), TRUE)=TRUE,VLOOKUP(E1156,Store_VAM!B2:H273,{2}, FALSE),VLOOKUP(E1156,Store_SRP!B2:H110,{2}, FALSE)), VLOOKUP(E1156,Store_Showcase!B2:H144,{2}, FALSE))</f>
      </c>
      <c r="G1156">
        <v>655909</v>
      </c>
      <c r="H1156" t="s">
        <v>2350</v>
      </c>
      <c r="I1156" s="8" t="s">
        <v>2561</v>
      </c>
      <c r="J1156" t="s">
        <v>36</v>
      </c>
      <c r="K1156" s="8">
        <f>IF(J1156="PCK", I1156, 0)</f>
      </c>
      <c r="L1156" s="8">
        <f>IF(J1156="KLS", I1156, IF(J1156="PCK", I1156*VLOOKUP(G1156,Sku_Consolidated!A2:U957,21, FALSE),I1156*VLOOKUP(G1156,Sku_Consolidated!A2:U957,21, FALSE)))</f>
      </c>
      <c r="M1156" s="8">
        <f>IF(J1156="PCS", I1156, 0)</f>
      </c>
      <c r="N1156" s="8" t="s">
        <v>2562</v>
      </c>
      <c r="O1156" s="8">
        <f>N1156 * VLOOKUP(E1156&amp;VLOOKUP(G1156,Sku_Consolidated!A2:Q957,17,FALSE),Sku_CommRate!A2:E1002, 5, FALSE)</f>
      </c>
      <c r="P1156" s="8">
        <f>N1156 - O1156</f>
      </c>
      <c r="Q1156">
        <f>VLOOKUP(G1156,Sku_Consolidated!A2:G957,7, FALSE)</f>
      </c>
      <c r="R1156">
        <f>IF(IFERROR(VLOOKUP(E1156,Store_Showcase!B2:H144,7, FALSE), TRUE)=TRUE, IF(IFERROR(VLOOKUP(E1156,Store_SRP!B2:H110,7, FALSE), TRUE)=TRUE,VLOOKUP(E1156,Store_VAM!B2:H273,7, FALSE),VLOOKUP(E1156,Store_SRP!B2:H110,7, FALSE)), VLOOKUP(E1156,Store_Showcase!B2:H144,7, FALSE))</f>
      </c>
      <c r="S1156">
        <f>IF(IFERROR(VLOOKUP(E1156,Store_Showcase!B2:I144,8, FALSE), TRUE)=TRUE, IF(IFERROR(VLOOKUP(E1156,Store_SRP!B2:I110,8, FALSE), TRUE)=TRUE,VLOOKUP(E1156,Store_VAM!B2:I273,8, FALSE),VLOOKUP(E1156,Store_SRP!B2:I110,8, FALSE)), VLOOKUP(E1156,Store_Showcase!B2:I144,8, FALSE))</f>
      </c>
      <c r="T1156">
        <f>VLOOKUP(G1156,Sku_Consolidated!A2:R957,18,FALSE)</f>
      </c>
      <c r="U1156">
        <v>6503</v>
      </c>
      <c r="V1156">
        <f>IF(VLOOKUP(G1156,Sku_Consolidated!A2:S957,19,FALSE)="SHOWCASE", VLOOKUP(E1156,Store_Showcase!B2:L144,11, FALSE), IF(VLOOKUP(G1156,Sku_Consolidated!A2:S957,19,FALSE)="VAM",VLOOKUP(E1156,Store_VAM!B2:L273,11, FALSE),VLOOKUP(E1156,Store_SRP!B2:L110,11, FALSE)))</f>
      </c>
      <c r="W1156">
        <f>VLOOKUP(G1156,Sku_Consolidated!A2:W957,11,FALSE)</f>
      </c>
      <c r="X1156">
        <f>VLOOKUP(G1156,Sku_Consolidated!A2:H957,8,FALSE)</f>
      </c>
      <c r="Y1156">
        <f>VLOOKUP(G1156,Sku_Consolidated!A2:I957,9,FALSE)</f>
      </c>
      <c r="Z1156" t="s">
        <v>38</v>
      </c>
      <c r="AA1156">
        <f>VLOOKUP(G1156,Sku_Consolidated!A2:E957,5,FALSE)</f>
      </c>
      <c r="AB1156">
        <f>IF(VLOOKUP(G1156,Sku_Consolidated!A2:S957,19,FALSE)="SHOWCASE", VLOOKUP(E1156,Store_Showcase!B2:N144,13, FALSE), IF(VLOOKUP(G1156,Sku_Consolidated!A2:S957,19,FALSE)="VAM",VLOOKUP(E1156,Store_VAM!B2:N273,13, FALSE),VLOOKUP(E1156,Store_SRP!B2:N110,13, FALSE)))</f>
      </c>
      <c r="AC1156">
        <f>IF(IFERROR(AB1156,TRUE)=TRUE, "-","OK")</f>
      </c>
      <c r="AD1156" s="8" t="s">
        <v>2563</v>
      </c>
      <c r="AE1156" s="8" t="s">
        <v>2564</v>
      </c>
      <c r="AF1156">
        <f>IF(IFERROR(VLOOKUP(E1156,Store_Showcase!B2:H144,{5}, FALSE), TRUE)=TRUE, IF(IFERROR(VLOOKUP(E1156,Store_SRP!B2:H110,{5}, FALSE), TRUE)=TRUE,VLOOKUP(E1156,Store_VAM!B2:H273,{5}, FALSE),VLOOKUP(E1156,Store_SRP!B2:H110,{5}, FALSE)), VLOOKUP(E1156,Store_Showcase!B2:H144,{5}, FALSE))</f>
      </c>
      <c r="AG1156">
        <f>IF(IFERROR(VLOOKUP(E1156,Store_Showcase!B2:H144,{6}, FALSE), TRUE)=TRUE, IF(IFERROR(VLOOKUP(E1156,Store_SRP!B2:H110,{6}, FALSE), TRUE)=TRUE,VLOOKUP(E1156,Store_VAM!B2:H273,{6}, FALSE),VLOOKUP(E1156,Store_SRP!B2:H110,{6}, FALSE)), VLOOKUP(E1156,Store_Showcase!B2:H144,{6}, FALSE))</f>
      </c>
      <c r="AH1156">
        <f>VLOOKUP(G1156,Sku_Consolidated!A2:R957,18,FALSE)</f>
      </c>
      <c r="AI1156">
        <f>VLOOKUP(G1156,Sku_Consolidated!A2:S957,19,FALSE)</f>
      </c>
      <c r="AJ1156">
        <f>VLOOKUP(G1156,Sku_Consolidated!A2:T957,20,FALSE)</f>
      </c>
    </row>
    <row r="1157" spans="1:36" x14ac:dyDescent="0.25">
      <c r="A1157">
        <v>2024</v>
      </c>
      <c r="B1157" t="s">
        <v>31</v>
      </c>
      <c r="C1157" t="s">
        <v>32</v>
      </c>
      <c r="D1157" t="s">
        <v>33</v>
      </c>
      <c r="E1157">
        <v>485</v>
      </c>
      <c r="F1157">
        <f>IF(IFERROR(VLOOKUP(E1157,Store_Showcase!B2:H144,{2}, FALSE), TRUE)=TRUE, IF(IFERROR(VLOOKUP(E1157,Store_SRP!B2:H110,{2}, FALSE), TRUE)=TRUE,VLOOKUP(E1157,Store_VAM!B2:H273,{2}, FALSE),VLOOKUP(E1157,Store_SRP!B2:H110,{2}, FALSE)), VLOOKUP(E1157,Store_Showcase!B2:H144,{2}, FALSE))</f>
      </c>
      <c r="G1157">
        <v>655814</v>
      </c>
      <c r="H1157" t="s">
        <v>192</v>
      </c>
      <c r="I1157" s="8" t="s">
        <v>2565</v>
      </c>
      <c r="J1157" t="s">
        <v>36</v>
      </c>
      <c r="K1157" s="8">
        <f>IF(J1157="PCK", I1157, 0)</f>
      </c>
      <c r="L1157" s="8">
        <f>IF(J1157="KLS", I1157, IF(J1157="PCK", I1157*VLOOKUP(G1157,Sku_Consolidated!A2:U957,21, FALSE),I1157*VLOOKUP(G1157,Sku_Consolidated!A2:U957,21, FALSE)))</f>
      </c>
      <c r="M1157" s="8">
        <f>IF(J1157="PCS", I1157, 0)</f>
      </c>
      <c r="N1157" s="8" t="s">
        <v>2566</v>
      </c>
      <c r="O1157" s="8">
        <f>N1157 * VLOOKUP(E1157&amp;VLOOKUP(G1157,Sku_Consolidated!A2:Q957,17,FALSE),Sku_CommRate!A2:E1002, 5, FALSE)</f>
      </c>
      <c r="P1157" s="8">
        <f>N1157 - O1157</f>
      </c>
      <c r="Q1157">
        <f>VLOOKUP(G1157,Sku_Consolidated!A2:G957,7, FALSE)</f>
      </c>
      <c r="R1157">
        <f>IF(IFERROR(VLOOKUP(E1157,Store_Showcase!B2:H144,7, FALSE), TRUE)=TRUE, IF(IFERROR(VLOOKUP(E1157,Store_SRP!B2:H110,7, FALSE), TRUE)=TRUE,VLOOKUP(E1157,Store_VAM!B2:H273,7, FALSE),VLOOKUP(E1157,Store_SRP!B2:H110,7, FALSE)), VLOOKUP(E1157,Store_Showcase!B2:H144,7, FALSE))</f>
      </c>
      <c r="S1157">
        <f>IF(IFERROR(VLOOKUP(E1157,Store_Showcase!B2:I144,8, FALSE), TRUE)=TRUE, IF(IFERROR(VLOOKUP(E1157,Store_SRP!B2:I110,8, FALSE), TRUE)=TRUE,VLOOKUP(E1157,Store_VAM!B2:I273,8, FALSE),VLOOKUP(E1157,Store_SRP!B2:I110,8, FALSE)), VLOOKUP(E1157,Store_Showcase!B2:I144,8, FALSE))</f>
      </c>
      <c r="T1157">
        <f>VLOOKUP(G1157,Sku_Consolidated!A2:R957,18,FALSE)</f>
      </c>
      <c r="U1157">
        <v>6471</v>
      </c>
      <c r="V1157">
        <f>IF(VLOOKUP(G1157,Sku_Consolidated!A2:S957,19,FALSE)="SHOWCASE", VLOOKUP(E1157,Store_Showcase!B2:L144,11, FALSE), IF(VLOOKUP(G1157,Sku_Consolidated!A2:S957,19,FALSE)="VAM",VLOOKUP(E1157,Store_VAM!B2:L273,11, FALSE),VLOOKUP(E1157,Store_SRP!B2:L110,11, FALSE)))</f>
      </c>
      <c r="W1157">
        <f>VLOOKUP(G1157,Sku_Consolidated!A2:W957,11,FALSE)</f>
      </c>
      <c r="X1157">
        <f>VLOOKUP(G1157,Sku_Consolidated!A2:H957,8,FALSE)</f>
      </c>
      <c r="Y1157">
        <f>VLOOKUP(G1157,Sku_Consolidated!A2:I957,9,FALSE)</f>
      </c>
      <c r="Z1157" t="s">
        <v>38</v>
      </c>
      <c r="AA1157">
        <f>VLOOKUP(G1157,Sku_Consolidated!A2:E957,5,FALSE)</f>
      </c>
      <c r="AB1157">
        <f>IF(VLOOKUP(G1157,Sku_Consolidated!A2:S957,19,FALSE)="SHOWCASE", VLOOKUP(E1157,Store_Showcase!B2:N144,13, FALSE), IF(VLOOKUP(G1157,Sku_Consolidated!A2:S957,19,FALSE)="VAM",VLOOKUP(E1157,Store_VAM!B2:N273,13, FALSE),VLOOKUP(E1157,Store_SRP!B2:N110,13, FALSE)))</f>
      </c>
      <c r="AC1157">
        <f>IF(IFERROR(AB1157,TRUE)=TRUE, "-","OK")</f>
      </c>
      <c r="AD1157" s="8" t="s">
        <v>2566</v>
      </c>
      <c r="AE1157" s="8" t="s">
        <v>39</v>
      </c>
      <c r="AF1157">
        <f>IF(IFERROR(VLOOKUP(E1157,Store_Showcase!B2:H144,{5}, FALSE), TRUE)=TRUE, IF(IFERROR(VLOOKUP(E1157,Store_SRP!B2:H110,{5}, FALSE), TRUE)=TRUE,VLOOKUP(E1157,Store_VAM!B2:H273,{5}, FALSE),VLOOKUP(E1157,Store_SRP!B2:H110,{5}, FALSE)), VLOOKUP(E1157,Store_Showcase!B2:H144,{5}, FALSE))</f>
      </c>
      <c r="AG1157">
        <f>IF(IFERROR(VLOOKUP(E1157,Store_Showcase!B2:H144,{6}, FALSE), TRUE)=TRUE, IF(IFERROR(VLOOKUP(E1157,Store_SRP!B2:H110,{6}, FALSE), TRUE)=TRUE,VLOOKUP(E1157,Store_VAM!B2:H273,{6}, FALSE),VLOOKUP(E1157,Store_SRP!B2:H110,{6}, FALSE)), VLOOKUP(E1157,Store_Showcase!B2:H144,{6}, FALSE))</f>
      </c>
      <c r="AH1157">
        <f>VLOOKUP(G1157,Sku_Consolidated!A2:R957,18,FALSE)</f>
      </c>
      <c r="AI1157">
        <f>VLOOKUP(G1157,Sku_Consolidated!A2:S957,19,FALSE)</f>
      </c>
      <c r="AJ1157">
        <f>VLOOKUP(G1157,Sku_Consolidated!A2:T957,20,FALSE)</f>
      </c>
    </row>
    <row r="1158" spans="1:36" x14ac:dyDescent="0.25">
      <c r="A1158">
        <v>2024</v>
      </c>
      <c r="B1158" t="s">
        <v>31</v>
      </c>
      <c r="C1158" t="s">
        <v>32</v>
      </c>
      <c r="D1158" t="s">
        <v>33</v>
      </c>
      <c r="E1158">
        <v>465</v>
      </c>
      <c r="F1158">
        <f>IF(IFERROR(VLOOKUP(E1158,Store_Showcase!B2:H144,{2}, FALSE), TRUE)=TRUE, IF(IFERROR(VLOOKUP(E1158,Store_SRP!B2:H110,{2}, FALSE), TRUE)=TRUE,VLOOKUP(E1158,Store_VAM!B2:H273,{2}, FALSE),VLOOKUP(E1158,Store_SRP!B2:H110,{2}, FALSE)), VLOOKUP(E1158,Store_Showcase!B2:H144,{2}, FALSE))</f>
      </c>
      <c r="G1158">
        <v>657353</v>
      </c>
      <c r="H1158" t="s">
        <v>779</v>
      </c>
      <c r="I1158" s="8" t="s">
        <v>1364</v>
      </c>
      <c r="J1158" t="s">
        <v>12</v>
      </c>
      <c r="K1158" s="8">
        <f>IF(J1158="PCK", I1158, 0)</f>
      </c>
      <c r="L1158" s="8">
        <f>IF(J1158="KLS", I1158, IF(J1158="PCK", I1158*VLOOKUP(G1158,Sku_Consolidated!A2:U957,21, FALSE),I1158*VLOOKUP(G1158,Sku_Consolidated!A2:U957,21, FALSE)))</f>
      </c>
      <c r="M1158" s="8">
        <f>IF(J1158="PCS", I1158, 0)</f>
      </c>
      <c r="N1158" s="8" t="s">
        <v>2567</v>
      </c>
      <c r="O1158" s="8">
        <f>N1158 * VLOOKUP(E1158&amp;VLOOKUP(G1158,Sku_Consolidated!A2:Q957,17,FALSE),Sku_CommRate!A2:E1002, 5, FALSE)</f>
      </c>
      <c r="P1158" s="8">
        <f>N1158 - O1158</f>
      </c>
      <c r="Q1158">
        <f>VLOOKUP(G1158,Sku_Consolidated!A2:G957,7, FALSE)</f>
      </c>
      <c r="R1158">
        <f>IF(IFERROR(VLOOKUP(E1158,Store_Showcase!B2:H144,7, FALSE), TRUE)=TRUE, IF(IFERROR(VLOOKUP(E1158,Store_SRP!B2:H110,7, FALSE), TRUE)=TRUE,VLOOKUP(E1158,Store_VAM!B2:H273,7, FALSE),VLOOKUP(E1158,Store_SRP!B2:H110,7, FALSE)), VLOOKUP(E1158,Store_Showcase!B2:H144,7, FALSE))</f>
      </c>
      <c r="S1158">
        <f>IF(IFERROR(VLOOKUP(E1158,Store_Showcase!B2:I144,8, FALSE), TRUE)=TRUE, IF(IFERROR(VLOOKUP(E1158,Store_SRP!B2:I110,8, FALSE), TRUE)=TRUE,VLOOKUP(E1158,Store_VAM!B2:I273,8, FALSE),VLOOKUP(E1158,Store_SRP!B2:I110,8, FALSE)), VLOOKUP(E1158,Store_Showcase!B2:I144,8, FALSE))</f>
      </c>
      <c r="T1158">
        <f>VLOOKUP(G1158,Sku_Consolidated!A2:R957,18,FALSE)</f>
      </c>
      <c r="U1158">
        <v>4806532531588</v>
      </c>
      <c r="V1158">
        <f>IF(VLOOKUP(G1158,Sku_Consolidated!A2:S957,19,FALSE)="SHOWCASE", VLOOKUP(E1158,Store_Showcase!B2:L144,11, FALSE), IF(VLOOKUP(G1158,Sku_Consolidated!A2:S957,19,FALSE)="VAM",VLOOKUP(E1158,Store_VAM!B2:L273,11, FALSE),VLOOKUP(E1158,Store_SRP!B2:L110,11, FALSE)))</f>
      </c>
      <c r="W1158">
        <f>VLOOKUP(G1158,Sku_Consolidated!A2:W957,11,FALSE)</f>
      </c>
      <c r="X1158">
        <f>VLOOKUP(G1158,Sku_Consolidated!A2:H957,8,FALSE)</f>
      </c>
      <c r="Y1158">
        <f>VLOOKUP(G1158,Sku_Consolidated!A2:I957,9,FALSE)</f>
      </c>
      <c r="Z1158" t="s">
        <v>38</v>
      </c>
      <c r="AA1158">
        <f>VLOOKUP(G1158,Sku_Consolidated!A2:E957,5,FALSE)</f>
      </c>
      <c r="AB1158">
        <f>IF(VLOOKUP(G1158,Sku_Consolidated!A2:S957,19,FALSE)="SHOWCASE", VLOOKUP(E1158,Store_Showcase!B2:N144,13, FALSE), IF(VLOOKUP(G1158,Sku_Consolidated!A2:S957,19,FALSE)="VAM",VLOOKUP(E1158,Store_VAM!B2:N273,13, FALSE),VLOOKUP(E1158,Store_SRP!B2:N110,13, FALSE)))</f>
      </c>
      <c r="AC1158">
        <f>IF(IFERROR(AB1158,TRUE)=TRUE, "-","OK")</f>
      </c>
      <c r="AD1158" s="8" t="s">
        <v>2568</v>
      </c>
      <c r="AE1158" s="8" t="s">
        <v>2569</v>
      </c>
      <c r="AF1158">
        <f>IF(IFERROR(VLOOKUP(E1158,Store_Showcase!B2:H144,{5}, FALSE), TRUE)=TRUE, IF(IFERROR(VLOOKUP(E1158,Store_SRP!B2:H110,{5}, FALSE), TRUE)=TRUE,VLOOKUP(E1158,Store_VAM!B2:H273,{5}, FALSE),VLOOKUP(E1158,Store_SRP!B2:H110,{5}, FALSE)), VLOOKUP(E1158,Store_Showcase!B2:H144,{5}, FALSE))</f>
      </c>
      <c r="AG1158">
        <f>IF(IFERROR(VLOOKUP(E1158,Store_Showcase!B2:H144,{6}, FALSE), TRUE)=TRUE, IF(IFERROR(VLOOKUP(E1158,Store_SRP!B2:H110,{6}, FALSE), TRUE)=TRUE,VLOOKUP(E1158,Store_VAM!B2:H273,{6}, FALSE),VLOOKUP(E1158,Store_SRP!B2:H110,{6}, FALSE)), VLOOKUP(E1158,Store_Showcase!B2:H144,{6}, FALSE))</f>
      </c>
      <c r="AH1158">
        <f>VLOOKUP(G1158,Sku_Consolidated!A2:R957,18,FALSE)</f>
      </c>
      <c r="AI1158">
        <f>VLOOKUP(G1158,Sku_Consolidated!A2:S957,19,FALSE)</f>
      </c>
      <c r="AJ1158">
        <f>VLOOKUP(G1158,Sku_Consolidated!A2:T957,20,FALSE)</f>
      </c>
    </row>
    <row r="1159" spans="1:36" x14ac:dyDescent="0.25">
      <c r="A1159">
        <v>2024</v>
      </c>
      <c r="B1159" t="s">
        <v>31</v>
      </c>
      <c r="C1159" t="s">
        <v>32</v>
      </c>
      <c r="D1159" t="s">
        <v>33</v>
      </c>
      <c r="E1159">
        <v>703</v>
      </c>
      <c r="F1159">
        <f>IF(IFERROR(VLOOKUP(E1159,Store_Showcase!B2:H144,{2}, FALSE), TRUE)=TRUE, IF(IFERROR(VLOOKUP(E1159,Store_SRP!B2:H110,{2}, FALSE), TRUE)=TRUE,VLOOKUP(E1159,Store_VAM!B2:H273,{2}, FALSE),VLOOKUP(E1159,Store_SRP!B2:H110,{2}, FALSE)), VLOOKUP(E1159,Store_Showcase!B2:H144,{2}, FALSE))</f>
      </c>
      <c r="G1159">
        <v>657353</v>
      </c>
      <c r="H1159" t="s">
        <v>779</v>
      </c>
      <c r="I1159" s="8" t="s">
        <v>1364</v>
      </c>
      <c r="J1159" t="s">
        <v>12</v>
      </c>
      <c r="K1159" s="8">
        <f>IF(J1159="PCK", I1159, 0)</f>
      </c>
      <c r="L1159" s="8">
        <f>IF(J1159="KLS", I1159, IF(J1159="PCK", I1159*VLOOKUP(G1159,Sku_Consolidated!A2:U957,21, FALSE),I1159*VLOOKUP(G1159,Sku_Consolidated!A2:U957,21, FALSE)))</f>
      </c>
      <c r="M1159" s="8">
        <f>IF(J1159="PCS", I1159, 0)</f>
      </c>
      <c r="N1159" s="8" t="s">
        <v>2567</v>
      </c>
      <c r="O1159" s="8">
        <f>N1159 * VLOOKUP(E1159&amp;VLOOKUP(G1159,Sku_Consolidated!A2:Q957,17,FALSE),Sku_CommRate!A2:E1002, 5, FALSE)</f>
      </c>
      <c r="P1159" s="8">
        <f>N1159 - O1159</f>
      </c>
      <c r="Q1159">
        <f>VLOOKUP(G1159,Sku_Consolidated!A2:G957,7, FALSE)</f>
      </c>
      <c r="R1159">
        <f>IF(IFERROR(VLOOKUP(E1159,Store_Showcase!B2:H144,7, FALSE), TRUE)=TRUE, IF(IFERROR(VLOOKUP(E1159,Store_SRP!B2:H110,7, FALSE), TRUE)=TRUE,VLOOKUP(E1159,Store_VAM!B2:H273,7, FALSE),VLOOKUP(E1159,Store_SRP!B2:H110,7, FALSE)), VLOOKUP(E1159,Store_Showcase!B2:H144,7, FALSE))</f>
      </c>
      <c r="S1159">
        <f>IF(IFERROR(VLOOKUP(E1159,Store_Showcase!B2:I144,8, FALSE), TRUE)=TRUE, IF(IFERROR(VLOOKUP(E1159,Store_SRP!B2:I110,8, FALSE), TRUE)=TRUE,VLOOKUP(E1159,Store_VAM!B2:I273,8, FALSE),VLOOKUP(E1159,Store_SRP!B2:I110,8, FALSE)), VLOOKUP(E1159,Store_Showcase!B2:I144,8, FALSE))</f>
      </c>
      <c r="T1159">
        <f>VLOOKUP(G1159,Sku_Consolidated!A2:R957,18,FALSE)</f>
      </c>
      <c r="U1159">
        <v>4806532531588</v>
      </c>
      <c r="V1159">
        <f>IF(VLOOKUP(G1159,Sku_Consolidated!A2:S957,19,FALSE)="SHOWCASE", VLOOKUP(E1159,Store_Showcase!B2:L144,11, FALSE), IF(VLOOKUP(G1159,Sku_Consolidated!A2:S957,19,FALSE)="VAM",VLOOKUP(E1159,Store_VAM!B2:L273,11, FALSE),VLOOKUP(E1159,Store_SRP!B2:L110,11, FALSE)))</f>
      </c>
      <c r="W1159">
        <f>VLOOKUP(G1159,Sku_Consolidated!A2:W957,11,FALSE)</f>
      </c>
      <c r="X1159">
        <f>VLOOKUP(G1159,Sku_Consolidated!A2:H957,8,FALSE)</f>
      </c>
      <c r="Y1159">
        <f>VLOOKUP(G1159,Sku_Consolidated!A2:I957,9,FALSE)</f>
      </c>
      <c r="Z1159" t="s">
        <v>38</v>
      </c>
      <c r="AA1159">
        <f>VLOOKUP(G1159,Sku_Consolidated!A2:E957,5,FALSE)</f>
      </c>
      <c r="AB1159">
        <f>IF(VLOOKUP(G1159,Sku_Consolidated!A2:S957,19,FALSE)="SHOWCASE", VLOOKUP(E1159,Store_Showcase!B2:N144,13, FALSE), IF(VLOOKUP(G1159,Sku_Consolidated!A2:S957,19,FALSE)="VAM",VLOOKUP(E1159,Store_VAM!B2:N273,13, FALSE),VLOOKUP(E1159,Store_SRP!B2:N110,13, FALSE)))</f>
      </c>
      <c r="AC1159">
        <f>IF(IFERROR(AB1159,TRUE)=TRUE, "-","OK")</f>
      </c>
      <c r="AD1159" s="8" t="s">
        <v>2568</v>
      </c>
      <c r="AE1159" s="8" t="s">
        <v>2569</v>
      </c>
      <c r="AF1159">
        <f>IF(IFERROR(VLOOKUP(E1159,Store_Showcase!B2:H144,{5}, FALSE), TRUE)=TRUE, IF(IFERROR(VLOOKUP(E1159,Store_SRP!B2:H110,{5}, FALSE), TRUE)=TRUE,VLOOKUP(E1159,Store_VAM!B2:H273,{5}, FALSE),VLOOKUP(E1159,Store_SRP!B2:H110,{5}, FALSE)), VLOOKUP(E1159,Store_Showcase!B2:H144,{5}, FALSE))</f>
      </c>
      <c r="AG1159">
        <f>IF(IFERROR(VLOOKUP(E1159,Store_Showcase!B2:H144,{6}, FALSE), TRUE)=TRUE, IF(IFERROR(VLOOKUP(E1159,Store_SRP!B2:H110,{6}, FALSE), TRUE)=TRUE,VLOOKUP(E1159,Store_VAM!B2:H273,{6}, FALSE),VLOOKUP(E1159,Store_SRP!B2:H110,{6}, FALSE)), VLOOKUP(E1159,Store_Showcase!B2:H144,{6}, FALSE))</f>
      </c>
      <c r="AH1159">
        <f>VLOOKUP(G1159,Sku_Consolidated!A2:R957,18,FALSE)</f>
      </c>
      <c r="AI1159">
        <f>VLOOKUP(G1159,Sku_Consolidated!A2:S957,19,FALSE)</f>
      </c>
      <c r="AJ1159">
        <f>VLOOKUP(G1159,Sku_Consolidated!A2:T957,20,FALSE)</f>
      </c>
    </row>
    <row r="1160" spans="1:36" x14ac:dyDescent="0.25">
      <c r="A1160">
        <v>2024</v>
      </c>
      <c r="B1160" t="s">
        <v>31</v>
      </c>
      <c r="C1160" t="s">
        <v>32</v>
      </c>
      <c r="D1160" t="s">
        <v>33</v>
      </c>
      <c r="E1160">
        <v>127</v>
      </c>
      <c r="F1160">
        <f>IF(IFERROR(VLOOKUP(E1160,Store_Showcase!B2:H144,{2}, FALSE), TRUE)=TRUE, IF(IFERROR(VLOOKUP(E1160,Store_SRP!B2:H110,{2}, FALSE), TRUE)=TRUE,VLOOKUP(E1160,Store_VAM!B2:H273,{2}, FALSE),VLOOKUP(E1160,Store_SRP!B2:H110,{2}, FALSE)), VLOOKUP(E1160,Store_Showcase!B2:H144,{2}, FALSE))</f>
      </c>
      <c r="G1160">
        <v>657353</v>
      </c>
      <c r="H1160" t="s">
        <v>779</v>
      </c>
      <c r="I1160" s="8" t="s">
        <v>1364</v>
      </c>
      <c r="J1160" t="s">
        <v>12</v>
      </c>
      <c r="K1160" s="8">
        <f>IF(J1160="PCK", I1160, 0)</f>
      </c>
      <c r="L1160" s="8">
        <f>IF(J1160="KLS", I1160, IF(J1160="PCK", I1160*VLOOKUP(G1160,Sku_Consolidated!A2:U957,21, FALSE),I1160*VLOOKUP(G1160,Sku_Consolidated!A2:U957,21, FALSE)))</f>
      </c>
      <c r="M1160" s="8">
        <f>IF(J1160="PCS", I1160, 0)</f>
      </c>
      <c r="N1160" s="8" t="s">
        <v>2570</v>
      </c>
      <c r="O1160" s="8">
        <f>N1160 * VLOOKUP(E1160&amp;VLOOKUP(G1160,Sku_Consolidated!A2:Q957,17,FALSE),Sku_CommRate!A2:E1002, 5, FALSE)</f>
      </c>
      <c r="P1160" s="8">
        <f>N1160 - O1160</f>
      </c>
      <c r="Q1160">
        <f>VLOOKUP(G1160,Sku_Consolidated!A2:G957,7, FALSE)</f>
      </c>
      <c r="R1160">
        <f>IF(IFERROR(VLOOKUP(E1160,Store_Showcase!B2:H144,7, FALSE), TRUE)=TRUE, IF(IFERROR(VLOOKUP(E1160,Store_SRP!B2:H110,7, FALSE), TRUE)=TRUE,VLOOKUP(E1160,Store_VAM!B2:H273,7, FALSE),VLOOKUP(E1160,Store_SRP!B2:H110,7, FALSE)), VLOOKUP(E1160,Store_Showcase!B2:H144,7, FALSE))</f>
      </c>
      <c r="S1160">
        <f>IF(IFERROR(VLOOKUP(E1160,Store_Showcase!B2:I144,8, FALSE), TRUE)=TRUE, IF(IFERROR(VLOOKUP(E1160,Store_SRP!B2:I110,8, FALSE), TRUE)=TRUE,VLOOKUP(E1160,Store_VAM!B2:I273,8, FALSE),VLOOKUP(E1160,Store_SRP!B2:I110,8, FALSE)), VLOOKUP(E1160,Store_Showcase!B2:I144,8, FALSE))</f>
      </c>
      <c r="T1160">
        <f>VLOOKUP(G1160,Sku_Consolidated!A2:R957,18,FALSE)</f>
      </c>
      <c r="U1160">
        <v>4806532531588</v>
      </c>
      <c r="V1160">
        <f>IF(VLOOKUP(G1160,Sku_Consolidated!A2:S957,19,FALSE)="SHOWCASE", VLOOKUP(E1160,Store_Showcase!B2:L144,11, FALSE), IF(VLOOKUP(G1160,Sku_Consolidated!A2:S957,19,FALSE)="VAM",VLOOKUP(E1160,Store_VAM!B2:L273,11, FALSE),VLOOKUP(E1160,Store_SRP!B2:L110,11, FALSE)))</f>
      </c>
      <c r="W1160">
        <f>VLOOKUP(G1160,Sku_Consolidated!A2:W957,11,FALSE)</f>
      </c>
      <c r="X1160">
        <f>VLOOKUP(G1160,Sku_Consolidated!A2:H957,8,FALSE)</f>
      </c>
      <c r="Y1160">
        <f>VLOOKUP(G1160,Sku_Consolidated!A2:I957,9,FALSE)</f>
      </c>
      <c r="Z1160" t="s">
        <v>38</v>
      </c>
      <c r="AA1160">
        <f>VLOOKUP(G1160,Sku_Consolidated!A2:E957,5,FALSE)</f>
      </c>
      <c r="AB1160">
        <f>IF(VLOOKUP(G1160,Sku_Consolidated!A2:S957,19,FALSE)="SHOWCASE", VLOOKUP(E1160,Store_Showcase!B2:N144,13, FALSE), IF(VLOOKUP(G1160,Sku_Consolidated!A2:S957,19,FALSE)="VAM",VLOOKUP(E1160,Store_VAM!B2:N273,13, FALSE),VLOOKUP(E1160,Store_SRP!B2:N110,13, FALSE)))</f>
      </c>
      <c r="AC1160">
        <f>IF(IFERROR(AB1160,TRUE)=TRUE, "-","OK")</f>
      </c>
      <c r="AD1160" s="8" t="s">
        <v>2571</v>
      </c>
      <c r="AE1160" s="8" t="s">
        <v>2572</v>
      </c>
      <c r="AF1160">
        <f>IF(IFERROR(VLOOKUP(E1160,Store_Showcase!B2:H144,{5}, FALSE), TRUE)=TRUE, IF(IFERROR(VLOOKUP(E1160,Store_SRP!B2:H110,{5}, FALSE), TRUE)=TRUE,VLOOKUP(E1160,Store_VAM!B2:H273,{5}, FALSE),VLOOKUP(E1160,Store_SRP!B2:H110,{5}, FALSE)), VLOOKUP(E1160,Store_Showcase!B2:H144,{5}, FALSE))</f>
      </c>
      <c r="AG1160">
        <f>IF(IFERROR(VLOOKUP(E1160,Store_Showcase!B2:H144,{6}, FALSE), TRUE)=TRUE, IF(IFERROR(VLOOKUP(E1160,Store_SRP!B2:H110,{6}, FALSE), TRUE)=TRUE,VLOOKUP(E1160,Store_VAM!B2:H273,{6}, FALSE),VLOOKUP(E1160,Store_SRP!B2:H110,{6}, FALSE)), VLOOKUP(E1160,Store_Showcase!B2:H144,{6}, FALSE))</f>
      </c>
      <c r="AH1160">
        <f>VLOOKUP(G1160,Sku_Consolidated!A2:R957,18,FALSE)</f>
      </c>
      <c r="AI1160">
        <f>VLOOKUP(G1160,Sku_Consolidated!A2:S957,19,FALSE)</f>
      </c>
      <c r="AJ1160">
        <f>VLOOKUP(G1160,Sku_Consolidated!A2:T957,20,FALSE)</f>
      </c>
    </row>
    <row r="1161" spans="1:36" x14ac:dyDescent="0.25">
      <c r="A1161">
        <v>2024</v>
      </c>
      <c r="B1161" t="s">
        <v>31</v>
      </c>
      <c r="C1161" t="s">
        <v>32</v>
      </c>
      <c r="D1161" t="s">
        <v>33</v>
      </c>
      <c r="E1161">
        <v>248</v>
      </c>
      <c r="F1161">
        <f>IF(IFERROR(VLOOKUP(E1161,Store_Showcase!B2:H144,{2}, FALSE), TRUE)=TRUE, IF(IFERROR(VLOOKUP(E1161,Store_SRP!B2:H110,{2}, FALSE), TRUE)=TRUE,VLOOKUP(E1161,Store_VAM!B2:H273,{2}, FALSE),VLOOKUP(E1161,Store_SRP!B2:H110,{2}, FALSE)), VLOOKUP(E1161,Store_Showcase!B2:H144,{2}, FALSE))</f>
      </c>
      <c r="G1161">
        <v>655316</v>
      </c>
      <c r="H1161" t="s">
        <v>875</v>
      </c>
      <c r="I1161" s="8" t="s">
        <v>2573</v>
      </c>
      <c r="J1161" t="s">
        <v>36</v>
      </c>
      <c r="K1161" s="8">
        <f>IF(J1161="PCK", I1161, 0)</f>
      </c>
      <c r="L1161" s="8">
        <f>IF(J1161="KLS", I1161, IF(J1161="PCK", I1161*VLOOKUP(G1161,Sku_Consolidated!A2:U957,21, FALSE),I1161*VLOOKUP(G1161,Sku_Consolidated!A2:U957,21, FALSE)))</f>
      </c>
      <c r="M1161" s="8">
        <f>IF(J1161="PCS", I1161, 0)</f>
      </c>
      <c r="N1161" s="8" t="s">
        <v>2574</v>
      </c>
      <c r="O1161" s="8">
        <f>N1161 * VLOOKUP(E1161&amp;VLOOKUP(G1161,Sku_Consolidated!A2:Q957,17,FALSE),Sku_CommRate!A2:E1002, 5, FALSE)</f>
      </c>
      <c r="P1161" s="8">
        <f>N1161 - O1161</f>
      </c>
      <c r="Q1161">
        <f>VLOOKUP(G1161,Sku_Consolidated!A2:G957,7, FALSE)</f>
      </c>
      <c r="R1161">
        <f>IF(IFERROR(VLOOKUP(E1161,Store_Showcase!B2:H144,7, FALSE), TRUE)=TRUE, IF(IFERROR(VLOOKUP(E1161,Store_SRP!B2:H110,7, FALSE), TRUE)=TRUE,VLOOKUP(E1161,Store_VAM!B2:H273,7, FALSE),VLOOKUP(E1161,Store_SRP!B2:H110,7, FALSE)), VLOOKUP(E1161,Store_Showcase!B2:H144,7, FALSE))</f>
      </c>
      <c r="S1161">
        <f>IF(IFERROR(VLOOKUP(E1161,Store_Showcase!B2:I144,8, FALSE), TRUE)=TRUE, IF(IFERROR(VLOOKUP(E1161,Store_SRP!B2:I110,8, FALSE), TRUE)=TRUE,VLOOKUP(E1161,Store_VAM!B2:I273,8, FALSE),VLOOKUP(E1161,Store_SRP!B2:I110,8, FALSE)), VLOOKUP(E1161,Store_Showcase!B2:I144,8, FALSE))</f>
      </c>
      <c r="T1161">
        <f>VLOOKUP(G1161,Sku_Consolidated!A2:R957,18,FALSE)</f>
      </c>
      <c r="U1161">
        <v>6241</v>
      </c>
      <c r="V1161">
        <f>IF(VLOOKUP(G1161,Sku_Consolidated!A2:S957,19,FALSE)="SHOWCASE", VLOOKUP(E1161,Store_Showcase!B2:L144,11, FALSE), IF(VLOOKUP(G1161,Sku_Consolidated!A2:S957,19,FALSE)="VAM",VLOOKUP(E1161,Store_VAM!B2:L273,11, FALSE),VLOOKUP(E1161,Store_SRP!B2:L110,11, FALSE)))</f>
      </c>
      <c r="W1161">
        <f>VLOOKUP(G1161,Sku_Consolidated!A2:W957,11,FALSE)</f>
      </c>
      <c r="X1161">
        <f>VLOOKUP(G1161,Sku_Consolidated!A2:H957,8,FALSE)</f>
      </c>
      <c r="Y1161">
        <f>VLOOKUP(G1161,Sku_Consolidated!A2:I957,9,FALSE)</f>
      </c>
      <c r="Z1161" t="s">
        <v>38</v>
      </c>
      <c r="AA1161">
        <f>VLOOKUP(G1161,Sku_Consolidated!A2:E957,5,FALSE)</f>
      </c>
      <c r="AB1161">
        <f>IF(VLOOKUP(G1161,Sku_Consolidated!A2:S957,19,FALSE)="SHOWCASE", VLOOKUP(E1161,Store_Showcase!B2:N144,13, FALSE), IF(VLOOKUP(G1161,Sku_Consolidated!A2:S957,19,FALSE)="VAM",VLOOKUP(E1161,Store_VAM!B2:N273,13, FALSE),VLOOKUP(E1161,Store_SRP!B2:N110,13, FALSE)))</f>
      </c>
      <c r="AC1161">
        <f>IF(IFERROR(AB1161,TRUE)=TRUE, "-","OK")</f>
      </c>
      <c r="AD1161" s="8" t="s">
        <v>2574</v>
      </c>
      <c r="AE1161" s="8" t="s">
        <v>39</v>
      </c>
      <c r="AF1161">
        <f>IF(IFERROR(VLOOKUP(E1161,Store_Showcase!B2:H144,{5}, FALSE), TRUE)=TRUE, IF(IFERROR(VLOOKUP(E1161,Store_SRP!B2:H110,{5}, FALSE), TRUE)=TRUE,VLOOKUP(E1161,Store_VAM!B2:H273,{5}, FALSE),VLOOKUP(E1161,Store_SRP!B2:H110,{5}, FALSE)), VLOOKUP(E1161,Store_Showcase!B2:H144,{5}, FALSE))</f>
      </c>
      <c r="AG1161">
        <f>IF(IFERROR(VLOOKUP(E1161,Store_Showcase!B2:H144,{6}, FALSE), TRUE)=TRUE, IF(IFERROR(VLOOKUP(E1161,Store_SRP!B2:H110,{6}, FALSE), TRUE)=TRUE,VLOOKUP(E1161,Store_VAM!B2:H273,{6}, FALSE),VLOOKUP(E1161,Store_SRP!B2:H110,{6}, FALSE)), VLOOKUP(E1161,Store_Showcase!B2:H144,{6}, FALSE))</f>
      </c>
      <c r="AH1161">
        <f>VLOOKUP(G1161,Sku_Consolidated!A2:R957,18,FALSE)</f>
      </c>
      <c r="AI1161">
        <f>VLOOKUP(G1161,Sku_Consolidated!A2:S957,19,FALSE)</f>
      </c>
      <c r="AJ1161">
        <f>VLOOKUP(G1161,Sku_Consolidated!A2:T957,20,FALSE)</f>
      </c>
    </row>
    <row r="1162" spans="1:36" x14ac:dyDescent="0.25">
      <c r="A1162">
        <v>2024</v>
      </c>
      <c r="B1162" t="s">
        <v>31</v>
      </c>
      <c r="C1162" t="s">
        <v>32</v>
      </c>
      <c r="D1162" t="s">
        <v>33</v>
      </c>
      <c r="E1162">
        <v>202</v>
      </c>
      <c r="F1162">
        <f>IF(IFERROR(VLOOKUP(E1162,Store_Showcase!B2:H144,{2}, FALSE), TRUE)=TRUE, IF(IFERROR(VLOOKUP(E1162,Store_SRP!B2:H110,{2}, FALSE), TRUE)=TRUE,VLOOKUP(E1162,Store_VAM!B2:H273,{2}, FALSE),VLOOKUP(E1162,Store_SRP!B2:H110,{2}, FALSE)), VLOOKUP(E1162,Store_Showcase!B2:H144,{2}, FALSE))</f>
      </c>
      <c r="G1162">
        <v>662375</v>
      </c>
      <c r="H1162" t="s">
        <v>1376</v>
      </c>
      <c r="I1162" s="8" t="s">
        <v>1364</v>
      </c>
      <c r="J1162" t="s">
        <v>493</v>
      </c>
      <c r="K1162" s="8">
        <f>IF(J1162="PCK", I1162, 0)</f>
      </c>
      <c r="L1162" s="8">
        <f>IF(J1162="KLS", I1162, IF(J1162="PCK", I1162*VLOOKUP(G1162,Sku_Consolidated!A2:U957,21, FALSE),I1162*VLOOKUP(G1162,Sku_Consolidated!A2:U957,21, FALSE)))</f>
      </c>
      <c r="M1162" s="8">
        <f>IF(J1162="PCS", I1162, 0)</f>
      </c>
      <c r="N1162" s="8" t="s">
        <v>2575</v>
      </c>
      <c r="O1162" s="8">
        <f>N1162 * VLOOKUP(E1162&amp;VLOOKUP(G1162,Sku_Consolidated!A2:Q957,17,FALSE),Sku_CommRate!A2:E1002, 5, FALSE)</f>
      </c>
      <c r="P1162" s="8">
        <f>N1162 - O1162</f>
      </c>
      <c r="Q1162">
        <f>VLOOKUP(G1162,Sku_Consolidated!A2:G957,7, FALSE)</f>
      </c>
      <c r="R1162">
        <f>IF(IFERROR(VLOOKUP(E1162,Store_Showcase!B2:H144,7, FALSE), TRUE)=TRUE, IF(IFERROR(VLOOKUP(E1162,Store_SRP!B2:H110,7, FALSE), TRUE)=TRUE,VLOOKUP(E1162,Store_VAM!B2:H273,7, FALSE),VLOOKUP(E1162,Store_SRP!B2:H110,7, FALSE)), VLOOKUP(E1162,Store_Showcase!B2:H144,7, FALSE))</f>
      </c>
      <c r="S1162">
        <f>IF(IFERROR(VLOOKUP(E1162,Store_Showcase!B2:I144,8, FALSE), TRUE)=TRUE, IF(IFERROR(VLOOKUP(E1162,Store_SRP!B2:I110,8, FALSE), TRUE)=TRUE,VLOOKUP(E1162,Store_VAM!B2:I273,8, FALSE),VLOOKUP(E1162,Store_SRP!B2:I110,8, FALSE)), VLOOKUP(E1162,Store_Showcase!B2:I144,8, FALSE))</f>
      </c>
      <c r="T1162">
        <f>VLOOKUP(G1162,Sku_Consolidated!A2:R957,18,FALSE)</f>
      </c>
      <c r="U1162">
        <v>4806532531601</v>
      </c>
      <c r="V1162">
        <f>IF(VLOOKUP(G1162,Sku_Consolidated!A2:S957,19,FALSE)="SHOWCASE", VLOOKUP(E1162,Store_Showcase!B2:L144,11, FALSE), IF(VLOOKUP(G1162,Sku_Consolidated!A2:S957,19,FALSE)="VAM",VLOOKUP(E1162,Store_VAM!B2:L273,11, FALSE),VLOOKUP(E1162,Store_SRP!B2:L110,11, FALSE)))</f>
      </c>
      <c r="W1162">
        <f>VLOOKUP(G1162,Sku_Consolidated!A2:W957,11,FALSE)</f>
      </c>
      <c r="X1162">
        <f>VLOOKUP(G1162,Sku_Consolidated!A2:H957,8,FALSE)</f>
      </c>
      <c r="Y1162">
        <f>VLOOKUP(G1162,Sku_Consolidated!A2:I957,9,FALSE)</f>
      </c>
      <c r="Z1162" t="s">
        <v>38</v>
      </c>
      <c r="AA1162">
        <f>VLOOKUP(G1162,Sku_Consolidated!A2:E957,5,FALSE)</f>
      </c>
      <c r="AB1162">
        <f>IF(VLOOKUP(G1162,Sku_Consolidated!A2:S957,19,FALSE)="SHOWCASE", VLOOKUP(E1162,Store_Showcase!B2:N144,13, FALSE), IF(VLOOKUP(G1162,Sku_Consolidated!A2:S957,19,FALSE)="VAM",VLOOKUP(E1162,Store_VAM!B2:N273,13, FALSE),VLOOKUP(E1162,Store_SRP!B2:N110,13, FALSE)))</f>
      </c>
      <c r="AC1162">
        <f>IF(IFERROR(AB1162,TRUE)=TRUE, "-","OK")</f>
      </c>
      <c r="AD1162" s="8" t="s">
        <v>2576</v>
      </c>
      <c r="AE1162" s="8" t="s">
        <v>2577</v>
      </c>
      <c r="AF1162">
        <f>IF(IFERROR(VLOOKUP(E1162,Store_Showcase!B2:H144,{5}, FALSE), TRUE)=TRUE, IF(IFERROR(VLOOKUP(E1162,Store_SRP!B2:H110,{5}, FALSE), TRUE)=TRUE,VLOOKUP(E1162,Store_VAM!B2:H273,{5}, FALSE),VLOOKUP(E1162,Store_SRP!B2:H110,{5}, FALSE)), VLOOKUP(E1162,Store_Showcase!B2:H144,{5}, FALSE))</f>
      </c>
      <c r="AG1162">
        <f>IF(IFERROR(VLOOKUP(E1162,Store_Showcase!B2:H144,{6}, FALSE), TRUE)=TRUE, IF(IFERROR(VLOOKUP(E1162,Store_SRP!B2:H110,{6}, FALSE), TRUE)=TRUE,VLOOKUP(E1162,Store_VAM!B2:H273,{6}, FALSE),VLOOKUP(E1162,Store_SRP!B2:H110,{6}, FALSE)), VLOOKUP(E1162,Store_Showcase!B2:H144,{6}, FALSE))</f>
      </c>
      <c r="AH1162">
        <f>VLOOKUP(G1162,Sku_Consolidated!A2:R957,18,FALSE)</f>
      </c>
      <c r="AI1162">
        <f>VLOOKUP(G1162,Sku_Consolidated!A2:S957,19,FALSE)</f>
      </c>
      <c r="AJ1162">
        <f>VLOOKUP(G1162,Sku_Consolidated!A2:T957,20,FALSE)</f>
      </c>
    </row>
    <row r="1163" spans="1:36" x14ac:dyDescent="0.25">
      <c r="A1163">
        <v>2024</v>
      </c>
      <c r="B1163" t="s">
        <v>31</v>
      </c>
      <c r="C1163" t="s">
        <v>32</v>
      </c>
      <c r="D1163" t="s">
        <v>33</v>
      </c>
      <c r="E1163">
        <v>481</v>
      </c>
      <c r="F1163">
        <f>IF(IFERROR(VLOOKUP(E1163,Store_Showcase!B2:H144,{2}, FALSE), TRUE)=TRUE, IF(IFERROR(VLOOKUP(E1163,Store_SRP!B2:H110,{2}, FALSE), TRUE)=TRUE,VLOOKUP(E1163,Store_VAM!B2:H273,{2}, FALSE),VLOOKUP(E1163,Store_SRP!B2:H110,{2}, FALSE)), VLOOKUP(E1163,Store_Showcase!B2:H144,{2}, FALSE))</f>
      </c>
      <c r="G1163">
        <v>687767</v>
      </c>
      <c r="H1163" t="s">
        <v>1118</v>
      </c>
      <c r="I1163" s="8" t="s">
        <v>2006</v>
      </c>
      <c r="J1163" t="s">
        <v>493</v>
      </c>
      <c r="K1163" s="8">
        <f>IF(J1163="PCK", I1163, 0)</f>
      </c>
      <c r="L1163" s="8">
        <f>IF(J1163="KLS", I1163, IF(J1163="PCK", I1163*VLOOKUP(G1163,Sku_Consolidated!A2:U957,21, FALSE),I1163*VLOOKUP(G1163,Sku_Consolidated!A2:U957,21, FALSE)))</f>
      </c>
      <c r="M1163" s="8">
        <f>IF(J1163="PCS", I1163, 0)</f>
      </c>
      <c r="N1163" s="8" t="s">
        <v>2578</v>
      </c>
      <c r="O1163" s="8">
        <f>N1163 * VLOOKUP(E1163&amp;VLOOKUP(G1163,Sku_Consolidated!A2:Q957,17,FALSE),Sku_CommRate!A2:E1002, 5, FALSE)</f>
      </c>
      <c r="P1163" s="8">
        <f>N1163 - O1163</f>
      </c>
      <c r="Q1163">
        <f>VLOOKUP(G1163,Sku_Consolidated!A2:G957,7, FALSE)</f>
      </c>
      <c r="R1163">
        <f>IF(IFERROR(VLOOKUP(E1163,Store_Showcase!B2:H144,7, FALSE), TRUE)=TRUE, IF(IFERROR(VLOOKUP(E1163,Store_SRP!B2:H110,7, FALSE), TRUE)=TRUE,VLOOKUP(E1163,Store_VAM!B2:H273,7, FALSE),VLOOKUP(E1163,Store_SRP!B2:H110,7, FALSE)), VLOOKUP(E1163,Store_Showcase!B2:H144,7, FALSE))</f>
      </c>
      <c r="S1163">
        <f>IF(IFERROR(VLOOKUP(E1163,Store_Showcase!B2:I144,8, FALSE), TRUE)=TRUE, IF(IFERROR(VLOOKUP(E1163,Store_SRP!B2:I110,8, FALSE), TRUE)=TRUE,VLOOKUP(E1163,Store_VAM!B2:I273,8, FALSE),VLOOKUP(E1163,Store_SRP!B2:I110,8, FALSE)), VLOOKUP(E1163,Store_Showcase!B2:I144,8, FALSE))</f>
      </c>
      <c r="T1163">
        <f>VLOOKUP(G1163,Sku_Consolidated!A2:R957,18,FALSE)</f>
      </c>
      <c r="U1163">
        <v>4806532531557</v>
      </c>
      <c r="V1163">
        <f>IF(VLOOKUP(G1163,Sku_Consolidated!A2:S957,19,FALSE)="SHOWCASE", VLOOKUP(E1163,Store_Showcase!B2:L144,11, FALSE), IF(VLOOKUP(G1163,Sku_Consolidated!A2:S957,19,FALSE)="VAM",VLOOKUP(E1163,Store_VAM!B2:L273,11, FALSE),VLOOKUP(E1163,Store_SRP!B2:L110,11, FALSE)))</f>
      </c>
      <c r="W1163">
        <f>VLOOKUP(G1163,Sku_Consolidated!A2:W957,11,FALSE)</f>
      </c>
      <c r="X1163">
        <f>VLOOKUP(G1163,Sku_Consolidated!A2:H957,8,FALSE)</f>
      </c>
      <c r="Y1163">
        <f>VLOOKUP(G1163,Sku_Consolidated!A2:I957,9,FALSE)</f>
      </c>
      <c r="Z1163" t="s">
        <v>38</v>
      </c>
      <c r="AA1163">
        <f>VLOOKUP(G1163,Sku_Consolidated!A2:E957,5,FALSE)</f>
      </c>
      <c r="AB1163">
        <f>IF(VLOOKUP(G1163,Sku_Consolidated!A2:S957,19,FALSE)="SHOWCASE", VLOOKUP(E1163,Store_Showcase!B2:N144,13, FALSE), IF(VLOOKUP(G1163,Sku_Consolidated!A2:S957,19,FALSE)="VAM",VLOOKUP(E1163,Store_VAM!B2:N273,13, FALSE),VLOOKUP(E1163,Store_SRP!B2:N110,13, FALSE)))</f>
      </c>
      <c r="AC1163">
        <f>IF(IFERROR(AB1163,TRUE)=TRUE, "-","OK")</f>
      </c>
      <c r="AD1163" s="8" t="s">
        <v>2579</v>
      </c>
      <c r="AE1163" s="8" t="s">
        <v>2580</v>
      </c>
      <c r="AF1163">
        <f>IF(IFERROR(VLOOKUP(E1163,Store_Showcase!B2:H144,{5}, FALSE), TRUE)=TRUE, IF(IFERROR(VLOOKUP(E1163,Store_SRP!B2:H110,{5}, FALSE), TRUE)=TRUE,VLOOKUP(E1163,Store_VAM!B2:H273,{5}, FALSE),VLOOKUP(E1163,Store_SRP!B2:H110,{5}, FALSE)), VLOOKUP(E1163,Store_Showcase!B2:H144,{5}, FALSE))</f>
      </c>
      <c r="AG1163">
        <f>IF(IFERROR(VLOOKUP(E1163,Store_Showcase!B2:H144,{6}, FALSE), TRUE)=TRUE, IF(IFERROR(VLOOKUP(E1163,Store_SRP!B2:H110,{6}, FALSE), TRUE)=TRUE,VLOOKUP(E1163,Store_VAM!B2:H273,{6}, FALSE),VLOOKUP(E1163,Store_SRP!B2:H110,{6}, FALSE)), VLOOKUP(E1163,Store_Showcase!B2:H144,{6}, FALSE))</f>
      </c>
      <c r="AH1163">
        <f>VLOOKUP(G1163,Sku_Consolidated!A2:R957,18,FALSE)</f>
      </c>
      <c r="AI1163">
        <f>VLOOKUP(G1163,Sku_Consolidated!A2:S957,19,FALSE)</f>
      </c>
      <c r="AJ1163">
        <f>VLOOKUP(G1163,Sku_Consolidated!A2:T957,20,FALSE)</f>
      </c>
    </row>
    <row r="1164" spans="1:36" x14ac:dyDescent="0.25">
      <c r="A1164">
        <v>2024</v>
      </c>
      <c r="B1164" t="s">
        <v>31</v>
      </c>
      <c r="C1164" t="s">
        <v>32</v>
      </c>
      <c r="D1164" t="s">
        <v>33</v>
      </c>
      <c r="E1164">
        <v>248</v>
      </c>
      <c r="F1164">
        <f>IF(IFERROR(VLOOKUP(E1164,Store_Showcase!B2:H144,{2}, FALSE), TRUE)=TRUE, IF(IFERROR(VLOOKUP(E1164,Store_SRP!B2:H110,{2}, FALSE), TRUE)=TRUE,VLOOKUP(E1164,Store_VAM!B2:H273,{2}, FALSE),VLOOKUP(E1164,Store_SRP!B2:H110,{2}, FALSE)), VLOOKUP(E1164,Store_Showcase!B2:H144,{2}, FALSE))</f>
      </c>
      <c r="G1164">
        <v>687767</v>
      </c>
      <c r="H1164" t="s">
        <v>1118</v>
      </c>
      <c r="I1164" s="8" t="s">
        <v>2006</v>
      </c>
      <c r="J1164" t="s">
        <v>493</v>
      </c>
      <c r="K1164" s="8">
        <f>IF(J1164="PCK", I1164, 0)</f>
      </c>
      <c r="L1164" s="8">
        <f>IF(J1164="KLS", I1164, IF(J1164="PCK", I1164*VLOOKUP(G1164,Sku_Consolidated!A2:U957,21, FALSE),I1164*VLOOKUP(G1164,Sku_Consolidated!A2:U957,21, FALSE)))</f>
      </c>
      <c r="M1164" s="8">
        <f>IF(J1164="PCS", I1164, 0)</f>
      </c>
      <c r="N1164" s="8" t="s">
        <v>2578</v>
      </c>
      <c r="O1164" s="8">
        <f>N1164 * VLOOKUP(E1164&amp;VLOOKUP(G1164,Sku_Consolidated!A2:Q957,17,FALSE),Sku_CommRate!A2:E1002, 5, FALSE)</f>
      </c>
      <c r="P1164" s="8">
        <f>N1164 - O1164</f>
      </c>
      <c r="Q1164">
        <f>VLOOKUP(G1164,Sku_Consolidated!A2:G957,7, FALSE)</f>
      </c>
      <c r="R1164">
        <f>IF(IFERROR(VLOOKUP(E1164,Store_Showcase!B2:H144,7, FALSE), TRUE)=TRUE, IF(IFERROR(VLOOKUP(E1164,Store_SRP!B2:H110,7, FALSE), TRUE)=TRUE,VLOOKUP(E1164,Store_VAM!B2:H273,7, FALSE),VLOOKUP(E1164,Store_SRP!B2:H110,7, FALSE)), VLOOKUP(E1164,Store_Showcase!B2:H144,7, FALSE))</f>
      </c>
      <c r="S1164">
        <f>IF(IFERROR(VLOOKUP(E1164,Store_Showcase!B2:I144,8, FALSE), TRUE)=TRUE, IF(IFERROR(VLOOKUP(E1164,Store_SRP!B2:I110,8, FALSE), TRUE)=TRUE,VLOOKUP(E1164,Store_VAM!B2:I273,8, FALSE),VLOOKUP(E1164,Store_SRP!B2:I110,8, FALSE)), VLOOKUP(E1164,Store_Showcase!B2:I144,8, FALSE))</f>
      </c>
      <c r="T1164">
        <f>VLOOKUP(G1164,Sku_Consolidated!A2:R957,18,FALSE)</f>
      </c>
      <c r="U1164">
        <v>4806532531557</v>
      </c>
      <c r="V1164">
        <f>IF(VLOOKUP(G1164,Sku_Consolidated!A2:S957,19,FALSE)="SHOWCASE", VLOOKUP(E1164,Store_Showcase!B2:L144,11, FALSE), IF(VLOOKUP(G1164,Sku_Consolidated!A2:S957,19,FALSE)="VAM",VLOOKUP(E1164,Store_VAM!B2:L273,11, FALSE),VLOOKUP(E1164,Store_SRP!B2:L110,11, FALSE)))</f>
      </c>
      <c r="W1164">
        <f>VLOOKUP(G1164,Sku_Consolidated!A2:W957,11,FALSE)</f>
      </c>
      <c r="X1164">
        <f>VLOOKUP(G1164,Sku_Consolidated!A2:H957,8,FALSE)</f>
      </c>
      <c r="Y1164">
        <f>VLOOKUP(G1164,Sku_Consolidated!A2:I957,9,FALSE)</f>
      </c>
      <c r="Z1164" t="s">
        <v>38</v>
      </c>
      <c r="AA1164">
        <f>VLOOKUP(G1164,Sku_Consolidated!A2:E957,5,FALSE)</f>
      </c>
      <c r="AB1164">
        <f>IF(VLOOKUP(G1164,Sku_Consolidated!A2:S957,19,FALSE)="SHOWCASE", VLOOKUP(E1164,Store_Showcase!B2:N144,13, FALSE), IF(VLOOKUP(G1164,Sku_Consolidated!A2:S957,19,FALSE)="VAM",VLOOKUP(E1164,Store_VAM!B2:N273,13, FALSE),VLOOKUP(E1164,Store_SRP!B2:N110,13, FALSE)))</f>
      </c>
      <c r="AC1164">
        <f>IF(IFERROR(AB1164,TRUE)=TRUE, "-","OK")</f>
      </c>
      <c r="AD1164" s="8" t="s">
        <v>2579</v>
      </c>
      <c r="AE1164" s="8" t="s">
        <v>2580</v>
      </c>
      <c r="AF1164">
        <f>IF(IFERROR(VLOOKUP(E1164,Store_Showcase!B2:H144,{5}, FALSE), TRUE)=TRUE, IF(IFERROR(VLOOKUP(E1164,Store_SRP!B2:H110,{5}, FALSE), TRUE)=TRUE,VLOOKUP(E1164,Store_VAM!B2:H273,{5}, FALSE),VLOOKUP(E1164,Store_SRP!B2:H110,{5}, FALSE)), VLOOKUP(E1164,Store_Showcase!B2:H144,{5}, FALSE))</f>
      </c>
      <c r="AG1164">
        <f>IF(IFERROR(VLOOKUP(E1164,Store_Showcase!B2:H144,{6}, FALSE), TRUE)=TRUE, IF(IFERROR(VLOOKUP(E1164,Store_SRP!B2:H110,{6}, FALSE), TRUE)=TRUE,VLOOKUP(E1164,Store_VAM!B2:H273,{6}, FALSE),VLOOKUP(E1164,Store_SRP!B2:H110,{6}, FALSE)), VLOOKUP(E1164,Store_Showcase!B2:H144,{6}, FALSE))</f>
      </c>
      <c r="AH1164">
        <f>VLOOKUP(G1164,Sku_Consolidated!A2:R957,18,FALSE)</f>
      </c>
      <c r="AI1164">
        <f>VLOOKUP(G1164,Sku_Consolidated!A2:S957,19,FALSE)</f>
      </c>
      <c r="AJ1164">
        <f>VLOOKUP(G1164,Sku_Consolidated!A2:T957,20,FALSE)</f>
      </c>
    </row>
    <row r="1165" spans="1:36" x14ac:dyDescent="0.25">
      <c r="A1165">
        <v>2024</v>
      </c>
      <c r="B1165" t="s">
        <v>31</v>
      </c>
      <c r="C1165" t="s">
        <v>32</v>
      </c>
      <c r="D1165" t="s">
        <v>33</v>
      </c>
      <c r="E1165">
        <v>149</v>
      </c>
      <c r="F1165">
        <f>IF(IFERROR(VLOOKUP(E1165,Store_Showcase!B2:H144,{2}, FALSE), TRUE)=TRUE, IF(IFERROR(VLOOKUP(E1165,Store_SRP!B2:H110,{2}, FALSE), TRUE)=TRUE,VLOOKUP(E1165,Store_VAM!B2:H273,{2}, FALSE),VLOOKUP(E1165,Store_SRP!B2:H110,{2}, FALSE)), VLOOKUP(E1165,Store_Showcase!B2:H144,{2}, FALSE))</f>
      </c>
      <c r="G1165">
        <v>687767</v>
      </c>
      <c r="H1165" t="s">
        <v>1118</v>
      </c>
      <c r="I1165" s="8" t="s">
        <v>2006</v>
      </c>
      <c r="J1165" t="s">
        <v>493</v>
      </c>
      <c r="K1165" s="8">
        <f>IF(J1165="PCK", I1165, 0)</f>
      </c>
      <c r="L1165" s="8">
        <f>IF(J1165="KLS", I1165, IF(J1165="PCK", I1165*VLOOKUP(G1165,Sku_Consolidated!A2:U957,21, FALSE),I1165*VLOOKUP(G1165,Sku_Consolidated!A2:U957,21, FALSE)))</f>
      </c>
      <c r="M1165" s="8">
        <f>IF(J1165="PCS", I1165, 0)</f>
      </c>
      <c r="N1165" s="8" t="s">
        <v>2578</v>
      </c>
      <c r="O1165" s="8">
        <f>N1165 * VLOOKUP(E1165&amp;VLOOKUP(G1165,Sku_Consolidated!A2:Q957,17,FALSE),Sku_CommRate!A2:E1002, 5, FALSE)</f>
      </c>
      <c r="P1165" s="8">
        <f>N1165 - O1165</f>
      </c>
      <c r="Q1165">
        <f>VLOOKUP(G1165,Sku_Consolidated!A2:G957,7, FALSE)</f>
      </c>
      <c r="R1165">
        <f>IF(IFERROR(VLOOKUP(E1165,Store_Showcase!B2:H144,7, FALSE), TRUE)=TRUE, IF(IFERROR(VLOOKUP(E1165,Store_SRP!B2:H110,7, FALSE), TRUE)=TRUE,VLOOKUP(E1165,Store_VAM!B2:H273,7, FALSE),VLOOKUP(E1165,Store_SRP!B2:H110,7, FALSE)), VLOOKUP(E1165,Store_Showcase!B2:H144,7, FALSE))</f>
      </c>
      <c r="S1165">
        <f>IF(IFERROR(VLOOKUP(E1165,Store_Showcase!B2:I144,8, FALSE), TRUE)=TRUE, IF(IFERROR(VLOOKUP(E1165,Store_SRP!B2:I110,8, FALSE), TRUE)=TRUE,VLOOKUP(E1165,Store_VAM!B2:I273,8, FALSE),VLOOKUP(E1165,Store_SRP!B2:I110,8, FALSE)), VLOOKUP(E1165,Store_Showcase!B2:I144,8, FALSE))</f>
      </c>
      <c r="T1165">
        <f>VLOOKUP(G1165,Sku_Consolidated!A2:R957,18,FALSE)</f>
      </c>
      <c r="U1165">
        <v>4806532531557</v>
      </c>
      <c r="V1165">
        <f>IF(VLOOKUP(G1165,Sku_Consolidated!A2:S957,19,FALSE)="SHOWCASE", VLOOKUP(E1165,Store_Showcase!B2:L144,11, FALSE), IF(VLOOKUP(G1165,Sku_Consolidated!A2:S957,19,FALSE)="VAM",VLOOKUP(E1165,Store_VAM!B2:L273,11, FALSE),VLOOKUP(E1165,Store_SRP!B2:L110,11, FALSE)))</f>
      </c>
      <c r="W1165">
        <f>VLOOKUP(G1165,Sku_Consolidated!A2:W957,11,FALSE)</f>
      </c>
      <c r="X1165">
        <f>VLOOKUP(G1165,Sku_Consolidated!A2:H957,8,FALSE)</f>
      </c>
      <c r="Y1165">
        <f>VLOOKUP(G1165,Sku_Consolidated!A2:I957,9,FALSE)</f>
      </c>
      <c r="Z1165" t="s">
        <v>38</v>
      </c>
      <c r="AA1165">
        <f>VLOOKUP(G1165,Sku_Consolidated!A2:E957,5,FALSE)</f>
      </c>
      <c r="AB1165">
        <f>IF(VLOOKUP(G1165,Sku_Consolidated!A2:S957,19,FALSE)="SHOWCASE", VLOOKUP(E1165,Store_Showcase!B2:N144,13, FALSE), IF(VLOOKUP(G1165,Sku_Consolidated!A2:S957,19,FALSE)="VAM",VLOOKUP(E1165,Store_VAM!B2:N273,13, FALSE),VLOOKUP(E1165,Store_SRP!B2:N110,13, FALSE)))</f>
      </c>
      <c r="AC1165">
        <f>IF(IFERROR(AB1165,TRUE)=TRUE, "-","OK")</f>
      </c>
      <c r="AD1165" s="8" t="s">
        <v>2579</v>
      </c>
      <c r="AE1165" s="8" t="s">
        <v>2580</v>
      </c>
      <c r="AF1165">
        <f>IF(IFERROR(VLOOKUP(E1165,Store_Showcase!B2:H144,{5}, FALSE), TRUE)=TRUE, IF(IFERROR(VLOOKUP(E1165,Store_SRP!B2:H110,{5}, FALSE), TRUE)=TRUE,VLOOKUP(E1165,Store_VAM!B2:H273,{5}, FALSE),VLOOKUP(E1165,Store_SRP!B2:H110,{5}, FALSE)), VLOOKUP(E1165,Store_Showcase!B2:H144,{5}, FALSE))</f>
      </c>
      <c r="AG1165">
        <f>IF(IFERROR(VLOOKUP(E1165,Store_Showcase!B2:H144,{6}, FALSE), TRUE)=TRUE, IF(IFERROR(VLOOKUP(E1165,Store_SRP!B2:H110,{6}, FALSE), TRUE)=TRUE,VLOOKUP(E1165,Store_VAM!B2:H273,{6}, FALSE),VLOOKUP(E1165,Store_SRP!B2:H110,{6}, FALSE)), VLOOKUP(E1165,Store_Showcase!B2:H144,{6}, FALSE))</f>
      </c>
      <c r="AH1165">
        <f>VLOOKUP(G1165,Sku_Consolidated!A2:R957,18,FALSE)</f>
      </c>
      <c r="AI1165">
        <f>VLOOKUP(G1165,Sku_Consolidated!A2:S957,19,FALSE)</f>
      </c>
      <c r="AJ1165">
        <f>VLOOKUP(G1165,Sku_Consolidated!A2:T957,20,FALSE)</f>
      </c>
    </row>
    <row r="1166" spans="1:36" x14ac:dyDescent="0.25">
      <c r="A1166">
        <v>2024</v>
      </c>
      <c r="B1166" t="s">
        <v>31</v>
      </c>
      <c r="C1166" t="s">
        <v>32</v>
      </c>
      <c r="D1166" t="s">
        <v>33</v>
      </c>
      <c r="E1166">
        <v>137</v>
      </c>
      <c r="F1166">
        <f>IF(IFERROR(VLOOKUP(E1166,Store_Showcase!B2:H144,{2}, FALSE), TRUE)=TRUE, IF(IFERROR(VLOOKUP(E1166,Store_SRP!B2:H110,{2}, FALSE), TRUE)=TRUE,VLOOKUP(E1166,Store_VAM!B2:H273,{2}, FALSE),VLOOKUP(E1166,Store_SRP!B2:H110,{2}, FALSE)), VLOOKUP(E1166,Store_Showcase!B2:H144,{2}, FALSE))</f>
      </c>
      <c r="G1166">
        <v>687767</v>
      </c>
      <c r="H1166" t="s">
        <v>1118</v>
      </c>
      <c r="I1166" s="8" t="s">
        <v>2006</v>
      </c>
      <c r="J1166" t="s">
        <v>493</v>
      </c>
      <c r="K1166" s="8">
        <f>IF(J1166="PCK", I1166, 0)</f>
      </c>
      <c r="L1166" s="8">
        <f>IF(J1166="KLS", I1166, IF(J1166="PCK", I1166*VLOOKUP(G1166,Sku_Consolidated!A2:U957,21, FALSE),I1166*VLOOKUP(G1166,Sku_Consolidated!A2:U957,21, FALSE)))</f>
      </c>
      <c r="M1166" s="8">
        <f>IF(J1166="PCS", I1166, 0)</f>
      </c>
      <c r="N1166" s="8" t="s">
        <v>2578</v>
      </c>
      <c r="O1166" s="8">
        <f>N1166 * VLOOKUP(E1166&amp;VLOOKUP(G1166,Sku_Consolidated!A2:Q957,17,FALSE),Sku_CommRate!A2:E1002, 5, FALSE)</f>
      </c>
      <c r="P1166" s="8">
        <f>N1166 - O1166</f>
      </c>
      <c r="Q1166">
        <f>VLOOKUP(G1166,Sku_Consolidated!A2:G957,7, FALSE)</f>
      </c>
      <c r="R1166">
        <f>IF(IFERROR(VLOOKUP(E1166,Store_Showcase!B2:H144,7, FALSE), TRUE)=TRUE, IF(IFERROR(VLOOKUP(E1166,Store_SRP!B2:H110,7, FALSE), TRUE)=TRUE,VLOOKUP(E1166,Store_VAM!B2:H273,7, FALSE),VLOOKUP(E1166,Store_SRP!B2:H110,7, FALSE)), VLOOKUP(E1166,Store_Showcase!B2:H144,7, FALSE))</f>
      </c>
      <c r="S1166">
        <f>IF(IFERROR(VLOOKUP(E1166,Store_Showcase!B2:I144,8, FALSE), TRUE)=TRUE, IF(IFERROR(VLOOKUP(E1166,Store_SRP!B2:I110,8, FALSE), TRUE)=TRUE,VLOOKUP(E1166,Store_VAM!B2:I273,8, FALSE),VLOOKUP(E1166,Store_SRP!B2:I110,8, FALSE)), VLOOKUP(E1166,Store_Showcase!B2:I144,8, FALSE))</f>
      </c>
      <c r="T1166">
        <f>VLOOKUP(G1166,Sku_Consolidated!A2:R957,18,FALSE)</f>
      </c>
      <c r="U1166">
        <v>4806532531557</v>
      </c>
      <c r="V1166">
        <f>IF(VLOOKUP(G1166,Sku_Consolidated!A2:S957,19,FALSE)="SHOWCASE", VLOOKUP(E1166,Store_Showcase!B2:L144,11, FALSE), IF(VLOOKUP(G1166,Sku_Consolidated!A2:S957,19,FALSE)="VAM",VLOOKUP(E1166,Store_VAM!B2:L273,11, FALSE),VLOOKUP(E1166,Store_SRP!B2:L110,11, FALSE)))</f>
      </c>
      <c r="W1166">
        <f>VLOOKUP(G1166,Sku_Consolidated!A2:W957,11,FALSE)</f>
      </c>
      <c r="X1166">
        <f>VLOOKUP(G1166,Sku_Consolidated!A2:H957,8,FALSE)</f>
      </c>
      <c r="Y1166">
        <f>VLOOKUP(G1166,Sku_Consolidated!A2:I957,9,FALSE)</f>
      </c>
      <c r="Z1166" t="s">
        <v>38</v>
      </c>
      <c r="AA1166">
        <f>VLOOKUP(G1166,Sku_Consolidated!A2:E957,5,FALSE)</f>
      </c>
      <c r="AB1166">
        <f>IF(VLOOKUP(G1166,Sku_Consolidated!A2:S957,19,FALSE)="SHOWCASE", VLOOKUP(E1166,Store_Showcase!B2:N144,13, FALSE), IF(VLOOKUP(G1166,Sku_Consolidated!A2:S957,19,FALSE)="VAM",VLOOKUP(E1166,Store_VAM!B2:N273,13, FALSE),VLOOKUP(E1166,Store_SRP!B2:N110,13, FALSE)))</f>
      </c>
      <c r="AC1166">
        <f>IF(IFERROR(AB1166,TRUE)=TRUE, "-","OK")</f>
      </c>
      <c r="AD1166" s="8" t="s">
        <v>2579</v>
      </c>
      <c r="AE1166" s="8" t="s">
        <v>2580</v>
      </c>
      <c r="AF1166">
        <f>IF(IFERROR(VLOOKUP(E1166,Store_Showcase!B2:H144,{5}, FALSE), TRUE)=TRUE, IF(IFERROR(VLOOKUP(E1166,Store_SRP!B2:H110,{5}, FALSE), TRUE)=TRUE,VLOOKUP(E1166,Store_VAM!B2:H273,{5}, FALSE),VLOOKUP(E1166,Store_SRP!B2:H110,{5}, FALSE)), VLOOKUP(E1166,Store_Showcase!B2:H144,{5}, FALSE))</f>
      </c>
      <c r="AG1166">
        <f>IF(IFERROR(VLOOKUP(E1166,Store_Showcase!B2:H144,{6}, FALSE), TRUE)=TRUE, IF(IFERROR(VLOOKUP(E1166,Store_SRP!B2:H110,{6}, FALSE), TRUE)=TRUE,VLOOKUP(E1166,Store_VAM!B2:H273,{6}, FALSE),VLOOKUP(E1166,Store_SRP!B2:H110,{6}, FALSE)), VLOOKUP(E1166,Store_Showcase!B2:H144,{6}, FALSE))</f>
      </c>
      <c r="AH1166">
        <f>VLOOKUP(G1166,Sku_Consolidated!A2:R957,18,FALSE)</f>
      </c>
      <c r="AI1166">
        <f>VLOOKUP(G1166,Sku_Consolidated!A2:S957,19,FALSE)</f>
      </c>
      <c r="AJ1166">
        <f>VLOOKUP(G1166,Sku_Consolidated!A2:T957,20,FALSE)</f>
      </c>
    </row>
    <row r="1167" spans="1:36" x14ac:dyDescent="0.25">
      <c r="A1167">
        <v>2024</v>
      </c>
      <c r="B1167" t="s">
        <v>31</v>
      </c>
      <c r="C1167" t="s">
        <v>32</v>
      </c>
      <c r="D1167" t="s">
        <v>33</v>
      </c>
      <c r="E1167">
        <v>401</v>
      </c>
      <c r="F1167">
        <f>IF(IFERROR(VLOOKUP(E1167,Store_Showcase!B2:H144,{2}, FALSE), TRUE)=TRUE, IF(IFERROR(VLOOKUP(E1167,Store_SRP!B2:H110,{2}, FALSE), TRUE)=TRUE,VLOOKUP(E1167,Store_VAM!B2:H273,{2}, FALSE),VLOOKUP(E1167,Store_SRP!B2:H110,{2}, FALSE)), VLOOKUP(E1167,Store_Showcase!B2:H144,{2}, FALSE))</f>
      </c>
      <c r="G1167">
        <v>655309</v>
      </c>
      <c r="H1167" t="s">
        <v>219</v>
      </c>
      <c r="I1167" s="8" t="s">
        <v>2281</v>
      </c>
      <c r="J1167" t="s">
        <v>36</v>
      </c>
      <c r="K1167" s="8">
        <f>IF(J1167="PCK", I1167, 0)</f>
      </c>
      <c r="L1167" s="8">
        <f>IF(J1167="KLS", I1167, IF(J1167="PCK", I1167*VLOOKUP(G1167,Sku_Consolidated!A2:U957,21, FALSE),I1167*VLOOKUP(G1167,Sku_Consolidated!A2:U957,21, FALSE)))</f>
      </c>
      <c r="M1167" s="8">
        <f>IF(J1167="PCS", I1167, 0)</f>
      </c>
      <c r="N1167" s="8" t="s">
        <v>2581</v>
      </c>
      <c r="O1167" s="8">
        <f>N1167 * VLOOKUP(E1167&amp;VLOOKUP(G1167,Sku_Consolidated!A2:Q957,17,FALSE),Sku_CommRate!A2:E1002, 5, FALSE)</f>
      </c>
      <c r="P1167" s="8">
        <f>N1167 - O1167</f>
      </c>
      <c r="Q1167">
        <f>VLOOKUP(G1167,Sku_Consolidated!A2:G957,7, FALSE)</f>
      </c>
      <c r="R1167">
        <f>IF(IFERROR(VLOOKUP(E1167,Store_Showcase!B2:H144,7, FALSE), TRUE)=TRUE, IF(IFERROR(VLOOKUP(E1167,Store_SRP!B2:H110,7, FALSE), TRUE)=TRUE,VLOOKUP(E1167,Store_VAM!B2:H273,7, FALSE),VLOOKUP(E1167,Store_SRP!B2:H110,7, FALSE)), VLOOKUP(E1167,Store_Showcase!B2:H144,7, FALSE))</f>
      </c>
      <c r="S1167">
        <f>IF(IFERROR(VLOOKUP(E1167,Store_Showcase!B2:I144,8, FALSE), TRUE)=TRUE, IF(IFERROR(VLOOKUP(E1167,Store_SRP!B2:I110,8, FALSE), TRUE)=TRUE,VLOOKUP(E1167,Store_VAM!B2:I273,8, FALSE),VLOOKUP(E1167,Store_SRP!B2:I110,8, FALSE)), VLOOKUP(E1167,Store_Showcase!B2:I144,8, FALSE))</f>
      </c>
      <c r="T1167">
        <f>VLOOKUP(G1167,Sku_Consolidated!A2:R957,18,FALSE)</f>
      </c>
      <c r="U1167">
        <v>6236</v>
      </c>
      <c r="V1167">
        <f>IF(VLOOKUP(G1167,Sku_Consolidated!A2:S957,19,FALSE)="SHOWCASE", VLOOKUP(E1167,Store_Showcase!B2:L144,11, FALSE), IF(VLOOKUP(G1167,Sku_Consolidated!A2:S957,19,FALSE)="VAM",VLOOKUP(E1167,Store_VAM!B2:L273,11, FALSE),VLOOKUP(E1167,Store_SRP!B2:L110,11, FALSE)))</f>
      </c>
      <c r="W1167">
        <f>VLOOKUP(G1167,Sku_Consolidated!A2:W957,11,FALSE)</f>
      </c>
      <c r="X1167">
        <f>VLOOKUP(G1167,Sku_Consolidated!A2:H957,8,FALSE)</f>
      </c>
      <c r="Y1167">
        <f>VLOOKUP(G1167,Sku_Consolidated!A2:I957,9,FALSE)</f>
      </c>
      <c r="Z1167" t="s">
        <v>38</v>
      </c>
      <c r="AA1167">
        <f>VLOOKUP(G1167,Sku_Consolidated!A2:E957,5,FALSE)</f>
      </c>
      <c r="AB1167">
        <f>IF(VLOOKUP(G1167,Sku_Consolidated!A2:S957,19,FALSE)="SHOWCASE", VLOOKUP(E1167,Store_Showcase!B2:N144,13, FALSE), IF(VLOOKUP(G1167,Sku_Consolidated!A2:S957,19,FALSE)="VAM",VLOOKUP(E1167,Store_VAM!B2:N273,13, FALSE),VLOOKUP(E1167,Store_SRP!B2:N110,13, FALSE)))</f>
      </c>
      <c r="AC1167">
        <f>IF(IFERROR(AB1167,TRUE)=TRUE, "-","OK")</f>
      </c>
      <c r="AD1167" s="8" t="s">
        <v>2581</v>
      </c>
      <c r="AE1167" s="8" t="s">
        <v>39</v>
      </c>
      <c r="AF1167">
        <f>IF(IFERROR(VLOOKUP(E1167,Store_Showcase!B2:H144,{5}, FALSE), TRUE)=TRUE, IF(IFERROR(VLOOKUP(E1167,Store_SRP!B2:H110,{5}, FALSE), TRUE)=TRUE,VLOOKUP(E1167,Store_VAM!B2:H273,{5}, FALSE),VLOOKUP(E1167,Store_SRP!B2:H110,{5}, FALSE)), VLOOKUP(E1167,Store_Showcase!B2:H144,{5}, FALSE))</f>
      </c>
      <c r="AG1167">
        <f>IF(IFERROR(VLOOKUP(E1167,Store_Showcase!B2:H144,{6}, FALSE), TRUE)=TRUE, IF(IFERROR(VLOOKUP(E1167,Store_SRP!B2:H110,{6}, FALSE), TRUE)=TRUE,VLOOKUP(E1167,Store_VAM!B2:H273,{6}, FALSE),VLOOKUP(E1167,Store_SRP!B2:H110,{6}, FALSE)), VLOOKUP(E1167,Store_Showcase!B2:H144,{6}, FALSE))</f>
      </c>
      <c r="AH1167">
        <f>VLOOKUP(G1167,Sku_Consolidated!A2:R957,18,FALSE)</f>
      </c>
      <c r="AI1167">
        <f>VLOOKUP(G1167,Sku_Consolidated!A2:S957,19,FALSE)</f>
      </c>
      <c r="AJ1167">
        <f>VLOOKUP(G1167,Sku_Consolidated!A2:T957,20,FALSE)</f>
      </c>
    </row>
    <row r="1168" spans="1:36" x14ac:dyDescent="0.25">
      <c r="A1168">
        <v>2024</v>
      </c>
      <c r="B1168" t="s">
        <v>31</v>
      </c>
      <c r="C1168" t="s">
        <v>32</v>
      </c>
      <c r="D1168" t="s">
        <v>33</v>
      </c>
      <c r="E1168">
        <v>130</v>
      </c>
      <c r="F1168">
        <f>IF(IFERROR(VLOOKUP(E1168,Store_Showcase!B2:H144,{2}, FALSE), TRUE)=TRUE, IF(IFERROR(VLOOKUP(E1168,Store_SRP!B2:H110,{2}, FALSE), TRUE)=TRUE,VLOOKUP(E1168,Store_VAM!B2:H273,{2}, FALSE),VLOOKUP(E1168,Store_SRP!B2:H110,{2}, FALSE)), VLOOKUP(E1168,Store_Showcase!B2:H144,{2}, FALSE))</f>
      </c>
      <c r="G1168">
        <v>662375</v>
      </c>
      <c r="H1168" t="s">
        <v>1376</v>
      </c>
      <c r="I1168" s="8" t="s">
        <v>1364</v>
      </c>
      <c r="J1168" t="s">
        <v>493</v>
      </c>
      <c r="K1168" s="8">
        <f>IF(J1168="PCK", I1168, 0)</f>
      </c>
      <c r="L1168" s="8">
        <f>IF(J1168="KLS", I1168, IF(J1168="PCK", I1168*VLOOKUP(G1168,Sku_Consolidated!A2:U957,21, FALSE),I1168*VLOOKUP(G1168,Sku_Consolidated!A2:U957,21, FALSE)))</f>
      </c>
      <c r="M1168" s="8">
        <f>IF(J1168="PCS", I1168, 0)</f>
      </c>
      <c r="N1168" s="8" t="s">
        <v>2582</v>
      </c>
      <c r="O1168" s="8">
        <f>N1168 * VLOOKUP(E1168&amp;VLOOKUP(G1168,Sku_Consolidated!A2:Q957,17,FALSE),Sku_CommRate!A2:E1002, 5, FALSE)</f>
      </c>
      <c r="P1168" s="8">
        <f>N1168 - O1168</f>
      </c>
      <c r="Q1168">
        <f>VLOOKUP(G1168,Sku_Consolidated!A2:G957,7, FALSE)</f>
      </c>
      <c r="R1168">
        <f>IF(IFERROR(VLOOKUP(E1168,Store_Showcase!B2:H144,7, FALSE), TRUE)=TRUE, IF(IFERROR(VLOOKUP(E1168,Store_SRP!B2:H110,7, FALSE), TRUE)=TRUE,VLOOKUP(E1168,Store_VAM!B2:H273,7, FALSE),VLOOKUP(E1168,Store_SRP!B2:H110,7, FALSE)), VLOOKUP(E1168,Store_Showcase!B2:H144,7, FALSE))</f>
      </c>
      <c r="S1168">
        <f>IF(IFERROR(VLOOKUP(E1168,Store_Showcase!B2:I144,8, FALSE), TRUE)=TRUE, IF(IFERROR(VLOOKUP(E1168,Store_SRP!B2:I110,8, FALSE), TRUE)=TRUE,VLOOKUP(E1168,Store_VAM!B2:I273,8, FALSE),VLOOKUP(E1168,Store_SRP!B2:I110,8, FALSE)), VLOOKUP(E1168,Store_Showcase!B2:I144,8, FALSE))</f>
      </c>
      <c r="T1168">
        <f>VLOOKUP(G1168,Sku_Consolidated!A2:R957,18,FALSE)</f>
      </c>
      <c r="U1168">
        <v>4806532531601</v>
      </c>
      <c r="V1168">
        <f>IF(VLOOKUP(G1168,Sku_Consolidated!A2:S957,19,FALSE)="SHOWCASE", VLOOKUP(E1168,Store_Showcase!B2:L144,11, FALSE), IF(VLOOKUP(G1168,Sku_Consolidated!A2:S957,19,FALSE)="VAM",VLOOKUP(E1168,Store_VAM!B2:L273,11, FALSE),VLOOKUP(E1168,Store_SRP!B2:L110,11, FALSE)))</f>
      </c>
      <c r="W1168">
        <f>VLOOKUP(G1168,Sku_Consolidated!A2:W957,11,FALSE)</f>
      </c>
      <c r="X1168">
        <f>VLOOKUP(G1168,Sku_Consolidated!A2:H957,8,FALSE)</f>
      </c>
      <c r="Y1168">
        <f>VLOOKUP(G1168,Sku_Consolidated!A2:I957,9,FALSE)</f>
      </c>
      <c r="Z1168" t="s">
        <v>38</v>
      </c>
      <c r="AA1168">
        <f>VLOOKUP(G1168,Sku_Consolidated!A2:E957,5,FALSE)</f>
      </c>
      <c r="AB1168">
        <f>IF(VLOOKUP(G1168,Sku_Consolidated!A2:S957,19,FALSE)="SHOWCASE", VLOOKUP(E1168,Store_Showcase!B2:N144,13, FALSE), IF(VLOOKUP(G1168,Sku_Consolidated!A2:S957,19,FALSE)="VAM",VLOOKUP(E1168,Store_VAM!B2:N273,13, FALSE),VLOOKUP(E1168,Store_SRP!B2:N110,13, FALSE)))</f>
      </c>
      <c r="AC1168">
        <f>IF(IFERROR(AB1168,TRUE)=TRUE, "-","OK")</f>
      </c>
      <c r="AD1168" s="8" t="s">
        <v>2583</v>
      </c>
      <c r="AE1168" s="8" t="s">
        <v>2584</v>
      </c>
      <c r="AF1168">
        <f>IF(IFERROR(VLOOKUP(E1168,Store_Showcase!B2:H144,{5}, FALSE), TRUE)=TRUE, IF(IFERROR(VLOOKUP(E1168,Store_SRP!B2:H110,{5}, FALSE), TRUE)=TRUE,VLOOKUP(E1168,Store_VAM!B2:H273,{5}, FALSE),VLOOKUP(E1168,Store_SRP!B2:H110,{5}, FALSE)), VLOOKUP(E1168,Store_Showcase!B2:H144,{5}, FALSE))</f>
      </c>
      <c r="AG1168">
        <f>IF(IFERROR(VLOOKUP(E1168,Store_Showcase!B2:H144,{6}, FALSE), TRUE)=TRUE, IF(IFERROR(VLOOKUP(E1168,Store_SRP!B2:H110,{6}, FALSE), TRUE)=TRUE,VLOOKUP(E1168,Store_VAM!B2:H273,{6}, FALSE),VLOOKUP(E1168,Store_SRP!B2:H110,{6}, FALSE)), VLOOKUP(E1168,Store_Showcase!B2:H144,{6}, FALSE))</f>
      </c>
      <c r="AH1168">
        <f>VLOOKUP(G1168,Sku_Consolidated!A2:R957,18,FALSE)</f>
      </c>
      <c r="AI1168">
        <f>VLOOKUP(G1168,Sku_Consolidated!A2:S957,19,FALSE)</f>
      </c>
      <c r="AJ1168">
        <f>VLOOKUP(G1168,Sku_Consolidated!A2:T957,20,FALSE)</f>
      </c>
    </row>
    <row r="1169" spans="1:36" x14ac:dyDescent="0.25">
      <c r="A1169">
        <v>2024</v>
      </c>
      <c r="B1169" t="s">
        <v>31</v>
      </c>
      <c r="C1169" t="s">
        <v>32</v>
      </c>
      <c r="D1169" t="s">
        <v>33</v>
      </c>
      <c r="E1169">
        <v>722</v>
      </c>
      <c r="F1169">
        <f>IF(IFERROR(VLOOKUP(E1169,Store_Showcase!B2:H144,{2}, FALSE), TRUE)=TRUE, IF(IFERROR(VLOOKUP(E1169,Store_SRP!B2:H110,{2}, FALSE), TRUE)=TRUE,VLOOKUP(E1169,Store_VAM!B2:H273,{2}, FALSE),VLOOKUP(E1169,Store_SRP!B2:H110,{2}, FALSE)), VLOOKUP(E1169,Store_Showcase!B2:H144,{2}, FALSE))</f>
      </c>
      <c r="G1169">
        <v>656325</v>
      </c>
      <c r="H1169" t="s">
        <v>474</v>
      </c>
      <c r="I1169" s="8" t="s">
        <v>2585</v>
      </c>
      <c r="J1169" t="s">
        <v>36</v>
      </c>
      <c r="K1169" s="8">
        <f>IF(J1169="PCK", I1169, 0)</f>
      </c>
      <c r="L1169" s="8">
        <f>IF(J1169="KLS", I1169, IF(J1169="PCK", I1169*VLOOKUP(G1169,Sku_Consolidated!A2:U957,21, FALSE),I1169*VLOOKUP(G1169,Sku_Consolidated!A2:U957,21, FALSE)))</f>
      </c>
      <c r="M1169" s="8">
        <f>IF(J1169="PCS", I1169, 0)</f>
      </c>
      <c r="N1169" s="8" t="s">
        <v>2586</v>
      </c>
      <c r="O1169" s="8">
        <f>N1169 * VLOOKUP(E1169&amp;VLOOKUP(G1169,Sku_Consolidated!A2:Q957,17,FALSE),Sku_CommRate!A2:E1002, 5, FALSE)</f>
      </c>
      <c r="P1169" s="8">
        <f>N1169 - O1169</f>
      </c>
      <c r="Q1169">
        <f>VLOOKUP(G1169,Sku_Consolidated!A2:G957,7, FALSE)</f>
      </c>
      <c r="R1169">
        <f>IF(IFERROR(VLOOKUP(E1169,Store_Showcase!B2:H144,7, FALSE), TRUE)=TRUE, IF(IFERROR(VLOOKUP(E1169,Store_SRP!B2:H110,7, FALSE), TRUE)=TRUE,VLOOKUP(E1169,Store_VAM!B2:H273,7, FALSE),VLOOKUP(E1169,Store_SRP!B2:H110,7, FALSE)), VLOOKUP(E1169,Store_Showcase!B2:H144,7, FALSE))</f>
      </c>
      <c r="S1169">
        <f>IF(IFERROR(VLOOKUP(E1169,Store_Showcase!B2:I144,8, FALSE), TRUE)=TRUE, IF(IFERROR(VLOOKUP(E1169,Store_SRP!B2:I110,8, FALSE), TRUE)=TRUE,VLOOKUP(E1169,Store_VAM!B2:I273,8, FALSE),VLOOKUP(E1169,Store_SRP!B2:I110,8, FALSE)), VLOOKUP(E1169,Store_Showcase!B2:I144,8, FALSE))</f>
      </c>
      <c r="T1169">
        <f>VLOOKUP(G1169,Sku_Consolidated!A2:R957,18,FALSE)</f>
      </c>
      <c r="U1169">
        <v>6778</v>
      </c>
      <c r="V1169">
        <f>IF(VLOOKUP(G1169,Sku_Consolidated!A2:S957,19,FALSE)="SHOWCASE", VLOOKUP(E1169,Store_Showcase!B2:L144,11, FALSE), IF(VLOOKUP(G1169,Sku_Consolidated!A2:S957,19,FALSE)="VAM",VLOOKUP(E1169,Store_VAM!B2:L273,11, FALSE),VLOOKUP(E1169,Store_SRP!B2:L110,11, FALSE)))</f>
      </c>
      <c r="W1169">
        <f>VLOOKUP(G1169,Sku_Consolidated!A2:W957,11,FALSE)</f>
      </c>
      <c r="X1169">
        <f>VLOOKUP(G1169,Sku_Consolidated!A2:H957,8,FALSE)</f>
      </c>
      <c r="Y1169">
        <f>VLOOKUP(G1169,Sku_Consolidated!A2:I957,9,FALSE)</f>
      </c>
      <c r="Z1169" t="s">
        <v>38</v>
      </c>
      <c r="AA1169">
        <f>VLOOKUP(G1169,Sku_Consolidated!A2:E957,5,FALSE)</f>
      </c>
      <c r="AB1169">
        <f>IF(VLOOKUP(G1169,Sku_Consolidated!A2:S957,19,FALSE)="SHOWCASE", VLOOKUP(E1169,Store_Showcase!B2:N144,13, FALSE), IF(VLOOKUP(G1169,Sku_Consolidated!A2:S957,19,FALSE)="VAM",VLOOKUP(E1169,Store_VAM!B2:N273,13, FALSE),VLOOKUP(E1169,Store_SRP!B2:N110,13, FALSE)))</f>
      </c>
      <c r="AC1169">
        <f>IF(IFERROR(AB1169,TRUE)=TRUE, "-","OK")</f>
      </c>
      <c r="AD1169" s="8" t="s">
        <v>2587</v>
      </c>
      <c r="AE1169" s="8" t="s">
        <v>2588</v>
      </c>
      <c r="AF1169">
        <f>IF(IFERROR(VLOOKUP(E1169,Store_Showcase!B2:H144,{5}, FALSE), TRUE)=TRUE, IF(IFERROR(VLOOKUP(E1169,Store_SRP!B2:H110,{5}, FALSE), TRUE)=TRUE,VLOOKUP(E1169,Store_VAM!B2:H273,{5}, FALSE),VLOOKUP(E1169,Store_SRP!B2:H110,{5}, FALSE)), VLOOKUP(E1169,Store_Showcase!B2:H144,{5}, FALSE))</f>
      </c>
      <c r="AG1169">
        <f>IF(IFERROR(VLOOKUP(E1169,Store_Showcase!B2:H144,{6}, FALSE), TRUE)=TRUE, IF(IFERROR(VLOOKUP(E1169,Store_SRP!B2:H110,{6}, FALSE), TRUE)=TRUE,VLOOKUP(E1169,Store_VAM!B2:H273,{6}, FALSE),VLOOKUP(E1169,Store_SRP!B2:H110,{6}, FALSE)), VLOOKUP(E1169,Store_Showcase!B2:H144,{6}, FALSE))</f>
      </c>
      <c r="AH1169">
        <f>VLOOKUP(G1169,Sku_Consolidated!A2:R957,18,FALSE)</f>
      </c>
      <c r="AI1169">
        <f>VLOOKUP(G1169,Sku_Consolidated!A2:S957,19,FALSE)</f>
      </c>
      <c r="AJ1169">
        <f>VLOOKUP(G1169,Sku_Consolidated!A2:T957,20,FALSE)</f>
      </c>
    </row>
    <row r="1170" spans="1:36" x14ac:dyDescent="0.25">
      <c r="A1170">
        <v>2024</v>
      </c>
      <c r="B1170" t="s">
        <v>31</v>
      </c>
      <c r="C1170" t="s">
        <v>32</v>
      </c>
      <c r="D1170" t="s">
        <v>33</v>
      </c>
      <c r="E1170">
        <v>466</v>
      </c>
      <c r="F1170">
        <f>IF(IFERROR(VLOOKUP(E1170,Store_Showcase!B2:H144,{2}, FALSE), TRUE)=TRUE, IF(IFERROR(VLOOKUP(E1170,Store_SRP!B2:H110,{2}, FALSE), TRUE)=TRUE,VLOOKUP(E1170,Store_VAM!B2:H273,{2}, FALSE),VLOOKUP(E1170,Store_SRP!B2:H110,{2}, FALSE)), VLOOKUP(E1170,Store_Showcase!B2:H144,{2}, FALSE))</f>
      </c>
      <c r="G1170">
        <v>655732</v>
      </c>
      <c r="H1170" t="s">
        <v>1172</v>
      </c>
      <c r="I1170" s="8" t="s">
        <v>2589</v>
      </c>
      <c r="J1170" t="s">
        <v>36</v>
      </c>
      <c r="K1170" s="8">
        <f>IF(J1170="PCK", I1170, 0)</f>
      </c>
      <c r="L1170" s="8">
        <f>IF(J1170="KLS", I1170, IF(J1170="PCK", I1170*VLOOKUP(G1170,Sku_Consolidated!A2:U957,21, FALSE),I1170*VLOOKUP(G1170,Sku_Consolidated!A2:U957,21, FALSE)))</f>
      </c>
      <c r="M1170" s="8">
        <f>IF(J1170="PCS", I1170, 0)</f>
      </c>
      <c r="N1170" s="8" t="s">
        <v>2590</v>
      </c>
      <c r="O1170" s="8">
        <f>N1170 * VLOOKUP(E1170&amp;VLOOKUP(G1170,Sku_Consolidated!A2:Q957,17,FALSE),Sku_CommRate!A2:E1002, 5, FALSE)</f>
      </c>
      <c r="P1170" s="8">
        <f>N1170 - O1170</f>
      </c>
      <c r="Q1170">
        <f>VLOOKUP(G1170,Sku_Consolidated!A2:G957,7, FALSE)</f>
      </c>
      <c r="R1170">
        <f>IF(IFERROR(VLOOKUP(E1170,Store_Showcase!B2:H144,7, FALSE), TRUE)=TRUE, IF(IFERROR(VLOOKUP(E1170,Store_SRP!B2:H110,7, FALSE), TRUE)=TRUE,VLOOKUP(E1170,Store_VAM!B2:H273,7, FALSE),VLOOKUP(E1170,Store_SRP!B2:H110,7, FALSE)), VLOOKUP(E1170,Store_Showcase!B2:H144,7, FALSE))</f>
      </c>
      <c r="S1170">
        <f>IF(IFERROR(VLOOKUP(E1170,Store_Showcase!B2:I144,8, FALSE), TRUE)=TRUE, IF(IFERROR(VLOOKUP(E1170,Store_SRP!B2:I110,8, FALSE), TRUE)=TRUE,VLOOKUP(E1170,Store_VAM!B2:I273,8, FALSE),VLOOKUP(E1170,Store_SRP!B2:I110,8, FALSE)), VLOOKUP(E1170,Store_Showcase!B2:I144,8, FALSE))</f>
      </c>
      <c r="T1170">
        <f>VLOOKUP(G1170,Sku_Consolidated!A2:R957,18,FALSE)</f>
      </c>
      <c r="U1170">
        <v>6453</v>
      </c>
      <c r="V1170">
        <f>IF(VLOOKUP(G1170,Sku_Consolidated!A2:S957,19,FALSE)="SHOWCASE", VLOOKUP(E1170,Store_Showcase!B2:L144,11, FALSE), IF(VLOOKUP(G1170,Sku_Consolidated!A2:S957,19,FALSE)="VAM",VLOOKUP(E1170,Store_VAM!B2:L273,11, FALSE),VLOOKUP(E1170,Store_SRP!B2:L110,11, FALSE)))</f>
      </c>
      <c r="W1170">
        <f>VLOOKUP(G1170,Sku_Consolidated!A2:W957,11,FALSE)</f>
      </c>
      <c r="X1170">
        <f>VLOOKUP(G1170,Sku_Consolidated!A2:H957,8,FALSE)</f>
      </c>
      <c r="Y1170">
        <f>VLOOKUP(G1170,Sku_Consolidated!A2:I957,9,FALSE)</f>
      </c>
      <c r="Z1170" t="s">
        <v>38</v>
      </c>
      <c r="AA1170">
        <f>VLOOKUP(G1170,Sku_Consolidated!A2:E957,5,FALSE)</f>
      </c>
      <c r="AB1170">
        <f>IF(VLOOKUP(G1170,Sku_Consolidated!A2:S957,19,FALSE)="SHOWCASE", VLOOKUP(E1170,Store_Showcase!B2:N144,13, FALSE), IF(VLOOKUP(G1170,Sku_Consolidated!A2:S957,19,FALSE)="VAM",VLOOKUP(E1170,Store_VAM!B2:N273,13, FALSE),VLOOKUP(E1170,Store_SRP!B2:N110,13, FALSE)))</f>
      </c>
      <c r="AC1170">
        <f>IF(IFERROR(AB1170,TRUE)=TRUE, "-","OK")</f>
      </c>
      <c r="AD1170" s="8" t="s">
        <v>2590</v>
      </c>
      <c r="AE1170" s="8" t="s">
        <v>39</v>
      </c>
      <c r="AF1170">
        <f>IF(IFERROR(VLOOKUP(E1170,Store_Showcase!B2:H144,{5}, FALSE), TRUE)=TRUE, IF(IFERROR(VLOOKUP(E1170,Store_SRP!B2:H110,{5}, FALSE), TRUE)=TRUE,VLOOKUP(E1170,Store_VAM!B2:H273,{5}, FALSE),VLOOKUP(E1170,Store_SRP!B2:H110,{5}, FALSE)), VLOOKUP(E1170,Store_Showcase!B2:H144,{5}, FALSE))</f>
      </c>
      <c r="AG1170">
        <f>IF(IFERROR(VLOOKUP(E1170,Store_Showcase!B2:H144,{6}, FALSE), TRUE)=TRUE, IF(IFERROR(VLOOKUP(E1170,Store_SRP!B2:H110,{6}, FALSE), TRUE)=TRUE,VLOOKUP(E1170,Store_VAM!B2:H273,{6}, FALSE),VLOOKUP(E1170,Store_SRP!B2:H110,{6}, FALSE)), VLOOKUP(E1170,Store_Showcase!B2:H144,{6}, FALSE))</f>
      </c>
      <c r="AH1170">
        <f>VLOOKUP(G1170,Sku_Consolidated!A2:R957,18,FALSE)</f>
      </c>
      <c r="AI1170">
        <f>VLOOKUP(G1170,Sku_Consolidated!A2:S957,19,FALSE)</f>
      </c>
      <c r="AJ1170">
        <f>VLOOKUP(G1170,Sku_Consolidated!A2:T957,20,FALSE)</f>
      </c>
    </row>
    <row r="1171" spans="1:36" x14ac:dyDescent="0.25">
      <c r="A1171">
        <v>2024</v>
      </c>
      <c r="B1171" t="s">
        <v>31</v>
      </c>
      <c r="C1171" t="s">
        <v>32</v>
      </c>
      <c r="D1171" t="s">
        <v>33</v>
      </c>
      <c r="E1171">
        <v>251</v>
      </c>
      <c r="F1171">
        <f>IF(IFERROR(VLOOKUP(E1171,Store_Showcase!B2:H144,{2}, FALSE), TRUE)=TRUE, IF(IFERROR(VLOOKUP(E1171,Store_SRP!B2:H110,{2}, FALSE), TRUE)=TRUE,VLOOKUP(E1171,Store_VAM!B2:H273,{2}, FALSE),VLOOKUP(E1171,Store_SRP!B2:H110,{2}, FALSE)), VLOOKUP(E1171,Store_Showcase!B2:H144,{2}, FALSE))</f>
      </c>
      <c r="G1171">
        <v>655307</v>
      </c>
      <c r="H1171" t="s">
        <v>389</v>
      </c>
      <c r="I1171" s="8" t="s">
        <v>2561</v>
      </c>
      <c r="J1171" t="s">
        <v>36</v>
      </c>
      <c r="K1171" s="8">
        <f>IF(J1171="PCK", I1171, 0)</f>
      </c>
      <c r="L1171" s="8">
        <f>IF(J1171="KLS", I1171, IF(J1171="PCK", I1171*VLOOKUP(G1171,Sku_Consolidated!A2:U957,21, FALSE),I1171*VLOOKUP(G1171,Sku_Consolidated!A2:U957,21, FALSE)))</f>
      </c>
      <c r="M1171" s="8">
        <f>IF(J1171="PCS", I1171, 0)</f>
      </c>
      <c r="N1171" s="8" t="s">
        <v>2591</v>
      </c>
      <c r="O1171" s="8">
        <f>N1171 * VLOOKUP(E1171&amp;VLOOKUP(G1171,Sku_Consolidated!A2:Q957,17,FALSE),Sku_CommRate!A2:E1002, 5, FALSE)</f>
      </c>
      <c r="P1171" s="8">
        <f>N1171 - O1171</f>
      </c>
      <c r="Q1171">
        <f>VLOOKUP(G1171,Sku_Consolidated!A2:G957,7, FALSE)</f>
      </c>
      <c r="R1171">
        <f>IF(IFERROR(VLOOKUP(E1171,Store_Showcase!B2:H144,7, FALSE), TRUE)=TRUE, IF(IFERROR(VLOOKUP(E1171,Store_SRP!B2:H110,7, FALSE), TRUE)=TRUE,VLOOKUP(E1171,Store_VAM!B2:H273,7, FALSE),VLOOKUP(E1171,Store_SRP!B2:H110,7, FALSE)), VLOOKUP(E1171,Store_Showcase!B2:H144,7, FALSE))</f>
      </c>
      <c r="S1171">
        <f>IF(IFERROR(VLOOKUP(E1171,Store_Showcase!B2:I144,8, FALSE), TRUE)=TRUE, IF(IFERROR(VLOOKUP(E1171,Store_SRP!B2:I110,8, FALSE), TRUE)=TRUE,VLOOKUP(E1171,Store_VAM!B2:I273,8, FALSE),VLOOKUP(E1171,Store_SRP!B2:I110,8, FALSE)), VLOOKUP(E1171,Store_Showcase!B2:I144,8, FALSE))</f>
      </c>
      <c r="T1171">
        <f>VLOOKUP(G1171,Sku_Consolidated!A2:R957,18,FALSE)</f>
      </c>
      <c r="U1171">
        <v>6234</v>
      </c>
      <c r="V1171">
        <f>IF(VLOOKUP(G1171,Sku_Consolidated!A2:S957,19,FALSE)="SHOWCASE", VLOOKUP(E1171,Store_Showcase!B2:L144,11, FALSE), IF(VLOOKUP(G1171,Sku_Consolidated!A2:S957,19,FALSE)="VAM",VLOOKUP(E1171,Store_VAM!B2:L273,11, FALSE),VLOOKUP(E1171,Store_SRP!B2:L110,11, FALSE)))</f>
      </c>
      <c r="W1171">
        <f>VLOOKUP(G1171,Sku_Consolidated!A2:W957,11,FALSE)</f>
      </c>
      <c r="X1171">
        <f>VLOOKUP(G1171,Sku_Consolidated!A2:H957,8,FALSE)</f>
      </c>
      <c r="Y1171">
        <f>VLOOKUP(G1171,Sku_Consolidated!A2:I957,9,FALSE)</f>
      </c>
      <c r="Z1171" t="s">
        <v>38</v>
      </c>
      <c r="AA1171">
        <f>VLOOKUP(G1171,Sku_Consolidated!A2:E957,5,FALSE)</f>
      </c>
      <c r="AB1171">
        <f>IF(VLOOKUP(G1171,Sku_Consolidated!A2:S957,19,FALSE)="SHOWCASE", VLOOKUP(E1171,Store_Showcase!B2:N144,13, FALSE), IF(VLOOKUP(G1171,Sku_Consolidated!A2:S957,19,FALSE)="VAM",VLOOKUP(E1171,Store_VAM!B2:N273,13, FALSE),VLOOKUP(E1171,Store_SRP!B2:N110,13, FALSE)))</f>
      </c>
      <c r="AC1171">
        <f>IF(IFERROR(AB1171,TRUE)=TRUE, "-","OK")</f>
      </c>
      <c r="AD1171" s="8" t="s">
        <v>2591</v>
      </c>
      <c r="AE1171" s="8" t="s">
        <v>39</v>
      </c>
      <c r="AF1171">
        <f>IF(IFERROR(VLOOKUP(E1171,Store_Showcase!B2:H144,{5}, FALSE), TRUE)=TRUE, IF(IFERROR(VLOOKUP(E1171,Store_SRP!B2:H110,{5}, FALSE), TRUE)=TRUE,VLOOKUP(E1171,Store_VAM!B2:H273,{5}, FALSE),VLOOKUP(E1171,Store_SRP!B2:H110,{5}, FALSE)), VLOOKUP(E1171,Store_Showcase!B2:H144,{5}, FALSE))</f>
      </c>
      <c r="AG1171">
        <f>IF(IFERROR(VLOOKUP(E1171,Store_Showcase!B2:H144,{6}, FALSE), TRUE)=TRUE, IF(IFERROR(VLOOKUP(E1171,Store_SRP!B2:H110,{6}, FALSE), TRUE)=TRUE,VLOOKUP(E1171,Store_VAM!B2:H273,{6}, FALSE),VLOOKUP(E1171,Store_SRP!B2:H110,{6}, FALSE)), VLOOKUP(E1171,Store_Showcase!B2:H144,{6}, FALSE))</f>
      </c>
      <c r="AH1171">
        <f>VLOOKUP(G1171,Sku_Consolidated!A2:R957,18,FALSE)</f>
      </c>
      <c r="AI1171">
        <f>VLOOKUP(G1171,Sku_Consolidated!A2:S957,19,FALSE)</f>
      </c>
      <c r="AJ1171">
        <f>VLOOKUP(G1171,Sku_Consolidated!A2:T957,20,FALSE)</f>
      </c>
    </row>
    <row r="1172" spans="1:36" x14ac:dyDescent="0.25">
      <c r="A1172">
        <v>2024</v>
      </c>
      <c r="B1172" t="s">
        <v>31</v>
      </c>
      <c r="C1172" t="s">
        <v>32</v>
      </c>
      <c r="D1172" t="s">
        <v>33</v>
      </c>
      <c r="E1172">
        <v>207</v>
      </c>
      <c r="F1172">
        <f>IF(IFERROR(VLOOKUP(E1172,Store_Showcase!B2:H144,{2}, FALSE), TRUE)=TRUE, IF(IFERROR(VLOOKUP(E1172,Store_SRP!B2:H110,{2}, FALSE), TRUE)=TRUE,VLOOKUP(E1172,Store_VAM!B2:H273,{2}, FALSE),VLOOKUP(E1172,Store_SRP!B2:H110,{2}, FALSE)), VLOOKUP(E1172,Store_Showcase!B2:H144,{2}, FALSE))</f>
      </c>
      <c r="G1172">
        <v>655831</v>
      </c>
      <c r="H1172" t="s">
        <v>1262</v>
      </c>
      <c r="I1172" s="8" t="s">
        <v>2592</v>
      </c>
      <c r="J1172" t="s">
        <v>36</v>
      </c>
      <c r="K1172" s="8">
        <f>IF(J1172="PCK", I1172, 0)</f>
      </c>
      <c r="L1172" s="8">
        <f>IF(J1172="KLS", I1172, IF(J1172="PCK", I1172*VLOOKUP(G1172,Sku_Consolidated!A2:U957,21, FALSE),I1172*VLOOKUP(G1172,Sku_Consolidated!A2:U957,21, FALSE)))</f>
      </c>
      <c r="M1172" s="8">
        <f>IF(J1172="PCS", I1172, 0)</f>
      </c>
      <c r="N1172" s="8" t="s">
        <v>2593</v>
      </c>
      <c r="O1172" s="8">
        <f>N1172 * VLOOKUP(E1172&amp;VLOOKUP(G1172,Sku_Consolidated!A2:Q957,17,FALSE),Sku_CommRate!A2:E1002, 5, FALSE)</f>
      </c>
      <c r="P1172" s="8">
        <f>N1172 - O1172</f>
      </c>
      <c r="Q1172">
        <f>VLOOKUP(G1172,Sku_Consolidated!A2:G957,7, FALSE)</f>
      </c>
      <c r="R1172">
        <f>IF(IFERROR(VLOOKUP(E1172,Store_Showcase!B2:H144,7, FALSE), TRUE)=TRUE, IF(IFERROR(VLOOKUP(E1172,Store_SRP!B2:H110,7, FALSE), TRUE)=TRUE,VLOOKUP(E1172,Store_VAM!B2:H273,7, FALSE),VLOOKUP(E1172,Store_SRP!B2:H110,7, FALSE)), VLOOKUP(E1172,Store_Showcase!B2:H144,7, FALSE))</f>
      </c>
      <c r="S1172">
        <f>IF(IFERROR(VLOOKUP(E1172,Store_Showcase!B2:I144,8, FALSE), TRUE)=TRUE, IF(IFERROR(VLOOKUP(E1172,Store_SRP!B2:I110,8, FALSE), TRUE)=TRUE,VLOOKUP(E1172,Store_VAM!B2:I273,8, FALSE),VLOOKUP(E1172,Store_SRP!B2:I110,8, FALSE)), VLOOKUP(E1172,Store_Showcase!B2:I144,8, FALSE))</f>
      </c>
      <c r="T1172">
        <f>VLOOKUP(G1172,Sku_Consolidated!A2:R957,18,FALSE)</f>
      </c>
      <c r="U1172">
        <v>6488</v>
      </c>
      <c r="V1172">
        <f>IF(VLOOKUP(G1172,Sku_Consolidated!A2:S957,19,FALSE)="SHOWCASE", VLOOKUP(E1172,Store_Showcase!B2:L144,11, FALSE), IF(VLOOKUP(G1172,Sku_Consolidated!A2:S957,19,FALSE)="VAM",VLOOKUP(E1172,Store_VAM!B2:L273,11, FALSE),VLOOKUP(E1172,Store_SRP!B2:L110,11, FALSE)))</f>
      </c>
      <c r="W1172">
        <f>VLOOKUP(G1172,Sku_Consolidated!A2:W957,11,FALSE)</f>
      </c>
      <c r="X1172">
        <f>VLOOKUP(G1172,Sku_Consolidated!A2:H957,8,FALSE)</f>
      </c>
      <c r="Y1172">
        <f>VLOOKUP(G1172,Sku_Consolidated!A2:I957,9,FALSE)</f>
      </c>
      <c r="Z1172" t="s">
        <v>38</v>
      </c>
      <c r="AA1172">
        <f>VLOOKUP(G1172,Sku_Consolidated!A2:E957,5,FALSE)</f>
      </c>
      <c r="AB1172">
        <f>IF(VLOOKUP(G1172,Sku_Consolidated!A2:S957,19,FALSE)="SHOWCASE", VLOOKUP(E1172,Store_Showcase!B2:N144,13, FALSE), IF(VLOOKUP(G1172,Sku_Consolidated!A2:S957,19,FALSE)="VAM",VLOOKUP(E1172,Store_VAM!B2:N273,13, FALSE),VLOOKUP(E1172,Store_SRP!B2:N110,13, FALSE)))</f>
      </c>
      <c r="AC1172">
        <f>IF(IFERROR(AB1172,TRUE)=TRUE, "-","OK")</f>
      </c>
      <c r="AD1172" s="8" t="s">
        <v>2593</v>
      </c>
      <c r="AE1172" s="8" t="s">
        <v>39</v>
      </c>
      <c r="AF1172">
        <f>IF(IFERROR(VLOOKUP(E1172,Store_Showcase!B2:H144,{5}, FALSE), TRUE)=TRUE, IF(IFERROR(VLOOKUP(E1172,Store_SRP!B2:H110,{5}, FALSE), TRUE)=TRUE,VLOOKUP(E1172,Store_VAM!B2:H273,{5}, FALSE),VLOOKUP(E1172,Store_SRP!B2:H110,{5}, FALSE)), VLOOKUP(E1172,Store_Showcase!B2:H144,{5}, FALSE))</f>
      </c>
      <c r="AG1172">
        <f>IF(IFERROR(VLOOKUP(E1172,Store_Showcase!B2:H144,{6}, FALSE), TRUE)=TRUE, IF(IFERROR(VLOOKUP(E1172,Store_SRP!B2:H110,{6}, FALSE), TRUE)=TRUE,VLOOKUP(E1172,Store_VAM!B2:H273,{6}, FALSE),VLOOKUP(E1172,Store_SRP!B2:H110,{6}, FALSE)), VLOOKUP(E1172,Store_Showcase!B2:H144,{6}, FALSE))</f>
      </c>
      <c r="AH1172">
        <f>VLOOKUP(G1172,Sku_Consolidated!A2:R957,18,FALSE)</f>
      </c>
      <c r="AI1172">
        <f>VLOOKUP(G1172,Sku_Consolidated!A2:S957,19,FALSE)</f>
      </c>
      <c r="AJ1172">
        <f>VLOOKUP(G1172,Sku_Consolidated!A2:T957,20,FALSE)</f>
      </c>
    </row>
    <row r="1173" spans="1:36" x14ac:dyDescent="0.25">
      <c r="A1173">
        <v>2024</v>
      </c>
      <c r="B1173" t="s">
        <v>31</v>
      </c>
      <c r="C1173" t="s">
        <v>32</v>
      </c>
      <c r="D1173" t="s">
        <v>33</v>
      </c>
      <c r="E1173">
        <v>111</v>
      </c>
      <c r="F1173">
        <f>IF(IFERROR(VLOOKUP(E1173,Store_Showcase!B2:H144,{2}, FALSE), TRUE)=TRUE, IF(IFERROR(VLOOKUP(E1173,Store_SRP!B2:H110,{2}, FALSE), TRUE)=TRUE,VLOOKUP(E1173,Store_VAM!B2:H273,{2}, FALSE),VLOOKUP(E1173,Store_SRP!B2:H110,{2}, FALSE)), VLOOKUP(E1173,Store_Showcase!B2:H144,{2}, FALSE))</f>
      </c>
      <c r="G1173">
        <v>655737</v>
      </c>
      <c r="H1173" t="s">
        <v>639</v>
      </c>
      <c r="I1173" s="8" t="s">
        <v>2311</v>
      </c>
      <c r="J1173" t="s">
        <v>36</v>
      </c>
      <c r="K1173" s="8">
        <f>IF(J1173="PCK", I1173, 0)</f>
      </c>
      <c r="L1173" s="8">
        <f>IF(J1173="KLS", I1173, IF(J1173="PCK", I1173*VLOOKUP(G1173,Sku_Consolidated!A2:U957,21, FALSE),I1173*VLOOKUP(G1173,Sku_Consolidated!A2:U957,21, FALSE)))</f>
      </c>
      <c r="M1173" s="8">
        <f>IF(J1173="PCS", I1173, 0)</f>
      </c>
      <c r="N1173" s="8" t="s">
        <v>2594</v>
      </c>
      <c r="O1173" s="8">
        <f>N1173 * VLOOKUP(E1173&amp;VLOOKUP(G1173,Sku_Consolidated!A2:Q957,17,FALSE),Sku_CommRate!A2:E1002, 5, FALSE)</f>
      </c>
      <c r="P1173" s="8">
        <f>N1173 - O1173</f>
      </c>
      <c r="Q1173">
        <f>VLOOKUP(G1173,Sku_Consolidated!A2:G957,7, FALSE)</f>
      </c>
      <c r="R1173">
        <f>IF(IFERROR(VLOOKUP(E1173,Store_Showcase!B2:H144,7, FALSE), TRUE)=TRUE, IF(IFERROR(VLOOKUP(E1173,Store_SRP!B2:H110,7, FALSE), TRUE)=TRUE,VLOOKUP(E1173,Store_VAM!B2:H273,7, FALSE),VLOOKUP(E1173,Store_SRP!B2:H110,7, FALSE)), VLOOKUP(E1173,Store_Showcase!B2:H144,7, FALSE))</f>
      </c>
      <c r="S1173">
        <f>IF(IFERROR(VLOOKUP(E1173,Store_Showcase!B2:I144,8, FALSE), TRUE)=TRUE, IF(IFERROR(VLOOKUP(E1173,Store_SRP!B2:I110,8, FALSE), TRUE)=TRUE,VLOOKUP(E1173,Store_VAM!B2:I273,8, FALSE),VLOOKUP(E1173,Store_SRP!B2:I110,8, FALSE)), VLOOKUP(E1173,Store_Showcase!B2:I144,8, FALSE))</f>
      </c>
      <c r="T1173">
        <f>VLOOKUP(G1173,Sku_Consolidated!A2:R957,18,FALSE)</f>
      </c>
      <c r="U1173">
        <v>6458</v>
      </c>
      <c r="V1173">
        <f>IF(VLOOKUP(G1173,Sku_Consolidated!A2:S957,19,FALSE)="SHOWCASE", VLOOKUP(E1173,Store_Showcase!B2:L144,11, FALSE), IF(VLOOKUP(G1173,Sku_Consolidated!A2:S957,19,FALSE)="VAM",VLOOKUP(E1173,Store_VAM!B2:L273,11, FALSE),VLOOKUP(E1173,Store_SRP!B2:L110,11, FALSE)))</f>
      </c>
      <c r="W1173">
        <f>VLOOKUP(G1173,Sku_Consolidated!A2:W957,11,FALSE)</f>
      </c>
      <c r="X1173">
        <f>VLOOKUP(G1173,Sku_Consolidated!A2:H957,8,FALSE)</f>
      </c>
      <c r="Y1173">
        <f>VLOOKUP(G1173,Sku_Consolidated!A2:I957,9,FALSE)</f>
      </c>
      <c r="Z1173" t="s">
        <v>38</v>
      </c>
      <c r="AA1173">
        <f>VLOOKUP(G1173,Sku_Consolidated!A2:E957,5,FALSE)</f>
      </c>
      <c r="AB1173">
        <f>IF(VLOOKUP(G1173,Sku_Consolidated!A2:S957,19,FALSE)="SHOWCASE", VLOOKUP(E1173,Store_Showcase!B2:N144,13, FALSE), IF(VLOOKUP(G1173,Sku_Consolidated!A2:S957,19,FALSE)="VAM",VLOOKUP(E1173,Store_VAM!B2:N273,13, FALSE),VLOOKUP(E1173,Store_SRP!B2:N110,13, FALSE)))</f>
      </c>
      <c r="AC1173">
        <f>IF(IFERROR(AB1173,TRUE)=TRUE, "-","OK")</f>
      </c>
      <c r="AD1173" s="8" t="s">
        <v>2594</v>
      </c>
      <c r="AE1173" s="8" t="s">
        <v>39</v>
      </c>
      <c r="AF1173">
        <f>IF(IFERROR(VLOOKUP(E1173,Store_Showcase!B2:H144,{5}, FALSE), TRUE)=TRUE, IF(IFERROR(VLOOKUP(E1173,Store_SRP!B2:H110,{5}, FALSE), TRUE)=TRUE,VLOOKUP(E1173,Store_VAM!B2:H273,{5}, FALSE),VLOOKUP(E1173,Store_SRP!B2:H110,{5}, FALSE)), VLOOKUP(E1173,Store_Showcase!B2:H144,{5}, FALSE))</f>
      </c>
      <c r="AG1173">
        <f>IF(IFERROR(VLOOKUP(E1173,Store_Showcase!B2:H144,{6}, FALSE), TRUE)=TRUE, IF(IFERROR(VLOOKUP(E1173,Store_SRP!B2:H110,{6}, FALSE), TRUE)=TRUE,VLOOKUP(E1173,Store_VAM!B2:H273,{6}, FALSE),VLOOKUP(E1173,Store_SRP!B2:H110,{6}, FALSE)), VLOOKUP(E1173,Store_Showcase!B2:H144,{6}, FALSE))</f>
      </c>
      <c r="AH1173">
        <f>VLOOKUP(G1173,Sku_Consolidated!A2:R957,18,FALSE)</f>
      </c>
      <c r="AI1173">
        <f>VLOOKUP(G1173,Sku_Consolidated!A2:S957,19,FALSE)</f>
      </c>
      <c r="AJ1173">
        <f>VLOOKUP(G1173,Sku_Consolidated!A2:T957,20,FALSE)</f>
      </c>
    </row>
    <row r="1174" spans="1:36" x14ac:dyDescent="0.25">
      <c r="A1174">
        <v>2024</v>
      </c>
      <c r="B1174" t="s">
        <v>31</v>
      </c>
      <c r="C1174" t="s">
        <v>32</v>
      </c>
      <c r="D1174" t="s">
        <v>33</v>
      </c>
      <c r="E1174">
        <v>231</v>
      </c>
      <c r="F1174">
        <f>IF(IFERROR(VLOOKUP(E1174,Store_Showcase!B2:H144,{2}, FALSE), TRUE)=TRUE, IF(IFERROR(VLOOKUP(E1174,Store_SRP!B2:H110,{2}, FALSE), TRUE)=TRUE,VLOOKUP(E1174,Store_VAM!B2:H273,{2}, FALSE),VLOOKUP(E1174,Store_SRP!B2:H110,{2}, FALSE)), VLOOKUP(E1174,Store_Showcase!B2:H144,{2}, FALSE))</f>
      </c>
      <c r="G1174">
        <v>662375</v>
      </c>
      <c r="H1174" t="s">
        <v>1376</v>
      </c>
      <c r="I1174" s="8" t="s">
        <v>1364</v>
      </c>
      <c r="J1174" t="s">
        <v>493</v>
      </c>
      <c r="K1174" s="8">
        <f>IF(J1174="PCK", I1174, 0)</f>
      </c>
      <c r="L1174" s="8">
        <f>IF(J1174="KLS", I1174, IF(J1174="PCK", I1174*VLOOKUP(G1174,Sku_Consolidated!A2:U957,21, FALSE),I1174*VLOOKUP(G1174,Sku_Consolidated!A2:U957,21, FALSE)))</f>
      </c>
      <c r="M1174" s="8">
        <f>IF(J1174="PCS", I1174, 0)</f>
      </c>
      <c r="N1174" s="8" t="s">
        <v>2595</v>
      </c>
      <c r="O1174" s="8">
        <f>N1174 * VLOOKUP(E1174&amp;VLOOKUP(G1174,Sku_Consolidated!A2:Q957,17,FALSE),Sku_CommRate!A2:E1002, 5, FALSE)</f>
      </c>
      <c r="P1174" s="8">
        <f>N1174 - O1174</f>
      </c>
      <c r="Q1174">
        <f>VLOOKUP(G1174,Sku_Consolidated!A2:G957,7, FALSE)</f>
      </c>
      <c r="R1174">
        <f>IF(IFERROR(VLOOKUP(E1174,Store_Showcase!B2:H144,7, FALSE), TRUE)=TRUE, IF(IFERROR(VLOOKUP(E1174,Store_SRP!B2:H110,7, FALSE), TRUE)=TRUE,VLOOKUP(E1174,Store_VAM!B2:H273,7, FALSE),VLOOKUP(E1174,Store_SRP!B2:H110,7, FALSE)), VLOOKUP(E1174,Store_Showcase!B2:H144,7, FALSE))</f>
      </c>
      <c r="S1174">
        <f>IF(IFERROR(VLOOKUP(E1174,Store_Showcase!B2:I144,8, FALSE), TRUE)=TRUE, IF(IFERROR(VLOOKUP(E1174,Store_SRP!B2:I110,8, FALSE), TRUE)=TRUE,VLOOKUP(E1174,Store_VAM!B2:I273,8, FALSE),VLOOKUP(E1174,Store_SRP!B2:I110,8, FALSE)), VLOOKUP(E1174,Store_Showcase!B2:I144,8, FALSE))</f>
      </c>
      <c r="T1174">
        <f>VLOOKUP(G1174,Sku_Consolidated!A2:R957,18,FALSE)</f>
      </c>
      <c r="U1174">
        <v>4806532531601</v>
      </c>
      <c r="V1174">
        <f>IF(VLOOKUP(G1174,Sku_Consolidated!A2:S957,19,FALSE)="SHOWCASE", VLOOKUP(E1174,Store_Showcase!B2:L144,11, FALSE), IF(VLOOKUP(G1174,Sku_Consolidated!A2:S957,19,FALSE)="VAM",VLOOKUP(E1174,Store_VAM!B2:L273,11, FALSE),VLOOKUP(E1174,Store_SRP!B2:L110,11, FALSE)))</f>
      </c>
      <c r="W1174">
        <f>VLOOKUP(G1174,Sku_Consolidated!A2:W957,11,FALSE)</f>
      </c>
      <c r="X1174">
        <f>VLOOKUP(G1174,Sku_Consolidated!A2:H957,8,FALSE)</f>
      </c>
      <c r="Y1174">
        <f>VLOOKUP(G1174,Sku_Consolidated!A2:I957,9,FALSE)</f>
      </c>
      <c r="Z1174" t="s">
        <v>38</v>
      </c>
      <c r="AA1174">
        <f>VLOOKUP(G1174,Sku_Consolidated!A2:E957,5,FALSE)</f>
      </c>
      <c r="AB1174">
        <f>IF(VLOOKUP(G1174,Sku_Consolidated!A2:S957,19,FALSE)="SHOWCASE", VLOOKUP(E1174,Store_Showcase!B2:N144,13, FALSE), IF(VLOOKUP(G1174,Sku_Consolidated!A2:S957,19,FALSE)="VAM",VLOOKUP(E1174,Store_VAM!B2:N273,13, FALSE),VLOOKUP(E1174,Store_SRP!B2:N110,13, FALSE)))</f>
      </c>
      <c r="AC1174">
        <f>IF(IFERROR(AB1174,TRUE)=TRUE, "-","OK")</f>
      </c>
      <c r="AD1174" s="8" t="s">
        <v>2596</v>
      </c>
      <c r="AE1174" s="8" t="s">
        <v>2597</v>
      </c>
      <c r="AF1174">
        <f>IF(IFERROR(VLOOKUP(E1174,Store_Showcase!B2:H144,{5}, FALSE), TRUE)=TRUE, IF(IFERROR(VLOOKUP(E1174,Store_SRP!B2:H110,{5}, FALSE), TRUE)=TRUE,VLOOKUP(E1174,Store_VAM!B2:H273,{5}, FALSE),VLOOKUP(E1174,Store_SRP!B2:H110,{5}, FALSE)), VLOOKUP(E1174,Store_Showcase!B2:H144,{5}, FALSE))</f>
      </c>
      <c r="AG1174">
        <f>IF(IFERROR(VLOOKUP(E1174,Store_Showcase!B2:H144,{6}, FALSE), TRUE)=TRUE, IF(IFERROR(VLOOKUP(E1174,Store_SRP!B2:H110,{6}, FALSE), TRUE)=TRUE,VLOOKUP(E1174,Store_VAM!B2:H273,{6}, FALSE),VLOOKUP(E1174,Store_SRP!B2:H110,{6}, FALSE)), VLOOKUP(E1174,Store_Showcase!B2:H144,{6}, FALSE))</f>
      </c>
      <c r="AH1174">
        <f>VLOOKUP(G1174,Sku_Consolidated!A2:R957,18,FALSE)</f>
      </c>
      <c r="AI1174">
        <f>VLOOKUP(G1174,Sku_Consolidated!A2:S957,19,FALSE)</f>
      </c>
      <c r="AJ1174">
        <f>VLOOKUP(G1174,Sku_Consolidated!A2:T957,20,FALSE)</f>
      </c>
    </row>
    <row r="1175" spans="1:36" x14ac:dyDescent="0.25">
      <c r="A1175">
        <v>2024</v>
      </c>
      <c r="B1175" t="s">
        <v>31</v>
      </c>
      <c r="C1175" t="s">
        <v>32</v>
      </c>
      <c r="D1175" t="s">
        <v>33</v>
      </c>
      <c r="E1175">
        <v>248</v>
      </c>
      <c r="F1175">
        <f>IF(IFERROR(VLOOKUP(E1175,Store_Showcase!B2:H144,{2}, FALSE), TRUE)=TRUE, IF(IFERROR(VLOOKUP(E1175,Store_SRP!B2:H110,{2}, FALSE), TRUE)=TRUE,VLOOKUP(E1175,Store_VAM!B2:H273,{2}, FALSE),VLOOKUP(E1175,Store_SRP!B2:H110,{2}, FALSE)), VLOOKUP(E1175,Store_Showcase!B2:H144,{2}, FALSE))</f>
      </c>
      <c r="G1175">
        <v>662375</v>
      </c>
      <c r="H1175" t="s">
        <v>1376</v>
      </c>
      <c r="I1175" s="8" t="s">
        <v>1364</v>
      </c>
      <c r="J1175" t="s">
        <v>493</v>
      </c>
      <c r="K1175" s="8">
        <f>IF(J1175="PCK", I1175, 0)</f>
      </c>
      <c r="L1175" s="8">
        <f>IF(J1175="KLS", I1175, IF(J1175="PCK", I1175*VLOOKUP(G1175,Sku_Consolidated!A2:U957,21, FALSE),I1175*VLOOKUP(G1175,Sku_Consolidated!A2:U957,21, FALSE)))</f>
      </c>
      <c r="M1175" s="8">
        <f>IF(J1175="PCS", I1175, 0)</f>
      </c>
      <c r="N1175" s="8" t="s">
        <v>2598</v>
      </c>
      <c r="O1175" s="8">
        <f>N1175 * VLOOKUP(E1175&amp;VLOOKUP(G1175,Sku_Consolidated!A2:Q957,17,FALSE),Sku_CommRate!A2:E1002, 5, FALSE)</f>
      </c>
      <c r="P1175" s="8">
        <f>N1175 - O1175</f>
      </c>
      <c r="Q1175">
        <f>VLOOKUP(G1175,Sku_Consolidated!A2:G957,7, FALSE)</f>
      </c>
      <c r="R1175">
        <f>IF(IFERROR(VLOOKUP(E1175,Store_Showcase!B2:H144,7, FALSE), TRUE)=TRUE, IF(IFERROR(VLOOKUP(E1175,Store_SRP!B2:H110,7, FALSE), TRUE)=TRUE,VLOOKUP(E1175,Store_VAM!B2:H273,7, FALSE),VLOOKUP(E1175,Store_SRP!B2:H110,7, FALSE)), VLOOKUP(E1175,Store_Showcase!B2:H144,7, FALSE))</f>
      </c>
      <c r="S1175">
        <f>IF(IFERROR(VLOOKUP(E1175,Store_Showcase!B2:I144,8, FALSE), TRUE)=TRUE, IF(IFERROR(VLOOKUP(E1175,Store_SRP!B2:I110,8, FALSE), TRUE)=TRUE,VLOOKUP(E1175,Store_VAM!B2:I273,8, FALSE),VLOOKUP(E1175,Store_SRP!B2:I110,8, FALSE)), VLOOKUP(E1175,Store_Showcase!B2:I144,8, FALSE))</f>
      </c>
      <c r="T1175">
        <f>VLOOKUP(G1175,Sku_Consolidated!A2:R957,18,FALSE)</f>
      </c>
      <c r="U1175">
        <v>4806532531601</v>
      </c>
      <c r="V1175">
        <f>IF(VLOOKUP(G1175,Sku_Consolidated!A2:S957,19,FALSE)="SHOWCASE", VLOOKUP(E1175,Store_Showcase!B2:L144,11, FALSE), IF(VLOOKUP(G1175,Sku_Consolidated!A2:S957,19,FALSE)="VAM",VLOOKUP(E1175,Store_VAM!B2:L273,11, FALSE),VLOOKUP(E1175,Store_SRP!B2:L110,11, FALSE)))</f>
      </c>
      <c r="W1175">
        <f>VLOOKUP(G1175,Sku_Consolidated!A2:W957,11,FALSE)</f>
      </c>
      <c r="X1175">
        <f>VLOOKUP(G1175,Sku_Consolidated!A2:H957,8,FALSE)</f>
      </c>
      <c r="Y1175">
        <f>VLOOKUP(G1175,Sku_Consolidated!A2:I957,9,FALSE)</f>
      </c>
      <c r="Z1175" t="s">
        <v>38</v>
      </c>
      <c r="AA1175">
        <f>VLOOKUP(G1175,Sku_Consolidated!A2:E957,5,FALSE)</f>
      </c>
      <c r="AB1175">
        <f>IF(VLOOKUP(G1175,Sku_Consolidated!A2:S957,19,FALSE)="SHOWCASE", VLOOKUP(E1175,Store_Showcase!B2:N144,13, FALSE), IF(VLOOKUP(G1175,Sku_Consolidated!A2:S957,19,FALSE)="VAM",VLOOKUP(E1175,Store_VAM!B2:N273,13, FALSE),VLOOKUP(E1175,Store_SRP!B2:N110,13, FALSE)))</f>
      </c>
      <c r="AC1175">
        <f>IF(IFERROR(AB1175,TRUE)=TRUE, "-","OK")</f>
      </c>
      <c r="AD1175" s="8" t="s">
        <v>2599</v>
      </c>
      <c r="AE1175" s="8" t="s">
        <v>2600</v>
      </c>
      <c r="AF1175">
        <f>IF(IFERROR(VLOOKUP(E1175,Store_Showcase!B2:H144,{5}, FALSE), TRUE)=TRUE, IF(IFERROR(VLOOKUP(E1175,Store_SRP!B2:H110,{5}, FALSE), TRUE)=TRUE,VLOOKUP(E1175,Store_VAM!B2:H273,{5}, FALSE),VLOOKUP(E1175,Store_SRP!B2:H110,{5}, FALSE)), VLOOKUP(E1175,Store_Showcase!B2:H144,{5}, FALSE))</f>
      </c>
      <c r="AG1175">
        <f>IF(IFERROR(VLOOKUP(E1175,Store_Showcase!B2:H144,{6}, FALSE), TRUE)=TRUE, IF(IFERROR(VLOOKUP(E1175,Store_SRP!B2:H110,{6}, FALSE), TRUE)=TRUE,VLOOKUP(E1175,Store_VAM!B2:H273,{6}, FALSE),VLOOKUP(E1175,Store_SRP!B2:H110,{6}, FALSE)), VLOOKUP(E1175,Store_Showcase!B2:H144,{6}, FALSE))</f>
      </c>
      <c r="AH1175">
        <f>VLOOKUP(G1175,Sku_Consolidated!A2:R957,18,FALSE)</f>
      </c>
      <c r="AI1175">
        <f>VLOOKUP(G1175,Sku_Consolidated!A2:S957,19,FALSE)</f>
      </c>
      <c r="AJ1175">
        <f>VLOOKUP(G1175,Sku_Consolidated!A2:T957,20,FALSE)</f>
      </c>
    </row>
    <row r="1176" spans="1:36" x14ac:dyDescent="0.25">
      <c r="A1176">
        <v>2024</v>
      </c>
      <c r="B1176" t="s">
        <v>31</v>
      </c>
      <c r="C1176" t="s">
        <v>32</v>
      </c>
      <c r="D1176" t="s">
        <v>33</v>
      </c>
      <c r="E1176">
        <v>423</v>
      </c>
      <c r="F1176">
        <f>IF(IFERROR(VLOOKUP(E1176,Store_Showcase!B2:H144,{2}, FALSE), TRUE)=TRUE, IF(IFERROR(VLOOKUP(E1176,Store_SRP!B2:H110,{2}, FALSE), TRUE)=TRUE,VLOOKUP(E1176,Store_VAM!B2:H273,{2}, FALSE),VLOOKUP(E1176,Store_SRP!B2:H110,{2}, FALSE)), VLOOKUP(E1176,Store_Showcase!B2:H144,{2}, FALSE))</f>
      </c>
      <c r="G1176">
        <v>695921</v>
      </c>
      <c r="H1176" t="s">
        <v>2601</v>
      </c>
      <c r="I1176" s="8" t="s">
        <v>2509</v>
      </c>
      <c r="J1176" t="s">
        <v>36</v>
      </c>
      <c r="K1176" s="8">
        <f>IF(J1176="PCK", I1176, 0)</f>
      </c>
      <c r="L1176" s="8">
        <f>IF(J1176="KLS", I1176, IF(J1176="PCK", I1176*VLOOKUP(G1176,Sku_Consolidated!A2:U957,21, FALSE),I1176*VLOOKUP(G1176,Sku_Consolidated!A2:U957,21, FALSE)))</f>
      </c>
      <c r="M1176" s="8">
        <f>IF(J1176="PCS", I1176, 0)</f>
      </c>
      <c r="N1176" s="8" t="s">
        <v>2602</v>
      </c>
      <c r="O1176" s="8">
        <f>N1176 * VLOOKUP(E1176&amp;VLOOKUP(G1176,Sku_Consolidated!A2:Q957,17,FALSE),Sku_CommRate!A2:E1002, 5, FALSE)</f>
      </c>
      <c r="P1176" s="8">
        <f>N1176 - O1176</f>
      </c>
      <c r="Q1176">
        <f>VLOOKUP(G1176,Sku_Consolidated!A2:G957,7, FALSE)</f>
      </c>
      <c r="R1176">
        <f>IF(IFERROR(VLOOKUP(E1176,Store_Showcase!B2:H144,7, FALSE), TRUE)=TRUE, IF(IFERROR(VLOOKUP(E1176,Store_SRP!B2:H110,7, FALSE), TRUE)=TRUE,VLOOKUP(E1176,Store_VAM!B2:H273,7, FALSE),VLOOKUP(E1176,Store_SRP!B2:H110,7, FALSE)), VLOOKUP(E1176,Store_Showcase!B2:H144,7, FALSE))</f>
      </c>
      <c r="S1176">
        <f>IF(IFERROR(VLOOKUP(E1176,Store_Showcase!B2:I144,8, FALSE), TRUE)=TRUE, IF(IFERROR(VLOOKUP(E1176,Store_SRP!B2:I110,8, FALSE), TRUE)=TRUE,VLOOKUP(E1176,Store_VAM!B2:I273,8, FALSE),VLOOKUP(E1176,Store_SRP!B2:I110,8, FALSE)), VLOOKUP(E1176,Store_Showcase!B2:I144,8, FALSE))</f>
      </c>
      <c r="T1176">
        <f>VLOOKUP(G1176,Sku_Consolidated!A2:R957,18,FALSE)</f>
      </c>
      <c r="U1176">
        <v>14274</v>
      </c>
      <c r="V1176">
        <f>IF(VLOOKUP(G1176,Sku_Consolidated!A2:S957,19,FALSE)="SHOWCASE", VLOOKUP(E1176,Store_Showcase!B2:L144,11, FALSE), IF(VLOOKUP(G1176,Sku_Consolidated!A2:S957,19,FALSE)="VAM",VLOOKUP(E1176,Store_VAM!B2:L273,11, FALSE),VLOOKUP(E1176,Store_SRP!B2:L110,11, FALSE)))</f>
      </c>
      <c r="W1176">
        <f>VLOOKUP(G1176,Sku_Consolidated!A2:W957,11,FALSE)</f>
      </c>
      <c r="X1176">
        <f>VLOOKUP(G1176,Sku_Consolidated!A2:H957,8,FALSE)</f>
      </c>
      <c r="Y1176">
        <f>VLOOKUP(G1176,Sku_Consolidated!A2:I957,9,FALSE)</f>
      </c>
      <c r="Z1176" t="s">
        <v>38</v>
      </c>
      <c r="AA1176">
        <f>VLOOKUP(G1176,Sku_Consolidated!A2:E957,5,FALSE)</f>
      </c>
      <c r="AB1176">
        <f>IF(VLOOKUP(G1176,Sku_Consolidated!A2:S957,19,FALSE)="SHOWCASE", VLOOKUP(E1176,Store_Showcase!B2:N144,13, FALSE), IF(VLOOKUP(G1176,Sku_Consolidated!A2:S957,19,FALSE)="VAM",VLOOKUP(E1176,Store_VAM!B2:N273,13, FALSE),VLOOKUP(E1176,Store_SRP!B2:N110,13, FALSE)))</f>
      </c>
      <c r="AC1176">
        <f>IF(IFERROR(AB1176,TRUE)=TRUE, "-","OK")</f>
      </c>
      <c r="AD1176" s="8" t="s">
        <v>2603</v>
      </c>
      <c r="AE1176" s="8" t="s">
        <v>2604</v>
      </c>
      <c r="AF1176">
        <f>IF(IFERROR(VLOOKUP(E1176,Store_Showcase!B2:H144,{5}, FALSE), TRUE)=TRUE, IF(IFERROR(VLOOKUP(E1176,Store_SRP!B2:H110,{5}, FALSE), TRUE)=TRUE,VLOOKUP(E1176,Store_VAM!B2:H273,{5}, FALSE),VLOOKUP(E1176,Store_SRP!B2:H110,{5}, FALSE)), VLOOKUP(E1176,Store_Showcase!B2:H144,{5}, FALSE))</f>
      </c>
      <c r="AG1176">
        <f>IF(IFERROR(VLOOKUP(E1176,Store_Showcase!B2:H144,{6}, FALSE), TRUE)=TRUE, IF(IFERROR(VLOOKUP(E1176,Store_SRP!B2:H110,{6}, FALSE), TRUE)=TRUE,VLOOKUP(E1176,Store_VAM!B2:H273,{6}, FALSE),VLOOKUP(E1176,Store_SRP!B2:H110,{6}, FALSE)), VLOOKUP(E1176,Store_Showcase!B2:H144,{6}, FALSE))</f>
      </c>
      <c r="AH1176">
        <f>VLOOKUP(G1176,Sku_Consolidated!A2:R957,18,FALSE)</f>
      </c>
      <c r="AI1176">
        <f>VLOOKUP(G1176,Sku_Consolidated!A2:S957,19,FALSE)</f>
      </c>
      <c r="AJ1176">
        <f>VLOOKUP(G1176,Sku_Consolidated!A2:T957,20,FALSE)</f>
      </c>
    </row>
    <row r="1177" spans="1:36" x14ac:dyDescent="0.25">
      <c r="A1177">
        <v>2024</v>
      </c>
      <c r="B1177" t="s">
        <v>31</v>
      </c>
      <c r="C1177" t="s">
        <v>32</v>
      </c>
      <c r="D1177" t="s">
        <v>33</v>
      </c>
      <c r="E1177">
        <v>416</v>
      </c>
      <c r="F1177">
        <f>IF(IFERROR(VLOOKUP(E1177,Store_Showcase!B2:H144,{2}, FALSE), TRUE)=TRUE, IF(IFERROR(VLOOKUP(E1177,Store_SRP!B2:H110,{2}, FALSE), TRUE)=TRUE,VLOOKUP(E1177,Store_VAM!B2:H273,{2}, FALSE),VLOOKUP(E1177,Store_SRP!B2:H110,{2}, FALSE)), VLOOKUP(E1177,Store_Showcase!B2:H144,{2}, FALSE))</f>
      </c>
      <c r="G1177">
        <v>657353</v>
      </c>
      <c r="H1177" t="s">
        <v>779</v>
      </c>
      <c r="I1177" s="8" t="s">
        <v>1364</v>
      </c>
      <c r="J1177" t="s">
        <v>12</v>
      </c>
      <c r="K1177" s="8">
        <f>IF(J1177="PCK", I1177, 0)</f>
      </c>
      <c r="L1177" s="8">
        <f>IF(J1177="KLS", I1177, IF(J1177="PCK", I1177*VLOOKUP(G1177,Sku_Consolidated!A2:U957,21, FALSE),I1177*VLOOKUP(G1177,Sku_Consolidated!A2:U957,21, FALSE)))</f>
      </c>
      <c r="M1177" s="8">
        <f>IF(J1177="PCS", I1177, 0)</f>
      </c>
      <c r="N1177" s="8" t="s">
        <v>2605</v>
      </c>
      <c r="O1177" s="8">
        <f>N1177 * VLOOKUP(E1177&amp;VLOOKUP(G1177,Sku_Consolidated!A2:Q957,17,FALSE),Sku_CommRate!A2:E1002, 5, FALSE)</f>
      </c>
      <c r="P1177" s="8">
        <f>N1177 - O1177</f>
      </c>
      <c r="Q1177">
        <f>VLOOKUP(G1177,Sku_Consolidated!A2:G957,7, FALSE)</f>
      </c>
      <c r="R1177">
        <f>IF(IFERROR(VLOOKUP(E1177,Store_Showcase!B2:H144,7, FALSE), TRUE)=TRUE, IF(IFERROR(VLOOKUP(E1177,Store_SRP!B2:H110,7, FALSE), TRUE)=TRUE,VLOOKUP(E1177,Store_VAM!B2:H273,7, FALSE),VLOOKUP(E1177,Store_SRP!B2:H110,7, FALSE)), VLOOKUP(E1177,Store_Showcase!B2:H144,7, FALSE))</f>
      </c>
      <c r="S1177">
        <f>IF(IFERROR(VLOOKUP(E1177,Store_Showcase!B2:I144,8, FALSE), TRUE)=TRUE, IF(IFERROR(VLOOKUP(E1177,Store_SRP!B2:I110,8, FALSE), TRUE)=TRUE,VLOOKUP(E1177,Store_VAM!B2:I273,8, FALSE),VLOOKUP(E1177,Store_SRP!B2:I110,8, FALSE)), VLOOKUP(E1177,Store_Showcase!B2:I144,8, FALSE))</f>
      </c>
      <c r="T1177">
        <f>VLOOKUP(G1177,Sku_Consolidated!A2:R957,18,FALSE)</f>
      </c>
      <c r="U1177">
        <v>4806532531588</v>
      </c>
      <c r="V1177">
        <f>IF(VLOOKUP(G1177,Sku_Consolidated!A2:S957,19,FALSE)="SHOWCASE", VLOOKUP(E1177,Store_Showcase!B2:L144,11, FALSE), IF(VLOOKUP(G1177,Sku_Consolidated!A2:S957,19,FALSE)="VAM",VLOOKUP(E1177,Store_VAM!B2:L273,11, FALSE),VLOOKUP(E1177,Store_SRP!B2:L110,11, FALSE)))</f>
      </c>
      <c r="W1177">
        <f>VLOOKUP(G1177,Sku_Consolidated!A2:W957,11,FALSE)</f>
      </c>
      <c r="X1177">
        <f>VLOOKUP(G1177,Sku_Consolidated!A2:H957,8,FALSE)</f>
      </c>
      <c r="Y1177">
        <f>VLOOKUP(G1177,Sku_Consolidated!A2:I957,9,FALSE)</f>
      </c>
      <c r="Z1177" t="s">
        <v>38</v>
      </c>
      <c r="AA1177">
        <f>VLOOKUP(G1177,Sku_Consolidated!A2:E957,5,FALSE)</f>
      </c>
      <c r="AB1177">
        <f>IF(VLOOKUP(G1177,Sku_Consolidated!A2:S957,19,FALSE)="SHOWCASE", VLOOKUP(E1177,Store_Showcase!B2:N144,13, FALSE), IF(VLOOKUP(G1177,Sku_Consolidated!A2:S957,19,FALSE)="VAM",VLOOKUP(E1177,Store_VAM!B2:N273,13, FALSE),VLOOKUP(E1177,Store_SRP!B2:N110,13, FALSE)))</f>
      </c>
      <c r="AC1177">
        <f>IF(IFERROR(AB1177,TRUE)=TRUE, "-","OK")</f>
      </c>
      <c r="AD1177" s="8" t="s">
        <v>2606</v>
      </c>
      <c r="AE1177" s="8" t="s">
        <v>2607</v>
      </c>
      <c r="AF1177">
        <f>IF(IFERROR(VLOOKUP(E1177,Store_Showcase!B2:H144,{5}, FALSE), TRUE)=TRUE, IF(IFERROR(VLOOKUP(E1177,Store_SRP!B2:H110,{5}, FALSE), TRUE)=TRUE,VLOOKUP(E1177,Store_VAM!B2:H273,{5}, FALSE),VLOOKUP(E1177,Store_SRP!B2:H110,{5}, FALSE)), VLOOKUP(E1177,Store_Showcase!B2:H144,{5}, FALSE))</f>
      </c>
      <c r="AG1177">
        <f>IF(IFERROR(VLOOKUP(E1177,Store_Showcase!B2:H144,{6}, FALSE), TRUE)=TRUE, IF(IFERROR(VLOOKUP(E1177,Store_SRP!B2:H110,{6}, FALSE), TRUE)=TRUE,VLOOKUP(E1177,Store_VAM!B2:H273,{6}, FALSE),VLOOKUP(E1177,Store_SRP!B2:H110,{6}, FALSE)), VLOOKUP(E1177,Store_Showcase!B2:H144,{6}, FALSE))</f>
      </c>
      <c r="AH1177">
        <f>VLOOKUP(G1177,Sku_Consolidated!A2:R957,18,FALSE)</f>
      </c>
      <c r="AI1177">
        <f>VLOOKUP(G1177,Sku_Consolidated!A2:S957,19,FALSE)</f>
      </c>
      <c r="AJ1177">
        <f>VLOOKUP(G1177,Sku_Consolidated!A2:T957,20,FALSE)</f>
      </c>
    </row>
    <row r="1178" spans="1:36" x14ac:dyDescent="0.25">
      <c r="A1178">
        <v>2024</v>
      </c>
      <c r="B1178" t="s">
        <v>31</v>
      </c>
      <c r="C1178" t="s">
        <v>32</v>
      </c>
      <c r="D1178" t="s">
        <v>33</v>
      </c>
      <c r="E1178">
        <v>731</v>
      </c>
      <c r="F1178">
        <f>IF(IFERROR(VLOOKUP(E1178,Store_Showcase!B2:H144,{2}, FALSE), TRUE)=TRUE, IF(IFERROR(VLOOKUP(E1178,Store_SRP!B2:H110,{2}, FALSE), TRUE)=TRUE,VLOOKUP(E1178,Store_VAM!B2:H273,{2}, FALSE),VLOOKUP(E1178,Store_SRP!B2:H110,{2}, FALSE)), VLOOKUP(E1178,Store_Showcase!B2:H144,{2}, FALSE))</f>
      </c>
      <c r="G1178">
        <v>687767</v>
      </c>
      <c r="H1178" t="s">
        <v>1118</v>
      </c>
      <c r="I1178" s="8" t="s">
        <v>2006</v>
      </c>
      <c r="J1178" t="s">
        <v>493</v>
      </c>
      <c r="K1178" s="8">
        <f>IF(J1178="PCK", I1178, 0)</f>
      </c>
      <c r="L1178" s="8">
        <f>IF(J1178="KLS", I1178, IF(J1178="PCK", I1178*VLOOKUP(G1178,Sku_Consolidated!A2:U957,21, FALSE),I1178*VLOOKUP(G1178,Sku_Consolidated!A2:U957,21, FALSE)))</f>
      </c>
      <c r="M1178" s="8">
        <f>IF(J1178="PCS", I1178, 0)</f>
      </c>
      <c r="N1178" s="8" t="s">
        <v>2608</v>
      </c>
      <c r="O1178" s="8">
        <f>N1178 * VLOOKUP(E1178&amp;VLOOKUP(G1178,Sku_Consolidated!A2:Q957,17,FALSE),Sku_CommRate!A2:E1002, 5, FALSE)</f>
      </c>
      <c r="P1178" s="8">
        <f>N1178 - O1178</f>
      </c>
      <c r="Q1178">
        <f>VLOOKUP(G1178,Sku_Consolidated!A2:G957,7, FALSE)</f>
      </c>
      <c r="R1178">
        <f>IF(IFERROR(VLOOKUP(E1178,Store_Showcase!B2:H144,7, FALSE), TRUE)=TRUE, IF(IFERROR(VLOOKUP(E1178,Store_SRP!B2:H110,7, FALSE), TRUE)=TRUE,VLOOKUP(E1178,Store_VAM!B2:H273,7, FALSE),VLOOKUP(E1178,Store_SRP!B2:H110,7, FALSE)), VLOOKUP(E1178,Store_Showcase!B2:H144,7, FALSE))</f>
      </c>
      <c r="S1178">
        <f>IF(IFERROR(VLOOKUP(E1178,Store_Showcase!B2:I144,8, FALSE), TRUE)=TRUE, IF(IFERROR(VLOOKUP(E1178,Store_SRP!B2:I110,8, FALSE), TRUE)=TRUE,VLOOKUP(E1178,Store_VAM!B2:I273,8, FALSE),VLOOKUP(E1178,Store_SRP!B2:I110,8, FALSE)), VLOOKUP(E1178,Store_Showcase!B2:I144,8, FALSE))</f>
      </c>
      <c r="T1178">
        <f>VLOOKUP(G1178,Sku_Consolidated!A2:R957,18,FALSE)</f>
      </c>
      <c r="U1178">
        <v>4806532531557</v>
      </c>
      <c r="V1178">
        <f>IF(VLOOKUP(G1178,Sku_Consolidated!A2:S957,19,FALSE)="SHOWCASE", VLOOKUP(E1178,Store_Showcase!B2:L144,11, FALSE), IF(VLOOKUP(G1178,Sku_Consolidated!A2:S957,19,FALSE)="VAM",VLOOKUP(E1178,Store_VAM!B2:L273,11, FALSE),VLOOKUP(E1178,Store_SRP!B2:L110,11, FALSE)))</f>
      </c>
      <c r="W1178">
        <f>VLOOKUP(G1178,Sku_Consolidated!A2:W957,11,FALSE)</f>
      </c>
      <c r="X1178">
        <f>VLOOKUP(G1178,Sku_Consolidated!A2:H957,8,FALSE)</f>
      </c>
      <c r="Y1178">
        <f>VLOOKUP(G1178,Sku_Consolidated!A2:I957,9,FALSE)</f>
      </c>
      <c r="Z1178" t="s">
        <v>38</v>
      </c>
      <c r="AA1178">
        <f>VLOOKUP(G1178,Sku_Consolidated!A2:E957,5,FALSE)</f>
      </c>
      <c r="AB1178">
        <f>IF(VLOOKUP(G1178,Sku_Consolidated!A2:S957,19,FALSE)="SHOWCASE", VLOOKUP(E1178,Store_Showcase!B2:N144,13, FALSE), IF(VLOOKUP(G1178,Sku_Consolidated!A2:S957,19,FALSE)="VAM",VLOOKUP(E1178,Store_VAM!B2:N273,13, FALSE),VLOOKUP(E1178,Store_SRP!B2:N110,13, FALSE)))</f>
      </c>
      <c r="AC1178">
        <f>IF(IFERROR(AB1178,TRUE)=TRUE, "-","OK")</f>
      </c>
      <c r="AD1178" s="8" t="s">
        <v>2609</v>
      </c>
      <c r="AE1178" s="8" t="s">
        <v>2610</v>
      </c>
      <c r="AF1178">
        <f>IF(IFERROR(VLOOKUP(E1178,Store_Showcase!B2:H144,{5}, FALSE), TRUE)=TRUE, IF(IFERROR(VLOOKUP(E1178,Store_SRP!B2:H110,{5}, FALSE), TRUE)=TRUE,VLOOKUP(E1178,Store_VAM!B2:H273,{5}, FALSE),VLOOKUP(E1178,Store_SRP!B2:H110,{5}, FALSE)), VLOOKUP(E1178,Store_Showcase!B2:H144,{5}, FALSE))</f>
      </c>
      <c r="AG1178">
        <f>IF(IFERROR(VLOOKUP(E1178,Store_Showcase!B2:H144,{6}, FALSE), TRUE)=TRUE, IF(IFERROR(VLOOKUP(E1178,Store_SRP!B2:H110,{6}, FALSE), TRUE)=TRUE,VLOOKUP(E1178,Store_VAM!B2:H273,{6}, FALSE),VLOOKUP(E1178,Store_SRP!B2:H110,{6}, FALSE)), VLOOKUP(E1178,Store_Showcase!B2:H144,{6}, FALSE))</f>
      </c>
      <c r="AH1178">
        <f>VLOOKUP(G1178,Sku_Consolidated!A2:R957,18,FALSE)</f>
      </c>
      <c r="AI1178">
        <f>VLOOKUP(G1178,Sku_Consolidated!A2:S957,19,FALSE)</f>
      </c>
      <c r="AJ1178">
        <f>VLOOKUP(G1178,Sku_Consolidated!A2:T957,20,FALSE)</f>
      </c>
    </row>
    <row r="1179" spans="1:36" x14ac:dyDescent="0.25">
      <c r="A1179">
        <v>2024</v>
      </c>
      <c r="B1179" t="s">
        <v>31</v>
      </c>
      <c r="C1179" t="s">
        <v>32</v>
      </c>
      <c r="D1179" t="s">
        <v>33</v>
      </c>
      <c r="E1179">
        <v>804</v>
      </c>
      <c r="F1179">
        <f>IF(IFERROR(VLOOKUP(E1179,Store_Showcase!B2:H144,{2}, FALSE), TRUE)=TRUE, IF(IFERROR(VLOOKUP(E1179,Store_SRP!B2:H110,{2}, FALSE), TRUE)=TRUE,VLOOKUP(E1179,Store_VAM!B2:H273,{2}, FALSE),VLOOKUP(E1179,Store_SRP!B2:H110,{2}, FALSE)), VLOOKUP(E1179,Store_Showcase!B2:H144,{2}, FALSE))</f>
      </c>
      <c r="G1179">
        <v>670205</v>
      </c>
      <c r="H1179" t="s">
        <v>1586</v>
      </c>
      <c r="I1179" s="8" t="s">
        <v>2611</v>
      </c>
      <c r="J1179" t="s">
        <v>36</v>
      </c>
      <c r="K1179" s="8">
        <f>IF(J1179="PCK", I1179, 0)</f>
      </c>
      <c r="L1179" s="8">
        <f>IF(J1179="KLS", I1179, IF(J1179="PCK", I1179*VLOOKUP(G1179,Sku_Consolidated!A2:U957,21, FALSE),I1179*VLOOKUP(G1179,Sku_Consolidated!A2:U957,21, FALSE)))</f>
      </c>
      <c r="M1179" s="8">
        <f>IF(J1179="PCS", I1179, 0)</f>
      </c>
      <c r="N1179" s="8" t="s">
        <v>2612</v>
      </c>
      <c r="O1179" s="8">
        <f>N1179 * VLOOKUP(E1179&amp;VLOOKUP(G1179,Sku_Consolidated!A2:Q957,17,FALSE),Sku_CommRate!A2:E1002, 5, FALSE)</f>
      </c>
      <c r="P1179" s="8">
        <f>N1179 - O1179</f>
      </c>
      <c r="Q1179">
        <f>VLOOKUP(G1179,Sku_Consolidated!A2:G957,7, FALSE)</f>
      </c>
      <c r="R1179">
        <f>IF(IFERROR(VLOOKUP(E1179,Store_Showcase!B2:H144,7, FALSE), TRUE)=TRUE, IF(IFERROR(VLOOKUP(E1179,Store_SRP!B2:H110,7, FALSE), TRUE)=TRUE,VLOOKUP(E1179,Store_VAM!B2:H273,7, FALSE),VLOOKUP(E1179,Store_SRP!B2:H110,7, FALSE)), VLOOKUP(E1179,Store_Showcase!B2:H144,7, FALSE))</f>
      </c>
      <c r="S1179">
        <f>IF(IFERROR(VLOOKUP(E1179,Store_Showcase!B2:I144,8, FALSE), TRUE)=TRUE, IF(IFERROR(VLOOKUP(E1179,Store_SRP!B2:I110,8, FALSE), TRUE)=TRUE,VLOOKUP(E1179,Store_VAM!B2:I273,8, FALSE),VLOOKUP(E1179,Store_SRP!B2:I110,8, FALSE)), VLOOKUP(E1179,Store_Showcase!B2:I144,8, FALSE))</f>
      </c>
      <c r="T1179">
        <f>VLOOKUP(G1179,Sku_Consolidated!A2:R957,18,FALSE)</f>
      </c>
      <c r="U1179">
        <v>8433</v>
      </c>
      <c r="V1179">
        <f>IF(VLOOKUP(G1179,Sku_Consolidated!A2:S957,19,FALSE)="SHOWCASE", VLOOKUP(E1179,Store_Showcase!B2:L144,11, FALSE), IF(VLOOKUP(G1179,Sku_Consolidated!A2:S957,19,FALSE)="VAM",VLOOKUP(E1179,Store_VAM!B2:L273,11, FALSE),VLOOKUP(E1179,Store_SRP!B2:L110,11, FALSE)))</f>
      </c>
      <c r="W1179">
        <f>VLOOKUP(G1179,Sku_Consolidated!A2:W957,11,FALSE)</f>
      </c>
      <c r="X1179">
        <f>VLOOKUP(G1179,Sku_Consolidated!A2:H957,8,FALSE)</f>
      </c>
      <c r="Y1179">
        <f>VLOOKUP(G1179,Sku_Consolidated!A2:I957,9,FALSE)</f>
      </c>
      <c r="Z1179" t="s">
        <v>38</v>
      </c>
      <c r="AA1179">
        <f>VLOOKUP(G1179,Sku_Consolidated!A2:E957,5,FALSE)</f>
      </c>
      <c r="AB1179">
        <f>IF(VLOOKUP(G1179,Sku_Consolidated!A2:S957,19,FALSE)="SHOWCASE", VLOOKUP(E1179,Store_Showcase!B2:N144,13, FALSE), IF(VLOOKUP(G1179,Sku_Consolidated!A2:S957,19,FALSE)="VAM",VLOOKUP(E1179,Store_VAM!B2:N273,13, FALSE),VLOOKUP(E1179,Store_SRP!B2:N110,13, FALSE)))</f>
      </c>
      <c r="AC1179">
        <f>IF(IFERROR(AB1179,TRUE)=TRUE, "-","OK")</f>
      </c>
      <c r="AD1179" s="8" t="s">
        <v>2613</v>
      </c>
      <c r="AE1179" s="8" t="s">
        <v>2614</v>
      </c>
      <c r="AF1179">
        <f>IF(IFERROR(VLOOKUP(E1179,Store_Showcase!B2:H144,{5}, FALSE), TRUE)=TRUE, IF(IFERROR(VLOOKUP(E1179,Store_SRP!B2:H110,{5}, FALSE), TRUE)=TRUE,VLOOKUP(E1179,Store_VAM!B2:H273,{5}, FALSE),VLOOKUP(E1179,Store_SRP!B2:H110,{5}, FALSE)), VLOOKUP(E1179,Store_Showcase!B2:H144,{5}, FALSE))</f>
      </c>
      <c r="AG1179">
        <f>IF(IFERROR(VLOOKUP(E1179,Store_Showcase!B2:H144,{6}, FALSE), TRUE)=TRUE, IF(IFERROR(VLOOKUP(E1179,Store_SRP!B2:H110,{6}, FALSE), TRUE)=TRUE,VLOOKUP(E1179,Store_VAM!B2:H273,{6}, FALSE),VLOOKUP(E1179,Store_SRP!B2:H110,{6}, FALSE)), VLOOKUP(E1179,Store_Showcase!B2:H144,{6}, FALSE))</f>
      </c>
      <c r="AH1179">
        <f>VLOOKUP(G1179,Sku_Consolidated!A2:R957,18,FALSE)</f>
      </c>
      <c r="AI1179">
        <f>VLOOKUP(G1179,Sku_Consolidated!A2:S957,19,FALSE)</f>
      </c>
      <c r="AJ1179">
        <f>VLOOKUP(G1179,Sku_Consolidated!A2:T957,20,FALSE)</f>
      </c>
    </row>
    <row r="1180" spans="1:36" x14ac:dyDescent="0.25">
      <c r="A1180">
        <v>2024</v>
      </c>
      <c r="B1180" t="s">
        <v>31</v>
      </c>
      <c r="C1180" t="s">
        <v>32</v>
      </c>
      <c r="D1180" t="s">
        <v>33</v>
      </c>
      <c r="E1180">
        <v>705</v>
      </c>
      <c r="F1180">
        <f>IF(IFERROR(VLOOKUP(E1180,Store_Showcase!B2:H144,{2}, FALSE), TRUE)=TRUE, IF(IFERROR(VLOOKUP(E1180,Store_SRP!B2:H110,{2}, FALSE), TRUE)=TRUE,VLOOKUP(E1180,Store_VAM!B2:H273,{2}, FALSE),VLOOKUP(E1180,Store_SRP!B2:H110,{2}, FALSE)), VLOOKUP(E1180,Store_Showcase!B2:H144,{2}, FALSE))</f>
      </c>
      <c r="G1180">
        <v>656325</v>
      </c>
      <c r="H1180" t="s">
        <v>474</v>
      </c>
      <c r="I1180" s="8" t="s">
        <v>2615</v>
      </c>
      <c r="J1180" t="s">
        <v>36</v>
      </c>
      <c r="K1180" s="8">
        <f>IF(J1180="PCK", I1180, 0)</f>
      </c>
      <c r="L1180" s="8">
        <f>IF(J1180="KLS", I1180, IF(J1180="PCK", I1180*VLOOKUP(G1180,Sku_Consolidated!A2:U957,21, FALSE),I1180*VLOOKUP(G1180,Sku_Consolidated!A2:U957,21, FALSE)))</f>
      </c>
      <c r="M1180" s="8">
        <f>IF(J1180="PCS", I1180, 0)</f>
      </c>
      <c r="N1180" s="8" t="s">
        <v>2616</v>
      </c>
      <c r="O1180" s="8">
        <f>N1180 * VLOOKUP(E1180&amp;VLOOKUP(G1180,Sku_Consolidated!A2:Q957,17,FALSE),Sku_CommRate!A2:E1002, 5, FALSE)</f>
      </c>
      <c r="P1180" s="8">
        <f>N1180 - O1180</f>
      </c>
      <c r="Q1180">
        <f>VLOOKUP(G1180,Sku_Consolidated!A2:G957,7, FALSE)</f>
      </c>
      <c r="R1180">
        <f>IF(IFERROR(VLOOKUP(E1180,Store_Showcase!B2:H144,7, FALSE), TRUE)=TRUE, IF(IFERROR(VLOOKUP(E1180,Store_SRP!B2:H110,7, FALSE), TRUE)=TRUE,VLOOKUP(E1180,Store_VAM!B2:H273,7, FALSE),VLOOKUP(E1180,Store_SRP!B2:H110,7, FALSE)), VLOOKUP(E1180,Store_Showcase!B2:H144,7, FALSE))</f>
      </c>
      <c r="S1180">
        <f>IF(IFERROR(VLOOKUP(E1180,Store_Showcase!B2:I144,8, FALSE), TRUE)=TRUE, IF(IFERROR(VLOOKUP(E1180,Store_SRP!B2:I110,8, FALSE), TRUE)=TRUE,VLOOKUP(E1180,Store_VAM!B2:I273,8, FALSE),VLOOKUP(E1180,Store_SRP!B2:I110,8, FALSE)), VLOOKUP(E1180,Store_Showcase!B2:I144,8, FALSE))</f>
      </c>
      <c r="T1180">
        <f>VLOOKUP(G1180,Sku_Consolidated!A2:R957,18,FALSE)</f>
      </c>
      <c r="U1180">
        <v>6778</v>
      </c>
      <c r="V1180">
        <f>IF(VLOOKUP(G1180,Sku_Consolidated!A2:S957,19,FALSE)="SHOWCASE", VLOOKUP(E1180,Store_Showcase!B2:L144,11, FALSE), IF(VLOOKUP(G1180,Sku_Consolidated!A2:S957,19,FALSE)="VAM",VLOOKUP(E1180,Store_VAM!B2:L273,11, FALSE),VLOOKUP(E1180,Store_SRP!B2:L110,11, FALSE)))</f>
      </c>
      <c r="W1180">
        <f>VLOOKUP(G1180,Sku_Consolidated!A2:W957,11,FALSE)</f>
      </c>
      <c r="X1180">
        <f>VLOOKUP(G1180,Sku_Consolidated!A2:H957,8,FALSE)</f>
      </c>
      <c r="Y1180">
        <f>VLOOKUP(G1180,Sku_Consolidated!A2:I957,9,FALSE)</f>
      </c>
      <c r="Z1180" t="s">
        <v>38</v>
      </c>
      <c r="AA1180">
        <f>VLOOKUP(G1180,Sku_Consolidated!A2:E957,5,FALSE)</f>
      </c>
      <c r="AB1180">
        <f>IF(VLOOKUP(G1180,Sku_Consolidated!A2:S957,19,FALSE)="SHOWCASE", VLOOKUP(E1180,Store_Showcase!B2:N144,13, FALSE), IF(VLOOKUP(G1180,Sku_Consolidated!A2:S957,19,FALSE)="VAM",VLOOKUP(E1180,Store_VAM!B2:N273,13, FALSE),VLOOKUP(E1180,Store_SRP!B2:N110,13, FALSE)))</f>
      </c>
      <c r="AC1180">
        <f>IF(IFERROR(AB1180,TRUE)=TRUE, "-","OK")</f>
      </c>
      <c r="AD1180" s="8" t="s">
        <v>2617</v>
      </c>
      <c r="AE1180" s="8" t="s">
        <v>2618</v>
      </c>
      <c r="AF1180">
        <f>IF(IFERROR(VLOOKUP(E1180,Store_Showcase!B2:H144,{5}, FALSE), TRUE)=TRUE, IF(IFERROR(VLOOKUP(E1180,Store_SRP!B2:H110,{5}, FALSE), TRUE)=TRUE,VLOOKUP(E1180,Store_VAM!B2:H273,{5}, FALSE),VLOOKUP(E1180,Store_SRP!B2:H110,{5}, FALSE)), VLOOKUP(E1180,Store_Showcase!B2:H144,{5}, FALSE))</f>
      </c>
      <c r="AG1180">
        <f>IF(IFERROR(VLOOKUP(E1180,Store_Showcase!B2:H144,{6}, FALSE), TRUE)=TRUE, IF(IFERROR(VLOOKUP(E1180,Store_SRP!B2:H110,{6}, FALSE), TRUE)=TRUE,VLOOKUP(E1180,Store_VAM!B2:H273,{6}, FALSE),VLOOKUP(E1180,Store_SRP!B2:H110,{6}, FALSE)), VLOOKUP(E1180,Store_Showcase!B2:H144,{6}, FALSE))</f>
      </c>
      <c r="AH1180">
        <f>VLOOKUP(G1180,Sku_Consolidated!A2:R957,18,FALSE)</f>
      </c>
      <c r="AI1180">
        <f>VLOOKUP(G1180,Sku_Consolidated!A2:S957,19,FALSE)</f>
      </c>
      <c r="AJ1180">
        <f>VLOOKUP(G1180,Sku_Consolidated!A2:T957,20,FALSE)</f>
      </c>
    </row>
    <row r="1181" spans="1:36" x14ac:dyDescent="0.25">
      <c r="A1181">
        <v>2024</v>
      </c>
      <c r="B1181" t="s">
        <v>31</v>
      </c>
      <c r="C1181" t="s">
        <v>32</v>
      </c>
      <c r="D1181" t="s">
        <v>33</v>
      </c>
      <c r="E1181">
        <v>265</v>
      </c>
      <c r="F1181">
        <f>IF(IFERROR(VLOOKUP(E1181,Store_Showcase!B2:H144,{2}, FALSE), TRUE)=TRUE, IF(IFERROR(VLOOKUP(E1181,Store_SRP!B2:H110,{2}, FALSE), TRUE)=TRUE,VLOOKUP(E1181,Store_VAM!B2:H273,{2}, FALSE),VLOOKUP(E1181,Store_SRP!B2:H110,{2}, FALSE)), VLOOKUP(E1181,Store_Showcase!B2:H144,{2}, FALSE))</f>
      </c>
      <c r="G1181">
        <v>655707</v>
      </c>
      <c r="H1181" t="s">
        <v>495</v>
      </c>
      <c r="I1181" s="8" t="s">
        <v>2619</v>
      </c>
      <c r="J1181" t="s">
        <v>36</v>
      </c>
      <c r="K1181" s="8">
        <f>IF(J1181="PCK", I1181, 0)</f>
      </c>
      <c r="L1181" s="8">
        <f>IF(J1181="KLS", I1181, IF(J1181="PCK", I1181*VLOOKUP(G1181,Sku_Consolidated!A2:U957,21, FALSE),I1181*VLOOKUP(G1181,Sku_Consolidated!A2:U957,21, FALSE)))</f>
      </c>
      <c r="M1181" s="8">
        <f>IF(J1181="PCS", I1181, 0)</f>
      </c>
      <c r="N1181" s="8" t="s">
        <v>2620</v>
      </c>
      <c r="O1181" s="8">
        <f>N1181 * VLOOKUP(E1181&amp;VLOOKUP(G1181,Sku_Consolidated!A2:Q957,17,FALSE),Sku_CommRate!A2:E1002, 5, FALSE)</f>
      </c>
      <c r="P1181" s="8">
        <f>N1181 - O1181</f>
      </c>
      <c r="Q1181">
        <f>VLOOKUP(G1181,Sku_Consolidated!A2:G957,7, FALSE)</f>
      </c>
      <c r="R1181">
        <f>IF(IFERROR(VLOOKUP(E1181,Store_Showcase!B2:H144,7, FALSE), TRUE)=TRUE, IF(IFERROR(VLOOKUP(E1181,Store_SRP!B2:H110,7, FALSE), TRUE)=TRUE,VLOOKUP(E1181,Store_VAM!B2:H273,7, FALSE),VLOOKUP(E1181,Store_SRP!B2:H110,7, FALSE)), VLOOKUP(E1181,Store_Showcase!B2:H144,7, FALSE))</f>
      </c>
      <c r="S1181">
        <f>IF(IFERROR(VLOOKUP(E1181,Store_Showcase!B2:I144,8, FALSE), TRUE)=TRUE, IF(IFERROR(VLOOKUP(E1181,Store_SRP!B2:I110,8, FALSE), TRUE)=TRUE,VLOOKUP(E1181,Store_VAM!B2:I273,8, FALSE),VLOOKUP(E1181,Store_SRP!B2:I110,8, FALSE)), VLOOKUP(E1181,Store_Showcase!B2:I144,8, FALSE))</f>
      </c>
      <c r="T1181">
        <f>VLOOKUP(G1181,Sku_Consolidated!A2:R957,18,FALSE)</f>
      </c>
      <c r="U1181">
        <v>6435</v>
      </c>
      <c r="V1181">
        <f>IF(VLOOKUP(G1181,Sku_Consolidated!A2:S957,19,FALSE)="SHOWCASE", VLOOKUP(E1181,Store_Showcase!B2:L144,11, FALSE), IF(VLOOKUP(G1181,Sku_Consolidated!A2:S957,19,FALSE)="VAM",VLOOKUP(E1181,Store_VAM!B2:L273,11, FALSE),VLOOKUP(E1181,Store_SRP!B2:L110,11, FALSE)))</f>
      </c>
      <c r="W1181">
        <f>VLOOKUP(G1181,Sku_Consolidated!A2:W957,11,FALSE)</f>
      </c>
      <c r="X1181">
        <f>VLOOKUP(G1181,Sku_Consolidated!A2:H957,8,FALSE)</f>
      </c>
      <c r="Y1181">
        <f>VLOOKUP(G1181,Sku_Consolidated!A2:I957,9,FALSE)</f>
      </c>
      <c r="Z1181" t="s">
        <v>38</v>
      </c>
      <c r="AA1181">
        <f>VLOOKUP(G1181,Sku_Consolidated!A2:E957,5,FALSE)</f>
      </c>
      <c r="AB1181">
        <f>IF(VLOOKUP(G1181,Sku_Consolidated!A2:S957,19,FALSE)="SHOWCASE", VLOOKUP(E1181,Store_Showcase!B2:N144,13, FALSE), IF(VLOOKUP(G1181,Sku_Consolidated!A2:S957,19,FALSE)="VAM",VLOOKUP(E1181,Store_VAM!B2:N273,13, FALSE),VLOOKUP(E1181,Store_SRP!B2:N110,13, FALSE)))</f>
      </c>
      <c r="AC1181">
        <f>IF(IFERROR(AB1181,TRUE)=TRUE, "-","OK")</f>
      </c>
      <c r="AD1181" s="8" t="s">
        <v>2620</v>
      </c>
      <c r="AE1181" s="8" t="s">
        <v>39</v>
      </c>
      <c r="AF1181">
        <f>IF(IFERROR(VLOOKUP(E1181,Store_Showcase!B2:H144,{5}, FALSE), TRUE)=TRUE, IF(IFERROR(VLOOKUP(E1181,Store_SRP!B2:H110,{5}, FALSE), TRUE)=TRUE,VLOOKUP(E1181,Store_VAM!B2:H273,{5}, FALSE),VLOOKUP(E1181,Store_SRP!B2:H110,{5}, FALSE)), VLOOKUP(E1181,Store_Showcase!B2:H144,{5}, FALSE))</f>
      </c>
      <c r="AG1181">
        <f>IF(IFERROR(VLOOKUP(E1181,Store_Showcase!B2:H144,{6}, FALSE), TRUE)=TRUE, IF(IFERROR(VLOOKUP(E1181,Store_SRP!B2:H110,{6}, FALSE), TRUE)=TRUE,VLOOKUP(E1181,Store_VAM!B2:H273,{6}, FALSE),VLOOKUP(E1181,Store_SRP!B2:H110,{6}, FALSE)), VLOOKUP(E1181,Store_Showcase!B2:H144,{6}, FALSE))</f>
      </c>
      <c r="AH1181">
        <f>VLOOKUP(G1181,Sku_Consolidated!A2:R957,18,FALSE)</f>
      </c>
      <c r="AI1181">
        <f>VLOOKUP(G1181,Sku_Consolidated!A2:S957,19,FALSE)</f>
      </c>
      <c r="AJ1181">
        <f>VLOOKUP(G1181,Sku_Consolidated!A2:T957,20,FALSE)</f>
      </c>
    </row>
    <row r="1182" spans="1:36" x14ac:dyDescent="0.25">
      <c r="A1182">
        <v>2024</v>
      </c>
      <c r="B1182" t="s">
        <v>31</v>
      </c>
      <c r="C1182" t="s">
        <v>32</v>
      </c>
      <c r="D1182" t="s">
        <v>33</v>
      </c>
      <c r="E1182">
        <v>136</v>
      </c>
      <c r="F1182">
        <f>IF(IFERROR(VLOOKUP(E1182,Store_Showcase!B2:H144,{2}, FALSE), TRUE)=TRUE, IF(IFERROR(VLOOKUP(E1182,Store_SRP!B2:H110,{2}, FALSE), TRUE)=TRUE,VLOOKUP(E1182,Store_VAM!B2:H273,{2}, FALSE),VLOOKUP(E1182,Store_SRP!B2:H110,{2}, FALSE)), VLOOKUP(E1182,Store_Showcase!B2:H144,{2}, FALSE))</f>
      </c>
      <c r="G1182">
        <v>655307</v>
      </c>
      <c r="H1182" t="s">
        <v>389</v>
      </c>
      <c r="I1182" s="8" t="s">
        <v>2112</v>
      </c>
      <c r="J1182" t="s">
        <v>36</v>
      </c>
      <c r="K1182" s="8">
        <f>IF(J1182="PCK", I1182, 0)</f>
      </c>
      <c r="L1182" s="8">
        <f>IF(J1182="KLS", I1182, IF(J1182="PCK", I1182*VLOOKUP(G1182,Sku_Consolidated!A2:U957,21, FALSE),I1182*VLOOKUP(G1182,Sku_Consolidated!A2:U957,21, FALSE)))</f>
      </c>
      <c r="M1182" s="8">
        <f>IF(J1182="PCS", I1182, 0)</f>
      </c>
      <c r="N1182" s="8" t="s">
        <v>2621</v>
      </c>
      <c r="O1182" s="8">
        <f>N1182 * VLOOKUP(E1182&amp;VLOOKUP(G1182,Sku_Consolidated!A2:Q957,17,FALSE),Sku_CommRate!A2:E1002, 5, FALSE)</f>
      </c>
      <c r="P1182" s="8">
        <f>N1182 - O1182</f>
      </c>
      <c r="Q1182">
        <f>VLOOKUP(G1182,Sku_Consolidated!A2:G957,7, FALSE)</f>
      </c>
      <c r="R1182">
        <f>IF(IFERROR(VLOOKUP(E1182,Store_Showcase!B2:H144,7, FALSE), TRUE)=TRUE, IF(IFERROR(VLOOKUP(E1182,Store_SRP!B2:H110,7, FALSE), TRUE)=TRUE,VLOOKUP(E1182,Store_VAM!B2:H273,7, FALSE),VLOOKUP(E1182,Store_SRP!B2:H110,7, FALSE)), VLOOKUP(E1182,Store_Showcase!B2:H144,7, FALSE))</f>
      </c>
      <c r="S1182">
        <f>IF(IFERROR(VLOOKUP(E1182,Store_Showcase!B2:I144,8, FALSE), TRUE)=TRUE, IF(IFERROR(VLOOKUP(E1182,Store_SRP!B2:I110,8, FALSE), TRUE)=TRUE,VLOOKUP(E1182,Store_VAM!B2:I273,8, FALSE),VLOOKUP(E1182,Store_SRP!B2:I110,8, FALSE)), VLOOKUP(E1182,Store_Showcase!B2:I144,8, FALSE))</f>
      </c>
      <c r="T1182">
        <f>VLOOKUP(G1182,Sku_Consolidated!A2:R957,18,FALSE)</f>
      </c>
      <c r="U1182">
        <v>6234</v>
      </c>
      <c r="V1182">
        <f>IF(VLOOKUP(G1182,Sku_Consolidated!A2:S957,19,FALSE)="SHOWCASE", VLOOKUP(E1182,Store_Showcase!B2:L144,11, FALSE), IF(VLOOKUP(G1182,Sku_Consolidated!A2:S957,19,FALSE)="VAM",VLOOKUP(E1182,Store_VAM!B2:L273,11, FALSE),VLOOKUP(E1182,Store_SRP!B2:L110,11, FALSE)))</f>
      </c>
      <c r="W1182">
        <f>VLOOKUP(G1182,Sku_Consolidated!A2:W957,11,FALSE)</f>
      </c>
      <c r="X1182">
        <f>VLOOKUP(G1182,Sku_Consolidated!A2:H957,8,FALSE)</f>
      </c>
      <c r="Y1182">
        <f>VLOOKUP(G1182,Sku_Consolidated!A2:I957,9,FALSE)</f>
      </c>
      <c r="Z1182" t="s">
        <v>38</v>
      </c>
      <c r="AA1182">
        <f>VLOOKUP(G1182,Sku_Consolidated!A2:E957,5,FALSE)</f>
      </c>
      <c r="AB1182">
        <f>IF(VLOOKUP(G1182,Sku_Consolidated!A2:S957,19,FALSE)="SHOWCASE", VLOOKUP(E1182,Store_Showcase!B2:N144,13, FALSE), IF(VLOOKUP(G1182,Sku_Consolidated!A2:S957,19,FALSE)="VAM",VLOOKUP(E1182,Store_VAM!B2:N273,13, FALSE),VLOOKUP(E1182,Store_SRP!B2:N110,13, FALSE)))</f>
      </c>
      <c r="AC1182">
        <f>IF(IFERROR(AB1182,TRUE)=TRUE, "-","OK")</f>
      </c>
      <c r="AD1182" s="8" t="s">
        <v>2621</v>
      </c>
      <c r="AE1182" s="8" t="s">
        <v>39</v>
      </c>
      <c r="AF1182">
        <f>IF(IFERROR(VLOOKUP(E1182,Store_Showcase!B2:H144,{5}, FALSE), TRUE)=TRUE, IF(IFERROR(VLOOKUP(E1182,Store_SRP!B2:H110,{5}, FALSE), TRUE)=TRUE,VLOOKUP(E1182,Store_VAM!B2:H273,{5}, FALSE),VLOOKUP(E1182,Store_SRP!B2:H110,{5}, FALSE)), VLOOKUP(E1182,Store_Showcase!B2:H144,{5}, FALSE))</f>
      </c>
      <c r="AG1182">
        <f>IF(IFERROR(VLOOKUP(E1182,Store_Showcase!B2:H144,{6}, FALSE), TRUE)=TRUE, IF(IFERROR(VLOOKUP(E1182,Store_SRP!B2:H110,{6}, FALSE), TRUE)=TRUE,VLOOKUP(E1182,Store_VAM!B2:H273,{6}, FALSE),VLOOKUP(E1182,Store_SRP!B2:H110,{6}, FALSE)), VLOOKUP(E1182,Store_Showcase!B2:H144,{6}, FALSE))</f>
      </c>
      <c r="AH1182">
        <f>VLOOKUP(G1182,Sku_Consolidated!A2:R957,18,FALSE)</f>
      </c>
      <c r="AI1182">
        <f>VLOOKUP(G1182,Sku_Consolidated!A2:S957,19,FALSE)</f>
      </c>
      <c r="AJ1182">
        <f>VLOOKUP(G1182,Sku_Consolidated!A2:T957,20,FALSE)</f>
      </c>
    </row>
    <row r="1183" spans="1:36" x14ac:dyDescent="0.25">
      <c r="A1183">
        <v>2024</v>
      </c>
      <c r="B1183" t="s">
        <v>31</v>
      </c>
      <c r="C1183" t="s">
        <v>32</v>
      </c>
      <c r="D1183" t="s">
        <v>33</v>
      </c>
      <c r="E1183">
        <v>497</v>
      </c>
      <c r="F1183">
        <f>IF(IFERROR(VLOOKUP(E1183,Store_Showcase!B2:H144,{2}, FALSE), TRUE)=TRUE, IF(IFERROR(VLOOKUP(E1183,Store_SRP!B2:H110,{2}, FALSE), TRUE)=TRUE,VLOOKUP(E1183,Store_VAM!B2:H273,{2}, FALSE),VLOOKUP(E1183,Store_SRP!B2:H110,{2}, FALSE)), VLOOKUP(E1183,Store_Showcase!B2:H144,{2}, FALSE))</f>
      </c>
      <c r="G1183">
        <v>657353</v>
      </c>
      <c r="H1183" t="s">
        <v>779</v>
      </c>
      <c r="I1183" s="8" t="s">
        <v>1364</v>
      </c>
      <c r="J1183" t="s">
        <v>12</v>
      </c>
      <c r="K1183" s="8">
        <f>IF(J1183="PCK", I1183, 0)</f>
      </c>
      <c r="L1183" s="8">
        <f>IF(J1183="KLS", I1183, IF(J1183="PCK", I1183*VLOOKUP(G1183,Sku_Consolidated!A2:U957,21, FALSE),I1183*VLOOKUP(G1183,Sku_Consolidated!A2:U957,21, FALSE)))</f>
      </c>
      <c r="M1183" s="8">
        <f>IF(J1183="PCS", I1183, 0)</f>
      </c>
      <c r="N1183" s="8" t="s">
        <v>2622</v>
      </c>
      <c r="O1183" s="8">
        <f>N1183 * VLOOKUP(E1183&amp;VLOOKUP(G1183,Sku_Consolidated!A2:Q957,17,FALSE),Sku_CommRate!A2:E1002, 5, FALSE)</f>
      </c>
      <c r="P1183" s="8">
        <f>N1183 - O1183</f>
      </c>
      <c r="Q1183">
        <f>VLOOKUP(G1183,Sku_Consolidated!A2:G957,7, FALSE)</f>
      </c>
      <c r="R1183">
        <f>IF(IFERROR(VLOOKUP(E1183,Store_Showcase!B2:H144,7, FALSE), TRUE)=TRUE, IF(IFERROR(VLOOKUP(E1183,Store_SRP!B2:H110,7, FALSE), TRUE)=TRUE,VLOOKUP(E1183,Store_VAM!B2:H273,7, FALSE),VLOOKUP(E1183,Store_SRP!B2:H110,7, FALSE)), VLOOKUP(E1183,Store_Showcase!B2:H144,7, FALSE))</f>
      </c>
      <c r="S1183">
        <f>IF(IFERROR(VLOOKUP(E1183,Store_Showcase!B2:I144,8, FALSE), TRUE)=TRUE, IF(IFERROR(VLOOKUP(E1183,Store_SRP!B2:I110,8, FALSE), TRUE)=TRUE,VLOOKUP(E1183,Store_VAM!B2:I273,8, FALSE),VLOOKUP(E1183,Store_SRP!B2:I110,8, FALSE)), VLOOKUP(E1183,Store_Showcase!B2:I144,8, FALSE))</f>
      </c>
      <c r="T1183">
        <f>VLOOKUP(G1183,Sku_Consolidated!A2:R957,18,FALSE)</f>
      </c>
      <c r="U1183">
        <v>4806532531588</v>
      </c>
      <c r="V1183">
        <f>IF(VLOOKUP(G1183,Sku_Consolidated!A2:S957,19,FALSE)="SHOWCASE", VLOOKUP(E1183,Store_Showcase!B2:L144,11, FALSE), IF(VLOOKUP(G1183,Sku_Consolidated!A2:S957,19,FALSE)="VAM",VLOOKUP(E1183,Store_VAM!B2:L273,11, FALSE),VLOOKUP(E1183,Store_SRP!B2:L110,11, FALSE)))</f>
      </c>
      <c r="W1183">
        <f>VLOOKUP(G1183,Sku_Consolidated!A2:W957,11,FALSE)</f>
      </c>
      <c r="X1183">
        <f>VLOOKUP(G1183,Sku_Consolidated!A2:H957,8,FALSE)</f>
      </c>
      <c r="Y1183">
        <f>VLOOKUP(G1183,Sku_Consolidated!A2:I957,9,FALSE)</f>
      </c>
      <c r="Z1183" t="s">
        <v>38</v>
      </c>
      <c r="AA1183">
        <f>VLOOKUP(G1183,Sku_Consolidated!A2:E957,5,FALSE)</f>
      </c>
      <c r="AB1183">
        <f>IF(VLOOKUP(G1183,Sku_Consolidated!A2:S957,19,FALSE)="SHOWCASE", VLOOKUP(E1183,Store_Showcase!B2:N144,13, FALSE), IF(VLOOKUP(G1183,Sku_Consolidated!A2:S957,19,FALSE)="VAM",VLOOKUP(E1183,Store_VAM!B2:N273,13, FALSE),VLOOKUP(E1183,Store_SRP!B2:N110,13, FALSE)))</f>
      </c>
      <c r="AC1183">
        <f>IF(IFERROR(AB1183,TRUE)=TRUE, "-","OK")</f>
      </c>
      <c r="AD1183" s="8" t="s">
        <v>2623</v>
      </c>
      <c r="AE1183" s="8" t="s">
        <v>2624</v>
      </c>
      <c r="AF1183">
        <f>IF(IFERROR(VLOOKUP(E1183,Store_Showcase!B2:H144,{5}, FALSE), TRUE)=TRUE, IF(IFERROR(VLOOKUP(E1183,Store_SRP!B2:H110,{5}, FALSE), TRUE)=TRUE,VLOOKUP(E1183,Store_VAM!B2:H273,{5}, FALSE),VLOOKUP(E1183,Store_SRP!B2:H110,{5}, FALSE)), VLOOKUP(E1183,Store_Showcase!B2:H144,{5}, FALSE))</f>
      </c>
      <c r="AG1183">
        <f>IF(IFERROR(VLOOKUP(E1183,Store_Showcase!B2:H144,{6}, FALSE), TRUE)=TRUE, IF(IFERROR(VLOOKUP(E1183,Store_SRP!B2:H110,{6}, FALSE), TRUE)=TRUE,VLOOKUP(E1183,Store_VAM!B2:H273,{6}, FALSE),VLOOKUP(E1183,Store_SRP!B2:H110,{6}, FALSE)), VLOOKUP(E1183,Store_Showcase!B2:H144,{6}, FALSE))</f>
      </c>
      <c r="AH1183">
        <f>VLOOKUP(G1183,Sku_Consolidated!A2:R957,18,FALSE)</f>
      </c>
      <c r="AI1183">
        <f>VLOOKUP(G1183,Sku_Consolidated!A2:S957,19,FALSE)</f>
      </c>
      <c r="AJ1183">
        <f>VLOOKUP(G1183,Sku_Consolidated!A2:T957,20,FALSE)</f>
      </c>
    </row>
    <row r="1184" spans="1:36" x14ac:dyDescent="0.25">
      <c r="A1184">
        <v>2024</v>
      </c>
      <c r="B1184" t="s">
        <v>31</v>
      </c>
      <c r="C1184" t="s">
        <v>32</v>
      </c>
      <c r="D1184" t="s">
        <v>33</v>
      </c>
      <c r="E1184">
        <v>253</v>
      </c>
      <c r="F1184">
        <f>IF(IFERROR(VLOOKUP(E1184,Store_Showcase!B2:H144,{2}, FALSE), TRUE)=TRUE, IF(IFERROR(VLOOKUP(E1184,Store_SRP!B2:H110,{2}, FALSE), TRUE)=TRUE,VLOOKUP(E1184,Store_VAM!B2:H273,{2}, FALSE),VLOOKUP(E1184,Store_SRP!B2:H110,{2}, FALSE)), VLOOKUP(E1184,Store_Showcase!B2:H144,{2}, FALSE))</f>
      </c>
      <c r="G1184">
        <v>655515</v>
      </c>
      <c r="H1184" t="s">
        <v>428</v>
      </c>
      <c r="I1184" s="8" t="s">
        <v>2625</v>
      </c>
      <c r="J1184" t="s">
        <v>36</v>
      </c>
      <c r="K1184" s="8">
        <f>IF(J1184="PCK", I1184, 0)</f>
      </c>
      <c r="L1184" s="8">
        <f>IF(J1184="KLS", I1184, IF(J1184="PCK", I1184*VLOOKUP(G1184,Sku_Consolidated!A2:U957,21, FALSE),I1184*VLOOKUP(G1184,Sku_Consolidated!A2:U957,21, FALSE)))</f>
      </c>
      <c r="M1184" s="8">
        <f>IF(J1184="PCS", I1184, 0)</f>
      </c>
      <c r="N1184" s="8" t="s">
        <v>2626</v>
      </c>
      <c r="O1184" s="8">
        <f>N1184 * VLOOKUP(E1184&amp;VLOOKUP(G1184,Sku_Consolidated!A2:Q957,17,FALSE),Sku_CommRate!A2:E1002, 5, FALSE)</f>
      </c>
      <c r="P1184" s="8">
        <f>N1184 - O1184</f>
      </c>
      <c r="Q1184">
        <f>VLOOKUP(G1184,Sku_Consolidated!A2:G957,7, FALSE)</f>
      </c>
      <c r="R1184">
        <f>IF(IFERROR(VLOOKUP(E1184,Store_Showcase!B2:H144,7, FALSE), TRUE)=TRUE, IF(IFERROR(VLOOKUP(E1184,Store_SRP!B2:H110,7, FALSE), TRUE)=TRUE,VLOOKUP(E1184,Store_VAM!B2:H273,7, FALSE),VLOOKUP(E1184,Store_SRP!B2:H110,7, FALSE)), VLOOKUP(E1184,Store_Showcase!B2:H144,7, FALSE))</f>
      </c>
      <c r="S1184">
        <f>IF(IFERROR(VLOOKUP(E1184,Store_Showcase!B2:I144,8, FALSE), TRUE)=TRUE, IF(IFERROR(VLOOKUP(E1184,Store_SRP!B2:I110,8, FALSE), TRUE)=TRUE,VLOOKUP(E1184,Store_VAM!B2:I273,8, FALSE),VLOOKUP(E1184,Store_SRP!B2:I110,8, FALSE)), VLOOKUP(E1184,Store_Showcase!B2:I144,8, FALSE))</f>
      </c>
      <c r="T1184">
        <f>VLOOKUP(G1184,Sku_Consolidated!A2:R957,18,FALSE)</f>
      </c>
      <c r="U1184">
        <v>6338</v>
      </c>
      <c r="V1184">
        <f>IF(VLOOKUP(G1184,Sku_Consolidated!A2:S957,19,FALSE)="SHOWCASE", VLOOKUP(E1184,Store_Showcase!B2:L144,11, FALSE), IF(VLOOKUP(G1184,Sku_Consolidated!A2:S957,19,FALSE)="VAM",VLOOKUP(E1184,Store_VAM!B2:L273,11, FALSE),VLOOKUP(E1184,Store_SRP!B2:L110,11, FALSE)))</f>
      </c>
      <c r="W1184">
        <f>VLOOKUP(G1184,Sku_Consolidated!A2:W957,11,FALSE)</f>
      </c>
      <c r="X1184">
        <f>VLOOKUP(G1184,Sku_Consolidated!A2:H957,8,FALSE)</f>
      </c>
      <c r="Y1184">
        <f>VLOOKUP(G1184,Sku_Consolidated!A2:I957,9,FALSE)</f>
      </c>
      <c r="Z1184" t="s">
        <v>38</v>
      </c>
      <c r="AA1184">
        <f>VLOOKUP(G1184,Sku_Consolidated!A2:E957,5,FALSE)</f>
      </c>
      <c r="AB1184">
        <f>IF(VLOOKUP(G1184,Sku_Consolidated!A2:S957,19,FALSE)="SHOWCASE", VLOOKUP(E1184,Store_Showcase!B2:N144,13, FALSE), IF(VLOOKUP(G1184,Sku_Consolidated!A2:S957,19,FALSE)="VAM",VLOOKUP(E1184,Store_VAM!B2:N273,13, FALSE),VLOOKUP(E1184,Store_SRP!B2:N110,13, FALSE)))</f>
      </c>
      <c r="AC1184">
        <f>IF(IFERROR(AB1184,TRUE)=TRUE, "-","OK")</f>
      </c>
      <c r="AD1184" s="8" t="s">
        <v>2626</v>
      </c>
      <c r="AE1184" s="8" t="s">
        <v>39</v>
      </c>
      <c r="AF1184">
        <f>IF(IFERROR(VLOOKUP(E1184,Store_Showcase!B2:H144,{5}, FALSE), TRUE)=TRUE, IF(IFERROR(VLOOKUP(E1184,Store_SRP!B2:H110,{5}, FALSE), TRUE)=TRUE,VLOOKUP(E1184,Store_VAM!B2:H273,{5}, FALSE),VLOOKUP(E1184,Store_SRP!B2:H110,{5}, FALSE)), VLOOKUP(E1184,Store_Showcase!B2:H144,{5}, FALSE))</f>
      </c>
      <c r="AG1184">
        <f>IF(IFERROR(VLOOKUP(E1184,Store_Showcase!B2:H144,{6}, FALSE), TRUE)=TRUE, IF(IFERROR(VLOOKUP(E1184,Store_SRP!B2:H110,{6}, FALSE), TRUE)=TRUE,VLOOKUP(E1184,Store_VAM!B2:H273,{6}, FALSE),VLOOKUP(E1184,Store_SRP!B2:H110,{6}, FALSE)), VLOOKUP(E1184,Store_Showcase!B2:H144,{6}, FALSE))</f>
      </c>
      <c r="AH1184">
        <f>VLOOKUP(G1184,Sku_Consolidated!A2:R957,18,FALSE)</f>
      </c>
      <c r="AI1184">
        <f>VLOOKUP(G1184,Sku_Consolidated!A2:S957,19,FALSE)</f>
      </c>
      <c r="AJ1184">
        <f>VLOOKUP(G1184,Sku_Consolidated!A2:T957,20,FALSE)</f>
      </c>
    </row>
    <row r="1185" spans="1:36" x14ac:dyDescent="0.25">
      <c r="A1185">
        <v>2024</v>
      </c>
      <c r="B1185" t="s">
        <v>31</v>
      </c>
      <c r="C1185" t="s">
        <v>32</v>
      </c>
      <c r="D1185" t="s">
        <v>33</v>
      </c>
      <c r="E1185">
        <v>231</v>
      </c>
      <c r="F1185">
        <f>IF(IFERROR(VLOOKUP(E1185,Store_Showcase!B2:H144,{2}, FALSE), TRUE)=TRUE, IF(IFERROR(VLOOKUP(E1185,Store_SRP!B2:H110,{2}, FALSE), TRUE)=TRUE,VLOOKUP(E1185,Store_VAM!B2:H273,{2}, FALSE),VLOOKUP(E1185,Store_SRP!B2:H110,{2}, FALSE)), VLOOKUP(E1185,Store_Showcase!B2:H144,{2}, FALSE))</f>
      </c>
      <c r="G1185">
        <v>666982</v>
      </c>
      <c r="H1185" t="s">
        <v>1363</v>
      </c>
      <c r="I1185" s="8" t="s">
        <v>2627</v>
      </c>
      <c r="J1185" t="s">
        <v>493</v>
      </c>
      <c r="K1185" s="8">
        <f>IF(J1185="PCK", I1185, 0)</f>
      </c>
      <c r="L1185" s="8">
        <f>IF(J1185="KLS", I1185, IF(J1185="PCK", I1185*VLOOKUP(G1185,Sku_Consolidated!A2:U957,21, FALSE),I1185*VLOOKUP(G1185,Sku_Consolidated!A2:U957,21, FALSE)))</f>
      </c>
      <c r="M1185" s="8">
        <f>IF(J1185="PCS", I1185, 0)</f>
      </c>
      <c r="N1185" s="8" t="s">
        <v>2628</v>
      </c>
      <c r="O1185" s="8">
        <f>N1185 * VLOOKUP(E1185&amp;VLOOKUP(G1185,Sku_Consolidated!A2:Q957,17,FALSE),Sku_CommRate!A2:E1002, 5, FALSE)</f>
      </c>
      <c r="P1185" s="8">
        <f>N1185 - O1185</f>
      </c>
      <c r="Q1185">
        <f>VLOOKUP(G1185,Sku_Consolidated!A2:G957,7, FALSE)</f>
      </c>
      <c r="R1185">
        <f>IF(IFERROR(VLOOKUP(E1185,Store_Showcase!B2:H144,7, FALSE), TRUE)=TRUE, IF(IFERROR(VLOOKUP(E1185,Store_SRP!B2:H110,7, FALSE), TRUE)=TRUE,VLOOKUP(E1185,Store_VAM!B2:H273,7, FALSE),VLOOKUP(E1185,Store_SRP!B2:H110,7, FALSE)), VLOOKUP(E1185,Store_Showcase!B2:H144,7, FALSE))</f>
      </c>
      <c r="S1185">
        <f>IF(IFERROR(VLOOKUP(E1185,Store_Showcase!B2:I144,8, FALSE), TRUE)=TRUE, IF(IFERROR(VLOOKUP(E1185,Store_SRP!B2:I110,8, FALSE), TRUE)=TRUE,VLOOKUP(E1185,Store_VAM!B2:I273,8, FALSE),VLOOKUP(E1185,Store_SRP!B2:I110,8, FALSE)), VLOOKUP(E1185,Store_Showcase!B2:I144,8, FALSE))</f>
      </c>
      <c r="T1185">
        <f>VLOOKUP(G1185,Sku_Consolidated!A2:R957,18,FALSE)</f>
      </c>
      <c r="U1185">
        <v>4806532531663</v>
      </c>
      <c r="V1185">
        <f>IF(VLOOKUP(G1185,Sku_Consolidated!A2:S957,19,FALSE)="SHOWCASE", VLOOKUP(E1185,Store_Showcase!B2:L144,11, FALSE), IF(VLOOKUP(G1185,Sku_Consolidated!A2:S957,19,FALSE)="VAM",VLOOKUP(E1185,Store_VAM!B2:L273,11, FALSE),VLOOKUP(E1185,Store_SRP!B2:L110,11, FALSE)))</f>
      </c>
      <c r="W1185">
        <f>VLOOKUP(G1185,Sku_Consolidated!A2:W957,11,FALSE)</f>
      </c>
      <c r="X1185">
        <f>VLOOKUP(G1185,Sku_Consolidated!A2:H957,8,FALSE)</f>
      </c>
      <c r="Y1185">
        <f>VLOOKUP(G1185,Sku_Consolidated!A2:I957,9,FALSE)</f>
      </c>
      <c r="Z1185" t="s">
        <v>38</v>
      </c>
      <c r="AA1185">
        <f>VLOOKUP(G1185,Sku_Consolidated!A2:E957,5,FALSE)</f>
      </c>
      <c r="AB1185">
        <f>IF(VLOOKUP(G1185,Sku_Consolidated!A2:S957,19,FALSE)="SHOWCASE", VLOOKUP(E1185,Store_Showcase!B2:N144,13, FALSE), IF(VLOOKUP(G1185,Sku_Consolidated!A2:S957,19,FALSE)="VAM",VLOOKUP(E1185,Store_VAM!B2:N273,13, FALSE),VLOOKUP(E1185,Store_SRP!B2:N110,13, FALSE)))</f>
      </c>
      <c r="AC1185">
        <f>IF(IFERROR(AB1185,TRUE)=TRUE, "-","OK")</f>
      </c>
      <c r="AD1185" s="8" t="s">
        <v>2629</v>
      </c>
      <c r="AE1185" s="8" t="s">
        <v>2630</v>
      </c>
      <c r="AF1185">
        <f>IF(IFERROR(VLOOKUP(E1185,Store_Showcase!B2:H144,{5}, FALSE), TRUE)=TRUE, IF(IFERROR(VLOOKUP(E1185,Store_SRP!B2:H110,{5}, FALSE), TRUE)=TRUE,VLOOKUP(E1185,Store_VAM!B2:H273,{5}, FALSE),VLOOKUP(E1185,Store_SRP!B2:H110,{5}, FALSE)), VLOOKUP(E1185,Store_Showcase!B2:H144,{5}, FALSE))</f>
      </c>
      <c r="AG1185">
        <f>IF(IFERROR(VLOOKUP(E1185,Store_Showcase!B2:H144,{6}, FALSE), TRUE)=TRUE, IF(IFERROR(VLOOKUP(E1185,Store_SRP!B2:H110,{6}, FALSE), TRUE)=TRUE,VLOOKUP(E1185,Store_VAM!B2:H273,{6}, FALSE),VLOOKUP(E1185,Store_SRP!B2:H110,{6}, FALSE)), VLOOKUP(E1185,Store_Showcase!B2:H144,{6}, FALSE))</f>
      </c>
      <c r="AH1185">
        <f>VLOOKUP(G1185,Sku_Consolidated!A2:R957,18,FALSE)</f>
      </c>
      <c r="AI1185">
        <f>VLOOKUP(G1185,Sku_Consolidated!A2:S957,19,FALSE)</f>
      </c>
      <c r="AJ1185">
        <f>VLOOKUP(G1185,Sku_Consolidated!A2:T957,20,FALSE)</f>
      </c>
    </row>
    <row r="1186" spans="1:36" x14ac:dyDescent="0.25">
      <c r="A1186">
        <v>2024</v>
      </c>
      <c r="B1186" t="s">
        <v>31</v>
      </c>
      <c r="C1186" t="s">
        <v>32</v>
      </c>
      <c r="D1186" t="s">
        <v>33</v>
      </c>
      <c r="E1186">
        <v>818</v>
      </c>
      <c r="F1186">
        <f>IF(IFERROR(VLOOKUP(E1186,Store_Showcase!B2:H144,{2}, FALSE), TRUE)=TRUE, IF(IFERROR(VLOOKUP(E1186,Store_SRP!B2:H110,{2}, FALSE), TRUE)=TRUE,VLOOKUP(E1186,Store_VAM!B2:H273,{2}, FALSE),VLOOKUP(E1186,Store_SRP!B2:H110,{2}, FALSE)), VLOOKUP(E1186,Store_Showcase!B2:H144,{2}, FALSE))</f>
      </c>
      <c r="G1186">
        <v>666982</v>
      </c>
      <c r="H1186" t="s">
        <v>1363</v>
      </c>
      <c r="I1186" s="8" t="s">
        <v>2627</v>
      </c>
      <c r="J1186" t="s">
        <v>493</v>
      </c>
      <c r="K1186" s="8">
        <f>IF(J1186="PCK", I1186, 0)</f>
      </c>
      <c r="L1186" s="8">
        <f>IF(J1186="KLS", I1186, IF(J1186="PCK", I1186*VLOOKUP(G1186,Sku_Consolidated!A2:U957,21, FALSE),I1186*VLOOKUP(G1186,Sku_Consolidated!A2:U957,21, FALSE)))</f>
      </c>
      <c r="M1186" s="8">
        <f>IF(J1186="PCS", I1186, 0)</f>
      </c>
      <c r="N1186" s="8" t="s">
        <v>2628</v>
      </c>
      <c r="O1186" s="8">
        <f>N1186 * VLOOKUP(E1186&amp;VLOOKUP(G1186,Sku_Consolidated!A2:Q957,17,FALSE),Sku_CommRate!A2:E1002, 5, FALSE)</f>
      </c>
      <c r="P1186" s="8">
        <f>N1186 - O1186</f>
      </c>
      <c r="Q1186">
        <f>VLOOKUP(G1186,Sku_Consolidated!A2:G957,7, FALSE)</f>
      </c>
      <c r="R1186">
        <f>IF(IFERROR(VLOOKUP(E1186,Store_Showcase!B2:H144,7, FALSE), TRUE)=TRUE, IF(IFERROR(VLOOKUP(E1186,Store_SRP!B2:H110,7, FALSE), TRUE)=TRUE,VLOOKUP(E1186,Store_VAM!B2:H273,7, FALSE),VLOOKUP(E1186,Store_SRP!B2:H110,7, FALSE)), VLOOKUP(E1186,Store_Showcase!B2:H144,7, FALSE))</f>
      </c>
      <c r="S1186">
        <f>IF(IFERROR(VLOOKUP(E1186,Store_Showcase!B2:I144,8, FALSE), TRUE)=TRUE, IF(IFERROR(VLOOKUP(E1186,Store_SRP!B2:I110,8, FALSE), TRUE)=TRUE,VLOOKUP(E1186,Store_VAM!B2:I273,8, FALSE),VLOOKUP(E1186,Store_SRP!B2:I110,8, FALSE)), VLOOKUP(E1186,Store_Showcase!B2:I144,8, FALSE))</f>
      </c>
      <c r="T1186">
        <f>VLOOKUP(G1186,Sku_Consolidated!A2:R957,18,FALSE)</f>
      </c>
      <c r="U1186">
        <v>4806532531663</v>
      </c>
      <c r="V1186">
        <f>IF(VLOOKUP(G1186,Sku_Consolidated!A2:S957,19,FALSE)="SHOWCASE", VLOOKUP(E1186,Store_Showcase!B2:L144,11, FALSE), IF(VLOOKUP(G1186,Sku_Consolidated!A2:S957,19,FALSE)="VAM",VLOOKUP(E1186,Store_VAM!B2:L273,11, FALSE),VLOOKUP(E1186,Store_SRP!B2:L110,11, FALSE)))</f>
      </c>
      <c r="W1186">
        <f>VLOOKUP(G1186,Sku_Consolidated!A2:W957,11,FALSE)</f>
      </c>
      <c r="X1186">
        <f>VLOOKUP(G1186,Sku_Consolidated!A2:H957,8,FALSE)</f>
      </c>
      <c r="Y1186">
        <f>VLOOKUP(G1186,Sku_Consolidated!A2:I957,9,FALSE)</f>
      </c>
      <c r="Z1186" t="s">
        <v>38</v>
      </c>
      <c r="AA1186">
        <f>VLOOKUP(G1186,Sku_Consolidated!A2:E957,5,FALSE)</f>
      </c>
      <c r="AB1186">
        <f>IF(VLOOKUP(G1186,Sku_Consolidated!A2:S957,19,FALSE)="SHOWCASE", VLOOKUP(E1186,Store_Showcase!B2:N144,13, FALSE), IF(VLOOKUP(G1186,Sku_Consolidated!A2:S957,19,FALSE)="VAM",VLOOKUP(E1186,Store_VAM!B2:N273,13, FALSE),VLOOKUP(E1186,Store_SRP!B2:N110,13, FALSE)))</f>
      </c>
      <c r="AC1186">
        <f>IF(IFERROR(AB1186,TRUE)=TRUE, "-","OK")</f>
      </c>
      <c r="AD1186" s="8" t="s">
        <v>2629</v>
      </c>
      <c r="AE1186" s="8" t="s">
        <v>2630</v>
      </c>
      <c r="AF1186">
        <f>IF(IFERROR(VLOOKUP(E1186,Store_Showcase!B2:H144,{5}, FALSE), TRUE)=TRUE, IF(IFERROR(VLOOKUP(E1186,Store_SRP!B2:H110,{5}, FALSE), TRUE)=TRUE,VLOOKUP(E1186,Store_VAM!B2:H273,{5}, FALSE),VLOOKUP(E1186,Store_SRP!B2:H110,{5}, FALSE)), VLOOKUP(E1186,Store_Showcase!B2:H144,{5}, FALSE))</f>
      </c>
      <c r="AG1186">
        <f>IF(IFERROR(VLOOKUP(E1186,Store_Showcase!B2:H144,{6}, FALSE), TRUE)=TRUE, IF(IFERROR(VLOOKUP(E1186,Store_SRP!B2:H110,{6}, FALSE), TRUE)=TRUE,VLOOKUP(E1186,Store_VAM!B2:H273,{6}, FALSE),VLOOKUP(E1186,Store_SRP!B2:H110,{6}, FALSE)), VLOOKUP(E1186,Store_Showcase!B2:H144,{6}, FALSE))</f>
      </c>
      <c r="AH1186">
        <f>VLOOKUP(G1186,Sku_Consolidated!A2:R957,18,FALSE)</f>
      </c>
      <c r="AI1186">
        <f>VLOOKUP(G1186,Sku_Consolidated!A2:S957,19,FALSE)</f>
      </c>
      <c r="AJ1186">
        <f>VLOOKUP(G1186,Sku_Consolidated!A2:T957,20,FALSE)</f>
      </c>
    </row>
    <row r="1187" spans="1:36" x14ac:dyDescent="0.25">
      <c r="A1187">
        <v>2024</v>
      </c>
      <c r="B1187" t="s">
        <v>31</v>
      </c>
      <c r="C1187" t="s">
        <v>32</v>
      </c>
      <c r="D1187" t="s">
        <v>33</v>
      </c>
      <c r="E1187">
        <v>727</v>
      </c>
      <c r="F1187">
        <f>IF(IFERROR(VLOOKUP(E1187,Store_Showcase!B2:H144,{2}, FALSE), TRUE)=TRUE, IF(IFERROR(VLOOKUP(E1187,Store_SRP!B2:H110,{2}, FALSE), TRUE)=TRUE,VLOOKUP(E1187,Store_VAM!B2:H273,{2}, FALSE),VLOOKUP(E1187,Store_SRP!B2:H110,{2}, FALSE)), VLOOKUP(E1187,Store_Showcase!B2:H144,{2}, FALSE))</f>
      </c>
      <c r="G1187">
        <v>666982</v>
      </c>
      <c r="H1187" t="s">
        <v>1363</v>
      </c>
      <c r="I1187" s="8" t="s">
        <v>2627</v>
      </c>
      <c r="J1187" t="s">
        <v>493</v>
      </c>
      <c r="K1187" s="8">
        <f>IF(J1187="PCK", I1187, 0)</f>
      </c>
      <c r="L1187" s="8">
        <f>IF(J1187="KLS", I1187, IF(J1187="PCK", I1187*VLOOKUP(G1187,Sku_Consolidated!A2:U957,21, FALSE),I1187*VLOOKUP(G1187,Sku_Consolidated!A2:U957,21, FALSE)))</f>
      </c>
      <c r="M1187" s="8">
        <f>IF(J1187="PCS", I1187, 0)</f>
      </c>
      <c r="N1187" s="8" t="s">
        <v>2628</v>
      </c>
      <c r="O1187" s="8">
        <f>N1187 * VLOOKUP(E1187&amp;VLOOKUP(G1187,Sku_Consolidated!A2:Q957,17,FALSE),Sku_CommRate!A2:E1002, 5, FALSE)</f>
      </c>
      <c r="P1187" s="8">
        <f>N1187 - O1187</f>
      </c>
      <c r="Q1187">
        <f>VLOOKUP(G1187,Sku_Consolidated!A2:G957,7, FALSE)</f>
      </c>
      <c r="R1187">
        <f>IF(IFERROR(VLOOKUP(E1187,Store_Showcase!B2:H144,7, FALSE), TRUE)=TRUE, IF(IFERROR(VLOOKUP(E1187,Store_SRP!B2:H110,7, FALSE), TRUE)=TRUE,VLOOKUP(E1187,Store_VAM!B2:H273,7, FALSE),VLOOKUP(E1187,Store_SRP!B2:H110,7, FALSE)), VLOOKUP(E1187,Store_Showcase!B2:H144,7, FALSE))</f>
      </c>
      <c r="S1187">
        <f>IF(IFERROR(VLOOKUP(E1187,Store_Showcase!B2:I144,8, FALSE), TRUE)=TRUE, IF(IFERROR(VLOOKUP(E1187,Store_SRP!B2:I110,8, FALSE), TRUE)=TRUE,VLOOKUP(E1187,Store_VAM!B2:I273,8, FALSE),VLOOKUP(E1187,Store_SRP!B2:I110,8, FALSE)), VLOOKUP(E1187,Store_Showcase!B2:I144,8, FALSE))</f>
      </c>
      <c r="T1187">
        <f>VLOOKUP(G1187,Sku_Consolidated!A2:R957,18,FALSE)</f>
      </c>
      <c r="U1187">
        <v>4806532531663</v>
      </c>
      <c r="V1187">
        <f>IF(VLOOKUP(G1187,Sku_Consolidated!A2:S957,19,FALSE)="SHOWCASE", VLOOKUP(E1187,Store_Showcase!B2:L144,11, FALSE), IF(VLOOKUP(G1187,Sku_Consolidated!A2:S957,19,FALSE)="VAM",VLOOKUP(E1187,Store_VAM!B2:L273,11, FALSE),VLOOKUP(E1187,Store_SRP!B2:L110,11, FALSE)))</f>
      </c>
      <c r="W1187">
        <f>VLOOKUP(G1187,Sku_Consolidated!A2:W957,11,FALSE)</f>
      </c>
      <c r="X1187">
        <f>VLOOKUP(G1187,Sku_Consolidated!A2:H957,8,FALSE)</f>
      </c>
      <c r="Y1187">
        <f>VLOOKUP(G1187,Sku_Consolidated!A2:I957,9,FALSE)</f>
      </c>
      <c r="Z1187" t="s">
        <v>38</v>
      </c>
      <c r="AA1187">
        <f>VLOOKUP(G1187,Sku_Consolidated!A2:E957,5,FALSE)</f>
      </c>
      <c r="AB1187">
        <f>IF(VLOOKUP(G1187,Sku_Consolidated!A2:S957,19,FALSE)="SHOWCASE", VLOOKUP(E1187,Store_Showcase!B2:N144,13, FALSE), IF(VLOOKUP(G1187,Sku_Consolidated!A2:S957,19,FALSE)="VAM",VLOOKUP(E1187,Store_VAM!B2:N273,13, FALSE),VLOOKUP(E1187,Store_SRP!B2:N110,13, FALSE)))</f>
      </c>
      <c r="AC1187">
        <f>IF(IFERROR(AB1187,TRUE)=TRUE, "-","OK")</f>
      </c>
      <c r="AD1187" s="8" t="s">
        <v>2629</v>
      </c>
      <c r="AE1187" s="8" t="s">
        <v>2630</v>
      </c>
      <c r="AF1187">
        <f>IF(IFERROR(VLOOKUP(E1187,Store_Showcase!B2:H144,{5}, FALSE), TRUE)=TRUE, IF(IFERROR(VLOOKUP(E1187,Store_SRP!B2:H110,{5}, FALSE), TRUE)=TRUE,VLOOKUP(E1187,Store_VAM!B2:H273,{5}, FALSE),VLOOKUP(E1187,Store_SRP!B2:H110,{5}, FALSE)), VLOOKUP(E1187,Store_Showcase!B2:H144,{5}, FALSE))</f>
      </c>
      <c r="AG1187">
        <f>IF(IFERROR(VLOOKUP(E1187,Store_Showcase!B2:H144,{6}, FALSE), TRUE)=TRUE, IF(IFERROR(VLOOKUP(E1187,Store_SRP!B2:H110,{6}, FALSE), TRUE)=TRUE,VLOOKUP(E1187,Store_VAM!B2:H273,{6}, FALSE),VLOOKUP(E1187,Store_SRP!B2:H110,{6}, FALSE)), VLOOKUP(E1187,Store_Showcase!B2:H144,{6}, FALSE))</f>
      </c>
      <c r="AH1187">
        <f>VLOOKUP(G1187,Sku_Consolidated!A2:R957,18,FALSE)</f>
      </c>
      <c r="AI1187">
        <f>VLOOKUP(G1187,Sku_Consolidated!A2:S957,19,FALSE)</f>
      </c>
      <c r="AJ1187">
        <f>VLOOKUP(G1187,Sku_Consolidated!A2:T957,20,FALSE)</f>
      </c>
    </row>
    <row r="1188" spans="1:36" x14ac:dyDescent="0.25">
      <c r="A1188">
        <v>2024</v>
      </c>
      <c r="B1188" t="s">
        <v>31</v>
      </c>
      <c r="C1188" t="s">
        <v>32</v>
      </c>
      <c r="D1188" t="s">
        <v>33</v>
      </c>
      <c r="E1188">
        <v>244</v>
      </c>
      <c r="F1188">
        <f>IF(IFERROR(VLOOKUP(E1188,Store_Showcase!B2:H144,{2}, FALSE), TRUE)=TRUE, IF(IFERROR(VLOOKUP(E1188,Store_SRP!B2:H110,{2}, FALSE), TRUE)=TRUE,VLOOKUP(E1188,Store_VAM!B2:H273,{2}, FALSE),VLOOKUP(E1188,Store_SRP!B2:H110,{2}, FALSE)), VLOOKUP(E1188,Store_Showcase!B2:H144,{2}, FALSE))</f>
      </c>
      <c r="G1188">
        <v>666982</v>
      </c>
      <c r="H1188" t="s">
        <v>1363</v>
      </c>
      <c r="I1188" s="8" t="s">
        <v>2627</v>
      </c>
      <c r="J1188" t="s">
        <v>493</v>
      </c>
      <c r="K1188" s="8">
        <f>IF(J1188="PCK", I1188, 0)</f>
      </c>
      <c r="L1188" s="8">
        <f>IF(J1188="KLS", I1188, IF(J1188="PCK", I1188*VLOOKUP(G1188,Sku_Consolidated!A2:U957,21, FALSE),I1188*VLOOKUP(G1188,Sku_Consolidated!A2:U957,21, FALSE)))</f>
      </c>
      <c r="M1188" s="8">
        <f>IF(J1188="PCS", I1188, 0)</f>
      </c>
      <c r="N1188" s="8" t="s">
        <v>2628</v>
      </c>
      <c r="O1188" s="8">
        <f>N1188 * VLOOKUP(E1188&amp;VLOOKUP(G1188,Sku_Consolidated!A2:Q957,17,FALSE),Sku_CommRate!A2:E1002, 5, FALSE)</f>
      </c>
      <c r="P1188" s="8">
        <f>N1188 - O1188</f>
      </c>
      <c r="Q1188">
        <f>VLOOKUP(G1188,Sku_Consolidated!A2:G957,7, FALSE)</f>
      </c>
      <c r="R1188">
        <f>IF(IFERROR(VLOOKUP(E1188,Store_Showcase!B2:H144,7, FALSE), TRUE)=TRUE, IF(IFERROR(VLOOKUP(E1188,Store_SRP!B2:H110,7, FALSE), TRUE)=TRUE,VLOOKUP(E1188,Store_VAM!B2:H273,7, FALSE),VLOOKUP(E1188,Store_SRP!B2:H110,7, FALSE)), VLOOKUP(E1188,Store_Showcase!B2:H144,7, FALSE))</f>
      </c>
      <c r="S1188">
        <f>IF(IFERROR(VLOOKUP(E1188,Store_Showcase!B2:I144,8, FALSE), TRUE)=TRUE, IF(IFERROR(VLOOKUP(E1188,Store_SRP!B2:I110,8, FALSE), TRUE)=TRUE,VLOOKUP(E1188,Store_VAM!B2:I273,8, FALSE),VLOOKUP(E1188,Store_SRP!B2:I110,8, FALSE)), VLOOKUP(E1188,Store_Showcase!B2:I144,8, FALSE))</f>
      </c>
      <c r="T1188">
        <f>VLOOKUP(G1188,Sku_Consolidated!A2:R957,18,FALSE)</f>
      </c>
      <c r="U1188">
        <v>4806532531663</v>
      </c>
      <c r="V1188">
        <f>IF(VLOOKUP(G1188,Sku_Consolidated!A2:S957,19,FALSE)="SHOWCASE", VLOOKUP(E1188,Store_Showcase!B2:L144,11, FALSE), IF(VLOOKUP(G1188,Sku_Consolidated!A2:S957,19,FALSE)="VAM",VLOOKUP(E1188,Store_VAM!B2:L273,11, FALSE),VLOOKUP(E1188,Store_SRP!B2:L110,11, FALSE)))</f>
      </c>
      <c r="W1188">
        <f>VLOOKUP(G1188,Sku_Consolidated!A2:W957,11,FALSE)</f>
      </c>
      <c r="X1188">
        <f>VLOOKUP(G1188,Sku_Consolidated!A2:H957,8,FALSE)</f>
      </c>
      <c r="Y1188">
        <f>VLOOKUP(G1188,Sku_Consolidated!A2:I957,9,FALSE)</f>
      </c>
      <c r="Z1188" t="s">
        <v>38</v>
      </c>
      <c r="AA1188">
        <f>VLOOKUP(G1188,Sku_Consolidated!A2:E957,5,FALSE)</f>
      </c>
      <c r="AB1188">
        <f>IF(VLOOKUP(G1188,Sku_Consolidated!A2:S957,19,FALSE)="SHOWCASE", VLOOKUP(E1188,Store_Showcase!B2:N144,13, FALSE), IF(VLOOKUP(G1188,Sku_Consolidated!A2:S957,19,FALSE)="VAM",VLOOKUP(E1188,Store_VAM!B2:N273,13, FALSE),VLOOKUP(E1188,Store_SRP!B2:N110,13, FALSE)))</f>
      </c>
      <c r="AC1188">
        <f>IF(IFERROR(AB1188,TRUE)=TRUE, "-","OK")</f>
      </c>
      <c r="AD1188" s="8" t="s">
        <v>2629</v>
      </c>
      <c r="AE1188" s="8" t="s">
        <v>2630</v>
      </c>
      <c r="AF1188">
        <f>IF(IFERROR(VLOOKUP(E1188,Store_Showcase!B2:H144,{5}, FALSE), TRUE)=TRUE, IF(IFERROR(VLOOKUP(E1188,Store_SRP!B2:H110,{5}, FALSE), TRUE)=TRUE,VLOOKUP(E1188,Store_VAM!B2:H273,{5}, FALSE),VLOOKUP(E1188,Store_SRP!B2:H110,{5}, FALSE)), VLOOKUP(E1188,Store_Showcase!B2:H144,{5}, FALSE))</f>
      </c>
      <c r="AG1188">
        <f>IF(IFERROR(VLOOKUP(E1188,Store_Showcase!B2:H144,{6}, FALSE), TRUE)=TRUE, IF(IFERROR(VLOOKUP(E1188,Store_SRP!B2:H110,{6}, FALSE), TRUE)=TRUE,VLOOKUP(E1188,Store_VAM!B2:H273,{6}, FALSE),VLOOKUP(E1188,Store_SRP!B2:H110,{6}, FALSE)), VLOOKUP(E1188,Store_Showcase!B2:H144,{6}, FALSE))</f>
      </c>
      <c r="AH1188">
        <f>VLOOKUP(G1188,Sku_Consolidated!A2:R957,18,FALSE)</f>
      </c>
      <c r="AI1188">
        <f>VLOOKUP(G1188,Sku_Consolidated!A2:S957,19,FALSE)</f>
      </c>
      <c r="AJ1188">
        <f>VLOOKUP(G1188,Sku_Consolidated!A2:T957,20,FALSE)</f>
      </c>
    </row>
    <row r="1189" spans="1:36" x14ac:dyDescent="0.25">
      <c r="A1189">
        <v>2024</v>
      </c>
      <c r="B1189" t="s">
        <v>31</v>
      </c>
      <c r="C1189" t="s">
        <v>32</v>
      </c>
      <c r="D1189" t="s">
        <v>33</v>
      </c>
      <c r="E1189">
        <v>131</v>
      </c>
      <c r="F1189">
        <f>IF(IFERROR(VLOOKUP(E1189,Store_Showcase!B2:H144,{2}, FALSE), TRUE)=TRUE, IF(IFERROR(VLOOKUP(E1189,Store_SRP!B2:H110,{2}, FALSE), TRUE)=TRUE,VLOOKUP(E1189,Store_VAM!B2:H273,{2}, FALSE),VLOOKUP(E1189,Store_SRP!B2:H110,{2}, FALSE)), VLOOKUP(E1189,Store_Showcase!B2:H144,{2}, FALSE))</f>
      </c>
      <c r="G1189">
        <v>666982</v>
      </c>
      <c r="H1189" t="s">
        <v>1363</v>
      </c>
      <c r="I1189" s="8" t="s">
        <v>2627</v>
      </c>
      <c r="J1189" t="s">
        <v>493</v>
      </c>
      <c r="K1189" s="8">
        <f>IF(J1189="PCK", I1189, 0)</f>
      </c>
      <c r="L1189" s="8">
        <f>IF(J1189="KLS", I1189, IF(J1189="PCK", I1189*VLOOKUP(G1189,Sku_Consolidated!A2:U957,21, FALSE),I1189*VLOOKUP(G1189,Sku_Consolidated!A2:U957,21, FALSE)))</f>
      </c>
      <c r="M1189" s="8">
        <f>IF(J1189="PCS", I1189, 0)</f>
      </c>
      <c r="N1189" s="8" t="s">
        <v>2628</v>
      </c>
      <c r="O1189" s="8">
        <f>N1189 * VLOOKUP(E1189&amp;VLOOKUP(G1189,Sku_Consolidated!A2:Q957,17,FALSE),Sku_CommRate!A2:E1002, 5, FALSE)</f>
      </c>
      <c r="P1189" s="8">
        <f>N1189 - O1189</f>
      </c>
      <c r="Q1189">
        <f>VLOOKUP(G1189,Sku_Consolidated!A2:G957,7, FALSE)</f>
      </c>
      <c r="R1189">
        <f>IF(IFERROR(VLOOKUP(E1189,Store_Showcase!B2:H144,7, FALSE), TRUE)=TRUE, IF(IFERROR(VLOOKUP(E1189,Store_SRP!B2:H110,7, FALSE), TRUE)=TRUE,VLOOKUP(E1189,Store_VAM!B2:H273,7, FALSE),VLOOKUP(E1189,Store_SRP!B2:H110,7, FALSE)), VLOOKUP(E1189,Store_Showcase!B2:H144,7, FALSE))</f>
      </c>
      <c r="S1189">
        <f>IF(IFERROR(VLOOKUP(E1189,Store_Showcase!B2:I144,8, FALSE), TRUE)=TRUE, IF(IFERROR(VLOOKUP(E1189,Store_SRP!B2:I110,8, FALSE), TRUE)=TRUE,VLOOKUP(E1189,Store_VAM!B2:I273,8, FALSE),VLOOKUP(E1189,Store_SRP!B2:I110,8, FALSE)), VLOOKUP(E1189,Store_Showcase!B2:I144,8, FALSE))</f>
      </c>
      <c r="T1189">
        <f>VLOOKUP(G1189,Sku_Consolidated!A2:R957,18,FALSE)</f>
      </c>
      <c r="U1189">
        <v>4806532531663</v>
      </c>
      <c r="V1189">
        <f>IF(VLOOKUP(G1189,Sku_Consolidated!A2:S957,19,FALSE)="SHOWCASE", VLOOKUP(E1189,Store_Showcase!B2:L144,11, FALSE), IF(VLOOKUP(G1189,Sku_Consolidated!A2:S957,19,FALSE)="VAM",VLOOKUP(E1189,Store_VAM!B2:L273,11, FALSE),VLOOKUP(E1189,Store_SRP!B2:L110,11, FALSE)))</f>
      </c>
      <c r="W1189">
        <f>VLOOKUP(G1189,Sku_Consolidated!A2:W957,11,FALSE)</f>
      </c>
      <c r="X1189">
        <f>VLOOKUP(G1189,Sku_Consolidated!A2:H957,8,FALSE)</f>
      </c>
      <c r="Y1189">
        <f>VLOOKUP(G1189,Sku_Consolidated!A2:I957,9,FALSE)</f>
      </c>
      <c r="Z1189" t="s">
        <v>38</v>
      </c>
      <c r="AA1189">
        <f>VLOOKUP(G1189,Sku_Consolidated!A2:E957,5,FALSE)</f>
      </c>
      <c r="AB1189">
        <f>IF(VLOOKUP(G1189,Sku_Consolidated!A2:S957,19,FALSE)="SHOWCASE", VLOOKUP(E1189,Store_Showcase!B2:N144,13, FALSE), IF(VLOOKUP(G1189,Sku_Consolidated!A2:S957,19,FALSE)="VAM",VLOOKUP(E1189,Store_VAM!B2:N273,13, FALSE),VLOOKUP(E1189,Store_SRP!B2:N110,13, FALSE)))</f>
      </c>
      <c r="AC1189">
        <f>IF(IFERROR(AB1189,TRUE)=TRUE, "-","OK")</f>
      </c>
      <c r="AD1189" s="8" t="s">
        <v>2629</v>
      </c>
      <c r="AE1189" s="8" t="s">
        <v>2630</v>
      </c>
      <c r="AF1189">
        <f>IF(IFERROR(VLOOKUP(E1189,Store_Showcase!B2:H144,{5}, FALSE), TRUE)=TRUE, IF(IFERROR(VLOOKUP(E1189,Store_SRP!B2:H110,{5}, FALSE), TRUE)=TRUE,VLOOKUP(E1189,Store_VAM!B2:H273,{5}, FALSE),VLOOKUP(E1189,Store_SRP!B2:H110,{5}, FALSE)), VLOOKUP(E1189,Store_Showcase!B2:H144,{5}, FALSE))</f>
      </c>
      <c r="AG1189">
        <f>IF(IFERROR(VLOOKUP(E1189,Store_Showcase!B2:H144,{6}, FALSE), TRUE)=TRUE, IF(IFERROR(VLOOKUP(E1189,Store_SRP!B2:H110,{6}, FALSE), TRUE)=TRUE,VLOOKUP(E1189,Store_VAM!B2:H273,{6}, FALSE),VLOOKUP(E1189,Store_SRP!B2:H110,{6}, FALSE)), VLOOKUP(E1189,Store_Showcase!B2:H144,{6}, FALSE))</f>
      </c>
      <c r="AH1189">
        <f>VLOOKUP(G1189,Sku_Consolidated!A2:R957,18,FALSE)</f>
      </c>
      <c r="AI1189">
        <f>VLOOKUP(G1189,Sku_Consolidated!A2:S957,19,FALSE)</f>
      </c>
      <c r="AJ1189">
        <f>VLOOKUP(G1189,Sku_Consolidated!A2:T957,20,FALSE)</f>
      </c>
    </row>
    <row r="1190" spans="1:36" x14ac:dyDescent="0.25">
      <c r="A1190">
        <v>2024</v>
      </c>
      <c r="B1190" t="s">
        <v>31</v>
      </c>
      <c r="C1190" t="s">
        <v>32</v>
      </c>
      <c r="D1190" t="s">
        <v>33</v>
      </c>
      <c r="E1190">
        <v>253</v>
      </c>
      <c r="F1190">
        <f>IF(IFERROR(VLOOKUP(E1190,Store_Showcase!B2:H144,{2}, FALSE), TRUE)=TRUE, IF(IFERROR(VLOOKUP(E1190,Store_SRP!B2:H110,{2}, FALSE), TRUE)=TRUE,VLOOKUP(E1190,Store_VAM!B2:H273,{2}, FALSE),VLOOKUP(E1190,Store_SRP!B2:H110,{2}, FALSE)), VLOOKUP(E1190,Store_Showcase!B2:H144,{2}, FALSE))</f>
      </c>
      <c r="G1190">
        <v>666982</v>
      </c>
      <c r="H1190" t="s">
        <v>1363</v>
      </c>
      <c r="I1190" s="8" t="s">
        <v>2627</v>
      </c>
      <c r="J1190" t="s">
        <v>493</v>
      </c>
      <c r="K1190" s="8">
        <f>IF(J1190="PCK", I1190, 0)</f>
      </c>
      <c r="L1190" s="8">
        <f>IF(J1190="KLS", I1190, IF(J1190="PCK", I1190*VLOOKUP(G1190,Sku_Consolidated!A2:U957,21, FALSE),I1190*VLOOKUP(G1190,Sku_Consolidated!A2:U957,21, FALSE)))</f>
      </c>
      <c r="M1190" s="8">
        <f>IF(J1190="PCS", I1190, 0)</f>
      </c>
      <c r="N1190" s="8" t="s">
        <v>2628</v>
      </c>
      <c r="O1190" s="8">
        <f>N1190 * VLOOKUP(E1190&amp;VLOOKUP(G1190,Sku_Consolidated!A2:Q957,17,FALSE),Sku_CommRate!A2:E1002, 5, FALSE)</f>
      </c>
      <c r="P1190" s="8">
        <f>N1190 - O1190</f>
      </c>
      <c r="Q1190">
        <f>VLOOKUP(G1190,Sku_Consolidated!A2:G957,7, FALSE)</f>
      </c>
      <c r="R1190">
        <f>IF(IFERROR(VLOOKUP(E1190,Store_Showcase!B2:H144,7, FALSE), TRUE)=TRUE, IF(IFERROR(VLOOKUP(E1190,Store_SRP!B2:H110,7, FALSE), TRUE)=TRUE,VLOOKUP(E1190,Store_VAM!B2:H273,7, FALSE),VLOOKUP(E1190,Store_SRP!B2:H110,7, FALSE)), VLOOKUP(E1190,Store_Showcase!B2:H144,7, FALSE))</f>
      </c>
      <c r="S1190">
        <f>IF(IFERROR(VLOOKUP(E1190,Store_Showcase!B2:I144,8, FALSE), TRUE)=TRUE, IF(IFERROR(VLOOKUP(E1190,Store_SRP!B2:I110,8, FALSE), TRUE)=TRUE,VLOOKUP(E1190,Store_VAM!B2:I273,8, FALSE),VLOOKUP(E1190,Store_SRP!B2:I110,8, FALSE)), VLOOKUP(E1190,Store_Showcase!B2:I144,8, FALSE))</f>
      </c>
      <c r="T1190">
        <f>VLOOKUP(G1190,Sku_Consolidated!A2:R957,18,FALSE)</f>
      </c>
      <c r="U1190">
        <v>4806532531663</v>
      </c>
      <c r="V1190">
        <f>IF(VLOOKUP(G1190,Sku_Consolidated!A2:S957,19,FALSE)="SHOWCASE", VLOOKUP(E1190,Store_Showcase!B2:L144,11, FALSE), IF(VLOOKUP(G1190,Sku_Consolidated!A2:S957,19,FALSE)="VAM",VLOOKUP(E1190,Store_VAM!B2:L273,11, FALSE),VLOOKUP(E1190,Store_SRP!B2:L110,11, FALSE)))</f>
      </c>
      <c r="W1190">
        <f>VLOOKUP(G1190,Sku_Consolidated!A2:W957,11,FALSE)</f>
      </c>
      <c r="X1190">
        <f>VLOOKUP(G1190,Sku_Consolidated!A2:H957,8,FALSE)</f>
      </c>
      <c r="Y1190">
        <f>VLOOKUP(G1190,Sku_Consolidated!A2:I957,9,FALSE)</f>
      </c>
      <c r="Z1190" t="s">
        <v>38</v>
      </c>
      <c r="AA1190">
        <f>VLOOKUP(G1190,Sku_Consolidated!A2:E957,5,FALSE)</f>
      </c>
      <c r="AB1190">
        <f>IF(VLOOKUP(G1190,Sku_Consolidated!A2:S957,19,FALSE)="SHOWCASE", VLOOKUP(E1190,Store_Showcase!B2:N144,13, FALSE), IF(VLOOKUP(G1190,Sku_Consolidated!A2:S957,19,FALSE)="VAM",VLOOKUP(E1190,Store_VAM!B2:N273,13, FALSE),VLOOKUP(E1190,Store_SRP!B2:N110,13, FALSE)))</f>
      </c>
      <c r="AC1190">
        <f>IF(IFERROR(AB1190,TRUE)=TRUE, "-","OK")</f>
      </c>
      <c r="AD1190" s="8" t="s">
        <v>2629</v>
      </c>
      <c r="AE1190" s="8" t="s">
        <v>2630</v>
      </c>
      <c r="AF1190">
        <f>IF(IFERROR(VLOOKUP(E1190,Store_Showcase!B2:H144,{5}, FALSE), TRUE)=TRUE, IF(IFERROR(VLOOKUP(E1190,Store_SRP!B2:H110,{5}, FALSE), TRUE)=TRUE,VLOOKUP(E1190,Store_VAM!B2:H273,{5}, FALSE),VLOOKUP(E1190,Store_SRP!B2:H110,{5}, FALSE)), VLOOKUP(E1190,Store_Showcase!B2:H144,{5}, FALSE))</f>
      </c>
      <c r="AG1190">
        <f>IF(IFERROR(VLOOKUP(E1190,Store_Showcase!B2:H144,{6}, FALSE), TRUE)=TRUE, IF(IFERROR(VLOOKUP(E1190,Store_SRP!B2:H110,{6}, FALSE), TRUE)=TRUE,VLOOKUP(E1190,Store_VAM!B2:H273,{6}, FALSE),VLOOKUP(E1190,Store_SRP!B2:H110,{6}, FALSE)), VLOOKUP(E1190,Store_Showcase!B2:H144,{6}, FALSE))</f>
      </c>
      <c r="AH1190">
        <f>VLOOKUP(G1190,Sku_Consolidated!A2:R957,18,FALSE)</f>
      </c>
      <c r="AI1190">
        <f>VLOOKUP(G1190,Sku_Consolidated!A2:S957,19,FALSE)</f>
      </c>
      <c r="AJ1190">
        <f>VLOOKUP(G1190,Sku_Consolidated!A2:T957,20,FALSE)</f>
      </c>
    </row>
    <row r="1191" spans="1:36" x14ac:dyDescent="0.25">
      <c r="A1191">
        <v>2024</v>
      </c>
      <c r="B1191" t="s">
        <v>31</v>
      </c>
      <c r="C1191" t="s">
        <v>32</v>
      </c>
      <c r="D1191" t="s">
        <v>33</v>
      </c>
      <c r="E1191">
        <v>137</v>
      </c>
      <c r="F1191">
        <f>IF(IFERROR(VLOOKUP(E1191,Store_Showcase!B2:H144,{2}, FALSE), TRUE)=TRUE, IF(IFERROR(VLOOKUP(E1191,Store_SRP!B2:H110,{2}, FALSE), TRUE)=TRUE,VLOOKUP(E1191,Store_VAM!B2:H273,{2}, FALSE),VLOOKUP(E1191,Store_SRP!B2:H110,{2}, FALSE)), VLOOKUP(E1191,Store_Showcase!B2:H144,{2}, FALSE))</f>
      </c>
      <c r="G1191">
        <v>666982</v>
      </c>
      <c r="H1191" t="s">
        <v>1363</v>
      </c>
      <c r="I1191" s="8" t="s">
        <v>2627</v>
      </c>
      <c r="J1191" t="s">
        <v>493</v>
      </c>
      <c r="K1191" s="8">
        <f>IF(J1191="PCK", I1191, 0)</f>
      </c>
      <c r="L1191" s="8">
        <f>IF(J1191="KLS", I1191, IF(J1191="PCK", I1191*VLOOKUP(G1191,Sku_Consolidated!A2:U957,21, FALSE),I1191*VLOOKUP(G1191,Sku_Consolidated!A2:U957,21, FALSE)))</f>
      </c>
      <c r="M1191" s="8">
        <f>IF(J1191="PCS", I1191, 0)</f>
      </c>
      <c r="N1191" s="8" t="s">
        <v>2628</v>
      </c>
      <c r="O1191" s="8">
        <f>N1191 * VLOOKUP(E1191&amp;VLOOKUP(G1191,Sku_Consolidated!A2:Q957,17,FALSE),Sku_CommRate!A2:E1002, 5, FALSE)</f>
      </c>
      <c r="P1191" s="8">
        <f>N1191 - O1191</f>
      </c>
      <c r="Q1191">
        <f>VLOOKUP(G1191,Sku_Consolidated!A2:G957,7, FALSE)</f>
      </c>
      <c r="R1191">
        <f>IF(IFERROR(VLOOKUP(E1191,Store_Showcase!B2:H144,7, FALSE), TRUE)=TRUE, IF(IFERROR(VLOOKUP(E1191,Store_SRP!B2:H110,7, FALSE), TRUE)=TRUE,VLOOKUP(E1191,Store_VAM!B2:H273,7, FALSE),VLOOKUP(E1191,Store_SRP!B2:H110,7, FALSE)), VLOOKUP(E1191,Store_Showcase!B2:H144,7, FALSE))</f>
      </c>
      <c r="S1191">
        <f>IF(IFERROR(VLOOKUP(E1191,Store_Showcase!B2:I144,8, FALSE), TRUE)=TRUE, IF(IFERROR(VLOOKUP(E1191,Store_SRP!B2:I110,8, FALSE), TRUE)=TRUE,VLOOKUP(E1191,Store_VAM!B2:I273,8, FALSE),VLOOKUP(E1191,Store_SRP!B2:I110,8, FALSE)), VLOOKUP(E1191,Store_Showcase!B2:I144,8, FALSE))</f>
      </c>
      <c r="T1191">
        <f>VLOOKUP(G1191,Sku_Consolidated!A2:R957,18,FALSE)</f>
      </c>
      <c r="U1191">
        <v>4806532531663</v>
      </c>
      <c r="V1191">
        <f>IF(VLOOKUP(G1191,Sku_Consolidated!A2:S957,19,FALSE)="SHOWCASE", VLOOKUP(E1191,Store_Showcase!B2:L144,11, FALSE), IF(VLOOKUP(G1191,Sku_Consolidated!A2:S957,19,FALSE)="VAM",VLOOKUP(E1191,Store_VAM!B2:L273,11, FALSE),VLOOKUP(E1191,Store_SRP!B2:L110,11, FALSE)))</f>
      </c>
      <c r="W1191">
        <f>VLOOKUP(G1191,Sku_Consolidated!A2:W957,11,FALSE)</f>
      </c>
      <c r="X1191">
        <f>VLOOKUP(G1191,Sku_Consolidated!A2:H957,8,FALSE)</f>
      </c>
      <c r="Y1191">
        <f>VLOOKUP(G1191,Sku_Consolidated!A2:I957,9,FALSE)</f>
      </c>
      <c r="Z1191" t="s">
        <v>38</v>
      </c>
      <c r="AA1191">
        <f>VLOOKUP(G1191,Sku_Consolidated!A2:E957,5,FALSE)</f>
      </c>
      <c r="AB1191">
        <f>IF(VLOOKUP(G1191,Sku_Consolidated!A2:S957,19,FALSE)="SHOWCASE", VLOOKUP(E1191,Store_Showcase!B2:N144,13, FALSE), IF(VLOOKUP(G1191,Sku_Consolidated!A2:S957,19,FALSE)="VAM",VLOOKUP(E1191,Store_VAM!B2:N273,13, FALSE),VLOOKUP(E1191,Store_SRP!B2:N110,13, FALSE)))</f>
      </c>
      <c r="AC1191">
        <f>IF(IFERROR(AB1191,TRUE)=TRUE, "-","OK")</f>
      </c>
      <c r="AD1191" s="8" t="s">
        <v>2629</v>
      </c>
      <c r="AE1191" s="8" t="s">
        <v>2630</v>
      </c>
      <c r="AF1191">
        <f>IF(IFERROR(VLOOKUP(E1191,Store_Showcase!B2:H144,{5}, FALSE), TRUE)=TRUE, IF(IFERROR(VLOOKUP(E1191,Store_SRP!B2:H110,{5}, FALSE), TRUE)=TRUE,VLOOKUP(E1191,Store_VAM!B2:H273,{5}, FALSE),VLOOKUP(E1191,Store_SRP!B2:H110,{5}, FALSE)), VLOOKUP(E1191,Store_Showcase!B2:H144,{5}, FALSE))</f>
      </c>
      <c r="AG1191">
        <f>IF(IFERROR(VLOOKUP(E1191,Store_Showcase!B2:H144,{6}, FALSE), TRUE)=TRUE, IF(IFERROR(VLOOKUP(E1191,Store_SRP!B2:H110,{6}, FALSE), TRUE)=TRUE,VLOOKUP(E1191,Store_VAM!B2:H273,{6}, FALSE),VLOOKUP(E1191,Store_SRP!B2:H110,{6}, FALSE)), VLOOKUP(E1191,Store_Showcase!B2:H144,{6}, FALSE))</f>
      </c>
      <c r="AH1191">
        <f>VLOOKUP(G1191,Sku_Consolidated!A2:R957,18,FALSE)</f>
      </c>
      <c r="AI1191">
        <f>VLOOKUP(G1191,Sku_Consolidated!A2:S957,19,FALSE)</f>
      </c>
      <c r="AJ1191">
        <f>VLOOKUP(G1191,Sku_Consolidated!A2:T957,20,FALSE)</f>
      </c>
    </row>
    <row r="1192" spans="1:36" x14ac:dyDescent="0.25">
      <c r="A1192">
        <v>2024</v>
      </c>
      <c r="B1192" t="s">
        <v>31</v>
      </c>
      <c r="C1192" t="s">
        <v>32</v>
      </c>
      <c r="D1192" t="s">
        <v>33</v>
      </c>
      <c r="E1192">
        <v>814</v>
      </c>
      <c r="F1192">
        <f>IF(IFERROR(VLOOKUP(E1192,Store_Showcase!B2:H144,{2}, FALSE), TRUE)=TRUE, IF(IFERROR(VLOOKUP(E1192,Store_SRP!B2:H110,{2}, FALSE), TRUE)=TRUE,VLOOKUP(E1192,Store_VAM!B2:H273,{2}, FALSE),VLOOKUP(E1192,Store_SRP!B2:H110,{2}, FALSE)), VLOOKUP(E1192,Store_Showcase!B2:H144,{2}, FALSE))</f>
      </c>
      <c r="G1192">
        <v>655311</v>
      </c>
      <c r="H1192" t="s">
        <v>119</v>
      </c>
      <c r="I1192" s="8" t="s">
        <v>2631</v>
      </c>
      <c r="J1192" t="s">
        <v>36</v>
      </c>
      <c r="K1192" s="8">
        <f>IF(J1192="PCK", I1192, 0)</f>
      </c>
      <c r="L1192" s="8">
        <f>IF(J1192="KLS", I1192, IF(J1192="PCK", I1192*VLOOKUP(G1192,Sku_Consolidated!A2:U957,21, FALSE),I1192*VLOOKUP(G1192,Sku_Consolidated!A2:U957,21, FALSE)))</f>
      </c>
      <c r="M1192" s="8">
        <f>IF(J1192="PCS", I1192, 0)</f>
      </c>
      <c r="N1192" s="8" t="s">
        <v>2632</v>
      </c>
      <c r="O1192" s="8">
        <f>N1192 * VLOOKUP(E1192&amp;VLOOKUP(G1192,Sku_Consolidated!A2:Q957,17,FALSE),Sku_CommRate!A2:E1002, 5, FALSE)</f>
      </c>
      <c r="P1192" s="8">
        <f>N1192 - O1192</f>
      </c>
      <c r="Q1192">
        <f>VLOOKUP(G1192,Sku_Consolidated!A2:G957,7, FALSE)</f>
      </c>
      <c r="R1192">
        <f>IF(IFERROR(VLOOKUP(E1192,Store_Showcase!B2:H144,7, FALSE), TRUE)=TRUE, IF(IFERROR(VLOOKUP(E1192,Store_SRP!B2:H110,7, FALSE), TRUE)=TRUE,VLOOKUP(E1192,Store_VAM!B2:H273,7, FALSE),VLOOKUP(E1192,Store_SRP!B2:H110,7, FALSE)), VLOOKUP(E1192,Store_Showcase!B2:H144,7, FALSE))</f>
      </c>
      <c r="S1192">
        <f>IF(IFERROR(VLOOKUP(E1192,Store_Showcase!B2:I144,8, FALSE), TRUE)=TRUE, IF(IFERROR(VLOOKUP(E1192,Store_SRP!B2:I110,8, FALSE), TRUE)=TRUE,VLOOKUP(E1192,Store_VAM!B2:I273,8, FALSE),VLOOKUP(E1192,Store_SRP!B2:I110,8, FALSE)), VLOOKUP(E1192,Store_Showcase!B2:I144,8, FALSE))</f>
      </c>
      <c r="T1192">
        <f>VLOOKUP(G1192,Sku_Consolidated!A2:R957,18,FALSE)</f>
      </c>
      <c r="U1192">
        <v>6237</v>
      </c>
      <c r="V1192">
        <f>IF(VLOOKUP(G1192,Sku_Consolidated!A2:S957,19,FALSE)="SHOWCASE", VLOOKUP(E1192,Store_Showcase!B2:L144,11, FALSE), IF(VLOOKUP(G1192,Sku_Consolidated!A2:S957,19,FALSE)="VAM",VLOOKUP(E1192,Store_VAM!B2:L273,11, FALSE),VLOOKUP(E1192,Store_SRP!B2:L110,11, FALSE)))</f>
      </c>
      <c r="W1192">
        <f>VLOOKUP(G1192,Sku_Consolidated!A2:W957,11,FALSE)</f>
      </c>
      <c r="X1192">
        <f>VLOOKUP(G1192,Sku_Consolidated!A2:H957,8,FALSE)</f>
      </c>
      <c r="Y1192">
        <f>VLOOKUP(G1192,Sku_Consolidated!A2:I957,9,FALSE)</f>
      </c>
      <c r="Z1192" t="s">
        <v>38</v>
      </c>
      <c r="AA1192">
        <f>VLOOKUP(G1192,Sku_Consolidated!A2:E957,5,FALSE)</f>
      </c>
      <c r="AB1192">
        <f>IF(VLOOKUP(G1192,Sku_Consolidated!A2:S957,19,FALSE)="SHOWCASE", VLOOKUP(E1192,Store_Showcase!B2:N144,13, FALSE), IF(VLOOKUP(G1192,Sku_Consolidated!A2:S957,19,FALSE)="VAM",VLOOKUP(E1192,Store_VAM!B2:N273,13, FALSE),VLOOKUP(E1192,Store_SRP!B2:N110,13, FALSE)))</f>
      </c>
      <c r="AC1192">
        <f>IF(IFERROR(AB1192,TRUE)=TRUE, "-","OK")</f>
      </c>
      <c r="AD1192" s="8" t="s">
        <v>2632</v>
      </c>
      <c r="AE1192" s="8" t="s">
        <v>39</v>
      </c>
      <c r="AF1192">
        <f>IF(IFERROR(VLOOKUP(E1192,Store_Showcase!B2:H144,{5}, FALSE), TRUE)=TRUE, IF(IFERROR(VLOOKUP(E1192,Store_SRP!B2:H110,{5}, FALSE), TRUE)=TRUE,VLOOKUP(E1192,Store_VAM!B2:H273,{5}, FALSE),VLOOKUP(E1192,Store_SRP!B2:H110,{5}, FALSE)), VLOOKUP(E1192,Store_Showcase!B2:H144,{5}, FALSE))</f>
      </c>
      <c r="AG1192">
        <f>IF(IFERROR(VLOOKUP(E1192,Store_Showcase!B2:H144,{6}, FALSE), TRUE)=TRUE, IF(IFERROR(VLOOKUP(E1192,Store_SRP!B2:H110,{6}, FALSE), TRUE)=TRUE,VLOOKUP(E1192,Store_VAM!B2:H273,{6}, FALSE),VLOOKUP(E1192,Store_SRP!B2:H110,{6}, FALSE)), VLOOKUP(E1192,Store_Showcase!B2:H144,{6}, FALSE))</f>
      </c>
      <c r="AH1192">
        <f>VLOOKUP(G1192,Sku_Consolidated!A2:R957,18,FALSE)</f>
      </c>
      <c r="AI1192">
        <f>VLOOKUP(G1192,Sku_Consolidated!A2:S957,19,FALSE)</f>
      </c>
      <c r="AJ1192">
        <f>VLOOKUP(G1192,Sku_Consolidated!A2:T957,20,FALSE)</f>
      </c>
    </row>
    <row r="1193" spans="1:36" x14ac:dyDescent="0.25">
      <c r="A1193">
        <v>2024</v>
      </c>
      <c r="B1193" t="s">
        <v>31</v>
      </c>
      <c r="C1193" t="s">
        <v>32</v>
      </c>
      <c r="D1193" t="s">
        <v>33</v>
      </c>
      <c r="E1193">
        <v>814</v>
      </c>
      <c r="F1193">
        <f>IF(IFERROR(VLOOKUP(E1193,Store_Showcase!B2:H144,{2}, FALSE), TRUE)=TRUE, IF(IFERROR(VLOOKUP(E1193,Store_SRP!B2:H110,{2}, FALSE), TRUE)=TRUE,VLOOKUP(E1193,Store_VAM!B2:H273,{2}, FALSE),VLOOKUP(E1193,Store_SRP!B2:H110,{2}, FALSE)), VLOOKUP(E1193,Store_Showcase!B2:H144,{2}, FALSE))</f>
      </c>
      <c r="G1193">
        <v>655318</v>
      </c>
      <c r="H1193" t="s">
        <v>696</v>
      </c>
      <c r="I1193" s="8" t="s">
        <v>2633</v>
      </c>
      <c r="J1193" t="s">
        <v>36</v>
      </c>
      <c r="K1193" s="8">
        <f>IF(J1193="PCK", I1193, 0)</f>
      </c>
      <c r="L1193" s="8">
        <f>IF(J1193="KLS", I1193, IF(J1193="PCK", I1193*VLOOKUP(G1193,Sku_Consolidated!A2:U957,21, FALSE),I1193*VLOOKUP(G1193,Sku_Consolidated!A2:U957,21, FALSE)))</f>
      </c>
      <c r="M1193" s="8">
        <f>IF(J1193="PCS", I1193, 0)</f>
      </c>
      <c r="N1193" s="8" t="s">
        <v>2634</v>
      </c>
      <c r="O1193" s="8">
        <f>N1193 * VLOOKUP(E1193&amp;VLOOKUP(G1193,Sku_Consolidated!A2:Q957,17,FALSE),Sku_CommRate!A2:E1002, 5, FALSE)</f>
      </c>
      <c r="P1193" s="8">
        <f>N1193 - O1193</f>
      </c>
      <c r="Q1193">
        <f>VLOOKUP(G1193,Sku_Consolidated!A2:G957,7, FALSE)</f>
      </c>
      <c r="R1193">
        <f>IF(IFERROR(VLOOKUP(E1193,Store_Showcase!B2:H144,7, FALSE), TRUE)=TRUE, IF(IFERROR(VLOOKUP(E1193,Store_SRP!B2:H110,7, FALSE), TRUE)=TRUE,VLOOKUP(E1193,Store_VAM!B2:H273,7, FALSE),VLOOKUP(E1193,Store_SRP!B2:H110,7, FALSE)), VLOOKUP(E1193,Store_Showcase!B2:H144,7, FALSE))</f>
      </c>
      <c r="S1193">
        <f>IF(IFERROR(VLOOKUP(E1193,Store_Showcase!B2:I144,8, FALSE), TRUE)=TRUE, IF(IFERROR(VLOOKUP(E1193,Store_SRP!B2:I110,8, FALSE), TRUE)=TRUE,VLOOKUP(E1193,Store_VAM!B2:I273,8, FALSE),VLOOKUP(E1193,Store_SRP!B2:I110,8, FALSE)), VLOOKUP(E1193,Store_Showcase!B2:I144,8, FALSE))</f>
      </c>
      <c r="T1193">
        <f>VLOOKUP(G1193,Sku_Consolidated!A2:R957,18,FALSE)</f>
      </c>
      <c r="U1193">
        <v>6243</v>
      </c>
      <c r="V1193">
        <f>IF(VLOOKUP(G1193,Sku_Consolidated!A2:S957,19,FALSE)="SHOWCASE", VLOOKUP(E1193,Store_Showcase!B2:L144,11, FALSE), IF(VLOOKUP(G1193,Sku_Consolidated!A2:S957,19,FALSE)="VAM",VLOOKUP(E1193,Store_VAM!B2:L273,11, FALSE),VLOOKUP(E1193,Store_SRP!B2:L110,11, FALSE)))</f>
      </c>
      <c r="W1193">
        <f>VLOOKUP(G1193,Sku_Consolidated!A2:W957,11,FALSE)</f>
      </c>
      <c r="X1193">
        <f>VLOOKUP(G1193,Sku_Consolidated!A2:H957,8,FALSE)</f>
      </c>
      <c r="Y1193">
        <f>VLOOKUP(G1193,Sku_Consolidated!A2:I957,9,FALSE)</f>
      </c>
      <c r="Z1193" t="s">
        <v>38</v>
      </c>
      <c r="AA1193">
        <f>VLOOKUP(G1193,Sku_Consolidated!A2:E957,5,FALSE)</f>
      </c>
      <c r="AB1193">
        <f>IF(VLOOKUP(G1193,Sku_Consolidated!A2:S957,19,FALSE)="SHOWCASE", VLOOKUP(E1193,Store_Showcase!B2:N144,13, FALSE), IF(VLOOKUP(G1193,Sku_Consolidated!A2:S957,19,FALSE)="VAM",VLOOKUP(E1193,Store_VAM!B2:N273,13, FALSE),VLOOKUP(E1193,Store_SRP!B2:N110,13, FALSE)))</f>
      </c>
      <c r="AC1193">
        <f>IF(IFERROR(AB1193,TRUE)=TRUE, "-","OK")</f>
      </c>
      <c r="AD1193" s="8" t="s">
        <v>2634</v>
      </c>
      <c r="AE1193" s="8" t="s">
        <v>39</v>
      </c>
      <c r="AF1193">
        <f>IF(IFERROR(VLOOKUP(E1193,Store_Showcase!B2:H144,{5}, FALSE), TRUE)=TRUE, IF(IFERROR(VLOOKUP(E1193,Store_SRP!B2:H110,{5}, FALSE), TRUE)=TRUE,VLOOKUP(E1193,Store_VAM!B2:H273,{5}, FALSE),VLOOKUP(E1193,Store_SRP!B2:H110,{5}, FALSE)), VLOOKUP(E1193,Store_Showcase!B2:H144,{5}, FALSE))</f>
      </c>
      <c r="AG1193">
        <f>IF(IFERROR(VLOOKUP(E1193,Store_Showcase!B2:H144,{6}, FALSE), TRUE)=TRUE, IF(IFERROR(VLOOKUP(E1193,Store_SRP!B2:H110,{6}, FALSE), TRUE)=TRUE,VLOOKUP(E1193,Store_VAM!B2:H273,{6}, FALSE),VLOOKUP(E1193,Store_SRP!B2:H110,{6}, FALSE)), VLOOKUP(E1193,Store_Showcase!B2:H144,{6}, FALSE))</f>
      </c>
      <c r="AH1193">
        <f>VLOOKUP(G1193,Sku_Consolidated!A2:R957,18,FALSE)</f>
      </c>
      <c r="AI1193">
        <f>VLOOKUP(G1193,Sku_Consolidated!A2:S957,19,FALSE)</f>
      </c>
      <c r="AJ1193">
        <f>VLOOKUP(G1193,Sku_Consolidated!A2:T957,20,FALSE)</f>
      </c>
    </row>
    <row r="1194" spans="1:36" x14ac:dyDescent="0.25">
      <c r="A1194">
        <v>2024</v>
      </c>
      <c r="B1194" t="s">
        <v>31</v>
      </c>
      <c r="C1194" t="s">
        <v>32</v>
      </c>
      <c r="D1194" t="s">
        <v>33</v>
      </c>
      <c r="E1194">
        <v>451</v>
      </c>
      <c r="F1194">
        <f>IF(IFERROR(VLOOKUP(E1194,Store_Showcase!B2:H144,{2}, FALSE), TRUE)=TRUE, IF(IFERROR(VLOOKUP(E1194,Store_SRP!B2:H110,{2}, FALSE), TRUE)=TRUE,VLOOKUP(E1194,Store_VAM!B2:H273,{2}, FALSE),VLOOKUP(E1194,Store_SRP!B2:H110,{2}, FALSE)), VLOOKUP(E1194,Store_Showcase!B2:H144,{2}, FALSE))</f>
      </c>
      <c r="G1194">
        <v>683777</v>
      </c>
      <c r="H1194" t="s">
        <v>2635</v>
      </c>
      <c r="I1194" s="8" t="s">
        <v>2627</v>
      </c>
      <c r="J1194" t="s">
        <v>493</v>
      </c>
      <c r="K1194" s="8">
        <f>IF(J1194="PCK", I1194, 0)</f>
      </c>
      <c r="L1194" s="8">
        <f>IF(J1194="KLS", I1194, IF(J1194="PCK", I1194*VLOOKUP(G1194,Sku_Consolidated!A2:U957,21, FALSE),I1194*VLOOKUP(G1194,Sku_Consolidated!A2:U957,21, FALSE)))</f>
      </c>
      <c r="M1194" s="8">
        <f>IF(J1194="PCS", I1194, 0)</f>
      </c>
      <c r="N1194" s="8" t="s">
        <v>2636</v>
      </c>
      <c r="O1194" s="8">
        <f>N1194 * VLOOKUP(E1194&amp;VLOOKUP(G1194,Sku_Consolidated!A2:Q957,17,FALSE),Sku_CommRate!A2:E1002, 5, FALSE)</f>
      </c>
      <c r="P1194" s="8">
        <f>N1194 - O1194</f>
      </c>
      <c r="Q1194">
        <f>VLOOKUP(G1194,Sku_Consolidated!A2:G957,7, FALSE)</f>
      </c>
      <c r="R1194">
        <f>IF(IFERROR(VLOOKUP(E1194,Store_Showcase!B2:H144,7, FALSE), TRUE)=TRUE, IF(IFERROR(VLOOKUP(E1194,Store_SRP!B2:H110,7, FALSE), TRUE)=TRUE,VLOOKUP(E1194,Store_VAM!B2:H273,7, FALSE),VLOOKUP(E1194,Store_SRP!B2:H110,7, FALSE)), VLOOKUP(E1194,Store_Showcase!B2:H144,7, FALSE))</f>
      </c>
      <c r="S1194">
        <f>IF(IFERROR(VLOOKUP(E1194,Store_Showcase!B2:I144,8, FALSE), TRUE)=TRUE, IF(IFERROR(VLOOKUP(E1194,Store_SRP!B2:I110,8, FALSE), TRUE)=TRUE,VLOOKUP(E1194,Store_VAM!B2:I273,8, FALSE),VLOOKUP(E1194,Store_SRP!B2:I110,8, FALSE)), VLOOKUP(E1194,Store_Showcase!B2:I144,8, FALSE))</f>
      </c>
      <c r="T1194">
        <f>VLOOKUP(G1194,Sku_Consolidated!A2:R957,18,FALSE)</f>
      </c>
      <c r="U1194">
        <v>4806532531618</v>
      </c>
      <c r="V1194">
        <f>IF(VLOOKUP(G1194,Sku_Consolidated!A2:S957,19,FALSE)="SHOWCASE", VLOOKUP(E1194,Store_Showcase!B2:L144,11, FALSE), IF(VLOOKUP(G1194,Sku_Consolidated!A2:S957,19,FALSE)="VAM",VLOOKUP(E1194,Store_VAM!B2:L273,11, FALSE),VLOOKUP(E1194,Store_SRP!B2:L110,11, FALSE)))</f>
      </c>
      <c r="W1194">
        <f>VLOOKUP(G1194,Sku_Consolidated!A2:W957,11,FALSE)</f>
      </c>
      <c r="X1194">
        <f>VLOOKUP(G1194,Sku_Consolidated!A2:H957,8,FALSE)</f>
      </c>
      <c r="Y1194">
        <f>VLOOKUP(G1194,Sku_Consolidated!A2:I957,9,FALSE)</f>
      </c>
      <c r="Z1194" t="s">
        <v>38</v>
      </c>
      <c r="AA1194">
        <f>VLOOKUP(G1194,Sku_Consolidated!A2:E957,5,FALSE)</f>
      </c>
      <c r="AB1194">
        <f>IF(VLOOKUP(G1194,Sku_Consolidated!A2:S957,19,FALSE)="SHOWCASE", VLOOKUP(E1194,Store_Showcase!B2:N144,13, FALSE), IF(VLOOKUP(G1194,Sku_Consolidated!A2:S957,19,FALSE)="VAM",VLOOKUP(E1194,Store_VAM!B2:N273,13, FALSE),VLOOKUP(E1194,Store_SRP!B2:N110,13, FALSE)))</f>
      </c>
      <c r="AC1194">
        <f>IF(IFERROR(AB1194,TRUE)=TRUE, "-","OK")</f>
      </c>
      <c r="AD1194" s="8" t="s">
        <v>2637</v>
      </c>
      <c r="AE1194" s="8" t="s">
        <v>2638</v>
      </c>
      <c r="AF1194">
        <f>IF(IFERROR(VLOOKUP(E1194,Store_Showcase!B2:H144,{5}, FALSE), TRUE)=TRUE, IF(IFERROR(VLOOKUP(E1194,Store_SRP!B2:H110,{5}, FALSE), TRUE)=TRUE,VLOOKUP(E1194,Store_VAM!B2:H273,{5}, FALSE),VLOOKUP(E1194,Store_SRP!B2:H110,{5}, FALSE)), VLOOKUP(E1194,Store_Showcase!B2:H144,{5}, FALSE))</f>
      </c>
      <c r="AG1194">
        <f>IF(IFERROR(VLOOKUP(E1194,Store_Showcase!B2:H144,{6}, FALSE), TRUE)=TRUE, IF(IFERROR(VLOOKUP(E1194,Store_SRP!B2:H110,{6}, FALSE), TRUE)=TRUE,VLOOKUP(E1194,Store_VAM!B2:H273,{6}, FALSE),VLOOKUP(E1194,Store_SRP!B2:H110,{6}, FALSE)), VLOOKUP(E1194,Store_Showcase!B2:H144,{6}, FALSE))</f>
      </c>
      <c r="AH1194">
        <f>VLOOKUP(G1194,Sku_Consolidated!A2:R957,18,FALSE)</f>
      </c>
      <c r="AI1194">
        <f>VLOOKUP(G1194,Sku_Consolidated!A2:S957,19,FALSE)</f>
      </c>
      <c r="AJ1194">
        <f>VLOOKUP(G1194,Sku_Consolidated!A2:T957,20,FALSE)</f>
      </c>
    </row>
    <row r="1195" spans="1:36" x14ac:dyDescent="0.25">
      <c r="A1195">
        <v>2024</v>
      </c>
      <c r="B1195" t="s">
        <v>31</v>
      </c>
      <c r="C1195" t="s">
        <v>32</v>
      </c>
      <c r="D1195" t="s">
        <v>33</v>
      </c>
      <c r="E1195">
        <v>216</v>
      </c>
      <c r="F1195">
        <f>IF(IFERROR(VLOOKUP(E1195,Store_Showcase!B2:H144,{2}, FALSE), TRUE)=TRUE, IF(IFERROR(VLOOKUP(E1195,Store_SRP!B2:H110,{2}, FALSE), TRUE)=TRUE,VLOOKUP(E1195,Store_VAM!B2:H273,{2}, FALSE),VLOOKUP(E1195,Store_SRP!B2:H110,{2}, FALSE)), VLOOKUP(E1195,Store_Showcase!B2:H144,{2}, FALSE))</f>
      </c>
      <c r="G1195">
        <v>683777</v>
      </c>
      <c r="H1195" t="s">
        <v>2635</v>
      </c>
      <c r="I1195" s="8" t="s">
        <v>2627</v>
      </c>
      <c r="J1195" t="s">
        <v>493</v>
      </c>
      <c r="K1195" s="8">
        <f>IF(J1195="PCK", I1195, 0)</f>
      </c>
      <c r="L1195" s="8">
        <f>IF(J1195="KLS", I1195, IF(J1195="PCK", I1195*VLOOKUP(G1195,Sku_Consolidated!A2:U957,21, FALSE),I1195*VLOOKUP(G1195,Sku_Consolidated!A2:U957,21, FALSE)))</f>
      </c>
      <c r="M1195" s="8">
        <f>IF(J1195="PCS", I1195, 0)</f>
      </c>
      <c r="N1195" s="8" t="s">
        <v>2636</v>
      </c>
      <c r="O1195" s="8">
        <f>N1195 * VLOOKUP(E1195&amp;VLOOKUP(G1195,Sku_Consolidated!A2:Q957,17,FALSE),Sku_CommRate!A2:E1002, 5, FALSE)</f>
      </c>
      <c r="P1195" s="8">
        <f>N1195 - O1195</f>
      </c>
      <c r="Q1195">
        <f>VLOOKUP(G1195,Sku_Consolidated!A2:G957,7, FALSE)</f>
      </c>
      <c r="R1195">
        <f>IF(IFERROR(VLOOKUP(E1195,Store_Showcase!B2:H144,7, FALSE), TRUE)=TRUE, IF(IFERROR(VLOOKUP(E1195,Store_SRP!B2:H110,7, FALSE), TRUE)=TRUE,VLOOKUP(E1195,Store_VAM!B2:H273,7, FALSE),VLOOKUP(E1195,Store_SRP!B2:H110,7, FALSE)), VLOOKUP(E1195,Store_Showcase!B2:H144,7, FALSE))</f>
      </c>
      <c r="S1195">
        <f>IF(IFERROR(VLOOKUP(E1195,Store_Showcase!B2:I144,8, FALSE), TRUE)=TRUE, IF(IFERROR(VLOOKUP(E1195,Store_SRP!B2:I110,8, FALSE), TRUE)=TRUE,VLOOKUP(E1195,Store_VAM!B2:I273,8, FALSE),VLOOKUP(E1195,Store_SRP!B2:I110,8, FALSE)), VLOOKUP(E1195,Store_Showcase!B2:I144,8, FALSE))</f>
      </c>
      <c r="T1195">
        <f>VLOOKUP(G1195,Sku_Consolidated!A2:R957,18,FALSE)</f>
      </c>
      <c r="U1195">
        <v>4806532531618</v>
      </c>
      <c r="V1195">
        <f>IF(VLOOKUP(G1195,Sku_Consolidated!A2:S957,19,FALSE)="SHOWCASE", VLOOKUP(E1195,Store_Showcase!B2:L144,11, FALSE), IF(VLOOKUP(G1195,Sku_Consolidated!A2:S957,19,FALSE)="VAM",VLOOKUP(E1195,Store_VAM!B2:L273,11, FALSE),VLOOKUP(E1195,Store_SRP!B2:L110,11, FALSE)))</f>
      </c>
      <c r="W1195">
        <f>VLOOKUP(G1195,Sku_Consolidated!A2:W957,11,FALSE)</f>
      </c>
      <c r="X1195">
        <f>VLOOKUP(G1195,Sku_Consolidated!A2:H957,8,FALSE)</f>
      </c>
      <c r="Y1195">
        <f>VLOOKUP(G1195,Sku_Consolidated!A2:I957,9,FALSE)</f>
      </c>
      <c r="Z1195" t="s">
        <v>38</v>
      </c>
      <c r="AA1195">
        <f>VLOOKUP(G1195,Sku_Consolidated!A2:E957,5,FALSE)</f>
      </c>
      <c r="AB1195">
        <f>IF(VLOOKUP(G1195,Sku_Consolidated!A2:S957,19,FALSE)="SHOWCASE", VLOOKUP(E1195,Store_Showcase!B2:N144,13, FALSE), IF(VLOOKUP(G1195,Sku_Consolidated!A2:S957,19,FALSE)="VAM",VLOOKUP(E1195,Store_VAM!B2:N273,13, FALSE),VLOOKUP(E1195,Store_SRP!B2:N110,13, FALSE)))</f>
      </c>
      <c r="AC1195">
        <f>IF(IFERROR(AB1195,TRUE)=TRUE, "-","OK")</f>
      </c>
      <c r="AD1195" s="8" t="s">
        <v>2637</v>
      </c>
      <c r="AE1195" s="8" t="s">
        <v>2638</v>
      </c>
      <c r="AF1195">
        <f>IF(IFERROR(VLOOKUP(E1195,Store_Showcase!B2:H144,{5}, FALSE), TRUE)=TRUE, IF(IFERROR(VLOOKUP(E1195,Store_SRP!B2:H110,{5}, FALSE), TRUE)=TRUE,VLOOKUP(E1195,Store_VAM!B2:H273,{5}, FALSE),VLOOKUP(E1195,Store_SRP!B2:H110,{5}, FALSE)), VLOOKUP(E1195,Store_Showcase!B2:H144,{5}, FALSE))</f>
      </c>
      <c r="AG1195">
        <f>IF(IFERROR(VLOOKUP(E1195,Store_Showcase!B2:H144,{6}, FALSE), TRUE)=TRUE, IF(IFERROR(VLOOKUP(E1195,Store_SRP!B2:H110,{6}, FALSE), TRUE)=TRUE,VLOOKUP(E1195,Store_VAM!B2:H273,{6}, FALSE),VLOOKUP(E1195,Store_SRP!B2:H110,{6}, FALSE)), VLOOKUP(E1195,Store_Showcase!B2:H144,{6}, FALSE))</f>
      </c>
      <c r="AH1195">
        <f>VLOOKUP(G1195,Sku_Consolidated!A2:R957,18,FALSE)</f>
      </c>
      <c r="AI1195">
        <f>VLOOKUP(G1195,Sku_Consolidated!A2:S957,19,FALSE)</f>
      </c>
      <c r="AJ1195">
        <f>VLOOKUP(G1195,Sku_Consolidated!A2:T957,20,FALSE)</f>
      </c>
    </row>
    <row r="1196" spans="1:36" x14ac:dyDescent="0.25">
      <c r="A1196">
        <v>2024</v>
      </c>
      <c r="B1196" t="s">
        <v>31</v>
      </c>
      <c r="C1196" t="s">
        <v>32</v>
      </c>
      <c r="D1196" t="s">
        <v>33</v>
      </c>
      <c r="E1196">
        <v>210</v>
      </c>
      <c r="F1196">
        <f>IF(IFERROR(VLOOKUP(E1196,Store_Showcase!B2:H144,{2}, FALSE), TRUE)=TRUE, IF(IFERROR(VLOOKUP(E1196,Store_SRP!B2:H110,{2}, FALSE), TRUE)=TRUE,VLOOKUP(E1196,Store_VAM!B2:H273,{2}, FALSE),VLOOKUP(E1196,Store_SRP!B2:H110,{2}, FALSE)), VLOOKUP(E1196,Store_Showcase!B2:H144,{2}, FALSE))</f>
      </c>
      <c r="G1196">
        <v>655537</v>
      </c>
      <c r="H1196" t="s">
        <v>708</v>
      </c>
      <c r="I1196" s="8" t="s">
        <v>2476</v>
      </c>
      <c r="J1196" t="s">
        <v>36</v>
      </c>
      <c r="K1196" s="8">
        <f>IF(J1196="PCK", I1196, 0)</f>
      </c>
      <c r="L1196" s="8">
        <f>IF(J1196="KLS", I1196, IF(J1196="PCK", I1196*VLOOKUP(G1196,Sku_Consolidated!A2:U957,21, FALSE),I1196*VLOOKUP(G1196,Sku_Consolidated!A2:U957,21, FALSE)))</f>
      </c>
      <c r="M1196" s="8">
        <f>IF(J1196="PCS", I1196, 0)</f>
      </c>
      <c r="N1196" s="8" t="s">
        <v>2639</v>
      </c>
      <c r="O1196" s="8">
        <f>N1196 * VLOOKUP(E1196&amp;VLOOKUP(G1196,Sku_Consolidated!A2:Q957,17,FALSE),Sku_CommRate!A2:E1002, 5, FALSE)</f>
      </c>
      <c r="P1196" s="8">
        <f>N1196 - O1196</f>
      </c>
      <c r="Q1196">
        <f>VLOOKUP(G1196,Sku_Consolidated!A2:G957,7, FALSE)</f>
      </c>
      <c r="R1196">
        <f>IF(IFERROR(VLOOKUP(E1196,Store_Showcase!B2:H144,7, FALSE), TRUE)=TRUE, IF(IFERROR(VLOOKUP(E1196,Store_SRP!B2:H110,7, FALSE), TRUE)=TRUE,VLOOKUP(E1196,Store_VAM!B2:H273,7, FALSE),VLOOKUP(E1196,Store_SRP!B2:H110,7, FALSE)), VLOOKUP(E1196,Store_Showcase!B2:H144,7, FALSE))</f>
      </c>
      <c r="S1196">
        <f>IF(IFERROR(VLOOKUP(E1196,Store_Showcase!B2:I144,8, FALSE), TRUE)=TRUE, IF(IFERROR(VLOOKUP(E1196,Store_SRP!B2:I110,8, FALSE), TRUE)=TRUE,VLOOKUP(E1196,Store_VAM!B2:I273,8, FALSE),VLOOKUP(E1196,Store_SRP!B2:I110,8, FALSE)), VLOOKUP(E1196,Store_Showcase!B2:I144,8, FALSE))</f>
      </c>
      <c r="T1196">
        <f>VLOOKUP(G1196,Sku_Consolidated!A2:R957,18,FALSE)</f>
      </c>
      <c r="U1196">
        <v>6358</v>
      </c>
      <c r="V1196">
        <f>IF(VLOOKUP(G1196,Sku_Consolidated!A2:S957,19,FALSE)="SHOWCASE", VLOOKUP(E1196,Store_Showcase!B2:L144,11, FALSE), IF(VLOOKUP(G1196,Sku_Consolidated!A2:S957,19,FALSE)="VAM",VLOOKUP(E1196,Store_VAM!B2:L273,11, FALSE),VLOOKUP(E1196,Store_SRP!B2:L110,11, FALSE)))</f>
      </c>
      <c r="W1196">
        <f>VLOOKUP(G1196,Sku_Consolidated!A2:W957,11,FALSE)</f>
      </c>
      <c r="X1196">
        <f>VLOOKUP(G1196,Sku_Consolidated!A2:H957,8,FALSE)</f>
      </c>
      <c r="Y1196">
        <f>VLOOKUP(G1196,Sku_Consolidated!A2:I957,9,FALSE)</f>
      </c>
      <c r="Z1196" t="s">
        <v>38</v>
      </c>
      <c r="AA1196">
        <f>VLOOKUP(G1196,Sku_Consolidated!A2:E957,5,FALSE)</f>
      </c>
      <c r="AB1196">
        <f>IF(VLOOKUP(G1196,Sku_Consolidated!A2:S957,19,FALSE)="SHOWCASE", VLOOKUP(E1196,Store_Showcase!B2:N144,13, FALSE), IF(VLOOKUP(G1196,Sku_Consolidated!A2:S957,19,FALSE)="VAM",VLOOKUP(E1196,Store_VAM!B2:N273,13, FALSE),VLOOKUP(E1196,Store_SRP!B2:N110,13, FALSE)))</f>
      </c>
      <c r="AC1196">
        <f>IF(IFERROR(AB1196,TRUE)=TRUE, "-","OK")</f>
      </c>
      <c r="AD1196" s="8" t="s">
        <v>2639</v>
      </c>
      <c r="AE1196" s="8" t="s">
        <v>39</v>
      </c>
      <c r="AF1196">
        <f>IF(IFERROR(VLOOKUP(E1196,Store_Showcase!B2:H144,{5}, FALSE), TRUE)=TRUE, IF(IFERROR(VLOOKUP(E1196,Store_SRP!B2:H110,{5}, FALSE), TRUE)=TRUE,VLOOKUP(E1196,Store_VAM!B2:H273,{5}, FALSE),VLOOKUP(E1196,Store_SRP!B2:H110,{5}, FALSE)), VLOOKUP(E1196,Store_Showcase!B2:H144,{5}, FALSE))</f>
      </c>
      <c r="AG1196">
        <f>IF(IFERROR(VLOOKUP(E1196,Store_Showcase!B2:H144,{6}, FALSE), TRUE)=TRUE, IF(IFERROR(VLOOKUP(E1196,Store_SRP!B2:H110,{6}, FALSE), TRUE)=TRUE,VLOOKUP(E1196,Store_VAM!B2:H273,{6}, FALSE),VLOOKUP(E1196,Store_SRP!B2:H110,{6}, FALSE)), VLOOKUP(E1196,Store_Showcase!B2:H144,{6}, FALSE))</f>
      </c>
      <c r="AH1196">
        <f>VLOOKUP(G1196,Sku_Consolidated!A2:R957,18,FALSE)</f>
      </c>
      <c r="AI1196">
        <f>VLOOKUP(G1196,Sku_Consolidated!A2:S957,19,FALSE)</f>
      </c>
      <c r="AJ1196">
        <f>VLOOKUP(G1196,Sku_Consolidated!A2:T957,20,FALSE)</f>
      </c>
    </row>
    <row r="1197" spans="1:36" x14ac:dyDescent="0.25">
      <c r="A1197">
        <v>2024</v>
      </c>
      <c r="B1197" t="s">
        <v>31</v>
      </c>
      <c r="C1197" t="s">
        <v>32</v>
      </c>
      <c r="D1197" t="s">
        <v>33</v>
      </c>
      <c r="E1197">
        <v>202</v>
      </c>
      <c r="F1197">
        <f>IF(IFERROR(VLOOKUP(E1197,Store_Showcase!B2:H144,{2}, FALSE), TRUE)=TRUE, IF(IFERROR(VLOOKUP(E1197,Store_SRP!B2:H110,{2}, FALSE), TRUE)=TRUE,VLOOKUP(E1197,Store_VAM!B2:H273,{2}, FALSE),VLOOKUP(E1197,Store_SRP!B2:H110,{2}, FALSE)), VLOOKUP(E1197,Store_Showcase!B2:H144,{2}, FALSE))</f>
      </c>
      <c r="G1197">
        <v>655514</v>
      </c>
      <c r="H1197" t="s">
        <v>46</v>
      </c>
      <c r="I1197" s="8" t="s">
        <v>2640</v>
      </c>
      <c r="J1197" t="s">
        <v>36</v>
      </c>
      <c r="K1197" s="8">
        <f>IF(J1197="PCK", I1197, 0)</f>
      </c>
      <c r="L1197" s="8">
        <f>IF(J1197="KLS", I1197, IF(J1197="PCK", I1197*VLOOKUP(G1197,Sku_Consolidated!A2:U957,21, FALSE),I1197*VLOOKUP(G1197,Sku_Consolidated!A2:U957,21, FALSE)))</f>
      </c>
      <c r="M1197" s="8">
        <f>IF(J1197="PCS", I1197, 0)</f>
      </c>
      <c r="N1197" s="8" t="s">
        <v>2641</v>
      </c>
      <c r="O1197" s="8">
        <f>N1197 * VLOOKUP(E1197&amp;VLOOKUP(G1197,Sku_Consolidated!A2:Q957,17,FALSE),Sku_CommRate!A2:E1002, 5, FALSE)</f>
      </c>
      <c r="P1197" s="8">
        <f>N1197 - O1197</f>
      </c>
      <c r="Q1197">
        <f>VLOOKUP(G1197,Sku_Consolidated!A2:G957,7, FALSE)</f>
      </c>
      <c r="R1197">
        <f>IF(IFERROR(VLOOKUP(E1197,Store_Showcase!B2:H144,7, FALSE), TRUE)=TRUE, IF(IFERROR(VLOOKUP(E1197,Store_SRP!B2:H110,7, FALSE), TRUE)=TRUE,VLOOKUP(E1197,Store_VAM!B2:H273,7, FALSE),VLOOKUP(E1197,Store_SRP!B2:H110,7, FALSE)), VLOOKUP(E1197,Store_Showcase!B2:H144,7, FALSE))</f>
      </c>
      <c r="S1197">
        <f>IF(IFERROR(VLOOKUP(E1197,Store_Showcase!B2:I144,8, FALSE), TRUE)=TRUE, IF(IFERROR(VLOOKUP(E1197,Store_SRP!B2:I110,8, FALSE), TRUE)=TRUE,VLOOKUP(E1197,Store_VAM!B2:I273,8, FALSE),VLOOKUP(E1197,Store_SRP!B2:I110,8, FALSE)), VLOOKUP(E1197,Store_Showcase!B2:I144,8, FALSE))</f>
      </c>
      <c r="T1197">
        <f>VLOOKUP(G1197,Sku_Consolidated!A2:R957,18,FALSE)</f>
      </c>
      <c r="U1197">
        <v>6337</v>
      </c>
      <c r="V1197">
        <f>IF(VLOOKUP(G1197,Sku_Consolidated!A2:S957,19,FALSE)="SHOWCASE", VLOOKUP(E1197,Store_Showcase!B2:L144,11, FALSE), IF(VLOOKUP(G1197,Sku_Consolidated!A2:S957,19,FALSE)="VAM",VLOOKUP(E1197,Store_VAM!B2:L273,11, FALSE),VLOOKUP(E1197,Store_SRP!B2:L110,11, FALSE)))</f>
      </c>
      <c r="W1197">
        <f>VLOOKUP(G1197,Sku_Consolidated!A2:W957,11,FALSE)</f>
      </c>
      <c r="X1197">
        <f>VLOOKUP(G1197,Sku_Consolidated!A2:H957,8,FALSE)</f>
      </c>
      <c r="Y1197">
        <f>VLOOKUP(G1197,Sku_Consolidated!A2:I957,9,FALSE)</f>
      </c>
      <c r="Z1197" t="s">
        <v>38</v>
      </c>
      <c r="AA1197">
        <f>VLOOKUP(G1197,Sku_Consolidated!A2:E957,5,FALSE)</f>
      </c>
      <c r="AB1197">
        <f>IF(VLOOKUP(G1197,Sku_Consolidated!A2:S957,19,FALSE)="SHOWCASE", VLOOKUP(E1197,Store_Showcase!B2:N144,13, FALSE), IF(VLOOKUP(G1197,Sku_Consolidated!A2:S957,19,FALSE)="VAM",VLOOKUP(E1197,Store_VAM!B2:N273,13, FALSE),VLOOKUP(E1197,Store_SRP!B2:N110,13, FALSE)))</f>
      </c>
      <c r="AC1197">
        <f>IF(IFERROR(AB1197,TRUE)=TRUE, "-","OK")</f>
      </c>
      <c r="AD1197" s="8" t="s">
        <v>2641</v>
      </c>
      <c r="AE1197" s="8" t="s">
        <v>39</v>
      </c>
      <c r="AF1197">
        <f>IF(IFERROR(VLOOKUP(E1197,Store_Showcase!B2:H144,{5}, FALSE), TRUE)=TRUE, IF(IFERROR(VLOOKUP(E1197,Store_SRP!B2:H110,{5}, FALSE), TRUE)=TRUE,VLOOKUP(E1197,Store_VAM!B2:H273,{5}, FALSE),VLOOKUP(E1197,Store_SRP!B2:H110,{5}, FALSE)), VLOOKUP(E1197,Store_Showcase!B2:H144,{5}, FALSE))</f>
      </c>
      <c r="AG1197">
        <f>IF(IFERROR(VLOOKUP(E1197,Store_Showcase!B2:H144,{6}, FALSE), TRUE)=TRUE, IF(IFERROR(VLOOKUP(E1197,Store_SRP!B2:H110,{6}, FALSE), TRUE)=TRUE,VLOOKUP(E1197,Store_VAM!B2:H273,{6}, FALSE),VLOOKUP(E1197,Store_SRP!B2:H110,{6}, FALSE)), VLOOKUP(E1197,Store_Showcase!B2:H144,{6}, FALSE))</f>
      </c>
      <c r="AH1197">
        <f>VLOOKUP(G1197,Sku_Consolidated!A2:R957,18,FALSE)</f>
      </c>
      <c r="AI1197">
        <f>VLOOKUP(G1197,Sku_Consolidated!A2:S957,19,FALSE)</f>
      </c>
      <c r="AJ1197">
        <f>VLOOKUP(G1197,Sku_Consolidated!A2:T957,20,FALSE)</f>
      </c>
    </row>
    <row r="1198" spans="1:36" x14ac:dyDescent="0.25">
      <c r="A1198">
        <v>2024</v>
      </c>
      <c r="B1198" t="s">
        <v>31</v>
      </c>
      <c r="C1198" t="s">
        <v>32</v>
      </c>
      <c r="D1198" t="s">
        <v>33</v>
      </c>
      <c r="E1198">
        <v>423</v>
      </c>
      <c r="F1198">
        <f>IF(IFERROR(VLOOKUP(E1198,Store_Showcase!B2:H144,{2}, FALSE), TRUE)=TRUE, IF(IFERROR(VLOOKUP(E1198,Store_SRP!B2:H110,{2}, FALSE), TRUE)=TRUE,VLOOKUP(E1198,Store_VAM!B2:H273,{2}, FALSE),VLOOKUP(E1198,Store_SRP!B2:H110,{2}, FALSE)), VLOOKUP(E1198,Store_Showcase!B2:H144,{2}, FALSE))</f>
      </c>
      <c r="G1198">
        <v>655714</v>
      </c>
      <c r="H1198" t="s">
        <v>834</v>
      </c>
      <c r="I1198" s="8" t="s">
        <v>2311</v>
      </c>
      <c r="J1198" t="s">
        <v>36</v>
      </c>
      <c r="K1198" s="8">
        <f>IF(J1198="PCK", I1198, 0)</f>
      </c>
      <c r="L1198" s="8">
        <f>IF(J1198="KLS", I1198, IF(J1198="PCK", I1198*VLOOKUP(G1198,Sku_Consolidated!A2:U957,21, FALSE),I1198*VLOOKUP(G1198,Sku_Consolidated!A2:U957,21, FALSE)))</f>
      </c>
      <c r="M1198" s="8">
        <f>IF(J1198="PCS", I1198, 0)</f>
      </c>
      <c r="N1198" s="8" t="s">
        <v>2642</v>
      </c>
      <c r="O1198" s="8">
        <f>N1198 * VLOOKUP(E1198&amp;VLOOKUP(G1198,Sku_Consolidated!A2:Q957,17,FALSE),Sku_CommRate!A2:E1002, 5, FALSE)</f>
      </c>
      <c r="P1198" s="8">
        <f>N1198 - O1198</f>
      </c>
      <c r="Q1198">
        <f>VLOOKUP(G1198,Sku_Consolidated!A2:G957,7, FALSE)</f>
      </c>
      <c r="R1198">
        <f>IF(IFERROR(VLOOKUP(E1198,Store_Showcase!B2:H144,7, FALSE), TRUE)=TRUE, IF(IFERROR(VLOOKUP(E1198,Store_SRP!B2:H110,7, FALSE), TRUE)=TRUE,VLOOKUP(E1198,Store_VAM!B2:H273,7, FALSE),VLOOKUP(E1198,Store_SRP!B2:H110,7, FALSE)), VLOOKUP(E1198,Store_Showcase!B2:H144,7, FALSE))</f>
      </c>
      <c r="S1198">
        <f>IF(IFERROR(VLOOKUP(E1198,Store_Showcase!B2:I144,8, FALSE), TRUE)=TRUE, IF(IFERROR(VLOOKUP(E1198,Store_SRP!B2:I110,8, FALSE), TRUE)=TRUE,VLOOKUP(E1198,Store_VAM!B2:I273,8, FALSE),VLOOKUP(E1198,Store_SRP!B2:I110,8, FALSE)), VLOOKUP(E1198,Store_Showcase!B2:I144,8, FALSE))</f>
      </c>
      <c r="T1198">
        <f>VLOOKUP(G1198,Sku_Consolidated!A2:R957,18,FALSE)</f>
      </c>
      <c r="U1198">
        <v>6442</v>
      </c>
      <c r="V1198">
        <f>IF(VLOOKUP(G1198,Sku_Consolidated!A2:S957,19,FALSE)="SHOWCASE", VLOOKUP(E1198,Store_Showcase!B2:L144,11, FALSE), IF(VLOOKUP(G1198,Sku_Consolidated!A2:S957,19,FALSE)="VAM",VLOOKUP(E1198,Store_VAM!B2:L273,11, FALSE),VLOOKUP(E1198,Store_SRP!B2:L110,11, FALSE)))</f>
      </c>
      <c r="W1198">
        <f>VLOOKUP(G1198,Sku_Consolidated!A2:W957,11,FALSE)</f>
      </c>
      <c r="X1198">
        <f>VLOOKUP(G1198,Sku_Consolidated!A2:H957,8,FALSE)</f>
      </c>
      <c r="Y1198">
        <f>VLOOKUP(G1198,Sku_Consolidated!A2:I957,9,FALSE)</f>
      </c>
      <c r="Z1198" t="s">
        <v>38</v>
      </c>
      <c r="AA1198">
        <f>VLOOKUP(G1198,Sku_Consolidated!A2:E957,5,FALSE)</f>
      </c>
      <c r="AB1198">
        <f>IF(VLOOKUP(G1198,Sku_Consolidated!A2:S957,19,FALSE)="SHOWCASE", VLOOKUP(E1198,Store_Showcase!B2:N144,13, FALSE), IF(VLOOKUP(G1198,Sku_Consolidated!A2:S957,19,FALSE)="VAM",VLOOKUP(E1198,Store_VAM!B2:N273,13, FALSE),VLOOKUP(E1198,Store_SRP!B2:N110,13, FALSE)))</f>
      </c>
      <c r="AC1198">
        <f>IF(IFERROR(AB1198,TRUE)=TRUE, "-","OK")</f>
      </c>
      <c r="AD1198" s="8" t="s">
        <v>2642</v>
      </c>
      <c r="AE1198" s="8" t="s">
        <v>39</v>
      </c>
      <c r="AF1198">
        <f>IF(IFERROR(VLOOKUP(E1198,Store_Showcase!B2:H144,{5}, FALSE), TRUE)=TRUE, IF(IFERROR(VLOOKUP(E1198,Store_SRP!B2:H110,{5}, FALSE), TRUE)=TRUE,VLOOKUP(E1198,Store_VAM!B2:H273,{5}, FALSE),VLOOKUP(E1198,Store_SRP!B2:H110,{5}, FALSE)), VLOOKUP(E1198,Store_Showcase!B2:H144,{5}, FALSE))</f>
      </c>
      <c r="AG1198">
        <f>IF(IFERROR(VLOOKUP(E1198,Store_Showcase!B2:H144,{6}, FALSE), TRUE)=TRUE, IF(IFERROR(VLOOKUP(E1198,Store_SRP!B2:H110,{6}, FALSE), TRUE)=TRUE,VLOOKUP(E1198,Store_VAM!B2:H273,{6}, FALSE),VLOOKUP(E1198,Store_SRP!B2:H110,{6}, FALSE)), VLOOKUP(E1198,Store_Showcase!B2:H144,{6}, FALSE))</f>
      </c>
      <c r="AH1198">
        <f>VLOOKUP(G1198,Sku_Consolidated!A2:R957,18,FALSE)</f>
      </c>
      <c r="AI1198">
        <f>VLOOKUP(G1198,Sku_Consolidated!A2:S957,19,FALSE)</f>
      </c>
      <c r="AJ1198">
        <f>VLOOKUP(G1198,Sku_Consolidated!A2:T957,20,FALSE)</f>
      </c>
    </row>
    <row r="1199" spans="1:36" x14ac:dyDescent="0.25">
      <c r="A1199">
        <v>2024</v>
      </c>
      <c r="B1199" t="s">
        <v>31</v>
      </c>
      <c r="C1199" t="s">
        <v>32</v>
      </c>
      <c r="D1199" t="s">
        <v>33</v>
      </c>
      <c r="E1199">
        <v>736</v>
      </c>
      <c r="F1199">
        <f>IF(IFERROR(VLOOKUP(E1199,Store_Showcase!B2:H144,{2}, FALSE), TRUE)=TRUE, IF(IFERROR(VLOOKUP(E1199,Store_SRP!B2:H110,{2}, FALSE), TRUE)=TRUE,VLOOKUP(E1199,Store_VAM!B2:H273,{2}, FALSE),VLOOKUP(E1199,Store_SRP!B2:H110,{2}, FALSE)), VLOOKUP(E1199,Store_Showcase!B2:H144,{2}, FALSE))</f>
      </c>
      <c r="G1199">
        <v>659433</v>
      </c>
      <c r="H1199" t="s">
        <v>2270</v>
      </c>
      <c r="I1199" s="8" t="s">
        <v>2643</v>
      </c>
      <c r="J1199" t="s">
        <v>36</v>
      </c>
      <c r="K1199" s="8">
        <f>IF(J1199="PCK", I1199, 0)</f>
      </c>
      <c r="L1199" s="8">
        <f>IF(J1199="KLS", I1199, IF(J1199="PCK", I1199*VLOOKUP(G1199,Sku_Consolidated!A2:U957,21, FALSE),I1199*VLOOKUP(G1199,Sku_Consolidated!A2:U957,21, FALSE)))</f>
      </c>
      <c r="M1199" s="8">
        <f>IF(J1199="PCS", I1199, 0)</f>
      </c>
      <c r="N1199" s="8" t="s">
        <v>2644</v>
      </c>
      <c r="O1199" s="8">
        <f>N1199 * VLOOKUP(E1199&amp;VLOOKUP(G1199,Sku_Consolidated!A2:Q957,17,FALSE),Sku_CommRate!A2:E1002, 5, FALSE)</f>
      </c>
      <c r="P1199" s="8">
        <f>N1199 - O1199</f>
      </c>
      <c r="Q1199">
        <f>VLOOKUP(G1199,Sku_Consolidated!A2:G957,7, FALSE)</f>
      </c>
      <c r="R1199">
        <f>IF(IFERROR(VLOOKUP(E1199,Store_Showcase!B2:H144,7, FALSE), TRUE)=TRUE, IF(IFERROR(VLOOKUP(E1199,Store_SRP!B2:H110,7, FALSE), TRUE)=TRUE,VLOOKUP(E1199,Store_VAM!B2:H273,7, FALSE),VLOOKUP(E1199,Store_SRP!B2:H110,7, FALSE)), VLOOKUP(E1199,Store_Showcase!B2:H144,7, FALSE))</f>
      </c>
      <c r="S1199">
        <f>IF(IFERROR(VLOOKUP(E1199,Store_Showcase!B2:I144,8, FALSE), TRUE)=TRUE, IF(IFERROR(VLOOKUP(E1199,Store_SRP!B2:I110,8, FALSE), TRUE)=TRUE,VLOOKUP(E1199,Store_VAM!B2:I273,8, FALSE),VLOOKUP(E1199,Store_SRP!B2:I110,8, FALSE)), VLOOKUP(E1199,Store_Showcase!B2:I144,8, FALSE))</f>
      </c>
      <c r="T1199">
        <f>VLOOKUP(G1199,Sku_Consolidated!A2:R957,18,FALSE)</f>
      </c>
      <c r="U1199">
        <v>7341</v>
      </c>
      <c r="V1199">
        <f>IF(VLOOKUP(G1199,Sku_Consolidated!A2:S957,19,FALSE)="SHOWCASE", VLOOKUP(E1199,Store_Showcase!B2:L144,11, FALSE), IF(VLOOKUP(G1199,Sku_Consolidated!A2:S957,19,FALSE)="VAM",VLOOKUP(E1199,Store_VAM!B2:L273,11, FALSE),VLOOKUP(E1199,Store_SRP!B2:L110,11, FALSE)))</f>
      </c>
      <c r="W1199">
        <f>VLOOKUP(G1199,Sku_Consolidated!A2:W957,11,FALSE)</f>
      </c>
      <c r="X1199">
        <f>VLOOKUP(G1199,Sku_Consolidated!A2:H957,8,FALSE)</f>
      </c>
      <c r="Y1199">
        <f>VLOOKUP(G1199,Sku_Consolidated!A2:I957,9,FALSE)</f>
      </c>
      <c r="Z1199" t="s">
        <v>38</v>
      </c>
      <c r="AA1199">
        <f>VLOOKUP(G1199,Sku_Consolidated!A2:E957,5,FALSE)</f>
      </c>
      <c r="AB1199">
        <f>IF(VLOOKUP(G1199,Sku_Consolidated!A2:S957,19,FALSE)="SHOWCASE", VLOOKUP(E1199,Store_Showcase!B2:N144,13, FALSE), IF(VLOOKUP(G1199,Sku_Consolidated!A2:S957,19,FALSE)="VAM",VLOOKUP(E1199,Store_VAM!B2:N273,13, FALSE),VLOOKUP(E1199,Store_SRP!B2:N110,13, FALSE)))</f>
      </c>
      <c r="AC1199">
        <f>IF(IFERROR(AB1199,TRUE)=TRUE, "-","OK")</f>
      </c>
      <c r="AD1199" s="8" t="s">
        <v>2644</v>
      </c>
      <c r="AE1199" s="8" t="s">
        <v>39</v>
      </c>
      <c r="AF1199">
        <f>IF(IFERROR(VLOOKUP(E1199,Store_Showcase!B2:H144,{5}, FALSE), TRUE)=TRUE, IF(IFERROR(VLOOKUP(E1199,Store_SRP!B2:H110,{5}, FALSE), TRUE)=TRUE,VLOOKUP(E1199,Store_VAM!B2:H273,{5}, FALSE),VLOOKUP(E1199,Store_SRP!B2:H110,{5}, FALSE)), VLOOKUP(E1199,Store_Showcase!B2:H144,{5}, FALSE))</f>
      </c>
      <c r="AG1199">
        <f>IF(IFERROR(VLOOKUP(E1199,Store_Showcase!B2:H144,{6}, FALSE), TRUE)=TRUE, IF(IFERROR(VLOOKUP(E1199,Store_SRP!B2:H110,{6}, FALSE), TRUE)=TRUE,VLOOKUP(E1199,Store_VAM!B2:H273,{6}, FALSE),VLOOKUP(E1199,Store_SRP!B2:H110,{6}, FALSE)), VLOOKUP(E1199,Store_Showcase!B2:H144,{6}, FALSE))</f>
      </c>
      <c r="AH1199">
        <f>VLOOKUP(G1199,Sku_Consolidated!A2:R957,18,FALSE)</f>
      </c>
      <c r="AI1199">
        <f>VLOOKUP(G1199,Sku_Consolidated!A2:S957,19,FALSE)</f>
      </c>
      <c r="AJ1199">
        <f>VLOOKUP(G1199,Sku_Consolidated!A2:T957,20,FALSE)</f>
      </c>
    </row>
    <row r="1200" spans="1:36" x14ac:dyDescent="0.25">
      <c r="A1200">
        <v>2024</v>
      </c>
      <c r="B1200" t="s">
        <v>31</v>
      </c>
      <c r="C1200" t="s">
        <v>32</v>
      </c>
      <c r="D1200" t="s">
        <v>33</v>
      </c>
      <c r="E1200">
        <v>495</v>
      </c>
      <c r="F1200">
        <f>IF(IFERROR(VLOOKUP(E1200,Store_Showcase!B2:H144,{2}, FALSE), TRUE)=TRUE, IF(IFERROR(VLOOKUP(E1200,Store_SRP!B2:H110,{2}, FALSE), TRUE)=TRUE,VLOOKUP(E1200,Store_VAM!B2:H273,{2}, FALSE),VLOOKUP(E1200,Store_SRP!B2:H110,{2}, FALSE)), VLOOKUP(E1200,Store_Showcase!B2:H144,{2}, FALSE))</f>
      </c>
      <c r="G1200">
        <v>655707</v>
      </c>
      <c r="H1200" t="s">
        <v>495</v>
      </c>
      <c r="I1200" s="8" t="s">
        <v>2300</v>
      </c>
      <c r="J1200" t="s">
        <v>36</v>
      </c>
      <c r="K1200" s="8">
        <f>IF(J1200="PCK", I1200, 0)</f>
      </c>
      <c r="L1200" s="8">
        <f>IF(J1200="KLS", I1200, IF(J1200="PCK", I1200*VLOOKUP(G1200,Sku_Consolidated!A2:U957,21, FALSE),I1200*VLOOKUP(G1200,Sku_Consolidated!A2:U957,21, FALSE)))</f>
      </c>
      <c r="M1200" s="8">
        <f>IF(J1200="PCS", I1200, 0)</f>
      </c>
      <c r="N1200" s="8" t="s">
        <v>2645</v>
      </c>
      <c r="O1200" s="8">
        <f>N1200 * VLOOKUP(E1200&amp;VLOOKUP(G1200,Sku_Consolidated!A2:Q957,17,FALSE),Sku_CommRate!A2:E1002, 5, FALSE)</f>
      </c>
      <c r="P1200" s="8">
        <f>N1200 - O1200</f>
      </c>
      <c r="Q1200">
        <f>VLOOKUP(G1200,Sku_Consolidated!A2:G957,7, FALSE)</f>
      </c>
      <c r="R1200">
        <f>IF(IFERROR(VLOOKUP(E1200,Store_Showcase!B2:H144,7, FALSE), TRUE)=TRUE, IF(IFERROR(VLOOKUP(E1200,Store_SRP!B2:H110,7, FALSE), TRUE)=TRUE,VLOOKUP(E1200,Store_VAM!B2:H273,7, FALSE),VLOOKUP(E1200,Store_SRP!B2:H110,7, FALSE)), VLOOKUP(E1200,Store_Showcase!B2:H144,7, FALSE))</f>
      </c>
      <c r="S1200">
        <f>IF(IFERROR(VLOOKUP(E1200,Store_Showcase!B2:I144,8, FALSE), TRUE)=TRUE, IF(IFERROR(VLOOKUP(E1200,Store_SRP!B2:I110,8, FALSE), TRUE)=TRUE,VLOOKUP(E1200,Store_VAM!B2:I273,8, FALSE),VLOOKUP(E1200,Store_SRP!B2:I110,8, FALSE)), VLOOKUP(E1200,Store_Showcase!B2:I144,8, FALSE))</f>
      </c>
      <c r="T1200">
        <f>VLOOKUP(G1200,Sku_Consolidated!A2:R957,18,FALSE)</f>
      </c>
      <c r="U1200">
        <v>6435</v>
      </c>
      <c r="V1200">
        <f>IF(VLOOKUP(G1200,Sku_Consolidated!A2:S957,19,FALSE)="SHOWCASE", VLOOKUP(E1200,Store_Showcase!B2:L144,11, FALSE), IF(VLOOKUP(G1200,Sku_Consolidated!A2:S957,19,FALSE)="VAM",VLOOKUP(E1200,Store_VAM!B2:L273,11, FALSE),VLOOKUP(E1200,Store_SRP!B2:L110,11, FALSE)))</f>
      </c>
      <c r="W1200">
        <f>VLOOKUP(G1200,Sku_Consolidated!A2:W957,11,FALSE)</f>
      </c>
      <c r="X1200">
        <f>VLOOKUP(G1200,Sku_Consolidated!A2:H957,8,FALSE)</f>
      </c>
      <c r="Y1200">
        <f>VLOOKUP(G1200,Sku_Consolidated!A2:I957,9,FALSE)</f>
      </c>
      <c r="Z1200" t="s">
        <v>38</v>
      </c>
      <c r="AA1200">
        <f>VLOOKUP(G1200,Sku_Consolidated!A2:E957,5,FALSE)</f>
      </c>
      <c r="AB1200">
        <f>IF(VLOOKUP(G1200,Sku_Consolidated!A2:S957,19,FALSE)="SHOWCASE", VLOOKUP(E1200,Store_Showcase!B2:N144,13, FALSE), IF(VLOOKUP(G1200,Sku_Consolidated!A2:S957,19,FALSE)="VAM",VLOOKUP(E1200,Store_VAM!B2:N273,13, FALSE),VLOOKUP(E1200,Store_SRP!B2:N110,13, FALSE)))</f>
      </c>
      <c r="AC1200">
        <f>IF(IFERROR(AB1200,TRUE)=TRUE, "-","OK")</f>
      </c>
      <c r="AD1200" s="8" t="s">
        <v>2645</v>
      </c>
      <c r="AE1200" s="8" t="s">
        <v>39</v>
      </c>
      <c r="AF1200">
        <f>IF(IFERROR(VLOOKUP(E1200,Store_Showcase!B2:H144,{5}, FALSE), TRUE)=TRUE, IF(IFERROR(VLOOKUP(E1200,Store_SRP!B2:H110,{5}, FALSE), TRUE)=TRUE,VLOOKUP(E1200,Store_VAM!B2:H273,{5}, FALSE),VLOOKUP(E1200,Store_SRP!B2:H110,{5}, FALSE)), VLOOKUP(E1200,Store_Showcase!B2:H144,{5}, FALSE))</f>
      </c>
      <c r="AG1200">
        <f>IF(IFERROR(VLOOKUP(E1200,Store_Showcase!B2:H144,{6}, FALSE), TRUE)=TRUE, IF(IFERROR(VLOOKUP(E1200,Store_SRP!B2:H110,{6}, FALSE), TRUE)=TRUE,VLOOKUP(E1200,Store_VAM!B2:H273,{6}, FALSE),VLOOKUP(E1200,Store_SRP!B2:H110,{6}, FALSE)), VLOOKUP(E1200,Store_Showcase!B2:H144,{6}, FALSE))</f>
      </c>
      <c r="AH1200">
        <f>VLOOKUP(G1200,Sku_Consolidated!A2:R957,18,FALSE)</f>
      </c>
      <c r="AI1200">
        <f>VLOOKUP(G1200,Sku_Consolidated!A2:S957,19,FALSE)</f>
      </c>
      <c r="AJ1200">
        <f>VLOOKUP(G1200,Sku_Consolidated!A2:T957,20,FALSE)</f>
      </c>
    </row>
    <row r="1201" spans="1:36" x14ac:dyDescent="0.25">
      <c r="A1201">
        <v>2024</v>
      </c>
      <c r="B1201" t="s">
        <v>31</v>
      </c>
      <c r="C1201" t="s">
        <v>32</v>
      </c>
      <c r="D1201" t="s">
        <v>33</v>
      </c>
      <c r="E1201">
        <v>229</v>
      </c>
      <c r="F1201">
        <f>IF(IFERROR(VLOOKUP(E1201,Store_Showcase!B2:H144,{2}, FALSE), TRUE)=TRUE, IF(IFERROR(VLOOKUP(E1201,Store_SRP!B2:H110,{2}, FALSE), TRUE)=TRUE,VLOOKUP(E1201,Store_VAM!B2:H273,{2}, FALSE),VLOOKUP(E1201,Store_SRP!B2:H110,{2}, FALSE)), VLOOKUP(E1201,Store_Showcase!B2:H144,{2}, FALSE))</f>
      </c>
      <c r="G1201">
        <v>670205</v>
      </c>
      <c r="H1201" t="s">
        <v>1586</v>
      </c>
      <c r="I1201" s="8" t="s">
        <v>2468</v>
      </c>
      <c r="J1201" t="s">
        <v>36</v>
      </c>
      <c r="K1201" s="8">
        <f>IF(J1201="PCK", I1201, 0)</f>
      </c>
      <c r="L1201" s="8">
        <f>IF(J1201="KLS", I1201, IF(J1201="PCK", I1201*VLOOKUP(G1201,Sku_Consolidated!A2:U957,21, FALSE),I1201*VLOOKUP(G1201,Sku_Consolidated!A2:U957,21, FALSE)))</f>
      </c>
      <c r="M1201" s="8">
        <f>IF(J1201="PCS", I1201, 0)</f>
      </c>
      <c r="N1201" s="8" t="s">
        <v>2646</v>
      </c>
      <c r="O1201" s="8">
        <f>N1201 * VLOOKUP(E1201&amp;VLOOKUP(G1201,Sku_Consolidated!A2:Q957,17,FALSE),Sku_CommRate!A2:E1002, 5, FALSE)</f>
      </c>
      <c r="P1201" s="8">
        <f>N1201 - O1201</f>
      </c>
      <c r="Q1201">
        <f>VLOOKUP(G1201,Sku_Consolidated!A2:G957,7, FALSE)</f>
      </c>
      <c r="R1201">
        <f>IF(IFERROR(VLOOKUP(E1201,Store_Showcase!B2:H144,7, FALSE), TRUE)=TRUE, IF(IFERROR(VLOOKUP(E1201,Store_SRP!B2:H110,7, FALSE), TRUE)=TRUE,VLOOKUP(E1201,Store_VAM!B2:H273,7, FALSE),VLOOKUP(E1201,Store_SRP!B2:H110,7, FALSE)), VLOOKUP(E1201,Store_Showcase!B2:H144,7, FALSE))</f>
      </c>
      <c r="S1201">
        <f>IF(IFERROR(VLOOKUP(E1201,Store_Showcase!B2:I144,8, FALSE), TRUE)=TRUE, IF(IFERROR(VLOOKUP(E1201,Store_SRP!B2:I110,8, FALSE), TRUE)=TRUE,VLOOKUP(E1201,Store_VAM!B2:I273,8, FALSE),VLOOKUP(E1201,Store_SRP!B2:I110,8, FALSE)), VLOOKUP(E1201,Store_Showcase!B2:I144,8, FALSE))</f>
      </c>
      <c r="T1201">
        <f>VLOOKUP(G1201,Sku_Consolidated!A2:R957,18,FALSE)</f>
      </c>
      <c r="U1201">
        <v>8433</v>
      </c>
      <c r="V1201">
        <f>IF(VLOOKUP(G1201,Sku_Consolidated!A2:S957,19,FALSE)="SHOWCASE", VLOOKUP(E1201,Store_Showcase!B2:L144,11, FALSE), IF(VLOOKUP(G1201,Sku_Consolidated!A2:S957,19,FALSE)="VAM",VLOOKUP(E1201,Store_VAM!B2:L273,11, FALSE),VLOOKUP(E1201,Store_SRP!B2:L110,11, FALSE)))</f>
      </c>
      <c r="W1201">
        <f>VLOOKUP(G1201,Sku_Consolidated!A2:W957,11,FALSE)</f>
      </c>
      <c r="X1201">
        <f>VLOOKUP(G1201,Sku_Consolidated!A2:H957,8,FALSE)</f>
      </c>
      <c r="Y1201">
        <f>VLOOKUP(G1201,Sku_Consolidated!A2:I957,9,FALSE)</f>
      </c>
      <c r="Z1201" t="s">
        <v>38</v>
      </c>
      <c r="AA1201">
        <f>VLOOKUP(G1201,Sku_Consolidated!A2:E957,5,FALSE)</f>
      </c>
      <c r="AB1201">
        <f>IF(VLOOKUP(G1201,Sku_Consolidated!A2:S957,19,FALSE)="SHOWCASE", VLOOKUP(E1201,Store_Showcase!B2:N144,13, FALSE), IF(VLOOKUP(G1201,Sku_Consolidated!A2:S957,19,FALSE)="VAM",VLOOKUP(E1201,Store_VAM!B2:N273,13, FALSE),VLOOKUP(E1201,Store_SRP!B2:N110,13, FALSE)))</f>
      </c>
      <c r="AC1201">
        <f>IF(IFERROR(AB1201,TRUE)=TRUE, "-","OK")</f>
      </c>
      <c r="AD1201" s="8" t="s">
        <v>2647</v>
      </c>
      <c r="AE1201" s="8" t="s">
        <v>2648</v>
      </c>
      <c r="AF1201">
        <f>IF(IFERROR(VLOOKUP(E1201,Store_Showcase!B2:H144,{5}, FALSE), TRUE)=TRUE, IF(IFERROR(VLOOKUP(E1201,Store_SRP!B2:H110,{5}, FALSE), TRUE)=TRUE,VLOOKUP(E1201,Store_VAM!B2:H273,{5}, FALSE),VLOOKUP(E1201,Store_SRP!B2:H110,{5}, FALSE)), VLOOKUP(E1201,Store_Showcase!B2:H144,{5}, FALSE))</f>
      </c>
      <c r="AG1201">
        <f>IF(IFERROR(VLOOKUP(E1201,Store_Showcase!B2:H144,{6}, FALSE), TRUE)=TRUE, IF(IFERROR(VLOOKUP(E1201,Store_SRP!B2:H110,{6}, FALSE), TRUE)=TRUE,VLOOKUP(E1201,Store_VAM!B2:H273,{6}, FALSE),VLOOKUP(E1201,Store_SRP!B2:H110,{6}, FALSE)), VLOOKUP(E1201,Store_Showcase!B2:H144,{6}, FALSE))</f>
      </c>
      <c r="AH1201">
        <f>VLOOKUP(G1201,Sku_Consolidated!A2:R957,18,FALSE)</f>
      </c>
      <c r="AI1201">
        <f>VLOOKUP(G1201,Sku_Consolidated!A2:S957,19,FALSE)</f>
      </c>
      <c r="AJ1201">
        <f>VLOOKUP(G1201,Sku_Consolidated!A2:T957,20,FALSE)</f>
      </c>
    </row>
    <row r="1202" spans="1:36" x14ac:dyDescent="0.25">
      <c r="A1202">
        <v>2024</v>
      </c>
      <c r="B1202" t="s">
        <v>31</v>
      </c>
      <c r="C1202" t="s">
        <v>32</v>
      </c>
      <c r="D1202" t="s">
        <v>33</v>
      </c>
      <c r="E1202">
        <v>611</v>
      </c>
      <c r="F1202">
        <f>IF(IFERROR(VLOOKUP(E1202,Store_Showcase!B2:H144,{2}, FALSE), TRUE)=TRUE, IF(IFERROR(VLOOKUP(E1202,Store_SRP!B2:H110,{2}, FALSE), TRUE)=TRUE,VLOOKUP(E1202,Store_VAM!B2:H273,{2}, FALSE),VLOOKUP(E1202,Store_SRP!B2:H110,{2}, FALSE)), VLOOKUP(E1202,Store_Showcase!B2:H144,{2}, FALSE))</f>
      </c>
      <c r="G1202">
        <v>691210</v>
      </c>
      <c r="H1202" t="s">
        <v>2649</v>
      </c>
      <c r="I1202" s="8" t="s">
        <v>2006</v>
      </c>
      <c r="J1202" t="s">
        <v>493</v>
      </c>
      <c r="K1202" s="8">
        <f>IF(J1202="PCK", I1202, 0)</f>
      </c>
      <c r="L1202" s="8">
        <f>IF(J1202="KLS", I1202, IF(J1202="PCK", I1202*VLOOKUP(G1202,Sku_Consolidated!A2:U957,21, FALSE),I1202*VLOOKUP(G1202,Sku_Consolidated!A2:U957,21, FALSE)))</f>
      </c>
      <c r="M1202" s="8">
        <f>IF(J1202="PCS", I1202, 0)</f>
      </c>
      <c r="N1202" s="8" t="s">
        <v>2650</v>
      </c>
      <c r="O1202" s="8">
        <f>N1202 * VLOOKUP(E1202&amp;VLOOKUP(G1202,Sku_Consolidated!A2:Q957,17,FALSE),Sku_CommRate!A2:E1002, 5, FALSE)</f>
      </c>
      <c r="P1202" s="8">
        <f>N1202 - O1202</f>
      </c>
      <c r="Q1202">
        <f>VLOOKUP(G1202,Sku_Consolidated!A2:G957,7, FALSE)</f>
      </c>
      <c r="R1202">
        <f>IF(IFERROR(VLOOKUP(E1202,Store_Showcase!B2:H144,7, FALSE), TRUE)=TRUE, IF(IFERROR(VLOOKUP(E1202,Store_SRP!B2:H110,7, FALSE), TRUE)=TRUE,VLOOKUP(E1202,Store_VAM!B2:H273,7, FALSE),VLOOKUP(E1202,Store_SRP!B2:H110,7, FALSE)), VLOOKUP(E1202,Store_Showcase!B2:H144,7, FALSE))</f>
      </c>
      <c r="S1202">
        <f>IF(IFERROR(VLOOKUP(E1202,Store_Showcase!B2:I144,8, FALSE), TRUE)=TRUE, IF(IFERROR(VLOOKUP(E1202,Store_SRP!B2:I110,8, FALSE), TRUE)=TRUE,VLOOKUP(E1202,Store_VAM!B2:I273,8, FALSE),VLOOKUP(E1202,Store_SRP!B2:I110,8, FALSE)), VLOOKUP(E1202,Store_Showcase!B2:I144,8, FALSE))</f>
      </c>
      <c r="T1202">
        <f>VLOOKUP(G1202,Sku_Consolidated!A2:R957,18,FALSE)</f>
      </c>
      <c r="U1202">
        <v>4806532531793</v>
      </c>
      <c r="V1202">
        <f>IF(VLOOKUP(G1202,Sku_Consolidated!A2:S957,19,FALSE)="SHOWCASE", VLOOKUP(E1202,Store_Showcase!B2:L144,11, FALSE), IF(VLOOKUP(G1202,Sku_Consolidated!A2:S957,19,FALSE)="VAM",VLOOKUP(E1202,Store_VAM!B2:L273,11, FALSE),VLOOKUP(E1202,Store_SRP!B2:L110,11, FALSE)))</f>
      </c>
      <c r="W1202">
        <f>VLOOKUP(G1202,Sku_Consolidated!A2:W957,11,FALSE)</f>
      </c>
      <c r="X1202">
        <f>VLOOKUP(G1202,Sku_Consolidated!A2:H957,8,FALSE)</f>
      </c>
      <c r="Y1202">
        <f>VLOOKUP(G1202,Sku_Consolidated!A2:I957,9,FALSE)</f>
      </c>
      <c r="Z1202" t="s">
        <v>38</v>
      </c>
      <c r="AA1202">
        <f>VLOOKUP(G1202,Sku_Consolidated!A2:E957,5,FALSE)</f>
      </c>
      <c r="AB1202">
        <f>IF(VLOOKUP(G1202,Sku_Consolidated!A2:S957,19,FALSE)="SHOWCASE", VLOOKUP(E1202,Store_Showcase!B2:N144,13, FALSE), IF(VLOOKUP(G1202,Sku_Consolidated!A2:S957,19,FALSE)="VAM",VLOOKUP(E1202,Store_VAM!B2:N273,13, FALSE),VLOOKUP(E1202,Store_SRP!B2:N110,13, FALSE)))</f>
      </c>
      <c r="AC1202">
        <f>IF(IFERROR(AB1202,TRUE)=TRUE, "-","OK")</f>
      </c>
      <c r="AD1202" s="8" t="s">
        <v>2650</v>
      </c>
      <c r="AE1202" s="8" t="s">
        <v>39</v>
      </c>
      <c r="AF1202">
        <f>IF(IFERROR(VLOOKUP(E1202,Store_Showcase!B2:H144,{5}, FALSE), TRUE)=TRUE, IF(IFERROR(VLOOKUP(E1202,Store_SRP!B2:H110,{5}, FALSE), TRUE)=TRUE,VLOOKUP(E1202,Store_VAM!B2:H273,{5}, FALSE),VLOOKUP(E1202,Store_SRP!B2:H110,{5}, FALSE)), VLOOKUP(E1202,Store_Showcase!B2:H144,{5}, FALSE))</f>
      </c>
      <c r="AG1202">
        <f>IF(IFERROR(VLOOKUP(E1202,Store_Showcase!B2:H144,{6}, FALSE), TRUE)=TRUE, IF(IFERROR(VLOOKUP(E1202,Store_SRP!B2:H110,{6}, FALSE), TRUE)=TRUE,VLOOKUP(E1202,Store_VAM!B2:H273,{6}, FALSE),VLOOKUP(E1202,Store_SRP!B2:H110,{6}, FALSE)), VLOOKUP(E1202,Store_Showcase!B2:H144,{6}, FALSE))</f>
      </c>
      <c r="AH1202">
        <f>VLOOKUP(G1202,Sku_Consolidated!A2:R957,18,FALSE)</f>
      </c>
      <c r="AI1202">
        <f>VLOOKUP(G1202,Sku_Consolidated!A2:S957,19,FALSE)</f>
      </c>
      <c r="AJ1202">
        <f>VLOOKUP(G1202,Sku_Consolidated!A2:T957,20,FALSE)</f>
      </c>
    </row>
    <row r="1203" spans="1:36" x14ac:dyDescent="0.25">
      <c r="A1203">
        <v>2024</v>
      </c>
      <c r="B1203" t="s">
        <v>31</v>
      </c>
      <c r="C1203" t="s">
        <v>32</v>
      </c>
      <c r="D1203" t="s">
        <v>33</v>
      </c>
      <c r="E1203">
        <v>616</v>
      </c>
      <c r="F1203">
        <f>IF(IFERROR(VLOOKUP(E1203,Store_Showcase!B2:H144,{2}, FALSE), TRUE)=TRUE, IF(IFERROR(VLOOKUP(E1203,Store_SRP!B2:H110,{2}, FALSE), TRUE)=TRUE,VLOOKUP(E1203,Store_VAM!B2:H273,{2}, FALSE),VLOOKUP(E1203,Store_SRP!B2:H110,{2}, FALSE)), VLOOKUP(E1203,Store_Showcase!B2:H144,{2}, FALSE))</f>
      </c>
      <c r="G1203">
        <v>671781</v>
      </c>
      <c r="H1203" t="s">
        <v>1676</v>
      </c>
      <c r="I1203" s="8" t="s">
        <v>2006</v>
      </c>
      <c r="J1203" t="s">
        <v>493</v>
      </c>
      <c r="K1203" s="8">
        <f>IF(J1203="PCK", I1203, 0)</f>
      </c>
      <c r="L1203" s="8">
        <f>IF(J1203="KLS", I1203, IF(J1203="PCK", I1203*VLOOKUP(G1203,Sku_Consolidated!A2:U957,21, FALSE),I1203*VLOOKUP(G1203,Sku_Consolidated!A2:U957,21, FALSE)))</f>
      </c>
      <c r="M1203" s="8">
        <f>IF(J1203="PCS", I1203, 0)</f>
      </c>
      <c r="N1203" s="8" t="s">
        <v>2650</v>
      </c>
      <c r="O1203" s="8">
        <f>N1203 * VLOOKUP(E1203&amp;VLOOKUP(G1203,Sku_Consolidated!A2:Q957,17,FALSE),Sku_CommRate!A2:E1002, 5, FALSE)</f>
      </c>
      <c r="P1203" s="8">
        <f>N1203 - O1203</f>
      </c>
      <c r="Q1203">
        <f>VLOOKUP(G1203,Sku_Consolidated!A2:G957,7, FALSE)</f>
      </c>
      <c r="R1203">
        <f>IF(IFERROR(VLOOKUP(E1203,Store_Showcase!B2:H144,7, FALSE), TRUE)=TRUE, IF(IFERROR(VLOOKUP(E1203,Store_SRP!B2:H110,7, FALSE), TRUE)=TRUE,VLOOKUP(E1203,Store_VAM!B2:H273,7, FALSE),VLOOKUP(E1203,Store_SRP!B2:H110,7, FALSE)), VLOOKUP(E1203,Store_Showcase!B2:H144,7, FALSE))</f>
      </c>
      <c r="S1203">
        <f>IF(IFERROR(VLOOKUP(E1203,Store_Showcase!B2:I144,8, FALSE), TRUE)=TRUE, IF(IFERROR(VLOOKUP(E1203,Store_SRP!B2:I110,8, FALSE), TRUE)=TRUE,VLOOKUP(E1203,Store_VAM!B2:I273,8, FALSE),VLOOKUP(E1203,Store_SRP!B2:I110,8, FALSE)), VLOOKUP(E1203,Store_Showcase!B2:I144,8, FALSE))</f>
      </c>
      <c r="T1203">
        <f>VLOOKUP(G1203,Sku_Consolidated!A2:R957,18,FALSE)</f>
      </c>
      <c r="U1203">
        <v>2100006717815</v>
      </c>
      <c r="V1203">
        <f>IF(VLOOKUP(G1203,Sku_Consolidated!A2:S957,19,FALSE)="SHOWCASE", VLOOKUP(E1203,Store_Showcase!B2:L144,11, FALSE), IF(VLOOKUP(G1203,Sku_Consolidated!A2:S957,19,FALSE)="VAM",VLOOKUP(E1203,Store_VAM!B2:L273,11, FALSE),VLOOKUP(E1203,Store_SRP!B2:L110,11, FALSE)))</f>
      </c>
      <c r="W1203">
        <f>VLOOKUP(G1203,Sku_Consolidated!A2:W957,11,FALSE)</f>
      </c>
      <c r="X1203">
        <f>VLOOKUP(G1203,Sku_Consolidated!A2:H957,8,FALSE)</f>
      </c>
      <c r="Y1203">
        <f>VLOOKUP(G1203,Sku_Consolidated!A2:I957,9,FALSE)</f>
      </c>
      <c r="Z1203" t="s">
        <v>38</v>
      </c>
      <c r="AA1203">
        <f>VLOOKUP(G1203,Sku_Consolidated!A2:E957,5,FALSE)</f>
      </c>
      <c r="AB1203">
        <f>IF(VLOOKUP(G1203,Sku_Consolidated!A2:S957,19,FALSE)="SHOWCASE", VLOOKUP(E1203,Store_Showcase!B2:N144,13, FALSE), IF(VLOOKUP(G1203,Sku_Consolidated!A2:S957,19,FALSE)="VAM",VLOOKUP(E1203,Store_VAM!B2:N273,13, FALSE),VLOOKUP(E1203,Store_SRP!B2:N110,13, FALSE)))</f>
      </c>
      <c r="AC1203">
        <f>IF(IFERROR(AB1203,TRUE)=TRUE, "-","OK")</f>
      </c>
      <c r="AD1203" s="8" t="s">
        <v>2650</v>
      </c>
      <c r="AE1203" s="8" t="s">
        <v>39</v>
      </c>
      <c r="AF1203">
        <f>IF(IFERROR(VLOOKUP(E1203,Store_Showcase!B2:H144,{5}, FALSE), TRUE)=TRUE, IF(IFERROR(VLOOKUP(E1203,Store_SRP!B2:H110,{5}, FALSE), TRUE)=TRUE,VLOOKUP(E1203,Store_VAM!B2:H273,{5}, FALSE),VLOOKUP(E1203,Store_SRP!B2:H110,{5}, FALSE)), VLOOKUP(E1203,Store_Showcase!B2:H144,{5}, FALSE))</f>
      </c>
      <c r="AG1203">
        <f>IF(IFERROR(VLOOKUP(E1203,Store_Showcase!B2:H144,{6}, FALSE), TRUE)=TRUE, IF(IFERROR(VLOOKUP(E1203,Store_SRP!B2:H110,{6}, FALSE), TRUE)=TRUE,VLOOKUP(E1203,Store_VAM!B2:H273,{6}, FALSE),VLOOKUP(E1203,Store_SRP!B2:H110,{6}, FALSE)), VLOOKUP(E1203,Store_Showcase!B2:H144,{6}, FALSE))</f>
      </c>
      <c r="AH1203">
        <f>VLOOKUP(G1203,Sku_Consolidated!A2:R957,18,FALSE)</f>
      </c>
      <c r="AI1203">
        <f>VLOOKUP(G1203,Sku_Consolidated!A2:S957,19,FALSE)</f>
      </c>
      <c r="AJ1203">
        <f>VLOOKUP(G1203,Sku_Consolidated!A2:T957,20,FALSE)</f>
      </c>
    </row>
    <row r="1204" spans="1:36" x14ac:dyDescent="0.25">
      <c r="A1204">
        <v>2024</v>
      </c>
      <c r="B1204" t="s">
        <v>31</v>
      </c>
      <c r="C1204" t="s">
        <v>32</v>
      </c>
      <c r="D1204" t="s">
        <v>33</v>
      </c>
      <c r="E1204">
        <v>4040</v>
      </c>
      <c r="F1204">
        <f>IF(IFERROR(VLOOKUP(E1204,Store_Showcase!B2:H144,{2}, FALSE), TRUE)=TRUE, IF(IFERROR(VLOOKUP(E1204,Store_SRP!B2:H110,{2}, FALSE), TRUE)=TRUE,VLOOKUP(E1204,Store_VAM!B2:H273,{2}, FALSE),VLOOKUP(E1204,Store_SRP!B2:H110,{2}, FALSE)), VLOOKUP(E1204,Store_Showcase!B2:H144,{2}, FALSE))</f>
      </c>
      <c r="G1204">
        <v>691210</v>
      </c>
      <c r="H1204" t="s">
        <v>2649</v>
      </c>
      <c r="I1204" s="8" t="s">
        <v>2006</v>
      </c>
      <c r="J1204" t="s">
        <v>493</v>
      </c>
      <c r="K1204" s="8">
        <f>IF(J1204="PCK", I1204, 0)</f>
      </c>
      <c r="L1204" s="8">
        <f>IF(J1204="KLS", I1204, IF(J1204="PCK", I1204*VLOOKUP(G1204,Sku_Consolidated!A2:U957,21, FALSE),I1204*VLOOKUP(G1204,Sku_Consolidated!A2:U957,21, FALSE)))</f>
      </c>
      <c r="M1204" s="8">
        <f>IF(J1204="PCS", I1204, 0)</f>
      </c>
      <c r="N1204" s="8" t="s">
        <v>2650</v>
      </c>
      <c r="O1204" s="8">
        <f>N1204 * VLOOKUP(E1204&amp;VLOOKUP(G1204,Sku_Consolidated!A2:Q957,17,FALSE),Sku_CommRate!A2:E1002, 5, FALSE)</f>
      </c>
      <c r="P1204" s="8">
        <f>N1204 - O1204</f>
      </c>
      <c r="Q1204">
        <f>VLOOKUP(G1204,Sku_Consolidated!A2:G957,7, FALSE)</f>
      </c>
      <c r="R1204">
        <f>IF(IFERROR(VLOOKUP(E1204,Store_Showcase!B2:H144,7, FALSE), TRUE)=TRUE, IF(IFERROR(VLOOKUP(E1204,Store_SRP!B2:H110,7, FALSE), TRUE)=TRUE,VLOOKUP(E1204,Store_VAM!B2:H273,7, FALSE),VLOOKUP(E1204,Store_SRP!B2:H110,7, FALSE)), VLOOKUP(E1204,Store_Showcase!B2:H144,7, FALSE))</f>
      </c>
      <c r="S1204">
        <f>IF(IFERROR(VLOOKUP(E1204,Store_Showcase!B2:I144,8, FALSE), TRUE)=TRUE, IF(IFERROR(VLOOKUP(E1204,Store_SRP!B2:I110,8, FALSE), TRUE)=TRUE,VLOOKUP(E1204,Store_VAM!B2:I273,8, FALSE),VLOOKUP(E1204,Store_SRP!B2:I110,8, FALSE)), VLOOKUP(E1204,Store_Showcase!B2:I144,8, FALSE))</f>
      </c>
      <c r="T1204">
        <f>VLOOKUP(G1204,Sku_Consolidated!A2:R957,18,FALSE)</f>
      </c>
      <c r="U1204">
        <v>4806532531793</v>
      </c>
      <c r="V1204">
        <f>IF(VLOOKUP(G1204,Sku_Consolidated!A2:S957,19,FALSE)="SHOWCASE", VLOOKUP(E1204,Store_Showcase!B2:L144,11, FALSE), IF(VLOOKUP(G1204,Sku_Consolidated!A2:S957,19,FALSE)="VAM",VLOOKUP(E1204,Store_VAM!B2:L273,11, FALSE),VLOOKUP(E1204,Store_SRP!B2:L110,11, FALSE)))</f>
      </c>
      <c r="W1204">
        <f>VLOOKUP(G1204,Sku_Consolidated!A2:W957,11,FALSE)</f>
      </c>
      <c r="X1204">
        <f>VLOOKUP(G1204,Sku_Consolidated!A2:H957,8,FALSE)</f>
      </c>
      <c r="Y1204">
        <f>VLOOKUP(G1204,Sku_Consolidated!A2:I957,9,FALSE)</f>
      </c>
      <c r="Z1204" t="s">
        <v>38</v>
      </c>
      <c r="AA1204">
        <f>VLOOKUP(G1204,Sku_Consolidated!A2:E957,5,FALSE)</f>
      </c>
      <c r="AB1204">
        <f>IF(VLOOKUP(G1204,Sku_Consolidated!A2:S957,19,FALSE)="SHOWCASE", VLOOKUP(E1204,Store_Showcase!B2:N144,13, FALSE), IF(VLOOKUP(G1204,Sku_Consolidated!A2:S957,19,FALSE)="VAM",VLOOKUP(E1204,Store_VAM!B2:N273,13, FALSE),VLOOKUP(E1204,Store_SRP!B2:N110,13, FALSE)))</f>
      </c>
      <c r="AC1204">
        <f>IF(IFERROR(AB1204,TRUE)=TRUE, "-","OK")</f>
      </c>
      <c r="AD1204" s="8" t="s">
        <v>2650</v>
      </c>
      <c r="AE1204" s="8" t="s">
        <v>39</v>
      </c>
      <c r="AF1204">
        <f>IF(IFERROR(VLOOKUP(E1204,Store_Showcase!B2:H144,{5}, FALSE), TRUE)=TRUE, IF(IFERROR(VLOOKUP(E1204,Store_SRP!B2:H110,{5}, FALSE), TRUE)=TRUE,VLOOKUP(E1204,Store_VAM!B2:H273,{5}, FALSE),VLOOKUP(E1204,Store_SRP!B2:H110,{5}, FALSE)), VLOOKUP(E1204,Store_Showcase!B2:H144,{5}, FALSE))</f>
      </c>
      <c r="AG1204">
        <f>IF(IFERROR(VLOOKUP(E1204,Store_Showcase!B2:H144,{6}, FALSE), TRUE)=TRUE, IF(IFERROR(VLOOKUP(E1204,Store_SRP!B2:H110,{6}, FALSE), TRUE)=TRUE,VLOOKUP(E1204,Store_VAM!B2:H273,{6}, FALSE),VLOOKUP(E1204,Store_SRP!B2:H110,{6}, FALSE)), VLOOKUP(E1204,Store_Showcase!B2:H144,{6}, FALSE))</f>
      </c>
      <c r="AH1204">
        <f>VLOOKUP(G1204,Sku_Consolidated!A2:R957,18,FALSE)</f>
      </c>
      <c r="AI1204">
        <f>VLOOKUP(G1204,Sku_Consolidated!A2:S957,19,FALSE)</f>
      </c>
      <c r="AJ1204">
        <f>VLOOKUP(G1204,Sku_Consolidated!A2:T957,20,FALSE)</f>
      </c>
    </row>
    <row r="1205" spans="1:36" x14ac:dyDescent="0.25">
      <c r="A1205">
        <v>2024</v>
      </c>
      <c r="B1205" t="s">
        <v>31</v>
      </c>
      <c r="C1205" t="s">
        <v>32</v>
      </c>
      <c r="D1205" t="s">
        <v>33</v>
      </c>
      <c r="E1205">
        <v>246</v>
      </c>
      <c r="F1205">
        <f>IF(IFERROR(VLOOKUP(E1205,Store_Showcase!B2:H144,{2}, FALSE), TRUE)=TRUE, IF(IFERROR(VLOOKUP(E1205,Store_SRP!B2:H110,{2}, FALSE), TRUE)=TRUE,VLOOKUP(E1205,Store_VAM!B2:H273,{2}, FALSE),VLOOKUP(E1205,Store_SRP!B2:H110,{2}, FALSE)), VLOOKUP(E1205,Store_Showcase!B2:H144,{2}, FALSE))</f>
      </c>
      <c r="G1205">
        <v>687770</v>
      </c>
      <c r="H1205" t="s">
        <v>1487</v>
      </c>
      <c r="I1205" s="8" t="s">
        <v>1364</v>
      </c>
      <c r="J1205" t="s">
        <v>493</v>
      </c>
      <c r="K1205" s="8">
        <f>IF(J1205="PCK", I1205, 0)</f>
      </c>
      <c r="L1205" s="8">
        <f>IF(J1205="KLS", I1205, IF(J1205="PCK", I1205*VLOOKUP(G1205,Sku_Consolidated!A2:U957,21, FALSE),I1205*VLOOKUP(G1205,Sku_Consolidated!A2:U957,21, FALSE)))</f>
      </c>
      <c r="M1205" s="8">
        <f>IF(J1205="PCS", I1205, 0)</f>
      </c>
      <c r="N1205" s="8" t="s">
        <v>2651</v>
      </c>
      <c r="O1205" s="8">
        <f>N1205 * VLOOKUP(E1205&amp;VLOOKUP(G1205,Sku_Consolidated!A2:Q957,17,FALSE),Sku_CommRate!A2:E1002, 5, FALSE)</f>
      </c>
      <c r="P1205" s="8">
        <f>N1205 - O1205</f>
      </c>
      <c r="Q1205">
        <f>VLOOKUP(G1205,Sku_Consolidated!A2:G957,7, FALSE)</f>
      </c>
      <c r="R1205">
        <f>IF(IFERROR(VLOOKUP(E1205,Store_Showcase!B2:H144,7, FALSE), TRUE)=TRUE, IF(IFERROR(VLOOKUP(E1205,Store_SRP!B2:H110,7, FALSE), TRUE)=TRUE,VLOOKUP(E1205,Store_VAM!B2:H273,7, FALSE),VLOOKUP(E1205,Store_SRP!B2:H110,7, FALSE)), VLOOKUP(E1205,Store_Showcase!B2:H144,7, FALSE))</f>
      </c>
      <c r="S1205">
        <f>IF(IFERROR(VLOOKUP(E1205,Store_Showcase!B2:I144,8, FALSE), TRUE)=TRUE, IF(IFERROR(VLOOKUP(E1205,Store_SRP!B2:I110,8, FALSE), TRUE)=TRUE,VLOOKUP(E1205,Store_VAM!B2:I273,8, FALSE),VLOOKUP(E1205,Store_SRP!B2:I110,8, FALSE)), VLOOKUP(E1205,Store_Showcase!B2:I144,8, FALSE))</f>
      </c>
      <c r="T1205">
        <f>VLOOKUP(G1205,Sku_Consolidated!A2:R957,18,FALSE)</f>
      </c>
      <c r="U1205">
        <v>4806532531526</v>
      </c>
      <c r="V1205">
        <f>IF(VLOOKUP(G1205,Sku_Consolidated!A2:S957,19,FALSE)="SHOWCASE", VLOOKUP(E1205,Store_Showcase!B2:L144,11, FALSE), IF(VLOOKUP(G1205,Sku_Consolidated!A2:S957,19,FALSE)="VAM",VLOOKUP(E1205,Store_VAM!B2:L273,11, FALSE),VLOOKUP(E1205,Store_SRP!B2:L110,11, FALSE)))</f>
      </c>
      <c r="W1205">
        <f>VLOOKUP(G1205,Sku_Consolidated!A2:W957,11,FALSE)</f>
      </c>
      <c r="X1205">
        <f>VLOOKUP(G1205,Sku_Consolidated!A2:H957,8,FALSE)</f>
      </c>
      <c r="Y1205">
        <f>VLOOKUP(G1205,Sku_Consolidated!A2:I957,9,FALSE)</f>
      </c>
      <c r="Z1205" t="s">
        <v>38</v>
      </c>
      <c r="AA1205">
        <f>VLOOKUP(G1205,Sku_Consolidated!A2:E957,5,FALSE)</f>
      </c>
      <c r="AB1205">
        <f>IF(VLOOKUP(G1205,Sku_Consolidated!A2:S957,19,FALSE)="SHOWCASE", VLOOKUP(E1205,Store_Showcase!B2:N144,13, FALSE), IF(VLOOKUP(G1205,Sku_Consolidated!A2:S957,19,FALSE)="VAM",VLOOKUP(E1205,Store_VAM!B2:N273,13, FALSE),VLOOKUP(E1205,Store_SRP!B2:N110,13, FALSE)))</f>
      </c>
      <c r="AC1205">
        <f>IF(IFERROR(AB1205,TRUE)=TRUE, "-","OK")</f>
      </c>
      <c r="AD1205" s="8" t="s">
        <v>2652</v>
      </c>
      <c r="AE1205" s="8" t="s">
        <v>2653</v>
      </c>
      <c r="AF1205">
        <f>IF(IFERROR(VLOOKUP(E1205,Store_Showcase!B2:H144,{5}, FALSE), TRUE)=TRUE, IF(IFERROR(VLOOKUP(E1205,Store_SRP!B2:H110,{5}, FALSE), TRUE)=TRUE,VLOOKUP(E1205,Store_VAM!B2:H273,{5}, FALSE),VLOOKUP(E1205,Store_SRP!B2:H110,{5}, FALSE)), VLOOKUP(E1205,Store_Showcase!B2:H144,{5}, FALSE))</f>
      </c>
      <c r="AG1205">
        <f>IF(IFERROR(VLOOKUP(E1205,Store_Showcase!B2:H144,{6}, FALSE), TRUE)=TRUE, IF(IFERROR(VLOOKUP(E1205,Store_SRP!B2:H110,{6}, FALSE), TRUE)=TRUE,VLOOKUP(E1205,Store_VAM!B2:H273,{6}, FALSE),VLOOKUP(E1205,Store_SRP!B2:H110,{6}, FALSE)), VLOOKUP(E1205,Store_Showcase!B2:H144,{6}, FALSE))</f>
      </c>
      <c r="AH1205">
        <f>VLOOKUP(G1205,Sku_Consolidated!A2:R957,18,FALSE)</f>
      </c>
      <c r="AI1205">
        <f>VLOOKUP(G1205,Sku_Consolidated!A2:S957,19,FALSE)</f>
      </c>
      <c r="AJ1205">
        <f>VLOOKUP(G1205,Sku_Consolidated!A2:T957,20,FALSE)</f>
      </c>
    </row>
    <row r="1206" spans="1:36" x14ac:dyDescent="0.25">
      <c r="A1206">
        <v>2024</v>
      </c>
      <c r="B1206" t="s">
        <v>31</v>
      </c>
      <c r="C1206" t="s">
        <v>32</v>
      </c>
      <c r="D1206" t="s">
        <v>33</v>
      </c>
      <c r="E1206">
        <v>266</v>
      </c>
      <c r="F1206">
        <f>IF(IFERROR(VLOOKUP(E1206,Store_Showcase!B2:H144,{2}, FALSE), TRUE)=TRUE, IF(IFERROR(VLOOKUP(E1206,Store_SRP!B2:H110,{2}, FALSE), TRUE)=TRUE,VLOOKUP(E1206,Store_VAM!B2:H273,{2}, FALSE),VLOOKUP(E1206,Store_SRP!B2:H110,{2}, FALSE)), VLOOKUP(E1206,Store_Showcase!B2:H144,{2}, FALSE))</f>
      </c>
      <c r="G1206">
        <v>655709</v>
      </c>
      <c r="H1206" t="s">
        <v>318</v>
      </c>
      <c r="I1206" s="8" t="s">
        <v>2654</v>
      </c>
      <c r="J1206" t="s">
        <v>36</v>
      </c>
      <c r="K1206" s="8">
        <f>IF(J1206="PCK", I1206, 0)</f>
      </c>
      <c r="L1206" s="8">
        <f>IF(J1206="KLS", I1206, IF(J1206="PCK", I1206*VLOOKUP(G1206,Sku_Consolidated!A2:U957,21, FALSE),I1206*VLOOKUP(G1206,Sku_Consolidated!A2:U957,21, FALSE)))</f>
      </c>
      <c r="M1206" s="8">
        <f>IF(J1206="PCS", I1206, 0)</f>
      </c>
      <c r="N1206" s="8" t="s">
        <v>2655</v>
      </c>
      <c r="O1206" s="8">
        <f>N1206 * VLOOKUP(E1206&amp;VLOOKUP(G1206,Sku_Consolidated!A2:Q957,17,FALSE),Sku_CommRate!A2:E1002, 5, FALSE)</f>
      </c>
      <c r="P1206" s="8">
        <f>N1206 - O1206</f>
      </c>
      <c r="Q1206">
        <f>VLOOKUP(G1206,Sku_Consolidated!A2:G957,7, FALSE)</f>
      </c>
      <c r="R1206">
        <f>IF(IFERROR(VLOOKUP(E1206,Store_Showcase!B2:H144,7, FALSE), TRUE)=TRUE, IF(IFERROR(VLOOKUP(E1206,Store_SRP!B2:H110,7, FALSE), TRUE)=TRUE,VLOOKUP(E1206,Store_VAM!B2:H273,7, FALSE),VLOOKUP(E1206,Store_SRP!B2:H110,7, FALSE)), VLOOKUP(E1206,Store_Showcase!B2:H144,7, FALSE))</f>
      </c>
      <c r="S1206">
        <f>IF(IFERROR(VLOOKUP(E1206,Store_Showcase!B2:I144,8, FALSE), TRUE)=TRUE, IF(IFERROR(VLOOKUP(E1206,Store_SRP!B2:I110,8, FALSE), TRUE)=TRUE,VLOOKUP(E1206,Store_VAM!B2:I273,8, FALSE),VLOOKUP(E1206,Store_SRP!B2:I110,8, FALSE)), VLOOKUP(E1206,Store_Showcase!B2:I144,8, FALSE))</f>
      </c>
      <c r="T1206">
        <f>VLOOKUP(G1206,Sku_Consolidated!A2:R957,18,FALSE)</f>
      </c>
      <c r="U1206">
        <v>6437</v>
      </c>
      <c r="V1206">
        <f>IF(VLOOKUP(G1206,Sku_Consolidated!A2:S957,19,FALSE)="SHOWCASE", VLOOKUP(E1206,Store_Showcase!B2:L144,11, FALSE), IF(VLOOKUP(G1206,Sku_Consolidated!A2:S957,19,FALSE)="VAM",VLOOKUP(E1206,Store_VAM!B2:L273,11, FALSE),VLOOKUP(E1206,Store_SRP!B2:L110,11, FALSE)))</f>
      </c>
      <c r="W1206">
        <f>VLOOKUP(G1206,Sku_Consolidated!A2:W957,11,FALSE)</f>
      </c>
      <c r="X1206">
        <f>VLOOKUP(G1206,Sku_Consolidated!A2:H957,8,FALSE)</f>
      </c>
      <c r="Y1206">
        <f>VLOOKUP(G1206,Sku_Consolidated!A2:I957,9,FALSE)</f>
      </c>
      <c r="Z1206" t="s">
        <v>38</v>
      </c>
      <c r="AA1206">
        <f>VLOOKUP(G1206,Sku_Consolidated!A2:E957,5,FALSE)</f>
      </c>
      <c r="AB1206">
        <f>IF(VLOOKUP(G1206,Sku_Consolidated!A2:S957,19,FALSE)="SHOWCASE", VLOOKUP(E1206,Store_Showcase!B2:N144,13, FALSE), IF(VLOOKUP(G1206,Sku_Consolidated!A2:S957,19,FALSE)="VAM",VLOOKUP(E1206,Store_VAM!B2:N273,13, FALSE),VLOOKUP(E1206,Store_SRP!B2:N110,13, FALSE)))</f>
      </c>
      <c r="AC1206">
        <f>IF(IFERROR(AB1206,TRUE)=TRUE, "-","OK")</f>
      </c>
      <c r="AD1206" s="8" t="s">
        <v>2655</v>
      </c>
      <c r="AE1206" s="8" t="s">
        <v>39</v>
      </c>
      <c r="AF1206">
        <f>IF(IFERROR(VLOOKUP(E1206,Store_Showcase!B2:H144,{5}, FALSE), TRUE)=TRUE, IF(IFERROR(VLOOKUP(E1206,Store_SRP!B2:H110,{5}, FALSE), TRUE)=TRUE,VLOOKUP(E1206,Store_VAM!B2:H273,{5}, FALSE),VLOOKUP(E1206,Store_SRP!B2:H110,{5}, FALSE)), VLOOKUP(E1206,Store_Showcase!B2:H144,{5}, FALSE))</f>
      </c>
      <c r="AG1206">
        <f>IF(IFERROR(VLOOKUP(E1206,Store_Showcase!B2:H144,{6}, FALSE), TRUE)=TRUE, IF(IFERROR(VLOOKUP(E1206,Store_SRP!B2:H110,{6}, FALSE), TRUE)=TRUE,VLOOKUP(E1206,Store_VAM!B2:H273,{6}, FALSE),VLOOKUP(E1206,Store_SRP!B2:H110,{6}, FALSE)), VLOOKUP(E1206,Store_Showcase!B2:H144,{6}, FALSE))</f>
      </c>
      <c r="AH1206">
        <f>VLOOKUP(G1206,Sku_Consolidated!A2:R957,18,FALSE)</f>
      </c>
      <c r="AI1206">
        <f>VLOOKUP(G1206,Sku_Consolidated!A2:S957,19,FALSE)</f>
      </c>
      <c r="AJ1206">
        <f>VLOOKUP(G1206,Sku_Consolidated!A2:T957,20,FALSE)</f>
      </c>
    </row>
    <row r="1207" spans="1:36" x14ac:dyDescent="0.25">
      <c r="A1207">
        <v>2024</v>
      </c>
      <c r="B1207" t="s">
        <v>31</v>
      </c>
      <c r="C1207" t="s">
        <v>32</v>
      </c>
      <c r="D1207" t="s">
        <v>33</v>
      </c>
      <c r="E1207">
        <v>717</v>
      </c>
      <c r="F1207">
        <f>IF(IFERROR(VLOOKUP(E1207,Store_Showcase!B2:H144,{2}, FALSE), TRUE)=TRUE, IF(IFERROR(VLOOKUP(E1207,Store_SRP!B2:H110,{2}, FALSE), TRUE)=TRUE,VLOOKUP(E1207,Store_VAM!B2:H273,{2}, FALSE),VLOOKUP(E1207,Store_SRP!B2:H110,{2}, FALSE)), VLOOKUP(E1207,Store_Showcase!B2:H144,{2}, FALSE))</f>
      </c>
      <c r="G1207">
        <v>655307</v>
      </c>
      <c r="H1207" t="s">
        <v>389</v>
      </c>
      <c r="I1207" s="8" t="s">
        <v>2300</v>
      </c>
      <c r="J1207" t="s">
        <v>36</v>
      </c>
      <c r="K1207" s="8">
        <f>IF(J1207="PCK", I1207, 0)</f>
      </c>
      <c r="L1207" s="8">
        <f>IF(J1207="KLS", I1207, IF(J1207="PCK", I1207*VLOOKUP(G1207,Sku_Consolidated!A2:U957,21, FALSE),I1207*VLOOKUP(G1207,Sku_Consolidated!A2:U957,21, FALSE)))</f>
      </c>
      <c r="M1207" s="8">
        <f>IF(J1207="PCS", I1207, 0)</f>
      </c>
      <c r="N1207" s="8" t="s">
        <v>2656</v>
      </c>
      <c r="O1207" s="8">
        <f>N1207 * VLOOKUP(E1207&amp;VLOOKUP(G1207,Sku_Consolidated!A2:Q957,17,FALSE),Sku_CommRate!A2:E1002, 5, FALSE)</f>
      </c>
      <c r="P1207" s="8">
        <f>N1207 - O1207</f>
      </c>
      <c r="Q1207">
        <f>VLOOKUP(G1207,Sku_Consolidated!A2:G957,7, FALSE)</f>
      </c>
      <c r="R1207">
        <f>IF(IFERROR(VLOOKUP(E1207,Store_Showcase!B2:H144,7, FALSE), TRUE)=TRUE, IF(IFERROR(VLOOKUP(E1207,Store_SRP!B2:H110,7, FALSE), TRUE)=TRUE,VLOOKUP(E1207,Store_VAM!B2:H273,7, FALSE),VLOOKUP(E1207,Store_SRP!B2:H110,7, FALSE)), VLOOKUP(E1207,Store_Showcase!B2:H144,7, FALSE))</f>
      </c>
      <c r="S1207">
        <f>IF(IFERROR(VLOOKUP(E1207,Store_Showcase!B2:I144,8, FALSE), TRUE)=TRUE, IF(IFERROR(VLOOKUP(E1207,Store_SRP!B2:I110,8, FALSE), TRUE)=TRUE,VLOOKUP(E1207,Store_VAM!B2:I273,8, FALSE),VLOOKUP(E1207,Store_SRP!B2:I110,8, FALSE)), VLOOKUP(E1207,Store_Showcase!B2:I144,8, FALSE))</f>
      </c>
      <c r="T1207">
        <f>VLOOKUP(G1207,Sku_Consolidated!A2:R957,18,FALSE)</f>
      </c>
      <c r="U1207">
        <v>6234</v>
      </c>
      <c r="V1207">
        <f>IF(VLOOKUP(G1207,Sku_Consolidated!A2:S957,19,FALSE)="SHOWCASE", VLOOKUP(E1207,Store_Showcase!B2:L144,11, FALSE), IF(VLOOKUP(G1207,Sku_Consolidated!A2:S957,19,FALSE)="VAM",VLOOKUP(E1207,Store_VAM!B2:L273,11, FALSE),VLOOKUP(E1207,Store_SRP!B2:L110,11, FALSE)))</f>
      </c>
      <c r="W1207">
        <f>VLOOKUP(G1207,Sku_Consolidated!A2:W957,11,FALSE)</f>
      </c>
      <c r="X1207">
        <f>VLOOKUP(G1207,Sku_Consolidated!A2:H957,8,FALSE)</f>
      </c>
      <c r="Y1207">
        <f>VLOOKUP(G1207,Sku_Consolidated!A2:I957,9,FALSE)</f>
      </c>
      <c r="Z1207" t="s">
        <v>38</v>
      </c>
      <c r="AA1207">
        <f>VLOOKUP(G1207,Sku_Consolidated!A2:E957,5,FALSE)</f>
      </c>
      <c r="AB1207">
        <f>IF(VLOOKUP(G1207,Sku_Consolidated!A2:S957,19,FALSE)="SHOWCASE", VLOOKUP(E1207,Store_Showcase!B2:N144,13, FALSE), IF(VLOOKUP(G1207,Sku_Consolidated!A2:S957,19,FALSE)="VAM",VLOOKUP(E1207,Store_VAM!B2:N273,13, FALSE),VLOOKUP(E1207,Store_SRP!B2:N110,13, FALSE)))</f>
      </c>
      <c r="AC1207">
        <f>IF(IFERROR(AB1207,TRUE)=TRUE, "-","OK")</f>
      </c>
      <c r="AD1207" s="8" t="s">
        <v>2656</v>
      </c>
      <c r="AE1207" s="8" t="s">
        <v>39</v>
      </c>
      <c r="AF1207">
        <f>IF(IFERROR(VLOOKUP(E1207,Store_Showcase!B2:H144,{5}, FALSE), TRUE)=TRUE, IF(IFERROR(VLOOKUP(E1207,Store_SRP!B2:H110,{5}, FALSE), TRUE)=TRUE,VLOOKUP(E1207,Store_VAM!B2:H273,{5}, FALSE),VLOOKUP(E1207,Store_SRP!B2:H110,{5}, FALSE)), VLOOKUP(E1207,Store_Showcase!B2:H144,{5}, FALSE))</f>
      </c>
      <c r="AG1207">
        <f>IF(IFERROR(VLOOKUP(E1207,Store_Showcase!B2:H144,{6}, FALSE), TRUE)=TRUE, IF(IFERROR(VLOOKUP(E1207,Store_SRP!B2:H110,{6}, FALSE), TRUE)=TRUE,VLOOKUP(E1207,Store_VAM!B2:H273,{6}, FALSE),VLOOKUP(E1207,Store_SRP!B2:H110,{6}, FALSE)), VLOOKUP(E1207,Store_Showcase!B2:H144,{6}, FALSE))</f>
      </c>
      <c r="AH1207">
        <f>VLOOKUP(G1207,Sku_Consolidated!A2:R957,18,FALSE)</f>
      </c>
      <c r="AI1207">
        <f>VLOOKUP(G1207,Sku_Consolidated!A2:S957,19,FALSE)</f>
      </c>
      <c r="AJ1207">
        <f>VLOOKUP(G1207,Sku_Consolidated!A2:T957,20,FALSE)</f>
      </c>
    </row>
    <row r="1208" spans="1:36" x14ac:dyDescent="0.25">
      <c r="A1208">
        <v>2024</v>
      </c>
      <c r="B1208" t="s">
        <v>31</v>
      </c>
      <c r="C1208" t="s">
        <v>32</v>
      </c>
      <c r="D1208" t="s">
        <v>33</v>
      </c>
      <c r="E1208">
        <v>485</v>
      </c>
      <c r="F1208">
        <f>IF(IFERROR(VLOOKUP(E1208,Store_Showcase!B2:H144,{2}, FALSE), TRUE)=TRUE, IF(IFERROR(VLOOKUP(E1208,Store_SRP!B2:H110,{2}, FALSE), TRUE)=TRUE,VLOOKUP(E1208,Store_VAM!B2:H273,{2}, FALSE),VLOOKUP(E1208,Store_SRP!B2:H110,{2}, FALSE)), VLOOKUP(E1208,Store_Showcase!B2:H144,{2}, FALSE))</f>
      </c>
      <c r="G1208">
        <v>655732</v>
      </c>
      <c r="H1208" t="s">
        <v>1172</v>
      </c>
      <c r="I1208" s="8" t="s">
        <v>2657</v>
      </c>
      <c r="J1208" t="s">
        <v>36</v>
      </c>
      <c r="K1208" s="8">
        <f>IF(J1208="PCK", I1208, 0)</f>
      </c>
      <c r="L1208" s="8">
        <f>IF(J1208="KLS", I1208, IF(J1208="PCK", I1208*VLOOKUP(G1208,Sku_Consolidated!A2:U957,21, FALSE),I1208*VLOOKUP(G1208,Sku_Consolidated!A2:U957,21, FALSE)))</f>
      </c>
      <c r="M1208" s="8">
        <f>IF(J1208="PCS", I1208, 0)</f>
      </c>
      <c r="N1208" s="8" t="s">
        <v>2658</v>
      </c>
      <c r="O1208" s="8">
        <f>N1208 * VLOOKUP(E1208&amp;VLOOKUP(G1208,Sku_Consolidated!A2:Q957,17,FALSE),Sku_CommRate!A2:E1002, 5, FALSE)</f>
      </c>
      <c r="P1208" s="8">
        <f>N1208 - O1208</f>
      </c>
      <c r="Q1208">
        <f>VLOOKUP(G1208,Sku_Consolidated!A2:G957,7, FALSE)</f>
      </c>
      <c r="R1208">
        <f>IF(IFERROR(VLOOKUP(E1208,Store_Showcase!B2:H144,7, FALSE), TRUE)=TRUE, IF(IFERROR(VLOOKUP(E1208,Store_SRP!B2:H110,7, FALSE), TRUE)=TRUE,VLOOKUP(E1208,Store_VAM!B2:H273,7, FALSE),VLOOKUP(E1208,Store_SRP!B2:H110,7, FALSE)), VLOOKUP(E1208,Store_Showcase!B2:H144,7, FALSE))</f>
      </c>
      <c r="S1208">
        <f>IF(IFERROR(VLOOKUP(E1208,Store_Showcase!B2:I144,8, FALSE), TRUE)=TRUE, IF(IFERROR(VLOOKUP(E1208,Store_SRP!B2:I110,8, FALSE), TRUE)=TRUE,VLOOKUP(E1208,Store_VAM!B2:I273,8, FALSE),VLOOKUP(E1208,Store_SRP!B2:I110,8, FALSE)), VLOOKUP(E1208,Store_Showcase!B2:I144,8, FALSE))</f>
      </c>
      <c r="T1208">
        <f>VLOOKUP(G1208,Sku_Consolidated!A2:R957,18,FALSE)</f>
      </c>
      <c r="U1208">
        <v>6453</v>
      </c>
      <c r="V1208">
        <f>IF(VLOOKUP(G1208,Sku_Consolidated!A2:S957,19,FALSE)="SHOWCASE", VLOOKUP(E1208,Store_Showcase!B2:L144,11, FALSE), IF(VLOOKUP(G1208,Sku_Consolidated!A2:S957,19,FALSE)="VAM",VLOOKUP(E1208,Store_VAM!B2:L273,11, FALSE),VLOOKUP(E1208,Store_SRP!B2:L110,11, FALSE)))</f>
      </c>
      <c r="W1208">
        <f>VLOOKUP(G1208,Sku_Consolidated!A2:W957,11,FALSE)</f>
      </c>
      <c r="X1208">
        <f>VLOOKUP(G1208,Sku_Consolidated!A2:H957,8,FALSE)</f>
      </c>
      <c r="Y1208">
        <f>VLOOKUP(G1208,Sku_Consolidated!A2:I957,9,FALSE)</f>
      </c>
      <c r="Z1208" t="s">
        <v>38</v>
      </c>
      <c r="AA1208">
        <f>VLOOKUP(G1208,Sku_Consolidated!A2:E957,5,FALSE)</f>
      </c>
      <c r="AB1208">
        <f>IF(VLOOKUP(G1208,Sku_Consolidated!A2:S957,19,FALSE)="SHOWCASE", VLOOKUP(E1208,Store_Showcase!B2:N144,13, FALSE), IF(VLOOKUP(G1208,Sku_Consolidated!A2:S957,19,FALSE)="VAM",VLOOKUP(E1208,Store_VAM!B2:N273,13, FALSE),VLOOKUP(E1208,Store_SRP!B2:N110,13, FALSE)))</f>
      </c>
      <c r="AC1208">
        <f>IF(IFERROR(AB1208,TRUE)=TRUE, "-","OK")</f>
      </c>
      <c r="AD1208" s="8" t="s">
        <v>2658</v>
      </c>
      <c r="AE1208" s="8" t="s">
        <v>39</v>
      </c>
      <c r="AF1208">
        <f>IF(IFERROR(VLOOKUP(E1208,Store_Showcase!B2:H144,{5}, FALSE), TRUE)=TRUE, IF(IFERROR(VLOOKUP(E1208,Store_SRP!B2:H110,{5}, FALSE), TRUE)=TRUE,VLOOKUP(E1208,Store_VAM!B2:H273,{5}, FALSE),VLOOKUP(E1208,Store_SRP!B2:H110,{5}, FALSE)), VLOOKUP(E1208,Store_Showcase!B2:H144,{5}, FALSE))</f>
      </c>
      <c r="AG1208">
        <f>IF(IFERROR(VLOOKUP(E1208,Store_Showcase!B2:H144,{6}, FALSE), TRUE)=TRUE, IF(IFERROR(VLOOKUP(E1208,Store_SRP!B2:H110,{6}, FALSE), TRUE)=TRUE,VLOOKUP(E1208,Store_VAM!B2:H273,{6}, FALSE),VLOOKUP(E1208,Store_SRP!B2:H110,{6}, FALSE)), VLOOKUP(E1208,Store_Showcase!B2:H144,{6}, FALSE))</f>
      </c>
      <c r="AH1208">
        <f>VLOOKUP(G1208,Sku_Consolidated!A2:R957,18,FALSE)</f>
      </c>
      <c r="AI1208">
        <f>VLOOKUP(G1208,Sku_Consolidated!A2:S957,19,FALSE)</f>
      </c>
      <c r="AJ1208">
        <f>VLOOKUP(G1208,Sku_Consolidated!A2:T957,20,FALSE)</f>
      </c>
    </row>
    <row r="1209" spans="1:36" x14ac:dyDescent="0.25">
      <c r="A1209">
        <v>2024</v>
      </c>
      <c r="B1209" t="s">
        <v>31</v>
      </c>
      <c r="C1209" t="s">
        <v>32</v>
      </c>
      <c r="D1209" t="s">
        <v>33</v>
      </c>
      <c r="E1209">
        <v>149</v>
      </c>
      <c r="F1209">
        <f>IF(IFERROR(VLOOKUP(E1209,Store_Showcase!B2:H144,{2}, FALSE), TRUE)=TRUE, IF(IFERROR(VLOOKUP(E1209,Store_SRP!B2:H110,{2}, FALSE), TRUE)=TRUE,VLOOKUP(E1209,Store_VAM!B2:H273,{2}, FALSE),VLOOKUP(E1209,Store_SRP!B2:H110,{2}, FALSE)), VLOOKUP(E1209,Store_Showcase!B2:H144,{2}, FALSE))</f>
      </c>
      <c r="G1209">
        <v>687770</v>
      </c>
      <c r="H1209" t="s">
        <v>1487</v>
      </c>
      <c r="I1209" s="8" t="s">
        <v>1364</v>
      </c>
      <c r="J1209" t="s">
        <v>493</v>
      </c>
      <c r="K1209" s="8">
        <f>IF(J1209="PCK", I1209, 0)</f>
      </c>
      <c r="L1209" s="8">
        <f>IF(J1209="KLS", I1209, IF(J1209="PCK", I1209*VLOOKUP(G1209,Sku_Consolidated!A2:U957,21, FALSE),I1209*VLOOKUP(G1209,Sku_Consolidated!A2:U957,21, FALSE)))</f>
      </c>
      <c r="M1209" s="8">
        <f>IF(J1209="PCS", I1209, 0)</f>
      </c>
      <c r="N1209" s="8" t="s">
        <v>2659</v>
      </c>
      <c r="O1209" s="8">
        <f>N1209 * VLOOKUP(E1209&amp;VLOOKUP(G1209,Sku_Consolidated!A2:Q957,17,FALSE),Sku_CommRate!A2:E1002, 5, FALSE)</f>
      </c>
      <c r="P1209" s="8">
        <f>N1209 - O1209</f>
      </c>
      <c r="Q1209">
        <f>VLOOKUP(G1209,Sku_Consolidated!A2:G957,7, FALSE)</f>
      </c>
      <c r="R1209">
        <f>IF(IFERROR(VLOOKUP(E1209,Store_Showcase!B2:H144,7, FALSE), TRUE)=TRUE, IF(IFERROR(VLOOKUP(E1209,Store_SRP!B2:H110,7, FALSE), TRUE)=TRUE,VLOOKUP(E1209,Store_VAM!B2:H273,7, FALSE),VLOOKUP(E1209,Store_SRP!B2:H110,7, FALSE)), VLOOKUP(E1209,Store_Showcase!B2:H144,7, FALSE))</f>
      </c>
      <c r="S1209">
        <f>IF(IFERROR(VLOOKUP(E1209,Store_Showcase!B2:I144,8, FALSE), TRUE)=TRUE, IF(IFERROR(VLOOKUP(E1209,Store_SRP!B2:I110,8, FALSE), TRUE)=TRUE,VLOOKUP(E1209,Store_VAM!B2:I273,8, FALSE),VLOOKUP(E1209,Store_SRP!B2:I110,8, FALSE)), VLOOKUP(E1209,Store_Showcase!B2:I144,8, FALSE))</f>
      </c>
      <c r="T1209">
        <f>VLOOKUP(G1209,Sku_Consolidated!A2:R957,18,FALSE)</f>
      </c>
      <c r="U1209">
        <v>4806532531526</v>
      </c>
      <c r="V1209">
        <f>IF(VLOOKUP(G1209,Sku_Consolidated!A2:S957,19,FALSE)="SHOWCASE", VLOOKUP(E1209,Store_Showcase!B2:L144,11, FALSE), IF(VLOOKUP(G1209,Sku_Consolidated!A2:S957,19,FALSE)="VAM",VLOOKUP(E1209,Store_VAM!B2:L273,11, FALSE),VLOOKUP(E1209,Store_SRP!B2:L110,11, FALSE)))</f>
      </c>
      <c r="W1209">
        <f>VLOOKUP(G1209,Sku_Consolidated!A2:W957,11,FALSE)</f>
      </c>
      <c r="X1209">
        <f>VLOOKUP(G1209,Sku_Consolidated!A2:H957,8,FALSE)</f>
      </c>
      <c r="Y1209">
        <f>VLOOKUP(G1209,Sku_Consolidated!A2:I957,9,FALSE)</f>
      </c>
      <c r="Z1209" t="s">
        <v>38</v>
      </c>
      <c r="AA1209">
        <f>VLOOKUP(G1209,Sku_Consolidated!A2:E957,5,FALSE)</f>
      </c>
      <c r="AB1209">
        <f>IF(VLOOKUP(G1209,Sku_Consolidated!A2:S957,19,FALSE)="SHOWCASE", VLOOKUP(E1209,Store_Showcase!B2:N144,13, FALSE), IF(VLOOKUP(G1209,Sku_Consolidated!A2:S957,19,FALSE)="VAM",VLOOKUP(E1209,Store_VAM!B2:N273,13, FALSE),VLOOKUP(E1209,Store_SRP!B2:N110,13, FALSE)))</f>
      </c>
      <c r="AC1209">
        <f>IF(IFERROR(AB1209,TRUE)=TRUE, "-","OK")</f>
      </c>
      <c r="AD1209" s="8" t="s">
        <v>2660</v>
      </c>
      <c r="AE1209" s="8" t="s">
        <v>2661</v>
      </c>
      <c r="AF1209">
        <f>IF(IFERROR(VLOOKUP(E1209,Store_Showcase!B2:H144,{5}, FALSE), TRUE)=TRUE, IF(IFERROR(VLOOKUP(E1209,Store_SRP!B2:H110,{5}, FALSE), TRUE)=TRUE,VLOOKUP(E1209,Store_VAM!B2:H273,{5}, FALSE),VLOOKUP(E1209,Store_SRP!B2:H110,{5}, FALSE)), VLOOKUP(E1209,Store_Showcase!B2:H144,{5}, FALSE))</f>
      </c>
      <c r="AG1209">
        <f>IF(IFERROR(VLOOKUP(E1209,Store_Showcase!B2:H144,{6}, FALSE), TRUE)=TRUE, IF(IFERROR(VLOOKUP(E1209,Store_SRP!B2:H110,{6}, FALSE), TRUE)=TRUE,VLOOKUP(E1209,Store_VAM!B2:H273,{6}, FALSE),VLOOKUP(E1209,Store_SRP!B2:H110,{6}, FALSE)), VLOOKUP(E1209,Store_Showcase!B2:H144,{6}, FALSE))</f>
      </c>
      <c r="AH1209">
        <f>VLOOKUP(G1209,Sku_Consolidated!A2:R957,18,FALSE)</f>
      </c>
      <c r="AI1209">
        <f>VLOOKUP(G1209,Sku_Consolidated!A2:S957,19,FALSE)</f>
      </c>
      <c r="AJ1209">
        <f>VLOOKUP(G1209,Sku_Consolidated!A2:T957,20,FALSE)</f>
      </c>
    </row>
    <row r="1210" spans="1:36" x14ac:dyDescent="0.25">
      <c r="A1210">
        <v>2024</v>
      </c>
      <c r="B1210" t="s">
        <v>31</v>
      </c>
      <c r="C1210" t="s">
        <v>32</v>
      </c>
      <c r="D1210" t="s">
        <v>33</v>
      </c>
      <c r="E1210">
        <v>814</v>
      </c>
      <c r="F1210">
        <f>IF(IFERROR(VLOOKUP(E1210,Store_Showcase!B2:H144,{2}, FALSE), TRUE)=TRUE, IF(IFERROR(VLOOKUP(E1210,Store_SRP!B2:H110,{2}, FALSE), TRUE)=TRUE,VLOOKUP(E1210,Store_VAM!B2:H273,{2}, FALSE),VLOOKUP(E1210,Store_SRP!B2:H110,{2}, FALSE)), VLOOKUP(E1210,Store_Showcase!B2:H144,{2}, FALSE))</f>
      </c>
      <c r="G1210">
        <v>655538</v>
      </c>
      <c r="H1210" t="s">
        <v>374</v>
      </c>
      <c r="I1210" s="8" t="s">
        <v>2476</v>
      </c>
      <c r="J1210" t="s">
        <v>36</v>
      </c>
      <c r="K1210" s="8">
        <f>IF(J1210="PCK", I1210, 0)</f>
      </c>
      <c r="L1210" s="8">
        <f>IF(J1210="KLS", I1210, IF(J1210="PCK", I1210*VLOOKUP(G1210,Sku_Consolidated!A2:U957,21, FALSE),I1210*VLOOKUP(G1210,Sku_Consolidated!A2:U957,21, FALSE)))</f>
      </c>
      <c r="M1210" s="8">
        <f>IF(J1210="PCS", I1210, 0)</f>
      </c>
      <c r="N1210" s="8" t="s">
        <v>2662</v>
      </c>
      <c r="O1210" s="8">
        <f>N1210 * VLOOKUP(E1210&amp;VLOOKUP(G1210,Sku_Consolidated!A2:Q957,17,FALSE),Sku_CommRate!A2:E1002, 5, FALSE)</f>
      </c>
      <c r="P1210" s="8">
        <f>N1210 - O1210</f>
      </c>
      <c r="Q1210">
        <f>VLOOKUP(G1210,Sku_Consolidated!A2:G957,7, FALSE)</f>
      </c>
      <c r="R1210">
        <f>IF(IFERROR(VLOOKUP(E1210,Store_Showcase!B2:H144,7, FALSE), TRUE)=TRUE, IF(IFERROR(VLOOKUP(E1210,Store_SRP!B2:H110,7, FALSE), TRUE)=TRUE,VLOOKUP(E1210,Store_VAM!B2:H273,7, FALSE),VLOOKUP(E1210,Store_SRP!B2:H110,7, FALSE)), VLOOKUP(E1210,Store_Showcase!B2:H144,7, FALSE))</f>
      </c>
      <c r="S1210">
        <f>IF(IFERROR(VLOOKUP(E1210,Store_Showcase!B2:I144,8, FALSE), TRUE)=TRUE, IF(IFERROR(VLOOKUP(E1210,Store_SRP!B2:I110,8, FALSE), TRUE)=TRUE,VLOOKUP(E1210,Store_VAM!B2:I273,8, FALSE),VLOOKUP(E1210,Store_SRP!B2:I110,8, FALSE)), VLOOKUP(E1210,Store_Showcase!B2:I144,8, FALSE))</f>
      </c>
      <c r="T1210">
        <f>VLOOKUP(G1210,Sku_Consolidated!A2:R957,18,FALSE)</f>
      </c>
      <c r="U1210">
        <v>6359</v>
      </c>
      <c r="V1210">
        <f>IF(VLOOKUP(G1210,Sku_Consolidated!A2:S957,19,FALSE)="SHOWCASE", VLOOKUP(E1210,Store_Showcase!B2:L144,11, FALSE), IF(VLOOKUP(G1210,Sku_Consolidated!A2:S957,19,FALSE)="VAM",VLOOKUP(E1210,Store_VAM!B2:L273,11, FALSE),VLOOKUP(E1210,Store_SRP!B2:L110,11, FALSE)))</f>
      </c>
      <c r="W1210">
        <f>VLOOKUP(G1210,Sku_Consolidated!A2:W957,11,FALSE)</f>
      </c>
      <c r="X1210">
        <f>VLOOKUP(G1210,Sku_Consolidated!A2:H957,8,FALSE)</f>
      </c>
      <c r="Y1210">
        <f>VLOOKUP(G1210,Sku_Consolidated!A2:I957,9,FALSE)</f>
      </c>
      <c r="Z1210" t="s">
        <v>38</v>
      </c>
      <c r="AA1210">
        <f>VLOOKUP(G1210,Sku_Consolidated!A2:E957,5,FALSE)</f>
      </c>
      <c r="AB1210">
        <f>IF(VLOOKUP(G1210,Sku_Consolidated!A2:S957,19,FALSE)="SHOWCASE", VLOOKUP(E1210,Store_Showcase!B2:N144,13, FALSE), IF(VLOOKUP(G1210,Sku_Consolidated!A2:S957,19,FALSE)="VAM",VLOOKUP(E1210,Store_VAM!B2:N273,13, FALSE),VLOOKUP(E1210,Store_SRP!B2:N110,13, FALSE)))</f>
      </c>
      <c r="AC1210">
        <f>IF(IFERROR(AB1210,TRUE)=TRUE, "-","OK")</f>
      </c>
      <c r="AD1210" s="8" t="s">
        <v>2662</v>
      </c>
      <c r="AE1210" s="8" t="s">
        <v>39</v>
      </c>
      <c r="AF1210">
        <f>IF(IFERROR(VLOOKUP(E1210,Store_Showcase!B2:H144,{5}, FALSE), TRUE)=TRUE, IF(IFERROR(VLOOKUP(E1210,Store_SRP!B2:H110,{5}, FALSE), TRUE)=TRUE,VLOOKUP(E1210,Store_VAM!B2:H273,{5}, FALSE),VLOOKUP(E1210,Store_SRP!B2:H110,{5}, FALSE)), VLOOKUP(E1210,Store_Showcase!B2:H144,{5}, FALSE))</f>
      </c>
      <c r="AG1210">
        <f>IF(IFERROR(VLOOKUP(E1210,Store_Showcase!B2:H144,{6}, FALSE), TRUE)=TRUE, IF(IFERROR(VLOOKUP(E1210,Store_SRP!B2:H110,{6}, FALSE), TRUE)=TRUE,VLOOKUP(E1210,Store_VAM!B2:H273,{6}, FALSE),VLOOKUP(E1210,Store_SRP!B2:H110,{6}, FALSE)), VLOOKUP(E1210,Store_Showcase!B2:H144,{6}, FALSE))</f>
      </c>
      <c r="AH1210">
        <f>VLOOKUP(G1210,Sku_Consolidated!A2:R957,18,FALSE)</f>
      </c>
      <c r="AI1210">
        <f>VLOOKUP(G1210,Sku_Consolidated!A2:S957,19,FALSE)</f>
      </c>
      <c r="AJ1210">
        <f>VLOOKUP(G1210,Sku_Consolidated!A2:T957,20,FALSE)</f>
      </c>
    </row>
    <row r="1211" spans="1:36" x14ac:dyDescent="0.25">
      <c r="A1211">
        <v>2024</v>
      </c>
      <c r="B1211" t="s">
        <v>31</v>
      </c>
      <c r="C1211" t="s">
        <v>32</v>
      </c>
      <c r="D1211" t="s">
        <v>33</v>
      </c>
      <c r="E1211">
        <v>4001</v>
      </c>
      <c r="F1211">
        <f>IF(IFERROR(VLOOKUP(E1211,Store_Showcase!B2:H144,{2}, FALSE), TRUE)=TRUE, IF(IFERROR(VLOOKUP(E1211,Store_SRP!B2:H110,{2}, FALSE), TRUE)=TRUE,VLOOKUP(E1211,Store_VAM!B2:H273,{2}, FALSE),VLOOKUP(E1211,Store_SRP!B2:H110,{2}, FALSE)), VLOOKUP(E1211,Store_Showcase!B2:H144,{2}, FALSE))</f>
      </c>
      <c r="G1211">
        <v>671782</v>
      </c>
      <c r="H1211" t="s">
        <v>1549</v>
      </c>
      <c r="I1211" s="8" t="s">
        <v>2006</v>
      </c>
      <c r="J1211" t="s">
        <v>493</v>
      </c>
      <c r="K1211" s="8">
        <f>IF(J1211="PCK", I1211, 0)</f>
      </c>
      <c r="L1211" s="8">
        <f>IF(J1211="KLS", I1211, IF(J1211="PCK", I1211*VLOOKUP(G1211,Sku_Consolidated!A2:U957,21, FALSE),I1211*VLOOKUP(G1211,Sku_Consolidated!A2:U957,21, FALSE)))</f>
      </c>
      <c r="M1211" s="8">
        <f>IF(J1211="PCS", I1211, 0)</f>
      </c>
      <c r="N1211" s="8" t="s">
        <v>2663</v>
      </c>
      <c r="O1211" s="8">
        <f>N1211 * VLOOKUP(E1211&amp;VLOOKUP(G1211,Sku_Consolidated!A2:Q957,17,FALSE),Sku_CommRate!A2:E1002, 5, FALSE)</f>
      </c>
      <c r="P1211" s="8">
        <f>N1211 - O1211</f>
      </c>
      <c r="Q1211">
        <f>VLOOKUP(G1211,Sku_Consolidated!A2:G957,7, FALSE)</f>
      </c>
      <c r="R1211">
        <f>IF(IFERROR(VLOOKUP(E1211,Store_Showcase!B2:H144,7, FALSE), TRUE)=TRUE, IF(IFERROR(VLOOKUP(E1211,Store_SRP!B2:H110,7, FALSE), TRUE)=TRUE,VLOOKUP(E1211,Store_VAM!B2:H273,7, FALSE),VLOOKUP(E1211,Store_SRP!B2:H110,7, FALSE)), VLOOKUP(E1211,Store_Showcase!B2:H144,7, FALSE))</f>
      </c>
      <c r="S1211">
        <f>IF(IFERROR(VLOOKUP(E1211,Store_Showcase!B2:I144,8, FALSE), TRUE)=TRUE, IF(IFERROR(VLOOKUP(E1211,Store_SRP!B2:I110,8, FALSE), TRUE)=TRUE,VLOOKUP(E1211,Store_VAM!B2:I273,8, FALSE),VLOOKUP(E1211,Store_SRP!B2:I110,8, FALSE)), VLOOKUP(E1211,Store_Showcase!B2:I144,8, FALSE))</f>
      </c>
      <c r="T1211">
        <f>VLOOKUP(G1211,Sku_Consolidated!A2:R957,18,FALSE)</f>
      </c>
      <c r="U1211">
        <v>2100006717822</v>
      </c>
      <c r="V1211">
        <f>IF(VLOOKUP(G1211,Sku_Consolidated!A2:S957,19,FALSE)="SHOWCASE", VLOOKUP(E1211,Store_Showcase!B2:L144,11, FALSE), IF(VLOOKUP(G1211,Sku_Consolidated!A2:S957,19,FALSE)="VAM",VLOOKUP(E1211,Store_VAM!B2:L273,11, FALSE),VLOOKUP(E1211,Store_SRP!B2:L110,11, FALSE)))</f>
      </c>
      <c r="W1211">
        <f>VLOOKUP(G1211,Sku_Consolidated!A2:W957,11,FALSE)</f>
      </c>
      <c r="X1211">
        <f>VLOOKUP(G1211,Sku_Consolidated!A2:H957,8,FALSE)</f>
      </c>
      <c r="Y1211">
        <f>VLOOKUP(G1211,Sku_Consolidated!A2:I957,9,FALSE)</f>
      </c>
      <c r="Z1211" t="s">
        <v>38</v>
      </c>
      <c r="AA1211">
        <f>VLOOKUP(G1211,Sku_Consolidated!A2:E957,5,FALSE)</f>
      </c>
      <c r="AB1211">
        <f>IF(VLOOKUP(G1211,Sku_Consolidated!A2:S957,19,FALSE)="SHOWCASE", VLOOKUP(E1211,Store_Showcase!B2:N144,13, FALSE), IF(VLOOKUP(G1211,Sku_Consolidated!A2:S957,19,FALSE)="VAM",VLOOKUP(E1211,Store_VAM!B2:N273,13, FALSE),VLOOKUP(E1211,Store_SRP!B2:N110,13, FALSE)))</f>
      </c>
      <c r="AC1211">
        <f>IF(IFERROR(AB1211,TRUE)=TRUE, "-","OK")</f>
      </c>
      <c r="AD1211" s="8" t="s">
        <v>2663</v>
      </c>
      <c r="AE1211" s="8" t="s">
        <v>39</v>
      </c>
      <c r="AF1211">
        <f>IF(IFERROR(VLOOKUP(E1211,Store_Showcase!B2:H144,{5}, FALSE), TRUE)=TRUE, IF(IFERROR(VLOOKUP(E1211,Store_SRP!B2:H110,{5}, FALSE), TRUE)=TRUE,VLOOKUP(E1211,Store_VAM!B2:H273,{5}, FALSE),VLOOKUP(E1211,Store_SRP!B2:H110,{5}, FALSE)), VLOOKUP(E1211,Store_Showcase!B2:H144,{5}, FALSE))</f>
      </c>
      <c r="AG1211">
        <f>IF(IFERROR(VLOOKUP(E1211,Store_Showcase!B2:H144,{6}, FALSE), TRUE)=TRUE, IF(IFERROR(VLOOKUP(E1211,Store_SRP!B2:H110,{6}, FALSE), TRUE)=TRUE,VLOOKUP(E1211,Store_VAM!B2:H273,{6}, FALSE),VLOOKUP(E1211,Store_SRP!B2:H110,{6}, FALSE)), VLOOKUP(E1211,Store_Showcase!B2:H144,{6}, FALSE))</f>
      </c>
      <c r="AH1211">
        <f>VLOOKUP(G1211,Sku_Consolidated!A2:R957,18,FALSE)</f>
      </c>
      <c r="AI1211">
        <f>VLOOKUP(G1211,Sku_Consolidated!A2:S957,19,FALSE)</f>
      </c>
      <c r="AJ1211">
        <f>VLOOKUP(G1211,Sku_Consolidated!A2:T957,20,FALSE)</f>
      </c>
    </row>
    <row r="1212" spans="1:36" x14ac:dyDescent="0.25">
      <c r="A1212">
        <v>2024</v>
      </c>
      <c r="B1212" t="s">
        <v>31</v>
      </c>
      <c r="C1212" t="s">
        <v>32</v>
      </c>
      <c r="D1212" t="s">
        <v>33</v>
      </c>
      <c r="E1212">
        <v>617</v>
      </c>
      <c r="F1212">
        <f>IF(IFERROR(VLOOKUP(E1212,Store_Showcase!B2:H144,{2}, FALSE), TRUE)=TRUE, IF(IFERROR(VLOOKUP(E1212,Store_SRP!B2:H110,{2}, FALSE), TRUE)=TRUE,VLOOKUP(E1212,Store_VAM!B2:H273,{2}, FALSE),VLOOKUP(E1212,Store_SRP!B2:H110,{2}, FALSE)), VLOOKUP(E1212,Store_Showcase!B2:H144,{2}, FALSE))</f>
      </c>
      <c r="G1212">
        <v>671790</v>
      </c>
      <c r="H1212" t="s">
        <v>2664</v>
      </c>
      <c r="I1212" s="8" t="s">
        <v>2006</v>
      </c>
      <c r="J1212" t="s">
        <v>493</v>
      </c>
      <c r="K1212" s="8">
        <f>IF(J1212="PCK", I1212, 0)</f>
      </c>
      <c r="L1212" s="8">
        <f>IF(J1212="KLS", I1212, IF(J1212="PCK", I1212*VLOOKUP(G1212,Sku_Consolidated!A2:U957,21, FALSE),I1212*VLOOKUP(G1212,Sku_Consolidated!A2:U957,21, FALSE)))</f>
      </c>
      <c r="M1212" s="8">
        <f>IF(J1212="PCS", I1212, 0)</f>
      </c>
      <c r="N1212" s="8" t="s">
        <v>2663</v>
      </c>
      <c r="O1212" s="8">
        <f>N1212 * VLOOKUP(E1212&amp;VLOOKUP(G1212,Sku_Consolidated!A2:Q957,17,FALSE),Sku_CommRate!A2:E1002, 5, FALSE)</f>
      </c>
      <c r="P1212" s="8">
        <f>N1212 - O1212</f>
      </c>
      <c r="Q1212">
        <f>VLOOKUP(G1212,Sku_Consolidated!A2:G957,7, FALSE)</f>
      </c>
      <c r="R1212">
        <f>IF(IFERROR(VLOOKUP(E1212,Store_Showcase!B2:H144,7, FALSE), TRUE)=TRUE, IF(IFERROR(VLOOKUP(E1212,Store_SRP!B2:H110,7, FALSE), TRUE)=TRUE,VLOOKUP(E1212,Store_VAM!B2:H273,7, FALSE),VLOOKUP(E1212,Store_SRP!B2:H110,7, FALSE)), VLOOKUP(E1212,Store_Showcase!B2:H144,7, FALSE))</f>
      </c>
      <c r="S1212">
        <f>IF(IFERROR(VLOOKUP(E1212,Store_Showcase!B2:I144,8, FALSE), TRUE)=TRUE, IF(IFERROR(VLOOKUP(E1212,Store_SRP!B2:I110,8, FALSE), TRUE)=TRUE,VLOOKUP(E1212,Store_VAM!B2:I273,8, FALSE),VLOOKUP(E1212,Store_SRP!B2:I110,8, FALSE)), VLOOKUP(E1212,Store_Showcase!B2:I144,8, FALSE))</f>
      </c>
      <c r="T1212">
        <f>VLOOKUP(G1212,Sku_Consolidated!A2:R957,18,FALSE)</f>
      </c>
      <c r="U1212">
        <v>2100006717907</v>
      </c>
      <c r="V1212">
        <f>IF(VLOOKUP(G1212,Sku_Consolidated!A2:S957,19,FALSE)="SHOWCASE", VLOOKUP(E1212,Store_Showcase!B2:L144,11, FALSE), IF(VLOOKUP(G1212,Sku_Consolidated!A2:S957,19,FALSE)="VAM",VLOOKUP(E1212,Store_VAM!B2:L273,11, FALSE),VLOOKUP(E1212,Store_SRP!B2:L110,11, FALSE)))</f>
      </c>
      <c r="W1212">
        <f>VLOOKUP(G1212,Sku_Consolidated!A2:W957,11,FALSE)</f>
      </c>
      <c r="X1212">
        <f>VLOOKUP(G1212,Sku_Consolidated!A2:H957,8,FALSE)</f>
      </c>
      <c r="Y1212">
        <f>VLOOKUP(G1212,Sku_Consolidated!A2:I957,9,FALSE)</f>
      </c>
      <c r="Z1212" t="s">
        <v>38</v>
      </c>
      <c r="AA1212">
        <f>VLOOKUP(G1212,Sku_Consolidated!A2:E957,5,FALSE)</f>
      </c>
      <c r="AB1212">
        <f>IF(VLOOKUP(G1212,Sku_Consolidated!A2:S957,19,FALSE)="SHOWCASE", VLOOKUP(E1212,Store_Showcase!B2:N144,13, FALSE), IF(VLOOKUP(G1212,Sku_Consolidated!A2:S957,19,FALSE)="VAM",VLOOKUP(E1212,Store_VAM!B2:N273,13, FALSE),VLOOKUP(E1212,Store_SRP!B2:N110,13, FALSE)))</f>
      </c>
      <c r="AC1212">
        <f>IF(IFERROR(AB1212,TRUE)=TRUE, "-","OK")</f>
      </c>
      <c r="AD1212" s="8" t="s">
        <v>2663</v>
      </c>
      <c r="AE1212" s="8" t="s">
        <v>39</v>
      </c>
      <c r="AF1212">
        <f>IF(IFERROR(VLOOKUP(E1212,Store_Showcase!B2:H144,{5}, FALSE), TRUE)=TRUE, IF(IFERROR(VLOOKUP(E1212,Store_SRP!B2:H110,{5}, FALSE), TRUE)=TRUE,VLOOKUP(E1212,Store_VAM!B2:H273,{5}, FALSE),VLOOKUP(E1212,Store_SRP!B2:H110,{5}, FALSE)), VLOOKUP(E1212,Store_Showcase!B2:H144,{5}, FALSE))</f>
      </c>
      <c r="AG1212">
        <f>IF(IFERROR(VLOOKUP(E1212,Store_Showcase!B2:H144,{6}, FALSE), TRUE)=TRUE, IF(IFERROR(VLOOKUP(E1212,Store_SRP!B2:H110,{6}, FALSE), TRUE)=TRUE,VLOOKUP(E1212,Store_VAM!B2:H273,{6}, FALSE),VLOOKUP(E1212,Store_SRP!B2:H110,{6}, FALSE)), VLOOKUP(E1212,Store_Showcase!B2:H144,{6}, FALSE))</f>
      </c>
      <c r="AH1212">
        <f>VLOOKUP(G1212,Sku_Consolidated!A2:R957,18,FALSE)</f>
      </c>
      <c r="AI1212">
        <f>VLOOKUP(G1212,Sku_Consolidated!A2:S957,19,FALSE)</f>
      </c>
      <c r="AJ1212">
        <f>VLOOKUP(G1212,Sku_Consolidated!A2:T957,20,FALSE)</f>
      </c>
    </row>
    <row r="1213" spans="1:36" x14ac:dyDescent="0.25">
      <c r="A1213">
        <v>2024</v>
      </c>
      <c r="B1213" t="s">
        <v>31</v>
      </c>
      <c r="C1213" t="s">
        <v>32</v>
      </c>
      <c r="D1213" t="s">
        <v>33</v>
      </c>
      <c r="E1213">
        <v>405</v>
      </c>
      <c r="F1213">
        <f>IF(IFERROR(VLOOKUP(E1213,Store_Showcase!B2:H144,{2}, FALSE), TRUE)=TRUE, IF(IFERROR(VLOOKUP(E1213,Store_SRP!B2:H110,{2}, FALSE), TRUE)=TRUE,VLOOKUP(E1213,Store_VAM!B2:H273,{2}, FALSE),VLOOKUP(E1213,Store_SRP!B2:H110,{2}, FALSE)), VLOOKUP(E1213,Store_Showcase!B2:H144,{2}, FALSE))</f>
      </c>
      <c r="G1213">
        <v>671782</v>
      </c>
      <c r="H1213" t="s">
        <v>1549</v>
      </c>
      <c r="I1213" s="8" t="s">
        <v>2006</v>
      </c>
      <c r="J1213" t="s">
        <v>493</v>
      </c>
      <c r="K1213" s="8">
        <f>IF(J1213="PCK", I1213, 0)</f>
      </c>
      <c r="L1213" s="8">
        <f>IF(J1213="KLS", I1213, IF(J1213="PCK", I1213*VLOOKUP(G1213,Sku_Consolidated!A2:U957,21, FALSE),I1213*VLOOKUP(G1213,Sku_Consolidated!A2:U957,21, FALSE)))</f>
      </c>
      <c r="M1213" s="8">
        <f>IF(J1213="PCS", I1213, 0)</f>
      </c>
      <c r="N1213" s="8" t="s">
        <v>2663</v>
      </c>
      <c r="O1213" s="8">
        <f>N1213 * VLOOKUP(E1213&amp;VLOOKUP(G1213,Sku_Consolidated!A2:Q957,17,FALSE),Sku_CommRate!A2:E1002, 5, FALSE)</f>
      </c>
      <c r="P1213" s="8">
        <f>N1213 - O1213</f>
      </c>
      <c r="Q1213">
        <f>VLOOKUP(G1213,Sku_Consolidated!A2:G957,7, FALSE)</f>
      </c>
      <c r="R1213">
        <f>IF(IFERROR(VLOOKUP(E1213,Store_Showcase!B2:H144,7, FALSE), TRUE)=TRUE, IF(IFERROR(VLOOKUP(E1213,Store_SRP!B2:H110,7, FALSE), TRUE)=TRUE,VLOOKUP(E1213,Store_VAM!B2:H273,7, FALSE),VLOOKUP(E1213,Store_SRP!B2:H110,7, FALSE)), VLOOKUP(E1213,Store_Showcase!B2:H144,7, FALSE))</f>
      </c>
      <c r="S1213">
        <f>IF(IFERROR(VLOOKUP(E1213,Store_Showcase!B2:I144,8, FALSE), TRUE)=TRUE, IF(IFERROR(VLOOKUP(E1213,Store_SRP!B2:I110,8, FALSE), TRUE)=TRUE,VLOOKUP(E1213,Store_VAM!B2:I273,8, FALSE),VLOOKUP(E1213,Store_SRP!B2:I110,8, FALSE)), VLOOKUP(E1213,Store_Showcase!B2:I144,8, FALSE))</f>
      </c>
      <c r="T1213">
        <f>VLOOKUP(G1213,Sku_Consolidated!A2:R957,18,FALSE)</f>
      </c>
      <c r="U1213">
        <v>2100006717822</v>
      </c>
      <c r="V1213">
        <f>IF(VLOOKUP(G1213,Sku_Consolidated!A2:S957,19,FALSE)="SHOWCASE", VLOOKUP(E1213,Store_Showcase!B2:L144,11, FALSE), IF(VLOOKUP(G1213,Sku_Consolidated!A2:S957,19,FALSE)="VAM",VLOOKUP(E1213,Store_VAM!B2:L273,11, FALSE),VLOOKUP(E1213,Store_SRP!B2:L110,11, FALSE)))</f>
      </c>
      <c r="W1213">
        <f>VLOOKUP(G1213,Sku_Consolidated!A2:W957,11,FALSE)</f>
      </c>
      <c r="X1213">
        <f>VLOOKUP(G1213,Sku_Consolidated!A2:H957,8,FALSE)</f>
      </c>
      <c r="Y1213">
        <f>VLOOKUP(G1213,Sku_Consolidated!A2:I957,9,FALSE)</f>
      </c>
      <c r="Z1213" t="s">
        <v>38</v>
      </c>
      <c r="AA1213">
        <f>VLOOKUP(G1213,Sku_Consolidated!A2:E957,5,FALSE)</f>
      </c>
      <c r="AB1213">
        <f>IF(VLOOKUP(G1213,Sku_Consolidated!A2:S957,19,FALSE)="SHOWCASE", VLOOKUP(E1213,Store_Showcase!B2:N144,13, FALSE), IF(VLOOKUP(G1213,Sku_Consolidated!A2:S957,19,FALSE)="VAM",VLOOKUP(E1213,Store_VAM!B2:N273,13, FALSE),VLOOKUP(E1213,Store_SRP!B2:N110,13, FALSE)))</f>
      </c>
      <c r="AC1213">
        <f>IF(IFERROR(AB1213,TRUE)=TRUE, "-","OK")</f>
      </c>
      <c r="AD1213" s="8" t="s">
        <v>2663</v>
      </c>
      <c r="AE1213" s="8" t="s">
        <v>39</v>
      </c>
      <c r="AF1213">
        <f>IF(IFERROR(VLOOKUP(E1213,Store_Showcase!B2:H144,{5}, FALSE), TRUE)=TRUE, IF(IFERROR(VLOOKUP(E1213,Store_SRP!B2:H110,{5}, FALSE), TRUE)=TRUE,VLOOKUP(E1213,Store_VAM!B2:H273,{5}, FALSE),VLOOKUP(E1213,Store_SRP!B2:H110,{5}, FALSE)), VLOOKUP(E1213,Store_Showcase!B2:H144,{5}, FALSE))</f>
      </c>
      <c r="AG1213">
        <f>IF(IFERROR(VLOOKUP(E1213,Store_Showcase!B2:H144,{6}, FALSE), TRUE)=TRUE, IF(IFERROR(VLOOKUP(E1213,Store_SRP!B2:H110,{6}, FALSE), TRUE)=TRUE,VLOOKUP(E1213,Store_VAM!B2:H273,{6}, FALSE),VLOOKUP(E1213,Store_SRP!B2:H110,{6}, FALSE)), VLOOKUP(E1213,Store_Showcase!B2:H144,{6}, FALSE))</f>
      </c>
      <c r="AH1213">
        <f>VLOOKUP(G1213,Sku_Consolidated!A2:R957,18,FALSE)</f>
      </c>
      <c r="AI1213">
        <f>VLOOKUP(G1213,Sku_Consolidated!A2:S957,19,FALSE)</f>
      </c>
      <c r="AJ1213">
        <f>VLOOKUP(G1213,Sku_Consolidated!A2:T957,20,FALSE)</f>
      </c>
    </row>
    <row r="1214" spans="1:36" x14ac:dyDescent="0.25">
      <c r="A1214">
        <v>2024</v>
      </c>
      <c r="B1214" t="s">
        <v>31</v>
      </c>
      <c r="C1214" t="s">
        <v>32</v>
      </c>
      <c r="D1214" t="s">
        <v>33</v>
      </c>
      <c r="E1214">
        <v>245</v>
      </c>
      <c r="F1214">
        <f>IF(IFERROR(VLOOKUP(E1214,Store_Showcase!B2:H144,{2}, FALSE), TRUE)=TRUE, IF(IFERROR(VLOOKUP(E1214,Store_SRP!B2:H110,{2}, FALSE), TRUE)=TRUE,VLOOKUP(E1214,Store_VAM!B2:H273,{2}, FALSE),VLOOKUP(E1214,Store_SRP!B2:H110,{2}, FALSE)), VLOOKUP(E1214,Store_Showcase!B2:H144,{2}, FALSE))</f>
      </c>
      <c r="G1214">
        <v>687770</v>
      </c>
      <c r="H1214" t="s">
        <v>1487</v>
      </c>
      <c r="I1214" s="8" t="s">
        <v>1364</v>
      </c>
      <c r="J1214" t="s">
        <v>493</v>
      </c>
      <c r="K1214" s="8">
        <f>IF(J1214="PCK", I1214, 0)</f>
      </c>
      <c r="L1214" s="8">
        <f>IF(J1214="KLS", I1214, IF(J1214="PCK", I1214*VLOOKUP(G1214,Sku_Consolidated!A2:U957,21, FALSE),I1214*VLOOKUP(G1214,Sku_Consolidated!A2:U957,21, FALSE)))</f>
      </c>
      <c r="M1214" s="8">
        <f>IF(J1214="PCS", I1214, 0)</f>
      </c>
      <c r="N1214" s="8" t="s">
        <v>2665</v>
      </c>
      <c r="O1214" s="8">
        <f>N1214 * VLOOKUP(E1214&amp;VLOOKUP(G1214,Sku_Consolidated!A2:Q957,17,FALSE),Sku_CommRate!A2:E1002, 5, FALSE)</f>
      </c>
      <c r="P1214" s="8">
        <f>N1214 - O1214</f>
      </c>
      <c r="Q1214">
        <f>VLOOKUP(G1214,Sku_Consolidated!A2:G957,7, FALSE)</f>
      </c>
      <c r="R1214">
        <f>IF(IFERROR(VLOOKUP(E1214,Store_Showcase!B2:H144,7, FALSE), TRUE)=TRUE, IF(IFERROR(VLOOKUP(E1214,Store_SRP!B2:H110,7, FALSE), TRUE)=TRUE,VLOOKUP(E1214,Store_VAM!B2:H273,7, FALSE),VLOOKUP(E1214,Store_SRP!B2:H110,7, FALSE)), VLOOKUP(E1214,Store_Showcase!B2:H144,7, FALSE))</f>
      </c>
      <c r="S1214">
        <f>IF(IFERROR(VLOOKUP(E1214,Store_Showcase!B2:I144,8, FALSE), TRUE)=TRUE, IF(IFERROR(VLOOKUP(E1214,Store_SRP!B2:I110,8, FALSE), TRUE)=TRUE,VLOOKUP(E1214,Store_VAM!B2:I273,8, FALSE),VLOOKUP(E1214,Store_SRP!B2:I110,8, FALSE)), VLOOKUP(E1214,Store_Showcase!B2:I144,8, FALSE))</f>
      </c>
      <c r="T1214">
        <f>VLOOKUP(G1214,Sku_Consolidated!A2:R957,18,FALSE)</f>
      </c>
      <c r="U1214">
        <v>4806532531526</v>
      </c>
      <c r="V1214">
        <f>IF(VLOOKUP(G1214,Sku_Consolidated!A2:S957,19,FALSE)="SHOWCASE", VLOOKUP(E1214,Store_Showcase!B2:L144,11, FALSE), IF(VLOOKUP(G1214,Sku_Consolidated!A2:S957,19,FALSE)="VAM",VLOOKUP(E1214,Store_VAM!B2:L273,11, FALSE),VLOOKUP(E1214,Store_SRP!B2:L110,11, FALSE)))</f>
      </c>
      <c r="W1214">
        <f>VLOOKUP(G1214,Sku_Consolidated!A2:W957,11,FALSE)</f>
      </c>
      <c r="X1214">
        <f>VLOOKUP(G1214,Sku_Consolidated!A2:H957,8,FALSE)</f>
      </c>
      <c r="Y1214">
        <f>VLOOKUP(G1214,Sku_Consolidated!A2:I957,9,FALSE)</f>
      </c>
      <c r="Z1214" t="s">
        <v>38</v>
      </c>
      <c r="AA1214">
        <f>VLOOKUP(G1214,Sku_Consolidated!A2:E957,5,FALSE)</f>
      </c>
      <c r="AB1214">
        <f>IF(VLOOKUP(G1214,Sku_Consolidated!A2:S957,19,FALSE)="SHOWCASE", VLOOKUP(E1214,Store_Showcase!B2:N144,13, FALSE), IF(VLOOKUP(G1214,Sku_Consolidated!A2:S957,19,FALSE)="VAM",VLOOKUP(E1214,Store_VAM!B2:N273,13, FALSE),VLOOKUP(E1214,Store_SRP!B2:N110,13, FALSE)))</f>
      </c>
      <c r="AC1214">
        <f>IF(IFERROR(AB1214,TRUE)=TRUE, "-","OK")</f>
      </c>
      <c r="AD1214" s="8" t="s">
        <v>2666</v>
      </c>
      <c r="AE1214" s="8" t="s">
        <v>2667</v>
      </c>
      <c r="AF1214">
        <f>IF(IFERROR(VLOOKUP(E1214,Store_Showcase!B2:H144,{5}, FALSE), TRUE)=TRUE, IF(IFERROR(VLOOKUP(E1214,Store_SRP!B2:H110,{5}, FALSE), TRUE)=TRUE,VLOOKUP(E1214,Store_VAM!B2:H273,{5}, FALSE),VLOOKUP(E1214,Store_SRP!B2:H110,{5}, FALSE)), VLOOKUP(E1214,Store_Showcase!B2:H144,{5}, FALSE))</f>
      </c>
      <c r="AG1214">
        <f>IF(IFERROR(VLOOKUP(E1214,Store_Showcase!B2:H144,{6}, FALSE), TRUE)=TRUE, IF(IFERROR(VLOOKUP(E1214,Store_SRP!B2:H110,{6}, FALSE), TRUE)=TRUE,VLOOKUP(E1214,Store_VAM!B2:H273,{6}, FALSE),VLOOKUP(E1214,Store_SRP!B2:H110,{6}, FALSE)), VLOOKUP(E1214,Store_Showcase!B2:H144,{6}, FALSE))</f>
      </c>
      <c r="AH1214">
        <f>VLOOKUP(G1214,Sku_Consolidated!A2:R957,18,FALSE)</f>
      </c>
      <c r="AI1214">
        <f>VLOOKUP(G1214,Sku_Consolidated!A2:S957,19,FALSE)</f>
      </c>
      <c r="AJ1214">
        <f>VLOOKUP(G1214,Sku_Consolidated!A2:T957,20,FALSE)</f>
      </c>
    </row>
    <row r="1215" spans="1:36" x14ac:dyDescent="0.25">
      <c r="A1215">
        <v>2024</v>
      </c>
      <c r="B1215" t="s">
        <v>31</v>
      </c>
      <c r="C1215" t="s">
        <v>32</v>
      </c>
      <c r="D1215" t="s">
        <v>33</v>
      </c>
      <c r="E1215">
        <v>809</v>
      </c>
      <c r="F1215">
        <f>IF(IFERROR(VLOOKUP(E1215,Store_Showcase!B2:H144,{2}, FALSE), TRUE)=TRUE, IF(IFERROR(VLOOKUP(E1215,Store_SRP!B2:H110,{2}, FALSE), TRUE)=TRUE,VLOOKUP(E1215,Store_VAM!B2:H273,{2}, FALSE),VLOOKUP(E1215,Store_SRP!B2:H110,{2}, FALSE)), VLOOKUP(E1215,Store_Showcase!B2:H144,{2}, FALSE))</f>
      </c>
      <c r="G1215">
        <v>655320</v>
      </c>
      <c r="H1215" t="s">
        <v>380</v>
      </c>
      <c r="I1215" s="8" t="s">
        <v>2627</v>
      </c>
      <c r="J1215" t="s">
        <v>36</v>
      </c>
      <c r="K1215" s="8">
        <f>IF(J1215="PCK", I1215, 0)</f>
      </c>
      <c r="L1215" s="8">
        <f>IF(J1215="KLS", I1215, IF(J1215="PCK", I1215*VLOOKUP(G1215,Sku_Consolidated!A2:U957,21, FALSE),I1215*VLOOKUP(G1215,Sku_Consolidated!A2:U957,21, FALSE)))</f>
      </c>
      <c r="M1215" s="8">
        <f>IF(J1215="PCS", I1215, 0)</f>
      </c>
      <c r="N1215" s="8" t="s">
        <v>2668</v>
      </c>
      <c r="O1215" s="8">
        <f>N1215 * VLOOKUP(E1215&amp;VLOOKUP(G1215,Sku_Consolidated!A2:Q957,17,FALSE),Sku_CommRate!A2:E1002, 5, FALSE)</f>
      </c>
      <c r="P1215" s="8">
        <f>N1215 - O1215</f>
      </c>
      <c r="Q1215">
        <f>VLOOKUP(G1215,Sku_Consolidated!A2:G957,7, FALSE)</f>
      </c>
      <c r="R1215">
        <f>IF(IFERROR(VLOOKUP(E1215,Store_Showcase!B2:H144,7, FALSE), TRUE)=TRUE, IF(IFERROR(VLOOKUP(E1215,Store_SRP!B2:H110,7, FALSE), TRUE)=TRUE,VLOOKUP(E1215,Store_VAM!B2:H273,7, FALSE),VLOOKUP(E1215,Store_SRP!B2:H110,7, FALSE)), VLOOKUP(E1215,Store_Showcase!B2:H144,7, FALSE))</f>
      </c>
      <c r="S1215">
        <f>IF(IFERROR(VLOOKUP(E1215,Store_Showcase!B2:I144,8, FALSE), TRUE)=TRUE, IF(IFERROR(VLOOKUP(E1215,Store_SRP!B2:I110,8, FALSE), TRUE)=TRUE,VLOOKUP(E1215,Store_VAM!B2:I273,8, FALSE),VLOOKUP(E1215,Store_SRP!B2:I110,8, FALSE)), VLOOKUP(E1215,Store_Showcase!B2:I144,8, FALSE))</f>
      </c>
      <c r="T1215">
        <f>VLOOKUP(G1215,Sku_Consolidated!A2:R957,18,FALSE)</f>
      </c>
      <c r="U1215">
        <v>6245</v>
      </c>
      <c r="V1215">
        <f>IF(VLOOKUP(G1215,Sku_Consolidated!A2:S957,19,FALSE)="SHOWCASE", VLOOKUP(E1215,Store_Showcase!B2:L144,11, FALSE), IF(VLOOKUP(G1215,Sku_Consolidated!A2:S957,19,FALSE)="VAM",VLOOKUP(E1215,Store_VAM!B2:L273,11, FALSE),VLOOKUP(E1215,Store_SRP!B2:L110,11, FALSE)))</f>
      </c>
      <c r="W1215">
        <f>VLOOKUP(G1215,Sku_Consolidated!A2:W957,11,FALSE)</f>
      </c>
      <c r="X1215">
        <f>VLOOKUP(G1215,Sku_Consolidated!A2:H957,8,FALSE)</f>
      </c>
      <c r="Y1215">
        <f>VLOOKUP(G1215,Sku_Consolidated!A2:I957,9,FALSE)</f>
      </c>
      <c r="Z1215" t="s">
        <v>38</v>
      </c>
      <c r="AA1215">
        <f>VLOOKUP(G1215,Sku_Consolidated!A2:E957,5,FALSE)</f>
      </c>
      <c r="AB1215">
        <f>IF(VLOOKUP(G1215,Sku_Consolidated!A2:S957,19,FALSE)="SHOWCASE", VLOOKUP(E1215,Store_Showcase!B2:N144,13, FALSE), IF(VLOOKUP(G1215,Sku_Consolidated!A2:S957,19,FALSE)="VAM",VLOOKUP(E1215,Store_VAM!B2:N273,13, FALSE),VLOOKUP(E1215,Store_SRP!B2:N110,13, FALSE)))</f>
      </c>
      <c r="AC1215">
        <f>IF(IFERROR(AB1215,TRUE)=TRUE, "-","OK")</f>
      </c>
      <c r="AD1215" s="8" t="s">
        <v>2668</v>
      </c>
      <c r="AE1215" s="8" t="s">
        <v>39</v>
      </c>
      <c r="AF1215">
        <f>IF(IFERROR(VLOOKUP(E1215,Store_Showcase!B2:H144,{5}, FALSE), TRUE)=TRUE, IF(IFERROR(VLOOKUP(E1215,Store_SRP!B2:H110,{5}, FALSE), TRUE)=TRUE,VLOOKUP(E1215,Store_VAM!B2:H273,{5}, FALSE),VLOOKUP(E1215,Store_SRP!B2:H110,{5}, FALSE)), VLOOKUP(E1215,Store_Showcase!B2:H144,{5}, FALSE))</f>
      </c>
      <c r="AG1215">
        <f>IF(IFERROR(VLOOKUP(E1215,Store_Showcase!B2:H144,{6}, FALSE), TRUE)=TRUE, IF(IFERROR(VLOOKUP(E1215,Store_SRP!B2:H110,{6}, FALSE), TRUE)=TRUE,VLOOKUP(E1215,Store_VAM!B2:H273,{6}, FALSE),VLOOKUP(E1215,Store_SRP!B2:H110,{6}, FALSE)), VLOOKUP(E1215,Store_Showcase!B2:H144,{6}, FALSE))</f>
      </c>
      <c r="AH1215">
        <f>VLOOKUP(G1215,Sku_Consolidated!A2:R957,18,FALSE)</f>
      </c>
      <c r="AI1215">
        <f>VLOOKUP(G1215,Sku_Consolidated!A2:S957,19,FALSE)</f>
      </c>
      <c r="AJ1215">
        <f>VLOOKUP(G1215,Sku_Consolidated!A2:T957,20,FALSE)</f>
      </c>
    </row>
    <row r="1216" spans="1:36" x14ac:dyDescent="0.25">
      <c r="A1216">
        <v>2024</v>
      </c>
      <c r="B1216" t="s">
        <v>31</v>
      </c>
      <c r="C1216" t="s">
        <v>32</v>
      </c>
      <c r="D1216" t="s">
        <v>33</v>
      </c>
      <c r="E1216">
        <v>205</v>
      </c>
      <c r="F1216">
        <f>IF(IFERROR(VLOOKUP(E1216,Store_Showcase!B2:H144,{2}, FALSE), TRUE)=TRUE, IF(IFERROR(VLOOKUP(E1216,Store_SRP!B2:H110,{2}, FALSE), TRUE)=TRUE,VLOOKUP(E1216,Store_VAM!B2:H273,{2}, FALSE),VLOOKUP(E1216,Store_SRP!B2:H110,{2}, FALSE)), VLOOKUP(E1216,Store_Showcase!B2:H144,{2}, FALSE))</f>
      </c>
      <c r="G1216">
        <v>655291</v>
      </c>
      <c r="H1216" t="s">
        <v>116</v>
      </c>
      <c r="I1216" s="8" t="s">
        <v>2311</v>
      </c>
      <c r="J1216" t="s">
        <v>36</v>
      </c>
      <c r="K1216" s="8">
        <f>IF(J1216="PCK", I1216, 0)</f>
      </c>
      <c r="L1216" s="8">
        <f>IF(J1216="KLS", I1216, IF(J1216="PCK", I1216*VLOOKUP(G1216,Sku_Consolidated!A2:U957,21, FALSE),I1216*VLOOKUP(G1216,Sku_Consolidated!A2:U957,21, FALSE)))</f>
      </c>
      <c r="M1216" s="8">
        <f>IF(J1216="PCS", I1216, 0)</f>
      </c>
      <c r="N1216" s="8" t="s">
        <v>2669</v>
      </c>
      <c r="O1216" s="8">
        <f>N1216 * VLOOKUP(E1216&amp;VLOOKUP(G1216,Sku_Consolidated!A2:Q957,17,FALSE),Sku_CommRate!A2:E1002, 5, FALSE)</f>
      </c>
      <c r="P1216" s="8">
        <f>N1216 - O1216</f>
      </c>
      <c r="Q1216">
        <f>VLOOKUP(G1216,Sku_Consolidated!A2:G957,7, FALSE)</f>
      </c>
      <c r="R1216">
        <f>IF(IFERROR(VLOOKUP(E1216,Store_Showcase!B2:H144,7, FALSE), TRUE)=TRUE, IF(IFERROR(VLOOKUP(E1216,Store_SRP!B2:H110,7, FALSE), TRUE)=TRUE,VLOOKUP(E1216,Store_VAM!B2:H273,7, FALSE),VLOOKUP(E1216,Store_SRP!B2:H110,7, FALSE)), VLOOKUP(E1216,Store_Showcase!B2:H144,7, FALSE))</f>
      </c>
      <c r="S1216">
        <f>IF(IFERROR(VLOOKUP(E1216,Store_Showcase!B2:I144,8, FALSE), TRUE)=TRUE, IF(IFERROR(VLOOKUP(E1216,Store_SRP!B2:I110,8, FALSE), TRUE)=TRUE,VLOOKUP(E1216,Store_VAM!B2:I273,8, FALSE),VLOOKUP(E1216,Store_SRP!B2:I110,8, FALSE)), VLOOKUP(E1216,Store_Showcase!B2:I144,8, FALSE))</f>
      </c>
      <c r="T1216">
        <f>VLOOKUP(G1216,Sku_Consolidated!A2:R957,18,FALSE)</f>
      </c>
      <c r="U1216">
        <v>6217</v>
      </c>
      <c r="V1216">
        <f>IF(VLOOKUP(G1216,Sku_Consolidated!A2:S957,19,FALSE)="SHOWCASE", VLOOKUP(E1216,Store_Showcase!B2:L144,11, FALSE), IF(VLOOKUP(G1216,Sku_Consolidated!A2:S957,19,FALSE)="VAM",VLOOKUP(E1216,Store_VAM!B2:L273,11, FALSE),VLOOKUP(E1216,Store_SRP!B2:L110,11, FALSE)))</f>
      </c>
      <c r="W1216">
        <f>VLOOKUP(G1216,Sku_Consolidated!A2:W957,11,FALSE)</f>
      </c>
      <c r="X1216">
        <f>VLOOKUP(G1216,Sku_Consolidated!A2:H957,8,FALSE)</f>
      </c>
      <c r="Y1216">
        <f>VLOOKUP(G1216,Sku_Consolidated!A2:I957,9,FALSE)</f>
      </c>
      <c r="Z1216" t="s">
        <v>38</v>
      </c>
      <c r="AA1216">
        <f>VLOOKUP(G1216,Sku_Consolidated!A2:E957,5,FALSE)</f>
      </c>
      <c r="AB1216">
        <f>IF(VLOOKUP(G1216,Sku_Consolidated!A2:S957,19,FALSE)="SHOWCASE", VLOOKUP(E1216,Store_Showcase!B2:N144,13, FALSE), IF(VLOOKUP(G1216,Sku_Consolidated!A2:S957,19,FALSE)="VAM",VLOOKUP(E1216,Store_VAM!B2:N273,13, FALSE),VLOOKUP(E1216,Store_SRP!B2:N110,13, FALSE)))</f>
      </c>
      <c r="AC1216">
        <f>IF(IFERROR(AB1216,TRUE)=TRUE, "-","OK")</f>
      </c>
      <c r="AD1216" s="8" t="s">
        <v>2669</v>
      </c>
      <c r="AE1216" s="8" t="s">
        <v>39</v>
      </c>
      <c r="AF1216">
        <f>IF(IFERROR(VLOOKUP(E1216,Store_Showcase!B2:H144,{5}, FALSE), TRUE)=TRUE, IF(IFERROR(VLOOKUP(E1216,Store_SRP!B2:H110,{5}, FALSE), TRUE)=TRUE,VLOOKUP(E1216,Store_VAM!B2:H273,{5}, FALSE),VLOOKUP(E1216,Store_SRP!B2:H110,{5}, FALSE)), VLOOKUP(E1216,Store_Showcase!B2:H144,{5}, FALSE))</f>
      </c>
      <c r="AG1216">
        <f>IF(IFERROR(VLOOKUP(E1216,Store_Showcase!B2:H144,{6}, FALSE), TRUE)=TRUE, IF(IFERROR(VLOOKUP(E1216,Store_SRP!B2:H110,{6}, FALSE), TRUE)=TRUE,VLOOKUP(E1216,Store_VAM!B2:H273,{6}, FALSE),VLOOKUP(E1216,Store_SRP!B2:H110,{6}, FALSE)), VLOOKUP(E1216,Store_Showcase!B2:H144,{6}, FALSE))</f>
      </c>
      <c r="AH1216">
        <f>VLOOKUP(G1216,Sku_Consolidated!A2:R957,18,FALSE)</f>
      </c>
      <c r="AI1216">
        <f>VLOOKUP(G1216,Sku_Consolidated!A2:S957,19,FALSE)</f>
      </c>
      <c r="AJ1216">
        <f>VLOOKUP(G1216,Sku_Consolidated!A2:T957,20,FALSE)</f>
      </c>
    </row>
    <row r="1217" spans="1:36" x14ac:dyDescent="0.25">
      <c r="A1217">
        <v>2024</v>
      </c>
      <c r="B1217" t="s">
        <v>31</v>
      </c>
      <c r="C1217" t="s">
        <v>32</v>
      </c>
      <c r="D1217" t="s">
        <v>33</v>
      </c>
      <c r="E1217">
        <v>481</v>
      </c>
      <c r="F1217">
        <f>IF(IFERROR(VLOOKUP(E1217,Store_Showcase!B2:H144,{2}, FALSE), TRUE)=TRUE, IF(IFERROR(VLOOKUP(E1217,Store_SRP!B2:H110,{2}, FALSE), TRUE)=TRUE,VLOOKUP(E1217,Store_VAM!B2:H273,{2}, FALSE),VLOOKUP(E1217,Store_SRP!B2:H110,{2}, FALSE)), VLOOKUP(E1217,Store_Showcase!B2:H144,{2}, FALSE))</f>
      </c>
      <c r="G1217">
        <v>655706</v>
      </c>
      <c r="H1217" t="s">
        <v>1159</v>
      </c>
      <c r="I1217" s="8" t="s">
        <v>2611</v>
      </c>
      <c r="J1217" t="s">
        <v>36</v>
      </c>
      <c r="K1217" s="8">
        <f>IF(J1217="PCK", I1217, 0)</f>
      </c>
      <c r="L1217" s="8">
        <f>IF(J1217="KLS", I1217, IF(J1217="PCK", I1217*VLOOKUP(G1217,Sku_Consolidated!A2:U957,21, FALSE),I1217*VLOOKUP(G1217,Sku_Consolidated!A2:U957,21, FALSE)))</f>
      </c>
      <c r="M1217" s="8">
        <f>IF(J1217="PCS", I1217, 0)</f>
      </c>
      <c r="N1217" s="8" t="s">
        <v>2670</v>
      </c>
      <c r="O1217" s="8">
        <f>N1217 * VLOOKUP(E1217&amp;VLOOKUP(G1217,Sku_Consolidated!A2:Q957,17,FALSE),Sku_CommRate!A2:E1002, 5, FALSE)</f>
      </c>
      <c r="P1217" s="8">
        <f>N1217 - O1217</f>
      </c>
      <c r="Q1217">
        <f>VLOOKUP(G1217,Sku_Consolidated!A2:G957,7, FALSE)</f>
      </c>
      <c r="R1217">
        <f>IF(IFERROR(VLOOKUP(E1217,Store_Showcase!B2:H144,7, FALSE), TRUE)=TRUE, IF(IFERROR(VLOOKUP(E1217,Store_SRP!B2:H110,7, FALSE), TRUE)=TRUE,VLOOKUP(E1217,Store_VAM!B2:H273,7, FALSE),VLOOKUP(E1217,Store_SRP!B2:H110,7, FALSE)), VLOOKUP(E1217,Store_Showcase!B2:H144,7, FALSE))</f>
      </c>
      <c r="S1217">
        <f>IF(IFERROR(VLOOKUP(E1217,Store_Showcase!B2:I144,8, FALSE), TRUE)=TRUE, IF(IFERROR(VLOOKUP(E1217,Store_SRP!B2:I110,8, FALSE), TRUE)=TRUE,VLOOKUP(E1217,Store_VAM!B2:I273,8, FALSE),VLOOKUP(E1217,Store_SRP!B2:I110,8, FALSE)), VLOOKUP(E1217,Store_Showcase!B2:I144,8, FALSE))</f>
      </c>
      <c r="T1217">
        <f>VLOOKUP(G1217,Sku_Consolidated!A2:R957,18,FALSE)</f>
      </c>
      <c r="U1217">
        <v>6434</v>
      </c>
      <c r="V1217">
        <f>IF(VLOOKUP(G1217,Sku_Consolidated!A2:S957,19,FALSE)="SHOWCASE", VLOOKUP(E1217,Store_Showcase!B2:L144,11, FALSE), IF(VLOOKUP(G1217,Sku_Consolidated!A2:S957,19,FALSE)="VAM",VLOOKUP(E1217,Store_VAM!B2:L273,11, FALSE),VLOOKUP(E1217,Store_SRP!B2:L110,11, FALSE)))</f>
      </c>
      <c r="W1217">
        <f>VLOOKUP(G1217,Sku_Consolidated!A2:W957,11,FALSE)</f>
      </c>
      <c r="X1217">
        <f>VLOOKUP(G1217,Sku_Consolidated!A2:H957,8,FALSE)</f>
      </c>
      <c r="Y1217">
        <f>VLOOKUP(G1217,Sku_Consolidated!A2:I957,9,FALSE)</f>
      </c>
      <c r="Z1217" t="s">
        <v>38</v>
      </c>
      <c r="AA1217">
        <f>VLOOKUP(G1217,Sku_Consolidated!A2:E957,5,FALSE)</f>
      </c>
      <c r="AB1217">
        <f>IF(VLOOKUP(G1217,Sku_Consolidated!A2:S957,19,FALSE)="SHOWCASE", VLOOKUP(E1217,Store_Showcase!B2:N144,13, FALSE), IF(VLOOKUP(G1217,Sku_Consolidated!A2:S957,19,FALSE)="VAM",VLOOKUP(E1217,Store_VAM!B2:N273,13, FALSE),VLOOKUP(E1217,Store_SRP!B2:N110,13, FALSE)))</f>
      </c>
      <c r="AC1217">
        <f>IF(IFERROR(AB1217,TRUE)=TRUE, "-","OK")</f>
      </c>
      <c r="AD1217" s="8" t="s">
        <v>2670</v>
      </c>
      <c r="AE1217" s="8" t="s">
        <v>39</v>
      </c>
      <c r="AF1217">
        <f>IF(IFERROR(VLOOKUP(E1217,Store_Showcase!B2:H144,{5}, FALSE), TRUE)=TRUE, IF(IFERROR(VLOOKUP(E1217,Store_SRP!B2:H110,{5}, FALSE), TRUE)=TRUE,VLOOKUP(E1217,Store_VAM!B2:H273,{5}, FALSE),VLOOKUP(E1217,Store_SRP!B2:H110,{5}, FALSE)), VLOOKUP(E1217,Store_Showcase!B2:H144,{5}, FALSE))</f>
      </c>
      <c r="AG1217">
        <f>IF(IFERROR(VLOOKUP(E1217,Store_Showcase!B2:H144,{6}, FALSE), TRUE)=TRUE, IF(IFERROR(VLOOKUP(E1217,Store_SRP!B2:H110,{6}, FALSE), TRUE)=TRUE,VLOOKUP(E1217,Store_VAM!B2:H273,{6}, FALSE),VLOOKUP(E1217,Store_SRP!B2:H110,{6}, FALSE)), VLOOKUP(E1217,Store_Showcase!B2:H144,{6}, FALSE))</f>
      </c>
      <c r="AH1217">
        <f>VLOOKUP(G1217,Sku_Consolidated!A2:R957,18,FALSE)</f>
      </c>
      <c r="AI1217">
        <f>VLOOKUP(G1217,Sku_Consolidated!A2:S957,19,FALSE)</f>
      </c>
      <c r="AJ1217">
        <f>VLOOKUP(G1217,Sku_Consolidated!A2:T957,20,FALSE)</f>
      </c>
    </row>
    <row r="1218" spans="1:36" x14ac:dyDescent="0.25">
      <c r="A1218">
        <v>2024</v>
      </c>
      <c r="B1218" t="s">
        <v>31</v>
      </c>
      <c r="C1218" t="s">
        <v>32</v>
      </c>
      <c r="D1218" t="s">
        <v>33</v>
      </c>
      <c r="E1218">
        <v>722</v>
      </c>
      <c r="F1218">
        <f>IF(IFERROR(VLOOKUP(E1218,Store_Showcase!B2:H144,{2}, FALSE), TRUE)=TRUE, IF(IFERROR(VLOOKUP(E1218,Store_SRP!B2:H110,{2}, FALSE), TRUE)=TRUE,VLOOKUP(E1218,Store_VAM!B2:H273,{2}, FALSE),VLOOKUP(E1218,Store_SRP!B2:H110,{2}, FALSE)), VLOOKUP(E1218,Store_Showcase!B2:H144,{2}, FALSE))</f>
      </c>
      <c r="G1218">
        <v>659622</v>
      </c>
      <c r="H1218" t="s">
        <v>2671</v>
      </c>
      <c r="I1218" s="8" t="s">
        <v>2459</v>
      </c>
      <c r="J1218" t="s">
        <v>36</v>
      </c>
      <c r="K1218" s="8">
        <f>IF(J1218="PCK", I1218, 0)</f>
      </c>
      <c r="L1218" s="8">
        <f>IF(J1218="KLS", I1218, IF(J1218="PCK", I1218*VLOOKUP(G1218,Sku_Consolidated!A2:U957,21, FALSE),I1218*VLOOKUP(G1218,Sku_Consolidated!A2:U957,21, FALSE)))</f>
      </c>
      <c r="M1218" s="8">
        <f>IF(J1218="PCS", I1218, 0)</f>
      </c>
      <c r="N1218" s="8" t="s">
        <v>2672</v>
      </c>
      <c r="O1218" s="8">
        <f>N1218 * VLOOKUP(E1218&amp;VLOOKUP(G1218,Sku_Consolidated!A2:Q957,17,FALSE),Sku_CommRate!A2:E1002, 5, FALSE)</f>
      </c>
      <c r="P1218" s="8">
        <f>N1218 - O1218</f>
      </c>
      <c r="Q1218">
        <f>VLOOKUP(G1218,Sku_Consolidated!A2:G957,7, FALSE)</f>
      </c>
      <c r="R1218">
        <f>IF(IFERROR(VLOOKUP(E1218,Store_Showcase!B2:H144,7, FALSE), TRUE)=TRUE, IF(IFERROR(VLOOKUP(E1218,Store_SRP!B2:H110,7, FALSE), TRUE)=TRUE,VLOOKUP(E1218,Store_VAM!B2:H273,7, FALSE),VLOOKUP(E1218,Store_SRP!B2:H110,7, FALSE)), VLOOKUP(E1218,Store_Showcase!B2:H144,7, FALSE))</f>
      </c>
      <c r="S1218">
        <f>IF(IFERROR(VLOOKUP(E1218,Store_Showcase!B2:I144,8, FALSE), TRUE)=TRUE, IF(IFERROR(VLOOKUP(E1218,Store_SRP!B2:I110,8, FALSE), TRUE)=TRUE,VLOOKUP(E1218,Store_VAM!B2:I273,8, FALSE),VLOOKUP(E1218,Store_SRP!B2:I110,8, FALSE)), VLOOKUP(E1218,Store_Showcase!B2:I144,8, FALSE))</f>
      </c>
      <c r="T1218">
        <f>VLOOKUP(G1218,Sku_Consolidated!A2:R957,18,FALSE)</f>
      </c>
      <c r="U1218">
        <v>7379</v>
      </c>
      <c r="V1218">
        <f>IF(VLOOKUP(G1218,Sku_Consolidated!A2:S957,19,FALSE)="SHOWCASE", VLOOKUP(E1218,Store_Showcase!B2:L144,11, FALSE), IF(VLOOKUP(G1218,Sku_Consolidated!A2:S957,19,FALSE)="VAM",VLOOKUP(E1218,Store_VAM!B2:L273,11, FALSE),VLOOKUP(E1218,Store_SRP!B2:L110,11, FALSE)))</f>
      </c>
      <c r="W1218">
        <f>VLOOKUP(G1218,Sku_Consolidated!A2:W957,11,FALSE)</f>
      </c>
      <c r="X1218">
        <f>VLOOKUP(G1218,Sku_Consolidated!A2:H957,8,FALSE)</f>
      </c>
      <c r="Y1218">
        <f>VLOOKUP(G1218,Sku_Consolidated!A2:I957,9,FALSE)</f>
      </c>
      <c r="Z1218" t="s">
        <v>38</v>
      </c>
      <c r="AA1218">
        <f>VLOOKUP(G1218,Sku_Consolidated!A2:E957,5,FALSE)</f>
      </c>
      <c r="AB1218">
        <f>IF(VLOOKUP(G1218,Sku_Consolidated!A2:S957,19,FALSE)="SHOWCASE", VLOOKUP(E1218,Store_Showcase!B2:N144,13, FALSE), IF(VLOOKUP(G1218,Sku_Consolidated!A2:S957,19,FALSE)="VAM",VLOOKUP(E1218,Store_VAM!B2:N273,13, FALSE),VLOOKUP(E1218,Store_SRP!B2:N110,13, FALSE)))</f>
      </c>
      <c r="AC1218">
        <f>IF(IFERROR(AB1218,TRUE)=TRUE, "-","OK")</f>
      </c>
      <c r="AD1218" s="8" t="s">
        <v>2672</v>
      </c>
      <c r="AE1218" s="8" t="s">
        <v>39</v>
      </c>
      <c r="AF1218">
        <f>IF(IFERROR(VLOOKUP(E1218,Store_Showcase!B2:H144,{5}, FALSE), TRUE)=TRUE, IF(IFERROR(VLOOKUP(E1218,Store_SRP!B2:H110,{5}, FALSE), TRUE)=TRUE,VLOOKUP(E1218,Store_VAM!B2:H273,{5}, FALSE),VLOOKUP(E1218,Store_SRP!B2:H110,{5}, FALSE)), VLOOKUP(E1218,Store_Showcase!B2:H144,{5}, FALSE))</f>
      </c>
      <c r="AG1218">
        <f>IF(IFERROR(VLOOKUP(E1218,Store_Showcase!B2:H144,{6}, FALSE), TRUE)=TRUE, IF(IFERROR(VLOOKUP(E1218,Store_SRP!B2:H110,{6}, FALSE), TRUE)=TRUE,VLOOKUP(E1218,Store_VAM!B2:H273,{6}, FALSE),VLOOKUP(E1218,Store_SRP!B2:H110,{6}, FALSE)), VLOOKUP(E1218,Store_Showcase!B2:H144,{6}, FALSE))</f>
      </c>
      <c r="AH1218">
        <f>VLOOKUP(G1218,Sku_Consolidated!A2:R957,18,FALSE)</f>
      </c>
      <c r="AI1218">
        <f>VLOOKUP(G1218,Sku_Consolidated!A2:S957,19,FALSE)</f>
      </c>
      <c r="AJ1218">
        <f>VLOOKUP(G1218,Sku_Consolidated!A2:T957,20,FALSE)</f>
      </c>
    </row>
    <row r="1219" spans="1:36" x14ac:dyDescent="0.25">
      <c r="A1219">
        <v>2024</v>
      </c>
      <c r="B1219" t="s">
        <v>31</v>
      </c>
      <c r="C1219" t="s">
        <v>32</v>
      </c>
      <c r="D1219" t="s">
        <v>33</v>
      </c>
      <c r="E1219">
        <v>4048</v>
      </c>
      <c r="F1219">
        <f>IF(IFERROR(VLOOKUP(E1219,Store_Showcase!B2:H144,{2}, FALSE), TRUE)=TRUE, IF(IFERROR(VLOOKUP(E1219,Store_SRP!B2:H110,{2}, FALSE), TRUE)=TRUE,VLOOKUP(E1219,Store_VAM!B2:H273,{2}, FALSE),VLOOKUP(E1219,Store_SRP!B2:H110,{2}, FALSE)), VLOOKUP(E1219,Store_Showcase!B2:H144,{2}, FALSE))</f>
      </c>
      <c r="G1219">
        <v>671786</v>
      </c>
      <c r="H1219" t="s">
        <v>1306</v>
      </c>
      <c r="I1219" s="8" t="s">
        <v>1643</v>
      </c>
      <c r="J1219" t="s">
        <v>493</v>
      </c>
      <c r="K1219" s="8">
        <f>IF(J1219="PCK", I1219, 0)</f>
      </c>
      <c r="L1219" s="8">
        <f>IF(J1219="KLS", I1219, IF(J1219="PCK", I1219*VLOOKUP(G1219,Sku_Consolidated!A2:U957,21, FALSE),I1219*VLOOKUP(G1219,Sku_Consolidated!A2:U957,21, FALSE)))</f>
      </c>
      <c r="M1219" s="8">
        <f>IF(J1219="PCS", I1219, 0)</f>
      </c>
      <c r="N1219" s="8" t="s">
        <v>2673</v>
      </c>
      <c r="O1219" s="8">
        <f>N1219 * VLOOKUP(E1219&amp;VLOOKUP(G1219,Sku_Consolidated!A2:Q957,17,FALSE),Sku_CommRate!A2:E1002, 5, FALSE)</f>
      </c>
      <c r="P1219" s="8">
        <f>N1219 - O1219</f>
      </c>
      <c r="Q1219">
        <f>VLOOKUP(G1219,Sku_Consolidated!A2:G957,7, FALSE)</f>
      </c>
      <c r="R1219">
        <f>IF(IFERROR(VLOOKUP(E1219,Store_Showcase!B2:H144,7, FALSE), TRUE)=TRUE, IF(IFERROR(VLOOKUP(E1219,Store_SRP!B2:H110,7, FALSE), TRUE)=TRUE,VLOOKUP(E1219,Store_VAM!B2:H273,7, FALSE),VLOOKUP(E1219,Store_SRP!B2:H110,7, FALSE)), VLOOKUP(E1219,Store_Showcase!B2:H144,7, FALSE))</f>
      </c>
      <c r="S1219">
        <f>IF(IFERROR(VLOOKUP(E1219,Store_Showcase!B2:I144,8, FALSE), TRUE)=TRUE, IF(IFERROR(VLOOKUP(E1219,Store_SRP!B2:I110,8, FALSE), TRUE)=TRUE,VLOOKUP(E1219,Store_VAM!B2:I273,8, FALSE),VLOOKUP(E1219,Store_SRP!B2:I110,8, FALSE)), VLOOKUP(E1219,Store_Showcase!B2:I144,8, FALSE))</f>
      </c>
      <c r="T1219">
        <f>VLOOKUP(G1219,Sku_Consolidated!A2:R957,18,FALSE)</f>
      </c>
      <c r="U1219">
        <v>2100006717860</v>
      </c>
      <c r="V1219">
        <f>IF(VLOOKUP(G1219,Sku_Consolidated!A2:S957,19,FALSE)="SHOWCASE", VLOOKUP(E1219,Store_Showcase!B2:L144,11, FALSE), IF(VLOOKUP(G1219,Sku_Consolidated!A2:S957,19,FALSE)="VAM",VLOOKUP(E1219,Store_VAM!B2:L273,11, FALSE),VLOOKUP(E1219,Store_SRP!B2:L110,11, FALSE)))</f>
      </c>
      <c r="W1219">
        <f>VLOOKUP(G1219,Sku_Consolidated!A2:W957,11,FALSE)</f>
      </c>
      <c r="X1219">
        <f>VLOOKUP(G1219,Sku_Consolidated!A2:H957,8,FALSE)</f>
      </c>
      <c r="Y1219">
        <f>VLOOKUP(G1219,Sku_Consolidated!A2:I957,9,FALSE)</f>
      </c>
      <c r="Z1219" t="s">
        <v>38</v>
      </c>
      <c r="AA1219">
        <f>VLOOKUP(G1219,Sku_Consolidated!A2:E957,5,FALSE)</f>
      </c>
      <c r="AB1219">
        <f>IF(VLOOKUP(G1219,Sku_Consolidated!A2:S957,19,FALSE)="SHOWCASE", VLOOKUP(E1219,Store_Showcase!B2:N144,13, FALSE), IF(VLOOKUP(G1219,Sku_Consolidated!A2:S957,19,FALSE)="VAM",VLOOKUP(E1219,Store_VAM!B2:N273,13, FALSE),VLOOKUP(E1219,Store_SRP!B2:N110,13, FALSE)))</f>
      </c>
      <c r="AC1219">
        <f>IF(IFERROR(AB1219,TRUE)=TRUE, "-","OK")</f>
      </c>
      <c r="AD1219" s="8" t="s">
        <v>2673</v>
      </c>
      <c r="AE1219" s="8" t="s">
        <v>39</v>
      </c>
      <c r="AF1219">
        <f>IF(IFERROR(VLOOKUP(E1219,Store_Showcase!B2:H144,{5}, FALSE), TRUE)=TRUE, IF(IFERROR(VLOOKUP(E1219,Store_SRP!B2:H110,{5}, FALSE), TRUE)=TRUE,VLOOKUP(E1219,Store_VAM!B2:H273,{5}, FALSE),VLOOKUP(E1219,Store_SRP!B2:H110,{5}, FALSE)), VLOOKUP(E1219,Store_Showcase!B2:H144,{5}, FALSE))</f>
      </c>
      <c r="AG1219">
        <f>IF(IFERROR(VLOOKUP(E1219,Store_Showcase!B2:H144,{6}, FALSE), TRUE)=TRUE, IF(IFERROR(VLOOKUP(E1219,Store_SRP!B2:H110,{6}, FALSE), TRUE)=TRUE,VLOOKUP(E1219,Store_VAM!B2:H273,{6}, FALSE),VLOOKUP(E1219,Store_SRP!B2:H110,{6}, FALSE)), VLOOKUP(E1219,Store_Showcase!B2:H144,{6}, FALSE))</f>
      </c>
      <c r="AH1219">
        <f>VLOOKUP(G1219,Sku_Consolidated!A2:R957,18,FALSE)</f>
      </c>
      <c r="AI1219">
        <f>VLOOKUP(G1219,Sku_Consolidated!A2:S957,19,FALSE)</f>
      </c>
      <c r="AJ1219">
        <f>VLOOKUP(G1219,Sku_Consolidated!A2:T957,20,FALSE)</f>
      </c>
    </row>
    <row r="1220" spans="1:36" x14ac:dyDescent="0.25">
      <c r="A1220">
        <v>2024</v>
      </c>
      <c r="B1220" t="s">
        <v>31</v>
      </c>
      <c r="C1220" t="s">
        <v>32</v>
      </c>
      <c r="D1220" t="s">
        <v>33</v>
      </c>
      <c r="E1220">
        <v>722</v>
      </c>
      <c r="F1220">
        <f>IF(IFERROR(VLOOKUP(E1220,Store_Showcase!B2:H144,{2}, FALSE), TRUE)=TRUE, IF(IFERROR(VLOOKUP(E1220,Store_SRP!B2:H110,{2}, FALSE), TRUE)=TRUE,VLOOKUP(E1220,Store_VAM!B2:H273,{2}, FALSE),VLOOKUP(E1220,Store_SRP!B2:H110,{2}, FALSE)), VLOOKUP(E1220,Store_Showcase!B2:H144,{2}, FALSE))</f>
      </c>
      <c r="G1220">
        <v>655307</v>
      </c>
      <c r="H1220" t="s">
        <v>389</v>
      </c>
      <c r="I1220" s="8" t="s">
        <v>2674</v>
      </c>
      <c r="J1220" t="s">
        <v>36</v>
      </c>
      <c r="K1220" s="8">
        <f>IF(J1220="PCK", I1220, 0)</f>
      </c>
      <c r="L1220" s="8">
        <f>IF(J1220="KLS", I1220, IF(J1220="PCK", I1220*VLOOKUP(G1220,Sku_Consolidated!A2:U957,21, FALSE),I1220*VLOOKUP(G1220,Sku_Consolidated!A2:U957,21, FALSE)))</f>
      </c>
      <c r="M1220" s="8">
        <f>IF(J1220="PCS", I1220, 0)</f>
      </c>
      <c r="N1220" s="8" t="s">
        <v>2675</v>
      </c>
      <c r="O1220" s="8">
        <f>N1220 * VLOOKUP(E1220&amp;VLOOKUP(G1220,Sku_Consolidated!A2:Q957,17,FALSE),Sku_CommRate!A2:E1002, 5, FALSE)</f>
      </c>
      <c r="P1220" s="8">
        <f>N1220 - O1220</f>
      </c>
      <c r="Q1220">
        <f>VLOOKUP(G1220,Sku_Consolidated!A2:G957,7, FALSE)</f>
      </c>
      <c r="R1220">
        <f>IF(IFERROR(VLOOKUP(E1220,Store_Showcase!B2:H144,7, FALSE), TRUE)=TRUE, IF(IFERROR(VLOOKUP(E1220,Store_SRP!B2:H110,7, FALSE), TRUE)=TRUE,VLOOKUP(E1220,Store_VAM!B2:H273,7, FALSE),VLOOKUP(E1220,Store_SRP!B2:H110,7, FALSE)), VLOOKUP(E1220,Store_Showcase!B2:H144,7, FALSE))</f>
      </c>
      <c r="S1220">
        <f>IF(IFERROR(VLOOKUP(E1220,Store_Showcase!B2:I144,8, FALSE), TRUE)=TRUE, IF(IFERROR(VLOOKUP(E1220,Store_SRP!B2:I110,8, FALSE), TRUE)=TRUE,VLOOKUP(E1220,Store_VAM!B2:I273,8, FALSE),VLOOKUP(E1220,Store_SRP!B2:I110,8, FALSE)), VLOOKUP(E1220,Store_Showcase!B2:I144,8, FALSE))</f>
      </c>
      <c r="T1220">
        <f>VLOOKUP(G1220,Sku_Consolidated!A2:R957,18,FALSE)</f>
      </c>
      <c r="U1220">
        <v>6234</v>
      </c>
      <c r="V1220">
        <f>IF(VLOOKUP(G1220,Sku_Consolidated!A2:S957,19,FALSE)="SHOWCASE", VLOOKUP(E1220,Store_Showcase!B2:L144,11, FALSE), IF(VLOOKUP(G1220,Sku_Consolidated!A2:S957,19,FALSE)="VAM",VLOOKUP(E1220,Store_VAM!B2:L273,11, FALSE),VLOOKUP(E1220,Store_SRP!B2:L110,11, FALSE)))</f>
      </c>
      <c r="W1220">
        <f>VLOOKUP(G1220,Sku_Consolidated!A2:W957,11,FALSE)</f>
      </c>
      <c r="X1220">
        <f>VLOOKUP(G1220,Sku_Consolidated!A2:H957,8,FALSE)</f>
      </c>
      <c r="Y1220">
        <f>VLOOKUP(G1220,Sku_Consolidated!A2:I957,9,FALSE)</f>
      </c>
      <c r="Z1220" t="s">
        <v>38</v>
      </c>
      <c r="AA1220">
        <f>VLOOKUP(G1220,Sku_Consolidated!A2:E957,5,FALSE)</f>
      </c>
      <c r="AB1220">
        <f>IF(VLOOKUP(G1220,Sku_Consolidated!A2:S957,19,FALSE)="SHOWCASE", VLOOKUP(E1220,Store_Showcase!B2:N144,13, FALSE), IF(VLOOKUP(G1220,Sku_Consolidated!A2:S957,19,FALSE)="VAM",VLOOKUP(E1220,Store_VAM!B2:N273,13, FALSE),VLOOKUP(E1220,Store_SRP!B2:N110,13, FALSE)))</f>
      </c>
      <c r="AC1220">
        <f>IF(IFERROR(AB1220,TRUE)=TRUE, "-","OK")</f>
      </c>
      <c r="AD1220" s="8" t="s">
        <v>2675</v>
      </c>
      <c r="AE1220" s="8" t="s">
        <v>39</v>
      </c>
      <c r="AF1220">
        <f>IF(IFERROR(VLOOKUP(E1220,Store_Showcase!B2:H144,{5}, FALSE), TRUE)=TRUE, IF(IFERROR(VLOOKUP(E1220,Store_SRP!B2:H110,{5}, FALSE), TRUE)=TRUE,VLOOKUP(E1220,Store_VAM!B2:H273,{5}, FALSE),VLOOKUP(E1220,Store_SRP!B2:H110,{5}, FALSE)), VLOOKUP(E1220,Store_Showcase!B2:H144,{5}, FALSE))</f>
      </c>
      <c r="AG1220">
        <f>IF(IFERROR(VLOOKUP(E1220,Store_Showcase!B2:H144,{6}, FALSE), TRUE)=TRUE, IF(IFERROR(VLOOKUP(E1220,Store_SRP!B2:H110,{6}, FALSE), TRUE)=TRUE,VLOOKUP(E1220,Store_VAM!B2:H273,{6}, FALSE),VLOOKUP(E1220,Store_SRP!B2:H110,{6}, FALSE)), VLOOKUP(E1220,Store_Showcase!B2:H144,{6}, FALSE))</f>
      </c>
      <c r="AH1220">
        <f>VLOOKUP(G1220,Sku_Consolidated!A2:R957,18,FALSE)</f>
      </c>
      <c r="AI1220">
        <f>VLOOKUP(G1220,Sku_Consolidated!A2:S957,19,FALSE)</f>
      </c>
      <c r="AJ1220">
        <f>VLOOKUP(G1220,Sku_Consolidated!A2:T957,20,FALSE)</f>
      </c>
    </row>
    <row r="1221" spans="1:36" x14ac:dyDescent="0.25">
      <c r="A1221">
        <v>2024</v>
      </c>
      <c r="B1221" t="s">
        <v>31</v>
      </c>
      <c r="C1221" t="s">
        <v>32</v>
      </c>
      <c r="D1221" t="s">
        <v>33</v>
      </c>
      <c r="E1221">
        <v>136</v>
      </c>
      <c r="F1221">
        <f>IF(IFERROR(VLOOKUP(E1221,Store_Showcase!B2:H144,{2}, FALSE), TRUE)=TRUE, IF(IFERROR(VLOOKUP(E1221,Store_SRP!B2:H110,{2}, FALSE), TRUE)=TRUE,VLOOKUP(E1221,Store_VAM!B2:H273,{2}, FALSE),VLOOKUP(E1221,Store_SRP!B2:H110,{2}, FALSE)), VLOOKUP(E1221,Store_Showcase!B2:H144,{2}, FALSE))</f>
      </c>
      <c r="G1221">
        <v>655320</v>
      </c>
      <c r="H1221" t="s">
        <v>380</v>
      </c>
      <c r="I1221" s="8" t="s">
        <v>2676</v>
      </c>
      <c r="J1221" t="s">
        <v>36</v>
      </c>
      <c r="K1221" s="8">
        <f>IF(J1221="PCK", I1221, 0)</f>
      </c>
      <c r="L1221" s="8">
        <f>IF(J1221="KLS", I1221, IF(J1221="PCK", I1221*VLOOKUP(G1221,Sku_Consolidated!A2:U957,21, FALSE),I1221*VLOOKUP(G1221,Sku_Consolidated!A2:U957,21, FALSE)))</f>
      </c>
      <c r="M1221" s="8">
        <f>IF(J1221="PCS", I1221, 0)</f>
      </c>
      <c r="N1221" s="8" t="s">
        <v>2677</v>
      </c>
      <c r="O1221" s="8">
        <f>N1221 * VLOOKUP(E1221&amp;VLOOKUP(G1221,Sku_Consolidated!A2:Q957,17,FALSE),Sku_CommRate!A2:E1002, 5, FALSE)</f>
      </c>
      <c r="P1221" s="8">
        <f>N1221 - O1221</f>
      </c>
      <c r="Q1221">
        <f>VLOOKUP(G1221,Sku_Consolidated!A2:G957,7, FALSE)</f>
      </c>
      <c r="R1221">
        <f>IF(IFERROR(VLOOKUP(E1221,Store_Showcase!B2:H144,7, FALSE), TRUE)=TRUE, IF(IFERROR(VLOOKUP(E1221,Store_SRP!B2:H110,7, FALSE), TRUE)=TRUE,VLOOKUP(E1221,Store_VAM!B2:H273,7, FALSE),VLOOKUP(E1221,Store_SRP!B2:H110,7, FALSE)), VLOOKUP(E1221,Store_Showcase!B2:H144,7, FALSE))</f>
      </c>
      <c r="S1221">
        <f>IF(IFERROR(VLOOKUP(E1221,Store_Showcase!B2:I144,8, FALSE), TRUE)=TRUE, IF(IFERROR(VLOOKUP(E1221,Store_SRP!B2:I110,8, FALSE), TRUE)=TRUE,VLOOKUP(E1221,Store_VAM!B2:I273,8, FALSE),VLOOKUP(E1221,Store_SRP!B2:I110,8, FALSE)), VLOOKUP(E1221,Store_Showcase!B2:I144,8, FALSE))</f>
      </c>
      <c r="T1221">
        <f>VLOOKUP(G1221,Sku_Consolidated!A2:R957,18,FALSE)</f>
      </c>
      <c r="U1221">
        <v>6245</v>
      </c>
      <c r="V1221">
        <f>IF(VLOOKUP(G1221,Sku_Consolidated!A2:S957,19,FALSE)="SHOWCASE", VLOOKUP(E1221,Store_Showcase!B2:L144,11, FALSE), IF(VLOOKUP(G1221,Sku_Consolidated!A2:S957,19,FALSE)="VAM",VLOOKUP(E1221,Store_VAM!B2:L273,11, FALSE),VLOOKUP(E1221,Store_SRP!B2:L110,11, FALSE)))</f>
      </c>
      <c r="W1221">
        <f>VLOOKUP(G1221,Sku_Consolidated!A2:W957,11,FALSE)</f>
      </c>
      <c r="X1221">
        <f>VLOOKUP(G1221,Sku_Consolidated!A2:H957,8,FALSE)</f>
      </c>
      <c r="Y1221">
        <f>VLOOKUP(G1221,Sku_Consolidated!A2:I957,9,FALSE)</f>
      </c>
      <c r="Z1221" t="s">
        <v>38</v>
      </c>
      <c r="AA1221">
        <f>VLOOKUP(G1221,Sku_Consolidated!A2:E957,5,FALSE)</f>
      </c>
      <c r="AB1221">
        <f>IF(VLOOKUP(G1221,Sku_Consolidated!A2:S957,19,FALSE)="SHOWCASE", VLOOKUP(E1221,Store_Showcase!B2:N144,13, FALSE), IF(VLOOKUP(G1221,Sku_Consolidated!A2:S957,19,FALSE)="VAM",VLOOKUP(E1221,Store_VAM!B2:N273,13, FALSE),VLOOKUP(E1221,Store_SRP!B2:N110,13, FALSE)))</f>
      </c>
      <c r="AC1221">
        <f>IF(IFERROR(AB1221,TRUE)=TRUE, "-","OK")</f>
      </c>
      <c r="AD1221" s="8" t="s">
        <v>2677</v>
      </c>
      <c r="AE1221" s="8" t="s">
        <v>39</v>
      </c>
      <c r="AF1221">
        <f>IF(IFERROR(VLOOKUP(E1221,Store_Showcase!B2:H144,{5}, FALSE), TRUE)=TRUE, IF(IFERROR(VLOOKUP(E1221,Store_SRP!B2:H110,{5}, FALSE), TRUE)=TRUE,VLOOKUP(E1221,Store_VAM!B2:H273,{5}, FALSE),VLOOKUP(E1221,Store_SRP!B2:H110,{5}, FALSE)), VLOOKUP(E1221,Store_Showcase!B2:H144,{5}, FALSE))</f>
      </c>
      <c r="AG1221">
        <f>IF(IFERROR(VLOOKUP(E1221,Store_Showcase!B2:H144,{6}, FALSE), TRUE)=TRUE, IF(IFERROR(VLOOKUP(E1221,Store_SRP!B2:H110,{6}, FALSE), TRUE)=TRUE,VLOOKUP(E1221,Store_VAM!B2:H273,{6}, FALSE),VLOOKUP(E1221,Store_SRP!B2:H110,{6}, FALSE)), VLOOKUP(E1221,Store_Showcase!B2:H144,{6}, FALSE))</f>
      </c>
      <c r="AH1221">
        <f>VLOOKUP(G1221,Sku_Consolidated!A2:R957,18,FALSE)</f>
      </c>
      <c r="AI1221">
        <f>VLOOKUP(G1221,Sku_Consolidated!A2:S957,19,FALSE)</f>
      </c>
      <c r="AJ1221">
        <f>VLOOKUP(G1221,Sku_Consolidated!A2:T957,20,FALSE)</f>
      </c>
    </row>
    <row r="1222" spans="1:36" x14ac:dyDescent="0.25">
      <c r="A1222">
        <v>2024</v>
      </c>
      <c r="B1222" t="s">
        <v>31</v>
      </c>
      <c r="C1222" t="s">
        <v>32</v>
      </c>
      <c r="D1222" t="s">
        <v>33</v>
      </c>
      <c r="E1222">
        <v>717</v>
      </c>
      <c r="F1222">
        <f>IF(IFERROR(VLOOKUP(E1222,Store_Showcase!B2:H144,{2}, FALSE), TRUE)=TRUE, IF(IFERROR(VLOOKUP(E1222,Store_SRP!B2:H110,{2}, FALSE), TRUE)=TRUE,VLOOKUP(E1222,Store_VAM!B2:H273,{2}, FALSE),VLOOKUP(E1222,Store_SRP!B2:H110,{2}, FALSE)), VLOOKUP(E1222,Store_Showcase!B2:H144,{2}, FALSE))</f>
      </c>
      <c r="G1222">
        <v>656322</v>
      </c>
      <c r="H1222" t="s">
        <v>2166</v>
      </c>
      <c r="I1222" s="8" t="s">
        <v>2463</v>
      </c>
      <c r="J1222" t="s">
        <v>36</v>
      </c>
      <c r="K1222" s="8">
        <f>IF(J1222="PCK", I1222, 0)</f>
      </c>
      <c r="L1222" s="8">
        <f>IF(J1222="KLS", I1222, IF(J1222="PCK", I1222*VLOOKUP(G1222,Sku_Consolidated!A2:U957,21, FALSE),I1222*VLOOKUP(G1222,Sku_Consolidated!A2:U957,21, FALSE)))</f>
      </c>
      <c r="M1222" s="8">
        <f>IF(J1222="PCS", I1222, 0)</f>
      </c>
      <c r="N1222" s="8" t="s">
        <v>2678</v>
      </c>
      <c r="O1222" s="8">
        <f>N1222 * VLOOKUP(E1222&amp;VLOOKUP(G1222,Sku_Consolidated!A2:Q957,17,FALSE),Sku_CommRate!A2:E1002, 5, FALSE)</f>
      </c>
      <c r="P1222" s="8">
        <f>N1222 - O1222</f>
      </c>
      <c r="Q1222">
        <f>VLOOKUP(G1222,Sku_Consolidated!A2:G957,7, FALSE)</f>
      </c>
      <c r="R1222">
        <f>IF(IFERROR(VLOOKUP(E1222,Store_Showcase!B2:H144,7, FALSE), TRUE)=TRUE, IF(IFERROR(VLOOKUP(E1222,Store_SRP!B2:H110,7, FALSE), TRUE)=TRUE,VLOOKUP(E1222,Store_VAM!B2:H273,7, FALSE),VLOOKUP(E1222,Store_SRP!B2:H110,7, FALSE)), VLOOKUP(E1222,Store_Showcase!B2:H144,7, FALSE))</f>
      </c>
      <c r="S1222">
        <f>IF(IFERROR(VLOOKUP(E1222,Store_Showcase!B2:I144,8, FALSE), TRUE)=TRUE, IF(IFERROR(VLOOKUP(E1222,Store_SRP!B2:I110,8, FALSE), TRUE)=TRUE,VLOOKUP(E1222,Store_VAM!B2:I273,8, FALSE),VLOOKUP(E1222,Store_SRP!B2:I110,8, FALSE)), VLOOKUP(E1222,Store_Showcase!B2:I144,8, FALSE))</f>
      </c>
      <c r="T1222">
        <f>VLOOKUP(G1222,Sku_Consolidated!A2:R957,18,FALSE)</f>
      </c>
      <c r="U1222">
        <v>6775</v>
      </c>
      <c r="V1222">
        <f>IF(VLOOKUP(G1222,Sku_Consolidated!A2:S957,19,FALSE)="SHOWCASE", VLOOKUP(E1222,Store_Showcase!B2:L144,11, FALSE), IF(VLOOKUP(G1222,Sku_Consolidated!A2:S957,19,FALSE)="VAM",VLOOKUP(E1222,Store_VAM!B2:L273,11, FALSE),VLOOKUP(E1222,Store_SRP!B2:L110,11, FALSE)))</f>
      </c>
      <c r="W1222">
        <f>VLOOKUP(G1222,Sku_Consolidated!A2:W957,11,FALSE)</f>
      </c>
      <c r="X1222">
        <f>VLOOKUP(G1222,Sku_Consolidated!A2:H957,8,FALSE)</f>
      </c>
      <c r="Y1222">
        <f>VLOOKUP(G1222,Sku_Consolidated!A2:I957,9,FALSE)</f>
      </c>
      <c r="Z1222" t="s">
        <v>38</v>
      </c>
      <c r="AA1222">
        <f>VLOOKUP(G1222,Sku_Consolidated!A2:E957,5,FALSE)</f>
      </c>
      <c r="AB1222">
        <f>IF(VLOOKUP(G1222,Sku_Consolidated!A2:S957,19,FALSE)="SHOWCASE", VLOOKUP(E1222,Store_Showcase!B2:N144,13, FALSE), IF(VLOOKUP(G1222,Sku_Consolidated!A2:S957,19,FALSE)="VAM",VLOOKUP(E1222,Store_VAM!B2:N273,13, FALSE),VLOOKUP(E1222,Store_SRP!B2:N110,13, FALSE)))</f>
      </c>
      <c r="AC1222">
        <f>IF(IFERROR(AB1222,TRUE)=TRUE, "-","OK")</f>
      </c>
      <c r="AD1222" s="8" t="s">
        <v>2679</v>
      </c>
      <c r="AE1222" s="8" t="s">
        <v>2680</v>
      </c>
      <c r="AF1222">
        <f>IF(IFERROR(VLOOKUP(E1222,Store_Showcase!B2:H144,{5}, FALSE), TRUE)=TRUE, IF(IFERROR(VLOOKUP(E1222,Store_SRP!B2:H110,{5}, FALSE), TRUE)=TRUE,VLOOKUP(E1222,Store_VAM!B2:H273,{5}, FALSE),VLOOKUP(E1222,Store_SRP!B2:H110,{5}, FALSE)), VLOOKUP(E1222,Store_Showcase!B2:H144,{5}, FALSE))</f>
      </c>
      <c r="AG1222">
        <f>IF(IFERROR(VLOOKUP(E1222,Store_Showcase!B2:H144,{6}, FALSE), TRUE)=TRUE, IF(IFERROR(VLOOKUP(E1222,Store_SRP!B2:H110,{6}, FALSE), TRUE)=TRUE,VLOOKUP(E1222,Store_VAM!B2:H273,{6}, FALSE),VLOOKUP(E1222,Store_SRP!B2:H110,{6}, FALSE)), VLOOKUP(E1222,Store_Showcase!B2:H144,{6}, FALSE))</f>
      </c>
      <c r="AH1222">
        <f>VLOOKUP(G1222,Sku_Consolidated!A2:R957,18,FALSE)</f>
      </c>
      <c r="AI1222">
        <f>VLOOKUP(G1222,Sku_Consolidated!A2:S957,19,FALSE)</f>
      </c>
      <c r="AJ1222">
        <f>VLOOKUP(G1222,Sku_Consolidated!A2:T957,20,FALSE)</f>
      </c>
    </row>
    <row r="1223" spans="1:36" x14ac:dyDescent="0.25">
      <c r="A1223">
        <v>2024</v>
      </c>
      <c r="B1223" t="s">
        <v>31</v>
      </c>
      <c r="C1223" t="s">
        <v>32</v>
      </c>
      <c r="D1223" t="s">
        <v>33</v>
      </c>
      <c r="E1223">
        <v>4005</v>
      </c>
      <c r="F1223">
        <f>IF(IFERROR(VLOOKUP(E1223,Store_Showcase!B2:H144,{2}, FALSE), TRUE)=TRUE, IF(IFERROR(VLOOKUP(E1223,Store_SRP!B2:H110,{2}, FALSE), TRUE)=TRUE,VLOOKUP(E1223,Store_VAM!B2:H273,{2}, FALSE),VLOOKUP(E1223,Store_SRP!B2:H110,{2}, FALSE)), VLOOKUP(E1223,Store_Showcase!B2:H144,{2}, FALSE))</f>
      </c>
      <c r="G1223">
        <v>655830</v>
      </c>
      <c r="H1223" t="s">
        <v>613</v>
      </c>
      <c r="I1223" s="8" t="s">
        <v>2681</v>
      </c>
      <c r="J1223" t="s">
        <v>36</v>
      </c>
      <c r="K1223" s="8">
        <f>IF(J1223="PCK", I1223, 0)</f>
      </c>
      <c r="L1223" s="8">
        <f>IF(J1223="KLS", I1223, IF(J1223="PCK", I1223*VLOOKUP(G1223,Sku_Consolidated!A2:U957,21, FALSE),I1223*VLOOKUP(G1223,Sku_Consolidated!A2:U957,21, FALSE)))</f>
      </c>
      <c r="M1223" s="8">
        <f>IF(J1223="PCS", I1223, 0)</f>
      </c>
      <c r="N1223" s="8" t="s">
        <v>2682</v>
      </c>
      <c r="O1223" s="8">
        <f>N1223 * VLOOKUP(E1223&amp;VLOOKUP(G1223,Sku_Consolidated!A2:Q957,17,FALSE),Sku_CommRate!A2:E1002, 5, FALSE)</f>
      </c>
      <c r="P1223" s="8">
        <f>N1223 - O1223</f>
      </c>
      <c r="Q1223">
        <f>VLOOKUP(G1223,Sku_Consolidated!A2:G957,7, FALSE)</f>
      </c>
      <c r="R1223">
        <f>IF(IFERROR(VLOOKUP(E1223,Store_Showcase!B2:H144,7, FALSE), TRUE)=TRUE, IF(IFERROR(VLOOKUP(E1223,Store_SRP!B2:H110,7, FALSE), TRUE)=TRUE,VLOOKUP(E1223,Store_VAM!B2:H273,7, FALSE),VLOOKUP(E1223,Store_SRP!B2:H110,7, FALSE)), VLOOKUP(E1223,Store_Showcase!B2:H144,7, FALSE))</f>
      </c>
      <c r="S1223">
        <f>IF(IFERROR(VLOOKUP(E1223,Store_Showcase!B2:I144,8, FALSE), TRUE)=TRUE, IF(IFERROR(VLOOKUP(E1223,Store_SRP!B2:I110,8, FALSE), TRUE)=TRUE,VLOOKUP(E1223,Store_VAM!B2:I273,8, FALSE),VLOOKUP(E1223,Store_SRP!B2:I110,8, FALSE)), VLOOKUP(E1223,Store_Showcase!B2:I144,8, FALSE))</f>
      </c>
      <c r="T1223">
        <f>VLOOKUP(G1223,Sku_Consolidated!A2:R957,18,FALSE)</f>
      </c>
      <c r="U1223">
        <v>6487</v>
      </c>
      <c r="V1223">
        <f>IF(VLOOKUP(G1223,Sku_Consolidated!A2:S957,19,FALSE)="SHOWCASE", VLOOKUP(E1223,Store_Showcase!B2:L144,11, FALSE), IF(VLOOKUP(G1223,Sku_Consolidated!A2:S957,19,FALSE)="VAM",VLOOKUP(E1223,Store_VAM!B2:L273,11, FALSE),VLOOKUP(E1223,Store_SRP!B2:L110,11, FALSE)))</f>
      </c>
      <c r="W1223">
        <f>VLOOKUP(G1223,Sku_Consolidated!A2:W957,11,FALSE)</f>
      </c>
      <c r="X1223">
        <f>VLOOKUP(G1223,Sku_Consolidated!A2:H957,8,FALSE)</f>
      </c>
      <c r="Y1223">
        <f>VLOOKUP(G1223,Sku_Consolidated!A2:I957,9,FALSE)</f>
      </c>
      <c r="Z1223" t="s">
        <v>38</v>
      </c>
      <c r="AA1223">
        <f>VLOOKUP(G1223,Sku_Consolidated!A2:E957,5,FALSE)</f>
      </c>
      <c r="AB1223">
        <f>IF(VLOOKUP(G1223,Sku_Consolidated!A2:S957,19,FALSE)="SHOWCASE", VLOOKUP(E1223,Store_Showcase!B2:N144,13, FALSE), IF(VLOOKUP(G1223,Sku_Consolidated!A2:S957,19,FALSE)="VAM",VLOOKUP(E1223,Store_VAM!B2:N273,13, FALSE),VLOOKUP(E1223,Store_SRP!B2:N110,13, FALSE)))</f>
      </c>
      <c r="AC1223">
        <f>IF(IFERROR(AB1223,TRUE)=TRUE, "-","OK")</f>
      </c>
      <c r="AD1223" s="8" t="s">
        <v>2682</v>
      </c>
      <c r="AE1223" s="8" t="s">
        <v>39</v>
      </c>
      <c r="AF1223">
        <f>IF(IFERROR(VLOOKUP(E1223,Store_Showcase!B2:H144,{5}, FALSE), TRUE)=TRUE, IF(IFERROR(VLOOKUP(E1223,Store_SRP!B2:H110,{5}, FALSE), TRUE)=TRUE,VLOOKUP(E1223,Store_VAM!B2:H273,{5}, FALSE),VLOOKUP(E1223,Store_SRP!B2:H110,{5}, FALSE)), VLOOKUP(E1223,Store_Showcase!B2:H144,{5}, FALSE))</f>
      </c>
      <c r="AG1223">
        <f>IF(IFERROR(VLOOKUP(E1223,Store_Showcase!B2:H144,{6}, FALSE), TRUE)=TRUE, IF(IFERROR(VLOOKUP(E1223,Store_SRP!B2:H110,{6}, FALSE), TRUE)=TRUE,VLOOKUP(E1223,Store_VAM!B2:H273,{6}, FALSE),VLOOKUP(E1223,Store_SRP!B2:H110,{6}, FALSE)), VLOOKUP(E1223,Store_Showcase!B2:H144,{6}, FALSE))</f>
      </c>
      <c r="AH1223">
        <f>VLOOKUP(G1223,Sku_Consolidated!A2:R957,18,FALSE)</f>
      </c>
      <c r="AI1223">
        <f>VLOOKUP(G1223,Sku_Consolidated!A2:S957,19,FALSE)</f>
      </c>
      <c r="AJ1223">
        <f>VLOOKUP(G1223,Sku_Consolidated!A2:T957,20,FALSE)</f>
      </c>
    </row>
    <row r="1224" spans="1:36" x14ac:dyDescent="0.25">
      <c r="A1224">
        <v>2024</v>
      </c>
      <c r="B1224" t="s">
        <v>31</v>
      </c>
      <c r="C1224" t="s">
        <v>32</v>
      </c>
      <c r="D1224" t="s">
        <v>33</v>
      </c>
      <c r="E1224">
        <v>4019</v>
      </c>
      <c r="F1224">
        <f>IF(IFERROR(VLOOKUP(E1224,Store_Showcase!B2:H144,{2}, FALSE), TRUE)=TRUE, IF(IFERROR(VLOOKUP(E1224,Store_SRP!B2:H110,{2}, FALSE), TRUE)=TRUE,VLOOKUP(E1224,Store_VAM!B2:H273,{2}, FALSE),VLOOKUP(E1224,Store_SRP!B2:H110,{2}, FALSE)), VLOOKUP(E1224,Store_Showcase!B2:H144,{2}, FALSE))</f>
      </c>
      <c r="G1224">
        <v>655723</v>
      </c>
      <c r="H1224" t="s">
        <v>1777</v>
      </c>
      <c r="I1224" s="8" t="s">
        <v>2643</v>
      </c>
      <c r="J1224" t="s">
        <v>36</v>
      </c>
      <c r="K1224" s="8">
        <f>IF(J1224="PCK", I1224, 0)</f>
      </c>
      <c r="L1224" s="8">
        <f>IF(J1224="KLS", I1224, IF(J1224="PCK", I1224*VLOOKUP(G1224,Sku_Consolidated!A2:U957,21, FALSE),I1224*VLOOKUP(G1224,Sku_Consolidated!A2:U957,21, FALSE)))</f>
      </c>
      <c r="M1224" s="8">
        <f>IF(J1224="PCS", I1224, 0)</f>
      </c>
      <c r="N1224" s="8" t="s">
        <v>2683</v>
      </c>
      <c r="O1224" s="8">
        <f>N1224 * VLOOKUP(E1224&amp;VLOOKUP(G1224,Sku_Consolidated!A2:Q957,17,FALSE),Sku_CommRate!A2:E1002, 5, FALSE)</f>
      </c>
      <c r="P1224" s="8">
        <f>N1224 - O1224</f>
      </c>
      <c r="Q1224">
        <f>VLOOKUP(G1224,Sku_Consolidated!A2:G957,7, FALSE)</f>
      </c>
      <c r="R1224">
        <f>IF(IFERROR(VLOOKUP(E1224,Store_Showcase!B2:H144,7, FALSE), TRUE)=TRUE, IF(IFERROR(VLOOKUP(E1224,Store_SRP!B2:H110,7, FALSE), TRUE)=TRUE,VLOOKUP(E1224,Store_VAM!B2:H273,7, FALSE),VLOOKUP(E1224,Store_SRP!B2:H110,7, FALSE)), VLOOKUP(E1224,Store_Showcase!B2:H144,7, FALSE))</f>
      </c>
      <c r="S1224">
        <f>IF(IFERROR(VLOOKUP(E1224,Store_Showcase!B2:I144,8, FALSE), TRUE)=TRUE, IF(IFERROR(VLOOKUP(E1224,Store_SRP!B2:I110,8, FALSE), TRUE)=TRUE,VLOOKUP(E1224,Store_VAM!B2:I273,8, FALSE),VLOOKUP(E1224,Store_SRP!B2:I110,8, FALSE)), VLOOKUP(E1224,Store_Showcase!B2:I144,8, FALSE))</f>
      </c>
      <c r="T1224">
        <f>VLOOKUP(G1224,Sku_Consolidated!A2:R957,18,FALSE)</f>
      </c>
      <c r="U1224">
        <v>6449</v>
      </c>
      <c r="V1224">
        <f>IF(VLOOKUP(G1224,Sku_Consolidated!A2:S957,19,FALSE)="SHOWCASE", VLOOKUP(E1224,Store_Showcase!B2:L144,11, FALSE), IF(VLOOKUP(G1224,Sku_Consolidated!A2:S957,19,FALSE)="VAM",VLOOKUP(E1224,Store_VAM!B2:L273,11, FALSE),VLOOKUP(E1224,Store_SRP!B2:L110,11, FALSE)))</f>
      </c>
      <c r="W1224">
        <f>VLOOKUP(G1224,Sku_Consolidated!A2:W957,11,FALSE)</f>
      </c>
      <c r="X1224">
        <f>VLOOKUP(G1224,Sku_Consolidated!A2:H957,8,FALSE)</f>
      </c>
      <c r="Y1224">
        <f>VLOOKUP(G1224,Sku_Consolidated!A2:I957,9,FALSE)</f>
      </c>
      <c r="Z1224" t="s">
        <v>38</v>
      </c>
      <c r="AA1224">
        <f>VLOOKUP(G1224,Sku_Consolidated!A2:E957,5,FALSE)</f>
      </c>
      <c r="AB1224">
        <f>IF(VLOOKUP(G1224,Sku_Consolidated!A2:S957,19,FALSE)="SHOWCASE", VLOOKUP(E1224,Store_Showcase!B2:N144,13, FALSE), IF(VLOOKUP(G1224,Sku_Consolidated!A2:S957,19,FALSE)="VAM",VLOOKUP(E1224,Store_VAM!B2:N273,13, FALSE),VLOOKUP(E1224,Store_SRP!B2:N110,13, FALSE)))</f>
      </c>
      <c r="AC1224">
        <f>IF(IFERROR(AB1224,TRUE)=TRUE, "-","OK")</f>
      </c>
      <c r="AD1224" s="8" t="s">
        <v>2683</v>
      </c>
      <c r="AE1224" s="8" t="s">
        <v>39</v>
      </c>
      <c r="AF1224">
        <f>IF(IFERROR(VLOOKUP(E1224,Store_Showcase!B2:H144,{5}, FALSE), TRUE)=TRUE, IF(IFERROR(VLOOKUP(E1224,Store_SRP!B2:H110,{5}, FALSE), TRUE)=TRUE,VLOOKUP(E1224,Store_VAM!B2:H273,{5}, FALSE),VLOOKUP(E1224,Store_SRP!B2:H110,{5}, FALSE)), VLOOKUP(E1224,Store_Showcase!B2:H144,{5}, FALSE))</f>
      </c>
      <c r="AG1224">
        <f>IF(IFERROR(VLOOKUP(E1224,Store_Showcase!B2:H144,{6}, FALSE), TRUE)=TRUE, IF(IFERROR(VLOOKUP(E1224,Store_SRP!B2:H110,{6}, FALSE), TRUE)=TRUE,VLOOKUP(E1224,Store_VAM!B2:H273,{6}, FALSE),VLOOKUP(E1224,Store_SRP!B2:H110,{6}, FALSE)), VLOOKUP(E1224,Store_Showcase!B2:H144,{6}, FALSE))</f>
      </c>
      <c r="AH1224">
        <f>VLOOKUP(G1224,Sku_Consolidated!A2:R957,18,FALSE)</f>
      </c>
      <c r="AI1224">
        <f>VLOOKUP(G1224,Sku_Consolidated!A2:S957,19,FALSE)</f>
      </c>
      <c r="AJ1224">
        <f>VLOOKUP(G1224,Sku_Consolidated!A2:T957,20,FALSE)</f>
      </c>
    </row>
    <row r="1225" spans="1:36" x14ac:dyDescent="0.25">
      <c r="A1225">
        <v>2024</v>
      </c>
      <c r="B1225" t="s">
        <v>31</v>
      </c>
      <c r="C1225" t="s">
        <v>32</v>
      </c>
      <c r="D1225" t="s">
        <v>33</v>
      </c>
      <c r="E1225">
        <v>481</v>
      </c>
      <c r="F1225">
        <f>IF(IFERROR(VLOOKUP(E1225,Store_Showcase!B2:H144,{2}, FALSE), TRUE)=TRUE, IF(IFERROR(VLOOKUP(E1225,Store_SRP!B2:H110,{2}, FALSE), TRUE)=TRUE,VLOOKUP(E1225,Store_VAM!B2:H273,{2}, FALSE),VLOOKUP(E1225,Store_SRP!B2:H110,{2}, FALSE)), VLOOKUP(E1225,Store_Showcase!B2:H144,{2}, FALSE))</f>
      </c>
      <c r="G1225">
        <v>670214</v>
      </c>
      <c r="H1225" t="s">
        <v>1451</v>
      </c>
      <c r="I1225" s="8" t="s">
        <v>2485</v>
      </c>
      <c r="J1225" t="s">
        <v>36</v>
      </c>
      <c r="K1225" s="8">
        <f>IF(J1225="PCK", I1225, 0)</f>
      </c>
      <c r="L1225" s="8">
        <f>IF(J1225="KLS", I1225, IF(J1225="PCK", I1225*VLOOKUP(G1225,Sku_Consolidated!A2:U957,21, FALSE),I1225*VLOOKUP(G1225,Sku_Consolidated!A2:U957,21, FALSE)))</f>
      </c>
      <c r="M1225" s="8">
        <f>IF(J1225="PCS", I1225, 0)</f>
      </c>
      <c r="N1225" s="8" t="s">
        <v>2684</v>
      </c>
      <c r="O1225" s="8">
        <f>N1225 * VLOOKUP(E1225&amp;VLOOKUP(G1225,Sku_Consolidated!A2:Q957,17,FALSE),Sku_CommRate!A2:E1002, 5, FALSE)</f>
      </c>
      <c r="P1225" s="8">
        <f>N1225 - O1225</f>
      </c>
      <c r="Q1225">
        <f>VLOOKUP(G1225,Sku_Consolidated!A2:G957,7, FALSE)</f>
      </c>
      <c r="R1225">
        <f>IF(IFERROR(VLOOKUP(E1225,Store_Showcase!B2:H144,7, FALSE), TRUE)=TRUE, IF(IFERROR(VLOOKUP(E1225,Store_SRP!B2:H110,7, FALSE), TRUE)=TRUE,VLOOKUP(E1225,Store_VAM!B2:H273,7, FALSE),VLOOKUP(E1225,Store_SRP!B2:H110,7, FALSE)), VLOOKUP(E1225,Store_Showcase!B2:H144,7, FALSE))</f>
      </c>
      <c r="S1225">
        <f>IF(IFERROR(VLOOKUP(E1225,Store_Showcase!B2:I144,8, FALSE), TRUE)=TRUE, IF(IFERROR(VLOOKUP(E1225,Store_SRP!B2:I110,8, FALSE), TRUE)=TRUE,VLOOKUP(E1225,Store_VAM!B2:I273,8, FALSE),VLOOKUP(E1225,Store_SRP!B2:I110,8, FALSE)), VLOOKUP(E1225,Store_Showcase!B2:I144,8, FALSE))</f>
      </c>
      <c r="T1225">
        <f>VLOOKUP(G1225,Sku_Consolidated!A2:R957,18,FALSE)</f>
      </c>
      <c r="U1225">
        <v>8441</v>
      </c>
      <c r="V1225">
        <f>IF(VLOOKUP(G1225,Sku_Consolidated!A2:S957,19,FALSE)="SHOWCASE", VLOOKUP(E1225,Store_Showcase!B2:L144,11, FALSE), IF(VLOOKUP(G1225,Sku_Consolidated!A2:S957,19,FALSE)="VAM",VLOOKUP(E1225,Store_VAM!B2:L273,11, FALSE),VLOOKUP(E1225,Store_SRP!B2:L110,11, FALSE)))</f>
      </c>
      <c r="W1225">
        <f>VLOOKUP(G1225,Sku_Consolidated!A2:W957,11,FALSE)</f>
      </c>
      <c r="X1225">
        <f>VLOOKUP(G1225,Sku_Consolidated!A2:H957,8,FALSE)</f>
      </c>
      <c r="Y1225">
        <f>VLOOKUP(G1225,Sku_Consolidated!A2:I957,9,FALSE)</f>
      </c>
      <c r="Z1225" t="s">
        <v>38</v>
      </c>
      <c r="AA1225">
        <f>VLOOKUP(G1225,Sku_Consolidated!A2:E957,5,FALSE)</f>
      </c>
      <c r="AB1225">
        <f>IF(VLOOKUP(G1225,Sku_Consolidated!A2:S957,19,FALSE)="SHOWCASE", VLOOKUP(E1225,Store_Showcase!B2:N144,13, FALSE), IF(VLOOKUP(G1225,Sku_Consolidated!A2:S957,19,FALSE)="VAM",VLOOKUP(E1225,Store_VAM!B2:N273,13, FALSE),VLOOKUP(E1225,Store_SRP!B2:N110,13, FALSE)))</f>
      </c>
      <c r="AC1225">
        <f>IF(IFERROR(AB1225,TRUE)=TRUE, "-","OK")</f>
      </c>
      <c r="AD1225" s="8" t="s">
        <v>2685</v>
      </c>
      <c r="AE1225" s="8" t="s">
        <v>2686</v>
      </c>
      <c r="AF1225">
        <f>IF(IFERROR(VLOOKUP(E1225,Store_Showcase!B2:H144,{5}, FALSE), TRUE)=TRUE, IF(IFERROR(VLOOKUP(E1225,Store_SRP!B2:H110,{5}, FALSE), TRUE)=TRUE,VLOOKUP(E1225,Store_VAM!B2:H273,{5}, FALSE),VLOOKUP(E1225,Store_SRP!B2:H110,{5}, FALSE)), VLOOKUP(E1225,Store_Showcase!B2:H144,{5}, FALSE))</f>
      </c>
      <c r="AG1225">
        <f>IF(IFERROR(VLOOKUP(E1225,Store_Showcase!B2:H144,{6}, FALSE), TRUE)=TRUE, IF(IFERROR(VLOOKUP(E1225,Store_SRP!B2:H110,{6}, FALSE), TRUE)=TRUE,VLOOKUP(E1225,Store_VAM!B2:H273,{6}, FALSE),VLOOKUP(E1225,Store_SRP!B2:H110,{6}, FALSE)), VLOOKUP(E1225,Store_Showcase!B2:H144,{6}, FALSE))</f>
      </c>
      <c r="AH1225">
        <f>VLOOKUP(G1225,Sku_Consolidated!A2:R957,18,FALSE)</f>
      </c>
      <c r="AI1225">
        <f>VLOOKUP(G1225,Sku_Consolidated!A2:S957,19,FALSE)</f>
      </c>
      <c r="AJ1225">
        <f>VLOOKUP(G1225,Sku_Consolidated!A2:T957,20,FALSE)</f>
      </c>
    </row>
    <row r="1226" spans="1:36" x14ac:dyDescent="0.25">
      <c r="A1226">
        <v>2024</v>
      </c>
      <c r="B1226" t="s">
        <v>31</v>
      </c>
      <c r="C1226" t="s">
        <v>32</v>
      </c>
      <c r="D1226" t="s">
        <v>33</v>
      </c>
      <c r="E1226">
        <v>804</v>
      </c>
      <c r="F1226">
        <f>IF(IFERROR(VLOOKUP(E1226,Store_Showcase!B2:H144,{2}, FALSE), TRUE)=TRUE, IF(IFERROR(VLOOKUP(E1226,Store_SRP!B2:H110,{2}, FALSE), TRUE)=TRUE,VLOOKUP(E1226,Store_VAM!B2:H273,{2}, FALSE),VLOOKUP(E1226,Store_SRP!B2:H110,{2}, FALSE)), VLOOKUP(E1226,Store_Showcase!B2:H144,{2}, FALSE))</f>
      </c>
      <c r="G1226">
        <v>659442</v>
      </c>
      <c r="H1226" t="s">
        <v>2687</v>
      </c>
      <c r="I1226" s="8" t="s">
        <v>2688</v>
      </c>
      <c r="J1226" t="s">
        <v>36</v>
      </c>
      <c r="K1226" s="8">
        <f>IF(J1226="PCK", I1226, 0)</f>
      </c>
      <c r="L1226" s="8">
        <f>IF(J1226="KLS", I1226, IF(J1226="PCK", I1226*VLOOKUP(G1226,Sku_Consolidated!A2:U957,21, FALSE),I1226*VLOOKUP(G1226,Sku_Consolidated!A2:U957,21, FALSE)))</f>
      </c>
      <c r="M1226" s="8">
        <f>IF(J1226="PCS", I1226, 0)</f>
      </c>
      <c r="N1226" s="8" t="s">
        <v>2685</v>
      </c>
      <c r="O1226" s="8">
        <f>N1226 * VLOOKUP(E1226&amp;VLOOKUP(G1226,Sku_Consolidated!A2:Q957,17,FALSE),Sku_CommRate!A2:E1002, 5, FALSE)</f>
      </c>
      <c r="P1226" s="8">
        <f>N1226 - O1226</f>
      </c>
      <c r="Q1226">
        <f>VLOOKUP(G1226,Sku_Consolidated!A2:G957,7, FALSE)</f>
      </c>
      <c r="R1226">
        <f>IF(IFERROR(VLOOKUP(E1226,Store_Showcase!B2:H144,7, FALSE), TRUE)=TRUE, IF(IFERROR(VLOOKUP(E1226,Store_SRP!B2:H110,7, FALSE), TRUE)=TRUE,VLOOKUP(E1226,Store_VAM!B2:H273,7, FALSE),VLOOKUP(E1226,Store_SRP!B2:H110,7, FALSE)), VLOOKUP(E1226,Store_Showcase!B2:H144,7, FALSE))</f>
      </c>
      <c r="S1226">
        <f>IF(IFERROR(VLOOKUP(E1226,Store_Showcase!B2:I144,8, FALSE), TRUE)=TRUE, IF(IFERROR(VLOOKUP(E1226,Store_SRP!B2:I110,8, FALSE), TRUE)=TRUE,VLOOKUP(E1226,Store_VAM!B2:I273,8, FALSE),VLOOKUP(E1226,Store_SRP!B2:I110,8, FALSE)), VLOOKUP(E1226,Store_Showcase!B2:I144,8, FALSE))</f>
      </c>
      <c r="T1226">
        <f>VLOOKUP(G1226,Sku_Consolidated!A2:R957,18,FALSE)</f>
      </c>
      <c r="U1226">
        <v>7348</v>
      </c>
      <c r="V1226">
        <f>IF(VLOOKUP(G1226,Sku_Consolidated!A2:S957,19,FALSE)="SHOWCASE", VLOOKUP(E1226,Store_Showcase!B2:L144,11, FALSE), IF(VLOOKUP(G1226,Sku_Consolidated!A2:S957,19,FALSE)="VAM",VLOOKUP(E1226,Store_VAM!B2:L273,11, FALSE),VLOOKUP(E1226,Store_SRP!B2:L110,11, FALSE)))</f>
      </c>
      <c r="W1226">
        <f>VLOOKUP(G1226,Sku_Consolidated!A2:W957,11,FALSE)</f>
      </c>
      <c r="X1226">
        <f>VLOOKUP(G1226,Sku_Consolidated!A2:H957,8,FALSE)</f>
      </c>
      <c r="Y1226">
        <f>VLOOKUP(G1226,Sku_Consolidated!A2:I957,9,FALSE)</f>
      </c>
      <c r="Z1226" t="s">
        <v>38</v>
      </c>
      <c r="AA1226">
        <f>VLOOKUP(G1226,Sku_Consolidated!A2:E957,5,FALSE)</f>
      </c>
      <c r="AB1226">
        <f>IF(VLOOKUP(G1226,Sku_Consolidated!A2:S957,19,FALSE)="SHOWCASE", VLOOKUP(E1226,Store_Showcase!B2:N144,13, FALSE), IF(VLOOKUP(G1226,Sku_Consolidated!A2:S957,19,FALSE)="VAM",VLOOKUP(E1226,Store_VAM!B2:N273,13, FALSE),VLOOKUP(E1226,Store_SRP!B2:N110,13, FALSE)))</f>
      </c>
      <c r="AC1226">
        <f>IF(IFERROR(AB1226,TRUE)=TRUE, "-","OK")</f>
      </c>
      <c r="AD1226" s="8" t="s">
        <v>2685</v>
      </c>
      <c r="AE1226" s="8" t="s">
        <v>39</v>
      </c>
      <c r="AF1226">
        <f>IF(IFERROR(VLOOKUP(E1226,Store_Showcase!B2:H144,{5}, FALSE), TRUE)=TRUE, IF(IFERROR(VLOOKUP(E1226,Store_SRP!B2:H110,{5}, FALSE), TRUE)=TRUE,VLOOKUP(E1226,Store_VAM!B2:H273,{5}, FALSE),VLOOKUP(E1226,Store_SRP!B2:H110,{5}, FALSE)), VLOOKUP(E1226,Store_Showcase!B2:H144,{5}, FALSE))</f>
      </c>
      <c r="AG1226">
        <f>IF(IFERROR(VLOOKUP(E1226,Store_Showcase!B2:H144,{6}, FALSE), TRUE)=TRUE, IF(IFERROR(VLOOKUP(E1226,Store_SRP!B2:H110,{6}, FALSE), TRUE)=TRUE,VLOOKUP(E1226,Store_VAM!B2:H273,{6}, FALSE),VLOOKUP(E1226,Store_SRP!B2:H110,{6}, FALSE)), VLOOKUP(E1226,Store_Showcase!B2:H144,{6}, FALSE))</f>
      </c>
      <c r="AH1226">
        <f>VLOOKUP(G1226,Sku_Consolidated!A2:R957,18,FALSE)</f>
      </c>
      <c r="AI1226">
        <f>VLOOKUP(G1226,Sku_Consolidated!A2:S957,19,FALSE)</f>
      </c>
      <c r="AJ1226">
        <f>VLOOKUP(G1226,Sku_Consolidated!A2:T957,20,FALSE)</f>
      </c>
    </row>
    <row r="1227" spans="1:36" x14ac:dyDescent="0.25">
      <c r="A1227">
        <v>2024</v>
      </c>
      <c r="B1227" t="s">
        <v>31</v>
      </c>
      <c r="C1227" t="s">
        <v>32</v>
      </c>
      <c r="D1227" t="s">
        <v>33</v>
      </c>
      <c r="E1227">
        <v>733</v>
      </c>
      <c r="F1227">
        <f>IF(IFERROR(VLOOKUP(E1227,Store_Showcase!B2:H144,{2}, FALSE), TRUE)=TRUE, IF(IFERROR(VLOOKUP(E1227,Store_SRP!B2:H110,{2}, FALSE), TRUE)=TRUE,VLOOKUP(E1227,Store_VAM!B2:H273,{2}, FALSE),VLOOKUP(E1227,Store_SRP!B2:H110,{2}, FALSE)), VLOOKUP(E1227,Store_Showcase!B2:H144,{2}, FALSE))</f>
      </c>
      <c r="G1227">
        <v>687770</v>
      </c>
      <c r="H1227" t="s">
        <v>1487</v>
      </c>
      <c r="I1227" s="8" t="s">
        <v>1364</v>
      </c>
      <c r="J1227" t="s">
        <v>493</v>
      </c>
      <c r="K1227" s="8">
        <f>IF(J1227="PCK", I1227, 0)</f>
      </c>
      <c r="L1227" s="8">
        <f>IF(J1227="KLS", I1227, IF(J1227="PCK", I1227*VLOOKUP(G1227,Sku_Consolidated!A2:U957,21, FALSE),I1227*VLOOKUP(G1227,Sku_Consolidated!A2:U957,21, FALSE)))</f>
      </c>
      <c r="M1227" s="8">
        <f>IF(J1227="PCS", I1227, 0)</f>
      </c>
      <c r="N1227" s="8" t="s">
        <v>2689</v>
      </c>
      <c r="O1227" s="8">
        <f>N1227 * VLOOKUP(E1227&amp;VLOOKUP(G1227,Sku_Consolidated!A2:Q957,17,FALSE),Sku_CommRate!A2:E1002, 5, FALSE)</f>
      </c>
      <c r="P1227" s="8">
        <f>N1227 - O1227</f>
      </c>
      <c r="Q1227">
        <f>VLOOKUP(G1227,Sku_Consolidated!A2:G957,7, FALSE)</f>
      </c>
      <c r="R1227">
        <f>IF(IFERROR(VLOOKUP(E1227,Store_Showcase!B2:H144,7, FALSE), TRUE)=TRUE, IF(IFERROR(VLOOKUP(E1227,Store_SRP!B2:H110,7, FALSE), TRUE)=TRUE,VLOOKUP(E1227,Store_VAM!B2:H273,7, FALSE),VLOOKUP(E1227,Store_SRP!B2:H110,7, FALSE)), VLOOKUP(E1227,Store_Showcase!B2:H144,7, FALSE))</f>
      </c>
      <c r="S1227">
        <f>IF(IFERROR(VLOOKUP(E1227,Store_Showcase!B2:I144,8, FALSE), TRUE)=TRUE, IF(IFERROR(VLOOKUP(E1227,Store_SRP!B2:I110,8, FALSE), TRUE)=TRUE,VLOOKUP(E1227,Store_VAM!B2:I273,8, FALSE),VLOOKUP(E1227,Store_SRP!B2:I110,8, FALSE)), VLOOKUP(E1227,Store_Showcase!B2:I144,8, FALSE))</f>
      </c>
      <c r="T1227">
        <f>VLOOKUP(G1227,Sku_Consolidated!A2:R957,18,FALSE)</f>
      </c>
      <c r="U1227">
        <v>4806532531526</v>
      </c>
      <c r="V1227">
        <f>IF(VLOOKUP(G1227,Sku_Consolidated!A2:S957,19,FALSE)="SHOWCASE", VLOOKUP(E1227,Store_Showcase!B2:L144,11, FALSE), IF(VLOOKUP(G1227,Sku_Consolidated!A2:S957,19,FALSE)="VAM",VLOOKUP(E1227,Store_VAM!B2:L273,11, FALSE),VLOOKUP(E1227,Store_SRP!B2:L110,11, FALSE)))</f>
      </c>
      <c r="W1227">
        <f>VLOOKUP(G1227,Sku_Consolidated!A2:W957,11,FALSE)</f>
      </c>
      <c r="X1227">
        <f>VLOOKUP(G1227,Sku_Consolidated!A2:H957,8,FALSE)</f>
      </c>
      <c r="Y1227">
        <f>VLOOKUP(G1227,Sku_Consolidated!A2:I957,9,FALSE)</f>
      </c>
      <c r="Z1227" t="s">
        <v>38</v>
      </c>
      <c r="AA1227">
        <f>VLOOKUP(G1227,Sku_Consolidated!A2:E957,5,FALSE)</f>
      </c>
      <c r="AB1227">
        <f>IF(VLOOKUP(G1227,Sku_Consolidated!A2:S957,19,FALSE)="SHOWCASE", VLOOKUP(E1227,Store_Showcase!B2:N144,13, FALSE), IF(VLOOKUP(G1227,Sku_Consolidated!A2:S957,19,FALSE)="VAM",VLOOKUP(E1227,Store_VAM!B2:N273,13, FALSE),VLOOKUP(E1227,Store_SRP!B2:N110,13, FALSE)))</f>
      </c>
      <c r="AC1227">
        <f>IF(IFERROR(AB1227,TRUE)=TRUE, "-","OK")</f>
      </c>
      <c r="AD1227" s="8" t="s">
        <v>2690</v>
      </c>
      <c r="AE1227" s="8" t="s">
        <v>2691</v>
      </c>
      <c r="AF1227">
        <f>IF(IFERROR(VLOOKUP(E1227,Store_Showcase!B2:H144,{5}, FALSE), TRUE)=TRUE, IF(IFERROR(VLOOKUP(E1227,Store_SRP!B2:H110,{5}, FALSE), TRUE)=TRUE,VLOOKUP(E1227,Store_VAM!B2:H273,{5}, FALSE),VLOOKUP(E1227,Store_SRP!B2:H110,{5}, FALSE)), VLOOKUP(E1227,Store_Showcase!B2:H144,{5}, FALSE))</f>
      </c>
      <c r="AG1227">
        <f>IF(IFERROR(VLOOKUP(E1227,Store_Showcase!B2:H144,{6}, FALSE), TRUE)=TRUE, IF(IFERROR(VLOOKUP(E1227,Store_SRP!B2:H110,{6}, FALSE), TRUE)=TRUE,VLOOKUP(E1227,Store_VAM!B2:H273,{6}, FALSE),VLOOKUP(E1227,Store_SRP!B2:H110,{6}, FALSE)), VLOOKUP(E1227,Store_Showcase!B2:H144,{6}, FALSE))</f>
      </c>
      <c r="AH1227">
        <f>VLOOKUP(G1227,Sku_Consolidated!A2:R957,18,FALSE)</f>
      </c>
      <c r="AI1227">
        <f>VLOOKUP(G1227,Sku_Consolidated!A2:S957,19,FALSE)</f>
      </c>
      <c r="AJ1227">
        <f>VLOOKUP(G1227,Sku_Consolidated!A2:T957,20,FALSE)</f>
      </c>
    </row>
    <row r="1228" spans="1:36" x14ac:dyDescent="0.25">
      <c r="A1228">
        <v>2024</v>
      </c>
      <c r="B1228" t="s">
        <v>31</v>
      </c>
      <c r="C1228" t="s">
        <v>32</v>
      </c>
      <c r="D1228" t="s">
        <v>33</v>
      </c>
      <c r="E1228">
        <v>717</v>
      </c>
      <c r="F1228">
        <f>IF(IFERROR(VLOOKUP(E1228,Store_Showcase!B2:H144,{2}, FALSE), TRUE)=TRUE, IF(IFERROR(VLOOKUP(E1228,Store_SRP!B2:H110,{2}, FALSE), TRUE)=TRUE,VLOOKUP(E1228,Store_VAM!B2:H273,{2}, FALSE),VLOOKUP(E1228,Store_SRP!B2:H110,{2}, FALSE)), VLOOKUP(E1228,Store_Showcase!B2:H144,{2}, FALSE))</f>
      </c>
      <c r="G1228">
        <v>656323</v>
      </c>
      <c r="H1228" t="s">
        <v>2692</v>
      </c>
      <c r="I1228" s="8" t="s">
        <v>2490</v>
      </c>
      <c r="J1228" t="s">
        <v>36</v>
      </c>
      <c r="K1228" s="8">
        <f>IF(J1228="PCK", I1228, 0)</f>
      </c>
      <c r="L1228" s="8">
        <f>IF(J1228="KLS", I1228, IF(J1228="PCK", I1228*VLOOKUP(G1228,Sku_Consolidated!A2:U957,21, FALSE),I1228*VLOOKUP(G1228,Sku_Consolidated!A2:U957,21, FALSE)))</f>
      </c>
      <c r="M1228" s="8">
        <f>IF(J1228="PCS", I1228, 0)</f>
      </c>
      <c r="N1228" s="8" t="s">
        <v>2693</v>
      </c>
      <c r="O1228" s="8">
        <f>N1228 * VLOOKUP(E1228&amp;VLOOKUP(G1228,Sku_Consolidated!A2:Q957,17,FALSE),Sku_CommRate!A2:E1002, 5, FALSE)</f>
      </c>
      <c r="P1228" s="8">
        <f>N1228 - O1228</f>
      </c>
      <c r="Q1228">
        <f>VLOOKUP(G1228,Sku_Consolidated!A2:G957,7, FALSE)</f>
      </c>
      <c r="R1228">
        <f>IF(IFERROR(VLOOKUP(E1228,Store_Showcase!B2:H144,7, FALSE), TRUE)=TRUE, IF(IFERROR(VLOOKUP(E1228,Store_SRP!B2:H110,7, FALSE), TRUE)=TRUE,VLOOKUP(E1228,Store_VAM!B2:H273,7, FALSE),VLOOKUP(E1228,Store_SRP!B2:H110,7, FALSE)), VLOOKUP(E1228,Store_Showcase!B2:H144,7, FALSE))</f>
      </c>
      <c r="S1228">
        <f>IF(IFERROR(VLOOKUP(E1228,Store_Showcase!B2:I144,8, FALSE), TRUE)=TRUE, IF(IFERROR(VLOOKUP(E1228,Store_SRP!B2:I110,8, FALSE), TRUE)=TRUE,VLOOKUP(E1228,Store_VAM!B2:I273,8, FALSE),VLOOKUP(E1228,Store_SRP!B2:I110,8, FALSE)), VLOOKUP(E1228,Store_Showcase!B2:I144,8, FALSE))</f>
      </c>
      <c r="T1228">
        <f>VLOOKUP(G1228,Sku_Consolidated!A2:R957,18,FALSE)</f>
      </c>
      <c r="U1228">
        <v>6776</v>
      </c>
      <c r="V1228">
        <f>IF(VLOOKUP(G1228,Sku_Consolidated!A2:S957,19,FALSE)="SHOWCASE", VLOOKUP(E1228,Store_Showcase!B2:L144,11, FALSE), IF(VLOOKUP(G1228,Sku_Consolidated!A2:S957,19,FALSE)="VAM",VLOOKUP(E1228,Store_VAM!B2:L273,11, FALSE),VLOOKUP(E1228,Store_SRP!B2:L110,11, FALSE)))</f>
      </c>
      <c r="W1228">
        <f>VLOOKUP(G1228,Sku_Consolidated!A2:W957,11,FALSE)</f>
      </c>
      <c r="X1228">
        <f>VLOOKUP(G1228,Sku_Consolidated!A2:H957,8,FALSE)</f>
      </c>
      <c r="Y1228">
        <f>VLOOKUP(G1228,Sku_Consolidated!A2:I957,9,FALSE)</f>
      </c>
      <c r="Z1228" t="s">
        <v>38</v>
      </c>
      <c r="AA1228">
        <f>VLOOKUP(G1228,Sku_Consolidated!A2:E957,5,FALSE)</f>
      </c>
      <c r="AB1228">
        <f>IF(VLOOKUP(G1228,Sku_Consolidated!A2:S957,19,FALSE)="SHOWCASE", VLOOKUP(E1228,Store_Showcase!B2:N144,13, FALSE), IF(VLOOKUP(G1228,Sku_Consolidated!A2:S957,19,FALSE)="VAM",VLOOKUP(E1228,Store_VAM!B2:N273,13, FALSE),VLOOKUP(E1228,Store_SRP!B2:N110,13, FALSE)))</f>
      </c>
      <c r="AC1228">
        <f>IF(IFERROR(AB1228,TRUE)=TRUE, "-","OK")</f>
      </c>
      <c r="AD1228" s="8" t="s">
        <v>2694</v>
      </c>
      <c r="AE1228" s="8" t="s">
        <v>2695</v>
      </c>
      <c r="AF1228">
        <f>IF(IFERROR(VLOOKUP(E1228,Store_Showcase!B2:H144,{5}, FALSE), TRUE)=TRUE, IF(IFERROR(VLOOKUP(E1228,Store_SRP!B2:H110,{5}, FALSE), TRUE)=TRUE,VLOOKUP(E1228,Store_VAM!B2:H273,{5}, FALSE),VLOOKUP(E1228,Store_SRP!B2:H110,{5}, FALSE)), VLOOKUP(E1228,Store_Showcase!B2:H144,{5}, FALSE))</f>
      </c>
      <c r="AG1228">
        <f>IF(IFERROR(VLOOKUP(E1228,Store_Showcase!B2:H144,{6}, FALSE), TRUE)=TRUE, IF(IFERROR(VLOOKUP(E1228,Store_SRP!B2:H110,{6}, FALSE), TRUE)=TRUE,VLOOKUP(E1228,Store_VAM!B2:H273,{6}, FALSE),VLOOKUP(E1228,Store_SRP!B2:H110,{6}, FALSE)), VLOOKUP(E1228,Store_Showcase!B2:H144,{6}, FALSE))</f>
      </c>
      <c r="AH1228">
        <f>VLOOKUP(G1228,Sku_Consolidated!A2:R957,18,FALSE)</f>
      </c>
      <c r="AI1228">
        <f>VLOOKUP(G1228,Sku_Consolidated!A2:S957,19,FALSE)</f>
      </c>
      <c r="AJ1228">
        <f>VLOOKUP(G1228,Sku_Consolidated!A2:T957,20,FALSE)</f>
      </c>
    </row>
    <row r="1229" spans="1:36" x14ac:dyDescent="0.25">
      <c r="A1229">
        <v>2024</v>
      </c>
      <c r="B1229" t="s">
        <v>31</v>
      </c>
      <c r="C1229" t="s">
        <v>32</v>
      </c>
      <c r="D1229" t="s">
        <v>33</v>
      </c>
      <c r="E1229">
        <v>481</v>
      </c>
      <c r="F1229">
        <f>IF(IFERROR(VLOOKUP(E1229,Store_Showcase!B2:H144,{2}, FALSE), TRUE)=TRUE, IF(IFERROR(VLOOKUP(E1229,Store_SRP!B2:H110,{2}, FALSE), TRUE)=TRUE,VLOOKUP(E1229,Store_VAM!B2:H273,{2}, FALSE),VLOOKUP(E1229,Store_SRP!B2:H110,{2}, FALSE)), VLOOKUP(E1229,Store_Showcase!B2:H144,{2}, FALSE))</f>
      </c>
      <c r="G1229">
        <v>655750</v>
      </c>
      <c r="H1229" t="s">
        <v>1204</v>
      </c>
      <c r="I1229" s="8" t="s">
        <v>2696</v>
      </c>
      <c r="J1229" t="s">
        <v>36</v>
      </c>
      <c r="K1229" s="8">
        <f>IF(J1229="PCK", I1229, 0)</f>
      </c>
      <c r="L1229" s="8">
        <f>IF(J1229="KLS", I1229, IF(J1229="PCK", I1229*VLOOKUP(G1229,Sku_Consolidated!A2:U957,21, FALSE),I1229*VLOOKUP(G1229,Sku_Consolidated!A2:U957,21, FALSE)))</f>
      </c>
      <c r="M1229" s="8">
        <f>IF(J1229="PCS", I1229, 0)</f>
      </c>
      <c r="N1229" s="8" t="s">
        <v>2697</v>
      </c>
      <c r="O1229" s="8">
        <f>N1229 * VLOOKUP(E1229&amp;VLOOKUP(G1229,Sku_Consolidated!A2:Q957,17,FALSE),Sku_CommRate!A2:E1002, 5, FALSE)</f>
      </c>
      <c r="P1229" s="8">
        <f>N1229 - O1229</f>
      </c>
      <c r="Q1229">
        <f>VLOOKUP(G1229,Sku_Consolidated!A2:G957,7, FALSE)</f>
      </c>
      <c r="R1229">
        <f>IF(IFERROR(VLOOKUP(E1229,Store_Showcase!B2:H144,7, FALSE), TRUE)=TRUE, IF(IFERROR(VLOOKUP(E1229,Store_SRP!B2:H110,7, FALSE), TRUE)=TRUE,VLOOKUP(E1229,Store_VAM!B2:H273,7, FALSE),VLOOKUP(E1229,Store_SRP!B2:H110,7, FALSE)), VLOOKUP(E1229,Store_Showcase!B2:H144,7, FALSE))</f>
      </c>
      <c r="S1229">
        <f>IF(IFERROR(VLOOKUP(E1229,Store_Showcase!B2:I144,8, FALSE), TRUE)=TRUE, IF(IFERROR(VLOOKUP(E1229,Store_SRP!B2:I110,8, FALSE), TRUE)=TRUE,VLOOKUP(E1229,Store_VAM!B2:I273,8, FALSE),VLOOKUP(E1229,Store_SRP!B2:I110,8, FALSE)), VLOOKUP(E1229,Store_Showcase!B2:I144,8, FALSE))</f>
      </c>
      <c r="T1229">
        <f>VLOOKUP(G1229,Sku_Consolidated!A2:R957,18,FALSE)</f>
      </c>
      <c r="U1229">
        <v>6467</v>
      </c>
      <c r="V1229">
        <f>IF(VLOOKUP(G1229,Sku_Consolidated!A2:S957,19,FALSE)="SHOWCASE", VLOOKUP(E1229,Store_Showcase!B2:L144,11, FALSE), IF(VLOOKUP(G1229,Sku_Consolidated!A2:S957,19,FALSE)="VAM",VLOOKUP(E1229,Store_VAM!B2:L273,11, FALSE),VLOOKUP(E1229,Store_SRP!B2:L110,11, FALSE)))</f>
      </c>
      <c r="W1229">
        <f>VLOOKUP(G1229,Sku_Consolidated!A2:W957,11,FALSE)</f>
      </c>
      <c r="X1229">
        <f>VLOOKUP(G1229,Sku_Consolidated!A2:H957,8,FALSE)</f>
      </c>
      <c r="Y1229">
        <f>VLOOKUP(G1229,Sku_Consolidated!A2:I957,9,FALSE)</f>
      </c>
      <c r="Z1229" t="s">
        <v>38</v>
      </c>
      <c r="AA1229">
        <f>VLOOKUP(G1229,Sku_Consolidated!A2:E957,5,FALSE)</f>
      </c>
      <c r="AB1229">
        <f>IF(VLOOKUP(G1229,Sku_Consolidated!A2:S957,19,FALSE)="SHOWCASE", VLOOKUP(E1229,Store_Showcase!B2:N144,13, FALSE), IF(VLOOKUP(G1229,Sku_Consolidated!A2:S957,19,FALSE)="VAM",VLOOKUP(E1229,Store_VAM!B2:N273,13, FALSE),VLOOKUP(E1229,Store_SRP!B2:N110,13, FALSE)))</f>
      </c>
      <c r="AC1229">
        <f>IF(IFERROR(AB1229,TRUE)=TRUE, "-","OK")</f>
      </c>
      <c r="AD1229" s="8" t="s">
        <v>2697</v>
      </c>
      <c r="AE1229" s="8" t="s">
        <v>39</v>
      </c>
      <c r="AF1229">
        <f>IF(IFERROR(VLOOKUP(E1229,Store_Showcase!B2:H144,{5}, FALSE), TRUE)=TRUE, IF(IFERROR(VLOOKUP(E1229,Store_SRP!B2:H110,{5}, FALSE), TRUE)=TRUE,VLOOKUP(E1229,Store_VAM!B2:H273,{5}, FALSE),VLOOKUP(E1229,Store_SRP!B2:H110,{5}, FALSE)), VLOOKUP(E1229,Store_Showcase!B2:H144,{5}, FALSE))</f>
      </c>
      <c r="AG1229">
        <f>IF(IFERROR(VLOOKUP(E1229,Store_Showcase!B2:H144,{6}, FALSE), TRUE)=TRUE, IF(IFERROR(VLOOKUP(E1229,Store_SRP!B2:H110,{6}, FALSE), TRUE)=TRUE,VLOOKUP(E1229,Store_VAM!B2:H273,{6}, FALSE),VLOOKUP(E1229,Store_SRP!B2:H110,{6}, FALSE)), VLOOKUP(E1229,Store_Showcase!B2:H144,{6}, FALSE))</f>
      </c>
      <c r="AH1229">
        <f>VLOOKUP(G1229,Sku_Consolidated!A2:R957,18,FALSE)</f>
      </c>
      <c r="AI1229">
        <f>VLOOKUP(G1229,Sku_Consolidated!A2:S957,19,FALSE)</f>
      </c>
      <c r="AJ1229">
        <f>VLOOKUP(G1229,Sku_Consolidated!A2:T957,20,FALSE)</f>
      </c>
    </row>
    <row r="1230" spans="1:36" x14ac:dyDescent="0.25">
      <c r="A1230">
        <v>2024</v>
      </c>
      <c r="B1230" t="s">
        <v>31</v>
      </c>
      <c r="C1230" t="s">
        <v>32</v>
      </c>
      <c r="D1230" t="s">
        <v>33</v>
      </c>
      <c r="E1230">
        <v>814</v>
      </c>
      <c r="F1230">
        <f>IF(IFERROR(VLOOKUP(E1230,Store_Showcase!B2:H144,{2}, FALSE), TRUE)=TRUE, IF(IFERROR(VLOOKUP(E1230,Store_SRP!B2:H110,{2}, FALSE), TRUE)=TRUE,VLOOKUP(E1230,Store_VAM!B2:H273,{2}, FALSE),VLOOKUP(E1230,Store_SRP!B2:H110,{2}, FALSE)), VLOOKUP(E1230,Store_Showcase!B2:H144,{2}, FALSE))</f>
      </c>
      <c r="G1230">
        <v>655291</v>
      </c>
      <c r="H1230" t="s">
        <v>116</v>
      </c>
      <c r="I1230" s="8" t="s">
        <v>2698</v>
      </c>
      <c r="J1230" t="s">
        <v>36</v>
      </c>
      <c r="K1230" s="8">
        <f>IF(J1230="PCK", I1230, 0)</f>
      </c>
      <c r="L1230" s="8">
        <f>IF(J1230="KLS", I1230, IF(J1230="PCK", I1230*VLOOKUP(G1230,Sku_Consolidated!A2:U957,21, FALSE),I1230*VLOOKUP(G1230,Sku_Consolidated!A2:U957,21, FALSE)))</f>
      </c>
      <c r="M1230" s="8">
        <f>IF(J1230="PCS", I1230, 0)</f>
      </c>
      <c r="N1230" s="8" t="s">
        <v>2699</v>
      </c>
      <c r="O1230" s="8">
        <f>N1230 * VLOOKUP(E1230&amp;VLOOKUP(G1230,Sku_Consolidated!A2:Q957,17,FALSE),Sku_CommRate!A2:E1002, 5, FALSE)</f>
      </c>
      <c r="P1230" s="8">
        <f>N1230 - O1230</f>
      </c>
      <c r="Q1230">
        <f>VLOOKUP(G1230,Sku_Consolidated!A2:G957,7, FALSE)</f>
      </c>
      <c r="R1230">
        <f>IF(IFERROR(VLOOKUP(E1230,Store_Showcase!B2:H144,7, FALSE), TRUE)=TRUE, IF(IFERROR(VLOOKUP(E1230,Store_SRP!B2:H110,7, FALSE), TRUE)=TRUE,VLOOKUP(E1230,Store_VAM!B2:H273,7, FALSE),VLOOKUP(E1230,Store_SRP!B2:H110,7, FALSE)), VLOOKUP(E1230,Store_Showcase!B2:H144,7, FALSE))</f>
      </c>
      <c r="S1230">
        <f>IF(IFERROR(VLOOKUP(E1230,Store_Showcase!B2:I144,8, FALSE), TRUE)=TRUE, IF(IFERROR(VLOOKUP(E1230,Store_SRP!B2:I110,8, FALSE), TRUE)=TRUE,VLOOKUP(E1230,Store_VAM!B2:I273,8, FALSE),VLOOKUP(E1230,Store_SRP!B2:I110,8, FALSE)), VLOOKUP(E1230,Store_Showcase!B2:I144,8, FALSE))</f>
      </c>
      <c r="T1230">
        <f>VLOOKUP(G1230,Sku_Consolidated!A2:R957,18,FALSE)</f>
      </c>
      <c r="U1230">
        <v>6217</v>
      </c>
      <c r="V1230">
        <f>IF(VLOOKUP(G1230,Sku_Consolidated!A2:S957,19,FALSE)="SHOWCASE", VLOOKUP(E1230,Store_Showcase!B2:L144,11, FALSE), IF(VLOOKUP(G1230,Sku_Consolidated!A2:S957,19,FALSE)="VAM",VLOOKUP(E1230,Store_VAM!B2:L273,11, FALSE),VLOOKUP(E1230,Store_SRP!B2:L110,11, FALSE)))</f>
      </c>
      <c r="W1230">
        <f>VLOOKUP(G1230,Sku_Consolidated!A2:W957,11,FALSE)</f>
      </c>
      <c r="X1230">
        <f>VLOOKUP(G1230,Sku_Consolidated!A2:H957,8,FALSE)</f>
      </c>
      <c r="Y1230">
        <f>VLOOKUP(G1230,Sku_Consolidated!A2:I957,9,FALSE)</f>
      </c>
      <c r="Z1230" t="s">
        <v>38</v>
      </c>
      <c r="AA1230">
        <f>VLOOKUP(G1230,Sku_Consolidated!A2:E957,5,FALSE)</f>
      </c>
      <c r="AB1230">
        <f>IF(VLOOKUP(G1230,Sku_Consolidated!A2:S957,19,FALSE)="SHOWCASE", VLOOKUP(E1230,Store_Showcase!B2:N144,13, FALSE), IF(VLOOKUP(G1230,Sku_Consolidated!A2:S957,19,FALSE)="VAM",VLOOKUP(E1230,Store_VAM!B2:N273,13, FALSE),VLOOKUP(E1230,Store_SRP!B2:N110,13, FALSE)))</f>
      </c>
      <c r="AC1230">
        <f>IF(IFERROR(AB1230,TRUE)=TRUE, "-","OK")</f>
      </c>
      <c r="AD1230" s="8" t="s">
        <v>2699</v>
      </c>
      <c r="AE1230" s="8" t="s">
        <v>39</v>
      </c>
      <c r="AF1230">
        <f>IF(IFERROR(VLOOKUP(E1230,Store_Showcase!B2:H144,{5}, FALSE), TRUE)=TRUE, IF(IFERROR(VLOOKUP(E1230,Store_SRP!B2:H110,{5}, FALSE), TRUE)=TRUE,VLOOKUP(E1230,Store_VAM!B2:H273,{5}, FALSE),VLOOKUP(E1230,Store_SRP!B2:H110,{5}, FALSE)), VLOOKUP(E1230,Store_Showcase!B2:H144,{5}, FALSE))</f>
      </c>
      <c r="AG1230">
        <f>IF(IFERROR(VLOOKUP(E1230,Store_Showcase!B2:H144,{6}, FALSE), TRUE)=TRUE, IF(IFERROR(VLOOKUP(E1230,Store_SRP!B2:H110,{6}, FALSE), TRUE)=TRUE,VLOOKUP(E1230,Store_VAM!B2:H273,{6}, FALSE),VLOOKUP(E1230,Store_SRP!B2:H110,{6}, FALSE)), VLOOKUP(E1230,Store_Showcase!B2:H144,{6}, FALSE))</f>
      </c>
      <c r="AH1230">
        <f>VLOOKUP(G1230,Sku_Consolidated!A2:R957,18,FALSE)</f>
      </c>
      <c r="AI1230">
        <f>VLOOKUP(G1230,Sku_Consolidated!A2:S957,19,FALSE)</f>
      </c>
      <c r="AJ1230">
        <f>VLOOKUP(G1230,Sku_Consolidated!A2:T957,20,FALSE)</f>
      </c>
    </row>
    <row r="1231" spans="1:36" x14ac:dyDescent="0.25">
      <c r="A1231">
        <v>2024</v>
      </c>
      <c r="B1231" t="s">
        <v>31</v>
      </c>
      <c r="C1231" t="s">
        <v>32</v>
      </c>
      <c r="D1231" t="s">
        <v>33</v>
      </c>
      <c r="E1231">
        <v>202</v>
      </c>
      <c r="F1231">
        <f>IF(IFERROR(VLOOKUP(E1231,Store_Showcase!B2:H144,{2}, FALSE), TRUE)=TRUE, IF(IFERROR(VLOOKUP(E1231,Store_SRP!B2:H110,{2}, FALSE), TRUE)=TRUE,VLOOKUP(E1231,Store_VAM!B2:H273,{2}, FALSE),VLOOKUP(E1231,Store_SRP!B2:H110,{2}, FALSE)), VLOOKUP(E1231,Store_Showcase!B2:H144,{2}, FALSE))</f>
      </c>
      <c r="G1231">
        <v>656326</v>
      </c>
      <c r="H1231" t="s">
        <v>2700</v>
      </c>
      <c r="I1231" s="8" t="s">
        <v>2688</v>
      </c>
      <c r="J1231" t="s">
        <v>36</v>
      </c>
      <c r="K1231" s="8">
        <f>IF(J1231="PCK", I1231, 0)</f>
      </c>
      <c r="L1231" s="8">
        <f>IF(J1231="KLS", I1231, IF(J1231="PCK", I1231*VLOOKUP(G1231,Sku_Consolidated!A2:U957,21, FALSE),I1231*VLOOKUP(G1231,Sku_Consolidated!A2:U957,21, FALSE)))</f>
      </c>
      <c r="M1231" s="8">
        <f>IF(J1231="PCS", I1231, 0)</f>
      </c>
      <c r="N1231" s="8" t="s">
        <v>2701</v>
      </c>
      <c r="O1231" s="8">
        <f>N1231 * VLOOKUP(E1231&amp;VLOOKUP(G1231,Sku_Consolidated!A2:Q957,17,FALSE),Sku_CommRate!A2:E1002, 5, FALSE)</f>
      </c>
      <c r="P1231" s="8">
        <f>N1231 - O1231</f>
      </c>
      <c r="Q1231">
        <f>VLOOKUP(G1231,Sku_Consolidated!A2:G957,7, FALSE)</f>
      </c>
      <c r="R1231">
        <f>IF(IFERROR(VLOOKUP(E1231,Store_Showcase!B2:H144,7, FALSE), TRUE)=TRUE, IF(IFERROR(VLOOKUP(E1231,Store_SRP!B2:H110,7, FALSE), TRUE)=TRUE,VLOOKUP(E1231,Store_VAM!B2:H273,7, FALSE),VLOOKUP(E1231,Store_SRP!B2:H110,7, FALSE)), VLOOKUP(E1231,Store_Showcase!B2:H144,7, FALSE))</f>
      </c>
      <c r="S1231">
        <f>IF(IFERROR(VLOOKUP(E1231,Store_Showcase!B2:I144,8, FALSE), TRUE)=TRUE, IF(IFERROR(VLOOKUP(E1231,Store_SRP!B2:I110,8, FALSE), TRUE)=TRUE,VLOOKUP(E1231,Store_VAM!B2:I273,8, FALSE),VLOOKUP(E1231,Store_SRP!B2:I110,8, FALSE)), VLOOKUP(E1231,Store_Showcase!B2:I144,8, FALSE))</f>
      </c>
      <c r="T1231">
        <f>VLOOKUP(G1231,Sku_Consolidated!A2:R957,18,FALSE)</f>
      </c>
      <c r="U1231">
        <v>6779</v>
      </c>
      <c r="V1231">
        <f>IF(VLOOKUP(G1231,Sku_Consolidated!A2:S957,19,FALSE)="SHOWCASE", VLOOKUP(E1231,Store_Showcase!B2:L144,11, FALSE), IF(VLOOKUP(G1231,Sku_Consolidated!A2:S957,19,FALSE)="VAM",VLOOKUP(E1231,Store_VAM!B2:L273,11, FALSE),VLOOKUP(E1231,Store_SRP!B2:L110,11, FALSE)))</f>
      </c>
      <c r="W1231">
        <f>VLOOKUP(G1231,Sku_Consolidated!A2:W957,11,FALSE)</f>
      </c>
      <c r="X1231">
        <f>VLOOKUP(G1231,Sku_Consolidated!A2:H957,8,FALSE)</f>
      </c>
      <c r="Y1231">
        <f>VLOOKUP(G1231,Sku_Consolidated!A2:I957,9,FALSE)</f>
      </c>
      <c r="Z1231" t="s">
        <v>38</v>
      </c>
      <c r="AA1231">
        <f>VLOOKUP(G1231,Sku_Consolidated!A2:E957,5,FALSE)</f>
      </c>
      <c r="AB1231">
        <f>IF(VLOOKUP(G1231,Sku_Consolidated!A2:S957,19,FALSE)="SHOWCASE", VLOOKUP(E1231,Store_Showcase!B2:N144,13, FALSE), IF(VLOOKUP(G1231,Sku_Consolidated!A2:S957,19,FALSE)="VAM",VLOOKUP(E1231,Store_VAM!B2:N273,13, FALSE),VLOOKUP(E1231,Store_SRP!B2:N110,13, FALSE)))</f>
      </c>
      <c r="AC1231">
        <f>IF(IFERROR(AB1231,TRUE)=TRUE, "-","OK")</f>
      </c>
      <c r="AD1231" s="8" t="s">
        <v>2702</v>
      </c>
      <c r="AE1231" s="8" t="s">
        <v>2703</v>
      </c>
      <c r="AF1231">
        <f>IF(IFERROR(VLOOKUP(E1231,Store_Showcase!B2:H144,{5}, FALSE), TRUE)=TRUE, IF(IFERROR(VLOOKUP(E1231,Store_SRP!B2:H110,{5}, FALSE), TRUE)=TRUE,VLOOKUP(E1231,Store_VAM!B2:H273,{5}, FALSE),VLOOKUP(E1231,Store_SRP!B2:H110,{5}, FALSE)), VLOOKUP(E1231,Store_Showcase!B2:H144,{5}, FALSE))</f>
      </c>
      <c r="AG1231">
        <f>IF(IFERROR(VLOOKUP(E1231,Store_Showcase!B2:H144,{6}, FALSE), TRUE)=TRUE, IF(IFERROR(VLOOKUP(E1231,Store_SRP!B2:H110,{6}, FALSE), TRUE)=TRUE,VLOOKUP(E1231,Store_VAM!B2:H273,{6}, FALSE),VLOOKUP(E1231,Store_SRP!B2:H110,{6}, FALSE)), VLOOKUP(E1231,Store_Showcase!B2:H144,{6}, FALSE))</f>
      </c>
      <c r="AH1231">
        <f>VLOOKUP(G1231,Sku_Consolidated!A2:R957,18,FALSE)</f>
      </c>
      <c r="AI1231">
        <f>VLOOKUP(G1231,Sku_Consolidated!A2:S957,19,FALSE)</f>
      </c>
      <c r="AJ1231">
        <f>VLOOKUP(G1231,Sku_Consolidated!A2:T957,20,FALSE)</f>
      </c>
    </row>
    <row r="1232" spans="1:36" x14ac:dyDescent="0.25">
      <c r="A1232">
        <v>2024</v>
      </c>
      <c r="B1232" t="s">
        <v>31</v>
      </c>
      <c r="C1232" t="s">
        <v>32</v>
      </c>
      <c r="D1232" t="s">
        <v>33</v>
      </c>
      <c r="E1232">
        <v>814</v>
      </c>
      <c r="F1232">
        <f>IF(IFERROR(VLOOKUP(E1232,Store_Showcase!B2:H144,{2}, FALSE), TRUE)=TRUE, IF(IFERROR(VLOOKUP(E1232,Store_SRP!B2:H110,{2}, FALSE), TRUE)=TRUE,VLOOKUP(E1232,Store_VAM!B2:H273,{2}, FALSE),VLOOKUP(E1232,Store_SRP!B2:H110,{2}, FALSE)), VLOOKUP(E1232,Store_Showcase!B2:H144,{2}, FALSE))</f>
      </c>
      <c r="G1232">
        <v>655335</v>
      </c>
      <c r="H1232" t="s">
        <v>1089</v>
      </c>
      <c r="I1232" s="8" t="s">
        <v>2704</v>
      </c>
      <c r="J1232" t="s">
        <v>36</v>
      </c>
      <c r="K1232" s="8">
        <f>IF(J1232="PCK", I1232, 0)</f>
      </c>
      <c r="L1232" s="8">
        <f>IF(J1232="KLS", I1232, IF(J1232="PCK", I1232*VLOOKUP(G1232,Sku_Consolidated!A2:U957,21, FALSE),I1232*VLOOKUP(G1232,Sku_Consolidated!A2:U957,21, FALSE)))</f>
      </c>
      <c r="M1232" s="8">
        <f>IF(J1232="PCS", I1232, 0)</f>
      </c>
      <c r="N1232" s="8" t="s">
        <v>2705</v>
      </c>
      <c r="O1232" s="8">
        <f>N1232 * VLOOKUP(E1232&amp;VLOOKUP(G1232,Sku_Consolidated!A2:Q957,17,FALSE),Sku_CommRate!A2:E1002, 5, FALSE)</f>
      </c>
      <c r="P1232" s="8">
        <f>N1232 - O1232</f>
      </c>
      <c r="Q1232">
        <f>VLOOKUP(G1232,Sku_Consolidated!A2:G957,7, FALSE)</f>
      </c>
      <c r="R1232">
        <f>IF(IFERROR(VLOOKUP(E1232,Store_Showcase!B2:H144,7, FALSE), TRUE)=TRUE, IF(IFERROR(VLOOKUP(E1232,Store_SRP!B2:H110,7, FALSE), TRUE)=TRUE,VLOOKUP(E1232,Store_VAM!B2:H273,7, FALSE),VLOOKUP(E1232,Store_SRP!B2:H110,7, FALSE)), VLOOKUP(E1232,Store_Showcase!B2:H144,7, FALSE))</f>
      </c>
      <c r="S1232">
        <f>IF(IFERROR(VLOOKUP(E1232,Store_Showcase!B2:I144,8, FALSE), TRUE)=TRUE, IF(IFERROR(VLOOKUP(E1232,Store_SRP!B2:I110,8, FALSE), TRUE)=TRUE,VLOOKUP(E1232,Store_VAM!B2:I273,8, FALSE),VLOOKUP(E1232,Store_SRP!B2:I110,8, FALSE)), VLOOKUP(E1232,Store_Showcase!B2:I144,8, FALSE))</f>
      </c>
      <c r="T1232">
        <f>VLOOKUP(G1232,Sku_Consolidated!A2:R957,18,FALSE)</f>
      </c>
      <c r="U1232">
        <v>6259</v>
      </c>
      <c r="V1232">
        <f>IF(VLOOKUP(G1232,Sku_Consolidated!A2:S957,19,FALSE)="SHOWCASE", VLOOKUP(E1232,Store_Showcase!B2:L144,11, FALSE), IF(VLOOKUP(G1232,Sku_Consolidated!A2:S957,19,FALSE)="VAM",VLOOKUP(E1232,Store_VAM!B2:L273,11, FALSE),VLOOKUP(E1232,Store_SRP!B2:L110,11, FALSE)))</f>
      </c>
      <c r="W1232">
        <f>VLOOKUP(G1232,Sku_Consolidated!A2:W957,11,FALSE)</f>
      </c>
      <c r="X1232">
        <f>VLOOKUP(G1232,Sku_Consolidated!A2:H957,8,FALSE)</f>
      </c>
      <c r="Y1232">
        <f>VLOOKUP(G1232,Sku_Consolidated!A2:I957,9,FALSE)</f>
      </c>
      <c r="Z1232" t="s">
        <v>38</v>
      </c>
      <c r="AA1232">
        <f>VLOOKUP(G1232,Sku_Consolidated!A2:E957,5,FALSE)</f>
      </c>
      <c r="AB1232">
        <f>IF(VLOOKUP(G1232,Sku_Consolidated!A2:S957,19,FALSE)="SHOWCASE", VLOOKUP(E1232,Store_Showcase!B2:N144,13, FALSE), IF(VLOOKUP(G1232,Sku_Consolidated!A2:S957,19,FALSE)="VAM",VLOOKUP(E1232,Store_VAM!B2:N273,13, FALSE),VLOOKUP(E1232,Store_SRP!B2:N110,13, FALSE)))</f>
      </c>
      <c r="AC1232">
        <f>IF(IFERROR(AB1232,TRUE)=TRUE, "-","OK")</f>
      </c>
      <c r="AD1232" s="8" t="s">
        <v>2705</v>
      </c>
      <c r="AE1232" s="8" t="s">
        <v>39</v>
      </c>
      <c r="AF1232">
        <f>IF(IFERROR(VLOOKUP(E1232,Store_Showcase!B2:H144,{5}, FALSE), TRUE)=TRUE, IF(IFERROR(VLOOKUP(E1232,Store_SRP!B2:H110,{5}, FALSE), TRUE)=TRUE,VLOOKUP(E1232,Store_VAM!B2:H273,{5}, FALSE),VLOOKUP(E1232,Store_SRP!B2:H110,{5}, FALSE)), VLOOKUP(E1232,Store_Showcase!B2:H144,{5}, FALSE))</f>
      </c>
      <c r="AG1232">
        <f>IF(IFERROR(VLOOKUP(E1232,Store_Showcase!B2:H144,{6}, FALSE), TRUE)=TRUE, IF(IFERROR(VLOOKUP(E1232,Store_SRP!B2:H110,{6}, FALSE), TRUE)=TRUE,VLOOKUP(E1232,Store_VAM!B2:H273,{6}, FALSE),VLOOKUP(E1232,Store_SRP!B2:H110,{6}, FALSE)), VLOOKUP(E1232,Store_Showcase!B2:H144,{6}, FALSE))</f>
      </c>
      <c r="AH1232">
        <f>VLOOKUP(G1232,Sku_Consolidated!A2:R957,18,FALSE)</f>
      </c>
      <c r="AI1232">
        <f>VLOOKUP(G1232,Sku_Consolidated!A2:S957,19,FALSE)</f>
      </c>
      <c r="AJ1232">
        <f>VLOOKUP(G1232,Sku_Consolidated!A2:T957,20,FALSE)</f>
      </c>
    </row>
    <row r="1233" spans="1:36" x14ac:dyDescent="0.25">
      <c r="A1233">
        <v>2024</v>
      </c>
      <c r="B1233" t="s">
        <v>31</v>
      </c>
      <c r="C1233" t="s">
        <v>32</v>
      </c>
      <c r="D1233" t="s">
        <v>33</v>
      </c>
      <c r="E1233">
        <v>814</v>
      </c>
      <c r="F1233">
        <f>IF(IFERROR(VLOOKUP(E1233,Store_Showcase!B2:H144,{2}, FALSE), TRUE)=TRUE, IF(IFERROR(VLOOKUP(E1233,Store_SRP!B2:H110,{2}, FALSE), TRUE)=TRUE,VLOOKUP(E1233,Store_VAM!B2:H273,{2}, FALSE),VLOOKUP(E1233,Store_SRP!B2:H110,{2}, FALSE)), VLOOKUP(E1233,Store_Showcase!B2:H144,{2}, FALSE))</f>
      </c>
      <c r="G1233">
        <v>655514</v>
      </c>
      <c r="H1233" t="s">
        <v>46</v>
      </c>
      <c r="I1233" s="8" t="s">
        <v>2706</v>
      </c>
      <c r="J1233" t="s">
        <v>36</v>
      </c>
      <c r="K1233" s="8">
        <f>IF(J1233="PCK", I1233, 0)</f>
      </c>
      <c r="L1233" s="8">
        <f>IF(J1233="KLS", I1233, IF(J1233="PCK", I1233*VLOOKUP(G1233,Sku_Consolidated!A2:U957,21, FALSE),I1233*VLOOKUP(G1233,Sku_Consolidated!A2:U957,21, FALSE)))</f>
      </c>
      <c r="M1233" s="8">
        <f>IF(J1233="PCS", I1233, 0)</f>
      </c>
      <c r="N1233" s="8" t="s">
        <v>2707</v>
      </c>
      <c r="O1233" s="8">
        <f>N1233 * VLOOKUP(E1233&amp;VLOOKUP(G1233,Sku_Consolidated!A2:Q957,17,FALSE),Sku_CommRate!A2:E1002, 5, FALSE)</f>
      </c>
      <c r="P1233" s="8">
        <f>N1233 - O1233</f>
      </c>
      <c r="Q1233">
        <f>VLOOKUP(G1233,Sku_Consolidated!A2:G957,7, FALSE)</f>
      </c>
      <c r="R1233">
        <f>IF(IFERROR(VLOOKUP(E1233,Store_Showcase!B2:H144,7, FALSE), TRUE)=TRUE, IF(IFERROR(VLOOKUP(E1233,Store_SRP!B2:H110,7, FALSE), TRUE)=TRUE,VLOOKUP(E1233,Store_VAM!B2:H273,7, FALSE),VLOOKUP(E1233,Store_SRP!B2:H110,7, FALSE)), VLOOKUP(E1233,Store_Showcase!B2:H144,7, FALSE))</f>
      </c>
      <c r="S1233">
        <f>IF(IFERROR(VLOOKUP(E1233,Store_Showcase!B2:I144,8, FALSE), TRUE)=TRUE, IF(IFERROR(VLOOKUP(E1233,Store_SRP!B2:I110,8, FALSE), TRUE)=TRUE,VLOOKUP(E1233,Store_VAM!B2:I273,8, FALSE),VLOOKUP(E1233,Store_SRP!B2:I110,8, FALSE)), VLOOKUP(E1233,Store_Showcase!B2:I144,8, FALSE))</f>
      </c>
      <c r="T1233">
        <f>VLOOKUP(G1233,Sku_Consolidated!A2:R957,18,FALSE)</f>
      </c>
      <c r="U1233">
        <v>6337</v>
      </c>
      <c r="V1233">
        <f>IF(VLOOKUP(G1233,Sku_Consolidated!A2:S957,19,FALSE)="SHOWCASE", VLOOKUP(E1233,Store_Showcase!B2:L144,11, FALSE), IF(VLOOKUP(G1233,Sku_Consolidated!A2:S957,19,FALSE)="VAM",VLOOKUP(E1233,Store_VAM!B2:L273,11, FALSE),VLOOKUP(E1233,Store_SRP!B2:L110,11, FALSE)))</f>
      </c>
      <c r="W1233">
        <f>VLOOKUP(G1233,Sku_Consolidated!A2:W957,11,FALSE)</f>
      </c>
      <c r="X1233">
        <f>VLOOKUP(G1233,Sku_Consolidated!A2:H957,8,FALSE)</f>
      </c>
      <c r="Y1233">
        <f>VLOOKUP(G1233,Sku_Consolidated!A2:I957,9,FALSE)</f>
      </c>
      <c r="Z1233" t="s">
        <v>38</v>
      </c>
      <c r="AA1233">
        <f>VLOOKUP(G1233,Sku_Consolidated!A2:E957,5,FALSE)</f>
      </c>
      <c r="AB1233">
        <f>IF(VLOOKUP(G1233,Sku_Consolidated!A2:S957,19,FALSE)="SHOWCASE", VLOOKUP(E1233,Store_Showcase!B2:N144,13, FALSE), IF(VLOOKUP(G1233,Sku_Consolidated!A2:S957,19,FALSE)="VAM",VLOOKUP(E1233,Store_VAM!B2:N273,13, FALSE),VLOOKUP(E1233,Store_SRP!B2:N110,13, FALSE)))</f>
      </c>
      <c r="AC1233">
        <f>IF(IFERROR(AB1233,TRUE)=TRUE, "-","OK")</f>
      </c>
      <c r="AD1233" s="8" t="s">
        <v>2707</v>
      </c>
      <c r="AE1233" s="8" t="s">
        <v>39</v>
      </c>
      <c r="AF1233">
        <f>IF(IFERROR(VLOOKUP(E1233,Store_Showcase!B2:H144,{5}, FALSE), TRUE)=TRUE, IF(IFERROR(VLOOKUP(E1233,Store_SRP!B2:H110,{5}, FALSE), TRUE)=TRUE,VLOOKUP(E1233,Store_VAM!B2:H273,{5}, FALSE),VLOOKUP(E1233,Store_SRP!B2:H110,{5}, FALSE)), VLOOKUP(E1233,Store_Showcase!B2:H144,{5}, FALSE))</f>
      </c>
      <c r="AG1233">
        <f>IF(IFERROR(VLOOKUP(E1233,Store_Showcase!B2:H144,{6}, FALSE), TRUE)=TRUE, IF(IFERROR(VLOOKUP(E1233,Store_SRP!B2:H110,{6}, FALSE), TRUE)=TRUE,VLOOKUP(E1233,Store_VAM!B2:H273,{6}, FALSE),VLOOKUP(E1233,Store_SRP!B2:H110,{6}, FALSE)), VLOOKUP(E1233,Store_Showcase!B2:H144,{6}, FALSE))</f>
      </c>
      <c r="AH1233">
        <f>VLOOKUP(G1233,Sku_Consolidated!A2:R957,18,FALSE)</f>
      </c>
      <c r="AI1233">
        <f>VLOOKUP(G1233,Sku_Consolidated!A2:S957,19,FALSE)</f>
      </c>
      <c r="AJ1233">
        <f>VLOOKUP(G1233,Sku_Consolidated!A2:T957,20,FALSE)</f>
      </c>
    </row>
    <row r="1234" spans="1:36" x14ac:dyDescent="0.25">
      <c r="A1234">
        <v>2024</v>
      </c>
      <c r="B1234" t="s">
        <v>31</v>
      </c>
      <c r="C1234" t="s">
        <v>32</v>
      </c>
      <c r="D1234" t="s">
        <v>33</v>
      </c>
      <c r="E1234">
        <v>498</v>
      </c>
      <c r="F1234">
        <f>IF(IFERROR(VLOOKUP(E1234,Store_Showcase!B2:H144,{2}, FALSE), TRUE)=TRUE, IF(IFERROR(VLOOKUP(E1234,Store_SRP!B2:H110,{2}, FALSE), TRUE)=TRUE,VLOOKUP(E1234,Store_VAM!B2:H273,{2}, FALSE),VLOOKUP(E1234,Store_SRP!B2:H110,{2}, FALSE)), VLOOKUP(E1234,Store_Showcase!B2:H144,{2}, FALSE))</f>
      </c>
      <c r="G1234">
        <v>671785</v>
      </c>
      <c r="H1234" t="s">
        <v>1394</v>
      </c>
      <c r="I1234" s="8" t="s">
        <v>2006</v>
      </c>
      <c r="J1234" t="s">
        <v>493</v>
      </c>
      <c r="K1234" s="8">
        <f>IF(J1234="PCK", I1234, 0)</f>
      </c>
      <c r="L1234" s="8">
        <f>IF(J1234="KLS", I1234, IF(J1234="PCK", I1234*VLOOKUP(G1234,Sku_Consolidated!A2:U957,21, FALSE),I1234*VLOOKUP(G1234,Sku_Consolidated!A2:U957,21, FALSE)))</f>
      </c>
      <c r="M1234" s="8">
        <f>IF(J1234="PCS", I1234, 0)</f>
      </c>
      <c r="N1234" s="8" t="s">
        <v>2708</v>
      </c>
      <c r="O1234" s="8">
        <f>N1234 * VLOOKUP(E1234&amp;VLOOKUP(G1234,Sku_Consolidated!A2:Q957,17,FALSE),Sku_CommRate!A2:E1002, 5, FALSE)</f>
      </c>
      <c r="P1234" s="8">
        <f>N1234 - O1234</f>
      </c>
      <c r="Q1234">
        <f>VLOOKUP(G1234,Sku_Consolidated!A2:G957,7, FALSE)</f>
      </c>
      <c r="R1234">
        <f>IF(IFERROR(VLOOKUP(E1234,Store_Showcase!B2:H144,7, FALSE), TRUE)=TRUE, IF(IFERROR(VLOOKUP(E1234,Store_SRP!B2:H110,7, FALSE), TRUE)=TRUE,VLOOKUP(E1234,Store_VAM!B2:H273,7, FALSE),VLOOKUP(E1234,Store_SRP!B2:H110,7, FALSE)), VLOOKUP(E1234,Store_Showcase!B2:H144,7, FALSE))</f>
      </c>
      <c r="S1234">
        <f>IF(IFERROR(VLOOKUP(E1234,Store_Showcase!B2:I144,8, FALSE), TRUE)=TRUE, IF(IFERROR(VLOOKUP(E1234,Store_SRP!B2:I110,8, FALSE), TRUE)=TRUE,VLOOKUP(E1234,Store_VAM!B2:I273,8, FALSE),VLOOKUP(E1234,Store_SRP!B2:I110,8, FALSE)), VLOOKUP(E1234,Store_Showcase!B2:I144,8, FALSE))</f>
      </c>
      <c r="T1234">
        <f>VLOOKUP(G1234,Sku_Consolidated!A2:R957,18,FALSE)</f>
      </c>
      <c r="U1234">
        <v>2100006717853</v>
      </c>
      <c r="V1234">
        <f>IF(VLOOKUP(G1234,Sku_Consolidated!A2:S957,19,FALSE)="SHOWCASE", VLOOKUP(E1234,Store_Showcase!B2:L144,11, FALSE), IF(VLOOKUP(G1234,Sku_Consolidated!A2:S957,19,FALSE)="VAM",VLOOKUP(E1234,Store_VAM!B2:L273,11, FALSE),VLOOKUP(E1234,Store_SRP!B2:L110,11, FALSE)))</f>
      </c>
      <c r="W1234">
        <f>VLOOKUP(G1234,Sku_Consolidated!A2:W957,11,FALSE)</f>
      </c>
      <c r="X1234">
        <f>VLOOKUP(G1234,Sku_Consolidated!A2:H957,8,FALSE)</f>
      </c>
      <c r="Y1234">
        <f>VLOOKUP(G1234,Sku_Consolidated!A2:I957,9,FALSE)</f>
      </c>
      <c r="Z1234" t="s">
        <v>38</v>
      </c>
      <c r="AA1234">
        <f>VLOOKUP(G1234,Sku_Consolidated!A2:E957,5,FALSE)</f>
      </c>
      <c r="AB1234">
        <f>IF(VLOOKUP(G1234,Sku_Consolidated!A2:S957,19,FALSE)="SHOWCASE", VLOOKUP(E1234,Store_Showcase!B2:N144,13, FALSE), IF(VLOOKUP(G1234,Sku_Consolidated!A2:S957,19,FALSE)="VAM",VLOOKUP(E1234,Store_VAM!B2:N273,13, FALSE),VLOOKUP(E1234,Store_SRP!B2:N110,13, FALSE)))</f>
      </c>
      <c r="AC1234">
        <f>IF(IFERROR(AB1234,TRUE)=TRUE, "-","OK")</f>
      </c>
      <c r="AD1234" s="8" t="s">
        <v>2708</v>
      </c>
      <c r="AE1234" s="8" t="s">
        <v>39</v>
      </c>
      <c r="AF1234">
        <f>IF(IFERROR(VLOOKUP(E1234,Store_Showcase!B2:H144,{5}, FALSE), TRUE)=TRUE, IF(IFERROR(VLOOKUP(E1234,Store_SRP!B2:H110,{5}, FALSE), TRUE)=TRUE,VLOOKUP(E1234,Store_VAM!B2:H273,{5}, FALSE),VLOOKUP(E1234,Store_SRP!B2:H110,{5}, FALSE)), VLOOKUP(E1234,Store_Showcase!B2:H144,{5}, FALSE))</f>
      </c>
      <c r="AG1234">
        <f>IF(IFERROR(VLOOKUP(E1234,Store_Showcase!B2:H144,{6}, FALSE), TRUE)=TRUE, IF(IFERROR(VLOOKUP(E1234,Store_SRP!B2:H110,{6}, FALSE), TRUE)=TRUE,VLOOKUP(E1234,Store_VAM!B2:H273,{6}, FALSE),VLOOKUP(E1234,Store_SRP!B2:H110,{6}, FALSE)), VLOOKUP(E1234,Store_Showcase!B2:H144,{6}, FALSE))</f>
      </c>
      <c r="AH1234">
        <f>VLOOKUP(G1234,Sku_Consolidated!A2:R957,18,FALSE)</f>
      </c>
      <c r="AI1234">
        <f>VLOOKUP(G1234,Sku_Consolidated!A2:S957,19,FALSE)</f>
      </c>
      <c r="AJ1234">
        <f>VLOOKUP(G1234,Sku_Consolidated!A2:T957,20,FALSE)</f>
      </c>
    </row>
    <row r="1235" spans="1:36" x14ac:dyDescent="0.25">
      <c r="A1235">
        <v>2024</v>
      </c>
      <c r="B1235" t="s">
        <v>31</v>
      </c>
      <c r="C1235" t="s">
        <v>32</v>
      </c>
      <c r="D1235" t="s">
        <v>33</v>
      </c>
      <c r="E1235">
        <v>4040</v>
      </c>
      <c r="F1235">
        <f>IF(IFERROR(VLOOKUP(E1235,Store_Showcase!B2:H144,{2}, FALSE), TRUE)=TRUE, IF(IFERROR(VLOOKUP(E1235,Store_SRP!B2:H110,{2}, FALSE), TRUE)=TRUE,VLOOKUP(E1235,Store_VAM!B2:H273,{2}, FALSE),VLOOKUP(E1235,Store_SRP!B2:H110,{2}, FALSE)), VLOOKUP(E1235,Store_Showcase!B2:H144,{2}, FALSE))</f>
      </c>
      <c r="G1235">
        <v>671785</v>
      </c>
      <c r="H1235" t="s">
        <v>1394</v>
      </c>
      <c r="I1235" s="8" t="s">
        <v>2006</v>
      </c>
      <c r="J1235" t="s">
        <v>493</v>
      </c>
      <c r="K1235" s="8">
        <f>IF(J1235="PCK", I1235, 0)</f>
      </c>
      <c r="L1235" s="8">
        <f>IF(J1235="KLS", I1235, IF(J1235="PCK", I1235*VLOOKUP(G1235,Sku_Consolidated!A2:U957,21, FALSE),I1235*VLOOKUP(G1235,Sku_Consolidated!A2:U957,21, FALSE)))</f>
      </c>
      <c r="M1235" s="8">
        <f>IF(J1235="PCS", I1235, 0)</f>
      </c>
      <c r="N1235" s="8" t="s">
        <v>2708</v>
      </c>
      <c r="O1235" s="8">
        <f>N1235 * VLOOKUP(E1235&amp;VLOOKUP(G1235,Sku_Consolidated!A2:Q957,17,FALSE),Sku_CommRate!A2:E1002, 5, FALSE)</f>
      </c>
      <c r="P1235" s="8">
        <f>N1235 - O1235</f>
      </c>
      <c r="Q1235">
        <f>VLOOKUP(G1235,Sku_Consolidated!A2:G957,7, FALSE)</f>
      </c>
      <c r="R1235">
        <f>IF(IFERROR(VLOOKUP(E1235,Store_Showcase!B2:H144,7, FALSE), TRUE)=TRUE, IF(IFERROR(VLOOKUP(E1235,Store_SRP!B2:H110,7, FALSE), TRUE)=TRUE,VLOOKUP(E1235,Store_VAM!B2:H273,7, FALSE),VLOOKUP(E1235,Store_SRP!B2:H110,7, FALSE)), VLOOKUP(E1235,Store_Showcase!B2:H144,7, FALSE))</f>
      </c>
      <c r="S1235">
        <f>IF(IFERROR(VLOOKUP(E1235,Store_Showcase!B2:I144,8, FALSE), TRUE)=TRUE, IF(IFERROR(VLOOKUP(E1235,Store_SRP!B2:I110,8, FALSE), TRUE)=TRUE,VLOOKUP(E1235,Store_VAM!B2:I273,8, FALSE),VLOOKUP(E1235,Store_SRP!B2:I110,8, FALSE)), VLOOKUP(E1235,Store_Showcase!B2:I144,8, FALSE))</f>
      </c>
      <c r="T1235">
        <f>VLOOKUP(G1235,Sku_Consolidated!A2:R957,18,FALSE)</f>
      </c>
      <c r="U1235">
        <v>2100006717853</v>
      </c>
      <c r="V1235">
        <f>IF(VLOOKUP(G1235,Sku_Consolidated!A2:S957,19,FALSE)="SHOWCASE", VLOOKUP(E1235,Store_Showcase!B2:L144,11, FALSE), IF(VLOOKUP(G1235,Sku_Consolidated!A2:S957,19,FALSE)="VAM",VLOOKUP(E1235,Store_VAM!B2:L273,11, FALSE),VLOOKUP(E1235,Store_SRP!B2:L110,11, FALSE)))</f>
      </c>
      <c r="W1235">
        <f>VLOOKUP(G1235,Sku_Consolidated!A2:W957,11,FALSE)</f>
      </c>
      <c r="X1235">
        <f>VLOOKUP(G1235,Sku_Consolidated!A2:H957,8,FALSE)</f>
      </c>
      <c r="Y1235">
        <f>VLOOKUP(G1235,Sku_Consolidated!A2:I957,9,FALSE)</f>
      </c>
      <c r="Z1235" t="s">
        <v>38</v>
      </c>
      <c r="AA1235">
        <f>VLOOKUP(G1235,Sku_Consolidated!A2:E957,5,FALSE)</f>
      </c>
      <c r="AB1235">
        <f>IF(VLOOKUP(G1235,Sku_Consolidated!A2:S957,19,FALSE)="SHOWCASE", VLOOKUP(E1235,Store_Showcase!B2:N144,13, FALSE), IF(VLOOKUP(G1235,Sku_Consolidated!A2:S957,19,FALSE)="VAM",VLOOKUP(E1235,Store_VAM!B2:N273,13, FALSE),VLOOKUP(E1235,Store_SRP!B2:N110,13, FALSE)))</f>
      </c>
      <c r="AC1235">
        <f>IF(IFERROR(AB1235,TRUE)=TRUE, "-","OK")</f>
      </c>
      <c r="AD1235" s="8" t="s">
        <v>2708</v>
      </c>
      <c r="AE1235" s="8" t="s">
        <v>39</v>
      </c>
      <c r="AF1235">
        <f>IF(IFERROR(VLOOKUP(E1235,Store_Showcase!B2:H144,{5}, FALSE), TRUE)=TRUE, IF(IFERROR(VLOOKUP(E1235,Store_SRP!B2:H110,{5}, FALSE), TRUE)=TRUE,VLOOKUP(E1235,Store_VAM!B2:H273,{5}, FALSE),VLOOKUP(E1235,Store_SRP!B2:H110,{5}, FALSE)), VLOOKUP(E1235,Store_Showcase!B2:H144,{5}, FALSE))</f>
      </c>
      <c r="AG1235">
        <f>IF(IFERROR(VLOOKUP(E1235,Store_Showcase!B2:H144,{6}, FALSE), TRUE)=TRUE, IF(IFERROR(VLOOKUP(E1235,Store_SRP!B2:H110,{6}, FALSE), TRUE)=TRUE,VLOOKUP(E1235,Store_VAM!B2:H273,{6}, FALSE),VLOOKUP(E1235,Store_SRP!B2:H110,{6}, FALSE)), VLOOKUP(E1235,Store_Showcase!B2:H144,{6}, FALSE))</f>
      </c>
      <c r="AH1235">
        <f>VLOOKUP(G1235,Sku_Consolidated!A2:R957,18,FALSE)</f>
      </c>
      <c r="AI1235">
        <f>VLOOKUP(G1235,Sku_Consolidated!A2:S957,19,FALSE)</f>
      </c>
      <c r="AJ1235">
        <f>VLOOKUP(G1235,Sku_Consolidated!A2:T957,20,FALSE)</f>
      </c>
    </row>
    <row r="1236" spans="1:36" x14ac:dyDescent="0.25">
      <c r="A1236">
        <v>2024</v>
      </c>
      <c r="B1236" t="s">
        <v>31</v>
      </c>
      <c r="C1236" t="s">
        <v>32</v>
      </c>
      <c r="D1236" t="s">
        <v>33</v>
      </c>
      <c r="E1236">
        <v>4001</v>
      </c>
      <c r="F1236">
        <f>IF(IFERROR(VLOOKUP(E1236,Store_Showcase!B2:H144,{2}, FALSE), TRUE)=TRUE, IF(IFERROR(VLOOKUP(E1236,Store_SRP!B2:H110,{2}, FALSE), TRUE)=TRUE,VLOOKUP(E1236,Store_VAM!B2:H273,{2}, FALSE),VLOOKUP(E1236,Store_SRP!B2:H110,{2}, FALSE)), VLOOKUP(E1236,Store_Showcase!B2:H144,{2}, FALSE))</f>
      </c>
      <c r="G1236">
        <v>671785</v>
      </c>
      <c r="H1236" t="s">
        <v>1394</v>
      </c>
      <c r="I1236" s="8" t="s">
        <v>2006</v>
      </c>
      <c r="J1236" t="s">
        <v>493</v>
      </c>
      <c r="K1236" s="8">
        <f>IF(J1236="PCK", I1236, 0)</f>
      </c>
      <c r="L1236" s="8">
        <f>IF(J1236="KLS", I1236, IF(J1236="PCK", I1236*VLOOKUP(G1236,Sku_Consolidated!A2:U957,21, FALSE),I1236*VLOOKUP(G1236,Sku_Consolidated!A2:U957,21, FALSE)))</f>
      </c>
      <c r="M1236" s="8">
        <f>IF(J1236="PCS", I1236, 0)</f>
      </c>
      <c r="N1236" s="8" t="s">
        <v>2708</v>
      </c>
      <c r="O1236" s="8">
        <f>N1236 * VLOOKUP(E1236&amp;VLOOKUP(G1236,Sku_Consolidated!A2:Q957,17,FALSE),Sku_CommRate!A2:E1002, 5, FALSE)</f>
      </c>
      <c r="P1236" s="8">
        <f>N1236 - O1236</f>
      </c>
      <c r="Q1236">
        <f>VLOOKUP(G1236,Sku_Consolidated!A2:G957,7, FALSE)</f>
      </c>
      <c r="R1236">
        <f>IF(IFERROR(VLOOKUP(E1236,Store_Showcase!B2:H144,7, FALSE), TRUE)=TRUE, IF(IFERROR(VLOOKUP(E1236,Store_SRP!B2:H110,7, FALSE), TRUE)=TRUE,VLOOKUP(E1236,Store_VAM!B2:H273,7, FALSE),VLOOKUP(E1236,Store_SRP!B2:H110,7, FALSE)), VLOOKUP(E1236,Store_Showcase!B2:H144,7, FALSE))</f>
      </c>
      <c r="S1236">
        <f>IF(IFERROR(VLOOKUP(E1236,Store_Showcase!B2:I144,8, FALSE), TRUE)=TRUE, IF(IFERROR(VLOOKUP(E1236,Store_SRP!B2:I110,8, FALSE), TRUE)=TRUE,VLOOKUP(E1236,Store_VAM!B2:I273,8, FALSE),VLOOKUP(E1236,Store_SRP!B2:I110,8, FALSE)), VLOOKUP(E1236,Store_Showcase!B2:I144,8, FALSE))</f>
      </c>
      <c r="T1236">
        <f>VLOOKUP(G1236,Sku_Consolidated!A2:R957,18,FALSE)</f>
      </c>
      <c r="U1236">
        <v>2100006717853</v>
      </c>
      <c r="V1236">
        <f>IF(VLOOKUP(G1236,Sku_Consolidated!A2:S957,19,FALSE)="SHOWCASE", VLOOKUP(E1236,Store_Showcase!B2:L144,11, FALSE), IF(VLOOKUP(G1236,Sku_Consolidated!A2:S957,19,FALSE)="VAM",VLOOKUP(E1236,Store_VAM!B2:L273,11, FALSE),VLOOKUP(E1236,Store_SRP!B2:L110,11, FALSE)))</f>
      </c>
      <c r="W1236">
        <f>VLOOKUP(G1236,Sku_Consolidated!A2:W957,11,FALSE)</f>
      </c>
      <c r="X1236">
        <f>VLOOKUP(G1236,Sku_Consolidated!A2:H957,8,FALSE)</f>
      </c>
      <c r="Y1236">
        <f>VLOOKUP(G1236,Sku_Consolidated!A2:I957,9,FALSE)</f>
      </c>
      <c r="Z1236" t="s">
        <v>38</v>
      </c>
      <c r="AA1236">
        <f>VLOOKUP(G1236,Sku_Consolidated!A2:E957,5,FALSE)</f>
      </c>
      <c r="AB1236">
        <f>IF(VLOOKUP(G1236,Sku_Consolidated!A2:S957,19,FALSE)="SHOWCASE", VLOOKUP(E1236,Store_Showcase!B2:N144,13, FALSE), IF(VLOOKUP(G1236,Sku_Consolidated!A2:S957,19,FALSE)="VAM",VLOOKUP(E1236,Store_VAM!B2:N273,13, FALSE),VLOOKUP(E1236,Store_SRP!B2:N110,13, FALSE)))</f>
      </c>
      <c r="AC1236">
        <f>IF(IFERROR(AB1236,TRUE)=TRUE, "-","OK")</f>
      </c>
      <c r="AD1236" s="8" t="s">
        <v>2708</v>
      </c>
      <c r="AE1236" s="8" t="s">
        <v>39</v>
      </c>
      <c r="AF1236">
        <f>IF(IFERROR(VLOOKUP(E1236,Store_Showcase!B2:H144,{5}, FALSE), TRUE)=TRUE, IF(IFERROR(VLOOKUP(E1236,Store_SRP!B2:H110,{5}, FALSE), TRUE)=TRUE,VLOOKUP(E1236,Store_VAM!B2:H273,{5}, FALSE),VLOOKUP(E1236,Store_SRP!B2:H110,{5}, FALSE)), VLOOKUP(E1236,Store_Showcase!B2:H144,{5}, FALSE))</f>
      </c>
      <c r="AG1236">
        <f>IF(IFERROR(VLOOKUP(E1236,Store_Showcase!B2:H144,{6}, FALSE), TRUE)=TRUE, IF(IFERROR(VLOOKUP(E1236,Store_SRP!B2:H110,{6}, FALSE), TRUE)=TRUE,VLOOKUP(E1236,Store_VAM!B2:H273,{6}, FALSE),VLOOKUP(E1236,Store_SRP!B2:H110,{6}, FALSE)), VLOOKUP(E1236,Store_Showcase!B2:H144,{6}, FALSE))</f>
      </c>
      <c r="AH1236">
        <f>VLOOKUP(G1236,Sku_Consolidated!A2:R957,18,FALSE)</f>
      </c>
      <c r="AI1236">
        <f>VLOOKUP(G1236,Sku_Consolidated!A2:S957,19,FALSE)</f>
      </c>
      <c r="AJ1236">
        <f>VLOOKUP(G1236,Sku_Consolidated!A2:T957,20,FALSE)</f>
      </c>
    </row>
    <row r="1237" spans="1:36" x14ac:dyDescent="0.25">
      <c r="A1237">
        <v>2024</v>
      </c>
      <c r="B1237" t="s">
        <v>31</v>
      </c>
      <c r="C1237" t="s">
        <v>32</v>
      </c>
      <c r="D1237" t="s">
        <v>33</v>
      </c>
      <c r="E1237">
        <v>210</v>
      </c>
      <c r="F1237">
        <f>IF(IFERROR(VLOOKUP(E1237,Store_Showcase!B2:H144,{2}, FALSE), TRUE)=TRUE, IF(IFERROR(VLOOKUP(E1237,Store_SRP!B2:H110,{2}, FALSE), TRUE)=TRUE,VLOOKUP(E1237,Store_VAM!B2:H273,{2}, FALSE),VLOOKUP(E1237,Store_SRP!B2:H110,{2}, FALSE)), VLOOKUP(E1237,Store_Showcase!B2:H144,{2}, FALSE))</f>
      </c>
      <c r="G1237">
        <v>655514</v>
      </c>
      <c r="H1237" t="s">
        <v>46</v>
      </c>
      <c r="I1237" s="8" t="s">
        <v>2476</v>
      </c>
      <c r="J1237" t="s">
        <v>36</v>
      </c>
      <c r="K1237" s="8">
        <f>IF(J1237="PCK", I1237, 0)</f>
      </c>
      <c r="L1237" s="8">
        <f>IF(J1237="KLS", I1237, IF(J1237="PCK", I1237*VLOOKUP(G1237,Sku_Consolidated!A2:U957,21, FALSE),I1237*VLOOKUP(G1237,Sku_Consolidated!A2:U957,21, FALSE)))</f>
      </c>
      <c r="M1237" s="8">
        <f>IF(J1237="PCS", I1237, 0)</f>
      </c>
      <c r="N1237" s="8" t="s">
        <v>2709</v>
      </c>
      <c r="O1237" s="8">
        <f>N1237 * VLOOKUP(E1237&amp;VLOOKUP(G1237,Sku_Consolidated!A2:Q957,17,FALSE),Sku_CommRate!A2:E1002, 5, FALSE)</f>
      </c>
      <c r="P1237" s="8">
        <f>N1237 - O1237</f>
      </c>
      <c r="Q1237">
        <f>VLOOKUP(G1237,Sku_Consolidated!A2:G957,7, FALSE)</f>
      </c>
      <c r="R1237">
        <f>IF(IFERROR(VLOOKUP(E1237,Store_Showcase!B2:H144,7, FALSE), TRUE)=TRUE, IF(IFERROR(VLOOKUP(E1237,Store_SRP!B2:H110,7, FALSE), TRUE)=TRUE,VLOOKUP(E1237,Store_VAM!B2:H273,7, FALSE),VLOOKUP(E1237,Store_SRP!B2:H110,7, FALSE)), VLOOKUP(E1237,Store_Showcase!B2:H144,7, FALSE))</f>
      </c>
      <c r="S1237">
        <f>IF(IFERROR(VLOOKUP(E1237,Store_Showcase!B2:I144,8, FALSE), TRUE)=TRUE, IF(IFERROR(VLOOKUP(E1237,Store_SRP!B2:I110,8, FALSE), TRUE)=TRUE,VLOOKUP(E1237,Store_VAM!B2:I273,8, FALSE),VLOOKUP(E1237,Store_SRP!B2:I110,8, FALSE)), VLOOKUP(E1237,Store_Showcase!B2:I144,8, FALSE))</f>
      </c>
      <c r="T1237">
        <f>VLOOKUP(G1237,Sku_Consolidated!A2:R957,18,FALSE)</f>
      </c>
      <c r="U1237">
        <v>6337</v>
      </c>
      <c r="V1237">
        <f>IF(VLOOKUP(G1237,Sku_Consolidated!A2:S957,19,FALSE)="SHOWCASE", VLOOKUP(E1237,Store_Showcase!B2:L144,11, FALSE), IF(VLOOKUP(G1237,Sku_Consolidated!A2:S957,19,FALSE)="VAM",VLOOKUP(E1237,Store_VAM!B2:L273,11, FALSE),VLOOKUP(E1237,Store_SRP!B2:L110,11, FALSE)))</f>
      </c>
      <c r="W1237">
        <f>VLOOKUP(G1237,Sku_Consolidated!A2:W957,11,FALSE)</f>
      </c>
      <c r="X1237">
        <f>VLOOKUP(G1237,Sku_Consolidated!A2:H957,8,FALSE)</f>
      </c>
      <c r="Y1237">
        <f>VLOOKUP(G1237,Sku_Consolidated!A2:I957,9,FALSE)</f>
      </c>
      <c r="Z1237" t="s">
        <v>38</v>
      </c>
      <c r="AA1237">
        <f>VLOOKUP(G1237,Sku_Consolidated!A2:E957,5,FALSE)</f>
      </c>
      <c r="AB1237">
        <f>IF(VLOOKUP(G1237,Sku_Consolidated!A2:S957,19,FALSE)="SHOWCASE", VLOOKUP(E1237,Store_Showcase!B2:N144,13, FALSE), IF(VLOOKUP(G1237,Sku_Consolidated!A2:S957,19,FALSE)="VAM",VLOOKUP(E1237,Store_VAM!B2:N273,13, FALSE),VLOOKUP(E1237,Store_SRP!B2:N110,13, FALSE)))</f>
      </c>
      <c r="AC1237">
        <f>IF(IFERROR(AB1237,TRUE)=TRUE, "-","OK")</f>
      </c>
      <c r="AD1237" s="8" t="s">
        <v>2709</v>
      </c>
      <c r="AE1237" s="8" t="s">
        <v>39</v>
      </c>
      <c r="AF1237">
        <f>IF(IFERROR(VLOOKUP(E1237,Store_Showcase!B2:H144,{5}, FALSE), TRUE)=TRUE, IF(IFERROR(VLOOKUP(E1237,Store_SRP!B2:H110,{5}, FALSE), TRUE)=TRUE,VLOOKUP(E1237,Store_VAM!B2:H273,{5}, FALSE),VLOOKUP(E1237,Store_SRP!B2:H110,{5}, FALSE)), VLOOKUP(E1237,Store_Showcase!B2:H144,{5}, FALSE))</f>
      </c>
      <c r="AG1237">
        <f>IF(IFERROR(VLOOKUP(E1237,Store_Showcase!B2:H144,{6}, FALSE), TRUE)=TRUE, IF(IFERROR(VLOOKUP(E1237,Store_SRP!B2:H110,{6}, FALSE), TRUE)=TRUE,VLOOKUP(E1237,Store_VAM!B2:H273,{6}, FALSE),VLOOKUP(E1237,Store_SRP!B2:H110,{6}, FALSE)), VLOOKUP(E1237,Store_Showcase!B2:H144,{6}, FALSE))</f>
      </c>
      <c r="AH1237">
        <f>VLOOKUP(G1237,Sku_Consolidated!A2:R957,18,FALSE)</f>
      </c>
      <c r="AI1237">
        <f>VLOOKUP(G1237,Sku_Consolidated!A2:S957,19,FALSE)</f>
      </c>
      <c r="AJ1237">
        <f>VLOOKUP(G1237,Sku_Consolidated!A2:T957,20,FALSE)</f>
      </c>
    </row>
    <row r="1238" spans="1:36" x14ac:dyDescent="0.25">
      <c r="A1238">
        <v>2024</v>
      </c>
      <c r="B1238" t="s">
        <v>31</v>
      </c>
      <c r="C1238" t="s">
        <v>32</v>
      </c>
      <c r="D1238" t="s">
        <v>33</v>
      </c>
      <c r="E1238">
        <v>266</v>
      </c>
      <c r="F1238">
        <f>IF(IFERROR(VLOOKUP(E1238,Store_Showcase!B2:H144,{2}, FALSE), TRUE)=TRUE, IF(IFERROR(VLOOKUP(E1238,Store_SRP!B2:H110,{2}, FALSE), TRUE)=TRUE,VLOOKUP(E1238,Store_VAM!B2:H273,{2}, FALSE),VLOOKUP(E1238,Store_SRP!B2:H110,{2}, FALSE)), VLOOKUP(E1238,Store_Showcase!B2:H144,{2}, FALSE))</f>
      </c>
      <c r="G1238">
        <v>655712</v>
      </c>
      <c r="H1238" t="s">
        <v>360</v>
      </c>
      <c r="I1238" s="8" t="s">
        <v>2445</v>
      </c>
      <c r="J1238" t="s">
        <v>36</v>
      </c>
      <c r="K1238" s="8">
        <f>IF(J1238="PCK", I1238, 0)</f>
      </c>
      <c r="L1238" s="8">
        <f>IF(J1238="KLS", I1238, IF(J1238="PCK", I1238*VLOOKUP(G1238,Sku_Consolidated!A2:U957,21, FALSE),I1238*VLOOKUP(G1238,Sku_Consolidated!A2:U957,21, FALSE)))</f>
      </c>
      <c r="M1238" s="8">
        <f>IF(J1238="PCS", I1238, 0)</f>
      </c>
      <c r="N1238" s="8" t="s">
        <v>2710</v>
      </c>
      <c r="O1238" s="8">
        <f>N1238 * VLOOKUP(E1238&amp;VLOOKUP(G1238,Sku_Consolidated!A2:Q957,17,FALSE),Sku_CommRate!A2:E1002, 5, FALSE)</f>
      </c>
      <c r="P1238" s="8">
        <f>N1238 - O1238</f>
      </c>
      <c r="Q1238">
        <f>VLOOKUP(G1238,Sku_Consolidated!A2:G957,7, FALSE)</f>
      </c>
      <c r="R1238">
        <f>IF(IFERROR(VLOOKUP(E1238,Store_Showcase!B2:H144,7, FALSE), TRUE)=TRUE, IF(IFERROR(VLOOKUP(E1238,Store_SRP!B2:H110,7, FALSE), TRUE)=TRUE,VLOOKUP(E1238,Store_VAM!B2:H273,7, FALSE),VLOOKUP(E1238,Store_SRP!B2:H110,7, FALSE)), VLOOKUP(E1238,Store_Showcase!B2:H144,7, FALSE))</f>
      </c>
      <c r="S1238">
        <f>IF(IFERROR(VLOOKUP(E1238,Store_Showcase!B2:I144,8, FALSE), TRUE)=TRUE, IF(IFERROR(VLOOKUP(E1238,Store_SRP!B2:I110,8, FALSE), TRUE)=TRUE,VLOOKUP(E1238,Store_VAM!B2:I273,8, FALSE),VLOOKUP(E1238,Store_SRP!B2:I110,8, FALSE)), VLOOKUP(E1238,Store_Showcase!B2:I144,8, FALSE))</f>
      </c>
      <c r="T1238">
        <f>VLOOKUP(G1238,Sku_Consolidated!A2:R957,18,FALSE)</f>
      </c>
      <c r="U1238">
        <v>6440</v>
      </c>
      <c r="V1238">
        <f>IF(VLOOKUP(G1238,Sku_Consolidated!A2:S957,19,FALSE)="SHOWCASE", VLOOKUP(E1238,Store_Showcase!B2:L144,11, FALSE), IF(VLOOKUP(G1238,Sku_Consolidated!A2:S957,19,FALSE)="VAM",VLOOKUP(E1238,Store_VAM!B2:L273,11, FALSE),VLOOKUP(E1238,Store_SRP!B2:L110,11, FALSE)))</f>
      </c>
      <c r="W1238">
        <f>VLOOKUP(G1238,Sku_Consolidated!A2:W957,11,FALSE)</f>
      </c>
      <c r="X1238">
        <f>VLOOKUP(G1238,Sku_Consolidated!A2:H957,8,FALSE)</f>
      </c>
      <c r="Y1238">
        <f>VLOOKUP(G1238,Sku_Consolidated!A2:I957,9,FALSE)</f>
      </c>
      <c r="Z1238" t="s">
        <v>38</v>
      </c>
      <c r="AA1238">
        <f>VLOOKUP(G1238,Sku_Consolidated!A2:E957,5,FALSE)</f>
      </c>
      <c r="AB1238">
        <f>IF(VLOOKUP(G1238,Sku_Consolidated!A2:S957,19,FALSE)="SHOWCASE", VLOOKUP(E1238,Store_Showcase!B2:N144,13, FALSE), IF(VLOOKUP(G1238,Sku_Consolidated!A2:S957,19,FALSE)="VAM",VLOOKUP(E1238,Store_VAM!B2:N273,13, FALSE),VLOOKUP(E1238,Store_SRP!B2:N110,13, FALSE)))</f>
      </c>
      <c r="AC1238">
        <f>IF(IFERROR(AB1238,TRUE)=TRUE, "-","OK")</f>
      </c>
      <c r="AD1238" s="8" t="s">
        <v>2710</v>
      </c>
      <c r="AE1238" s="8" t="s">
        <v>39</v>
      </c>
      <c r="AF1238">
        <f>IF(IFERROR(VLOOKUP(E1238,Store_Showcase!B2:H144,{5}, FALSE), TRUE)=TRUE, IF(IFERROR(VLOOKUP(E1238,Store_SRP!B2:H110,{5}, FALSE), TRUE)=TRUE,VLOOKUP(E1238,Store_VAM!B2:H273,{5}, FALSE),VLOOKUP(E1238,Store_SRP!B2:H110,{5}, FALSE)), VLOOKUP(E1238,Store_Showcase!B2:H144,{5}, FALSE))</f>
      </c>
      <c r="AG1238">
        <f>IF(IFERROR(VLOOKUP(E1238,Store_Showcase!B2:H144,{6}, FALSE), TRUE)=TRUE, IF(IFERROR(VLOOKUP(E1238,Store_SRP!B2:H110,{6}, FALSE), TRUE)=TRUE,VLOOKUP(E1238,Store_VAM!B2:H273,{6}, FALSE),VLOOKUP(E1238,Store_SRP!B2:H110,{6}, FALSE)), VLOOKUP(E1238,Store_Showcase!B2:H144,{6}, FALSE))</f>
      </c>
      <c r="AH1238">
        <f>VLOOKUP(G1238,Sku_Consolidated!A2:R957,18,FALSE)</f>
      </c>
      <c r="AI1238">
        <f>VLOOKUP(G1238,Sku_Consolidated!A2:S957,19,FALSE)</f>
      </c>
      <c r="AJ1238">
        <f>VLOOKUP(G1238,Sku_Consolidated!A2:T957,20,FALSE)</f>
      </c>
    </row>
    <row r="1239" spans="1:36" x14ac:dyDescent="0.25">
      <c r="A1239">
        <v>2024</v>
      </c>
      <c r="B1239" t="s">
        <v>31</v>
      </c>
      <c r="C1239" t="s">
        <v>32</v>
      </c>
      <c r="D1239" t="s">
        <v>33</v>
      </c>
      <c r="E1239">
        <v>721</v>
      </c>
      <c r="F1239">
        <f>IF(IFERROR(VLOOKUP(E1239,Store_Showcase!B2:H144,{2}, FALSE), TRUE)=TRUE, IF(IFERROR(VLOOKUP(E1239,Store_SRP!B2:H110,{2}, FALSE), TRUE)=TRUE,VLOOKUP(E1239,Store_VAM!B2:H273,{2}, FALSE),VLOOKUP(E1239,Store_SRP!B2:H110,{2}, FALSE)), VLOOKUP(E1239,Store_Showcase!B2:H144,{2}, FALSE))</f>
      </c>
      <c r="G1239">
        <v>687771</v>
      </c>
      <c r="H1239" t="s">
        <v>1194</v>
      </c>
      <c r="I1239" s="8" t="s">
        <v>1643</v>
      </c>
      <c r="J1239" t="s">
        <v>493</v>
      </c>
      <c r="K1239" s="8">
        <f>IF(J1239="PCK", I1239, 0)</f>
      </c>
      <c r="L1239" s="8">
        <f>IF(J1239="KLS", I1239, IF(J1239="PCK", I1239*VLOOKUP(G1239,Sku_Consolidated!A2:U957,21, FALSE),I1239*VLOOKUP(G1239,Sku_Consolidated!A2:U957,21, FALSE)))</f>
      </c>
      <c r="M1239" s="8">
        <f>IF(J1239="PCS", I1239, 0)</f>
      </c>
      <c r="N1239" s="8" t="s">
        <v>2711</v>
      </c>
      <c r="O1239" s="8">
        <f>N1239 * VLOOKUP(E1239&amp;VLOOKUP(G1239,Sku_Consolidated!A2:Q957,17,FALSE),Sku_CommRate!A2:E1002, 5, FALSE)</f>
      </c>
      <c r="P1239" s="8">
        <f>N1239 - O1239</f>
      </c>
      <c r="Q1239">
        <f>VLOOKUP(G1239,Sku_Consolidated!A2:G957,7, FALSE)</f>
      </c>
      <c r="R1239">
        <f>IF(IFERROR(VLOOKUP(E1239,Store_Showcase!B2:H144,7, FALSE), TRUE)=TRUE, IF(IFERROR(VLOOKUP(E1239,Store_SRP!B2:H110,7, FALSE), TRUE)=TRUE,VLOOKUP(E1239,Store_VAM!B2:H273,7, FALSE),VLOOKUP(E1239,Store_SRP!B2:H110,7, FALSE)), VLOOKUP(E1239,Store_Showcase!B2:H144,7, FALSE))</f>
      </c>
      <c r="S1239">
        <f>IF(IFERROR(VLOOKUP(E1239,Store_Showcase!B2:I144,8, FALSE), TRUE)=TRUE, IF(IFERROR(VLOOKUP(E1239,Store_SRP!B2:I110,8, FALSE), TRUE)=TRUE,VLOOKUP(E1239,Store_VAM!B2:I273,8, FALSE),VLOOKUP(E1239,Store_SRP!B2:I110,8, FALSE)), VLOOKUP(E1239,Store_Showcase!B2:I144,8, FALSE))</f>
      </c>
      <c r="T1239">
        <f>VLOOKUP(G1239,Sku_Consolidated!A2:R957,18,FALSE)</f>
      </c>
      <c r="U1239">
        <v>4806532531533</v>
      </c>
      <c r="V1239">
        <f>IF(VLOOKUP(G1239,Sku_Consolidated!A2:S957,19,FALSE)="SHOWCASE", VLOOKUP(E1239,Store_Showcase!B2:L144,11, FALSE), IF(VLOOKUP(G1239,Sku_Consolidated!A2:S957,19,FALSE)="VAM",VLOOKUP(E1239,Store_VAM!B2:L273,11, FALSE),VLOOKUP(E1239,Store_SRP!B2:L110,11, FALSE)))</f>
      </c>
      <c r="W1239">
        <f>VLOOKUP(G1239,Sku_Consolidated!A2:W957,11,FALSE)</f>
      </c>
      <c r="X1239">
        <f>VLOOKUP(G1239,Sku_Consolidated!A2:H957,8,FALSE)</f>
      </c>
      <c r="Y1239">
        <f>VLOOKUP(G1239,Sku_Consolidated!A2:I957,9,FALSE)</f>
      </c>
      <c r="Z1239" t="s">
        <v>38</v>
      </c>
      <c r="AA1239">
        <f>VLOOKUP(G1239,Sku_Consolidated!A2:E957,5,FALSE)</f>
      </c>
      <c r="AB1239">
        <f>IF(VLOOKUP(G1239,Sku_Consolidated!A2:S957,19,FALSE)="SHOWCASE", VLOOKUP(E1239,Store_Showcase!B2:N144,13, FALSE), IF(VLOOKUP(G1239,Sku_Consolidated!A2:S957,19,FALSE)="VAM",VLOOKUP(E1239,Store_VAM!B2:N273,13, FALSE),VLOOKUP(E1239,Store_SRP!B2:N110,13, FALSE)))</f>
      </c>
      <c r="AC1239">
        <f>IF(IFERROR(AB1239,TRUE)=TRUE, "-","OK")</f>
      </c>
      <c r="AD1239" s="8" t="s">
        <v>2712</v>
      </c>
      <c r="AE1239" s="8" t="s">
        <v>2713</v>
      </c>
      <c r="AF1239">
        <f>IF(IFERROR(VLOOKUP(E1239,Store_Showcase!B2:H144,{5}, FALSE), TRUE)=TRUE, IF(IFERROR(VLOOKUP(E1239,Store_SRP!B2:H110,{5}, FALSE), TRUE)=TRUE,VLOOKUP(E1239,Store_VAM!B2:H273,{5}, FALSE),VLOOKUP(E1239,Store_SRP!B2:H110,{5}, FALSE)), VLOOKUP(E1239,Store_Showcase!B2:H144,{5}, FALSE))</f>
      </c>
      <c r="AG1239">
        <f>IF(IFERROR(VLOOKUP(E1239,Store_Showcase!B2:H144,{6}, FALSE), TRUE)=TRUE, IF(IFERROR(VLOOKUP(E1239,Store_SRP!B2:H110,{6}, FALSE), TRUE)=TRUE,VLOOKUP(E1239,Store_VAM!B2:H273,{6}, FALSE),VLOOKUP(E1239,Store_SRP!B2:H110,{6}, FALSE)), VLOOKUP(E1239,Store_Showcase!B2:H144,{6}, FALSE))</f>
      </c>
      <c r="AH1239">
        <f>VLOOKUP(G1239,Sku_Consolidated!A2:R957,18,FALSE)</f>
      </c>
      <c r="AI1239">
        <f>VLOOKUP(G1239,Sku_Consolidated!A2:S957,19,FALSE)</f>
      </c>
      <c r="AJ1239">
        <f>VLOOKUP(G1239,Sku_Consolidated!A2:T957,20,FALSE)</f>
      </c>
    </row>
    <row r="1240" spans="1:36" x14ac:dyDescent="0.25">
      <c r="A1240">
        <v>2024</v>
      </c>
      <c r="B1240" t="s">
        <v>31</v>
      </c>
      <c r="C1240" t="s">
        <v>32</v>
      </c>
      <c r="D1240" t="s">
        <v>33</v>
      </c>
      <c r="E1240">
        <v>802</v>
      </c>
      <c r="F1240">
        <f>IF(IFERROR(VLOOKUP(E1240,Store_Showcase!B2:H144,{2}, FALSE), TRUE)=TRUE, IF(IFERROR(VLOOKUP(E1240,Store_SRP!B2:H110,{2}, FALSE), TRUE)=TRUE,VLOOKUP(E1240,Store_VAM!B2:H273,{2}, FALSE),VLOOKUP(E1240,Store_SRP!B2:H110,{2}, FALSE)), VLOOKUP(E1240,Store_Showcase!B2:H144,{2}, FALSE))</f>
      </c>
      <c r="G1240">
        <v>687771</v>
      </c>
      <c r="H1240" t="s">
        <v>1194</v>
      </c>
      <c r="I1240" s="8" t="s">
        <v>1643</v>
      </c>
      <c r="J1240" t="s">
        <v>493</v>
      </c>
      <c r="K1240" s="8">
        <f>IF(J1240="PCK", I1240, 0)</f>
      </c>
      <c r="L1240" s="8">
        <f>IF(J1240="KLS", I1240, IF(J1240="PCK", I1240*VLOOKUP(G1240,Sku_Consolidated!A2:U957,21, FALSE),I1240*VLOOKUP(G1240,Sku_Consolidated!A2:U957,21, FALSE)))</f>
      </c>
      <c r="M1240" s="8">
        <f>IF(J1240="PCS", I1240, 0)</f>
      </c>
      <c r="N1240" s="8" t="s">
        <v>2711</v>
      </c>
      <c r="O1240" s="8">
        <f>N1240 * VLOOKUP(E1240&amp;VLOOKUP(G1240,Sku_Consolidated!A2:Q957,17,FALSE),Sku_CommRate!A2:E1002, 5, FALSE)</f>
      </c>
      <c r="P1240" s="8">
        <f>N1240 - O1240</f>
      </c>
      <c r="Q1240">
        <f>VLOOKUP(G1240,Sku_Consolidated!A2:G957,7, FALSE)</f>
      </c>
      <c r="R1240">
        <f>IF(IFERROR(VLOOKUP(E1240,Store_Showcase!B2:H144,7, FALSE), TRUE)=TRUE, IF(IFERROR(VLOOKUP(E1240,Store_SRP!B2:H110,7, FALSE), TRUE)=TRUE,VLOOKUP(E1240,Store_VAM!B2:H273,7, FALSE),VLOOKUP(E1240,Store_SRP!B2:H110,7, FALSE)), VLOOKUP(E1240,Store_Showcase!B2:H144,7, FALSE))</f>
      </c>
      <c r="S1240">
        <f>IF(IFERROR(VLOOKUP(E1240,Store_Showcase!B2:I144,8, FALSE), TRUE)=TRUE, IF(IFERROR(VLOOKUP(E1240,Store_SRP!B2:I110,8, FALSE), TRUE)=TRUE,VLOOKUP(E1240,Store_VAM!B2:I273,8, FALSE),VLOOKUP(E1240,Store_SRP!B2:I110,8, FALSE)), VLOOKUP(E1240,Store_Showcase!B2:I144,8, FALSE))</f>
      </c>
      <c r="T1240">
        <f>VLOOKUP(G1240,Sku_Consolidated!A2:R957,18,FALSE)</f>
      </c>
      <c r="U1240">
        <v>4806532531533</v>
      </c>
      <c r="V1240">
        <f>IF(VLOOKUP(G1240,Sku_Consolidated!A2:S957,19,FALSE)="SHOWCASE", VLOOKUP(E1240,Store_Showcase!B2:L144,11, FALSE), IF(VLOOKUP(G1240,Sku_Consolidated!A2:S957,19,FALSE)="VAM",VLOOKUP(E1240,Store_VAM!B2:L273,11, FALSE),VLOOKUP(E1240,Store_SRP!B2:L110,11, FALSE)))</f>
      </c>
      <c r="W1240">
        <f>VLOOKUP(G1240,Sku_Consolidated!A2:W957,11,FALSE)</f>
      </c>
      <c r="X1240">
        <f>VLOOKUP(G1240,Sku_Consolidated!A2:H957,8,FALSE)</f>
      </c>
      <c r="Y1240">
        <f>VLOOKUP(G1240,Sku_Consolidated!A2:I957,9,FALSE)</f>
      </c>
      <c r="Z1240" t="s">
        <v>38</v>
      </c>
      <c r="AA1240">
        <f>VLOOKUP(G1240,Sku_Consolidated!A2:E957,5,FALSE)</f>
      </c>
      <c r="AB1240">
        <f>IF(VLOOKUP(G1240,Sku_Consolidated!A2:S957,19,FALSE)="SHOWCASE", VLOOKUP(E1240,Store_Showcase!B2:N144,13, FALSE), IF(VLOOKUP(G1240,Sku_Consolidated!A2:S957,19,FALSE)="VAM",VLOOKUP(E1240,Store_VAM!B2:N273,13, FALSE),VLOOKUP(E1240,Store_SRP!B2:N110,13, FALSE)))</f>
      </c>
      <c r="AC1240">
        <f>IF(IFERROR(AB1240,TRUE)=TRUE, "-","OK")</f>
      </c>
      <c r="AD1240" s="8" t="s">
        <v>2712</v>
      </c>
      <c r="AE1240" s="8" t="s">
        <v>2713</v>
      </c>
      <c r="AF1240">
        <f>IF(IFERROR(VLOOKUP(E1240,Store_Showcase!B2:H144,{5}, FALSE), TRUE)=TRUE, IF(IFERROR(VLOOKUP(E1240,Store_SRP!B2:H110,{5}, FALSE), TRUE)=TRUE,VLOOKUP(E1240,Store_VAM!B2:H273,{5}, FALSE),VLOOKUP(E1240,Store_SRP!B2:H110,{5}, FALSE)), VLOOKUP(E1240,Store_Showcase!B2:H144,{5}, FALSE))</f>
      </c>
      <c r="AG1240">
        <f>IF(IFERROR(VLOOKUP(E1240,Store_Showcase!B2:H144,{6}, FALSE), TRUE)=TRUE, IF(IFERROR(VLOOKUP(E1240,Store_SRP!B2:H110,{6}, FALSE), TRUE)=TRUE,VLOOKUP(E1240,Store_VAM!B2:H273,{6}, FALSE),VLOOKUP(E1240,Store_SRP!B2:H110,{6}, FALSE)), VLOOKUP(E1240,Store_Showcase!B2:H144,{6}, FALSE))</f>
      </c>
      <c r="AH1240">
        <f>VLOOKUP(G1240,Sku_Consolidated!A2:R957,18,FALSE)</f>
      </c>
      <c r="AI1240">
        <f>VLOOKUP(G1240,Sku_Consolidated!A2:S957,19,FALSE)</f>
      </c>
      <c r="AJ1240">
        <f>VLOOKUP(G1240,Sku_Consolidated!A2:T957,20,FALSE)</f>
      </c>
    </row>
    <row r="1241" spans="1:36" x14ac:dyDescent="0.25">
      <c r="A1241">
        <v>2024</v>
      </c>
      <c r="B1241" t="s">
        <v>31</v>
      </c>
      <c r="C1241" t="s">
        <v>32</v>
      </c>
      <c r="D1241" t="s">
        <v>33</v>
      </c>
      <c r="E1241">
        <v>4049</v>
      </c>
      <c r="F1241">
        <f>IF(IFERROR(VLOOKUP(E1241,Store_Showcase!B2:H144,{2}, FALSE), TRUE)=TRUE, IF(IFERROR(VLOOKUP(E1241,Store_SRP!B2:H110,{2}, FALSE), TRUE)=TRUE,VLOOKUP(E1241,Store_VAM!B2:H273,{2}, FALSE),VLOOKUP(E1241,Store_SRP!B2:H110,{2}, FALSE)), VLOOKUP(E1241,Store_Showcase!B2:H144,{2}, FALSE))</f>
      </c>
      <c r="G1241">
        <v>655750</v>
      </c>
      <c r="H1241" t="s">
        <v>1204</v>
      </c>
      <c r="I1241" s="8" t="s">
        <v>1976</v>
      </c>
      <c r="J1241" t="s">
        <v>36</v>
      </c>
      <c r="K1241" s="8">
        <f>IF(J1241="PCK", I1241, 0)</f>
      </c>
      <c r="L1241" s="8">
        <f>IF(J1241="KLS", I1241, IF(J1241="PCK", I1241*VLOOKUP(G1241,Sku_Consolidated!A2:U957,21, FALSE),I1241*VLOOKUP(G1241,Sku_Consolidated!A2:U957,21, FALSE)))</f>
      </c>
      <c r="M1241" s="8">
        <f>IF(J1241="PCS", I1241, 0)</f>
      </c>
      <c r="N1241" s="8" t="s">
        <v>2714</v>
      </c>
      <c r="O1241" s="8">
        <f>N1241 * VLOOKUP(E1241&amp;VLOOKUP(G1241,Sku_Consolidated!A2:Q957,17,FALSE),Sku_CommRate!A2:E1002, 5, FALSE)</f>
      </c>
      <c r="P1241" s="8">
        <f>N1241 - O1241</f>
      </c>
      <c r="Q1241">
        <f>VLOOKUP(G1241,Sku_Consolidated!A2:G957,7, FALSE)</f>
      </c>
      <c r="R1241">
        <f>IF(IFERROR(VLOOKUP(E1241,Store_Showcase!B2:H144,7, FALSE), TRUE)=TRUE, IF(IFERROR(VLOOKUP(E1241,Store_SRP!B2:H110,7, FALSE), TRUE)=TRUE,VLOOKUP(E1241,Store_VAM!B2:H273,7, FALSE),VLOOKUP(E1241,Store_SRP!B2:H110,7, FALSE)), VLOOKUP(E1241,Store_Showcase!B2:H144,7, FALSE))</f>
      </c>
      <c r="S1241">
        <f>IF(IFERROR(VLOOKUP(E1241,Store_Showcase!B2:I144,8, FALSE), TRUE)=TRUE, IF(IFERROR(VLOOKUP(E1241,Store_SRP!B2:I110,8, FALSE), TRUE)=TRUE,VLOOKUP(E1241,Store_VAM!B2:I273,8, FALSE),VLOOKUP(E1241,Store_SRP!B2:I110,8, FALSE)), VLOOKUP(E1241,Store_Showcase!B2:I144,8, FALSE))</f>
      </c>
      <c r="T1241">
        <f>VLOOKUP(G1241,Sku_Consolidated!A2:R957,18,FALSE)</f>
      </c>
      <c r="U1241">
        <v>6467</v>
      </c>
      <c r="V1241">
        <f>IF(VLOOKUP(G1241,Sku_Consolidated!A2:S957,19,FALSE)="SHOWCASE", VLOOKUP(E1241,Store_Showcase!B2:L144,11, FALSE), IF(VLOOKUP(G1241,Sku_Consolidated!A2:S957,19,FALSE)="VAM",VLOOKUP(E1241,Store_VAM!B2:L273,11, FALSE),VLOOKUP(E1241,Store_SRP!B2:L110,11, FALSE)))</f>
      </c>
      <c r="W1241">
        <f>VLOOKUP(G1241,Sku_Consolidated!A2:W957,11,FALSE)</f>
      </c>
      <c r="X1241">
        <f>VLOOKUP(G1241,Sku_Consolidated!A2:H957,8,FALSE)</f>
      </c>
      <c r="Y1241">
        <f>VLOOKUP(G1241,Sku_Consolidated!A2:I957,9,FALSE)</f>
      </c>
      <c r="Z1241" t="s">
        <v>38</v>
      </c>
      <c r="AA1241">
        <f>VLOOKUP(G1241,Sku_Consolidated!A2:E957,5,FALSE)</f>
      </c>
      <c r="AB1241">
        <f>IF(VLOOKUP(G1241,Sku_Consolidated!A2:S957,19,FALSE)="SHOWCASE", VLOOKUP(E1241,Store_Showcase!B2:N144,13, FALSE), IF(VLOOKUP(G1241,Sku_Consolidated!A2:S957,19,FALSE)="VAM",VLOOKUP(E1241,Store_VAM!B2:N273,13, FALSE),VLOOKUP(E1241,Store_SRP!B2:N110,13, FALSE)))</f>
      </c>
      <c r="AC1241">
        <f>IF(IFERROR(AB1241,TRUE)=TRUE, "-","OK")</f>
      </c>
      <c r="AD1241" s="8" t="s">
        <v>2714</v>
      </c>
      <c r="AE1241" s="8" t="s">
        <v>39</v>
      </c>
      <c r="AF1241">
        <f>IF(IFERROR(VLOOKUP(E1241,Store_Showcase!B2:H144,{5}, FALSE), TRUE)=TRUE, IF(IFERROR(VLOOKUP(E1241,Store_SRP!B2:H110,{5}, FALSE), TRUE)=TRUE,VLOOKUP(E1241,Store_VAM!B2:H273,{5}, FALSE),VLOOKUP(E1241,Store_SRP!B2:H110,{5}, FALSE)), VLOOKUP(E1241,Store_Showcase!B2:H144,{5}, FALSE))</f>
      </c>
      <c r="AG1241">
        <f>IF(IFERROR(VLOOKUP(E1241,Store_Showcase!B2:H144,{6}, FALSE), TRUE)=TRUE, IF(IFERROR(VLOOKUP(E1241,Store_SRP!B2:H110,{6}, FALSE), TRUE)=TRUE,VLOOKUP(E1241,Store_VAM!B2:H273,{6}, FALSE),VLOOKUP(E1241,Store_SRP!B2:H110,{6}, FALSE)), VLOOKUP(E1241,Store_Showcase!B2:H144,{6}, FALSE))</f>
      </c>
      <c r="AH1241">
        <f>VLOOKUP(G1241,Sku_Consolidated!A2:R957,18,FALSE)</f>
      </c>
      <c r="AI1241">
        <f>VLOOKUP(G1241,Sku_Consolidated!A2:S957,19,FALSE)</f>
      </c>
      <c r="AJ1241">
        <f>VLOOKUP(G1241,Sku_Consolidated!A2:T957,20,FALSE)</f>
      </c>
    </row>
    <row r="1242" spans="1:36" x14ac:dyDescent="0.25">
      <c r="A1242">
        <v>2024</v>
      </c>
      <c r="B1242" t="s">
        <v>31</v>
      </c>
      <c r="C1242" t="s">
        <v>32</v>
      </c>
      <c r="D1242" t="s">
        <v>33</v>
      </c>
      <c r="E1242">
        <v>231</v>
      </c>
      <c r="F1242">
        <f>IF(IFERROR(VLOOKUP(E1242,Store_Showcase!B2:H144,{2}, FALSE), TRUE)=TRUE, IF(IFERROR(VLOOKUP(E1242,Store_SRP!B2:H110,{2}, FALSE), TRUE)=TRUE,VLOOKUP(E1242,Store_VAM!B2:H273,{2}, FALSE),VLOOKUP(E1242,Store_SRP!B2:H110,{2}, FALSE)), VLOOKUP(E1242,Store_Showcase!B2:H144,{2}, FALSE))</f>
      </c>
      <c r="G1242">
        <v>687771</v>
      </c>
      <c r="H1242" t="s">
        <v>1194</v>
      </c>
      <c r="I1242" s="8" t="s">
        <v>1643</v>
      </c>
      <c r="J1242" t="s">
        <v>493</v>
      </c>
      <c r="K1242" s="8">
        <f>IF(J1242="PCK", I1242, 0)</f>
      </c>
      <c r="L1242" s="8">
        <f>IF(J1242="KLS", I1242, IF(J1242="PCK", I1242*VLOOKUP(G1242,Sku_Consolidated!A2:U957,21, FALSE),I1242*VLOOKUP(G1242,Sku_Consolidated!A2:U957,21, FALSE)))</f>
      </c>
      <c r="M1242" s="8">
        <f>IF(J1242="PCS", I1242, 0)</f>
      </c>
      <c r="N1242" s="8" t="s">
        <v>2715</v>
      </c>
      <c r="O1242" s="8">
        <f>N1242 * VLOOKUP(E1242&amp;VLOOKUP(G1242,Sku_Consolidated!A2:Q957,17,FALSE),Sku_CommRate!A2:E1002, 5, FALSE)</f>
      </c>
      <c r="P1242" s="8">
        <f>N1242 - O1242</f>
      </c>
      <c r="Q1242">
        <f>VLOOKUP(G1242,Sku_Consolidated!A2:G957,7, FALSE)</f>
      </c>
      <c r="R1242">
        <f>IF(IFERROR(VLOOKUP(E1242,Store_Showcase!B2:H144,7, FALSE), TRUE)=TRUE, IF(IFERROR(VLOOKUP(E1242,Store_SRP!B2:H110,7, FALSE), TRUE)=TRUE,VLOOKUP(E1242,Store_VAM!B2:H273,7, FALSE),VLOOKUP(E1242,Store_SRP!B2:H110,7, FALSE)), VLOOKUP(E1242,Store_Showcase!B2:H144,7, FALSE))</f>
      </c>
      <c r="S1242">
        <f>IF(IFERROR(VLOOKUP(E1242,Store_Showcase!B2:I144,8, FALSE), TRUE)=TRUE, IF(IFERROR(VLOOKUP(E1242,Store_SRP!B2:I110,8, FALSE), TRUE)=TRUE,VLOOKUP(E1242,Store_VAM!B2:I273,8, FALSE),VLOOKUP(E1242,Store_SRP!B2:I110,8, FALSE)), VLOOKUP(E1242,Store_Showcase!B2:I144,8, FALSE))</f>
      </c>
      <c r="T1242">
        <f>VLOOKUP(G1242,Sku_Consolidated!A2:R957,18,FALSE)</f>
      </c>
      <c r="U1242">
        <v>4806532531533</v>
      </c>
      <c r="V1242">
        <f>IF(VLOOKUP(G1242,Sku_Consolidated!A2:S957,19,FALSE)="SHOWCASE", VLOOKUP(E1242,Store_Showcase!B2:L144,11, FALSE), IF(VLOOKUP(G1242,Sku_Consolidated!A2:S957,19,FALSE)="VAM",VLOOKUP(E1242,Store_VAM!B2:L273,11, FALSE),VLOOKUP(E1242,Store_SRP!B2:L110,11, FALSE)))</f>
      </c>
      <c r="W1242">
        <f>VLOOKUP(G1242,Sku_Consolidated!A2:W957,11,FALSE)</f>
      </c>
      <c r="X1242">
        <f>VLOOKUP(G1242,Sku_Consolidated!A2:H957,8,FALSE)</f>
      </c>
      <c r="Y1242">
        <f>VLOOKUP(G1242,Sku_Consolidated!A2:I957,9,FALSE)</f>
      </c>
      <c r="Z1242" t="s">
        <v>38</v>
      </c>
      <c r="AA1242">
        <f>VLOOKUP(G1242,Sku_Consolidated!A2:E957,5,FALSE)</f>
      </c>
      <c r="AB1242">
        <f>IF(VLOOKUP(G1242,Sku_Consolidated!A2:S957,19,FALSE)="SHOWCASE", VLOOKUP(E1242,Store_Showcase!B2:N144,13, FALSE), IF(VLOOKUP(G1242,Sku_Consolidated!A2:S957,19,FALSE)="VAM",VLOOKUP(E1242,Store_VAM!B2:N273,13, FALSE),VLOOKUP(E1242,Store_SRP!B2:N110,13, FALSE)))</f>
      </c>
      <c r="AC1242">
        <f>IF(IFERROR(AB1242,TRUE)=TRUE, "-","OK")</f>
      </c>
      <c r="AD1242" s="8" t="s">
        <v>2716</v>
      </c>
      <c r="AE1242" s="8" t="s">
        <v>2717</v>
      </c>
      <c r="AF1242">
        <f>IF(IFERROR(VLOOKUP(E1242,Store_Showcase!B2:H144,{5}, FALSE), TRUE)=TRUE, IF(IFERROR(VLOOKUP(E1242,Store_SRP!B2:H110,{5}, FALSE), TRUE)=TRUE,VLOOKUP(E1242,Store_VAM!B2:H273,{5}, FALSE),VLOOKUP(E1242,Store_SRP!B2:H110,{5}, FALSE)), VLOOKUP(E1242,Store_Showcase!B2:H144,{5}, FALSE))</f>
      </c>
      <c r="AG1242">
        <f>IF(IFERROR(VLOOKUP(E1242,Store_Showcase!B2:H144,{6}, FALSE), TRUE)=TRUE, IF(IFERROR(VLOOKUP(E1242,Store_SRP!B2:H110,{6}, FALSE), TRUE)=TRUE,VLOOKUP(E1242,Store_VAM!B2:H273,{6}, FALSE),VLOOKUP(E1242,Store_SRP!B2:H110,{6}, FALSE)), VLOOKUP(E1242,Store_Showcase!B2:H144,{6}, FALSE))</f>
      </c>
      <c r="AH1242">
        <f>VLOOKUP(G1242,Sku_Consolidated!A2:R957,18,FALSE)</f>
      </c>
      <c r="AI1242">
        <f>VLOOKUP(G1242,Sku_Consolidated!A2:S957,19,FALSE)</f>
      </c>
      <c r="AJ1242">
        <f>VLOOKUP(G1242,Sku_Consolidated!A2:T957,20,FALSE)</f>
      </c>
    </row>
    <row r="1243" spans="1:36" x14ac:dyDescent="0.25">
      <c r="A1243">
        <v>2024</v>
      </c>
      <c r="B1243" t="s">
        <v>31</v>
      </c>
      <c r="C1243" t="s">
        <v>32</v>
      </c>
      <c r="D1243" t="s">
        <v>33</v>
      </c>
      <c r="E1243">
        <v>495</v>
      </c>
      <c r="F1243">
        <f>IF(IFERROR(VLOOKUP(E1243,Store_Showcase!B2:H144,{2}, FALSE), TRUE)=TRUE, IF(IFERROR(VLOOKUP(E1243,Store_SRP!B2:H110,{2}, FALSE), TRUE)=TRUE,VLOOKUP(E1243,Store_VAM!B2:H273,{2}, FALSE),VLOOKUP(E1243,Store_SRP!B2:H110,{2}, FALSE)), VLOOKUP(E1243,Store_Showcase!B2:H144,{2}, FALSE))</f>
      </c>
      <c r="G1243">
        <v>655815</v>
      </c>
      <c r="H1243" t="s">
        <v>446</v>
      </c>
      <c r="I1243" s="8" t="s">
        <v>2502</v>
      </c>
      <c r="J1243" t="s">
        <v>36</v>
      </c>
      <c r="K1243" s="8">
        <f>IF(J1243="PCK", I1243, 0)</f>
      </c>
      <c r="L1243" s="8">
        <f>IF(J1243="KLS", I1243, IF(J1243="PCK", I1243*VLOOKUP(G1243,Sku_Consolidated!A2:U957,21, FALSE),I1243*VLOOKUP(G1243,Sku_Consolidated!A2:U957,21, FALSE)))</f>
      </c>
      <c r="M1243" s="8">
        <f>IF(J1243="PCS", I1243, 0)</f>
      </c>
      <c r="N1243" s="8" t="s">
        <v>2718</v>
      </c>
      <c r="O1243" s="8">
        <f>N1243 * VLOOKUP(E1243&amp;VLOOKUP(G1243,Sku_Consolidated!A2:Q957,17,FALSE),Sku_CommRate!A2:E1002, 5, FALSE)</f>
      </c>
      <c r="P1243" s="8">
        <f>N1243 - O1243</f>
      </c>
      <c r="Q1243">
        <f>VLOOKUP(G1243,Sku_Consolidated!A2:G957,7, FALSE)</f>
      </c>
      <c r="R1243">
        <f>IF(IFERROR(VLOOKUP(E1243,Store_Showcase!B2:H144,7, FALSE), TRUE)=TRUE, IF(IFERROR(VLOOKUP(E1243,Store_SRP!B2:H110,7, FALSE), TRUE)=TRUE,VLOOKUP(E1243,Store_VAM!B2:H273,7, FALSE),VLOOKUP(E1243,Store_SRP!B2:H110,7, FALSE)), VLOOKUP(E1243,Store_Showcase!B2:H144,7, FALSE))</f>
      </c>
      <c r="S1243">
        <f>IF(IFERROR(VLOOKUP(E1243,Store_Showcase!B2:I144,8, FALSE), TRUE)=TRUE, IF(IFERROR(VLOOKUP(E1243,Store_SRP!B2:I110,8, FALSE), TRUE)=TRUE,VLOOKUP(E1243,Store_VAM!B2:I273,8, FALSE),VLOOKUP(E1243,Store_SRP!B2:I110,8, FALSE)), VLOOKUP(E1243,Store_Showcase!B2:I144,8, FALSE))</f>
      </c>
      <c r="T1243">
        <f>VLOOKUP(G1243,Sku_Consolidated!A2:R957,18,FALSE)</f>
      </c>
      <c r="U1243">
        <v>6472</v>
      </c>
      <c r="V1243">
        <f>IF(VLOOKUP(G1243,Sku_Consolidated!A2:S957,19,FALSE)="SHOWCASE", VLOOKUP(E1243,Store_Showcase!B2:L144,11, FALSE), IF(VLOOKUP(G1243,Sku_Consolidated!A2:S957,19,FALSE)="VAM",VLOOKUP(E1243,Store_VAM!B2:L273,11, FALSE),VLOOKUP(E1243,Store_SRP!B2:L110,11, FALSE)))</f>
      </c>
      <c r="W1243">
        <f>VLOOKUP(G1243,Sku_Consolidated!A2:W957,11,FALSE)</f>
      </c>
      <c r="X1243">
        <f>VLOOKUP(G1243,Sku_Consolidated!A2:H957,8,FALSE)</f>
      </c>
      <c r="Y1243">
        <f>VLOOKUP(G1243,Sku_Consolidated!A2:I957,9,FALSE)</f>
      </c>
      <c r="Z1243" t="s">
        <v>38</v>
      </c>
      <c r="AA1243">
        <f>VLOOKUP(G1243,Sku_Consolidated!A2:E957,5,FALSE)</f>
      </c>
      <c r="AB1243">
        <f>IF(VLOOKUP(G1243,Sku_Consolidated!A2:S957,19,FALSE)="SHOWCASE", VLOOKUP(E1243,Store_Showcase!B2:N144,13, FALSE), IF(VLOOKUP(G1243,Sku_Consolidated!A2:S957,19,FALSE)="VAM",VLOOKUP(E1243,Store_VAM!B2:N273,13, FALSE),VLOOKUP(E1243,Store_SRP!B2:N110,13, FALSE)))</f>
      </c>
      <c r="AC1243">
        <f>IF(IFERROR(AB1243,TRUE)=TRUE, "-","OK")</f>
      </c>
      <c r="AD1243" s="8" t="s">
        <v>2718</v>
      </c>
      <c r="AE1243" s="8" t="s">
        <v>39</v>
      </c>
      <c r="AF1243">
        <f>IF(IFERROR(VLOOKUP(E1243,Store_Showcase!B2:H144,{5}, FALSE), TRUE)=TRUE, IF(IFERROR(VLOOKUP(E1243,Store_SRP!B2:H110,{5}, FALSE), TRUE)=TRUE,VLOOKUP(E1243,Store_VAM!B2:H273,{5}, FALSE),VLOOKUP(E1243,Store_SRP!B2:H110,{5}, FALSE)), VLOOKUP(E1243,Store_Showcase!B2:H144,{5}, FALSE))</f>
      </c>
      <c r="AG1243">
        <f>IF(IFERROR(VLOOKUP(E1243,Store_Showcase!B2:H144,{6}, FALSE), TRUE)=TRUE, IF(IFERROR(VLOOKUP(E1243,Store_SRP!B2:H110,{6}, FALSE), TRUE)=TRUE,VLOOKUP(E1243,Store_VAM!B2:H273,{6}, FALSE),VLOOKUP(E1243,Store_SRP!B2:H110,{6}, FALSE)), VLOOKUP(E1243,Store_Showcase!B2:H144,{6}, FALSE))</f>
      </c>
      <c r="AH1243">
        <f>VLOOKUP(G1243,Sku_Consolidated!A2:R957,18,FALSE)</f>
      </c>
      <c r="AI1243">
        <f>VLOOKUP(G1243,Sku_Consolidated!A2:S957,19,FALSE)</f>
      </c>
      <c r="AJ1243">
        <f>VLOOKUP(G1243,Sku_Consolidated!A2:T957,20,FALSE)</f>
      </c>
    </row>
    <row r="1244" spans="1:36" x14ac:dyDescent="0.25">
      <c r="A1244">
        <v>2024</v>
      </c>
      <c r="B1244" t="s">
        <v>31</v>
      </c>
      <c r="C1244" t="s">
        <v>32</v>
      </c>
      <c r="D1244" t="s">
        <v>33</v>
      </c>
      <c r="E1244">
        <v>468</v>
      </c>
      <c r="F1244">
        <f>IF(IFERROR(VLOOKUP(E1244,Store_Showcase!B2:H144,{2}, FALSE), TRUE)=TRUE, IF(IFERROR(VLOOKUP(E1244,Store_SRP!B2:H110,{2}, FALSE), TRUE)=TRUE,VLOOKUP(E1244,Store_VAM!B2:H273,{2}, FALSE),VLOOKUP(E1244,Store_SRP!B2:H110,{2}, FALSE)), VLOOKUP(E1244,Store_Showcase!B2:H144,{2}, FALSE))</f>
      </c>
      <c r="G1244">
        <v>655727</v>
      </c>
      <c r="H1244" t="s">
        <v>1396</v>
      </c>
      <c r="I1244" s="8" t="s">
        <v>2719</v>
      </c>
      <c r="J1244" t="s">
        <v>36</v>
      </c>
      <c r="K1244" s="8">
        <f>IF(J1244="PCK", I1244, 0)</f>
      </c>
      <c r="L1244" s="8">
        <f>IF(J1244="KLS", I1244, IF(J1244="PCK", I1244*VLOOKUP(G1244,Sku_Consolidated!A2:U957,21, FALSE),I1244*VLOOKUP(G1244,Sku_Consolidated!A2:U957,21, FALSE)))</f>
      </c>
      <c r="M1244" s="8">
        <f>IF(J1244="PCS", I1244, 0)</f>
      </c>
      <c r="N1244" s="8" t="s">
        <v>2720</v>
      </c>
      <c r="O1244" s="8">
        <f>N1244 * VLOOKUP(E1244&amp;VLOOKUP(G1244,Sku_Consolidated!A2:Q957,17,FALSE),Sku_CommRate!A2:E1002, 5, FALSE)</f>
      </c>
      <c r="P1244" s="8">
        <f>N1244 - O1244</f>
      </c>
      <c r="Q1244">
        <f>VLOOKUP(G1244,Sku_Consolidated!A2:G957,7, FALSE)</f>
      </c>
      <c r="R1244">
        <f>IF(IFERROR(VLOOKUP(E1244,Store_Showcase!B2:H144,7, FALSE), TRUE)=TRUE, IF(IFERROR(VLOOKUP(E1244,Store_SRP!B2:H110,7, FALSE), TRUE)=TRUE,VLOOKUP(E1244,Store_VAM!B2:H273,7, FALSE),VLOOKUP(E1244,Store_SRP!B2:H110,7, FALSE)), VLOOKUP(E1244,Store_Showcase!B2:H144,7, FALSE))</f>
      </c>
      <c r="S1244">
        <f>IF(IFERROR(VLOOKUP(E1244,Store_Showcase!B2:I144,8, FALSE), TRUE)=TRUE, IF(IFERROR(VLOOKUP(E1244,Store_SRP!B2:I110,8, FALSE), TRUE)=TRUE,VLOOKUP(E1244,Store_VAM!B2:I273,8, FALSE),VLOOKUP(E1244,Store_SRP!B2:I110,8, FALSE)), VLOOKUP(E1244,Store_Showcase!B2:I144,8, FALSE))</f>
      </c>
      <c r="T1244">
        <f>VLOOKUP(G1244,Sku_Consolidated!A2:R957,18,FALSE)</f>
      </c>
      <c r="U1244">
        <v>6450</v>
      </c>
      <c r="V1244">
        <f>IF(VLOOKUP(G1244,Sku_Consolidated!A2:S957,19,FALSE)="SHOWCASE", VLOOKUP(E1244,Store_Showcase!B2:L144,11, FALSE), IF(VLOOKUP(G1244,Sku_Consolidated!A2:S957,19,FALSE)="VAM",VLOOKUP(E1244,Store_VAM!B2:L273,11, FALSE),VLOOKUP(E1244,Store_SRP!B2:L110,11, FALSE)))</f>
      </c>
      <c r="W1244">
        <f>VLOOKUP(G1244,Sku_Consolidated!A2:W957,11,FALSE)</f>
      </c>
      <c r="X1244">
        <f>VLOOKUP(G1244,Sku_Consolidated!A2:H957,8,FALSE)</f>
      </c>
      <c r="Y1244">
        <f>VLOOKUP(G1244,Sku_Consolidated!A2:I957,9,FALSE)</f>
      </c>
      <c r="Z1244" t="s">
        <v>38</v>
      </c>
      <c r="AA1244">
        <f>VLOOKUP(G1244,Sku_Consolidated!A2:E957,5,FALSE)</f>
      </c>
      <c r="AB1244">
        <f>IF(VLOOKUP(G1244,Sku_Consolidated!A2:S957,19,FALSE)="SHOWCASE", VLOOKUP(E1244,Store_Showcase!B2:N144,13, FALSE), IF(VLOOKUP(G1244,Sku_Consolidated!A2:S957,19,FALSE)="VAM",VLOOKUP(E1244,Store_VAM!B2:N273,13, FALSE),VLOOKUP(E1244,Store_SRP!B2:N110,13, FALSE)))</f>
      </c>
      <c r="AC1244">
        <f>IF(IFERROR(AB1244,TRUE)=TRUE, "-","OK")</f>
      </c>
      <c r="AD1244" s="8" t="s">
        <v>2720</v>
      </c>
      <c r="AE1244" s="8" t="s">
        <v>39</v>
      </c>
      <c r="AF1244">
        <f>IF(IFERROR(VLOOKUP(E1244,Store_Showcase!B2:H144,{5}, FALSE), TRUE)=TRUE, IF(IFERROR(VLOOKUP(E1244,Store_SRP!B2:H110,{5}, FALSE), TRUE)=TRUE,VLOOKUP(E1244,Store_VAM!B2:H273,{5}, FALSE),VLOOKUP(E1244,Store_SRP!B2:H110,{5}, FALSE)), VLOOKUP(E1244,Store_Showcase!B2:H144,{5}, FALSE))</f>
      </c>
      <c r="AG1244">
        <f>IF(IFERROR(VLOOKUP(E1244,Store_Showcase!B2:H144,{6}, FALSE), TRUE)=TRUE, IF(IFERROR(VLOOKUP(E1244,Store_SRP!B2:H110,{6}, FALSE), TRUE)=TRUE,VLOOKUP(E1244,Store_VAM!B2:H273,{6}, FALSE),VLOOKUP(E1244,Store_SRP!B2:H110,{6}, FALSE)), VLOOKUP(E1244,Store_Showcase!B2:H144,{6}, FALSE))</f>
      </c>
      <c r="AH1244">
        <f>VLOOKUP(G1244,Sku_Consolidated!A2:R957,18,FALSE)</f>
      </c>
      <c r="AI1244">
        <f>VLOOKUP(G1244,Sku_Consolidated!A2:S957,19,FALSE)</f>
      </c>
      <c r="AJ1244">
        <f>VLOOKUP(G1244,Sku_Consolidated!A2:T957,20,FALSE)</f>
      </c>
    </row>
    <row r="1245" spans="1:36" x14ac:dyDescent="0.25">
      <c r="A1245">
        <v>2024</v>
      </c>
      <c r="B1245" t="s">
        <v>31</v>
      </c>
      <c r="C1245" t="s">
        <v>32</v>
      </c>
      <c r="D1245" t="s">
        <v>33</v>
      </c>
      <c r="E1245">
        <v>495</v>
      </c>
      <c r="F1245">
        <f>IF(IFERROR(VLOOKUP(E1245,Store_Showcase!B2:H144,{2}, FALSE), TRUE)=TRUE, IF(IFERROR(VLOOKUP(E1245,Store_SRP!B2:H110,{2}, FALSE), TRUE)=TRUE,VLOOKUP(E1245,Store_VAM!B2:H273,{2}, FALSE),VLOOKUP(E1245,Store_SRP!B2:H110,{2}, FALSE)), VLOOKUP(E1245,Store_Showcase!B2:H144,{2}, FALSE))</f>
      </c>
      <c r="G1245">
        <v>655909</v>
      </c>
      <c r="H1245" t="s">
        <v>2350</v>
      </c>
      <c r="I1245" s="8" t="s">
        <v>2721</v>
      </c>
      <c r="J1245" t="s">
        <v>36</v>
      </c>
      <c r="K1245" s="8">
        <f>IF(J1245="PCK", I1245, 0)</f>
      </c>
      <c r="L1245" s="8">
        <f>IF(J1245="KLS", I1245, IF(J1245="PCK", I1245*VLOOKUP(G1245,Sku_Consolidated!A2:U957,21, FALSE),I1245*VLOOKUP(G1245,Sku_Consolidated!A2:U957,21, FALSE)))</f>
      </c>
      <c r="M1245" s="8">
        <f>IF(J1245="PCS", I1245, 0)</f>
      </c>
      <c r="N1245" s="8" t="s">
        <v>2722</v>
      </c>
      <c r="O1245" s="8">
        <f>N1245 * VLOOKUP(E1245&amp;VLOOKUP(G1245,Sku_Consolidated!A2:Q957,17,FALSE),Sku_CommRate!A2:E1002, 5, FALSE)</f>
      </c>
      <c r="P1245" s="8">
        <f>N1245 - O1245</f>
      </c>
      <c r="Q1245">
        <f>VLOOKUP(G1245,Sku_Consolidated!A2:G957,7, FALSE)</f>
      </c>
      <c r="R1245">
        <f>IF(IFERROR(VLOOKUP(E1245,Store_Showcase!B2:H144,7, FALSE), TRUE)=TRUE, IF(IFERROR(VLOOKUP(E1245,Store_SRP!B2:H110,7, FALSE), TRUE)=TRUE,VLOOKUP(E1245,Store_VAM!B2:H273,7, FALSE),VLOOKUP(E1245,Store_SRP!B2:H110,7, FALSE)), VLOOKUP(E1245,Store_Showcase!B2:H144,7, FALSE))</f>
      </c>
      <c r="S1245">
        <f>IF(IFERROR(VLOOKUP(E1245,Store_Showcase!B2:I144,8, FALSE), TRUE)=TRUE, IF(IFERROR(VLOOKUP(E1245,Store_SRP!B2:I110,8, FALSE), TRUE)=TRUE,VLOOKUP(E1245,Store_VAM!B2:I273,8, FALSE),VLOOKUP(E1245,Store_SRP!B2:I110,8, FALSE)), VLOOKUP(E1245,Store_Showcase!B2:I144,8, FALSE))</f>
      </c>
      <c r="T1245">
        <f>VLOOKUP(G1245,Sku_Consolidated!A2:R957,18,FALSE)</f>
      </c>
      <c r="U1245">
        <v>6503</v>
      </c>
      <c r="V1245">
        <f>IF(VLOOKUP(G1245,Sku_Consolidated!A2:S957,19,FALSE)="SHOWCASE", VLOOKUP(E1245,Store_Showcase!B2:L144,11, FALSE), IF(VLOOKUP(G1245,Sku_Consolidated!A2:S957,19,FALSE)="VAM",VLOOKUP(E1245,Store_VAM!B2:L273,11, FALSE),VLOOKUP(E1245,Store_SRP!B2:L110,11, FALSE)))</f>
      </c>
      <c r="W1245">
        <f>VLOOKUP(G1245,Sku_Consolidated!A2:W957,11,FALSE)</f>
      </c>
      <c r="X1245">
        <f>VLOOKUP(G1245,Sku_Consolidated!A2:H957,8,FALSE)</f>
      </c>
      <c r="Y1245">
        <f>VLOOKUP(G1245,Sku_Consolidated!A2:I957,9,FALSE)</f>
      </c>
      <c r="Z1245" t="s">
        <v>38</v>
      </c>
      <c r="AA1245">
        <f>VLOOKUP(G1245,Sku_Consolidated!A2:E957,5,FALSE)</f>
      </c>
      <c r="AB1245">
        <f>IF(VLOOKUP(G1245,Sku_Consolidated!A2:S957,19,FALSE)="SHOWCASE", VLOOKUP(E1245,Store_Showcase!B2:N144,13, FALSE), IF(VLOOKUP(G1245,Sku_Consolidated!A2:S957,19,FALSE)="VAM",VLOOKUP(E1245,Store_VAM!B2:N273,13, FALSE),VLOOKUP(E1245,Store_SRP!B2:N110,13, FALSE)))</f>
      </c>
      <c r="AC1245">
        <f>IF(IFERROR(AB1245,TRUE)=TRUE, "-","OK")</f>
      </c>
      <c r="AD1245" s="8" t="s">
        <v>2723</v>
      </c>
      <c r="AE1245" s="8" t="s">
        <v>2724</v>
      </c>
      <c r="AF1245">
        <f>IF(IFERROR(VLOOKUP(E1245,Store_Showcase!B2:H144,{5}, FALSE), TRUE)=TRUE, IF(IFERROR(VLOOKUP(E1245,Store_SRP!B2:H110,{5}, FALSE), TRUE)=TRUE,VLOOKUP(E1245,Store_VAM!B2:H273,{5}, FALSE),VLOOKUP(E1245,Store_SRP!B2:H110,{5}, FALSE)), VLOOKUP(E1245,Store_Showcase!B2:H144,{5}, FALSE))</f>
      </c>
      <c r="AG1245">
        <f>IF(IFERROR(VLOOKUP(E1245,Store_Showcase!B2:H144,{6}, FALSE), TRUE)=TRUE, IF(IFERROR(VLOOKUP(E1245,Store_SRP!B2:H110,{6}, FALSE), TRUE)=TRUE,VLOOKUP(E1245,Store_VAM!B2:H273,{6}, FALSE),VLOOKUP(E1245,Store_SRP!B2:H110,{6}, FALSE)), VLOOKUP(E1245,Store_Showcase!B2:H144,{6}, FALSE))</f>
      </c>
      <c r="AH1245">
        <f>VLOOKUP(G1245,Sku_Consolidated!A2:R957,18,FALSE)</f>
      </c>
      <c r="AI1245">
        <f>VLOOKUP(G1245,Sku_Consolidated!A2:S957,19,FALSE)</f>
      </c>
      <c r="AJ1245">
        <f>VLOOKUP(G1245,Sku_Consolidated!A2:T957,20,FALSE)</f>
      </c>
    </row>
    <row r="1246" spans="1:36" x14ac:dyDescent="0.25">
      <c r="A1246">
        <v>2024</v>
      </c>
      <c r="B1246" t="s">
        <v>31</v>
      </c>
      <c r="C1246" t="s">
        <v>32</v>
      </c>
      <c r="D1246" t="s">
        <v>33</v>
      </c>
      <c r="E1246">
        <v>717</v>
      </c>
      <c r="F1246">
        <f>IF(IFERROR(VLOOKUP(E1246,Store_Showcase!B2:H144,{2}, FALSE), TRUE)=TRUE, IF(IFERROR(VLOOKUP(E1246,Store_SRP!B2:H110,{2}, FALSE), TRUE)=TRUE,VLOOKUP(E1246,Store_VAM!B2:H273,{2}, FALSE),VLOOKUP(E1246,Store_SRP!B2:H110,{2}, FALSE)), VLOOKUP(E1246,Store_Showcase!B2:H144,{2}, FALSE))</f>
      </c>
      <c r="G1246">
        <v>659598</v>
      </c>
      <c r="H1246" t="s">
        <v>2218</v>
      </c>
      <c r="I1246" s="8" t="s">
        <v>2657</v>
      </c>
      <c r="J1246" t="s">
        <v>36</v>
      </c>
      <c r="K1246" s="8">
        <f>IF(J1246="PCK", I1246, 0)</f>
      </c>
      <c r="L1246" s="8">
        <f>IF(J1246="KLS", I1246, IF(J1246="PCK", I1246*VLOOKUP(G1246,Sku_Consolidated!A2:U957,21, FALSE),I1246*VLOOKUP(G1246,Sku_Consolidated!A2:U957,21, FALSE)))</f>
      </c>
      <c r="M1246" s="8">
        <f>IF(J1246="PCS", I1246, 0)</f>
      </c>
      <c r="N1246" s="8" t="s">
        <v>2725</v>
      </c>
      <c r="O1246" s="8">
        <f>N1246 * VLOOKUP(E1246&amp;VLOOKUP(G1246,Sku_Consolidated!A2:Q957,17,FALSE),Sku_CommRate!A2:E1002, 5, FALSE)</f>
      </c>
      <c r="P1246" s="8">
        <f>N1246 - O1246</f>
      </c>
      <c r="Q1246">
        <f>VLOOKUP(G1246,Sku_Consolidated!A2:G957,7, FALSE)</f>
      </c>
      <c r="R1246">
        <f>IF(IFERROR(VLOOKUP(E1246,Store_Showcase!B2:H144,7, FALSE), TRUE)=TRUE, IF(IFERROR(VLOOKUP(E1246,Store_SRP!B2:H110,7, FALSE), TRUE)=TRUE,VLOOKUP(E1246,Store_VAM!B2:H273,7, FALSE),VLOOKUP(E1246,Store_SRP!B2:H110,7, FALSE)), VLOOKUP(E1246,Store_Showcase!B2:H144,7, FALSE))</f>
      </c>
      <c r="S1246">
        <f>IF(IFERROR(VLOOKUP(E1246,Store_Showcase!B2:I144,8, FALSE), TRUE)=TRUE, IF(IFERROR(VLOOKUP(E1246,Store_SRP!B2:I110,8, FALSE), TRUE)=TRUE,VLOOKUP(E1246,Store_VAM!B2:I273,8, FALSE),VLOOKUP(E1246,Store_SRP!B2:I110,8, FALSE)), VLOOKUP(E1246,Store_Showcase!B2:I144,8, FALSE))</f>
      </c>
      <c r="T1246">
        <f>VLOOKUP(G1246,Sku_Consolidated!A2:R957,18,FALSE)</f>
      </c>
      <c r="U1246">
        <v>7369</v>
      </c>
      <c r="V1246">
        <f>IF(VLOOKUP(G1246,Sku_Consolidated!A2:S957,19,FALSE)="SHOWCASE", VLOOKUP(E1246,Store_Showcase!B2:L144,11, FALSE), IF(VLOOKUP(G1246,Sku_Consolidated!A2:S957,19,FALSE)="VAM",VLOOKUP(E1246,Store_VAM!B2:L273,11, FALSE),VLOOKUP(E1246,Store_SRP!B2:L110,11, FALSE)))</f>
      </c>
      <c r="W1246">
        <f>VLOOKUP(G1246,Sku_Consolidated!A2:W957,11,FALSE)</f>
      </c>
      <c r="X1246">
        <f>VLOOKUP(G1246,Sku_Consolidated!A2:H957,8,FALSE)</f>
      </c>
      <c r="Y1246">
        <f>VLOOKUP(G1246,Sku_Consolidated!A2:I957,9,FALSE)</f>
      </c>
      <c r="Z1246" t="s">
        <v>38</v>
      </c>
      <c r="AA1246">
        <f>VLOOKUP(G1246,Sku_Consolidated!A2:E957,5,FALSE)</f>
      </c>
      <c r="AB1246">
        <f>IF(VLOOKUP(G1246,Sku_Consolidated!A2:S957,19,FALSE)="SHOWCASE", VLOOKUP(E1246,Store_Showcase!B2:N144,13, FALSE), IF(VLOOKUP(G1246,Sku_Consolidated!A2:S957,19,FALSE)="VAM",VLOOKUP(E1246,Store_VAM!B2:N273,13, FALSE),VLOOKUP(E1246,Store_SRP!B2:N110,13, FALSE)))</f>
      </c>
      <c r="AC1246">
        <f>IF(IFERROR(AB1246,TRUE)=TRUE, "-","OK")</f>
      </c>
      <c r="AD1246" s="8" t="s">
        <v>2725</v>
      </c>
      <c r="AE1246" s="8" t="s">
        <v>39</v>
      </c>
      <c r="AF1246">
        <f>IF(IFERROR(VLOOKUP(E1246,Store_Showcase!B2:H144,{5}, FALSE), TRUE)=TRUE, IF(IFERROR(VLOOKUP(E1246,Store_SRP!B2:H110,{5}, FALSE), TRUE)=TRUE,VLOOKUP(E1246,Store_VAM!B2:H273,{5}, FALSE),VLOOKUP(E1246,Store_SRP!B2:H110,{5}, FALSE)), VLOOKUP(E1246,Store_Showcase!B2:H144,{5}, FALSE))</f>
      </c>
      <c r="AG1246">
        <f>IF(IFERROR(VLOOKUP(E1246,Store_Showcase!B2:H144,{6}, FALSE), TRUE)=TRUE, IF(IFERROR(VLOOKUP(E1246,Store_SRP!B2:H110,{6}, FALSE), TRUE)=TRUE,VLOOKUP(E1246,Store_VAM!B2:H273,{6}, FALSE),VLOOKUP(E1246,Store_SRP!B2:H110,{6}, FALSE)), VLOOKUP(E1246,Store_Showcase!B2:H144,{6}, FALSE))</f>
      </c>
      <c r="AH1246">
        <f>VLOOKUP(G1246,Sku_Consolidated!A2:R957,18,FALSE)</f>
      </c>
      <c r="AI1246">
        <f>VLOOKUP(G1246,Sku_Consolidated!A2:S957,19,FALSE)</f>
      </c>
      <c r="AJ1246">
        <f>VLOOKUP(G1246,Sku_Consolidated!A2:T957,20,FALSE)</f>
      </c>
    </row>
    <row r="1247" spans="1:36" x14ac:dyDescent="0.25">
      <c r="A1247">
        <v>2024</v>
      </c>
      <c r="B1247" t="s">
        <v>31</v>
      </c>
      <c r="C1247" t="s">
        <v>32</v>
      </c>
      <c r="D1247" t="s">
        <v>33</v>
      </c>
      <c r="E1247">
        <v>813</v>
      </c>
      <c r="F1247">
        <f>IF(IFERROR(VLOOKUP(E1247,Store_Showcase!B2:H144,{2}, FALSE), TRUE)=TRUE, IF(IFERROR(VLOOKUP(E1247,Store_SRP!B2:H110,{2}, FALSE), TRUE)=TRUE,VLOOKUP(E1247,Store_VAM!B2:H273,{2}, FALSE),VLOOKUP(E1247,Store_SRP!B2:H110,{2}, FALSE)), VLOOKUP(E1247,Store_Showcase!B2:H144,{2}, FALSE))</f>
      </c>
      <c r="G1247">
        <v>655307</v>
      </c>
      <c r="H1247" t="s">
        <v>389</v>
      </c>
      <c r="I1247" s="8" t="s">
        <v>2425</v>
      </c>
      <c r="J1247" t="s">
        <v>36</v>
      </c>
      <c r="K1247" s="8">
        <f>IF(J1247="PCK", I1247, 0)</f>
      </c>
      <c r="L1247" s="8">
        <f>IF(J1247="KLS", I1247, IF(J1247="PCK", I1247*VLOOKUP(G1247,Sku_Consolidated!A2:U957,21, FALSE),I1247*VLOOKUP(G1247,Sku_Consolidated!A2:U957,21, FALSE)))</f>
      </c>
      <c r="M1247" s="8">
        <f>IF(J1247="PCS", I1247, 0)</f>
      </c>
      <c r="N1247" s="8" t="s">
        <v>2726</v>
      </c>
      <c r="O1247" s="8">
        <f>N1247 * VLOOKUP(E1247&amp;VLOOKUP(G1247,Sku_Consolidated!A2:Q957,17,FALSE),Sku_CommRate!A2:E1002, 5, FALSE)</f>
      </c>
      <c r="P1247" s="8">
        <f>N1247 - O1247</f>
      </c>
      <c r="Q1247">
        <f>VLOOKUP(G1247,Sku_Consolidated!A2:G957,7, FALSE)</f>
      </c>
      <c r="R1247">
        <f>IF(IFERROR(VLOOKUP(E1247,Store_Showcase!B2:H144,7, FALSE), TRUE)=TRUE, IF(IFERROR(VLOOKUP(E1247,Store_SRP!B2:H110,7, FALSE), TRUE)=TRUE,VLOOKUP(E1247,Store_VAM!B2:H273,7, FALSE),VLOOKUP(E1247,Store_SRP!B2:H110,7, FALSE)), VLOOKUP(E1247,Store_Showcase!B2:H144,7, FALSE))</f>
      </c>
      <c r="S1247">
        <f>IF(IFERROR(VLOOKUP(E1247,Store_Showcase!B2:I144,8, FALSE), TRUE)=TRUE, IF(IFERROR(VLOOKUP(E1247,Store_SRP!B2:I110,8, FALSE), TRUE)=TRUE,VLOOKUP(E1247,Store_VAM!B2:I273,8, FALSE),VLOOKUP(E1247,Store_SRP!B2:I110,8, FALSE)), VLOOKUP(E1247,Store_Showcase!B2:I144,8, FALSE))</f>
      </c>
      <c r="T1247">
        <f>VLOOKUP(G1247,Sku_Consolidated!A2:R957,18,FALSE)</f>
      </c>
      <c r="U1247">
        <v>6234</v>
      </c>
      <c r="V1247">
        <f>IF(VLOOKUP(G1247,Sku_Consolidated!A2:S957,19,FALSE)="SHOWCASE", VLOOKUP(E1247,Store_Showcase!B2:L144,11, FALSE), IF(VLOOKUP(G1247,Sku_Consolidated!A2:S957,19,FALSE)="VAM",VLOOKUP(E1247,Store_VAM!B2:L273,11, FALSE),VLOOKUP(E1247,Store_SRP!B2:L110,11, FALSE)))</f>
      </c>
      <c r="W1247">
        <f>VLOOKUP(G1247,Sku_Consolidated!A2:W957,11,FALSE)</f>
      </c>
      <c r="X1247">
        <f>VLOOKUP(G1247,Sku_Consolidated!A2:H957,8,FALSE)</f>
      </c>
      <c r="Y1247">
        <f>VLOOKUP(G1247,Sku_Consolidated!A2:I957,9,FALSE)</f>
      </c>
      <c r="Z1247" t="s">
        <v>38</v>
      </c>
      <c r="AA1247">
        <f>VLOOKUP(G1247,Sku_Consolidated!A2:E957,5,FALSE)</f>
      </c>
      <c r="AB1247">
        <f>IF(VLOOKUP(G1247,Sku_Consolidated!A2:S957,19,FALSE)="SHOWCASE", VLOOKUP(E1247,Store_Showcase!B2:N144,13, FALSE), IF(VLOOKUP(G1247,Sku_Consolidated!A2:S957,19,FALSE)="VAM",VLOOKUP(E1247,Store_VAM!B2:N273,13, FALSE),VLOOKUP(E1247,Store_SRP!B2:N110,13, FALSE)))</f>
      </c>
      <c r="AC1247">
        <f>IF(IFERROR(AB1247,TRUE)=TRUE, "-","OK")</f>
      </c>
      <c r="AD1247" s="8" t="s">
        <v>2726</v>
      </c>
      <c r="AE1247" s="8" t="s">
        <v>39</v>
      </c>
      <c r="AF1247">
        <f>IF(IFERROR(VLOOKUP(E1247,Store_Showcase!B2:H144,{5}, FALSE), TRUE)=TRUE, IF(IFERROR(VLOOKUP(E1247,Store_SRP!B2:H110,{5}, FALSE), TRUE)=TRUE,VLOOKUP(E1247,Store_VAM!B2:H273,{5}, FALSE),VLOOKUP(E1247,Store_SRP!B2:H110,{5}, FALSE)), VLOOKUP(E1247,Store_Showcase!B2:H144,{5}, FALSE))</f>
      </c>
      <c r="AG1247">
        <f>IF(IFERROR(VLOOKUP(E1247,Store_Showcase!B2:H144,{6}, FALSE), TRUE)=TRUE, IF(IFERROR(VLOOKUP(E1247,Store_SRP!B2:H110,{6}, FALSE), TRUE)=TRUE,VLOOKUP(E1247,Store_VAM!B2:H273,{6}, FALSE),VLOOKUP(E1247,Store_SRP!B2:H110,{6}, FALSE)), VLOOKUP(E1247,Store_Showcase!B2:H144,{6}, FALSE))</f>
      </c>
      <c r="AH1247">
        <f>VLOOKUP(G1247,Sku_Consolidated!A2:R957,18,FALSE)</f>
      </c>
      <c r="AI1247">
        <f>VLOOKUP(G1247,Sku_Consolidated!A2:S957,19,FALSE)</f>
      </c>
      <c r="AJ1247">
        <f>VLOOKUP(G1247,Sku_Consolidated!A2:T957,20,FALSE)</f>
      </c>
    </row>
    <row r="1248" spans="1:36" x14ac:dyDescent="0.25">
      <c r="A1248">
        <v>2024</v>
      </c>
      <c r="B1248" t="s">
        <v>31</v>
      </c>
      <c r="C1248" t="s">
        <v>32</v>
      </c>
      <c r="D1248" t="s">
        <v>33</v>
      </c>
      <c r="E1248">
        <v>813</v>
      </c>
      <c r="F1248">
        <f>IF(IFERROR(VLOOKUP(E1248,Store_Showcase!B2:H144,{2}, FALSE), TRUE)=TRUE, IF(IFERROR(VLOOKUP(E1248,Store_SRP!B2:H110,{2}, FALSE), TRUE)=TRUE,VLOOKUP(E1248,Store_VAM!B2:H273,{2}, FALSE),VLOOKUP(E1248,Store_SRP!B2:H110,{2}, FALSE)), VLOOKUP(E1248,Store_Showcase!B2:H144,{2}, FALSE))</f>
      </c>
      <c r="G1248">
        <v>655538</v>
      </c>
      <c r="H1248" t="s">
        <v>374</v>
      </c>
      <c r="I1248" s="8" t="s">
        <v>2727</v>
      </c>
      <c r="J1248" t="s">
        <v>36</v>
      </c>
      <c r="K1248" s="8">
        <f>IF(J1248="PCK", I1248, 0)</f>
      </c>
      <c r="L1248" s="8">
        <f>IF(J1248="KLS", I1248, IF(J1248="PCK", I1248*VLOOKUP(G1248,Sku_Consolidated!A2:U957,21, FALSE),I1248*VLOOKUP(G1248,Sku_Consolidated!A2:U957,21, FALSE)))</f>
      </c>
      <c r="M1248" s="8">
        <f>IF(J1248="PCS", I1248, 0)</f>
      </c>
      <c r="N1248" s="8" t="s">
        <v>2728</v>
      </c>
      <c r="O1248" s="8">
        <f>N1248 * VLOOKUP(E1248&amp;VLOOKUP(G1248,Sku_Consolidated!A2:Q957,17,FALSE),Sku_CommRate!A2:E1002, 5, FALSE)</f>
      </c>
      <c r="P1248" s="8">
        <f>N1248 - O1248</f>
      </c>
      <c r="Q1248">
        <f>VLOOKUP(G1248,Sku_Consolidated!A2:G957,7, FALSE)</f>
      </c>
      <c r="R1248">
        <f>IF(IFERROR(VLOOKUP(E1248,Store_Showcase!B2:H144,7, FALSE), TRUE)=TRUE, IF(IFERROR(VLOOKUP(E1248,Store_SRP!B2:H110,7, FALSE), TRUE)=TRUE,VLOOKUP(E1248,Store_VAM!B2:H273,7, FALSE),VLOOKUP(E1248,Store_SRP!B2:H110,7, FALSE)), VLOOKUP(E1248,Store_Showcase!B2:H144,7, FALSE))</f>
      </c>
      <c r="S1248">
        <f>IF(IFERROR(VLOOKUP(E1248,Store_Showcase!B2:I144,8, FALSE), TRUE)=TRUE, IF(IFERROR(VLOOKUP(E1248,Store_SRP!B2:I110,8, FALSE), TRUE)=TRUE,VLOOKUP(E1248,Store_VAM!B2:I273,8, FALSE),VLOOKUP(E1248,Store_SRP!B2:I110,8, FALSE)), VLOOKUP(E1248,Store_Showcase!B2:I144,8, FALSE))</f>
      </c>
      <c r="T1248">
        <f>VLOOKUP(G1248,Sku_Consolidated!A2:R957,18,FALSE)</f>
      </c>
      <c r="U1248">
        <v>6359</v>
      </c>
      <c r="V1248">
        <f>IF(VLOOKUP(G1248,Sku_Consolidated!A2:S957,19,FALSE)="SHOWCASE", VLOOKUP(E1248,Store_Showcase!B2:L144,11, FALSE), IF(VLOOKUP(G1248,Sku_Consolidated!A2:S957,19,FALSE)="VAM",VLOOKUP(E1248,Store_VAM!B2:L273,11, FALSE),VLOOKUP(E1248,Store_SRP!B2:L110,11, FALSE)))</f>
      </c>
      <c r="W1248">
        <f>VLOOKUP(G1248,Sku_Consolidated!A2:W957,11,FALSE)</f>
      </c>
      <c r="X1248">
        <f>VLOOKUP(G1248,Sku_Consolidated!A2:H957,8,FALSE)</f>
      </c>
      <c r="Y1248">
        <f>VLOOKUP(G1248,Sku_Consolidated!A2:I957,9,FALSE)</f>
      </c>
      <c r="Z1248" t="s">
        <v>38</v>
      </c>
      <c r="AA1248">
        <f>VLOOKUP(G1248,Sku_Consolidated!A2:E957,5,FALSE)</f>
      </c>
      <c r="AB1248">
        <f>IF(VLOOKUP(G1248,Sku_Consolidated!A2:S957,19,FALSE)="SHOWCASE", VLOOKUP(E1248,Store_Showcase!B2:N144,13, FALSE), IF(VLOOKUP(G1248,Sku_Consolidated!A2:S957,19,FALSE)="VAM",VLOOKUP(E1248,Store_VAM!B2:N273,13, FALSE),VLOOKUP(E1248,Store_SRP!B2:N110,13, FALSE)))</f>
      </c>
      <c r="AC1248">
        <f>IF(IFERROR(AB1248,TRUE)=TRUE, "-","OK")</f>
      </c>
      <c r="AD1248" s="8" t="s">
        <v>2728</v>
      </c>
      <c r="AE1248" s="8" t="s">
        <v>39</v>
      </c>
      <c r="AF1248">
        <f>IF(IFERROR(VLOOKUP(E1248,Store_Showcase!B2:H144,{5}, FALSE), TRUE)=TRUE, IF(IFERROR(VLOOKUP(E1248,Store_SRP!B2:H110,{5}, FALSE), TRUE)=TRUE,VLOOKUP(E1248,Store_VAM!B2:H273,{5}, FALSE),VLOOKUP(E1248,Store_SRP!B2:H110,{5}, FALSE)), VLOOKUP(E1248,Store_Showcase!B2:H144,{5}, FALSE))</f>
      </c>
      <c r="AG1248">
        <f>IF(IFERROR(VLOOKUP(E1248,Store_Showcase!B2:H144,{6}, FALSE), TRUE)=TRUE, IF(IFERROR(VLOOKUP(E1248,Store_SRP!B2:H110,{6}, FALSE), TRUE)=TRUE,VLOOKUP(E1248,Store_VAM!B2:H273,{6}, FALSE),VLOOKUP(E1248,Store_SRP!B2:H110,{6}, FALSE)), VLOOKUP(E1248,Store_Showcase!B2:H144,{6}, FALSE))</f>
      </c>
      <c r="AH1248">
        <f>VLOOKUP(G1248,Sku_Consolidated!A2:R957,18,FALSE)</f>
      </c>
      <c r="AI1248">
        <f>VLOOKUP(G1248,Sku_Consolidated!A2:S957,19,FALSE)</f>
      </c>
      <c r="AJ1248">
        <f>VLOOKUP(G1248,Sku_Consolidated!A2:T957,20,FALSE)</f>
      </c>
    </row>
    <row r="1249" spans="1:36" x14ac:dyDescent="0.25">
      <c r="A1249">
        <v>2024</v>
      </c>
      <c r="B1249" t="s">
        <v>31</v>
      </c>
      <c r="C1249" t="s">
        <v>32</v>
      </c>
      <c r="D1249" t="s">
        <v>33</v>
      </c>
      <c r="E1249">
        <v>466</v>
      </c>
      <c r="F1249">
        <f>IF(IFERROR(VLOOKUP(E1249,Store_Showcase!B2:H144,{2}, FALSE), TRUE)=TRUE, IF(IFERROR(VLOOKUP(E1249,Store_SRP!B2:H110,{2}, FALSE), TRUE)=TRUE,VLOOKUP(E1249,Store_VAM!B2:H273,{2}, FALSE),VLOOKUP(E1249,Store_SRP!B2:H110,{2}, FALSE)), VLOOKUP(E1249,Store_Showcase!B2:H144,{2}, FALSE))</f>
      </c>
      <c r="G1249">
        <v>655720</v>
      </c>
      <c r="H1249" t="s">
        <v>122</v>
      </c>
      <c r="I1249" s="8" t="s">
        <v>2729</v>
      </c>
      <c r="J1249" t="s">
        <v>36</v>
      </c>
      <c r="K1249" s="8">
        <f>IF(J1249="PCK", I1249, 0)</f>
      </c>
      <c r="L1249" s="8">
        <f>IF(J1249="KLS", I1249, IF(J1249="PCK", I1249*VLOOKUP(G1249,Sku_Consolidated!A2:U957,21, FALSE),I1249*VLOOKUP(G1249,Sku_Consolidated!A2:U957,21, FALSE)))</f>
      </c>
      <c r="M1249" s="8">
        <f>IF(J1249="PCS", I1249, 0)</f>
      </c>
      <c r="N1249" s="8" t="s">
        <v>2730</v>
      </c>
      <c r="O1249" s="8">
        <f>N1249 * VLOOKUP(E1249&amp;VLOOKUP(G1249,Sku_Consolidated!A2:Q957,17,FALSE),Sku_CommRate!A2:E1002, 5, FALSE)</f>
      </c>
      <c r="P1249" s="8">
        <f>N1249 - O1249</f>
      </c>
      <c r="Q1249">
        <f>VLOOKUP(G1249,Sku_Consolidated!A2:G957,7, FALSE)</f>
      </c>
      <c r="R1249">
        <f>IF(IFERROR(VLOOKUP(E1249,Store_Showcase!B2:H144,7, FALSE), TRUE)=TRUE, IF(IFERROR(VLOOKUP(E1249,Store_SRP!B2:H110,7, FALSE), TRUE)=TRUE,VLOOKUP(E1249,Store_VAM!B2:H273,7, FALSE),VLOOKUP(E1249,Store_SRP!B2:H110,7, FALSE)), VLOOKUP(E1249,Store_Showcase!B2:H144,7, FALSE))</f>
      </c>
      <c r="S1249">
        <f>IF(IFERROR(VLOOKUP(E1249,Store_Showcase!B2:I144,8, FALSE), TRUE)=TRUE, IF(IFERROR(VLOOKUP(E1249,Store_SRP!B2:I110,8, FALSE), TRUE)=TRUE,VLOOKUP(E1249,Store_VAM!B2:I273,8, FALSE),VLOOKUP(E1249,Store_SRP!B2:I110,8, FALSE)), VLOOKUP(E1249,Store_Showcase!B2:I144,8, FALSE))</f>
      </c>
      <c r="T1249">
        <f>VLOOKUP(G1249,Sku_Consolidated!A2:R957,18,FALSE)</f>
      </c>
      <c r="U1249">
        <v>6448</v>
      </c>
      <c r="V1249">
        <f>IF(VLOOKUP(G1249,Sku_Consolidated!A2:S957,19,FALSE)="SHOWCASE", VLOOKUP(E1249,Store_Showcase!B2:L144,11, FALSE), IF(VLOOKUP(G1249,Sku_Consolidated!A2:S957,19,FALSE)="VAM",VLOOKUP(E1249,Store_VAM!B2:L273,11, FALSE),VLOOKUP(E1249,Store_SRP!B2:L110,11, FALSE)))</f>
      </c>
      <c r="W1249">
        <f>VLOOKUP(G1249,Sku_Consolidated!A2:W957,11,FALSE)</f>
      </c>
      <c r="X1249">
        <f>VLOOKUP(G1249,Sku_Consolidated!A2:H957,8,FALSE)</f>
      </c>
      <c r="Y1249">
        <f>VLOOKUP(G1249,Sku_Consolidated!A2:I957,9,FALSE)</f>
      </c>
      <c r="Z1249" t="s">
        <v>38</v>
      </c>
      <c r="AA1249">
        <f>VLOOKUP(G1249,Sku_Consolidated!A2:E957,5,FALSE)</f>
      </c>
      <c r="AB1249">
        <f>IF(VLOOKUP(G1249,Sku_Consolidated!A2:S957,19,FALSE)="SHOWCASE", VLOOKUP(E1249,Store_Showcase!B2:N144,13, FALSE), IF(VLOOKUP(G1249,Sku_Consolidated!A2:S957,19,FALSE)="VAM",VLOOKUP(E1249,Store_VAM!B2:N273,13, FALSE),VLOOKUP(E1249,Store_SRP!B2:N110,13, FALSE)))</f>
      </c>
      <c r="AC1249">
        <f>IF(IFERROR(AB1249,TRUE)=TRUE, "-","OK")</f>
      </c>
      <c r="AD1249" s="8" t="s">
        <v>2730</v>
      </c>
      <c r="AE1249" s="8" t="s">
        <v>39</v>
      </c>
      <c r="AF1249">
        <f>IF(IFERROR(VLOOKUP(E1249,Store_Showcase!B2:H144,{5}, FALSE), TRUE)=TRUE, IF(IFERROR(VLOOKUP(E1249,Store_SRP!B2:H110,{5}, FALSE), TRUE)=TRUE,VLOOKUP(E1249,Store_VAM!B2:H273,{5}, FALSE),VLOOKUP(E1249,Store_SRP!B2:H110,{5}, FALSE)), VLOOKUP(E1249,Store_Showcase!B2:H144,{5}, FALSE))</f>
      </c>
      <c r="AG1249">
        <f>IF(IFERROR(VLOOKUP(E1249,Store_Showcase!B2:H144,{6}, FALSE), TRUE)=TRUE, IF(IFERROR(VLOOKUP(E1249,Store_SRP!B2:H110,{6}, FALSE), TRUE)=TRUE,VLOOKUP(E1249,Store_VAM!B2:H273,{6}, FALSE),VLOOKUP(E1249,Store_SRP!B2:H110,{6}, FALSE)), VLOOKUP(E1249,Store_Showcase!B2:H144,{6}, FALSE))</f>
      </c>
      <c r="AH1249">
        <f>VLOOKUP(G1249,Sku_Consolidated!A2:R957,18,FALSE)</f>
      </c>
      <c r="AI1249">
        <f>VLOOKUP(G1249,Sku_Consolidated!A2:S957,19,FALSE)</f>
      </c>
      <c r="AJ1249">
        <f>VLOOKUP(G1249,Sku_Consolidated!A2:T957,20,FALSE)</f>
      </c>
    </row>
    <row r="1250" spans="1:36" x14ac:dyDescent="0.25">
      <c r="A1250">
        <v>2024</v>
      </c>
      <c r="B1250" t="s">
        <v>31</v>
      </c>
      <c r="C1250" t="s">
        <v>32</v>
      </c>
      <c r="D1250" t="s">
        <v>33</v>
      </c>
      <c r="E1250">
        <v>813</v>
      </c>
      <c r="F1250">
        <f>IF(IFERROR(VLOOKUP(E1250,Store_Showcase!B2:H144,{2}, FALSE), TRUE)=TRUE, IF(IFERROR(VLOOKUP(E1250,Store_SRP!B2:H110,{2}, FALSE), TRUE)=TRUE,VLOOKUP(E1250,Store_VAM!B2:H273,{2}, FALSE),VLOOKUP(E1250,Store_SRP!B2:H110,{2}, FALSE)), VLOOKUP(E1250,Store_Showcase!B2:H144,{2}, FALSE))</f>
      </c>
      <c r="G1250">
        <v>687771</v>
      </c>
      <c r="H1250" t="s">
        <v>1194</v>
      </c>
      <c r="I1250" s="8" t="s">
        <v>1643</v>
      </c>
      <c r="J1250" t="s">
        <v>493</v>
      </c>
      <c r="K1250" s="8">
        <f>IF(J1250="PCK", I1250, 0)</f>
      </c>
      <c r="L1250" s="8">
        <f>IF(J1250="KLS", I1250, IF(J1250="PCK", I1250*VLOOKUP(G1250,Sku_Consolidated!A2:U957,21, FALSE),I1250*VLOOKUP(G1250,Sku_Consolidated!A2:U957,21, FALSE)))</f>
      </c>
      <c r="M1250" s="8">
        <f>IF(J1250="PCS", I1250, 0)</f>
      </c>
      <c r="N1250" s="8" t="s">
        <v>2731</v>
      </c>
      <c r="O1250" s="8">
        <f>N1250 * VLOOKUP(E1250&amp;VLOOKUP(G1250,Sku_Consolidated!A2:Q957,17,FALSE),Sku_CommRate!A2:E1002, 5, FALSE)</f>
      </c>
      <c r="P1250" s="8">
        <f>N1250 - O1250</f>
      </c>
      <c r="Q1250">
        <f>VLOOKUP(G1250,Sku_Consolidated!A2:G957,7, FALSE)</f>
      </c>
      <c r="R1250">
        <f>IF(IFERROR(VLOOKUP(E1250,Store_Showcase!B2:H144,7, FALSE), TRUE)=TRUE, IF(IFERROR(VLOOKUP(E1250,Store_SRP!B2:H110,7, FALSE), TRUE)=TRUE,VLOOKUP(E1250,Store_VAM!B2:H273,7, FALSE),VLOOKUP(E1250,Store_SRP!B2:H110,7, FALSE)), VLOOKUP(E1250,Store_Showcase!B2:H144,7, FALSE))</f>
      </c>
      <c r="S1250">
        <f>IF(IFERROR(VLOOKUP(E1250,Store_Showcase!B2:I144,8, FALSE), TRUE)=TRUE, IF(IFERROR(VLOOKUP(E1250,Store_SRP!B2:I110,8, FALSE), TRUE)=TRUE,VLOOKUP(E1250,Store_VAM!B2:I273,8, FALSE),VLOOKUP(E1250,Store_SRP!B2:I110,8, FALSE)), VLOOKUP(E1250,Store_Showcase!B2:I144,8, FALSE))</f>
      </c>
      <c r="T1250">
        <f>VLOOKUP(G1250,Sku_Consolidated!A2:R957,18,FALSE)</f>
      </c>
      <c r="U1250">
        <v>4806532531533</v>
      </c>
      <c r="V1250">
        <f>IF(VLOOKUP(G1250,Sku_Consolidated!A2:S957,19,FALSE)="SHOWCASE", VLOOKUP(E1250,Store_Showcase!B2:L144,11, FALSE), IF(VLOOKUP(G1250,Sku_Consolidated!A2:S957,19,FALSE)="VAM",VLOOKUP(E1250,Store_VAM!B2:L273,11, FALSE),VLOOKUP(E1250,Store_SRP!B2:L110,11, FALSE)))</f>
      </c>
      <c r="W1250">
        <f>VLOOKUP(G1250,Sku_Consolidated!A2:W957,11,FALSE)</f>
      </c>
      <c r="X1250">
        <f>VLOOKUP(G1250,Sku_Consolidated!A2:H957,8,FALSE)</f>
      </c>
      <c r="Y1250">
        <f>VLOOKUP(G1250,Sku_Consolidated!A2:I957,9,FALSE)</f>
      </c>
      <c r="Z1250" t="s">
        <v>38</v>
      </c>
      <c r="AA1250">
        <f>VLOOKUP(G1250,Sku_Consolidated!A2:E957,5,FALSE)</f>
      </c>
      <c r="AB1250">
        <f>IF(VLOOKUP(G1250,Sku_Consolidated!A2:S957,19,FALSE)="SHOWCASE", VLOOKUP(E1250,Store_Showcase!B2:N144,13, FALSE), IF(VLOOKUP(G1250,Sku_Consolidated!A2:S957,19,FALSE)="VAM",VLOOKUP(E1250,Store_VAM!B2:N273,13, FALSE),VLOOKUP(E1250,Store_SRP!B2:N110,13, FALSE)))</f>
      </c>
      <c r="AC1250">
        <f>IF(IFERROR(AB1250,TRUE)=TRUE, "-","OK")</f>
      </c>
      <c r="AD1250" s="8" t="s">
        <v>2732</v>
      </c>
      <c r="AE1250" s="8" t="s">
        <v>2733</v>
      </c>
      <c r="AF1250">
        <f>IF(IFERROR(VLOOKUP(E1250,Store_Showcase!B2:H144,{5}, FALSE), TRUE)=TRUE, IF(IFERROR(VLOOKUP(E1250,Store_SRP!B2:H110,{5}, FALSE), TRUE)=TRUE,VLOOKUP(E1250,Store_VAM!B2:H273,{5}, FALSE),VLOOKUP(E1250,Store_SRP!B2:H110,{5}, FALSE)), VLOOKUP(E1250,Store_Showcase!B2:H144,{5}, FALSE))</f>
      </c>
      <c r="AG1250">
        <f>IF(IFERROR(VLOOKUP(E1250,Store_Showcase!B2:H144,{6}, FALSE), TRUE)=TRUE, IF(IFERROR(VLOOKUP(E1250,Store_SRP!B2:H110,{6}, FALSE), TRUE)=TRUE,VLOOKUP(E1250,Store_VAM!B2:H273,{6}, FALSE),VLOOKUP(E1250,Store_SRP!B2:H110,{6}, FALSE)), VLOOKUP(E1250,Store_Showcase!B2:H144,{6}, FALSE))</f>
      </c>
      <c r="AH1250">
        <f>VLOOKUP(G1250,Sku_Consolidated!A2:R957,18,FALSE)</f>
      </c>
      <c r="AI1250">
        <f>VLOOKUP(G1250,Sku_Consolidated!A2:S957,19,FALSE)</f>
      </c>
      <c r="AJ1250">
        <f>VLOOKUP(G1250,Sku_Consolidated!A2:T957,20,FALSE)</f>
      </c>
    </row>
    <row r="1251" spans="1:36" x14ac:dyDescent="0.25">
      <c r="A1251">
        <v>2024</v>
      </c>
      <c r="B1251" t="s">
        <v>31</v>
      </c>
      <c r="C1251" t="s">
        <v>32</v>
      </c>
      <c r="D1251" t="s">
        <v>33</v>
      </c>
      <c r="E1251">
        <v>101</v>
      </c>
      <c r="F1251">
        <f>IF(IFERROR(VLOOKUP(E1251,Store_Showcase!B2:H144,{2}, FALSE), TRUE)=TRUE, IF(IFERROR(VLOOKUP(E1251,Store_SRP!B2:H110,{2}, FALSE), TRUE)=TRUE,VLOOKUP(E1251,Store_VAM!B2:H273,{2}, FALSE),VLOOKUP(E1251,Store_SRP!B2:H110,{2}, FALSE)), VLOOKUP(E1251,Store_Showcase!B2:H144,{2}, FALSE))</f>
      </c>
      <c r="G1251">
        <v>687771</v>
      </c>
      <c r="H1251" t="s">
        <v>1194</v>
      </c>
      <c r="I1251" s="8" t="s">
        <v>1643</v>
      </c>
      <c r="J1251" t="s">
        <v>493</v>
      </c>
      <c r="K1251" s="8">
        <f>IF(J1251="PCK", I1251, 0)</f>
      </c>
      <c r="L1251" s="8">
        <f>IF(J1251="KLS", I1251, IF(J1251="PCK", I1251*VLOOKUP(G1251,Sku_Consolidated!A2:U957,21, FALSE),I1251*VLOOKUP(G1251,Sku_Consolidated!A2:U957,21, FALSE)))</f>
      </c>
      <c r="M1251" s="8">
        <f>IF(J1251="PCS", I1251, 0)</f>
      </c>
      <c r="N1251" s="8" t="s">
        <v>2731</v>
      </c>
      <c r="O1251" s="8">
        <f>N1251 * VLOOKUP(E1251&amp;VLOOKUP(G1251,Sku_Consolidated!A2:Q957,17,FALSE),Sku_CommRate!A2:E1002, 5, FALSE)</f>
      </c>
      <c r="P1251" s="8">
        <f>N1251 - O1251</f>
      </c>
      <c r="Q1251">
        <f>VLOOKUP(G1251,Sku_Consolidated!A2:G957,7, FALSE)</f>
      </c>
      <c r="R1251">
        <f>IF(IFERROR(VLOOKUP(E1251,Store_Showcase!B2:H144,7, FALSE), TRUE)=TRUE, IF(IFERROR(VLOOKUP(E1251,Store_SRP!B2:H110,7, FALSE), TRUE)=TRUE,VLOOKUP(E1251,Store_VAM!B2:H273,7, FALSE),VLOOKUP(E1251,Store_SRP!B2:H110,7, FALSE)), VLOOKUP(E1251,Store_Showcase!B2:H144,7, FALSE))</f>
      </c>
      <c r="S1251">
        <f>IF(IFERROR(VLOOKUP(E1251,Store_Showcase!B2:I144,8, FALSE), TRUE)=TRUE, IF(IFERROR(VLOOKUP(E1251,Store_SRP!B2:I110,8, FALSE), TRUE)=TRUE,VLOOKUP(E1251,Store_VAM!B2:I273,8, FALSE),VLOOKUP(E1251,Store_SRP!B2:I110,8, FALSE)), VLOOKUP(E1251,Store_Showcase!B2:I144,8, FALSE))</f>
      </c>
      <c r="T1251">
        <f>VLOOKUP(G1251,Sku_Consolidated!A2:R957,18,FALSE)</f>
      </c>
      <c r="U1251">
        <v>4806532531533</v>
      </c>
      <c r="V1251">
        <f>IF(VLOOKUP(G1251,Sku_Consolidated!A2:S957,19,FALSE)="SHOWCASE", VLOOKUP(E1251,Store_Showcase!B2:L144,11, FALSE), IF(VLOOKUP(G1251,Sku_Consolidated!A2:S957,19,FALSE)="VAM",VLOOKUP(E1251,Store_VAM!B2:L273,11, FALSE),VLOOKUP(E1251,Store_SRP!B2:L110,11, FALSE)))</f>
      </c>
      <c r="W1251">
        <f>VLOOKUP(G1251,Sku_Consolidated!A2:W957,11,FALSE)</f>
      </c>
      <c r="X1251">
        <f>VLOOKUP(G1251,Sku_Consolidated!A2:H957,8,FALSE)</f>
      </c>
      <c r="Y1251">
        <f>VLOOKUP(G1251,Sku_Consolidated!A2:I957,9,FALSE)</f>
      </c>
      <c r="Z1251" t="s">
        <v>38</v>
      </c>
      <c r="AA1251">
        <f>VLOOKUP(G1251,Sku_Consolidated!A2:E957,5,FALSE)</f>
      </c>
      <c r="AB1251">
        <f>IF(VLOOKUP(G1251,Sku_Consolidated!A2:S957,19,FALSE)="SHOWCASE", VLOOKUP(E1251,Store_Showcase!B2:N144,13, FALSE), IF(VLOOKUP(G1251,Sku_Consolidated!A2:S957,19,FALSE)="VAM",VLOOKUP(E1251,Store_VAM!B2:N273,13, FALSE),VLOOKUP(E1251,Store_SRP!B2:N110,13, FALSE)))</f>
      </c>
      <c r="AC1251">
        <f>IF(IFERROR(AB1251,TRUE)=TRUE, "-","OK")</f>
      </c>
      <c r="AD1251" s="8" t="s">
        <v>2732</v>
      </c>
      <c r="AE1251" s="8" t="s">
        <v>2733</v>
      </c>
      <c r="AF1251">
        <f>IF(IFERROR(VLOOKUP(E1251,Store_Showcase!B2:H144,{5}, FALSE), TRUE)=TRUE, IF(IFERROR(VLOOKUP(E1251,Store_SRP!B2:H110,{5}, FALSE), TRUE)=TRUE,VLOOKUP(E1251,Store_VAM!B2:H273,{5}, FALSE),VLOOKUP(E1251,Store_SRP!B2:H110,{5}, FALSE)), VLOOKUP(E1251,Store_Showcase!B2:H144,{5}, FALSE))</f>
      </c>
      <c r="AG1251">
        <f>IF(IFERROR(VLOOKUP(E1251,Store_Showcase!B2:H144,{6}, FALSE), TRUE)=TRUE, IF(IFERROR(VLOOKUP(E1251,Store_SRP!B2:H110,{6}, FALSE), TRUE)=TRUE,VLOOKUP(E1251,Store_VAM!B2:H273,{6}, FALSE),VLOOKUP(E1251,Store_SRP!B2:H110,{6}, FALSE)), VLOOKUP(E1251,Store_Showcase!B2:H144,{6}, FALSE))</f>
      </c>
      <c r="AH1251">
        <f>VLOOKUP(G1251,Sku_Consolidated!A2:R957,18,FALSE)</f>
      </c>
      <c r="AI1251">
        <f>VLOOKUP(G1251,Sku_Consolidated!A2:S957,19,FALSE)</f>
      </c>
      <c r="AJ1251">
        <f>VLOOKUP(G1251,Sku_Consolidated!A2:T957,20,FALSE)</f>
      </c>
    </row>
    <row r="1252" spans="1:36" x14ac:dyDescent="0.25">
      <c r="A1252">
        <v>2024</v>
      </c>
      <c r="B1252" t="s">
        <v>31</v>
      </c>
      <c r="C1252" t="s">
        <v>32</v>
      </c>
      <c r="D1252" t="s">
        <v>33</v>
      </c>
      <c r="E1252">
        <v>602</v>
      </c>
      <c r="F1252">
        <f>IF(IFERROR(VLOOKUP(E1252,Store_Showcase!B2:H144,{2}, FALSE), TRUE)=TRUE, IF(IFERROR(VLOOKUP(E1252,Store_SRP!B2:H110,{2}, FALSE), TRUE)=TRUE,VLOOKUP(E1252,Store_VAM!B2:H273,{2}, FALSE),VLOOKUP(E1252,Store_SRP!B2:H110,{2}, FALSE)), VLOOKUP(E1252,Store_Showcase!B2:H144,{2}, FALSE))</f>
      </c>
      <c r="G1252">
        <v>687771</v>
      </c>
      <c r="H1252" t="s">
        <v>1194</v>
      </c>
      <c r="I1252" s="8" t="s">
        <v>1643</v>
      </c>
      <c r="J1252" t="s">
        <v>493</v>
      </c>
      <c r="K1252" s="8">
        <f>IF(J1252="PCK", I1252, 0)</f>
      </c>
      <c r="L1252" s="8">
        <f>IF(J1252="KLS", I1252, IF(J1252="PCK", I1252*VLOOKUP(G1252,Sku_Consolidated!A2:U957,21, FALSE),I1252*VLOOKUP(G1252,Sku_Consolidated!A2:U957,21, FALSE)))</f>
      </c>
      <c r="M1252" s="8">
        <f>IF(J1252="PCS", I1252, 0)</f>
      </c>
      <c r="N1252" s="8" t="s">
        <v>2734</v>
      </c>
      <c r="O1252" s="8">
        <f>N1252 * VLOOKUP(E1252&amp;VLOOKUP(G1252,Sku_Consolidated!A2:Q957,17,FALSE),Sku_CommRate!A2:E1002, 5, FALSE)</f>
      </c>
      <c r="P1252" s="8">
        <f>N1252 - O1252</f>
      </c>
      <c r="Q1252">
        <f>VLOOKUP(G1252,Sku_Consolidated!A2:G957,7, FALSE)</f>
      </c>
      <c r="R1252">
        <f>IF(IFERROR(VLOOKUP(E1252,Store_Showcase!B2:H144,7, FALSE), TRUE)=TRUE, IF(IFERROR(VLOOKUP(E1252,Store_SRP!B2:H110,7, FALSE), TRUE)=TRUE,VLOOKUP(E1252,Store_VAM!B2:H273,7, FALSE),VLOOKUP(E1252,Store_SRP!B2:H110,7, FALSE)), VLOOKUP(E1252,Store_Showcase!B2:H144,7, FALSE))</f>
      </c>
      <c r="S1252">
        <f>IF(IFERROR(VLOOKUP(E1252,Store_Showcase!B2:I144,8, FALSE), TRUE)=TRUE, IF(IFERROR(VLOOKUP(E1252,Store_SRP!B2:I110,8, FALSE), TRUE)=TRUE,VLOOKUP(E1252,Store_VAM!B2:I273,8, FALSE),VLOOKUP(E1252,Store_SRP!B2:I110,8, FALSE)), VLOOKUP(E1252,Store_Showcase!B2:I144,8, FALSE))</f>
      </c>
      <c r="T1252">
        <f>VLOOKUP(G1252,Sku_Consolidated!A2:R957,18,FALSE)</f>
      </c>
      <c r="U1252">
        <v>4806532531533</v>
      </c>
      <c r="V1252">
        <f>IF(VLOOKUP(G1252,Sku_Consolidated!A2:S957,19,FALSE)="SHOWCASE", VLOOKUP(E1252,Store_Showcase!B2:L144,11, FALSE), IF(VLOOKUP(G1252,Sku_Consolidated!A2:S957,19,FALSE)="VAM",VLOOKUP(E1252,Store_VAM!B2:L273,11, FALSE),VLOOKUP(E1252,Store_SRP!B2:L110,11, FALSE)))</f>
      </c>
      <c r="W1252">
        <f>VLOOKUP(G1252,Sku_Consolidated!A2:W957,11,FALSE)</f>
      </c>
      <c r="X1252">
        <f>VLOOKUP(G1252,Sku_Consolidated!A2:H957,8,FALSE)</f>
      </c>
      <c r="Y1252">
        <f>VLOOKUP(G1252,Sku_Consolidated!A2:I957,9,FALSE)</f>
      </c>
      <c r="Z1252" t="s">
        <v>38</v>
      </c>
      <c r="AA1252">
        <f>VLOOKUP(G1252,Sku_Consolidated!A2:E957,5,FALSE)</f>
      </c>
      <c r="AB1252">
        <f>IF(VLOOKUP(G1252,Sku_Consolidated!A2:S957,19,FALSE)="SHOWCASE", VLOOKUP(E1252,Store_Showcase!B2:N144,13, FALSE), IF(VLOOKUP(G1252,Sku_Consolidated!A2:S957,19,FALSE)="VAM",VLOOKUP(E1252,Store_VAM!B2:N273,13, FALSE),VLOOKUP(E1252,Store_SRP!B2:N110,13, FALSE)))</f>
      </c>
      <c r="AC1252">
        <f>IF(IFERROR(AB1252,TRUE)=TRUE, "-","OK")</f>
      </c>
      <c r="AD1252" s="8" t="s">
        <v>2735</v>
      </c>
      <c r="AE1252" s="8" t="s">
        <v>2736</v>
      </c>
      <c r="AF1252">
        <f>IF(IFERROR(VLOOKUP(E1252,Store_Showcase!B2:H144,{5}, FALSE), TRUE)=TRUE, IF(IFERROR(VLOOKUP(E1252,Store_SRP!B2:H110,{5}, FALSE), TRUE)=TRUE,VLOOKUP(E1252,Store_VAM!B2:H273,{5}, FALSE),VLOOKUP(E1252,Store_SRP!B2:H110,{5}, FALSE)), VLOOKUP(E1252,Store_Showcase!B2:H144,{5}, FALSE))</f>
      </c>
      <c r="AG1252">
        <f>IF(IFERROR(VLOOKUP(E1252,Store_Showcase!B2:H144,{6}, FALSE), TRUE)=TRUE, IF(IFERROR(VLOOKUP(E1252,Store_SRP!B2:H110,{6}, FALSE), TRUE)=TRUE,VLOOKUP(E1252,Store_VAM!B2:H273,{6}, FALSE),VLOOKUP(E1252,Store_SRP!B2:H110,{6}, FALSE)), VLOOKUP(E1252,Store_Showcase!B2:H144,{6}, FALSE))</f>
      </c>
      <c r="AH1252">
        <f>VLOOKUP(G1252,Sku_Consolidated!A2:R957,18,FALSE)</f>
      </c>
      <c r="AI1252">
        <f>VLOOKUP(G1252,Sku_Consolidated!A2:S957,19,FALSE)</f>
      </c>
      <c r="AJ1252">
        <f>VLOOKUP(G1252,Sku_Consolidated!A2:T957,20,FALSE)</f>
      </c>
    </row>
    <row r="1253" spans="1:36" x14ac:dyDescent="0.25">
      <c r="A1253">
        <v>2024</v>
      </c>
      <c r="B1253" t="s">
        <v>31</v>
      </c>
      <c r="C1253" t="s">
        <v>32</v>
      </c>
      <c r="D1253" t="s">
        <v>33</v>
      </c>
      <c r="E1253">
        <v>207</v>
      </c>
      <c r="F1253">
        <f>IF(IFERROR(VLOOKUP(E1253,Store_Showcase!B2:H144,{2}, FALSE), TRUE)=TRUE, IF(IFERROR(VLOOKUP(E1253,Store_SRP!B2:H110,{2}, FALSE), TRUE)=TRUE,VLOOKUP(E1253,Store_VAM!B2:H273,{2}, FALSE),VLOOKUP(E1253,Store_SRP!B2:H110,{2}, FALSE)), VLOOKUP(E1253,Store_Showcase!B2:H144,{2}, FALSE))</f>
      </c>
      <c r="G1253">
        <v>655733</v>
      </c>
      <c r="H1253" t="s">
        <v>1880</v>
      </c>
      <c r="I1253" s="8" t="s">
        <v>2737</v>
      </c>
      <c r="J1253" t="s">
        <v>36</v>
      </c>
      <c r="K1253" s="8">
        <f>IF(J1253="PCK", I1253, 0)</f>
      </c>
      <c r="L1253" s="8">
        <f>IF(J1253="KLS", I1253, IF(J1253="PCK", I1253*VLOOKUP(G1253,Sku_Consolidated!A2:U957,21, FALSE),I1253*VLOOKUP(G1253,Sku_Consolidated!A2:U957,21, FALSE)))</f>
      </c>
      <c r="M1253" s="8">
        <f>IF(J1253="PCS", I1253, 0)</f>
      </c>
      <c r="N1253" s="8" t="s">
        <v>2738</v>
      </c>
      <c r="O1253" s="8">
        <f>N1253 * VLOOKUP(E1253&amp;VLOOKUP(G1253,Sku_Consolidated!A2:Q957,17,FALSE),Sku_CommRate!A2:E1002, 5, FALSE)</f>
      </c>
      <c r="P1253" s="8">
        <f>N1253 - O1253</f>
      </c>
      <c r="Q1253">
        <f>VLOOKUP(G1253,Sku_Consolidated!A2:G957,7, FALSE)</f>
      </c>
      <c r="R1253">
        <f>IF(IFERROR(VLOOKUP(E1253,Store_Showcase!B2:H144,7, FALSE), TRUE)=TRUE, IF(IFERROR(VLOOKUP(E1253,Store_SRP!B2:H110,7, FALSE), TRUE)=TRUE,VLOOKUP(E1253,Store_VAM!B2:H273,7, FALSE),VLOOKUP(E1253,Store_SRP!B2:H110,7, FALSE)), VLOOKUP(E1253,Store_Showcase!B2:H144,7, FALSE))</f>
      </c>
      <c r="S1253">
        <f>IF(IFERROR(VLOOKUP(E1253,Store_Showcase!B2:I144,8, FALSE), TRUE)=TRUE, IF(IFERROR(VLOOKUP(E1253,Store_SRP!B2:I110,8, FALSE), TRUE)=TRUE,VLOOKUP(E1253,Store_VAM!B2:I273,8, FALSE),VLOOKUP(E1253,Store_SRP!B2:I110,8, FALSE)), VLOOKUP(E1253,Store_Showcase!B2:I144,8, FALSE))</f>
      </c>
      <c r="T1253">
        <f>VLOOKUP(G1253,Sku_Consolidated!A2:R957,18,FALSE)</f>
      </c>
      <c r="U1253">
        <v>6454</v>
      </c>
      <c r="V1253">
        <f>IF(VLOOKUP(G1253,Sku_Consolidated!A2:S957,19,FALSE)="SHOWCASE", VLOOKUP(E1253,Store_Showcase!B2:L144,11, FALSE), IF(VLOOKUP(G1253,Sku_Consolidated!A2:S957,19,FALSE)="VAM",VLOOKUP(E1253,Store_VAM!B2:L273,11, FALSE),VLOOKUP(E1253,Store_SRP!B2:L110,11, FALSE)))</f>
      </c>
      <c r="W1253">
        <f>VLOOKUP(G1253,Sku_Consolidated!A2:W957,11,FALSE)</f>
      </c>
      <c r="X1253">
        <f>VLOOKUP(G1253,Sku_Consolidated!A2:H957,8,FALSE)</f>
      </c>
      <c r="Y1253">
        <f>VLOOKUP(G1253,Sku_Consolidated!A2:I957,9,FALSE)</f>
      </c>
      <c r="Z1253" t="s">
        <v>38</v>
      </c>
      <c r="AA1253">
        <f>VLOOKUP(G1253,Sku_Consolidated!A2:E957,5,FALSE)</f>
      </c>
      <c r="AB1253">
        <f>IF(VLOOKUP(G1253,Sku_Consolidated!A2:S957,19,FALSE)="SHOWCASE", VLOOKUP(E1253,Store_Showcase!B2:N144,13, FALSE), IF(VLOOKUP(G1253,Sku_Consolidated!A2:S957,19,FALSE)="VAM",VLOOKUP(E1253,Store_VAM!B2:N273,13, FALSE),VLOOKUP(E1253,Store_SRP!B2:N110,13, FALSE)))</f>
      </c>
      <c r="AC1253">
        <f>IF(IFERROR(AB1253,TRUE)=TRUE, "-","OK")</f>
      </c>
      <c r="AD1253" s="8" t="s">
        <v>2738</v>
      </c>
      <c r="AE1253" s="8" t="s">
        <v>39</v>
      </c>
      <c r="AF1253">
        <f>IF(IFERROR(VLOOKUP(E1253,Store_Showcase!B2:H144,{5}, FALSE), TRUE)=TRUE, IF(IFERROR(VLOOKUP(E1253,Store_SRP!B2:H110,{5}, FALSE), TRUE)=TRUE,VLOOKUP(E1253,Store_VAM!B2:H273,{5}, FALSE),VLOOKUP(E1253,Store_SRP!B2:H110,{5}, FALSE)), VLOOKUP(E1253,Store_Showcase!B2:H144,{5}, FALSE))</f>
      </c>
      <c r="AG1253">
        <f>IF(IFERROR(VLOOKUP(E1253,Store_Showcase!B2:H144,{6}, FALSE), TRUE)=TRUE, IF(IFERROR(VLOOKUP(E1253,Store_SRP!B2:H110,{6}, FALSE), TRUE)=TRUE,VLOOKUP(E1253,Store_VAM!B2:H273,{6}, FALSE),VLOOKUP(E1253,Store_SRP!B2:H110,{6}, FALSE)), VLOOKUP(E1253,Store_Showcase!B2:H144,{6}, FALSE))</f>
      </c>
      <c r="AH1253">
        <f>VLOOKUP(G1253,Sku_Consolidated!A2:R957,18,FALSE)</f>
      </c>
      <c r="AI1253">
        <f>VLOOKUP(G1253,Sku_Consolidated!A2:S957,19,FALSE)</f>
      </c>
      <c r="AJ1253">
        <f>VLOOKUP(G1253,Sku_Consolidated!A2:T957,20,FALSE)</f>
      </c>
    </row>
    <row r="1254" spans="1:36" x14ac:dyDescent="0.25">
      <c r="A1254">
        <v>2024</v>
      </c>
      <c r="B1254" t="s">
        <v>31</v>
      </c>
      <c r="C1254" t="s">
        <v>32</v>
      </c>
      <c r="D1254" t="s">
        <v>33</v>
      </c>
      <c r="E1254">
        <v>105</v>
      </c>
      <c r="F1254">
        <f>IF(IFERROR(VLOOKUP(E1254,Store_Showcase!B2:H144,{2}, FALSE), TRUE)=TRUE, IF(IFERROR(VLOOKUP(E1254,Store_SRP!B2:H110,{2}, FALSE), TRUE)=TRUE,VLOOKUP(E1254,Store_VAM!B2:H273,{2}, FALSE),VLOOKUP(E1254,Store_SRP!B2:H110,{2}, FALSE)), VLOOKUP(E1254,Store_Showcase!B2:H144,{2}, FALSE))</f>
      </c>
      <c r="G1254">
        <v>687771</v>
      </c>
      <c r="H1254" t="s">
        <v>1194</v>
      </c>
      <c r="I1254" s="8" t="s">
        <v>1643</v>
      </c>
      <c r="J1254" t="s">
        <v>493</v>
      </c>
      <c r="K1254" s="8">
        <f>IF(J1254="PCK", I1254, 0)</f>
      </c>
      <c r="L1254" s="8">
        <f>IF(J1254="KLS", I1254, IF(J1254="PCK", I1254*VLOOKUP(G1254,Sku_Consolidated!A2:U957,21, FALSE),I1254*VLOOKUP(G1254,Sku_Consolidated!A2:U957,21, FALSE)))</f>
      </c>
      <c r="M1254" s="8">
        <f>IF(J1254="PCS", I1254, 0)</f>
      </c>
      <c r="N1254" s="8" t="s">
        <v>2739</v>
      </c>
      <c r="O1254" s="8">
        <f>N1254 * VLOOKUP(E1254&amp;VLOOKUP(G1254,Sku_Consolidated!A2:Q957,17,FALSE),Sku_CommRate!A2:E1002, 5, FALSE)</f>
      </c>
      <c r="P1254" s="8">
        <f>N1254 - O1254</f>
      </c>
      <c r="Q1254">
        <f>VLOOKUP(G1254,Sku_Consolidated!A2:G957,7, FALSE)</f>
      </c>
      <c r="R1254">
        <f>IF(IFERROR(VLOOKUP(E1254,Store_Showcase!B2:H144,7, FALSE), TRUE)=TRUE, IF(IFERROR(VLOOKUP(E1254,Store_SRP!B2:H110,7, FALSE), TRUE)=TRUE,VLOOKUP(E1254,Store_VAM!B2:H273,7, FALSE),VLOOKUP(E1254,Store_SRP!B2:H110,7, FALSE)), VLOOKUP(E1254,Store_Showcase!B2:H144,7, FALSE))</f>
      </c>
      <c r="S1254">
        <f>IF(IFERROR(VLOOKUP(E1254,Store_Showcase!B2:I144,8, FALSE), TRUE)=TRUE, IF(IFERROR(VLOOKUP(E1254,Store_SRP!B2:I110,8, FALSE), TRUE)=TRUE,VLOOKUP(E1254,Store_VAM!B2:I273,8, FALSE),VLOOKUP(E1254,Store_SRP!B2:I110,8, FALSE)), VLOOKUP(E1254,Store_Showcase!B2:I144,8, FALSE))</f>
      </c>
      <c r="T1254">
        <f>VLOOKUP(G1254,Sku_Consolidated!A2:R957,18,FALSE)</f>
      </c>
      <c r="U1254">
        <v>4806532531533</v>
      </c>
      <c r="V1254">
        <f>IF(VLOOKUP(G1254,Sku_Consolidated!A2:S957,19,FALSE)="SHOWCASE", VLOOKUP(E1254,Store_Showcase!B2:L144,11, FALSE), IF(VLOOKUP(G1254,Sku_Consolidated!A2:S957,19,FALSE)="VAM",VLOOKUP(E1254,Store_VAM!B2:L273,11, FALSE),VLOOKUP(E1254,Store_SRP!B2:L110,11, FALSE)))</f>
      </c>
      <c r="W1254">
        <f>VLOOKUP(G1254,Sku_Consolidated!A2:W957,11,FALSE)</f>
      </c>
      <c r="X1254">
        <f>VLOOKUP(G1254,Sku_Consolidated!A2:H957,8,FALSE)</f>
      </c>
      <c r="Y1254">
        <f>VLOOKUP(G1254,Sku_Consolidated!A2:I957,9,FALSE)</f>
      </c>
      <c r="Z1254" t="s">
        <v>38</v>
      </c>
      <c r="AA1254">
        <f>VLOOKUP(G1254,Sku_Consolidated!A2:E957,5,FALSE)</f>
      </c>
      <c r="AB1254">
        <f>IF(VLOOKUP(G1254,Sku_Consolidated!A2:S957,19,FALSE)="SHOWCASE", VLOOKUP(E1254,Store_Showcase!B2:N144,13, FALSE), IF(VLOOKUP(G1254,Sku_Consolidated!A2:S957,19,FALSE)="VAM",VLOOKUP(E1254,Store_VAM!B2:N273,13, FALSE),VLOOKUP(E1254,Store_SRP!B2:N110,13, FALSE)))</f>
      </c>
      <c r="AC1254">
        <f>IF(IFERROR(AB1254,TRUE)=TRUE, "-","OK")</f>
      </c>
      <c r="AD1254" s="8" t="s">
        <v>2740</v>
      </c>
      <c r="AE1254" s="8" t="s">
        <v>2741</v>
      </c>
      <c r="AF1254">
        <f>IF(IFERROR(VLOOKUP(E1254,Store_Showcase!B2:H144,{5}, FALSE), TRUE)=TRUE, IF(IFERROR(VLOOKUP(E1254,Store_SRP!B2:H110,{5}, FALSE), TRUE)=TRUE,VLOOKUP(E1254,Store_VAM!B2:H273,{5}, FALSE),VLOOKUP(E1254,Store_SRP!B2:H110,{5}, FALSE)), VLOOKUP(E1254,Store_Showcase!B2:H144,{5}, FALSE))</f>
      </c>
      <c r="AG1254">
        <f>IF(IFERROR(VLOOKUP(E1254,Store_Showcase!B2:H144,{6}, FALSE), TRUE)=TRUE, IF(IFERROR(VLOOKUP(E1254,Store_SRP!B2:H110,{6}, FALSE), TRUE)=TRUE,VLOOKUP(E1254,Store_VAM!B2:H273,{6}, FALSE),VLOOKUP(E1254,Store_SRP!B2:H110,{6}, FALSE)), VLOOKUP(E1254,Store_Showcase!B2:H144,{6}, FALSE))</f>
      </c>
      <c r="AH1254">
        <f>VLOOKUP(G1254,Sku_Consolidated!A2:R957,18,FALSE)</f>
      </c>
      <c r="AI1254">
        <f>VLOOKUP(G1254,Sku_Consolidated!A2:S957,19,FALSE)</f>
      </c>
      <c r="AJ1254">
        <f>VLOOKUP(G1254,Sku_Consolidated!A2:T957,20,FALSE)</f>
      </c>
    </row>
    <row r="1255" spans="1:36" x14ac:dyDescent="0.25">
      <c r="A1255">
        <v>2024</v>
      </c>
      <c r="B1255" t="s">
        <v>31</v>
      </c>
      <c r="C1255" t="s">
        <v>32</v>
      </c>
      <c r="D1255" t="s">
        <v>33</v>
      </c>
      <c r="E1255">
        <v>802</v>
      </c>
      <c r="F1255">
        <f>IF(IFERROR(VLOOKUP(E1255,Store_Showcase!B2:H144,{2}, FALSE), TRUE)=TRUE, IF(IFERROR(VLOOKUP(E1255,Store_SRP!B2:H110,{2}, FALSE), TRUE)=TRUE,VLOOKUP(E1255,Store_VAM!B2:H273,{2}, FALSE),VLOOKUP(E1255,Store_SRP!B2:H110,{2}, FALSE)), VLOOKUP(E1255,Store_Showcase!B2:H144,{2}, FALSE))</f>
      </c>
      <c r="G1255">
        <v>687770</v>
      </c>
      <c r="H1255" t="s">
        <v>1487</v>
      </c>
      <c r="I1255" s="8" t="s">
        <v>1643</v>
      </c>
      <c r="J1255" t="s">
        <v>493</v>
      </c>
      <c r="K1255" s="8">
        <f>IF(J1255="PCK", I1255, 0)</f>
      </c>
      <c r="L1255" s="8">
        <f>IF(J1255="KLS", I1255, IF(J1255="PCK", I1255*VLOOKUP(G1255,Sku_Consolidated!A2:U957,21, FALSE),I1255*VLOOKUP(G1255,Sku_Consolidated!A2:U957,21, FALSE)))</f>
      </c>
      <c r="M1255" s="8">
        <f>IF(J1255="PCS", I1255, 0)</f>
      </c>
      <c r="N1255" s="8" t="s">
        <v>2742</v>
      </c>
      <c r="O1255" s="8">
        <f>N1255 * VLOOKUP(E1255&amp;VLOOKUP(G1255,Sku_Consolidated!A2:Q957,17,FALSE),Sku_CommRate!A2:E1002, 5, FALSE)</f>
      </c>
      <c r="P1255" s="8">
        <f>N1255 - O1255</f>
      </c>
      <c r="Q1255">
        <f>VLOOKUP(G1255,Sku_Consolidated!A2:G957,7, FALSE)</f>
      </c>
      <c r="R1255">
        <f>IF(IFERROR(VLOOKUP(E1255,Store_Showcase!B2:H144,7, FALSE), TRUE)=TRUE, IF(IFERROR(VLOOKUP(E1255,Store_SRP!B2:H110,7, FALSE), TRUE)=TRUE,VLOOKUP(E1255,Store_VAM!B2:H273,7, FALSE),VLOOKUP(E1255,Store_SRP!B2:H110,7, FALSE)), VLOOKUP(E1255,Store_Showcase!B2:H144,7, FALSE))</f>
      </c>
      <c r="S1255">
        <f>IF(IFERROR(VLOOKUP(E1255,Store_Showcase!B2:I144,8, FALSE), TRUE)=TRUE, IF(IFERROR(VLOOKUP(E1255,Store_SRP!B2:I110,8, FALSE), TRUE)=TRUE,VLOOKUP(E1255,Store_VAM!B2:I273,8, FALSE),VLOOKUP(E1255,Store_SRP!B2:I110,8, FALSE)), VLOOKUP(E1255,Store_Showcase!B2:I144,8, FALSE))</f>
      </c>
      <c r="T1255">
        <f>VLOOKUP(G1255,Sku_Consolidated!A2:R957,18,FALSE)</f>
      </c>
      <c r="U1255">
        <v>4806532531526</v>
      </c>
      <c r="V1255">
        <f>IF(VLOOKUP(G1255,Sku_Consolidated!A2:S957,19,FALSE)="SHOWCASE", VLOOKUP(E1255,Store_Showcase!B2:L144,11, FALSE), IF(VLOOKUP(G1255,Sku_Consolidated!A2:S957,19,FALSE)="VAM",VLOOKUP(E1255,Store_VAM!B2:L273,11, FALSE),VLOOKUP(E1255,Store_SRP!B2:L110,11, FALSE)))</f>
      </c>
      <c r="W1255">
        <f>VLOOKUP(G1255,Sku_Consolidated!A2:W957,11,FALSE)</f>
      </c>
      <c r="X1255">
        <f>VLOOKUP(G1255,Sku_Consolidated!A2:H957,8,FALSE)</f>
      </c>
      <c r="Y1255">
        <f>VLOOKUP(G1255,Sku_Consolidated!A2:I957,9,FALSE)</f>
      </c>
      <c r="Z1255" t="s">
        <v>38</v>
      </c>
      <c r="AA1255">
        <f>VLOOKUP(G1255,Sku_Consolidated!A2:E957,5,FALSE)</f>
      </c>
      <c r="AB1255">
        <f>IF(VLOOKUP(G1255,Sku_Consolidated!A2:S957,19,FALSE)="SHOWCASE", VLOOKUP(E1255,Store_Showcase!B2:N144,13, FALSE), IF(VLOOKUP(G1255,Sku_Consolidated!A2:S957,19,FALSE)="VAM",VLOOKUP(E1255,Store_VAM!B2:N273,13, FALSE),VLOOKUP(E1255,Store_SRP!B2:N110,13, FALSE)))</f>
      </c>
      <c r="AC1255">
        <f>IF(IFERROR(AB1255,TRUE)=TRUE, "-","OK")</f>
      </c>
      <c r="AD1255" s="8" t="s">
        <v>2743</v>
      </c>
      <c r="AE1255" s="8" t="s">
        <v>2744</v>
      </c>
      <c r="AF1255">
        <f>IF(IFERROR(VLOOKUP(E1255,Store_Showcase!B2:H144,{5}, FALSE), TRUE)=TRUE, IF(IFERROR(VLOOKUP(E1255,Store_SRP!B2:H110,{5}, FALSE), TRUE)=TRUE,VLOOKUP(E1255,Store_VAM!B2:H273,{5}, FALSE),VLOOKUP(E1255,Store_SRP!B2:H110,{5}, FALSE)), VLOOKUP(E1255,Store_Showcase!B2:H144,{5}, FALSE))</f>
      </c>
      <c r="AG1255">
        <f>IF(IFERROR(VLOOKUP(E1255,Store_Showcase!B2:H144,{6}, FALSE), TRUE)=TRUE, IF(IFERROR(VLOOKUP(E1255,Store_SRP!B2:H110,{6}, FALSE), TRUE)=TRUE,VLOOKUP(E1255,Store_VAM!B2:H273,{6}, FALSE),VLOOKUP(E1255,Store_SRP!B2:H110,{6}, FALSE)), VLOOKUP(E1255,Store_Showcase!B2:H144,{6}, FALSE))</f>
      </c>
      <c r="AH1255">
        <f>VLOOKUP(G1255,Sku_Consolidated!A2:R957,18,FALSE)</f>
      </c>
      <c r="AI1255">
        <f>VLOOKUP(G1255,Sku_Consolidated!A2:S957,19,FALSE)</f>
      </c>
      <c r="AJ1255">
        <f>VLOOKUP(G1255,Sku_Consolidated!A2:T957,20,FALSE)</f>
      </c>
    </row>
    <row r="1256" spans="1:36" x14ac:dyDescent="0.25">
      <c r="A1256">
        <v>2024</v>
      </c>
      <c r="B1256" t="s">
        <v>31</v>
      </c>
      <c r="C1256" t="s">
        <v>32</v>
      </c>
      <c r="D1256" t="s">
        <v>33</v>
      </c>
      <c r="E1256">
        <v>809</v>
      </c>
      <c r="F1256">
        <f>IF(IFERROR(VLOOKUP(E1256,Store_Showcase!B2:H144,{2}, FALSE), TRUE)=TRUE, IF(IFERROR(VLOOKUP(E1256,Store_SRP!B2:H110,{2}, FALSE), TRUE)=TRUE,VLOOKUP(E1256,Store_VAM!B2:H273,{2}, FALSE),VLOOKUP(E1256,Store_SRP!B2:H110,{2}, FALSE)), VLOOKUP(E1256,Store_Showcase!B2:H144,{2}, FALSE))</f>
      </c>
      <c r="G1256">
        <v>655281</v>
      </c>
      <c r="H1256" t="s">
        <v>40</v>
      </c>
      <c r="I1256" s="8" t="s">
        <v>2745</v>
      </c>
      <c r="J1256" t="s">
        <v>36</v>
      </c>
      <c r="K1256" s="8">
        <f>IF(J1256="PCK", I1256, 0)</f>
      </c>
      <c r="L1256" s="8">
        <f>IF(J1256="KLS", I1256, IF(J1256="PCK", I1256*VLOOKUP(G1256,Sku_Consolidated!A2:U957,21, FALSE),I1256*VLOOKUP(G1256,Sku_Consolidated!A2:U957,21, FALSE)))</f>
      </c>
      <c r="M1256" s="8">
        <f>IF(J1256="PCS", I1256, 0)</f>
      </c>
      <c r="N1256" s="8" t="s">
        <v>2746</v>
      </c>
      <c r="O1256" s="8">
        <f>N1256 * VLOOKUP(E1256&amp;VLOOKUP(G1256,Sku_Consolidated!A2:Q957,17,FALSE),Sku_CommRate!A2:E1002, 5, FALSE)</f>
      </c>
      <c r="P1256" s="8">
        <f>N1256 - O1256</f>
      </c>
      <c r="Q1256">
        <f>VLOOKUP(G1256,Sku_Consolidated!A2:G957,7, FALSE)</f>
      </c>
      <c r="R1256">
        <f>IF(IFERROR(VLOOKUP(E1256,Store_Showcase!B2:H144,7, FALSE), TRUE)=TRUE, IF(IFERROR(VLOOKUP(E1256,Store_SRP!B2:H110,7, FALSE), TRUE)=TRUE,VLOOKUP(E1256,Store_VAM!B2:H273,7, FALSE),VLOOKUP(E1256,Store_SRP!B2:H110,7, FALSE)), VLOOKUP(E1256,Store_Showcase!B2:H144,7, FALSE))</f>
      </c>
      <c r="S1256">
        <f>IF(IFERROR(VLOOKUP(E1256,Store_Showcase!B2:I144,8, FALSE), TRUE)=TRUE, IF(IFERROR(VLOOKUP(E1256,Store_SRP!B2:I110,8, FALSE), TRUE)=TRUE,VLOOKUP(E1256,Store_VAM!B2:I273,8, FALSE),VLOOKUP(E1256,Store_SRP!B2:I110,8, FALSE)), VLOOKUP(E1256,Store_Showcase!B2:I144,8, FALSE))</f>
      </c>
      <c r="T1256">
        <f>VLOOKUP(G1256,Sku_Consolidated!A2:R957,18,FALSE)</f>
      </c>
      <c r="U1256">
        <v>6216</v>
      </c>
      <c r="V1256">
        <f>IF(VLOOKUP(G1256,Sku_Consolidated!A2:S957,19,FALSE)="SHOWCASE", VLOOKUP(E1256,Store_Showcase!B2:L144,11, FALSE), IF(VLOOKUP(G1256,Sku_Consolidated!A2:S957,19,FALSE)="VAM",VLOOKUP(E1256,Store_VAM!B2:L273,11, FALSE),VLOOKUP(E1256,Store_SRP!B2:L110,11, FALSE)))</f>
      </c>
      <c r="W1256">
        <f>VLOOKUP(G1256,Sku_Consolidated!A2:W957,11,FALSE)</f>
      </c>
      <c r="X1256">
        <f>VLOOKUP(G1256,Sku_Consolidated!A2:H957,8,FALSE)</f>
      </c>
      <c r="Y1256">
        <f>VLOOKUP(G1256,Sku_Consolidated!A2:I957,9,FALSE)</f>
      </c>
      <c r="Z1256" t="s">
        <v>38</v>
      </c>
      <c r="AA1256">
        <f>VLOOKUP(G1256,Sku_Consolidated!A2:E957,5,FALSE)</f>
      </c>
      <c r="AB1256">
        <f>IF(VLOOKUP(G1256,Sku_Consolidated!A2:S957,19,FALSE)="SHOWCASE", VLOOKUP(E1256,Store_Showcase!B2:N144,13, FALSE), IF(VLOOKUP(G1256,Sku_Consolidated!A2:S957,19,FALSE)="VAM",VLOOKUP(E1256,Store_VAM!B2:N273,13, FALSE),VLOOKUP(E1256,Store_SRP!B2:N110,13, FALSE)))</f>
      </c>
      <c r="AC1256">
        <f>IF(IFERROR(AB1256,TRUE)=TRUE, "-","OK")</f>
      </c>
      <c r="AD1256" s="8" t="s">
        <v>2746</v>
      </c>
      <c r="AE1256" s="8" t="s">
        <v>39</v>
      </c>
      <c r="AF1256">
        <f>IF(IFERROR(VLOOKUP(E1256,Store_Showcase!B2:H144,{5}, FALSE), TRUE)=TRUE, IF(IFERROR(VLOOKUP(E1256,Store_SRP!B2:H110,{5}, FALSE), TRUE)=TRUE,VLOOKUP(E1256,Store_VAM!B2:H273,{5}, FALSE),VLOOKUP(E1256,Store_SRP!B2:H110,{5}, FALSE)), VLOOKUP(E1256,Store_Showcase!B2:H144,{5}, FALSE))</f>
      </c>
      <c r="AG1256">
        <f>IF(IFERROR(VLOOKUP(E1256,Store_Showcase!B2:H144,{6}, FALSE), TRUE)=TRUE, IF(IFERROR(VLOOKUP(E1256,Store_SRP!B2:H110,{6}, FALSE), TRUE)=TRUE,VLOOKUP(E1256,Store_VAM!B2:H273,{6}, FALSE),VLOOKUP(E1256,Store_SRP!B2:H110,{6}, FALSE)), VLOOKUP(E1256,Store_Showcase!B2:H144,{6}, FALSE))</f>
      </c>
      <c r="AH1256">
        <f>VLOOKUP(G1256,Sku_Consolidated!A2:R957,18,FALSE)</f>
      </c>
      <c r="AI1256">
        <f>VLOOKUP(G1256,Sku_Consolidated!A2:S957,19,FALSE)</f>
      </c>
      <c r="AJ1256">
        <f>VLOOKUP(G1256,Sku_Consolidated!A2:T957,20,FALSE)</f>
      </c>
    </row>
    <row r="1257" spans="1:36" x14ac:dyDescent="0.25">
      <c r="A1257">
        <v>2024</v>
      </c>
      <c r="B1257" t="s">
        <v>31</v>
      </c>
      <c r="C1257" t="s">
        <v>32</v>
      </c>
      <c r="D1257" t="s">
        <v>33</v>
      </c>
      <c r="E1257">
        <v>497</v>
      </c>
      <c r="F1257">
        <f>IF(IFERROR(VLOOKUP(E1257,Store_Showcase!B2:H144,{2}, FALSE), TRUE)=TRUE, IF(IFERROR(VLOOKUP(E1257,Store_SRP!B2:H110,{2}, FALSE), TRUE)=TRUE,VLOOKUP(E1257,Store_VAM!B2:H273,{2}, FALSE),VLOOKUP(E1257,Store_SRP!B2:H110,{2}, FALSE)), VLOOKUP(E1257,Store_Showcase!B2:H144,{2}, FALSE))</f>
      </c>
      <c r="G1257">
        <v>687771</v>
      </c>
      <c r="H1257" t="s">
        <v>1194</v>
      </c>
      <c r="I1257" s="8" t="s">
        <v>1643</v>
      </c>
      <c r="J1257" t="s">
        <v>493</v>
      </c>
      <c r="K1257" s="8">
        <f>IF(J1257="PCK", I1257, 0)</f>
      </c>
      <c r="L1257" s="8">
        <f>IF(J1257="KLS", I1257, IF(J1257="PCK", I1257*VLOOKUP(G1257,Sku_Consolidated!A2:U957,21, FALSE),I1257*VLOOKUP(G1257,Sku_Consolidated!A2:U957,21, FALSE)))</f>
      </c>
      <c r="M1257" s="8">
        <f>IF(J1257="PCS", I1257, 0)</f>
      </c>
      <c r="N1257" s="8" t="s">
        <v>2747</v>
      </c>
      <c r="O1257" s="8">
        <f>N1257 * VLOOKUP(E1257&amp;VLOOKUP(G1257,Sku_Consolidated!A2:Q957,17,FALSE),Sku_CommRate!A2:E1002, 5, FALSE)</f>
      </c>
      <c r="P1257" s="8">
        <f>N1257 - O1257</f>
      </c>
      <c r="Q1257">
        <f>VLOOKUP(G1257,Sku_Consolidated!A2:G957,7, FALSE)</f>
      </c>
      <c r="R1257">
        <f>IF(IFERROR(VLOOKUP(E1257,Store_Showcase!B2:H144,7, FALSE), TRUE)=TRUE, IF(IFERROR(VLOOKUP(E1257,Store_SRP!B2:H110,7, FALSE), TRUE)=TRUE,VLOOKUP(E1257,Store_VAM!B2:H273,7, FALSE),VLOOKUP(E1257,Store_SRP!B2:H110,7, FALSE)), VLOOKUP(E1257,Store_Showcase!B2:H144,7, FALSE))</f>
      </c>
      <c r="S1257">
        <f>IF(IFERROR(VLOOKUP(E1257,Store_Showcase!B2:I144,8, FALSE), TRUE)=TRUE, IF(IFERROR(VLOOKUP(E1257,Store_SRP!B2:I110,8, FALSE), TRUE)=TRUE,VLOOKUP(E1257,Store_VAM!B2:I273,8, FALSE),VLOOKUP(E1257,Store_SRP!B2:I110,8, FALSE)), VLOOKUP(E1257,Store_Showcase!B2:I144,8, FALSE))</f>
      </c>
      <c r="T1257">
        <f>VLOOKUP(G1257,Sku_Consolidated!A2:R957,18,FALSE)</f>
      </c>
      <c r="U1257">
        <v>4806532531533</v>
      </c>
      <c r="V1257">
        <f>IF(VLOOKUP(G1257,Sku_Consolidated!A2:S957,19,FALSE)="SHOWCASE", VLOOKUP(E1257,Store_Showcase!B2:L144,11, FALSE), IF(VLOOKUP(G1257,Sku_Consolidated!A2:S957,19,FALSE)="VAM",VLOOKUP(E1257,Store_VAM!B2:L273,11, FALSE),VLOOKUP(E1257,Store_SRP!B2:L110,11, FALSE)))</f>
      </c>
      <c r="W1257">
        <f>VLOOKUP(G1257,Sku_Consolidated!A2:W957,11,FALSE)</f>
      </c>
      <c r="X1257">
        <f>VLOOKUP(G1257,Sku_Consolidated!A2:H957,8,FALSE)</f>
      </c>
      <c r="Y1257">
        <f>VLOOKUP(G1257,Sku_Consolidated!A2:I957,9,FALSE)</f>
      </c>
      <c r="Z1257" t="s">
        <v>38</v>
      </c>
      <c r="AA1257">
        <f>VLOOKUP(G1257,Sku_Consolidated!A2:E957,5,FALSE)</f>
      </c>
      <c r="AB1257">
        <f>IF(VLOOKUP(G1257,Sku_Consolidated!A2:S957,19,FALSE)="SHOWCASE", VLOOKUP(E1257,Store_Showcase!B2:N144,13, FALSE), IF(VLOOKUP(G1257,Sku_Consolidated!A2:S957,19,FALSE)="VAM",VLOOKUP(E1257,Store_VAM!B2:N273,13, FALSE),VLOOKUP(E1257,Store_SRP!B2:N110,13, FALSE)))</f>
      </c>
      <c r="AC1257">
        <f>IF(IFERROR(AB1257,TRUE)=TRUE, "-","OK")</f>
      </c>
      <c r="AD1257" s="8" t="s">
        <v>2748</v>
      </c>
      <c r="AE1257" s="8" t="s">
        <v>2749</v>
      </c>
      <c r="AF1257">
        <f>IF(IFERROR(VLOOKUP(E1257,Store_Showcase!B2:H144,{5}, FALSE), TRUE)=TRUE, IF(IFERROR(VLOOKUP(E1257,Store_SRP!B2:H110,{5}, FALSE), TRUE)=TRUE,VLOOKUP(E1257,Store_VAM!B2:H273,{5}, FALSE),VLOOKUP(E1257,Store_SRP!B2:H110,{5}, FALSE)), VLOOKUP(E1257,Store_Showcase!B2:H144,{5}, FALSE))</f>
      </c>
      <c r="AG1257">
        <f>IF(IFERROR(VLOOKUP(E1257,Store_Showcase!B2:H144,{6}, FALSE), TRUE)=TRUE, IF(IFERROR(VLOOKUP(E1257,Store_SRP!B2:H110,{6}, FALSE), TRUE)=TRUE,VLOOKUP(E1257,Store_VAM!B2:H273,{6}, FALSE),VLOOKUP(E1257,Store_SRP!B2:H110,{6}, FALSE)), VLOOKUP(E1257,Store_Showcase!B2:H144,{6}, FALSE))</f>
      </c>
      <c r="AH1257">
        <f>VLOOKUP(G1257,Sku_Consolidated!A2:R957,18,FALSE)</f>
      </c>
      <c r="AI1257">
        <f>VLOOKUP(G1257,Sku_Consolidated!A2:S957,19,FALSE)</f>
      </c>
      <c r="AJ1257">
        <f>VLOOKUP(G1257,Sku_Consolidated!A2:T957,20,FALSE)</f>
      </c>
    </row>
    <row r="1258" spans="1:36" x14ac:dyDescent="0.25">
      <c r="A1258">
        <v>2024</v>
      </c>
      <c r="B1258" t="s">
        <v>31</v>
      </c>
      <c r="C1258" t="s">
        <v>32</v>
      </c>
      <c r="D1258" t="s">
        <v>33</v>
      </c>
      <c r="E1258">
        <v>727</v>
      </c>
      <c r="F1258">
        <f>IF(IFERROR(VLOOKUP(E1258,Store_Showcase!B2:H144,{2}, FALSE), TRUE)=TRUE, IF(IFERROR(VLOOKUP(E1258,Store_SRP!B2:H110,{2}, FALSE), TRUE)=TRUE,VLOOKUP(E1258,Store_VAM!B2:H273,{2}, FALSE),VLOOKUP(E1258,Store_SRP!B2:H110,{2}, FALSE)), VLOOKUP(E1258,Store_Showcase!B2:H144,{2}, FALSE))</f>
      </c>
      <c r="G1258">
        <v>687771</v>
      </c>
      <c r="H1258" t="s">
        <v>1194</v>
      </c>
      <c r="I1258" s="8" t="s">
        <v>1643</v>
      </c>
      <c r="J1258" t="s">
        <v>493</v>
      </c>
      <c r="K1258" s="8">
        <f>IF(J1258="PCK", I1258, 0)</f>
      </c>
      <c r="L1258" s="8">
        <f>IF(J1258="KLS", I1258, IF(J1258="PCK", I1258*VLOOKUP(G1258,Sku_Consolidated!A2:U957,21, FALSE),I1258*VLOOKUP(G1258,Sku_Consolidated!A2:U957,21, FALSE)))</f>
      </c>
      <c r="M1258" s="8">
        <f>IF(J1258="PCS", I1258, 0)</f>
      </c>
      <c r="N1258" s="8" t="s">
        <v>2747</v>
      </c>
      <c r="O1258" s="8">
        <f>N1258 * VLOOKUP(E1258&amp;VLOOKUP(G1258,Sku_Consolidated!A2:Q957,17,FALSE),Sku_CommRate!A2:E1002, 5, FALSE)</f>
      </c>
      <c r="P1258" s="8">
        <f>N1258 - O1258</f>
      </c>
      <c r="Q1258">
        <f>VLOOKUP(G1258,Sku_Consolidated!A2:G957,7, FALSE)</f>
      </c>
      <c r="R1258">
        <f>IF(IFERROR(VLOOKUP(E1258,Store_Showcase!B2:H144,7, FALSE), TRUE)=TRUE, IF(IFERROR(VLOOKUP(E1258,Store_SRP!B2:H110,7, FALSE), TRUE)=TRUE,VLOOKUP(E1258,Store_VAM!B2:H273,7, FALSE),VLOOKUP(E1258,Store_SRP!B2:H110,7, FALSE)), VLOOKUP(E1258,Store_Showcase!B2:H144,7, FALSE))</f>
      </c>
      <c r="S1258">
        <f>IF(IFERROR(VLOOKUP(E1258,Store_Showcase!B2:I144,8, FALSE), TRUE)=TRUE, IF(IFERROR(VLOOKUP(E1258,Store_SRP!B2:I110,8, FALSE), TRUE)=TRUE,VLOOKUP(E1258,Store_VAM!B2:I273,8, FALSE),VLOOKUP(E1258,Store_SRP!B2:I110,8, FALSE)), VLOOKUP(E1258,Store_Showcase!B2:I144,8, FALSE))</f>
      </c>
      <c r="T1258">
        <f>VLOOKUP(G1258,Sku_Consolidated!A2:R957,18,FALSE)</f>
      </c>
      <c r="U1258">
        <v>4806532531533</v>
      </c>
      <c r="V1258">
        <f>IF(VLOOKUP(G1258,Sku_Consolidated!A2:S957,19,FALSE)="SHOWCASE", VLOOKUP(E1258,Store_Showcase!B2:L144,11, FALSE), IF(VLOOKUP(G1258,Sku_Consolidated!A2:S957,19,FALSE)="VAM",VLOOKUP(E1258,Store_VAM!B2:L273,11, FALSE),VLOOKUP(E1258,Store_SRP!B2:L110,11, FALSE)))</f>
      </c>
      <c r="W1258">
        <f>VLOOKUP(G1258,Sku_Consolidated!A2:W957,11,FALSE)</f>
      </c>
      <c r="X1258">
        <f>VLOOKUP(G1258,Sku_Consolidated!A2:H957,8,FALSE)</f>
      </c>
      <c r="Y1258">
        <f>VLOOKUP(G1258,Sku_Consolidated!A2:I957,9,FALSE)</f>
      </c>
      <c r="Z1258" t="s">
        <v>38</v>
      </c>
      <c r="AA1258">
        <f>VLOOKUP(G1258,Sku_Consolidated!A2:E957,5,FALSE)</f>
      </c>
      <c r="AB1258">
        <f>IF(VLOOKUP(G1258,Sku_Consolidated!A2:S957,19,FALSE)="SHOWCASE", VLOOKUP(E1258,Store_Showcase!B2:N144,13, FALSE), IF(VLOOKUP(G1258,Sku_Consolidated!A2:S957,19,FALSE)="VAM",VLOOKUP(E1258,Store_VAM!B2:N273,13, FALSE),VLOOKUP(E1258,Store_SRP!B2:N110,13, FALSE)))</f>
      </c>
      <c r="AC1258">
        <f>IF(IFERROR(AB1258,TRUE)=TRUE, "-","OK")</f>
      </c>
      <c r="AD1258" s="8" t="s">
        <v>2748</v>
      </c>
      <c r="AE1258" s="8" t="s">
        <v>2749</v>
      </c>
      <c r="AF1258">
        <f>IF(IFERROR(VLOOKUP(E1258,Store_Showcase!B2:H144,{5}, FALSE), TRUE)=TRUE, IF(IFERROR(VLOOKUP(E1258,Store_SRP!B2:H110,{5}, FALSE), TRUE)=TRUE,VLOOKUP(E1258,Store_VAM!B2:H273,{5}, FALSE),VLOOKUP(E1258,Store_SRP!B2:H110,{5}, FALSE)), VLOOKUP(E1258,Store_Showcase!B2:H144,{5}, FALSE))</f>
      </c>
      <c r="AG1258">
        <f>IF(IFERROR(VLOOKUP(E1258,Store_Showcase!B2:H144,{6}, FALSE), TRUE)=TRUE, IF(IFERROR(VLOOKUP(E1258,Store_SRP!B2:H110,{6}, FALSE), TRUE)=TRUE,VLOOKUP(E1258,Store_VAM!B2:H273,{6}, FALSE),VLOOKUP(E1258,Store_SRP!B2:H110,{6}, FALSE)), VLOOKUP(E1258,Store_Showcase!B2:H144,{6}, FALSE))</f>
      </c>
      <c r="AH1258">
        <f>VLOOKUP(G1258,Sku_Consolidated!A2:R957,18,FALSE)</f>
      </c>
      <c r="AI1258">
        <f>VLOOKUP(G1258,Sku_Consolidated!A2:S957,19,FALSE)</f>
      </c>
      <c r="AJ1258">
        <f>VLOOKUP(G1258,Sku_Consolidated!A2:T957,20,FALSE)</f>
      </c>
    </row>
    <row r="1259" spans="1:36" x14ac:dyDescent="0.25">
      <c r="A1259">
        <v>2024</v>
      </c>
      <c r="B1259" t="s">
        <v>31</v>
      </c>
      <c r="C1259" t="s">
        <v>32</v>
      </c>
      <c r="D1259" t="s">
        <v>33</v>
      </c>
      <c r="E1259">
        <v>480</v>
      </c>
      <c r="F1259">
        <f>IF(IFERROR(VLOOKUP(E1259,Store_Showcase!B2:H144,{2}, FALSE), TRUE)=TRUE, IF(IFERROR(VLOOKUP(E1259,Store_SRP!B2:H110,{2}, FALSE), TRUE)=TRUE,VLOOKUP(E1259,Store_VAM!B2:H273,{2}, FALSE),VLOOKUP(E1259,Store_SRP!B2:H110,{2}, FALSE)), VLOOKUP(E1259,Store_Showcase!B2:H144,{2}, FALSE))</f>
      </c>
      <c r="G1259">
        <v>655714</v>
      </c>
      <c r="H1259" t="s">
        <v>834</v>
      </c>
      <c r="I1259" s="8" t="s">
        <v>2750</v>
      </c>
      <c r="J1259" t="s">
        <v>36</v>
      </c>
      <c r="K1259" s="8">
        <f>IF(J1259="PCK", I1259, 0)</f>
      </c>
      <c r="L1259" s="8">
        <f>IF(J1259="KLS", I1259, IF(J1259="PCK", I1259*VLOOKUP(G1259,Sku_Consolidated!A2:U957,21, FALSE),I1259*VLOOKUP(G1259,Sku_Consolidated!A2:U957,21, FALSE)))</f>
      </c>
      <c r="M1259" s="8">
        <f>IF(J1259="PCS", I1259, 0)</f>
      </c>
      <c r="N1259" s="8" t="s">
        <v>2751</v>
      </c>
      <c r="O1259" s="8">
        <f>N1259 * VLOOKUP(E1259&amp;VLOOKUP(G1259,Sku_Consolidated!A2:Q957,17,FALSE),Sku_CommRate!A2:E1002, 5, FALSE)</f>
      </c>
      <c r="P1259" s="8">
        <f>N1259 - O1259</f>
      </c>
      <c r="Q1259">
        <f>VLOOKUP(G1259,Sku_Consolidated!A2:G957,7, FALSE)</f>
      </c>
      <c r="R1259">
        <f>IF(IFERROR(VLOOKUP(E1259,Store_Showcase!B2:H144,7, FALSE), TRUE)=TRUE, IF(IFERROR(VLOOKUP(E1259,Store_SRP!B2:H110,7, FALSE), TRUE)=TRUE,VLOOKUP(E1259,Store_VAM!B2:H273,7, FALSE),VLOOKUP(E1259,Store_SRP!B2:H110,7, FALSE)), VLOOKUP(E1259,Store_Showcase!B2:H144,7, FALSE))</f>
      </c>
      <c r="S1259">
        <f>IF(IFERROR(VLOOKUP(E1259,Store_Showcase!B2:I144,8, FALSE), TRUE)=TRUE, IF(IFERROR(VLOOKUP(E1259,Store_SRP!B2:I110,8, FALSE), TRUE)=TRUE,VLOOKUP(E1259,Store_VAM!B2:I273,8, FALSE),VLOOKUP(E1259,Store_SRP!B2:I110,8, FALSE)), VLOOKUP(E1259,Store_Showcase!B2:I144,8, FALSE))</f>
      </c>
      <c r="T1259">
        <f>VLOOKUP(G1259,Sku_Consolidated!A2:R957,18,FALSE)</f>
      </c>
      <c r="U1259">
        <v>6442</v>
      </c>
      <c r="V1259">
        <f>IF(VLOOKUP(G1259,Sku_Consolidated!A2:S957,19,FALSE)="SHOWCASE", VLOOKUP(E1259,Store_Showcase!B2:L144,11, FALSE), IF(VLOOKUP(G1259,Sku_Consolidated!A2:S957,19,FALSE)="VAM",VLOOKUP(E1259,Store_VAM!B2:L273,11, FALSE),VLOOKUP(E1259,Store_SRP!B2:L110,11, FALSE)))</f>
      </c>
      <c r="W1259">
        <f>VLOOKUP(G1259,Sku_Consolidated!A2:W957,11,FALSE)</f>
      </c>
      <c r="X1259">
        <f>VLOOKUP(G1259,Sku_Consolidated!A2:H957,8,FALSE)</f>
      </c>
      <c r="Y1259">
        <f>VLOOKUP(G1259,Sku_Consolidated!A2:I957,9,FALSE)</f>
      </c>
      <c r="Z1259" t="s">
        <v>38</v>
      </c>
      <c r="AA1259">
        <f>VLOOKUP(G1259,Sku_Consolidated!A2:E957,5,FALSE)</f>
      </c>
      <c r="AB1259">
        <f>IF(VLOOKUP(G1259,Sku_Consolidated!A2:S957,19,FALSE)="SHOWCASE", VLOOKUP(E1259,Store_Showcase!B2:N144,13, FALSE), IF(VLOOKUP(G1259,Sku_Consolidated!A2:S957,19,FALSE)="VAM",VLOOKUP(E1259,Store_VAM!B2:N273,13, FALSE),VLOOKUP(E1259,Store_SRP!B2:N110,13, FALSE)))</f>
      </c>
      <c r="AC1259">
        <f>IF(IFERROR(AB1259,TRUE)=TRUE, "-","OK")</f>
      </c>
      <c r="AD1259" s="8" t="s">
        <v>2751</v>
      </c>
      <c r="AE1259" s="8" t="s">
        <v>39</v>
      </c>
      <c r="AF1259">
        <f>IF(IFERROR(VLOOKUP(E1259,Store_Showcase!B2:H144,{5}, FALSE), TRUE)=TRUE, IF(IFERROR(VLOOKUP(E1259,Store_SRP!B2:H110,{5}, FALSE), TRUE)=TRUE,VLOOKUP(E1259,Store_VAM!B2:H273,{5}, FALSE),VLOOKUP(E1259,Store_SRP!B2:H110,{5}, FALSE)), VLOOKUP(E1259,Store_Showcase!B2:H144,{5}, FALSE))</f>
      </c>
      <c r="AG1259">
        <f>IF(IFERROR(VLOOKUP(E1259,Store_Showcase!B2:H144,{6}, FALSE), TRUE)=TRUE, IF(IFERROR(VLOOKUP(E1259,Store_SRP!B2:H110,{6}, FALSE), TRUE)=TRUE,VLOOKUP(E1259,Store_VAM!B2:H273,{6}, FALSE),VLOOKUP(E1259,Store_SRP!B2:H110,{6}, FALSE)), VLOOKUP(E1259,Store_Showcase!B2:H144,{6}, FALSE))</f>
      </c>
      <c r="AH1259">
        <f>VLOOKUP(G1259,Sku_Consolidated!A2:R957,18,FALSE)</f>
      </c>
      <c r="AI1259">
        <f>VLOOKUP(G1259,Sku_Consolidated!A2:S957,19,FALSE)</f>
      </c>
      <c r="AJ1259">
        <f>VLOOKUP(G1259,Sku_Consolidated!A2:T957,20,FALSE)</f>
      </c>
    </row>
    <row r="1260" spans="1:36" x14ac:dyDescent="0.25">
      <c r="A1260">
        <v>2024</v>
      </c>
      <c r="B1260" t="s">
        <v>31</v>
      </c>
      <c r="C1260" t="s">
        <v>32</v>
      </c>
      <c r="D1260" t="s">
        <v>33</v>
      </c>
      <c r="E1260">
        <v>720</v>
      </c>
      <c r="F1260">
        <f>IF(IFERROR(VLOOKUP(E1260,Store_Showcase!B2:H144,{2}, FALSE), TRUE)=TRUE, IF(IFERROR(VLOOKUP(E1260,Store_SRP!B2:H110,{2}, FALSE), TRUE)=TRUE,VLOOKUP(E1260,Store_VAM!B2:H273,{2}, FALSE),VLOOKUP(E1260,Store_SRP!B2:H110,{2}, FALSE)), VLOOKUP(E1260,Store_Showcase!B2:H144,{2}, FALSE))</f>
      </c>
      <c r="G1260">
        <v>687771</v>
      </c>
      <c r="H1260" t="s">
        <v>1194</v>
      </c>
      <c r="I1260" s="8" t="s">
        <v>1643</v>
      </c>
      <c r="J1260" t="s">
        <v>493</v>
      </c>
      <c r="K1260" s="8">
        <f>IF(J1260="PCK", I1260, 0)</f>
      </c>
      <c r="L1260" s="8">
        <f>IF(J1260="KLS", I1260, IF(J1260="PCK", I1260*VLOOKUP(G1260,Sku_Consolidated!A2:U957,21, FALSE),I1260*VLOOKUP(G1260,Sku_Consolidated!A2:U957,21, FALSE)))</f>
      </c>
      <c r="M1260" s="8">
        <f>IF(J1260="PCS", I1260, 0)</f>
      </c>
      <c r="N1260" s="8" t="s">
        <v>2752</v>
      </c>
      <c r="O1260" s="8">
        <f>N1260 * VLOOKUP(E1260&amp;VLOOKUP(G1260,Sku_Consolidated!A2:Q957,17,FALSE),Sku_CommRate!A2:E1002, 5, FALSE)</f>
      </c>
      <c r="P1260" s="8">
        <f>N1260 - O1260</f>
      </c>
      <c r="Q1260">
        <f>VLOOKUP(G1260,Sku_Consolidated!A2:G957,7, FALSE)</f>
      </c>
      <c r="R1260">
        <f>IF(IFERROR(VLOOKUP(E1260,Store_Showcase!B2:H144,7, FALSE), TRUE)=TRUE, IF(IFERROR(VLOOKUP(E1260,Store_SRP!B2:H110,7, FALSE), TRUE)=TRUE,VLOOKUP(E1260,Store_VAM!B2:H273,7, FALSE),VLOOKUP(E1260,Store_SRP!B2:H110,7, FALSE)), VLOOKUP(E1260,Store_Showcase!B2:H144,7, FALSE))</f>
      </c>
      <c r="S1260">
        <f>IF(IFERROR(VLOOKUP(E1260,Store_Showcase!B2:I144,8, FALSE), TRUE)=TRUE, IF(IFERROR(VLOOKUP(E1260,Store_SRP!B2:I110,8, FALSE), TRUE)=TRUE,VLOOKUP(E1260,Store_VAM!B2:I273,8, FALSE),VLOOKUP(E1260,Store_SRP!B2:I110,8, FALSE)), VLOOKUP(E1260,Store_Showcase!B2:I144,8, FALSE))</f>
      </c>
      <c r="T1260">
        <f>VLOOKUP(G1260,Sku_Consolidated!A2:R957,18,FALSE)</f>
      </c>
      <c r="U1260">
        <v>4806532531533</v>
      </c>
      <c r="V1260">
        <f>IF(VLOOKUP(G1260,Sku_Consolidated!A2:S957,19,FALSE)="SHOWCASE", VLOOKUP(E1260,Store_Showcase!B2:L144,11, FALSE), IF(VLOOKUP(G1260,Sku_Consolidated!A2:S957,19,FALSE)="VAM",VLOOKUP(E1260,Store_VAM!B2:L273,11, FALSE),VLOOKUP(E1260,Store_SRP!B2:L110,11, FALSE)))</f>
      </c>
      <c r="W1260">
        <f>VLOOKUP(G1260,Sku_Consolidated!A2:W957,11,FALSE)</f>
      </c>
      <c r="X1260">
        <f>VLOOKUP(G1260,Sku_Consolidated!A2:H957,8,FALSE)</f>
      </c>
      <c r="Y1260">
        <f>VLOOKUP(G1260,Sku_Consolidated!A2:I957,9,FALSE)</f>
      </c>
      <c r="Z1260" t="s">
        <v>38</v>
      </c>
      <c r="AA1260">
        <f>VLOOKUP(G1260,Sku_Consolidated!A2:E957,5,FALSE)</f>
      </c>
      <c r="AB1260">
        <f>IF(VLOOKUP(G1260,Sku_Consolidated!A2:S957,19,FALSE)="SHOWCASE", VLOOKUP(E1260,Store_Showcase!B2:N144,13, FALSE), IF(VLOOKUP(G1260,Sku_Consolidated!A2:S957,19,FALSE)="VAM",VLOOKUP(E1260,Store_VAM!B2:N273,13, FALSE),VLOOKUP(E1260,Store_SRP!B2:N110,13, FALSE)))</f>
      </c>
      <c r="AC1260">
        <f>IF(IFERROR(AB1260,TRUE)=TRUE, "-","OK")</f>
      </c>
      <c r="AD1260" s="8" t="s">
        <v>2753</v>
      </c>
      <c r="AE1260" s="8" t="s">
        <v>2754</v>
      </c>
      <c r="AF1260">
        <f>IF(IFERROR(VLOOKUP(E1260,Store_Showcase!B2:H144,{5}, FALSE), TRUE)=TRUE, IF(IFERROR(VLOOKUP(E1260,Store_SRP!B2:H110,{5}, FALSE), TRUE)=TRUE,VLOOKUP(E1260,Store_VAM!B2:H273,{5}, FALSE),VLOOKUP(E1260,Store_SRP!B2:H110,{5}, FALSE)), VLOOKUP(E1260,Store_Showcase!B2:H144,{5}, FALSE))</f>
      </c>
      <c r="AG1260">
        <f>IF(IFERROR(VLOOKUP(E1260,Store_Showcase!B2:H144,{6}, FALSE), TRUE)=TRUE, IF(IFERROR(VLOOKUP(E1260,Store_SRP!B2:H110,{6}, FALSE), TRUE)=TRUE,VLOOKUP(E1260,Store_VAM!B2:H273,{6}, FALSE),VLOOKUP(E1260,Store_SRP!B2:H110,{6}, FALSE)), VLOOKUP(E1260,Store_Showcase!B2:H144,{6}, FALSE))</f>
      </c>
      <c r="AH1260">
        <f>VLOOKUP(G1260,Sku_Consolidated!A2:R957,18,FALSE)</f>
      </c>
      <c r="AI1260">
        <f>VLOOKUP(G1260,Sku_Consolidated!A2:S957,19,FALSE)</f>
      </c>
      <c r="AJ1260">
        <f>VLOOKUP(G1260,Sku_Consolidated!A2:T957,20,FALSE)</f>
      </c>
    </row>
    <row r="1261" spans="1:36" x14ac:dyDescent="0.25">
      <c r="A1261">
        <v>2024</v>
      </c>
      <c r="B1261" t="s">
        <v>31</v>
      </c>
      <c r="C1261" t="s">
        <v>32</v>
      </c>
      <c r="D1261" t="s">
        <v>33</v>
      </c>
      <c r="E1261">
        <v>804</v>
      </c>
      <c r="F1261">
        <f>IF(IFERROR(VLOOKUP(E1261,Store_Showcase!B2:H144,{2}, FALSE), TRUE)=TRUE, IF(IFERROR(VLOOKUP(E1261,Store_SRP!B2:H110,{2}, FALSE), TRUE)=TRUE,VLOOKUP(E1261,Store_VAM!B2:H273,{2}, FALSE),VLOOKUP(E1261,Store_SRP!B2:H110,{2}, FALSE)), VLOOKUP(E1261,Store_Showcase!B2:H144,{2}, FALSE))</f>
      </c>
      <c r="G1261">
        <v>659451</v>
      </c>
      <c r="H1261" t="s">
        <v>993</v>
      </c>
      <c r="I1261" s="8" t="s">
        <v>2755</v>
      </c>
      <c r="J1261" t="s">
        <v>36</v>
      </c>
      <c r="K1261" s="8">
        <f>IF(J1261="PCK", I1261, 0)</f>
      </c>
      <c r="L1261" s="8">
        <f>IF(J1261="KLS", I1261, IF(J1261="PCK", I1261*VLOOKUP(G1261,Sku_Consolidated!A2:U957,21, FALSE),I1261*VLOOKUP(G1261,Sku_Consolidated!A2:U957,21, FALSE)))</f>
      </c>
      <c r="M1261" s="8">
        <f>IF(J1261="PCS", I1261, 0)</f>
      </c>
      <c r="N1261" s="8" t="s">
        <v>2756</v>
      </c>
      <c r="O1261" s="8">
        <f>N1261 * VLOOKUP(E1261&amp;VLOOKUP(G1261,Sku_Consolidated!A2:Q957,17,FALSE),Sku_CommRate!A2:E1002, 5, FALSE)</f>
      </c>
      <c r="P1261" s="8">
        <f>N1261 - O1261</f>
      </c>
      <c r="Q1261">
        <f>VLOOKUP(G1261,Sku_Consolidated!A2:G957,7, FALSE)</f>
      </c>
      <c r="R1261">
        <f>IF(IFERROR(VLOOKUP(E1261,Store_Showcase!B2:H144,7, FALSE), TRUE)=TRUE, IF(IFERROR(VLOOKUP(E1261,Store_SRP!B2:H110,7, FALSE), TRUE)=TRUE,VLOOKUP(E1261,Store_VAM!B2:H273,7, FALSE),VLOOKUP(E1261,Store_SRP!B2:H110,7, FALSE)), VLOOKUP(E1261,Store_Showcase!B2:H144,7, FALSE))</f>
      </c>
      <c r="S1261">
        <f>IF(IFERROR(VLOOKUP(E1261,Store_Showcase!B2:I144,8, FALSE), TRUE)=TRUE, IF(IFERROR(VLOOKUP(E1261,Store_SRP!B2:I110,8, FALSE), TRUE)=TRUE,VLOOKUP(E1261,Store_VAM!B2:I273,8, FALSE),VLOOKUP(E1261,Store_SRP!B2:I110,8, FALSE)), VLOOKUP(E1261,Store_Showcase!B2:I144,8, FALSE))</f>
      </c>
      <c r="T1261">
        <f>VLOOKUP(G1261,Sku_Consolidated!A2:R957,18,FALSE)</f>
      </c>
      <c r="U1261">
        <v>7355</v>
      </c>
      <c r="V1261">
        <f>IF(VLOOKUP(G1261,Sku_Consolidated!A2:S957,19,FALSE)="SHOWCASE", VLOOKUP(E1261,Store_Showcase!B2:L144,11, FALSE), IF(VLOOKUP(G1261,Sku_Consolidated!A2:S957,19,FALSE)="VAM",VLOOKUP(E1261,Store_VAM!B2:L273,11, FALSE),VLOOKUP(E1261,Store_SRP!B2:L110,11, FALSE)))</f>
      </c>
      <c r="W1261">
        <f>VLOOKUP(G1261,Sku_Consolidated!A2:W957,11,FALSE)</f>
      </c>
      <c r="X1261">
        <f>VLOOKUP(G1261,Sku_Consolidated!A2:H957,8,FALSE)</f>
      </c>
      <c r="Y1261">
        <f>VLOOKUP(G1261,Sku_Consolidated!A2:I957,9,FALSE)</f>
      </c>
      <c r="Z1261" t="s">
        <v>38</v>
      </c>
      <c r="AA1261">
        <f>VLOOKUP(G1261,Sku_Consolidated!A2:E957,5,FALSE)</f>
      </c>
      <c r="AB1261">
        <f>IF(VLOOKUP(G1261,Sku_Consolidated!A2:S957,19,FALSE)="SHOWCASE", VLOOKUP(E1261,Store_Showcase!B2:N144,13, FALSE), IF(VLOOKUP(G1261,Sku_Consolidated!A2:S957,19,FALSE)="VAM",VLOOKUP(E1261,Store_VAM!B2:N273,13, FALSE),VLOOKUP(E1261,Store_SRP!B2:N110,13, FALSE)))</f>
      </c>
      <c r="AC1261">
        <f>IF(IFERROR(AB1261,TRUE)=TRUE, "-","OK")</f>
      </c>
      <c r="AD1261" s="8" t="s">
        <v>2756</v>
      </c>
      <c r="AE1261" s="8" t="s">
        <v>39</v>
      </c>
      <c r="AF1261">
        <f>IF(IFERROR(VLOOKUP(E1261,Store_Showcase!B2:H144,{5}, FALSE), TRUE)=TRUE, IF(IFERROR(VLOOKUP(E1261,Store_SRP!B2:H110,{5}, FALSE), TRUE)=TRUE,VLOOKUP(E1261,Store_VAM!B2:H273,{5}, FALSE),VLOOKUP(E1261,Store_SRP!B2:H110,{5}, FALSE)), VLOOKUP(E1261,Store_Showcase!B2:H144,{5}, FALSE))</f>
      </c>
      <c r="AG1261">
        <f>IF(IFERROR(VLOOKUP(E1261,Store_Showcase!B2:H144,{6}, FALSE), TRUE)=TRUE, IF(IFERROR(VLOOKUP(E1261,Store_SRP!B2:H110,{6}, FALSE), TRUE)=TRUE,VLOOKUP(E1261,Store_VAM!B2:H273,{6}, FALSE),VLOOKUP(E1261,Store_SRP!B2:H110,{6}, FALSE)), VLOOKUP(E1261,Store_Showcase!B2:H144,{6}, FALSE))</f>
      </c>
      <c r="AH1261">
        <f>VLOOKUP(G1261,Sku_Consolidated!A2:R957,18,FALSE)</f>
      </c>
      <c r="AI1261">
        <f>VLOOKUP(G1261,Sku_Consolidated!A2:S957,19,FALSE)</f>
      </c>
      <c r="AJ1261">
        <f>VLOOKUP(G1261,Sku_Consolidated!A2:T957,20,FALSE)</f>
      </c>
    </row>
    <row r="1262" spans="1:36" x14ac:dyDescent="0.25">
      <c r="A1262">
        <v>2024</v>
      </c>
      <c r="B1262" t="s">
        <v>31</v>
      </c>
      <c r="C1262" t="s">
        <v>32</v>
      </c>
      <c r="D1262" t="s">
        <v>33</v>
      </c>
      <c r="E1262">
        <v>485</v>
      </c>
      <c r="F1262">
        <f>IF(IFERROR(VLOOKUP(E1262,Store_Showcase!B2:H144,{2}, FALSE), TRUE)=TRUE, IF(IFERROR(VLOOKUP(E1262,Store_SRP!B2:H110,{2}, FALSE), TRUE)=TRUE,VLOOKUP(E1262,Store_VAM!B2:H273,{2}, FALSE),VLOOKUP(E1262,Store_SRP!B2:H110,{2}, FALSE)), VLOOKUP(E1262,Store_Showcase!B2:H144,{2}, FALSE))</f>
      </c>
      <c r="G1262">
        <v>655750</v>
      </c>
      <c r="H1262" t="s">
        <v>1204</v>
      </c>
      <c r="I1262" s="8" t="s">
        <v>2409</v>
      </c>
      <c r="J1262" t="s">
        <v>36</v>
      </c>
      <c r="K1262" s="8">
        <f>IF(J1262="PCK", I1262, 0)</f>
      </c>
      <c r="L1262" s="8">
        <f>IF(J1262="KLS", I1262, IF(J1262="PCK", I1262*VLOOKUP(G1262,Sku_Consolidated!A2:U957,21, FALSE),I1262*VLOOKUP(G1262,Sku_Consolidated!A2:U957,21, FALSE)))</f>
      </c>
      <c r="M1262" s="8">
        <f>IF(J1262="PCS", I1262, 0)</f>
      </c>
      <c r="N1262" s="8" t="s">
        <v>2757</v>
      </c>
      <c r="O1262" s="8">
        <f>N1262 * VLOOKUP(E1262&amp;VLOOKUP(G1262,Sku_Consolidated!A2:Q957,17,FALSE),Sku_CommRate!A2:E1002, 5, FALSE)</f>
      </c>
      <c r="P1262" s="8">
        <f>N1262 - O1262</f>
      </c>
      <c r="Q1262">
        <f>VLOOKUP(G1262,Sku_Consolidated!A2:G957,7, FALSE)</f>
      </c>
      <c r="R1262">
        <f>IF(IFERROR(VLOOKUP(E1262,Store_Showcase!B2:H144,7, FALSE), TRUE)=TRUE, IF(IFERROR(VLOOKUP(E1262,Store_SRP!B2:H110,7, FALSE), TRUE)=TRUE,VLOOKUP(E1262,Store_VAM!B2:H273,7, FALSE),VLOOKUP(E1262,Store_SRP!B2:H110,7, FALSE)), VLOOKUP(E1262,Store_Showcase!B2:H144,7, FALSE))</f>
      </c>
      <c r="S1262">
        <f>IF(IFERROR(VLOOKUP(E1262,Store_Showcase!B2:I144,8, FALSE), TRUE)=TRUE, IF(IFERROR(VLOOKUP(E1262,Store_SRP!B2:I110,8, FALSE), TRUE)=TRUE,VLOOKUP(E1262,Store_VAM!B2:I273,8, FALSE),VLOOKUP(E1262,Store_SRP!B2:I110,8, FALSE)), VLOOKUP(E1262,Store_Showcase!B2:I144,8, FALSE))</f>
      </c>
      <c r="T1262">
        <f>VLOOKUP(G1262,Sku_Consolidated!A2:R957,18,FALSE)</f>
      </c>
      <c r="U1262">
        <v>6467</v>
      </c>
      <c r="V1262">
        <f>IF(VLOOKUP(G1262,Sku_Consolidated!A2:S957,19,FALSE)="SHOWCASE", VLOOKUP(E1262,Store_Showcase!B2:L144,11, FALSE), IF(VLOOKUP(G1262,Sku_Consolidated!A2:S957,19,FALSE)="VAM",VLOOKUP(E1262,Store_VAM!B2:L273,11, FALSE),VLOOKUP(E1262,Store_SRP!B2:L110,11, FALSE)))</f>
      </c>
      <c r="W1262">
        <f>VLOOKUP(G1262,Sku_Consolidated!A2:W957,11,FALSE)</f>
      </c>
      <c r="X1262">
        <f>VLOOKUP(G1262,Sku_Consolidated!A2:H957,8,FALSE)</f>
      </c>
      <c r="Y1262">
        <f>VLOOKUP(G1262,Sku_Consolidated!A2:I957,9,FALSE)</f>
      </c>
      <c r="Z1262" t="s">
        <v>38</v>
      </c>
      <c r="AA1262">
        <f>VLOOKUP(G1262,Sku_Consolidated!A2:E957,5,FALSE)</f>
      </c>
      <c r="AB1262">
        <f>IF(VLOOKUP(G1262,Sku_Consolidated!A2:S957,19,FALSE)="SHOWCASE", VLOOKUP(E1262,Store_Showcase!B2:N144,13, FALSE), IF(VLOOKUP(G1262,Sku_Consolidated!A2:S957,19,FALSE)="VAM",VLOOKUP(E1262,Store_VAM!B2:N273,13, FALSE),VLOOKUP(E1262,Store_SRP!B2:N110,13, FALSE)))</f>
      </c>
      <c r="AC1262">
        <f>IF(IFERROR(AB1262,TRUE)=TRUE, "-","OK")</f>
      </c>
      <c r="AD1262" s="8" t="s">
        <v>2757</v>
      </c>
      <c r="AE1262" s="8" t="s">
        <v>39</v>
      </c>
      <c r="AF1262">
        <f>IF(IFERROR(VLOOKUP(E1262,Store_Showcase!B2:H144,{5}, FALSE), TRUE)=TRUE, IF(IFERROR(VLOOKUP(E1262,Store_SRP!B2:H110,{5}, FALSE), TRUE)=TRUE,VLOOKUP(E1262,Store_VAM!B2:H273,{5}, FALSE),VLOOKUP(E1262,Store_SRP!B2:H110,{5}, FALSE)), VLOOKUP(E1262,Store_Showcase!B2:H144,{5}, FALSE))</f>
      </c>
      <c r="AG1262">
        <f>IF(IFERROR(VLOOKUP(E1262,Store_Showcase!B2:H144,{6}, FALSE), TRUE)=TRUE, IF(IFERROR(VLOOKUP(E1262,Store_SRP!B2:H110,{6}, FALSE), TRUE)=TRUE,VLOOKUP(E1262,Store_VAM!B2:H273,{6}, FALSE),VLOOKUP(E1262,Store_SRP!B2:H110,{6}, FALSE)), VLOOKUP(E1262,Store_Showcase!B2:H144,{6}, FALSE))</f>
      </c>
      <c r="AH1262">
        <f>VLOOKUP(G1262,Sku_Consolidated!A2:R957,18,FALSE)</f>
      </c>
      <c r="AI1262">
        <f>VLOOKUP(G1262,Sku_Consolidated!A2:S957,19,FALSE)</f>
      </c>
      <c r="AJ1262">
        <f>VLOOKUP(G1262,Sku_Consolidated!A2:T957,20,FALSE)</f>
      </c>
    </row>
    <row r="1263" spans="1:36" x14ac:dyDescent="0.25">
      <c r="A1263">
        <v>2024</v>
      </c>
      <c r="B1263" t="s">
        <v>31</v>
      </c>
      <c r="C1263" t="s">
        <v>32</v>
      </c>
      <c r="D1263" t="s">
        <v>33</v>
      </c>
      <c r="E1263">
        <v>746</v>
      </c>
      <c r="F1263">
        <f>IF(IFERROR(VLOOKUP(E1263,Store_Showcase!B2:H144,{2}, FALSE), TRUE)=TRUE, IF(IFERROR(VLOOKUP(E1263,Store_SRP!B2:H110,{2}, FALSE), TRUE)=TRUE,VLOOKUP(E1263,Store_VAM!B2:H273,{2}, FALSE),VLOOKUP(E1263,Store_SRP!B2:H110,{2}, FALSE)), VLOOKUP(E1263,Store_Showcase!B2:H144,{2}, FALSE))</f>
      </c>
      <c r="G1263">
        <v>655316</v>
      </c>
      <c r="H1263" t="s">
        <v>875</v>
      </c>
      <c r="I1263" s="8" t="s">
        <v>2758</v>
      </c>
      <c r="J1263" t="s">
        <v>36</v>
      </c>
      <c r="K1263" s="8">
        <f>IF(J1263="PCK", I1263, 0)</f>
      </c>
      <c r="L1263" s="8">
        <f>IF(J1263="KLS", I1263, IF(J1263="PCK", I1263*VLOOKUP(G1263,Sku_Consolidated!A2:U957,21, FALSE),I1263*VLOOKUP(G1263,Sku_Consolidated!A2:U957,21, FALSE)))</f>
      </c>
      <c r="M1263" s="8">
        <f>IF(J1263="PCS", I1263, 0)</f>
      </c>
      <c r="N1263" s="8" t="s">
        <v>2759</v>
      </c>
      <c r="O1263" s="8">
        <f>N1263 * VLOOKUP(E1263&amp;VLOOKUP(G1263,Sku_Consolidated!A2:Q957,17,FALSE),Sku_CommRate!A2:E1002, 5, FALSE)</f>
      </c>
      <c r="P1263" s="8">
        <f>N1263 - O1263</f>
      </c>
      <c r="Q1263">
        <f>VLOOKUP(G1263,Sku_Consolidated!A2:G957,7, FALSE)</f>
      </c>
      <c r="R1263">
        <f>IF(IFERROR(VLOOKUP(E1263,Store_Showcase!B2:H144,7, FALSE), TRUE)=TRUE, IF(IFERROR(VLOOKUP(E1263,Store_SRP!B2:H110,7, FALSE), TRUE)=TRUE,VLOOKUP(E1263,Store_VAM!B2:H273,7, FALSE),VLOOKUP(E1263,Store_SRP!B2:H110,7, FALSE)), VLOOKUP(E1263,Store_Showcase!B2:H144,7, FALSE))</f>
      </c>
      <c r="S1263">
        <f>IF(IFERROR(VLOOKUP(E1263,Store_Showcase!B2:I144,8, FALSE), TRUE)=TRUE, IF(IFERROR(VLOOKUP(E1263,Store_SRP!B2:I110,8, FALSE), TRUE)=TRUE,VLOOKUP(E1263,Store_VAM!B2:I273,8, FALSE),VLOOKUP(E1263,Store_SRP!B2:I110,8, FALSE)), VLOOKUP(E1263,Store_Showcase!B2:I144,8, FALSE))</f>
      </c>
      <c r="T1263">
        <f>VLOOKUP(G1263,Sku_Consolidated!A2:R957,18,FALSE)</f>
      </c>
      <c r="U1263">
        <v>6241</v>
      </c>
      <c r="V1263">
        <f>IF(VLOOKUP(G1263,Sku_Consolidated!A2:S957,19,FALSE)="SHOWCASE", VLOOKUP(E1263,Store_Showcase!B2:L144,11, FALSE), IF(VLOOKUP(G1263,Sku_Consolidated!A2:S957,19,FALSE)="VAM",VLOOKUP(E1263,Store_VAM!B2:L273,11, FALSE),VLOOKUP(E1263,Store_SRP!B2:L110,11, FALSE)))</f>
      </c>
      <c r="W1263">
        <f>VLOOKUP(G1263,Sku_Consolidated!A2:W957,11,FALSE)</f>
      </c>
      <c r="X1263">
        <f>VLOOKUP(G1263,Sku_Consolidated!A2:H957,8,FALSE)</f>
      </c>
      <c r="Y1263">
        <f>VLOOKUP(G1263,Sku_Consolidated!A2:I957,9,FALSE)</f>
      </c>
      <c r="Z1263" t="s">
        <v>38</v>
      </c>
      <c r="AA1263">
        <f>VLOOKUP(G1263,Sku_Consolidated!A2:E957,5,FALSE)</f>
      </c>
      <c r="AB1263">
        <f>IF(VLOOKUP(G1263,Sku_Consolidated!A2:S957,19,FALSE)="SHOWCASE", VLOOKUP(E1263,Store_Showcase!B2:N144,13, FALSE), IF(VLOOKUP(G1263,Sku_Consolidated!A2:S957,19,FALSE)="VAM",VLOOKUP(E1263,Store_VAM!B2:N273,13, FALSE),VLOOKUP(E1263,Store_SRP!B2:N110,13, FALSE)))</f>
      </c>
      <c r="AC1263">
        <f>IF(IFERROR(AB1263,TRUE)=TRUE, "-","OK")</f>
      </c>
      <c r="AD1263" s="8" t="s">
        <v>2759</v>
      </c>
      <c r="AE1263" s="8" t="s">
        <v>39</v>
      </c>
      <c r="AF1263">
        <f>IF(IFERROR(VLOOKUP(E1263,Store_Showcase!B2:H144,{5}, FALSE), TRUE)=TRUE, IF(IFERROR(VLOOKUP(E1263,Store_SRP!B2:H110,{5}, FALSE), TRUE)=TRUE,VLOOKUP(E1263,Store_VAM!B2:H273,{5}, FALSE),VLOOKUP(E1263,Store_SRP!B2:H110,{5}, FALSE)), VLOOKUP(E1263,Store_Showcase!B2:H144,{5}, FALSE))</f>
      </c>
      <c r="AG1263">
        <f>IF(IFERROR(VLOOKUP(E1263,Store_Showcase!B2:H144,{6}, FALSE), TRUE)=TRUE, IF(IFERROR(VLOOKUP(E1263,Store_SRP!B2:H110,{6}, FALSE), TRUE)=TRUE,VLOOKUP(E1263,Store_VAM!B2:H273,{6}, FALSE),VLOOKUP(E1263,Store_SRP!B2:H110,{6}, FALSE)), VLOOKUP(E1263,Store_Showcase!B2:H144,{6}, FALSE))</f>
      </c>
      <c r="AH1263">
        <f>VLOOKUP(G1263,Sku_Consolidated!A2:R957,18,FALSE)</f>
      </c>
      <c r="AI1263">
        <f>VLOOKUP(G1263,Sku_Consolidated!A2:S957,19,FALSE)</f>
      </c>
      <c r="AJ1263">
        <f>VLOOKUP(G1263,Sku_Consolidated!A2:T957,20,FALSE)</f>
      </c>
    </row>
    <row r="1264" spans="1:36" x14ac:dyDescent="0.25">
      <c r="A1264">
        <v>2024</v>
      </c>
      <c r="B1264" t="s">
        <v>31</v>
      </c>
      <c r="C1264" t="s">
        <v>32</v>
      </c>
      <c r="D1264" t="s">
        <v>33</v>
      </c>
      <c r="E1264">
        <v>402</v>
      </c>
      <c r="F1264">
        <f>IF(IFERROR(VLOOKUP(E1264,Store_Showcase!B2:H144,{2}, FALSE), TRUE)=TRUE, IF(IFERROR(VLOOKUP(E1264,Store_SRP!B2:H110,{2}, FALSE), TRUE)=TRUE,VLOOKUP(E1264,Store_VAM!B2:H273,{2}, FALSE),VLOOKUP(E1264,Store_SRP!B2:H110,{2}, FALSE)), VLOOKUP(E1264,Store_Showcase!B2:H144,{2}, FALSE))</f>
      </c>
      <c r="G1264">
        <v>655320</v>
      </c>
      <c r="H1264" t="s">
        <v>380</v>
      </c>
      <c r="I1264" s="8" t="s">
        <v>2760</v>
      </c>
      <c r="J1264" t="s">
        <v>36</v>
      </c>
      <c r="K1264" s="8">
        <f>IF(J1264="PCK", I1264, 0)</f>
      </c>
      <c r="L1264" s="8">
        <f>IF(J1264="KLS", I1264, IF(J1264="PCK", I1264*VLOOKUP(G1264,Sku_Consolidated!A2:U957,21, FALSE),I1264*VLOOKUP(G1264,Sku_Consolidated!A2:U957,21, FALSE)))</f>
      </c>
      <c r="M1264" s="8">
        <f>IF(J1264="PCS", I1264, 0)</f>
      </c>
      <c r="N1264" s="8" t="s">
        <v>2761</v>
      </c>
      <c r="O1264" s="8">
        <f>N1264 * VLOOKUP(E1264&amp;VLOOKUP(G1264,Sku_Consolidated!A2:Q957,17,FALSE),Sku_CommRate!A2:E1002, 5, FALSE)</f>
      </c>
      <c r="P1264" s="8">
        <f>N1264 - O1264</f>
      </c>
      <c r="Q1264">
        <f>VLOOKUP(G1264,Sku_Consolidated!A2:G957,7, FALSE)</f>
      </c>
      <c r="R1264">
        <f>IF(IFERROR(VLOOKUP(E1264,Store_Showcase!B2:H144,7, FALSE), TRUE)=TRUE, IF(IFERROR(VLOOKUP(E1264,Store_SRP!B2:H110,7, FALSE), TRUE)=TRUE,VLOOKUP(E1264,Store_VAM!B2:H273,7, FALSE),VLOOKUP(E1264,Store_SRP!B2:H110,7, FALSE)), VLOOKUP(E1264,Store_Showcase!B2:H144,7, FALSE))</f>
      </c>
      <c r="S1264">
        <f>IF(IFERROR(VLOOKUP(E1264,Store_Showcase!B2:I144,8, FALSE), TRUE)=TRUE, IF(IFERROR(VLOOKUP(E1264,Store_SRP!B2:I110,8, FALSE), TRUE)=TRUE,VLOOKUP(E1264,Store_VAM!B2:I273,8, FALSE),VLOOKUP(E1264,Store_SRP!B2:I110,8, FALSE)), VLOOKUP(E1264,Store_Showcase!B2:I144,8, FALSE))</f>
      </c>
      <c r="T1264">
        <f>VLOOKUP(G1264,Sku_Consolidated!A2:R957,18,FALSE)</f>
      </c>
      <c r="U1264">
        <v>6245</v>
      </c>
      <c r="V1264">
        <f>IF(VLOOKUP(G1264,Sku_Consolidated!A2:S957,19,FALSE)="SHOWCASE", VLOOKUP(E1264,Store_Showcase!B2:L144,11, FALSE), IF(VLOOKUP(G1264,Sku_Consolidated!A2:S957,19,FALSE)="VAM",VLOOKUP(E1264,Store_VAM!B2:L273,11, FALSE),VLOOKUP(E1264,Store_SRP!B2:L110,11, FALSE)))</f>
      </c>
      <c r="W1264">
        <f>VLOOKUP(G1264,Sku_Consolidated!A2:W957,11,FALSE)</f>
      </c>
      <c r="X1264">
        <f>VLOOKUP(G1264,Sku_Consolidated!A2:H957,8,FALSE)</f>
      </c>
      <c r="Y1264">
        <f>VLOOKUP(G1264,Sku_Consolidated!A2:I957,9,FALSE)</f>
      </c>
      <c r="Z1264" t="s">
        <v>38</v>
      </c>
      <c r="AA1264">
        <f>VLOOKUP(G1264,Sku_Consolidated!A2:E957,5,FALSE)</f>
      </c>
      <c r="AB1264">
        <f>IF(VLOOKUP(G1264,Sku_Consolidated!A2:S957,19,FALSE)="SHOWCASE", VLOOKUP(E1264,Store_Showcase!B2:N144,13, FALSE), IF(VLOOKUP(G1264,Sku_Consolidated!A2:S957,19,FALSE)="VAM",VLOOKUP(E1264,Store_VAM!B2:N273,13, FALSE),VLOOKUP(E1264,Store_SRP!B2:N110,13, FALSE)))</f>
      </c>
      <c r="AC1264">
        <f>IF(IFERROR(AB1264,TRUE)=TRUE, "-","OK")</f>
      </c>
      <c r="AD1264" s="8" t="s">
        <v>2761</v>
      </c>
      <c r="AE1264" s="8" t="s">
        <v>39</v>
      </c>
      <c r="AF1264">
        <f>IF(IFERROR(VLOOKUP(E1264,Store_Showcase!B2:H144,{5}, FALSE), TRUE)=TRUE, IF(IFERROR(VLOOKUP(E1264,Store_SRP!B2:H110,{5}, FALSE), TRUE)=TRUE,VLOOKUP(E1264,Store_VAM!B2:H273,{5}, FALSE),VLOOKUP(E1264,Store_SRP!B2:H110,{5}, FALSE)), VLOOKUP(E1264,Store_Showcase!B2:H144,{5}, FALSE))</f>
      </c>
      <c r="AG1264">
        <f>IF(IFERROR(VLOOKUP(E1264,Store_Showcase!B2:H144,{6}, FALSE), TRUE)=TRUE, IF(IFERROR(VLOOKUP(E1264,Store_SRP!B2:H110,{6}, FALSE), TRUE)=TRUE,VLOOKUP(E1264,Store_VAM!B2:H273,{6}, FALSE),VLOOKUP(E1264,Store_SRP!B2:H110,{6}, FALSE)), VLOOKUP(E1264,Store_Showcase!B2:H144,{6}, FALSE))</f>
      </c>
      <c r="AH1264">
        <f>VLOOKUP(G1264,Sku_Consolidated!A2:R957,18,FALSE)</f>
      </c>
      <c r="AI1264">
        <f>VLOOKUP(G1264,Sku_Consolidated!A2:S957,19,FALSE)</f>
      </c>
      <c r="AJ1264">
        <f>VLOOKUP(G1264,Sku_Consolidated!A2:T957,20,FALSE)</f>
      </c>
    </row>
    <row r="1265" spans="1:36" x14ac:dyDescent="0.25">
      <c r="A1265">
        <v>2024</v>
      </c>
      <c r="B1265" t="s">
        <v>31</v>
      </c>
      <c r="C1265" t="s">
        <v>32</v>
      </c>
      <c r="D1265" t="s">
        <v>33</v>
      </c>
      <c r="E1265">
        <v>495</v>
      </c>
      <c r="F1265">
        <f>IF(IFERROR(VLOOKUP(E1265,Store_Showcase!B2:H144,{2}, FALSE), TRUE)=TRUE, IF(IFERROR(VLOOKUP(E1265,Store_SRP!B2:H110,{2}, FALSE), TRUE)=TRUE,VLOOKUP(E1265,Store_VAM!B2:H273,{2}, FALSE),VLOOKUP(E1265,Store_SRP!B2:H110,{2}, FALSE)), VLOOKUP(E1265,Store_Showcase!B2:H144,{2}, FALSE))</f>
      </c>
      <c r="G1265">
        <v>655734</v>
      </c>
      <c r="H1265" t="s">
        <v>232</v>
      </c>
      <c r="I1265" s="8" t="s">
        <v>2485</v>
      </c>
      <c r="J1265" t="s">
        <v>36</v>
      </c>
      <c r="K1265" s="8">
        <f>IF(J1265="PCK", I1265, 0)</f>
      </c>
      <c r="L1265" s="8">
        <f>IF(J1265="KLS", I1265, IF(J1265="PCK", I1265*VLOOKUP(G1265,Sku_Consolidated!A2:U957,21, FALSE),I1265*VLOOKUP(G1265,Sku_Consolidated!A2:U957,21, FALSE)))</f>
      </c>
      <c r="M1265" s="8">
        <f>IF(J1265="PCS", I1265, 0)</f>
      </c>
      <c r="N1265" s="8" t="s">
        <v>2762</v>
      </c>
      <c r="O1265" s="8">
        <f>N1265 * VLOOKUP(E1265&amp;VLOOKUP(G1265,Sku_Consolidated!A2:Q957,17,FALSE),Sku_CommRate!A2:E1002, 5, FALSE)</f>
      </c>
      <c r="P1265" s="8">
        <f>N1265 - O1265</f>
      </c>
      <c r="Q1265">
        <f>VLOOKUP(G1265,Sku_Consolidated!A2:G957,7, FALSE)</f>
      </c>
      <c r="R1265">
        <f>IF(IFERROR(VLOOKUP(E1265,Store_Showcase!B2:H144,7, FALSE), TRUE)=TRUE, IF(IFERROR(VLOOKUP(E1265,Store_SRP!B2:H110,7, FALSE), TRUE)=TRUE,VLOOKUP(E1265,Store_VAM!B2:H273,7, FALSE),VLOOKUP(E1265,Store_SRP!B2:H110,7, FALSE)), VLOOKUP(E1265,Store_Showcase!B2:H144,7, FALSE))</f>
      </c>
      <c r="S1265">
        <f>IF(IFERROR(VLOOKUP(E1265,Store_Showcase!B2:I144,8, FALSE), TRUE)=TRUE, IF(IFERROR(VLOOKUP(E1265,Store_SRP!B2:I110,8, FALSE), TRUE)=TRUE,VLOOKUP(E1265,Store_VAM!B2:I273,8, FALSE),VLOOKUP(E1265,Store_SRP!B2:I110,8, FALSE)), VLOOKUP(E1265,Store_Showcase!B2:I144,8, FALSE))</f>
      </c>
      <c r="T1265">
        <f>VLOOKUP(G1265,Sku_Consolidated!A2:R957,18,FALSE)</f>
      </c>
      <c r="U1265">
        <v>6455</v>
      </c>
      <c r="V1265">
        <f>IF(VLOOKUP(G1265,Sku_Consolidated!A2:S957,19,FALSE)="SHOWCASE", VLOOKUP(E1265,Store_Showcase!B2:L144,11, FALSE), IF(VLOOKUP(G1265,Sku_Consolidated!A2:S957,19,FALSE)="VAM",VLOOKUP(E1265,Store_VAM!B2:L273,11, FALSE),VLOOKUP(E1265,Store_SRP!B2:L110,11, FALSE)))</f>
      </c>
      <c r="W1265">
        <f>VLOOKUP(G1265,Sku_Consolidated!A2:W957,11,FALSE)</f>
      </c>
      <c r="X1265">
        <f>VLOOKUP(G1265,Sku_Consolidated!A2:H957,8,FALSE)</f>
      </c>
      <c r="Y1265">
        <f>VLOOKUP(G1265,Sku_Consolidated!A2:I957,9,FALSE)</f>
      </c>
      <c r="Z1265" t="s">
        <v>38</v>
      </c>
      <c r="AA1265">
        <f>VLOOKUP(G1265,Sku_Consolidated!A2:E957,5,FALSE)</f>
      </c>
      <c r="AB1265">
        <f>IF(VLOOKUP(G1265,Sku_Consolidated!A2:S957,19,FALSE)="SHOWCASE", VLOOKUP(E1265,Store_Showcase!B2:N144,13, FALSE), IF(VLOOKUP(G1265,Sku_Consolidated!A2:S957,19,FALSE)="VAM",VLOOKUP(E1265,Store_VAM!B2:N273,13, FALSE),VLOOKUP(E1265,Store_SRP!B2:N110,13, FALSE)))</f>
      </c>
      <c r="AC1265">
        <f>IF(IFERROR(AB1265,TRUE)=TRUE, "-","OK")</f>
      </c>
      <c r="AD1265" s="8" t="s">
        <v>2762</v>
      </c>
      <c r="AE1265" s="8" t="s">
        <v>39</v>
      </c>
      <c r="AF1265">
        <f>IF(IFERROR(VLOOKUP(E1265,Store_Showcase!B2:H144,{5}, FALSE), TRUE)=TRUE, IF(IFERROR(VLOOKUP(E1265,Store_SRP!B2:H110,{5}, FALSE), TRUE)=TRUE,VLOOKUP(E1265,Store_VAM!B2:H273,{5}, FALSE),VLOOKUP(E1265,Store_SRP!B2:H110,{5}, FALSE)), VLOOKUP(E1265,Store_Showcase!B2:H144,{5}, FALSE))</f>
      </c>
      <c r="AG1265">
        <f>IF(IFERROR(VLOOKUP(E1265,Store_Showcase!B2:H144,{6}, FALSE), TRUE)=TRUE, IF(IFERROR(VLOOKUP(E1265,Store_SRP!B2:H110,{6}, FALSE), TRUE)=TRUE,VLOOKUP(E1265,Store_VAM!B2:H273,{6}, FALSE),VLOOKUP(E1265,Store_SRP!B2:H110,{6}, FALSE)), VLOOKUP(E1265,Store_Showcase!B2:H144,{6}, FALSE))</f>
      </c>
      <c r="AH1265">
        <f>VLOOKUP(G1265,Sku_Consolidated!A2:R957,18,FALSE)</f>
      </c>
      <c r="AI1265">
        <f>VLOOKUP(G1265,Sku_Consolidated!A2:S957,19,FALSE)</f>
      </c>
      <c r="AJ1265">
        <f>VLOOKUP(G1265,Sku_Consolidated!A2:T957,20,FALSE)</f>
      </c>
    </row>
    <row r="1266" spans="1:36" x14ac:dyDescent="0.25">
      <c r="A1266">
        <v>2024</v>
      </c>
      <c r="B1266" t="s">
        <v>31</v>
      </c>
      <c r="C1266" t="s">
        <v>32</v>
      </c>
      <c r="D1266" t="s">
        <v>33</v>
      </c>
      <c r="E1266">
        <v>207</v>
      </c>
      <c r="F1266">
        <f>IF(IFERROR(VLOOKUP(E1266,Store_Showcase!B2:H144,{2}, FALSE), TRUE)=TRUE, IF(IFERROR(VLOOKUP(E1266,Store_SRP!B2:H110,{2}, FALSE), TRUE)=TRUE,VLOOKUP(E1266,Store_VAM!B2:H273,{2}, FALSE),VLOOKUP(E1266,Store_SRP!B2:H110,{2}, FALSE)), VLOOKUP(E1266,Store_Showcase!B2:H144,{2}, FALSE))</f>
      </c>
      <c r="G1266">
        <v>670214</v>
      </c>
      <c r="H1266" t="s">
        <v>1451</v>
      </c>
      <c r="I1266" s="8" t="s">
        <v>2763</v>
      </c>
      <c r="J1266" t="s">
        <v>36</v>
      </c>
      <c r="K1266" s="8">
        <f>IF(J1266="PCK", I1266, 0)</f>
      </c>
      <c r="L1266" s="8">
        <f>IF(J1266="KLS", I1266, IF(J1266="PCK", I1266*VLOOKUP(G1266,Sku_Consolidated!A2:U957,21, FALSE),I1266*VLOOKUP(G1266,Sku_Consolidated!A2:U957,21, FALSE)))</f>
      </c>
      <c r="M1266" s="8">
        <f>IF(J1266="PCS", I1266, 0)</f>
      </c>
      <c r="N1266" s="8" t="s">
        <v>2764</v>
      </c>
      <c r="O1266" s="8">
        <f>N1266 * VLOOKUP(E1266&amp;VLOOKUP(G1266,Sku_Consolidated!A2:Q957,17,FALSE),Sku_CommRate!A2:E1002, 5, FALSE)</f>
      </c>
      <c r="P1266" s="8">
        <f>N1266 - O1266</f>
      </c>
      <c r="Q1266">
        <f>VLOOKUP(G1266,Sku_Consolidated!A2:G957,7, FALSE)</f>
      </c>
      <c r="R1266">
        <f>IF(IFERROR(VLOOKUP(E1266,Store_Showcase!B2:H144,7, FALSE), TRUE)=TRUE, IF(IFERROR(VLOOKUP(E1266,Store_SRP!B2:H110,7, FALSE), TRUE)=TRUE,VLOOKUP(E1266,Store_VAM!B2:H273,7, FALSE),VLOOKUP(E1266,Store_SRP!B2:H110,7, FALSE)), VLOOKUP(E1266,Store_Showcase!B2:H144,7, FALSE))</f>
      </c>
      <c r="S1266">
        <f>IF(IFERROR(VLOOKUP(E1266,Store_Showcase!B2:I144,8, FALSE), TRUE)=TRUE, IF(IFERROR(VLOOKUP(E1266,Store_SRP!B2:I110,8, FALSE), TRUE)=TRUE,VLOOKUP(E1266,Store_VAM!B2:I273,8, FALSE),VLOOKUP(E1266,Store_SRP!B2:I110,8, FALSE)), VLOOKUP(E1266,Store_Showcase!B2:I144,8, FALSE))</f>
      </c>
      <c r="T1266">
        <f>VLOOKUP(G1266,Sku_Consolidated!A2:R957,18,FALSE)</f>
      </c>
      <c r="U1266">
        <v>8441</v>
      </c>
      <c r="V1266">
        <f>IF(VLOOKUP(G1266,Sku_Consolidated!A2:S957,19,FALSE)="SHOWCASE", VLOOKUP(E1266,Store_Showcase!B2:L144,11, FALSE), IF(VLOOKUP(G1266,Sku_Consolidated!A2:S957,19,FALSE)="VAM",VLOOKUP(E1266,Store_VAM!B2:L273,11, FALSE),VLOOKUP(E1266,Store_SRP!B2:L110,11, FALSE)))</f>
      </c>
      <c r="W1266">
        <f>VLOOKUP(G1266,Sku_Consolidated!A2:W957,11,FALSE)</f>
      </c>
      <c r="X1266">
        <f>VLOOKUP(G1266,Sku_Consolidated!A2:H957,8,FALSE)</f>
      </c>
      <c r="Y1266">
        <f>VLOOKUP(G1266,Sku_Consolidated!A2:I957,9,FALSE)</f>
      </c>
      <c r="Z1266" t="s">
        <v>38</v>
      </c>
      <c r="AA1266">
        <f>VLOOKUP(G1266,Sku_Consolidated!A2:E957,5,FALSE)</f>
      </c>
      <c r="AB1266">
        <f>IF(VLOOKUP(G1266,Sku_Consolidated!A2:S957,19,FALSE)="SHOWCASE", VLOOKUP(E1266,Store_Showcase!B2:N144,13, FALSE), IF(VLOOKUP(G1266,Sku_Consolidated!A2:S957,19,FALSE)="VAM",VLOOKUP(E1266,Store_VAM!B2:N273,13, FALSE),VLOOKUP(E1266,Store_SRP!B2:N110,13, FALSE)))</f>
      </c>
      <c r="AC1266">
        <f>IF(IFERROR(AB1266,TRUE)=TRUE, "-","OK")</f>
      </c>
      <c r="AD1266" s="8" t="s">
        <v>2765</v>
      </c>
      <c r="AE1266" s="8" t="s">
        <v>2766</v>
      </c>
      <c r="AF1266">
        <f>IF(IFERROR(VLOOKUP(E1266,Store_Showcase!B2:H144,{5}, FALSE), TRUE)=TRUE, IF(IFERROR(VLOOKUP(E1266,Store_SRP!B2:H110,{5}, FALSE), TRUE)=TRUE,VLOOKUP(E1266,Store_VAM!B2:H273,{5}, FALSE),VLOOKUP(E1266,Store_SRP!B2:H110,{5}, FALSE)), VLOOKUP(E1266,Store_Showcase!B2:H144,{5}, FALSE))</f>
      </c>
      <c r="AG1266">
        <f>IF(IFERROR(VLOOKUP(E1266,Store_Showcase!B2:H144,{6}, FALSE), TRUE)=TRUE, IF(IFERROR(VLOOKUP(E1266,Store_SRP!B2:H110,{6}, FALSE), TRUE)=TRUE,VLOOKUP(E1266,Store_VAM!B2:H273,{6}, FALSE),VLOOKUP(E1266,Store_SRP!B2:H110,{6}, FALSE)), VLOOKUP(E1266,Store_Showcase!B2:H144,{6}, FALSE))</f>
      </c>
      <c r="AH1266">
        <f>VLOOKUP(G1266,Sku_Consolidated!A2:R957,18,FALSE)</f>
      </c>
      <c r="AI1266">
        <f>VLOOKUP(G1266,Sku_Consolidated!A2:S957,19,FALSE)</f>
      </c>
      <c r="AJ1266">
        <f>VLOOKUP(G1266,Sku_Consolidated!A2:T957,20,FALSE)</f>
      </c>
    </row>
    <row r="1267" spans="1:36" x14ac:dyDescent="0.25">
      <c r="A1267">
        <v>2024</v>
      </c>
      <c r="B1267" t="s">
        <v>31</v>
      </c>
      <c r="C1267" t="s">
        <v>32</v>
      </c>
      <c r="D1267" t="s">
        <v>33</v>
      </c>
      <c r="E1267">
        <v>721</v>
      </c>
      <c r="F1267">
        <f>IF(IFERROR(VLOOKUP(E1267,Store_Showcase!B2:H144,{2}, FALSE), TRUE)=TRUE, IF(IFERROR(VLOOKUP(E1267,Store_SRP!B2:H110,{2}, FALSE), TRUE)=TRUE,VLOOKUP(E1267,Store_VAM!B2:H273,{2}, FALSE),VLOOKUP(E1267,Store_SRP!B2:H110,{2}, FALSE)), VLOOKUP(E1267,Store_Showcase!B2:H144,{2}, FALSE))</f>
      </c>
      <c r="G1267">
        <v>657353</v>
      </c>
      <c r="H1267" t="s">
        <v>779</v>
      </c>
      <c r="I1267" s="8" t="s">
        <v>1643</v>
      </c>
      <c r="J1267" t="s">
        <v>12</v>
      </c>
      <c r="K1267" s="8">
        <f>IF(J1267="PCK", I1267, 0)</f>
      </c>
      <c r="L1267" s="8">
        <f>IF(J1267="KLS", I1267, IF(J1267="PCK", I1267*VLOOKUP(G1267,Sku_Consolidated!A2:U957,21, FALSE),I1267*VLOOKUP(G1267,Sku_Consolidated!A2:U957,21, FALSE)))</f>
      </c>
      <c r="M1267" s="8">
        <f>IF(J1267="PCS", I1267, 0)</f>
      </c>
      <c r="N1267" s="8" t="s">
        <v>2767</v>
      </c>
      <c r="O1267" s="8">
        <f>N1267 * VLOOKUP(E1267&amp;VLOOKUP(G1267,Sku_Consolidated!A2:Q957,17,FALSE),Sku_CommRate!A2:E1002, 5, FALSE)</f>
      </c>
      <c r="P1267" s="8">
        <f>N1267 - O1267</f>
      </c>
      <c r="Q1267">
        <f>VLOOKUP(G1267,Sku_Consolidated!A2:G957,7, FALSE)</f>
      </c>
      <c r="R1267">
        <f>IF(IFERROR(VLOOKUP(E1267,Store_Showcase!B2:H144,7, FALSE), TRUE)=TRUE, IF(IFERROR(VLOOKUP(E1267,Store_SRP!B2:H110,7, FALSE), TRUE)=TRUE,VLOOKUP(E1267,Store_VAM!B2:H273,7, FALSE),VLOOKUP(E1267,Store_SRP!B2:H110,7, FALSE)), VLOOKUP(E1267,Store_Showcase!B2:H144,7, FALSE))</f>
      </c>
      <c r="S1267">
        <f>IF(IFERROR(VLOOKUP(E1267,Store_Showcase!B2:I144,8, FALSE), TRUE)=TRUE, IF(IFERROR(VLOOKUP(E1267,Store_SRP!B2:I110,8, FALSE), TRUE)=TRUE,VLOOKUP(E1267,Store_VAM!B2:I273,8, FALSE),VLOOKUP(E1267,Store_SRP!B2:I110,8, FALSE)), VLOOKUP(E1267,Store_Showcase!B2:I144,8, FALSE))</f>
      </c>
      <c r="T1267">
        <f>VLOOKUP(G1267,Sku_Consolidated!A2:R957,18,FALSE)</f>
      </c>
      <c r="U1267">
        <v>4806532531588</v>
      </c>
      <c r="V1267">
        <f>IF(VLOOKUP(G1267,Sku_Consolidated!A2:S957,19,FALSE)="SHOWCASE", VLOOKUP(E1267,Store_Showcase!B2:L144,11, FALSE), IF(VLOOKUP(G1267,Sku_Consolidated!A2:S957,19,FALSE)="VAM",VLOOKUP(E1267,Store_VAM!B2:L273,11, FALSE),VLOOKUP(E1267,Store_SRP!B2:L110,11, FALSE)))</f>
      </c>
      <c r="W1267">
        <f>VLOOKUP(G1267,Sku_Consolidated!A2:W957,11,FALSE)</f>
      </c>
      <c r="X1267">
        <f>VLOOKUP(G1267,Sku_Consolidated!A2:H957,8,FALSE)</f>
      </c>
      <c r="Y1267">
        <f>VLOOKUP(G1267,Sku_Consolidated!A2:I957,9,FALSE)</f>
      </c>
      <c r="Z1267" t="s">
        <v>38</v>
      </c>
      <c r="AA1267">
        <f>VLOOKUP(G1267,Sku_Consolidated!A2:E957,5,FALSE)</f>
      </c>
      <c r="AB1267">
        <f>IF(VLOOKUP(G1267,Sku_Consolidated!A2:S957,19,FALSE)="SHOWCASE", VLOOKUP(E1267,Store_Showcase!B2:N144,13, FALSE), IF(VLOOKUP(G1267,Sku_Consolidated!A2:S957,19,FALSE)="VAM",VLOOKUP(E1267,Store_VAM!B2:N273,13, FALSE),VLOOKUP(E1267,Store_SRP!B2:N110,13, FALSE)))</f>
      </c>
      <c r="AC1267">
        <f>IF(IFERROR(AB1267,TRUE)=TRUE, "-","OK")</f>
      </c>
      <c r="AD1267" s="8" t="s">
        <v>2768</v>
      </c>
      <c r="AE1267" s="8" t="s">
        <v>2769</v>
      </c>
      <c r="AF1267">
        <f>IF(IFERROR(VLOOKUP(E1267,Store_Showcase!B2:H144,{5}, FALSE), TRUE)=TRUE, IF(IFERROR(VLOOKUP(E1267,Store_SRP!B2:H110,{5}, FALSE), TRUE)=TRUE,VLOOKUP(E1267,Store_VAM!B2:H273,{5}, FALSE),VLOOKUP(E1267,Store_SRP!B2:H110,{5}, FALSE)), VLOOKUP(E1267,Store_Showcase!B2:H144,{5}, FALSE))</f>
      </c>
      <c r="AG1267">
        <f>IF(IFERROR(VLOOKUP(E1267,Store_Showcase!B2:H144,{6}, FALSE), TRUE)=TRUE, IF(IFERROR(VLOOKUP(E1267,Store_SRP!B2:H110,{6}, FALSE), TRUE)=TRUE,VLOOKUP(E1267,Store_VAM!B2:H273,{6}, FALSE),VLOOKUP(E1267,Store_SRP!B2:H110,{6}, FALSE)), VLOOKUP(E1267,Store_Showcase!B2:H144,{6}, FALSE))</f>
      </c>
      <c r="AH1267">
        <f>VLOOKUP(G1267,Sku_Consolidated!A2:R957,18,FALSE)</f>
      </c>
      <c r="AI1267">
        <f>VLOOKUP(G1267,Sku_Consolidated!A2:S957,19,FALSE)</f>
      </c>
      <c r="AJ1267">
        <f>VLOOKUP(G1267,Sku_Consolidated!A2:T957,20,FALSE)</f>
      </c>
    </row>
    <row r="1268" spans="1:36" x14ac:dyDescent="0.25">
      <c r="A1268">
        <v>2024</v>
      </c>
      <c r="B1268" t="s">
        <v>31</v>
      </c>
      <c r="C1268" t="s">
        <v>32</v>
      </c>
      <c r="D1268" t="s">
        <v>33</v>
      </c>
      <c r="E1268">
        <v>137</v>
      </c>
      <c r="F1268">
        <f>IF(IFERROR(VLOOKUP(E1268,Store_Showcase!B2:H144,{2}, FALSE), TRUE)=TRUE, IF(IFERROR(VLOOKUP(E1268,Store_SRP!B2:H110,{2}, FALSE), TRUE)=TRUE,VLOOKUP(E1268,Store_VAM!B2:H273,{2}, FALSE),VLOOKUP(E1268,Store_SRP!B2:H110,{2}, FALSE)), VLOOKUP(E1268,Store_Showcase!B2:H144,{2}, FALSE))</f>
      </c>
      <c r="G1268">
        <v>662375</v>
      </c>
      <c r="H1268" t="s">
        <v>1376</v>
      </c>
      <c r="I1268" s="8" t="s">
        <v>1643</v>
      </c>
      <c r="J1268" t="s">
        <v>493</v>
      </c>
      <c r="K1268" s="8">
        <f>IF(J1268="PCK", I1268, 0)</f>
      </c>
      <c r="L1268" s="8">
        <f>IF(J1268="KLS", I1268, IF(J1268="PCK", I1268*VLOOKUP(G1268,Sku_Consolidated!A2:U957,21, FALSE),I1268*VLOOKUP(G1268,Sku_Consolidated!A2:U957,21, FALSE)))</f>
      </c>
      <c r="M1268" s="8">
        <f>IF(J1268="PCS", I1268, 0)</f>
      </c>
      <c r="N1268" s="8" t="s">
        <v>2767</v>
      </c>
      <c r="O1268" s="8">
        <f>N1268 * VLOOKUP(E1268&amp;VLOOKUP(G1268,Sku_Consolidated!A2:Q957,17,FALSE),Sku_CommRate!A2:E1002, 5, FALSE)</f>
      </c>
      <c r="P1268" s="8">
        <f>N1268 - O1268</f>
      </c>
      <c r="Q1268">
        <f>VLOOKUP(G1268,Sku_Consolidated!A2:G957,7, FALSE)</f>
      </c>
      <c r="R1268">
        <f>IF(IFERROR(VLOOKUP(E1268,Store_Showcase!B2:H144,7, FALSE), TRUE)=TRUE, IF(IFERROR(VLOOKUP(E1268,Store_SRP!B2:H110,7, FALSE), TRUE)=TRUE,VLOOKUP(E1268,Store_VAM!B2:H273,7, FALSE),VLOOKUP(E1268,Store_SRP!B2:H110,7, FALSE)), VLOOKUP(E1268,Store_Showcase!B2:H144,7, FALSE))</f>
      </c>
      <c r="S1268">
        <f>IF(IFERROR(VLOOKUP(E1268,Store_Showcase!B2:I144,8, FALSE), TRUE)=TRUE, IF(IFERROR(VLOOKUP(E1268,Store_SRP!B2:I110,8, FALSE), TRUE)=TRUE,VLOOKUP(E1268,Store_VAM!B2:I273,8, FALSE),VLOOKUP(E1268,Store_SRP!B2:I110,8, FALSE)), VLOOKUP(E1268,Store_Showcase!B2:I144,8, FALSE))</f>
      </c>
      <c r="T1268">
        <f>VLOOKUP(G1268,Sku_Consolidated!A2:R957,18,FALSE)</f>
      </c>
      <c r="U1268">
        <v>4806532531601</v>
      </c>
      <c r="V1268">
        <f>IF(VLOOKUP(G1268,Sku_Consolidated!A2:S957,19,FALSE)="SHOWCASE", VLOOKUP(E1268,Store_Showcase!B2:L144,11, FALSE), IF(VLOOKUP(G1268,Sku_Consolidated!A2:S957,19,FALSE)="VAM",VLOOKUP(E1268,Store_VAM!B2:L273,11, FALSE),VLOOKUP(E1268,Store_SRP!B2:L110,11, FALSE)))</f>
      </c>
      <c r="W1268">
        <f>VLOOKUP(G1268,Sku_Consolidated!A2:W957,11,FALSE)</f>
      </c>
      <c r="X1268">
        <f>VLOOKUP(G1268,Sku_Consolidated!A2:H957,8,FALSE)</f>
      </c>
      <c r="Y1268">
        <f>VLOOKUP(G1268,Sku_Consolidated!A2:I957,9,FALSE)</f>
      </c>
      <c r="Z1268" t="s">
        <v>38</v>
      </c>
      <c r="AA1268">
        <f>VLOOKUP(G1268,Sku_Consolidated!A2:E957,5,FALSE)</f>
      </c>
      <c r="AB1268">
        <f>IF(VLOOKUP(G1268,Sku_Consolidated!A2:S957,19,FALSE)="SHOWCASE", VLOOKUP(E1268,Store_Showcase!B2:N144,13, FALSE), IF(VLOOKUP(G1268,Sku_Consolidated!A2:S957,19,FALSE)="VAM",VLOOKUP(E1268,Store_VAM!B2:N273,13, FALSE),VLOOKUP(E1268,Store_SRP!B2:N110,13, FALSE)))</f>
      </c>
      <c r="AC1268">
        <f>IF(IFERROR(AB1268,TRUE)=TRUE, "-","OK")</f>
      </c>
      <c r="AD1268" s="8" t="s">
        <v>2768</v>
      </c>
      <c r="AE1268" s="8" t="s">
        <v>2769</v>
      </c>
      <c r="AF1268">
        <f>IF(IFERROR(VLOOKUP(E1268,Store_Showcase!B2:H144,{5}, FALSE), TRUE)=TRUE, IF(IFERROR(VLOOKUP(E1268,Store_SRP!B2:H110,{5}, FALSE), TRUE)=TRUE,VLOOKUP(E1268,Store_VAM!B2:H273,{5}, FALSE),VLOOKUP(E1268,Store_SRP!B2:H110,{5}, FALSE)), VLOOKUP(E1268,Store_Showcase!B2:H144,{5}, FALSE))</f>
      </c>
      <c r="AG1268">
        <f>IF(IFERROR(VLOOKUP(E1268,Store_Showcase!B2:H144,{6}, FALSE), TRUE)=TRUE, IF(IFERROR(VLOOKUP(E1268,Store_SRP!B2:H110,{6}, FALSE), TRUE)=TRUE,VLOOKUP(E1268,Store_VAM!B2:H273,{6}, FALSE),VLOOKUP(E1268,Store_SRP!B2:H110,{6}, FALSE)), VLOOKUP(E1268,Store_Showcase!B2:H144,{6}, FALSE))</f>
      </c>
      <c r="AH1268">
        <f>VLOOKUP(G1268,Sku_Consolidated!A2:R957,18,FALSE)</f>
      </c>
      <c r="AI1268">
        <f>VLOOKUP(G1268,Sku_Consolidated!A2:S957,19,FALSE)</f>
      </c>
      <c r="AJ1268">
        <f>VLOOKUP(G1268,Sku_Consolidated!A2:T957,20,FALSE)</f>
      </c>
    </row>
    <row r="1269" spans="1:36" x14ac:dyDescent="0.25">
      <c r="A1269">
        <v>2024</v>
      </c>
      <c r="B1269" t="s">
        <v>31</v>
      </c>
      <c r="C1269" t="s">
        <v>32</v>
      </c>
      <c r="D1269" t="s">
        <v>33</v>
      </c>
      <c r="E1269">
        <v>144</v>
      </c>
      <c r="F1269">
        <f>IF(IFERROR(VLOOKUP(E1269,Store_Showcase!B2:H144,{2}, FALSE), TRUE)=TRUE, IF(IFERROR(VLOOKUP(E1269,Store_SRP!B2:H110,{2}, FALSE), TRUE)=TRUE,VLOOKUP(E1269,Store_VAM!B2:H273,{2}, FALSE),VLOOKUP(E1269,Store_SRP!B2:H110,{2}, FALSE)), VLOOKUP(E1269,Store_Showcase!B2:H144,{2}, FALSE))</f>
      </c>
      <c r="G1269">
        <v>662375</v>
      </c>
      <c r="H1269" t="s">
        <v>1376</v>
      </c>
      <c r="I1269" s="8" t="s">
        <v>1643</v>
      </c>
      <c r="J1269" t="s">
        <v>493</v>
      </c>
      <c r="K1269" s="8">
        <f>IF(J1269="PCK", I1269, 0)</f>
      </c>
      <c r="L1269" s="8">
        <f>IF(J1269="KLS", I1269, IF(J1269="PCK", I1269*VLOOKUP(G1269,Sku_Consolidated!A2:U957,21, FALSE),I1269*VLOOKUP(G1269,Sku_Consolidated!A2:U957,21, FALSE)))</f>
      </c>
      <c r="M1269" s="8">
        <f>IF(J1269="PCS", I1269, 0)</f>
      </c>
      <c r="N1269" s="8" t="s">
        <v>2767</v>
      </c>
      <c r="O1269" s="8">
        <f>N1269 * VLOOKUP(E1269&amp;VLOOKUP(G1269,Sku_Consolidated!A2:Q957,17,FALSE),Sku_CommRate!A2:E1002, 5, FALSE)</f>
      </c>
      <c r="P1269" s="8">
        <f>N1269 - O1269</f>
      </c>
      <c r="Q1269">
        <f>VLOOKUP(G1269,Sku_Consolidated!A2:G957,7, FALSE)</f>
      </c>
      <c r="R1269">
        <f>IF(IFERROR(VLOOKUP(E1269,Store_Showcase!B2:H144,7, FALSE), TRUE)=TRUE, IF(IFERROR(VLOOKUP(E1269,Store_SRP!B2:H110,7, FALSE), TRUE)=TRUE,VLOOKUP(E1269,Store_VAM!B2:H273,7, FALSE),VLOOKUP(E1269,Store_SRP!B2:H110,7, FALSE)), VLOOKUP(E1269,Store_Showcase!B2:H144,7, FALSE))</f>
      </c>
      <c r="S1269">
        <f>IF(IFERROR(VLOOKUP(E1269,Store_Showcase!B2:I144,8, FALSE), TRUE)=TRUE, IF(IFERROR(VLOOKUP(E1269,Store_SRP!B2:I110,8, FALSE), TRUE)=TRUE,VLOOKUP(E1269,Store_VAM!B2:I273,8, FALSE),VLOOKUP(E1269,Store_SRP!B2:I110,8, FALSE)), VLOOKUP(E1269,Store_Showcase!B2:I144,8, FALSE))</f>
      </c>
      <c r="T1269">
        <f>VLOOKUP(G1269,Sku_Consolidated!A2:R957,18,FALSE)</f>
      </c>
      <c r="U1269">
        <v>4806532531601</v>
      </c>
      <c r="V1269">
        <f>IF(VLOOKUP(G1269,Sku_Consolidated!A2:S957,19,FALSE)="SHOWCASE", VLOOKUP(E1269,Store_Showcase!B2:L144,11, FALSE), IF(VLOOKUP(G1269,Sku_Consolidated!A2:S957,19,FALSE)="VAM",VLOOKUP(E1269,Store_VAM!B2:L273,11, FALSE),VLOOKUP(E1269,Store_SRP!B2:L110,11, FALSE)))</f>
      </c>
      <c r="W1269">
        <f>VLOOKUP(G1269,Sku_Consolidated!A2:W957,11,FALSE)</f>
      </c>
      <c r="X1269">
        <f>VLOOKUP(G1269,Sku_Consolidated!A2:H957,8,FALSE)</f>
      </c>
      <c r="Y1269">
        <f>VLOOKUP(G1269,Sku_Consolidated!A2:I957,9,FALSE)</f>
      </c>
      <c r="Z1269" t="s">
        <v>38</v>
      </c>
      <c r="AA1269">
        <f>VLOOKUP(G1269,Sku_Consolidated!A2:E957,5,FALSE)</f>
      </c>
      <c r="AB1269">
        <f>IF(VLOOKUP(G1269,Sku_Consolidated!A2:S957,19,FALSE)="SHOWCASE", VLOOKUP(E1269,Store_Showcase!B2:N144,13, FALSE), IF(VLOOKUP(G1269,Sku_Consolidated!A2:S957,19,FALSE)="VAM",VLOOKUP(E1269,Store_VAM!B2:N273,13, FALSE),VLOOKUP(E1269,Store_SRP!B2:N110,13, FALSE)))</f>
      </c>
      <c r="AC1269">
        <f>IF(IFERROR(AB1269,TRUE)=TRUE, "-","OK")</f>
      </c>
      <c r="AD1269" s="8" t="s">
        <v>2768</v>
      </c>
      <c r="AE1269" s="8" t="s">
        <v>2769</v>
      </c>
      <c r="AF1269">
        <f>IF(IFERROR(VLOOKUP(E1269,Store_Showcase!B2:H144,{5}, FALSE), TRUE)=TRUE, IF(IFERROR(VLOOKUP(E1269,Store_SRP!B2:H110,{5}, FALSE), TRUE)=TRUE,VLOOKUP(E1269,Store_VAM!B2:H273,{5}, FALSE),VLOOKUP(E1269,Store_SRP!B2:H110,{5}, FALSE)), VLOOKUP(E1269,Store_Showcase!B2:H144,{5}, FALSE))</f>
      </c>
      <c r="AG1269">
        <f>IF(IFERROR(VLOOKUP(E1269,Store_Showcase!B2:H144,{6}, FALSE), TRUE)=TRUE, IF(IFERROR(VLOOKUP(E1269,Store_SRP!B2:H110,{6}, FALSE), TRUE)=TRUE,VLOOKUP(E1269,Store_VAM!B2:H273,{6}, FALSE),VLOOKUP(E1269,Store_SRP!B2:H110,{6}, FALSE)), VLOOKUP(E1269,Store_Showcase!B2:H144,{6}, FALSE))</f>
      </c>
      <c r="AH1269">
        <f>VLOOKUP(G1269,Sku_Consolidated!A2:R957,18,FALSE)</f>
      </c>
      <c r="AI1269">
        <f>VLOOKUP(G1269,Sku_Consolidated!A2:S957,19,FALSE)</f>
      </c>
      <c r="AJ1269">
        <f>VLOOKUP(G1269,Sku_Consolidated!A2:T957,20,FALSE)</f>
      </c>
    </row>
    <row r="1270" spans="1:36" x14ac:dyDescent="0.25">
      <c r="A1270">
        <v>2024</v>
      </c>
      <c r="B1270" t="s">
        <v>31</v>
      </c>
      <c r="C1270" t="s">
        <v>32</v>
      </c>
      <c r="D1270" t="s">
        <v>33</v>
      </c>
      <c r="E1270">
        <v>813</v>
      </c>
      <c r="F1270">
        <f>IF(IFERROR(VLOOKUP(E1270,Store_Showcase!B2:H144,{2}, FALSE), TRUE)=TRUE, IF(IFERROR(VLOOKUP(E1270,Store_SRP!B2:H110,{2}, FALSE), TRUE)=TRUE,VLOOKUP(E1270,Store_VAM!B2:H273,{2}, FALSE),VLOOKUP(E1270,Store_SRP!B2:H110,{2}, FALSE)), VLOOKUP(E1270,Store_Showcase!B2:H144,{2}, FALSE))</f>
      </c>
      <c r="G1270">
        <v>657353</v>
      </c>
      <c r="H1270" t="s">
        <v>779</v>
      </c>
      <c r="I1270" s="8" t="s">
        <v>1643</v>
      </c>
      <c r="J1270" t="s">
        <v>12</v>
      </c>
      <c r="K1270" s="8">
        <f>IF(J1270="PCK", I1270, 0)</f>
      </c>
      <c r="L1270" s="8">
        <f>IF(J1270="KLS", I1270, IF(J1270="PCK", I1270*VLOOKUP(G1270,Sku_Consolidated!A2:U957,21, FALSE),I1270*VLOOKUP(G1270,Sku_Consolidated!A2:U957,21, FALSE)))</f>
      </c>
      <c r="M1270" s="8">
        <f>IF(J1270="PCS", I1270, 0)</f>
      </c>
      <c r="N1270" s="8" t="s">
        <v>2770</v>
      </c>
      <c r="O1270" s="8">
        <f>N1270 * VLOOKUP(E1270&amp;VLOOKUP(G1270,Sku_Consolidated!A2:Q957,17,FALSE),Sku_CommRate!A2:E1002, 5, FALSE)</f>
      </c>
      <c r="P1270" s="8">
        <f>N1270 - O1270</f>
      </c>
      <c r="Q1270">
        <f>VLOOKUP(G1270,Sku_Consolidated!A2:G957,7, FALSE)</f>
      </c>
      <c r="R1270">
        <f>IF(IFERROR(VLOOKUP(E1270,Store_Showcase!B2:H144,7, FALSE), TRUE)=TRUE, IF(IFERROR(VLOOKUP(E1270,Store_SRP!B2:H110,7, FALSE), TRUE)=TRUE,VLOOKUP(E1270,Store_VAM!B2:H273,7, FALSE),VLOOKUP(E1270,Store_SRP!B2:H110,7, FALSE)), VLOOKUP(E1270,Store_Showcase!B2:H144,7, FALSE))</f>
      </c>
      <c r="S1270">
        <f>IF(IFERROR(VLOOKUP(E1270,Store_Showcase!B2:I144,8, FALSE), TRUE)=TRUE, IF(IFERROR(VLOOKUP(E1270,Store_SRP!B2:I110,8, FALSE), TRUE)=TRUE,VLOOKUP(E1270,Store_VAM!B2:I273,8, FALSE),VLOOKUP(E1270,Store_SRP!B2:I110,8, FALSE)), VLOOKUP(E1270,Store_Showcase!B2:I144,8, FALSE))</f>
      </c>
      <c r="T1270">
        <f>VLOOKUP(G1270,Sku_Consolidated!A2:R957,18,FALSE)</f>
      </c>
      <c r="U1270">
        <v>4806532531588</v>
      </c>
      <c r="V1270">
        <f>IF(VLOOKUP(G1270,Sku_Consolidated!A2:S957,19,FALSE)="SHOWCASE", VLOOKUP(E1270,Store_Showcase!B2:L144,11, FALSE), IF(VLOOKUP(G1270,Sku_Consolidated!A2:S957,19,FALSE)="VAM",VLOOKUP(E1270,Store_VAM!B2:L273,11, FALSE),VLOOKUP(E1270,Store_SRP!B2:L110,11, FALSE)))</f>
      </c>
      <c r="W1270">
        <f>VLOOKUP(G1270,Sku_Consolidated!A2:W957,11,FALSE)</f>
      </c>
      <c r="X1270">
        <f>VLOOKUP(G1270,Sku_Consolidated!A2:H957,8,FALSE)</f>
      </c>
      <c r="Y1270">
        <f>VLOOKUP(G1270,Sku_Consolidated!A2:I957,9,FALSE)</f>
      </c>
      <c r="Z1270" t="s">
        <v>38</v>
      </c>
      <c r="AA1270">
        <f>VLOOKUP(G1270,Sku_Consolidated!A2:E957,5,FALSE)</f>
      </c>
      <c r="AB1270">
        <f>IF(VLOOKUP(G1270,Sku_Consolidated!A2:S957,19,FALSE)="SHOWCASE", VLOOKUP(E1270,Store_Showcase!B2:N144,13, FALSE), IF(VLOOKUP(G1270,Sku_Consolidated!A2:S957,19,FALSE)="VAM",VLOOKUP(E1270,Store_VAM!B2:N273,13, FALSE),VLOOKUP(E1270,Store_SRP!B2:N110,13, FALSE)))</f>
      </c>
      <c r="AC1270">
        <f>IF(IFERROR(AB1270,TRUE)=TRUE, "-","OK")</f>
      </c>
      <c r="AD1270" s="8" t="s">
        <v>2771</v>
      </c>
      <c r="AE1270" s="8" t="s">
        <v>2772</v>
      </c>
      <c r="AF1270">
        <f>IF(IFERROR(VLOOKUP(E1270,Store_Showcase!B2:H144,{5}, FALSE), TRUE)=TRUE, IF(IFERROR(VLOOKUP(E1270,Store_SRP!B2:H110,{5}, FALSE), TRUE)=TRUE,VLOOKUP(E1270,Store_VAM!B2:H273,{5}, FALSE),VLOOKUP(E1270,Store_SRP!B2:H110,{5}, FALSE)), VLOOKUP(E1270,Store_Showcase!B2:H144,{5}, FALSE))</f>
      </c>
      <c r="AG1270">
        <f>IF(IFERROR(VLOOKUP(E1270,Store_Showcase!B2:H144,{6}, FALSE), TRUE)=TRUE, IF(IFERROR(VLOOKUP(E1270,Store_SRP!B2:H110,{6}, FALSE), TRUE)=TRUE,VLOOKUP(E1270,Store_VAM!B2:H273,{6}, FALSE),VLOOKUP(E1270,Store_SRP!B2:H110,{6}, FALSE)), VLOOKUP(E1270,Store_Showcase!B2:H144,{6}, FALSE))</f>
      </c>
      <c r="AH1270">
        <f>VLOOKUP(G1270,Sku_Consolidated!A2:R957,18,FALSE)</f>
      </c>
      <c r="AI1270">
        <f>VLOOKUP(G1270,Sku_Consolidated!A2:S957,19,FALSE)</f>
      </c>
      <c r="AJ1270">
        <f>VLOOKUP(G1270,Sku_Consolidated!A2:T957,20,FALSE)</f>
      </c>
    </row>
    <row r="1271" spans="1:36" x14ac:dyDescent="0.25">
      <c r="A1271">
        <v>2024</v>
      </c>
      <c r="B1271" t="s">
        <v>31</v>
      </c>
      <c r="C1271" t="s">
        <v>32</v>
      </c>
      <c r="D1271" t="s">
        <v>33</v>
      </c>
      <c r="E1271">
        <v>468</v>
      </c>
      <c r="F1271">
        <f>IF(IFERROR(VLOOKUP(E1271,Store_Showcase!B2:H144,{2}, FALSE), TRUE)=TRUE, IF(IFERROR(VLOOKUP(E1271,Store_SRP!B2:H110,{2}, FALSE), TRUE)=TRUE,VLOOKUP(E1271,Store_VAM!B2:H273,{2}, FALSE),VLOOKUP(E1271,Store_SRP!B2:H110,{2}, FALSE)), VLOOKUP(E1271,Store_Showcase!B2:H144,{2}, FALSE))</f>
      </c>
      <c r="G1271">
        <v>655833</v>
      </c>
      <c r="H1271" t="s">
        <v>1577</v>
      </c>
      <c r="I1271" s="8" t="s">
        <v>2502</v>
      </c>
      <c r="J1271" t="s">
        <v>36</v>
      </c>
      <c r="K1271" s="8">
        <f>IF(J1271="PCK", I1271, 0)</f>
      </c>
      <c r="L1271" s="8">
        <f>IF(J1271="KLS", I1271, IF(J1271="PCK", I1271*VLOOKUP(G1271,Sku_Consolidated!A2:U957,21, FALSE),I1271*VLOOKUP(G1271,Sku_Consolidated!A2:U957,21, FALSE)))</f>
      </c>
      <c r="M1271" s="8">
        <f>IF(J1271="PCS", I1271, 0)</f>
      </c>
      <c r="N1271" s="8" t="s">
        <v>2773</v>
      </c>
      <c r="O1271" s="8">
        <f>N1271 * VLOOKUP(E1271&amp;VLOOKUP(G1271,Sku_Consolidated!A2:Q957,17,FALSE),Sku_CommRate!A2:E1002, 5, FALSE)</f>
      </c>
      <c r="P1271" s="8">
        <f>N1271 - O1271</f>
      </c>
      <c r="Q1271">
        <f>VLOOKUP(G1271,Sku_Consolidated!A2:G957,7, FALSE)</f>
      </c>
      <c r="R1271">
        <f>IF(IFERROR(VLOOKUP(E1271,Store_Showcase!B2:H144,7, FALSE), TRUE)=TRUE, IF(IFERROR(VLOOKUP(E1271,Store_SRP!B2:H110,7, FALSE), TRUE)=TRUE,VLOOKUP(E1271,Store_VAM!B2:H273,7, FALSE),VLOOKUP(E1271,Store_SRP!B2:H110,7, FALSE)), VLOOKUP(E1271,Store_Showcase!B2:H144,7, FALSE))</f>
      </c>
      <c r="S1271">
        <f>IF(IFERROR(VLOOKUP(E1271,Store_Showcase!B2:I144,8, FALSE), TRUE)=TRUE, IF(IFERROR(VLOOKUP(E1271,Store_SRP!B2:I110,8, FALSE), TRUE)=TRUE,VLOOKUP(E1271,Store_VAM!B2:I273,8, FALSE),VLOOKUP(E1271,Store_SRP!B2:I110,8, FALSE)), VLOOKUP(E1271,Store_Showcase!B2:I144,8, FALSE))</f>
      </c>
      <c r="T1271">
        <f>VLOOKUP(G1271,Sku_Consolidated!A2:R957,18,FALSE)</f>
      </c>
      <c r="U1271">
        <v>6490</v>
      </c>
      <c r="V1271">
        <f>IF(VLOOKUP(G1271,Sku_Consolidated!A2:S957,19,FALSE)="SHOWCASE", VLOOKUP(E1271,Store_Showcase!B2:L144,11, FALSE), IF(VLOOKUP(G1271,Sku_Consolidated!A2:S957,19,FALSE)="VAM",VLOOKUP(E1271,Store_VAM!B2:L273,11, FALSE),VLOOKUP(E1271,Store_SRP!B2:L110,11, FALSE)))</f>
      </c>
      <c r="W1271">
        <f>VLOOKUP(G1271,Sku_Consolidated!A2:W957,11,FALSE)</f>
      </c>
      <c r="X1271">
        <f>VLOOKUP(G1271,Sku_Consolidated!A2:H957,8,FALSE)</f>
      </c>
      <c r="Y1271">
        <f>VLOOKUP(G1271,Sku_Consolidated!A2:I957,9,FALSE)</f>
      </c>
      <c r="Z1271" t="s">
        <v>38</v>
      </c>
      <c r="AA1271">
        <f>VLOOKUP(G1271,Sku_Consolidated!A2:E957,5,FALSE)</f>
      </c>
      <c r="AB1271">
        <f>IF(VLOOKUP(G1271,Sku_Consolidated!A2:S957,19,FALSE)="SHOWCASE", VLOOKUP(E1271,Store_Showcase!B2:N144,13, FALSE), IF(VLOOKUP(G1271,Sku_Consolidated!A2:S957,19,FALSE)="VAM",VLOOKUP(E1271,Store_VAM!B2:N273,13, FALSE),VLOOKUP(E1271,Store_SRP!B2:N110,13, FALSE)))</f>
      </c>
      <c r="AC1271">
        <f>IF(IFERROR(AB1271,TRUE)=TRUE, "-","OK")</f>
      </c>
      <c r="AD1271" s="8" t="s">
        <v>2773</v>
      </c>
      <c r="AE1271" s="8" t="s">
        <v>39</v>
      </c>
      <c r="AF1271">
        <f>IF(IFERROR(VLOOKUP(E1271,Store_Showcase!B2:H144,{5}, FALSE), TRUE)=TRUE, IF(IFERROR(VLOOKUP(E1271,Store_SRP!B2:H110,{5}, FALSE), TRUE)=TRUE,VLOOKUP(E1271,Store_VAM!B2:H273,{5}, FALSE),VLOOKUP(E1271,Store_SRP!B2:H110,{5}, FALSE)), VLOOKUP(E1271,Store_Showcase!B2:H144,{5}, FALSE))</f>
      </c>
      <c r="AG1271">
        <f>IF(IFERROR(VLOOKUP(E1271,Store_Showcase!B2:H144,{6}, FALSE), TRUE)=TRUE, IF(IFERROR(VLOOKUP(E1271,Store_SRP!B2:H110,{6}, FALSE), TRUE)=TRUE,VLOOKUP(E1271,Store_VAM!B2:H273,{6}, FALSE),VLOOKUP(E1271,Store_SRP!B2:H110,{6}, FALSE)), VLOOKUP(E1271,Store_Showcase!B2:H144,{6}, FALSE))</f>
      </c>
      <c r="AH1271">
        <f>VLOOKUP(G1271,Sku_Consolidated!A2:R957,18,FALSE)</f>
      </c>
      <c r="AI1271">
        <f>VLOOKUP(G1271,Sku_Consolidated!A2:S957,19,FALSE)</f>
      </c>
      <c r="AJ1271">
        <f>VLOOKUP(G1271,Sku_Consolidated!A2:T957,20,FALSE)</f>
      </c>
    </row>
    <row r="1272" spans="1:36" x14ac:dyDescent="0.25">
      <c r="A1272">
        <v>2024</v>
      </c>
      <c r="B1272" t="s">
        <v>31</v>
      </c>
      <c r="C1272" t="s">
        <v>32</v>
      </c>
      <c r="D1272" t="s">
        <v>33</v>
      </c>
      <c r="E1272">
        <v>736</v>
      </c>
      <c r="F1272">
        <f>IF(IFERROR(VLOOKUP(E1272,Store_Showcase!B2:H144,{2}, FALSE), TRUE)=TRUE, IF(IFERROR(VLOOKUP(E1272,Store_SRP!B2:H110,{2}, FALSE), TRUE)=TRUE,VLOOKUP(E1272,Store_VAM!B2:H273,{2}, FALSE),VLOOKUP(E1272,Store_SRP!B2:H110,{2}, FALSE)), VLOOKUP(E1272,Store_Showcase!B2:H144,{2}, FALSE))</f>
      </c>
      <c r="G1272">
        <v>693084</v>
      </c>
      <c r="H1272" t="s">
        <v>943</v>
      </c>
      <c r="I1272" s="8" t="s">
        <v>2774</v>
      </c>
      <c r="J1272" t="s">
        <v>36</v>
      </c>
      <c r="K1272" s="8">
        <f>IF(J1272="PCK", I1272, 0)</f>
      </c>
      <c r="L1272" s="8">
        <f>IF(J1272="KLS", I1272, IF(J1272="PCK", I1272*VLOOKUP(G1272,Sku_Consolidated!A2:U957,21, FALSE),I1272*VLOOKUP(G1272,Sku_Consolidated!A2:U957,21, FALSE)))</f>
      </c>
      <c r="M1272" s="8">
        <f>IF(J1272="PCS", I1272, 0)</f>
      </c>
      <c r="N1272" s="8" t="s">
        <v>2775</v>
      </c>
      <c r="O1272" s="8">
        <f>N1272 * VLOOKUP(E1272&amp;VLOOKUP(G1272,Sku_Consolidated!A2:Q957,17,FALSE),Sku_CommRate!A2:E1002, 5, FALSE)</f>
      </c>
      <c r="P1272" s="8">
        <f>N1272 - O1272</f>
      </c>
      <c r="Q1272">
        <f>VLOOKUP(G1272,Sku_Consolidated!A2:G957,7, FALSE)</f>
      </c>
      <c r="R1272">
        <f>IF(IFERROR(VLOOKUP(E1272,Store_Showcase!B2:H144,7, FALSE), TRUE)=TRUE, IF(IFERROR(VLOOKUP(E1272,Store_SRP!B2:H110,7, FALSE), TRUE)=TRUE,VLOOKUP(E1272,Store_VAM!B2:H273,7, FALSE),VLOOKUP(E1272,Store_SRP!B2:H110,7, FALSE)), VLOOKUP(E1272,Store_Showcase!B2:H144,7, FALSE))</f>
      </c>
      <c r="S1272">
        <f>IF(IFERROR(VLOOKUP(E1272,Store_Showcase!B2:I144,8, FALSE), TRUE)=TRUE, IF(IFERROR(VLOOKUP(E1272,Store_SRP!B2:I110,8, FALSE), TRUE)=TRUE,VLOOKUP(E1272,Store_VAM!B2:I273,8, FALSE),VLOOKUP(E1272,Store_SRP!B2:I110,8, FALSE)), VLOOKUP(E1272,Store_Showcase!B2:I144,8, FALSE))</f>
      </c>
      <c r="T1272">
        <f>VLOOKUP(G1272,Sku_Consolidated!A2:R957,18,FALSE)</f>
      </c>
      <c r="U1272">
        <v>13687</v>
      </c>
      <c r="V1272">
        <f>IF(VLOOKUP(G1272,Sku_Consolidated!A2:S957,19,FALSE)="SHOWCASE", VLOOKUP(E1272,Store_Showcase!B2:L144,11, FALSE), IF(VLOOKUP(G1272,Sku_Consolidated!A2:S957,19,FALSE)="VAM",VLOOKUP(E1272,Store_VAM!B2:L273,11, FALSE),VLOOKUP(E1272,Store_SRP!B2:L110,11, FALSE)))</f>
      </c>
      <c r="W1272">
        <f>VLOOKUP(G1272,Sku_Consolidated!A2:W957,11,FALSE)</f>
      </c>
      <c r="X1272">
        <f>VLOOKUP(G1272,Sku_Consolidated!A2:H957,8,FALSE)</f>
      </c>
      <c r="Y1272">
        <f>VLOOKUP(G1272,Sku_Consolidated!A2:I957,9,FALSE)</f>
      </c>
      <c r="Z1272" t="s">
        <v>38</v>
      </c>
      <c r="AA1272">
        <f>VLOOKUP(G1272,Sku_Consolidated!A2:E957,5,FALSE)</f>
      </c>
      <c r="AB1272">
        <f>IF(VLOOKUP(G1272,Sku_Consolidated!A2:S957,19,FALSE)="SHOWCASE", VLOOKUP(E1272,Store_Showcase!B2:N144,13, FALSE), IF(VLOOKUP(G1272,Sku_Consolidated!A2:S957,19,FALSE)="VAM",VLOOKUP(E1272,Store_VAM!B2:N273,13, FALSE),VLOOKUP(E1272,Store_SRP!B2:N110,13, FALSE)))</f>
      </c>
      <c r="AC1272">
        <f>IF(IFERROR(AB1272,TRUE)=TRUE, "-","OK")</f>
      </c>
      <c r="AD1272" s="8" t="s">
        <v>2775</v>
      </c>
      <c r="AE1272" s="8" t="s">
        <v>39</v>
      </c>
      <c r="AF1272">
        <f>IF(IFERROR(VLOOKUP(E1272,Store_Showcase!B2:H144,{5}, FALSE), TRUE)=TRUE, IF(IFERROR(VLOOKUP(E1272,Store_SRP!B2:H110,{5}, FALSE), TRUE)=TRUE,VLOOKUP(E1272,Store_VAM!B2:H273,{5}, FALSE),VLOOKUP(E1272,Store_SRP!B2:H110,{5}, FALSE)), VLOOKUP(E1272,Store_Showcase!B2:H144,{5}, FALSE))</f>
      </c>
      <c r="AG1272">
        <f>IF(IFERROR(VLOOKUP(E1272,Store_Showcase!B2:H144,{6}, FALSE), TRUE)=TRUE, IF(IFERROR(VLOOKUP(E1272,Store_SRP!B2:H110,{6}, FALSE), TRUE)=TRUE,VLOOKUP(E1272,Store_VAM!B2:H273,{6}, FALSE),VLOOKUP(E1272,Store_SRP!B2:H110,{6}, FALSE)), VLOOKUP(E1272,Store_Showcase!B2:H144,{6}, FALSE))</f>
      </c>
      <c r="AH1272">
        <f>VLOOKUP(G1272,Sku_Consolidated!A2:R957,18,FALSE)</f>
      </c>
      <c r="AI1272">
        <f>VLOOKUP(G1272,Sku_Consolidated!A2:S957,19,FALSE)</f>
      </c>
      <c r="AJ1272">
        <f>VLOOKUP(G1272,Sku_Consolidated!A2:T957,20,FALSE)</f>
      </c>
    </row>
    <row r="1273" spans="1:36" x14ac:dyDescent="0.25">
      <c r="A1273">
        <v>2024</v>
      </c>
      <c r="B1273" t="s">
        <v>31</v>
      </c>
      <c r="C1273" t="s">
        <v>32</v>
      </c>
      <c r="D1273" t="s">
        <v>33</v>
      </c>
      <c r="E1273">
        <v>402</v>
      </c>
      <c r="F1273">
        <f>IF(IFERROR(VLOOKUP(E1273,Store_Showcase!B2:H144,{2}, FALSE), TRUE)=TRUE, IF(IFERROR(VLOOKUP(E1273,Store_SRP!B2:H110,{2}, FALSE), TRUE)=TRUE,VLOOKUP(E1273,Store_VAM!B2:H273,{2}, FALSE),VLOOKUP(E1273,Store_SRP!B2:H110,{2}, FALSE)), VLOOKUP(E1273,Store_Showcase!B2:H144,{2}, FALSE))</f>
      </c>
      <c r="G1273">
        <v>656324</v>
      </c>
      <c r="H1273" t="s">
        <v>748</v>
      </c>
      <c r="I1273" s="8" t="s">
        <v>2776</v>
      </c>
      <c r="J1273" t="s">
        <v>36</v>
      </c>
      <c r="K1273" s="8">
        <f>IF(J1273="PCK", I1273, 0)</f>
      </c>
      <c r="L1273" s="8">
        <f>IF(J1273="KLS", I1273, IF(J1273="PCK", I1273*VLOOKUP(G1273,Sku_Consolidated!A2:U957,21, FALSE),I1273*VLOOKUP(G1273,Sku_Consolidated!A2:U957,21, FALSE)))</f>
      </c>
      <c r="M1273" s="8">
        <f>IF(J1273="PCS", I1273, 0)</f>
      </c>
      <c r="N1273" s="8" t="s">
        <v>2777</v>
      </c>
      <c r="O1273" s="8">
        <f>N1273 * VLOOKUP(E1273&amp;VLOOKUP(G1273,Sku_Consolidated!A2:Q957,17,FALSE),Sku_CommRate!A2:E1002, 5, FALSE)</f>
      </c>
      <c r="P1273" s="8">
        <f>N1273 - O1273</f>
      </c>
      <c r="Q1273">
        <f>VLOOKUP(G1273,Sku_Consolidated!A2:G957,7, FALSE)</f>
      </c>
      <c r="R1273">
        <f>IF(IFERROR(VLOOKUP(E1273,Store_Showcase!B2:H144,7, FALSE), TRUE)=TRUE, IF(IFERROR(VLOOKUP(E1273,Store_SRP!B2:H110,7, FALSE), TRUE)=TRUE,VLOOKUP(E1273,Store_VAM!B2:H273,7, FALSE),VLOOKUP(E1273,Store_SRP!B2:H110,7, FALSE)), VLOOKUP(E1273,Store_Showcase!B2:H144,7, FALSE))</f>
      </c>
      <c r="S1273">
        <f>IF(IFERROR(VLOOKUP(E1273,Store_Showcase!B2:I144,8, FALSE), TRUE)=TRUE, IF(IFERROR(VLOOKUP(E1273,Store_SRP!B2:I110,8, FALSE), TRUE)=TRUE,VLOOKUP(E1273,Store_VAM!B2:I273,8, FALSE),VLOOKUP(E1273,Store_SRP!B2:I110,8, FALSE)), VLOOKUP(E1273,Store_Showcase!B2:I144,8, FALSE))</f>
      </c>
      <c r="T1273">
        <f>VLOOKUP(G1273,Sku_Consolidated!A2:R957,18,FALSE)</f>
      </c>
      <c r="U1273">
        <v>6777</v>
      </c>
      <c r="V1273">
        <f>IF(VLOOKUP(G1273,Sku_Consolidated!A2:S957,19,FALSE)="SHOWCASE", VLOOKUP(E1273,Store_Showcase!B2:L144,11, FALSE), IF(VLOOKUP(G1273,Sku_Consolidated!A2:S957,19,FALSE)="VAM",VLOOKUP(E1273,Store_VAM!B2:L273,11, FALSE),VLOOKUP(E1273,Store_SRP!B2:L110,11, FALSE)))</f>
      </c>
      <c r="W1273">
        <f>VLOOKUP(G1273,Sku_Consolidated!A2:W957,11,FALSE)</f>
      </c>
      <c r="X1273">
        <f>VLOOKUP(G1273,Sku_Consolidated!A2:H957,8,FALSE)</f>
      </c>
      <c r="Y1273">
        <f>VLOOKUP(G1273,Sku_Consolidated!A2:I957,9,FALSE)</f>
      </c>
      <c r="Z1273" t="s">
        <v>38</v>
      </c>
      <c r="AA1273">
        <f>VLOOKUP(G1273,Sku_Consolidated!A2:E957,5,FALSE)</f>
      </c>
      <c r="AB1273">
        <f>IF(VLOOKUP(G1273,Sku_Consolidated!A2:S957,19,FALSE)="SHOWCASE", VLOOKUP(E1273,Store_Showcase!B2:N144,13, FALSE), IF(VLOOKUP(G1273,Sku_Consolidated!A2:S957,19,FALSE)="VAM",VLOOKUP(E1273,Store_VAM!B2:N273,13, FALSE),VLOOKUP(E1273,Store_SRP!B2:N110,13, FALSE)))</f>
      </c>
      <c r="AC1273">
        <f>IF(IFERROR(AB1273,TRUE)=TRUE, "-","OK")</f>
      </c>
      <c r="AD1273" s="8" t="s">
        <v>2778</v>
      </c>
      <c r="AE1273" s="8" t="s">
        <v>2779</v>
      </c>
      <c r="AF1273">
        <f>IF(IFERROR(VLOOKUP(E1273,Store_Showcase!B2:H144,{5}, FALSE), TRUE)=TRUE, IF(IFERROR(VLOOKUP(E1273,Store_SRP!B2:H110,{5}, FALSE), TRUE)=TRUE,VLOOKUP(E1273,Store_VAM!B2:H273,{5}, FALSE),VLOOKUP(E1273,Store_SRP!B2:H110,{5}, FALSE)), VLOOKUP(E1273,Store_Showcase!B2:H144,{5}, FALSE))</f>
      </c>
      <c r="AG1273">
        <f>IF(IFERROR(VLOOKUP(E1273,Store_Showcase!B2:H144,{6}, FALSE), TRUE)=TRUE, IF(IFERROR(VLOOKUP(E1273,Store_SRP!B2:H110,{6}, FALSE), TRUE)=TRUE,VLOOKUP(E1273,Store_VAM!B2:H273,{6}, FALSE),VLOOKUP(E1273,Store_SRP!B2:H110,{6}, FALSE)), VLOOKUP(E1273,Store_Showcase!B2:H144,{6}, FALSE))</f>
      </c>
      <c r="AH1273">
        <f>VLOOKUP(G1273,Sku_Consolidated!A2:R957,18,FALSE)</f>
      </c>
      <c r="AI1273">
        <f>VLOOKUP(G1273,Sku_Consolidated!A2:S957,19,FALSE)</f>
      </c>
      <c r="AJ1273">
        <f>VLOOKUP(G1273,Sku_Consolidated!A2:T957,20,FALSE)</f>
      </c>
    </row>
    <row r="1274" spans="1:36" x14ac:dyDescent="0.25">
      <c r="A1274">
        <v>2024</v>
      </c>
      <c r="B1274" t="s">
        <v>31</v>
      </c>
      <c r="C1274" t="s">
        <v>32</v>
      </c>
      <c r="D1274" t="s">
        <v>33</v>
      </c>
      <c r="E1274">
        <v>231</v>
      </c>
      <c r="F1274">
        <f>IF(IFERROR(VLOOKUP(E1274,Store_Showcase!B2:H144,{2}, FALSE), TRUE)=TRUE, IF(IFERROR(VLOOKUP(E1274,Store_SRP!B2:H110,{2}, FALSE), TRUE)=TRUE,VLOOKUP(E1274,Store_VAM!B2:H273,{2}, FALSE),VLOOKUP(E1274,Store_SRP!B2:H110,{2}, FALSE)), VLOOKUP(E1274,Store_Showcase!B2:H144,{2}, FALSE))</f>
      </c>
      <c r="G1274">
        <v>655315</v>
      </c>
      <c r="H1274" t="s">
        <v>34</v>
      </c>
      <c r="I1274" s="8" t="s">
        <v>2780</v>
      </c>
      <c r="J1274" t="s">
        <v>36</v>
      </c>
      <c r="K1274" s="8">
        <f>IF(J1274="PCK", I1274, 0)</f>
      </c>
      <c r="L1274" s="8">
        <f>IF(J1274="KLS", I1274, IF(J1274="PCK", I1274*VLOOKUP(G1274,Sku_Consolidated!A2:U957,21, FALSE),I1274*VLOOKUP(G1274,Sku_Consolidated!A2:U957,21, FALSE)))</f>
      </c>
      <c r="M1274" s="8">
        <f>IF(J1274="PCS", I1274, 0)</f>
      </c>
      <c r="N1274" s="8" t="s">
        <v>2781</v>
      </c>
      <c r="O1274" s="8">
        <f>N1274 * VLOOKUP(E1274&amp;VLOOKUP(G1274,Sku_Consolidated!A2:Q957,17,FALSE),Sku_CommRate!A2:E1002, 5, FALSE)</f>
      </c>
      <c r="P1274" s="8">
        <f>N1274 - O1274</f>
      </c>
      <c r="Q1274">
        <f>VLOOKUP(G1274,Sku_Consolidated!A2:G957,7, FALSE)</f>
      </c>
      <c r="R1274">
        <f>IF(IFERROR(VLOOKUP(E1274,Store_Showcase!B2:H144,7, FALSE), TRUE)=TRUE, IF(IFERROR(VLOOKUP(E1274,Store_SRP!B2:H110,7, FALSE), TRUE)=TRUE,VLOOKUP(E1274,Store_VAM!B2:H273,7, FALSE),VLOOKUP(E1274,Store_SRP!B2:H110,7, FALSE)), VLOOKUP(E1274,Store_Showcase!B2:H144,7, FALSE))</f>
      </c>
      <c r="S1274">
        <f>IF(IFERROR(VLOOKUP(E1274,Store_Showcase!B2:I144,8, FALSE), TRUE)=TRUE, IF(IFERROR(VLOOKUP(E1274,Store_SRP!B2:I110,8, FALSE), TRUE)=TRUE,VLOOKUP(E1274,Store_VAM!B2:I273,8, FALSE),VLOOKUP(E1274,Store_SRP!B2:I110,8, FALSE)), VLOOKUP(E1274,Store_Showcase!B2:I144,8, FALSE))</f>
      </c>
      <c r="T1274">
        <f>VLOOKUP(G1274,Sku_Consolidated!A2:R957,18,FALSE)</f>
      </c>
      <c r="U1274">
        <v>6240</v>
      </c>
      <c r="V1274">
        <f>IF(VLOOKUP(G1274,Sku_Consolidated!A2:S957,19,FALSE)="SHOWCASE", VLOOKUP(E1274,Store_Showcase!B2:L144,11, FALSE), IF(VLOOKUP(G1274,Sku_Consolidated!A2:S957,19,FALSE)="VAM",VLOOKUP(E1274,Store_VAM!B2:L273,11, FALSE),VLOOKUP(E1274,Store_SRP!B2:L110,11, FALSE)))</f>
      </c>
      <c r="W1274">
        <f>VLOOKUP(G1274,Sku_Consolidated!A2:W957,11,FALSE)</f>
      </c>
      <c r="X1274">
        <f>VLOOKUP(G1274,Sku_Consolidated!A2:H957,8,FALSE)</f>
      </c>
      <c r="Y1274">
        <f>VLOOKUP(G1274,Sku_Consolidated!A2:I957,9,FALSE)</f>
      </c>
      <c r="Z1274" t="s">
        <v>38</v>
      </c>
      <c r="AA1274">
        <f>VLOOKUP(G1274,Sku_Consolidated!A2:E957,5,FALSE)</f>
      </c>
      <c r="AB1274">
        <f>IF(VLOOKUP(G1274,Sku_Consolidated!A2:S957,19,FALSE)="SHOWCASE", VLOOKUP(E1274,Store_Showcase!B2:N144,13, FALSE), IF(VLOOKUP(G1274,Sku_Consolidated!A2:S957,19,FALSE)="VAM",VLOOKUP(E1274,Store_VAM!B2:N273,13, FALSE),VLOOKUP(E1274,Store_SRP!B2:N110,13, FALSE)))</f>
      </c>
      <c r="AC1274">
        <f>IF(IFERROR(AB1274,TRUE)=TRUE, "-","OK")</f>
      </c>
      <c r="AD1274" s="8" t="s">
        <v>2781</v>
      </c>
      <c r="AE1274" s="8" t="s">
        <v>39</v>
      </c>
      <c r="AF1274">
        <f>IF(IFERROR(VLOOKUP(E1274,Store_Showcase!B2:H144,{5}, FALSE), TRUE)=TRUE, IF(IFERROR(VLOOKUP(E1274,Store_SRP!B2:H110,{5}, FALSE), TRUE)=TRUE,VLOOKUP(E1274,Store_VAM!B2:H273,{5}, FALSE),VLOOKUP(E1274,Store_SRP!B2:H110,{5}, FALSE)), VLOOKUP(E1274,Store_Showcase!B2:H144,{5}, FALSE))</f>
      </c>
      <c r="AG1274">
        <f>IF(IFERROR(VLOOKUP(E1274,Store_Showcase!B2:H144,{6}, FALSE), TRUE)=TRUE, IF(IFERROR(VLOOKUP(E1274,Store_SRP!B2:H110,{6}, FALSE), TRUE)=TRUE,VLOOKUP(E1274,Store_VAM!B2:H273,{6}, FALSE),VLOOKUP(E1274,Store_SRP!B2:H110,{6}, FALSE)), VLOOKUP(E1274,Store_Showcase!B2:H144,{6}, FALSE))</f>
      </c>
      <c r="AH1274">
        <f>VLOOKUP(G1274,Sku_Consolidated!A2:R957,18,FALSE)</f>
      </c>
      <c r="AI1274">
        <f>VLOOKUP(G1274,Sku_Consolidated!A2:S957,19,FALSE)</f>
      </c>
      <c r="AJ1274">
        <f>VLOOKUP(G1274,Sku_Consolidated!A2:T957,20,FALSE)</f>
      </c>
    </row>
    <row r="1275" spans="1:36" x14ac:dyDescent="0.25">
      <c r="A1275">
        <v>2024</v>
      </c>
      <c r="B1275" t="s">
        <v>31</v>
      </c>
      <c r="C1275" t="s">
        <v>32</v>
      </c>
      <c r="D1275" t="s">
        <v>33</v>
      </c>
      <c r="E1275">
        <v>221</v>
      </c>
      <c r="F1275">
        <f>IF(IFERROR(VLOOKUP(E1275,Store_Showcase!B2:H144,{2}, FALSE), TRUE)=TRUE, IF(IFERROR(VLOOKUP(E1275,Store_SRP!B2:H110,{2}, FALSE), TRUE)=TRUE,VLOOKUP(E1275,Store_VAM!B2:H273,{2}, FALSE),VLOOKUP(E1275,Store_SRP!B2:H110,{2}, FALSE)), VLOOKUP(E1275,Store_Showcase!B2:H144,{2}, FALSE))</f>
      </c>
      <c r="G1275">
        <v>662375</v>
      </c>
      <c r="H1275" t="s">
        <v>1376</v>
      </c>
      <c r="I1275" s="8" t="s">
        <v>1643</v>
      </c>
      <c r="J1275" t="s">
        <v>493</v>
      </c>
      <c r="K1275" s="8">
        <f>IF(J1275="PCK", I1275, 0)</f>
      </c>
      <c r="L1275" s="8">
        <f>IF(J1275="KLS", I1275, IF(J1275="PCK", I1275*VLOOKUP(G1275,Sku_Consolidated!A2:U957,21, FALSE),I1275*VLOOKUP(G1275,Sku_Consolidated!A2:U957,21, FALSE)))</f>
      </c>
      <c r="M1275" s="8">
        <f>IF(J1275="PCS", I1275, 0)</f>
      </c>
      <c r="N1275" s="8" t="s">
        <v>2782</v>
      </c>
      <c r="O1275" s="8">
        <f>N1275 * VLOOKUP(E1275&amp;VLOOKUP(G1275,Sku_Consolidated!A2:Q957,17,FALSE),Sku_CommRate!A2:E1002, 5, FALSE)</f>
      </c>
      <c r="P1275" s="8">
        <f>N1275 - O1275</f>
      </c>
      <c r="Q1275">
        <f>VLOOKUP(G1275,Sku_Consolidated!A2:G957,7, FALSE)</f>
      </c>
      <c r="R1275">
        <f>IF(IFERROR(VLOOKUP(E1275,Store_Showcase!B2:H144,7, FALSE), TRUE)=TRUE, IF(IFERROR(VLOOKUP(E1275,Store_SRP!B2:H110,7, FALSE), TRUE)=TRUE,VLOOKUP(E1275,Store_VAM!B2:H273,7, FALSE),VLOOKUP(E1275,Store_SRP!B2:H110,7, FALSE)), VLOOKUP(E1275,Store_Showcase!B2:H144,7, FALSE))</f>
      </c>
      <c r="S1275">
        <f>IF(IFERROR(VLOOKUP(E1275,Store_Showcase!B2:I144,8, FALSE), TRUE)=TRUE, IF(IFERROR(VLOOKUP(E1275,Store_SRP!B2:I110,8, FALSE), TRUE)=TRUE,VLOOKUP(E1275,Store_VAM!B2:I273,8, FALSE),VLOOKUP(E1275,Store_SRP!B2:I110,8, FALSE)), VLOOKUP(E1275,Store_Showcase!B2:I144,8, FALSE))</f>
      </c>
      <c r="T1275">
        <f>VLOOKUP(G1275,Sku_Consolidated!A2:R957,18,FALSE)</f>
      </c>
      <c r="U1275">
        <v>4806532531601</v>
      </c>
      <c r="V1275">
        <f>IF(VLOOKUP(G1275,Sku_Consolidated!A2:S957,19,FALSE)="SHOWCASE", VLOOKUP(E1275,Store_Showcase!B2:L144,11, FALSE), IF(VLOOKUP(G1275,Sku_Consolidated!A2:S957,19,FALSE)="VAM",VLOOKUP(E1275,Store_VAM!B2:L273,11, FALSE),VLOOKUP(E1275,Store_SRP!B2:L110,11, FALSE)))</f>
      </c>
      <c r="W1275">
        <f>VLOOKUP(G1275,Sku_Consolidated!A2:W957,11,FALSE)</f>
      </c>
      <c r="X1275">
        <f>VLOOKUP(G1275,Sku_Consolidated!A2:H957,8,FALSE)</f>
      </c>
      <c r="Y1275">
        <f>VLOOKUP(G1275,Sku_Consolidated!A2:I957,9,FALSE)</f>
      </c>
      <c r="Z1275" t="s">
        <v>38</v>
      </c>
      <c r="AA1275">
        <f>VLOOKUP(G1275,Sku_Consolidated!A2:E957,5,FALSE)</f>
      </c>
      <c r="AB1275">
        <f>IF(VLOOKUP(G1275,Sku_Consolidated!A2:S957,19,FALSE)="SHOWCASE", VLOOKUP(E1275,Store_Showcase!B2:N144,13, FALSE), IF(VLOOKUP(G1275,Sku_Consolidated!A2:S957,19,FALSE)="VAM",VLOOKUP(E1275,Store_VAM!B2:N273,13, FALSE),VLOOKUP(E1275,Store_SRP!B2:N110,13, FALSE)))</f>
      </c>
      <c r="AC1275">
        <f>IF(IFERROR(AB1275,TRUE)=TRUE, "-","OK")</f>
      </c>
      <c r="AD1275" s="8" t="s">
        <v>2783</v>
      </c>
      <c r="AE1275" s="8" t="s">
        <v>2784</v>
      </c>
      <c r="AF1275">
        <f>IF(IFERROR(VLOOKUP(E1275,Store_Showcase!B2:H144,{5}, FALSE), TRUE)=TRUE, IF(IFERROR(VLOOKUP(E1275,Store_SRP!B2:H110,{5}, FALSE), TRUE)=TRUE,VLOOKUP(E1275,Store_VAM!B2:H273,{5}, FALSE),VLOOKUP(E1275,Store_SRP!B2:H110,{5}, FALSE)), VLOOKUP(E1275,Store_Showcase!B2:H144,{5}, FALSE))</f>
      </c>
      <c r="AG1275">
        <f>IF(IFERROR(VLOOKUP(E1275,Store_Showcase!B2:H144,{6}, FALSE), TRUE)=TRUE, IF(IFERROR(VLOOKUP(E1275,Store_SRP!B2:H110,{6}, FALSE), TRUE)=TRUE,VLOOKUP(E1275,Store_VAM!B2:H273,{6}, FALSE),VLOOKUP(E1275,Store_SRP!B2:H110,{6}, FALSE)), VLOOKUP(E1275,Store_Showcase!B2:H144,{6}, FALSE))</f>
      </c>
      <c r="AH1275">
        <f>VLOOKUP(G1275,Sku_Consolidated!A2:R957,18,FALSE)</f>
      </c>
      <c r="AI1275">
        <f>VLOOKUP(G1275,Sku_Consolidated!A2:S957,19,FALSE)</f>
      </c>
      <c r="AJ1275">
        <f>VLOOKUP(G1275,Sku_Consolidated!A2:T957,20,FALSE)</f>
      </c>
    </row>
    <row r="1276" spans="1:36" x14ac:dyDescent="0.25">
      <c r="A1276">
        <v>2024</v>
      </c>
      <c r="B1276" t="s">
        <v>31</v>
      </c>
      <c r="C1276" t="s">
        <v>32</v>
      </c>
      <c r="D1276" t="s">
        <v>33</v>
      </c>
      <c r="E1276">
        <v>237</v>
      </c>
      <c r="F1276">
        <f>IF(IFERROR(VLOOKUP(E1276,Store_Showcase!B2:H144,{2}, FALSE), TRUE)=TRUE, IF(IFERROR(VLOOKUP(E1276,Store_SRP!B2:H110,{2}, FALSE), TRUE)=TRUE,VLOOKUP(E1276,Store_VAM!B2:H273,{2}, FALSE),VLOOKUP(E1276,Store_SRP!B2:H110,{2}, FALSE)), VLOOKUP(E1276,Store_Showcase!B2:H144,{2}, FALSE))</f>
      </c>
      <c r="G1276">
        <v>662375</v>
      </c>
      <c r="H1276" t="s">
        <v>1376</v>
      </c>
      <c r="I1276" s="8" t="s">
        <v>1643</v>
      </c>
      <c r="J1276" t="s">
        <v>493</v>
      </c>
      <c r="K1276" s="8">
        <f>IF(J1276="PCK", I1276, 0)</f>
      </c>
      <c r="L1276" s="8">
        <f>IF(J1276="KLS", I1276, IF(J1276="PCK", I1276*VLOOKUP(G1276,Sku_Consolidated!A2:U957,21, FALSE),I1276*VLOOKUP(G1276,Sku_Consolidated!A2:U957,21, FALSE)))</f>
      </c>
      <c r="M1276" s="8">
        <f>IF(J1276="PCS", I1276, 0)</f>
      </c>
      <c r="N1276" s="8" t="s">
        <v>2782</v>
      </c>
      <c r="O1276" s="8">
        <f>N1276 * VLOOKUP(E1276&amp;VLOOKUP(G1276,Sku_Consolidated!A2:Q957,17,FALSE),Sku_CommRate!A2:E1002, 5, FALSE)</f>
      </c>
      <c r="P1276" s="8">
        <f>N1276 - O1276</f>
      </c>
      <c r="Q1276">
        <f>VLOOKUP(G1276,Sku_Consolidated!A2:G957,7, FALSE)</f>
      </c>
      <c r="R1276">
        <f>IF(IFERROR(VLOOKUP(E1276,Store_Showcase!B2:H144,7, FALSE), TRUE)=TRUE, IF(IFERROR(VLOOKUP(E1276,Store_SRP!B2:H110,7, FALSE), TRUE)=TRUE,VLOOKUP(E1276,Store_VAM!B2:H273,7, FALSE),VLOOKUP(E1276,Store_SRP!B2:H110,7, FALSE)), VLOOKUP(E1276,Store_Showcase!B2:H144,7, FALSE))</f>
      </c>
      <c r="S1276">
        <f>IF(IFERROR(VLOOKUP(E1276,Store_Showcase!B2:I144,8, FALSE), TRUE)=TRUE, IF(IFERROR(VLOOKUP(E1276,Store_SRP!B2:I110,8, FALSE), TRUE)=TRUE,VLOOKUP(E1276,Store_VAM!B2:I273,8, FALSE),VLOOKUP(E1276,Store_SRP!B2:I110,8, FALSE)), VLOOKUP(E1276,Store_Showcase!B2:I144,8, FALSE))</f>
      </c>
      <c r="T1276">
        <f>VLOOKUP(G1276,Sku_Consolidated!A2:R957,18,FALSE)</f>
      </c>
      <c r="U1276">
        <v>4806532531601</v>
      </c>
      <c r="V1276">
        <f>IF(VLOOKUP(G1276,Sku_Consolidated!A2:S957,19,FALSE)="SHOWCASE", VLOOKUP(E1276,Store_Showcase!B2:L144,11, FALSE), IF(VLOOKUP(G1276,Sku_Consolidated!A2:S957,19,FALSE)="VAM",VLOOKUP(E1276,Store_VAM!B2:L273,11, FALSE),VLOOKUP(E1276,Store_SRP!B2:L110,11, FALSE)))</f>
      </c>
      <c r="W1276">
        <f>VLOOKUP(G1276,Sku_Consolidated!A2:W957,11,FALSE)</f>
      </c>
      <c r="X1276">
        <f>VLOOKUP(G1276,Sku_Consolidated!A2:H957,8,FALSE)</f>
      </c>
      <c r="Y1276">
        <f>VLOOKUP(G1276,Sku_Consolidated!A2:I957,9,FALSE)</f>
      </c>
      <c r="Z1276" t="s">
        <v>38</v>
      </c>
      <c r="AA1276">
        <f>VLOOKUP(G1276,Sku_Consolidated!A2:E957,5,FALSE)</f>
      </c>
      <c r="AB1276">
        <f>IF(VLOOKUP(G1276,Sku_Consolidated!A2:S957,19,FALSE)="SHOWCASE", VLOOKUP(E1276,Store_Showcase!B2:N144,13, FALSE), IF(VLOOKUP(G1276,Sku_Consolidated!A2:S957,19,FALSE)="VAM",VLOOKUP(E1276,Store_VAM!B2:N273,13, FALSE),VLOOKUP(E1276,Store_SRP!B2:N110,13, FALSE)))</f>
      </c>
      <c r="AC1276">
        <f>IF(IFERROR(AB1276,TRUE)=TRUE, "-","OK")</f>
      </c>
      <c r="AD1276" s="8" t="s">
        <v>2783</v>
      </c>
      <c r="AE1276" s="8" t="s">
        <v>2784</v>
      </c>
      <c r="AF1276">
        <f>IF(IFERROR(VLOOKUP(E1276,Store_Showcase!B2:H144,{5}, FALSE), TRUE)=TRUE, IF(IFERROR(VLOOKUP(E1276,Store_SRP!B2:H110,{5}, FALSE), TRUE)=TRUE,VLOOKUP(E1276,Store_VAM!B2:H273,{5}, FALSE),VLOOKUP(E1276,Store_SRP!B2:H110,{5}, FALSE)), VLOOKUP(E1276,Store_Showcase!B2:H144,{5}, FALSE))</f>
      </c>
      <c r="AG1276">
        <f>IF(IFERROR(VLOOKUP(E1276,Store_Showcase!B2:H144,{6}, FALSE), TRUE)=TRUE, IF(IFERROR(VLOOKUP(E1276,Store_SRP!B2:H110,{6}, FALSE), TRUE)=TRUE,VLOOKUP(E1276,Store_VAM!B2:H273,{6}, FALSE),VLOOKUP(E1276,Store_SRP!B2:H110,{6}, FALSE)), VLOOKUP(E1276,Store_Showcase!B2:H144,{6}, FALSE))</f>
      </c>
      <c r="AH1276">
        <f>VLOOKUP(G1276,Sku_Consolidated!A2:R957,18,FALSE)</f>
      </c>
      <c r="AI1276">
        <f>VLOOKUP(G1276,Sku_Consolidated!A2:S957,19,FALSE)</f>
      </c>
      <c r="AJ1276">
        <f>VLOOKUP(G1276,Sku_Consolidated!A2:T957,20,FALSE)</f>
      </c>
    </row>
    <row r="1277" spans="1:36" x14ac:dyDescent="0.25">
      <c r="A1277">
        <v>2024</v>
      </c>
      <c r="B1277" t="s">
        <v>31</v>
      </c>
      <c r="C1277" t="s">
        <v>32</v>
      </c>
      <c r="D1277" t="s">
        <v>33</v>
      </c>
      <c r="E1277">
        <v>258</v>
      </c>
      <c r="F1277">
        <f>IF(IFERROR(VLOOKUP(E1277,Store_Showcase!B2:H144,{2}, FALSE), TRUE)=TRUE, IF(IFERROR(VLOOKUP(E1277,Store_SRP!B2:H110,{2}, FALSE), TRUE)=TRUE,VLOOKUP(E1277,Store_VAM!B2:H273,{2}, FALSE),VLOOKUP(E1277,Store_SRP!B2:H110,{2}, FALSE)), VLOOKUP(E1277,Store_Showcase!B2:H144,{2}, FALSE))</f>
      </c>
      <c r="G1277">
        <v>662375</v>
      </c>
      <c r="H1277" t="s">
        <v>1376</v>
      </c>
      <c r="I1277" s="8" t="s">
        <v>1643</v>
      </c>
      <c r="J1277" t="s">
        <v>493</v>
      </c>
      <c r="K1277" s="8">
        <f>IF(J1277="PCK", I1277, 0)</f>
      </c>
      <c r="L1277" s="8">
        <f>IF(J1277="KLS", I1277, IF(J1277="PCK", I1277*VLOOKUP(G1277,Sku_Consolidated!A2:U957,21, FALSE),I1277*VLOOKUP(G1277,Sku_Consolidated!A2:U957,21, FALSE)))</f>
      </c>
      <c r="M1277" s="8">
        <f>IF(J1277="PCS", I1277, 0)</f>
      </c>
      <c r="N1277" s="8" t="s">
        <v>2782</v>
      </c>
      <c r="O1277" s="8">
        <f>N1277 * VLOOKUP(E1277&amp;VLOOKUP(G1277,Sku_Consolidated!A2:Q957,17,FALSE),Sku_CommRate!A2:E1002, 5, FALSE)</f>
      </c>
      <c r="P1277" s="8">
        <f>N1277 - O1277</f>
      </c>
      <c r="Q1277">
        <f>VLOOKUP(G1277,Sku_Consolidated!A2:G957,7, FALSE)</f>
      </c>
      <c r="R1277">
        <f>IF(IFERROR(VLOOKUP(E1277,Store_Showcase!B2:H144,7, FALSE), TRUE)=TRUE, IF(IFERROR(VLOOKUP(E1277,Store_SRP!B2:H110,7, FALSE), TRUE)=TRUE,VLOOKUP(E1277,Store_VAM!B2:H273,7, FALSE),VLOOKUP(E1277,Store_SRP!B2:H110,7, FALSE)), VLOOKUP(E1277,Store_Showcase!B2:H144,7, FALSE))</f>
      </c>
      <c r="S1277">
        <f>IF(IFERROR(VLOOKUP(E1277,Store_Showcase!B2:I144,8, FALSE), TRUE)=TRUE, IF(IFERROR(VLOOKUP(E1277,Store_SRP!B2:I110,8, FALSE), TRUE)=TRUE,VLOOKUP(E1277,Store_VAM!B2:I273,8, FALSE),VLOOKUP(E1277,Store_SRP!B2:I110,8, FALSE)), VLOOKUP(E1277,Store_Showcase!B2:I144,8, FALSE))</f>
      </c>
      <c r="T1277">
        <f>VLOOKUP(G1277,Sku_Consolidated!A2:R957,18,FALSE)</f>
      </c>
      <c r="U1277">
        <v>4806532531601</v>
      </c>
      <c r="V1277">
        <f>IF(VLOOKUP(G1277,Sku_Consolidated!A2:S957,19,FALSE)="SHOWCASE", VLOOKUP(E1277,Store_Showcase!B2:L144,11, FALSE), IF(VLOOKUP(G1277,Sku_Consolidated!A2:S957,19,FALSE)="VAM",VLOOKUP(E1277,Store_VAM!B2:L273,11, FALSE),VLOOKUP(E1277,Store_SRP!B2:L110,11, FALSE)))</f>
      </c>
      <c r="W1277">
        <f>VLOOKUP(G1277,Sku_Consolidated!A2:W957,11,FALSE)</f>
      </c>
      <c r="X1277">
        <f>VLOOKUP(G1277,Sku_Consolidated!A2:H957,8,FALSE)</f>
      </c>
      <c r="Y1277">
        <f>VLOOKUP(G1277,Sku_Consolidated!A2:I957,9,FALSE)</f>
      </c>
      <c r="Z1277" t="s">
        <v>38</v>
      </c>
      <c r="AA1277">
        <f>VLOOKUP(G1277,Sku_Consolidated!A2:E957,5,FALSE)</f>
      </c>
      <c r="AB1277">
        <f>IF(VLOOKUP(G1277,Sku_Consolidated!A2:S957,19,FALSE)="SHOWCASE", VLOOKUP(E1277,Store_Showcase!B2:N144,13, FALSE), IF(VLOOKUP(G1277,Sku_Consolidated!A2:S957,19,FALSE)="VAM",VLOOKUP(E1277,Store_VAM!B2:N273,13, FALSE),VLOOKUP(E1277,Store_SRP!B2:N110,13, FALSE)))</f>
      </c>
      <c r="AC1277">
        <f>IF(IFERROR(AB1277,TRUE)=TRUE, "-","OK")</f>
      </c>
      <c r="AD1277" s="8" t="s">
        <v>2783</v>
      </c>
      <c r="AE1277" s="8" t="s">
        <v>2784</v>
      </c>
      <c r="AF1277">
        <f>IF(IFERROR(VLOOKUP(E1277,Store_Showcase!B2:H144,{5}, FALSE), TRUE)=TRUE, IF(IFERROR(VLOOKUP(E1277,Store_SRP!B2:H110,{5}, FALSE), TRUE)=TRUE,VLOOKUP(E1277,Store_VAM!B2:H273,{5}, FALSE),VLOOKUP(E1277,Store_SRP!B2:H110,{5}, FALSE)), VLOOKUP(E1277,Store_Showcase!B2:H144,{5}, FALSE))</f>
      </c>
      <c r="AG1277">
        <f>IF(IFERROR(VLOOKUP(E1277,Store_Showcase!B2:H144,{6}, FALSE), TRUE)=TRUE, IF(IFERROR(VLOOKUP(E1277,Store_SRP!B2:H110,{6}, FALSE), TRUE)=TRUE,VLOOKUP(E1277,Store_VAM!B2:H273,{6}, FALSE),VLOOKUP(E1277,Store_SRP!B2:H110,{6}, FALSE)), VLOOKUP(E1277,Store_Showcase!B2:H144,{6}, FALSE))</f>
      </c>
      <c r="AH1277">
        <f>VLOOKUP(G1277,Sku_Consolidated!A2:R957,18,FALSE)</f>
      </c>
      <c r="AI1277">
        <f>VLOOKUP(G1277,Sku_Consolidated!A2:S957,19,FALSE)</f>
      </c>
      <c r="AJ1277">
        <f>VLOOKUP(G1277,Sku_Consolidated!A2:T957,20,FALSE)</f>
      </c>
    </row>
    <row r="1278" spans="1:36" x14ac:dyDescent="0.25">
      <c r="A1278">
        <v>2024</v>
      </c>
      <c r="B1278" t="s">
        <v>31</v>
      </c>
      <c r="C1278" t="s">
        <v>32</v>
      </c>
      <c r="D1278" t="s">
        <v>33</v>
      </c>
      <c r="E1278">
        <v>603</v>
      </c>
      <c r="F1278">
        <f>IF(IFERROR(VLOOKUP(E1278,Store_Showcase!B2:H144,{2}, FALSE), TRUE)=TRUE, IF(IFERROR(VLOOKUP(E1278,Store_SRP!B2:H110,{2}, FALSE), TRUE)=TRUE,VLOOKUP(E1278,Store_VAM!B2:H273,{2}, FALSE),VLOOKUP(E1278,Store_SRP!B2:H110,{2}, FALSE)), VLOOKUP(E1278,Store_Showcase!B2:H144,{2}, FALSE))</f>
      </c>
      <c r="G1278">
        <v>662375</v>
      </c>
      <c r="H1278" t="s">
        <v>1376</v>
      </c>
      <c r="I1278" s="8" t="s">
        <v>1643</v>
      </c>
      <c r="J1278" t="s">
        <v>493</v>
      </c>
      <c r="K1278" s="8">
        <f>IF(J1278="PCK", I1278, 0)</f>
      </c>
      <c r="L1278" s="8">
        <f>IF(J1278="KLS", I1278, IF(J1278="PCK", I1278*VLOOKUP(G1278,Sku_Consolidated!A2:U957,21, FALSE),I1278*VLOOKUP(G1278,Sku_Consolidated!A2:U957,21, FALSE)))</f>
      </c>
      <c r="M1278" s="8">
        <f>IF(J1278="PCS", I1278, 0)</f>
      </c>
      <c r="N1278" s="8" t="s">
        <v>2782</v>
      </c>
      <c r="O1278" s="8">
        <f>N1278 * VLOOKUP(E1278&amp;VLOOKUP(G1278,Sku_Consolidated!A2:Q957,17,FALSE),Sku_CommRate!A2:E1002, 5, FALSE)</f>
      </c>
      <c r="P1278" s="8">
        <f>N1278 - O1278</f>
      </c>
      <c r="Q1278">
        <f>VLOOKUP(G1278,Sku_Consolidated!A2:G957,7, FALSE)</f>
      </c>
      <c r="R1278">
        <f>IF(IFERROR(VLOOKUP(E1278,Store_Showcase!B2:H144,7, FALSE), TRUE)=TRUE, IF(IFERROR(VLOOKUP(E1278,Store_SRP!B2:H110,7, FALSE), TRUE)=TRUE,VLOOKUP(E1278,Store_VAM!B2:H273,7, FALSE),VLOOKUP(E1278,Store_SRP!B2:H110,7, FALSE)), VLOOKUP(E1278,Store_Showcase!B2:H144,7, FALSE))</f>
      </c>
      <c r="S1278">
        <f>IF(IFERROR(VLOOKUP(E1278,Store_Showcase!B2:I144,8, FALSE), TRUE)=TRUE, IF(IFERROR(VLOOKUP(E1278,Store_SRP!B2:I110,8, FALSE), TRUE)=TRUE,VLOOKUP(E1278,Store_VAM!B2:I273,8, FALSE),VLOOKUP(E1278,Store_SRP!B2:I110,8, FALSE)), VLOOKUP(E1278,Store_Showcase!B2:I144,8, FALSE))</f>
      </c>
      <c r="T1278">
        <f>VLOOKUP(G1278,Sku_Consolidated!A2:R957,18,FALSE)</f>
      </c>
      <c r="U1278">
        <v>4806532531601</v>
      </c>
      <c r="V1278">
        <f>IF(VLOOKUP(G1278,Sku_Consolidated!A2:S957,19,FALSE)="SHOWCASE", VLOOKUP(E1278,Store_Showcase!B2:L144,11, FALSE), IF(VLOOKUP(G1278,Sku_Consolidated!A2:S957,19,FALSE)="VAM",VLOOKUP(E1278,Store_VAM!B2:L273,11, FALSE),VLOOKUP(E1278,Store_SRP!B2:L110,11, FALSE)))</f>
      </c>
      <c r="W1278">
        <f>VLOOKUP(G1278,Sku_Consolidated!A2:W957,11,FALSE)</f>
      </c>
      <c r="X1278">
        <f>VLOOKUP(G1278,Sku_Consolidated!A2:H957,8,FALSE)</f>
      </c>
      <c r="Y1278">
        <f>VLOOKUP(G1278,Sku_Consolidated!A2:I957,9,FALSE)</f>
      </c>
      <c r="Z1278" t="s">
        <v>38</v>
      </c>
      <c r="AA1278">
        <f>VLOOKUP(G1278,Sku_Consolidated!A2:E957,5,FALSE)</f>
      </c>
      <c r="AB1278">
        <f>IF(VLOOKUP(G1278,Sku_Consolidated!A2:S957,19,FALSE)="SHOWCASE", VLOOKUP(E1278,Store_Showcase!B2:N144,13, FALSE), IF(VLOOKUP(G1278,Sku_Consolidated!A2:S957,19,FALSE)="VAM",VLOOKUP(E1278,Store_VAM!B2:N273,13, FALSE),VLOOKUP(E1278,Store_SRP!B2:N110,13, FALSE)))</f>
      </c>
      <c r="AC1278">
        <f>IF(IFERROR(AB1278,TRUE)=TRUE, "-","OK")</f>
      </c>
      <c r="AD1278" s="8" t="s">
        <v>2783</v>
      </c>
      <c r="AE1278" s="8" t="s">
        <v>2784</v>
      </c>
      <c r="AF1278">
        <f>IF(IFERROR(VLOOKUP(E1278,Store_Showcase!B2:H144,{5}, FALSE), TRUE)=TRUE, IF(IFERROR(VLOOKUP(E1278,Store_SRP!B2:H110,{5}, FALSE), TRUE)=TRUE,VLOOKUP(E1278,Store_VAM!B2:H273,{5}, FALSE),VLOOKUP(E1278,Store_SRP!B2:H110,{5}, FALSE)), VLOOKUP(E1278,Store_Showcase!B2:H144,{5}, FALSE))</f>
      </c>
      <c r="AG1278">
        <f>IF(IFERROR(VLOOKUP(E1278,Store_Showcase!B2:H144,{6}, FALSE), TRUE)=TRUE, IF(IFERROR(VLOOKUP(E1278,Store_SRP!B2:H110,{6}, FALSE), TRUE)=TRUE,VLOOKUP(E1278,Store_VAM!B2:H273,{6}, FALSE),VLOOKUP(E1278,Store_SRP!B2:H110,{6}, FALSE)), VLOOKUP(E1278,Store_Showcase!B2:H144,{6}, FALSE))</f>
      </c>
      <c r="AH1278">
        <f>VLOOKUP(G1278,Sku_Consolidated!A2:R957,18,FALSE)</f>
      </c>
      <c r="AI1278">
        <f>VLOOKUP(G1278,Sku_Consolidated!A2:S957,19,FALSE)</f>
      </c>
      <c r="AJ1278">
        <f>VLOOKUP(G1278,Sku_Consolidated!A2:T957,20,FALSE)</f>
      </c>
    </row>
    <row r="1279" spans="1:36" x14ac:dyDescent="0.25">
      <c r="A1279">
        <v>2024</v>
      </c>
      <c r="B1279" t="s">
        <v>31</v>
      </c>
      <c r="C1279" t="s">
        <v>32</v>
      </c>
      <c r="D1279" t="s">
        <v>33</v>
      </c>
      <c r="E1279">
        <v>150</v>
      </c>
      <c r="F1279">
        <f>IF(IFERROR(VLOOKUP(E1279,Store_Showcase!B2:H144,{2}, FALSE), TRUE)=TRUE, IF(IFERROR(VLOOKUP(E1279,Store_SRP!B2:H110,{2}, FALSE), TRUE)=TRUE,VLOOKUP(E1279,Store_VAM!B2:H273,{2}, FALSE),VLOOKUP(E1279,Store_SRP!B2:H110,{2}, FALSE)), VLOOKUP(E1279,Store_Showcase!B2:H144,{2}, FALSE))</f>
      </c>
      <c r="G1279">
        <v>655515</v>
      </c>
      <c r="H1279" t="s">
        <v>428</v>
      </c>
      <c r="I1279" s="8" t="s">
        <v>2785</v>
      </c>
      <c r="J1279" t="s">
        <v>36</v>
      </c>
      <c r="K1279" s="8">
        <f>IF(J1279="PCK", I1279, 0)</f>
      </c>
      <c r="L1279" s="8">
        <f>IF(J1279="KLS", I1279, IF(J1279="PCK", I1279*VLOOKUP(G1279,Sku_Consolidated!A2:U957,21, FALSE),I1279*VLOOKUP(G1279,Sku_Consolidated!A2:U957,21, FALSE)))</f>
      </c>
      <c r="M1279" s="8">
        <f>IF(J1279="PCS", I1279, 0)</f>
      </c>
      <c r="N1279" s="8" t="s">
        <v>2786</v>
      </c>
      <c r="O1279" s="8">
        <f>N1279 * VLOOKUP(E1279&amp;VLOOKUP(G1279,Sku_Consolidated!A2:Q957,17,FALSE),Sku_CommRate!A2:E1002, 5, FALSE)</f>
      </c>
      <c r="P1279" s="8">
        <f>N1279 - O1279</f>
      </c>
      <c r="Q1279">
        <f>VLOOKUP(G1279,Sku_Consolidated!A2:G957,7, FALSE)</f>
      </c>
      <c r="R1279">
        <f>IF(IFERROR(VLOOKUP(E1279,Store_Showcase!B2:H144,7, FALSE), TRUE)=TRUE, IF(IFERROR(VLOOKUP(E1279,Store_SRP!B2:H110,7, FALSE), TRUE)=TRUE,VLOOKUP(E1279,Store_VAM!B2:H273,7, FALSE),VLOOKUP(E1279,Store_SRP!B2:H110,7, FALSE)), VLOOKUP(E1279,Store_Showcase!B2:H144,7, FALSE))</f>
      </c>
      <c r="S1279">
        <f>IF(IFERROR(VLOOKUP(E1279,Store_Showcase!B2:I144,8, FALSE), TRUE)=TRUE, IF(IFERROR(VLOOKUP(E1279,Store_SRP!B2:I110,8, FALSE), TRUE)=TRUE,VLOOKUP(E1279,Store_VAM!B2:I273,8, FALSE),VLOOKUP(E1279,Store_SRP!B2:I110,8, FALSE)), VLOOKUP(E1279,Store_Showcase!B2:I144,8, FALSE))</f>
      </c>
      <c r="T1279">
        <f>VLOOKUP(G1279,Sku_Consolidated!A2:R957,18,FALSE)</f>
      </c>
      <c r="U1279">
        <v>6338</v>
      </c>
      <c r="V1279">
        <f>IF(VLOOKUP(G1279,Sku_Consolidated!A2:S957,19,FALSE)="SHOWCASE", VLOOKUP(E1279,Store_Showcase!B2:L144,11, FALSE), IF(VLOOKUP(G1279,Sku_Consolidated!A2:S957,19,FALSE)="VAM",VLOOKUP(E1279,Store_VAM!B2:L273,11, FALSE),VLOOKUP(E1279,Store_SRP!B2:L110,11, FALSE)))</f>
      </c>
      <c r="W1279">
        <f>VLOOKUP(G1279,Sku_Consolidated!A2:W957,11,FALSE)</f>
      </c>
      <c r="X1279">
        <f>VLOOKUP(G1279,Sku_Consolidated!A2:H957,8,FALSE)</f>
      </c>
      <c r="Y1279">
        <f>VLOOKUP(G1279,Sku_Consolidated!A2:I957,9,FALSE)</f>
      </c>
      <c r="Z1279" t="s">
        <v>38</v>
      </c>
      <c r="AA1279">
        <f>VLOOKUP(G1279,Sku_Consolidated!A2:E957,5,FALSE)</f>
      </c>
      <c r="AB1279">
        <f>IF(VLOOKUP(G1279,Sku_Consolidated!A2:S957,19,FALSE)="SHOWCASE", VLOOKUP(E1279,Store_Showcase!B2:N144,13, FALSE), IF(VLOOKUP(G1279,Sku_Consolidated!A2:S957,19,FALSE)="VAM",VLOOKUP(E1279,Store_VAM!B2:N273,13, FALSE),VLOOKUP(E1279,Store_SRP!B2:N110,13, FALSE)))</f>
      </c>
      <c r="AC1279">
        <f>IF(IFERROR(AB1279,TRUE)=TRUE, "-","OK")</f>
      </c>
      <c r="AD1279" s="8" t="s">
        <v>2786</v>
      </c>
      <c r="AE1279" s="8" t="s">
        <v>39</v>
      </c>
      <c r="AF1279">
        <f>IF(IFERROR(VLOOKUP(E1279,Store_Showcase!B2:H144,{5}, FALSE), TRUE)=TRUE, IF(IFERROR(VLOOKUP(E1279,Store_SRP!B2:H110,{5}, FALSE), TRUE)=TRUE,VLOOKUP(E1279,Store_VAM!B2:H273,{5}, FALSE),VLOOKUP(E1279,Store_SRP!B2:H110,{5}, FALSE)), VLOOKUP(E1279,Store_Showcase!B2:H144,{5}, FALSE))</f>
      </c>
      <c r="AG1279">
        <f>IF(IFERROR(VLOOKUP(E1279,Store_Showcase!B2:H144,{6}, FALSE), TRUE)=TRUE, IF(IFERROR(VLOOKUP(E1279,Store_SRP!B2:H110,{6}, FALSE), TRUE)=TRUE,VLOOKUP(E1279,Store_VAM!B2:H273,{6}, FALSE),VLOOKUP(E1279,Store_SRP!B2:H110,{6}, FALSE)), VLOOKUP(E1279,Store_Showcase!B2:H144,{6}, FALSE))</f>
      </c>
      <c r="AH1279">
        <f>VLOOKUP(G1279,Sku_Consolidated!A2:R957,18,FALSE)</f>
      </c>
      <c r="AI1279">
        <f>VLOOKUP(G1279,Sku_Consolidated!A2:S957,19,FALSE)</f>
      </c>
      <c r="AJ1279">
        <f>VLOOKUP(G1279,Sku_Consolidated!A2:T957,20,FALSE)</f>
      </c>
    </row>
    <row r="1280" spans="1:36" x14ac:dyDescent="0.25">
      <c r="A1280">
        <v>2024</v>
      </c>
      <c r="B1280" t="s">
        <v>31</v>
      </c>
      <c r="C1280" t="s">
        <v>32</v>
      </c>
      <c r="D1280" t="s">
        <v>33</v>
      </c>
      <c r="E1280">
        <v>745</v>
      </c>
      <c r="F1280">
        <f>IF(IFERROR(VLOOKUP(E1280,Store_Showcase!B2:H144,{2}, FALSE), TRUE)=TRUE, IF(IFERROR(VLOOKUP(E1280,Store_SRP!B2:H110,{2}, FALSE), TRUE)=TRUE,VLOOKUP(E1280,Store_VAM!B2:H273,{2}, FALSE),VLOOKUP(E1280,Store_SRP!B2:H110,{2}, FALSE)), VLOOKUP(E1280,Store_Showcase!B2:H144,{2}, FALSE))</f>
      </c>
      <c r="G1280">
        <v>695102</v>
      </c>
      <c r="H1280" t="s">
        <v>2787</v>
      </c>
      <c r="I1280" s="8" t="s">
        <v>2788</v>
      </c>
      <c r="J1280" t="s">
        <v>36</v>
      </c>
      <c r="K1280" s="8">
        <f>IF(J1280="PCK", I1280, 0)</f>
      </c>
      <c r="L1280" s="8">
        <f>IF(J1280="KLS", I1280, IF(J1280="PCK", I1280*VLOOKUP(G1280,Sku_Consolidated!A2:U957,21, FALSE),I1280*VLOOKUP(G1280,Sku_Consolidated!A2:U957,21, FALSE)))</f>
      </c>
      <c r="M1280" s="8">
        <f>IF(J1280="PCS", I1280, 0)</f>
      </c>
      <c r="N1280" s="8" t="s">
        <v>2789</v>
      </c>
      <c r="O1280" s="8">
        <f>N1280 * VLOOKUP(E1280&amp;VLOOKUP(G1280,Sku_Consolidated!A2:Q957,17,FALSE),Sku_CommRate!A2:E1002, 5, FALSE)</f>
      </c>
      <c r="P1280" s="8">
        <f>N1280 - O1280</f>
      </c>
      <c r="Q1280">
        <f>VLOOKUP(G1280,Sku_Consolidated!A2:G957,7, FALSE)</f>
      </c>
      <c r="R1280">
        <f>IF(IFERROR(VLOOKUP(E1280,Store_Showcase!B2:H144,7, FALSE), TRUE)=TRUE, IF(IFERROR(VLOOKUP(E1280,Store_SRP!B2:H110,7, FALSE), TRUE)=TRUE,VLOOKUP(E1280,Store_VAM!B2:H273,7, FALSE),VLOOKUP(E1280,Store_SRP!B2:H110,7, FALSE)), VLOOKUP(E1280,Store_Showcase!B2:H144,7, FALSE))</f>
      </c>
      <c r="S1280">
        <f>IF(IFERROR(VLOOKUP(E1280,Store_Showcase!B2:I144,8, FALSE), TRUE)=TRUE, IF(IFERROR(VLOOKUP(E1280,Store_SRP!B2:I110,8, FALSE), TRUE)=TRUE,VLOOKUP(E1280,Store_VAM!B2:I273,8, FALSE),VLOOKUP(E1280,Store_SRP!B2:I110,8, FALSE)), VLOOKUP(E1280,Store_Showcase!B2:I144,8, FALSE))</f>
      </c>
      <c r="T1280">
        <f>VLOOKUP(G1280,Sku_Consolidated!A2:R957,18,FALSE)</f>
      </c>
      <c r="U1280">
        <v>17788</v>
      </c>
      <c r="V1280">
        <f>IF(VLOOKUP(G1280,Sku_Consolidated!A2:S957,19,FALSE)="SHOWCASE", VLOOKUP(E1280,Store_Showcase!B2:L144,11, FALSE), IF(VLOOKUP(G1280,Sku_Consolidated!A2:S957,19,FALSE)="VAM",VLOOKUP(E1280,Store_VAM!B2:L273,11, FALSE),VLOOKUP(E1280,Store_SRP!B2:L110,11, FALSE)))</f>
      </c>
      <c r="W1280">
        <f>VLOOKUP(G1280,Sku_Consolidated!A2:W957,11,FALSE)</f>
      </c>
      <c r="X1280">
        <f>VLOOKUP(G1280,Sku_Consolidated!A2:H957,8,FALSE)</f>
      </c>
      <c r="Y1280">
        <f>VLOOKUP(G1280,Sku_Consolidated!A2:I957,9,FALSE)</f>
      </c>
      <c r="Z1280" t="s">
        <v>38</v>
      </c>
      <c r="AA1280">
        <f>VLOOKUP(G1280,Sku_Consolidated!A2:E957,5,FALSE)</f>
      </c>
      <c r="AB1280">
        <f>IF(VLOOKUP(G1280,Sku_Consolidated!A2:S957,19,FALSE)="SHOWCASE", VLOOKUP(E1280,Store_Showcase!B2:N144,13, FALSE), IF(VLOOKUP(G1280,Sku_Consolidated!A2:S957,19,FALSE)="VAM",VLOOKUP(E1280,Store_VAM!B2:N273,13, FALSE),VLOOKUP(E1280,Store_SRP!B2:N110,13, FALSE)))</f>
      </c>
      <c r="AC1280">
        <f>IF(IFERROR(AB1280,TRUE)=TRUE, "-","OK")</f>
      </c>
      <c r="AD1280" s="8" t="s">
        <v>2789</v>
      </c>
      <c r="AE1280" s="8" t="s">
        <v>39</v>
      </c>
      <c r="AF1280">
        <f>IF(IFERROR(VLOOKUP(E1280,Store_Showcase!B2:H144,{5}, FALSE), TRUE)=TRUE, IF(IFERROR(VLOOKUP(E1280,Store_SRP!B2:H110,{5}, FALSE), TRUE)=TRUE,VLOOKUP(E1280,Store_VAM!B2:H273,{5}, FALSE),VLOOKUP(E1280,Store_SRP!B2:H110,{5}, FALSE)), VLOOKUP(E1280,Store_Showcase!B2:H144,{5}, FALSE))</f>
      </c>
      <c r="AG1280">
        <f>IF(IFERROR(VLOOKUP(E1280,Store_Showcase!B2:H144,{6}, FALSE), TRUE)=TRUE, IF(IFERROR(VLOOKUP(E1280,Store_SRP!B2:H110,{6}, FALSE), TRUE)=TRUE,VLOOKUP(E1280,Store_VAM!B2:H273,{6}, FALSE),VLOOKUP(E1280,Store_SRP!B2:H110,{6}, FALSE)), VLOOKUP(E1280,Store_Showcase!B2:H144,{6}, FALSE))</f>
      </c>
      <c r="AH1280">
        <f>VLOOKUP(G1280,Sku_Consolidated!A2:R957,18,FALSE)</f>
      </c>
      <c r="AI1280">
        <f>VLOOKUP(G1280,Sku_Consolidated!A2:S957,19,FALSE)</f>
      </c>
      <c r="AJ1280">
        <f>VLOOKUP(G1280,Sku_Consolidated!A2:T957,20,FALSE)</f>
      </c>
    </row>
    <row r="1281" spans="1:36" x14ac:dyDescent="0.25">
      <c r="A1281">
        <v>2024</v>
      </c>
      <c r="B1281" t="s">
        <v>31</v>
      </c>
      <c r="C1281" t="s">
        <v>32</v>
      </c>
      <c r="D1281" t="s">
        <v>33</v>
      </c>
      <c r="E1281">
        <v>221</v>
      </c>
      <c r="F1281">
        <f>IF(IFERROR(VLOOKUP(E1281,Store_Showcase!B2:H144,{2}, FALSE), TRUE)=TRUE, IF(IFERROR(VLOOKUP(E1281,Store_SRP!B2:H110,{2}, FALSE), TRUE)=TRUE,VLOOKUP(E1281,Store_VAM!B2:H273,{2}, FALSE),VLOOKUP(E1281,Store_SRP!B2:H110,{2}, FALSE)), VLOOKUP(E1281,Store_Showcase!B2:H144,{2}, FALSE))</f>
      </c>
      <c r="G1281">
        <v>655317</v>
      </c>
      <c r="H1281" t="s">
        <v>916</v>
      </c>
      <c r="I1281" s="8" t="s">
        <v>2502</v>
      </c>
      <c r="J1281" t="s">
        <v>36</v>
      </c>
      <c r="K1281" s="8">
        <f>IF(J1281="PCK", I1281, 0)</f>
      </c>
      <c r="L1281" s="8">
        <f>IF(J1281="KLS", I1281, IF(J1281="PCK", I1281*VLOOKUP(G1281,Sku_Consolidated!A2:U957,21, FALSE),I1281*VLOOKUP(G1281,Sku_Consolidated!A2:U957,21, FALSE)))</f>
      </c>
      <c r="M1281" s="8">
        <f>IF(J1281="PCS", I1281, 0)</f>
      </c>
      <c r="N1281" s="8" t="s">
        <v>2790</v>
      </c>
      <c r="O1281" s="8">
        <f>N1281 * VLOOKUP(E1281&amp;VLOOKUP(G1281,Sku_Consolidated!A2:Q957,17,FALSE),Sku_CommRate!A2:E1002, 5, FALSE)</f>
      </c>
      <c r="P1281" s="8">
        <f>N1281 - O1281</f>
      </c>
      <c r="Q1281">
        <f>VLOOKUP(G1281,Sku_Consolidated!A2:G957,7, FALSE)</f>
      </c>
      <c r="R1281">
        <f>IF(IFERROR(VLOOKUP(E1281,Store_Showcase!B2:H144,7, FALSE), TRUE)=TRUE, IF(IFERROR(VLOOKUP(E1281,Store_SRP!B2:H110,7, FALSE), TRUE)=TRUE,VLOOKUP(E1281,Store_VAM!B2:H273,7, FALSE),VLOOKUP(E1281,Store_SRP!B2:H110,7, FALSE)), VLOOKUP(E1281,Store_Showcase!B2:H144,7, FALSE))</f>
      </c>
      <c r="S1281">
        <f>IF(IFERROR(VLOOKUP(E1281,Store_Showcase!B2:I144,8, FALSE), TRUE)=TRUE, IF(IFERROR(VLOOKUP(E1281,Store_SRP!B2:I110,8, FALSE), TRUE)=TRUE,VLOOKUP(E1281,Store_VAM!B2:I273,8, FALSE),VLOOKUP(E1281,Store_SRP!B2:I110,8, FALSE)), VLOOKUP(E1281,Store_Showcase!B2:I144,8, FALSE))</f>
      </c>
      <c r="T1281">
        <f>VLOOKUP(G1281,Sku_Consolidated!A2:R957,18,FALSE)</f>
      </c>
      <c r="U1281">
        <v>6242</v>
      </c>
      <c r="V1281">
        <f>IF(VLOOKUP(G1281,Sku_Consolidated!A2:S957,19,FALSE)="SHOWCASE", VLOOKUP(E1281,Store_Showcase!B2:L144,11, FALSE), IF(VLOOKUP(G1281,Sku_Consolidated!A2:S957,19,FALSE)="VAM",VLOOKUP(E1281,Store_VAM!B2:L273,11, FALSE),VLOOKUP(E1281,Store_SRP!B2:L110,11, FALSE)))</f>
      </c>
      <c r="W1281">
        <f>VLOOKUP(G1281,Sku_Consolidated!A2:W957,11,FALSE)</f>
      </c>
      <c r="X1281">
        <f>VLOOKUP(G1281,Sku_Consolidated!A2:H957,8,FALSE)</f>
      </c>
      <c r="Y1281">
        <f>VLOOKUP(G1281,Sku_Consolidated!A2:I957,9,FALSE)</f>
      </c>
      <c r="Z1281" t="s">
        <v>38</v>
      </c>
      <c r="AA1281">
        <f>VLOOKUP(G1281,Sku_Consolidated!A2:E957,5,FALSE)</f>
      </c>
      <c r="AB1281">
        <f>IF(VLOOKUP(G1281,Sku_Consolidated!A2:S957,19,FALSE)="SHOWCASE", VLOOKUP(E1281,Store_Showcase!B2:N144,13, FALSE), IF(VLOOKUP(G1281,Sku_Consolidated!A2:S957,19,FALSE)="VAM",VLOOKUP(E1281,Store_VAM!B2:N273,13, FALSE),VLOOKUP(E1281,Store_SRP!B2:N110,13, FALSE)))</f>
      </c>
      <c r="AC1281">
        <f>IF(IFERROR(AB1281,TRUE)=TRUE, "-","OK")</f>
      </c>
      <c r="AD1281" s="8" t="s">
        <v>2790</v>
      </c>
      <c r="AE1281" s="8" t="s">
        <v>39</v>
      </c>
      <c r="AF1281">
        <f>IF(IFERROR(VLOOKUP(E1281,Store_Showcase!B2:H144,{5}, FALSE), TRUE)=TRUE, IF(IFERROR(VLOOKUP(E1281,Store_SRP!B2:H110,{5}, FALSE), TRUE)=TRUE,VLOOKUP(E1281,Store_VAM!B2:H273,{5}, FALSE),VLOOKUP(E1281,Store_SRP!B2:H110,{5}, FALSE)), VLOOKUP(E1281,Store_Showcase!B2:H144,{5}, FALSE))</f>
      </c>
      <c r="AG1281">
        <f>IF(IFERROR(VLOOKUP(E1281,Store_Showcase!B2:H144,{6}, FALSE), TRUE)=TRUE, IF(IFERROR(VLOOKUP(E1281,Store_SRP!B2:H110,{6}, FALSE), TRUE)=TRUE,VLOOKUP(E1281,Store_VAM!B2:H273,{6}, FALSE),VLOOKUP(E1281,Store_SRP!B2:H110,{6}, FALSE)), VLOOKUP(E1281,Store_Showcase!B2:H144,{6}, FALSE))</f>
      </c>
      <c r="AH1281">
        <f>VLOOKUP(G1281,Sku_Consolidated!A2:R957,18,FALSE)</f>
      </c>
      <c r="AI1281">
        <f>VLOOKUP(G1281,Sku_Consolidated!A2:S957,19,FALSE)</f>
      </c>
      <c r="AJ1281">
        <f>VLOOKUP(G1281,Sku_Consolidated!A2:T957,20,FALSE)</f>
      </c>
    </row>
    <row r="1282" spans="1:36" x14ac:dyDescent="0.25">
      <c r="A1282">
        <v>2024</v>
      </c>
      <c r="B1282" t="s">
        <v>31</v>
      </c>
      <c r="C1282" t="s">
        <v>32</v>
      </c>
      <c r="D1282" t="s">
        <v>33</v>
      </c>
      <c r="E1282">
        <v>231</v>
      </c>
      <c r="F1282">
        <f>IF(IFERROR(VLOOKUP(E1282,Store_Showcase!B2:H144,{2}, FALSE), TRUE)=TRUE, IF(IFERROR(VLOOKUP(E1282,Store_SRP!B2:H110,{2}, FALSE), TRUE)=TRUE,VLOOKUP(E1282,Store_VAM!B2:H273,{2}, FALSE),VLOOKUP(E1282,Store_SRP!B2:H110,{2}, FALSE)), VLOOKUP(E1282,Store_Showcase!B2:H144,{2}, FALSE))</f>
      </c>
      <c r="G1282">
        <v>655533</v>
      </c>
      <c r="H1282" t="s">
        <v>1769</v>
      </c>
      <c r="I1282" s="8" t="s">
        <v>2791</v>
      </c>
      <c r="J1282" t="s">
        <v>36</v>
      </c>
      <c r="K1282" s="8">
        <f>IF(J1282="PCK", I1282, 0)</f>
      </c>
      <c r="L1282" s="8">
        <f>IF(J1282="KLS", I1282, IF(J1282="PCK", I1282*VLOOKUP(G1282,Sku_Consolidated!A2:U957,21, FALSE),I1282*VLOOKUP(G1282,Sku_Consolidated!A2:U957,21, FALSE)))</f>
      </c>
      <c r="M1282" s="8">
        <f>IF(J1282="PCS", I1282, 0)</f>
      </c>
      <c r="N1282" s="8" t="s">
        <v>2792</v>
      </c>
      <c r="O1282" s="8">
        <f>N1282 * VLOOKUP(E1282&amp;VLOOKUP(G1282,Sku_Consolidated!A2:Q957,17,FALSE),Sku_CommRate!A2:E1002, 5, FALSE)</f>
      </c>
      <c r="P1282" s="8">
        <f>N1282 - O1282</f>
      </c>
      <c r="Q1282">
        <f>VLOOKUP(G1282,Sku_Consolidated!A2:G957,7, FALSE)</f>
      </c>
      <c r="R1282">
        <f>IF(IFERROR(VLOOKUP(E1282,Store_Showcase!B2:H144,7, FALSE), TRUE)=TRUE, IF(IFERROR(VLOOKUP(E1282,Store_SRP!B2:H110,7, FALSE), TRUE)=TRUE,VLOOKUP(E1282,Store_VAM!B2:H273,7, FALSE),VLOOKUP(E1282,Store_SRP!B2:H110,7, FALSE)), VLOOKUP(E1282,Store_Showcase!B2:H144,7, FALSE))</f>
      </c>
      <c r="S1282">
        <f>IF(IFERROR(VLOOKUP(E1282,Store_Showcase!B2:I144,8, FALSE), TRUE)=TRUE, IF(IFERROR(VLOOKUP(E1282,Store_SRP!B2:I110,8, FALSE), TRUE)=TRUE,VLOOKUP(E1282,Store_VAM!B2:I273,8, FALSE),VLOOKUP(E1282,Store_SRP!B2:I110,8, FALSE)), VLOOKUP(E1282,Store_Showcase!B2:I144,8, FALSE))</f>
      </c>
      <c r="T1282">
        <f>VLOOKUP(G1282,Sku_Consolidated!A2:R957,18,FALSE)</f>
      </c>
      <c r="U1282">
        <v>6354</v>
      </c>
      <c r="V1282">
        <f>IF(VLOOKUP(G1282,Sku_Consolidated!A2:S957,19,FALSE)="SHOWCASE", VLOOKUP(E1282,Store_Showcase!B2:L144,11, FALSE), IF(VLOOKUP(G1282,Sku_Consolidated!A2:S957,19,FALSE)="VAM",VLOOKUP(E1282,Store_VAM!B2:L273,11, FALSE),VLOOKUP(E1282,Store_SRP!B2:L110,11, FALSE)))</f>
      </c>
      <c r="W1282">
        <f>VLOOKUP(G1282,Sku_Consolidated!A2:W957,11,FALSE)</f>
      </c>
      <c r="X1282">
        <f>VLOOKUP(G1282,Sku_Consolidated!A2:H957,8,FALSE)</f>
      </c>
      <c r="Y1282">
        <f>VLOOKUP(G1282,Sku_Consolidated!A2:I957,9,FALSE)</f>
      </c>
      <c r="Z1282" t="s">
        <v>38</v>
      </c>
      <c r="AA1282">
        <f>VLOOKUP(G1282,Sku_Consolidated!A2:E957,5,FALSE)</f>
      </c>
      <c r="AB1282">
        <f>IF(VLOOKUP(G1282,Sku_Consolidated!A2:S957,19,FALSE)="SHOWCASE", VLOOKUP(E1282,Store_Showcase!B2:N144,13, FALSE), IF(VLOOKUP(G1282,Sku_Consolidated!A2:S957,19,FALSE)="VAM",VLOOKUP(E1282,Store_VAM!B2:N273,13, FALSE),VLOOKUP(E1282,Store_SRP!B2:N110,13, FALSE)))</f>
      </c>
      <c r="AC1282">
        <f>IF(IFERROR(AB1282,TRUE)=TRUE, "-","OK")</f>
      </c>
      <c r="AD1282" s="8" t="s">
        <v>2792</v>
      </c>
      <c r="AE1282" s="8" t="s">
        <v>39</v>
      </c>
      <c r="AF1282">
        <f>IF(IFERROR(VLOOKUP(E1282,Store_Showcase!B2:H144,{5}, FALSE), TRUE)=TRUE, IF(IFERROR(VLOOKUP(E1282,Store_SRP!B2:H110,{5}, FALSE), TRUE)=TRUE,VLOOKUP(E1282,Store_VAM!B2:H273,{5}, FALSE),VLOOKUP(E1282,Store_SRP!B2:H110,{5}, FALSE)), VLOOKUP(E1282,Store_Showcase!B2:H144,{5}, FALSE))</f>
      </c>
      <c r="AG1282">
        <f>IF(IFERROR(VLOOKUP(E1282,Store_Showcase!B2:H144,{6}, FALSE), TRUE)=TRUE, IF(IFERROR(VLOOKUP(E1282,Store_SRP!B2:H110,{6}, FALSE), TRUE)=TRUE,VLOOKUP(E1282,Store_VAM!B2:H273,{6}, FALSE),VLOOKUP(E1282,Store_SRP!B2:H110,{6}, FALSE)), VLOOKUP(E1282,Store_Showcase!B2:H144,{6}, FALSE))</f>
      </c>
      <c r="AH1282">
        <f>VLOOKUP(G1282,Sku_Consolidated!A2:R957,18,FALSE)</f>
      </c>
      <c r="AI1282">
        <f>VLOOKUP(G1282,Sku_Consolidated!A2:S957,19,FALSE)</f>
      </c>
      <c r="AJ1282">
        <f>VLOOKUP(G1282,Sku_Consolidated!A2:T957,20,FALSE)</f>
      </c>
    </row>
    <row r="1283" spans="1:36" x14ac:dyDescent="0.25">
      <c r="A1283">
        <v>2024</v>
      </c>
      <c r="B1283" t="s">
        <v>31</v>
      </c>
      <c r="C1283" t="s">
        <v>32</v>
      </c>
      <c r="D1283" t="s">
        <v>33</v>
      </c>
      <c r="E1283">
        <v>137</v>
      </c>
      <c r="F1283">
        <f>IF(IFERROR(VLOOKUP(E1283,Store_Showcase!B2:H144,{2}, FALSE), TRUE)=TRUE, IF(IFERROR(VLOOKUP(E1283,Store_SRP!B2:H110,{2}, FALSE), TRUE)=TRUE,VLOOKUP(E1283,Store_VAM!B2:H273,{2}, FALSE),VLOOKUP(E1283,Store_SRP!B2:H110,{2}, FALSE)), VLOOKUP(E1283,Store_Showcase!B2:H144,{2}, FALSE))</f>
      </c>
      <c r="G1283">
        <v>657353</v>
      </c>
      <c r="H1283" t="s">
        <v>779</v>
      </c>
      <c r="I1283" s="8" t="s">
        <v>1643</v>
      </c>
      <c r="J1283" t="s">
        <v>12</v>
      </c>
      <c r="K1283" s="8">
        <f>IF(J1283="PCK", I1283, 0)</f>
      </c>
      <c r="L1283" s="8">
        <f>IF(J1283="KLS", I1283, IF(J1283="PCK", I1283*VLOOKUP(G1283,Sku_Consolidated!A2:U957,21, FALSE),I1283*VLOOKUP(G1283,Sku_Consolidated!A2:U957,21, FALSE)))</f>
      </c>
      <c r="M1283" s="8">
        <f>IF(J1283="PCS", I1283, 0)</f>
      </c>
      <c r="N1283" s="8" t="s">
        <v>2793</v>
      </c>
      <c r="O1283" s="8">
        <f>N1283 * VLOOKUP(E1283&amp;VLOOKUP(G1283,Sku_Consolidated!A2:Q957,17,FALSE),Sku_CommRate!A2:E1002, 5, FALSE)</f>
      </c>
      <c r="P1283" s="8">
        <f>N1283 - O1283</f>
      </c>
      <c r="Q1283">
        <f>VLOOKUP(G1283,Sku_Consolidated!A2:G957,7, FALSE)</f>
      </c>
      <c r="R1283">
        <f>IF(IFERROR(VLOOKUP(E1283,Store_Showcase!B2:H144,7, FALSE), TRUE)=TRUE, IF(IFERROR(VLOOKUP(E1283,Store_SRP!B2:H110,7, FALSE), TRUE)=TRUE,VLOOKUP(E1283,Store_VAM!B2:H273,7, FALSE),VLOOKUP(E1283,Store_SRP!B2:H110,7, FALSE)), VLOOKUP(E1283,Store_Showcase!B2:H144,7, FALSE))</f>
      </c>
      <c r="S1283">
        <f>IF(IFERROR(VLOOKUP(E1283,Store_Showcase!B2:I144,8, FALSE), TRUE)=TRUE, IF(IFERROR(VLOOKUP(E1283,Store_SRP!B2:I110,8, FALSE), TRUE)=TRUE,VLOOKUP(E1283,Store_VAM!B2:I273,8, FALSE),VLOOKUP(E1283,Store_SRP!B2:I110,8, FALSE)), VLOOKUP(E1283,Store_Showcase!B2:I144,8, FALSE))</f>
      </c>
      <c r="T1283">
        <f>VLOOKUP(G1283,Sku_Consolidated!A2:R957,18,FALSE)</f>
      </c>
      <c r="U1283">
        <v>4806532531588</v>
      </c>
      <c r="V1283">
        <f>IF(VLOOKUP(G1283,Sku_Consolidated!A2:S957,19,FALSE)="SHOWCASE", VLOOKUP(E1283,Store_Showcase!B2:L144,11, FALSE), IF(VLOOKUP(G1283,Sku_Consolidated!A2:S957,19,FALSE)="VAM",VLOOKUP(E1283,Store_VAM!B2:L273,11, FALSE),VLOOKUP(E1283,Store_SRP!B2:L110,11, FALSE)))</f>
      </c>
      <c r="W1283">
        <f>VLOOKUP(G1283,Sku_Consolidated!A2:W957,11,FALSE)</f>
      </c>
      <c r="X1283">
        <f>VLOOKUP(G1283,Sku_Consolidated!A2:H957,8,FALSE)</f>
      </c>
      <c r="Y1283">
        <f>VLOOKUP(G1283,Sku_Consolidated!A2:I957,9,FALSE)</f>
      </c>
      <c r="Z1283" t="s">
        <v>38</v>
      </c>
      <c r="AA1283">
        <f>VLOOKUP(G1283,Sku_Consolidated!A2:E957,5,FALSE)</f>
      </c>
      <c r="AB1283">
        <f>IF(VLOOKUP(G1283,Sku_Consolidated!A2:S957,19,FALSE)="SHOWCASE", VLOOKUP(E1283,Store_Showcase!B2:N144,13, FALSE), IF(VLOOKUP(G1283,Sku_Consolidated!A2:S957,19,FALSE)="VAM",VLOOKUP(E1283,Store_VAM!B2:N273,13, FALSE),VLOOKUP(E1283,Store_SRP!B2:N110,13, FALSE)))</f>
      </c>
      <c r="AC1283">
        <f>IF(IFERROR(AB1283,TRUE)=TRUE, "-","OK")</f>
      </c>
      <c r="AD1283" s="8" t="s">
        <v>2794</v>
      </c>
      <c r="AE1283" s="8" t="s">
        <v>2795</v>
      </c>
      <c r="AF1283">
        <f>IF(IFERROR(VLOOKUP(E1283,Store_Showcase!B2:H144,{5}, FALSE), TRUE)=TRUE, IF(IFERROR(VLOOKUP(E1283,Store_SRP!B2:H110,{5}, FALSE), TRUE)=TRUE,VLOOKUP(E1283,Store_VAM!B2:H273,{5}, FALSE),VLOOKUP(E1283,Store_SRP!B2:H110,{5}, FALSE)), VLOOKUP(E1283,Store_Showcase!B2:H144,{5}, FALSE))</f>
      </c>
      <c r="AG1283">
        <f>IF(IFERROR(VLOOKUP(E1283,Store_Showcase!B2:H144,{6}, FALSE), TRUE)=TRUE, IF(IFERROR(VLOOKUP(E1283,Store_SRP!B2:H110,{6}, FALSE), TRUE)=TRUE,VLOOKUP(E1283,Store_VAM!B2:H273,{6}, FALSE),VLOOKUP(E1283,Store_SRP!B2:H110,{6}, FALSE)), VLOOKUP(E1283,Store_Showcase!B2:H144,{6}, FALSE))</f>
      </c>
      <c r="AH1283">
        <f>VLOOKUP(G1283,Sku_Consolidated!A2:R957,18,FALSE)</f>
      </c>
      <c r="AI1283">
        <f>VLOOKUP(G1283,Sku_Consolidated!A2:S957,19,FALSE)</f>
      </c>
      <c r="AJ1283">
        <f>VLOOKUP(G1283,Sku_Consolidated!A2:T957,20,FALSE)</f>
      </c>
    </row>
    <row r="1284" spans="1:36" x14ac:dyDescent="0.25">
      <c r="A1284">
        <v>2024</v>
      </c>
      <c r="B1284" t="s">
        <v>31</v>
      </c>
      <c r="C1284" t="s">
        <v>32</v>
      </c>
      <c r="D1284" t="s">
        <v>33</v>
      </c>
      <c r="E1284">
        <v>150</v>
      </c>
      <c r="F1284">
        <f>IF(IFERROR(VLOOKUP(E1284,Store_Showcase!B2:H144,{2}, FALSE), TRUE)=TRUE, IF(IFERROR(VLOOKUP(E1284,Store_SRP!B2:H110,{2}, FALSE), TRUE)=TRUE,VLOOKUP(E1284,Store_VAM!B2:H273,{2}, FALSE),VLOOKUP(E1284,Store_SRP!B2:H110,{2}, FALSE)), VLOOKUP(E1284,Store_Showcase!B2:H144,{2}, FALSE))</f>
      </c>
      <c r="G1284">
        <v>657353</v>
      </c>
      <c r="H1284" t="s">
        <v>779</v>
      </c>
      <c r="I1284" s="8" t="s">
        <v>1643</v>
      </c>
      <c r="J1284" t="s">
        <v>12</v>
      </c>
      <c r="K1284" s="8">
        <f>IF(J1284="PCK", I1284, 0)</f>
      </c>
      <c r="L1284" s="8">
        <f>IF(J1284="KLS", I1284, IF(J1284="PCK", I1284*VLOOKUP(G1284,Sku_Consolidated!A2:U957,21, FALSE),I1284*VLOOKUP(G1284,Sku_Consolidated!A2:U957,21, FALSE)))</f>
      </c>
      <c r="M1284" s="8">
        <f>IF(J1284="PCS", I1284, 0)</f>
      </c>
      <c r="N1284" s="8" t="s">
        <v>2793</v>
      </c>
      <c r="O1284" s="8">
        <f>N1284 * VLOOKUP(E1284&amp;VLOOKUP(G1284,Sku_Consolidated!A2:Q957,17,FALSE),Sku_CommRate!A2:E1002, 5, FALSE)</f>
      </c>
      <c r="P1284" s="8">
        <f>N1284 - O1284</f>
      </c>
      <c r="Q1284">
        <f>VLOOKUP(G1284,Sku_Consolidated!A2:G957,7, FALSE)</f>
      </c>
      <c r="R1284">
        <f>IF(IFERROR(VLOOKUP(E1284,Store_Showcase!B2:H144,7, FALSE), TRUE)=TRUE, IF(IFERROR(VLOOKUP(E1284,Store_SRP!B2:H110,7, FALSE), TRUE)=TRUE,VLOOKUP(E1284,Store_VAM!B2:H273,7, FALSE),VLOOKUP(E1284,Store_SRP!B2:H110,7, FALSE)), VLOOKUP(E1284,Store_Showcase!B2:H144,7, FALSE))</f>
      </c>
      <c r="S1284">
        <f>IF(IFERROR(VLOOKUP(E1284,Store_Showcase!B2:I144,8, FALSE), TRUE)=TRUE, IF(IFERROR(VLOOKUP(E1284,Store_SRP!B2:I110,8, FALSE), TRUE)=TRUE,VLOOKUP(E1284,Store_VAM!B2:I273,8, FALSE),VLOOKUP(E1284,Store_SRP!B2:I110,8, FALSE)), VLOOKUP(E1284,Store_Showcase!B2:I144,8, FALSE))</f>
      </c>
      <c r="T1284">
        <f>VLOOKUP(G1284,Sku_Consolidated!A2:R957,18,FALSE)</f>
      </c>
      <c r="U1284">
        <v>4806532531588</v>
      </c>
      <c r="V1284">
        <f>IF(VLOOKUP(G1284,Sku_Consolidated!A2:S957,19,FALSE)="SHOWCASE", VLOOKUP(E1284,Store_Showcase!B2:L144,11, FALSE), IF(VLOOKUP(G1284,Sku_Consolidated!A2:S957,19,FALSE)="VAM",VLOOKUP(E1284,Store_VAM!B2:L273,11, FALSE),VLOOKUP(E1284,Store_SRP!B2:L110,11, FALSE)))</f>
      </c>
      <c r="W1284">
        <f>VLOOKUP(G1284,Sku_Consolidated!A2:W957,11,FALSE)</f>
      </c>
      <c r="X1284">
        <f>VLOOKUP(G1284,Sku_Consolidated!A2:H957,8,FALSE)</f>
      </c>
      <c r="Y1284">
        <f>VLOOKUP(G1284,Sku_Consolidated!A2:I957,9,FALSE)</f>
      </c>
      <c r="Z1284" t="s">
        <v>38</v>
      </c>
      <c r="AA1284">
        <f>VLOOKUP(G1284,Sku_Consolidated!A2:E957,5,FALSE)</f>
      </c>
      <c r="AB1284">
        <f>IF(VLOOKUP(G1284,Sku_Consolidated!A2:S957,19,FALSE)="SHOWCASE", VLOOKUP(E1284,Store_Showcase!B2:N144,13, FALSE), IF(VLOOKUP(G1284,Sku_Consolidated!A2:S957,19,FALSE)="VAM",VLOOKUP(E1284,Store_VAM!B2:N273,13, FALSE),VLOOKUP(E1284,Store_SRP!B2:N110,13, FALSE)))</f>
      </c>
      <c r="AC1284">
        <f>IF(IFERROR(AB1284,TRUE)=TRUE, "-","OK")</f>
      </c>
      <c r="AD1284" s="8" t="s">
        <v>2794</v>
      </c>
      <c r="AE1284" s="8" t="s">
        <v>2795</v>
      </c>
      <c r="AF1284">
        <f>IF(IFERROR(VLOOKUP(E1284,Store_Showcase!B2:H144,{5}, FALSE), TRUE)=TRUE, IF(IFERROR(VLOOKUP(E1284,Store_SRP!B2:H110,{5}, FALSE), TRUE)=TRUE,VLOOKUP(E1284,Store_VAM!B2:H273,{5}, FALSE),VLOOKUP(E1284,Store_SRP!B2:H110,{5}, FALSE)), VLOOKUP(E1284,Store_Showcase!B2:H144,{5}, FALSE))</f>
      </c>
      <c r="AG1284">
        <f>IF(IFERROR(VLOOKUP(E1284,Store_Showcase!B2:H144,{6}, FALSE), TRUE)=TRUE, IF(IFERROR(VLOOKUP(E1284,Store_SRP!B2:H110,{6}, FALSE), TRUE)=TRUE,VLOOKUP(E1284,Store_VAM!B2:H273,{6}, FALSE),VLOOKUP(E1284,Store_SRP!B2:H110,{6}, FALSE)), VLOOKUP(E1284,Store_Showcase!B2:H144,{6}, FALSE))</f>
      </c>
      <c r="AH1284">
        <f>VLOOKUP(G1284,Sku_Consolidated!A2:R957,18,FALSE)</f>
      </c>
      <c r="AI1284">
        <f>VLOOKUP(G1284,Sku_Consolidated!A2:S957,19,FALSE)</f>
      </c>
      <c r="AJ1284">
        <f>VLOOKUP(G1284,Sku_Consolidated!A2:T957,20,FALSE)</f>
      </c>
    </row>
    <row r="1285" spans="1:36" x14ac:dyDescent="0.25">
      <c r="A1285">
        <v>2024</v>
      </c>
      <c r="B1285" t="s">
        <v>31</v>
      </c>
      <c r="C1285" t="s">
        <v>32</v>
      </c>
      <c r="D1285" t="s">
        <v>33</v>
      </c>
      <c r="E1285">
        <v>741</v>
      </c>
      <c r="F1285">
        <f>IF(IFERROR(VLOOKUP(E1285,Store_Showcase!B2:H144,{2}, FALSE), TRUE)=TRUE, IF(IFERROR(VLOOKUP(E1285,Store_SRP!B2:H110,{2}, FALSE), TRUE)=TRUE,VLOOKUP(E1285,Store_VAM!B2:H273,{2}, FALSE),VLOOKUP(E1285,Store_SRP!B2:H110,{2}, FALSE)), VLOOKUP(E1285,Store_Showcase!B2:H144,{2}, FALSE))</f>
      </c>
      <c r="G1285">
        <v>657353</v>
      </c>
      <c r="H1285" t="s">
        <v>779</v>
      </c>
      <c r="I1285" s="8" t="s">
        <v>1643</v>
      </c>
      <c r="J1285" t="s">
        <v>12</v>
      </c>
      <c r="K1285" s="8">
        <f>IF(J1285="PCK", I1285, 0)</f>
      </c>
      <c r="L1285" s="8">
        <f>IF(J1285="KLS", I1285, IF(J1285="PCK", I1285*VLOOKUP(G1285,Sku_Consolidated!A2:U957,21, FALSE),I1285*VLOOKUP(G1285,Sku_Consolidated!A2:U957,21, FALSE)))</f>
      </c>
      <c r="M1285" s="8">
        <f>IF(J1285="PCS", I1285, 0)</f>
      </c>
      <c r="N1285" s="8" t="s">
        <v>2793</v>
      </c>
      <c r="O1285" s="8">
        <f>N1285 * VLOOKUP(E1285&amp;VLOOKUP(G1285,Sku_Consolidated!A2:Q957,17,FALSE),Sku_CommRate!A2:E1002, 5, FALSE)</f>
      </c>
      <c r="P1285" s="8">
        <f>N1285 - O1285</f>
      </c>
      <c r="Q1285">
        <f>VLOOKUP(G1285,Sku_Consolidated!A2:G957,7, FALSE)</f>
      </c>
      <c r="R1285">
        <f>IF(IFERROR(VLOOKUP(E1285,Store_Showcase!B2:H144,7, FALSE), TRUE)=TRUE, IF(IFERROR(VLOOKUP(E1285,Store_SRP!B2:H110,7, FALSE), TRUE)=TRUE,VLOOKUP(E1285,Store_VAM!B2:H273,7, FALSE),VLOOKUP(E1285,Store_SRP!B2:H110,7, FALSE)), VLOOKUP(E1285,Store_Showcase!B2:H144,7, FALSE))</f>
      </c>
      <c r="S1285">
        <f>IF(IFERROR(VLOOKUP(E1285,Store_Showcase!B2:I144,8, FALSE), TRUE)=TRUE, IF(IFERROR(VLOOKUP(E1285,Store_SRP!B2:I110,8, FALSE), TRUE)=TRUE,VLOOKUP(E1285,Store_VAM!B2:I273,8, FALSE),VLOOKUP(E1285,Store_SRP!B2:I110,8, FALSE)), VLOOKUP(E1285,Store_Showcase!B2:I144,8, FALSE))</f>
      </c>
      <c r="T1285">
        <f>VLOOKUP(G1285,Sku_Consolidated!A2:R957,18,FALSE)</f>
      </c>
      <c r="U1285">
        <v>4806532531588</v>
      </c>
      <c r="V1285">
        <f>IF(VLOOKUP(G1285,Sku_Consolidated!A2:S957,19,FALSE)="SHOWCASE", VLOOKUP(E1285,Store_Showcase!B2:L144,11, FALSE), IF(VLOOKUP(G1285,Sku_Consolidated!A2:S957,19,FALSE)="VAM",VLOOKUP(E1285,Store_VAM!B2:L273,11, FALSE),VLOOKUP(E1285,Store_SRP!B2:L110,11, FALSE)))</f>
      </c>
      <c r="W1285">
        <f>VLOOKUP(G1285,Sku_Consolidated!A2:W957,11,FALSE)</f>
      </c>
      <c r="X1285">
        <f>VLOOKUP(G1285,Sku_Consolidated!A2:H957,8,FALSE)</f>
      </c>
      <c r="Y1285">
        <f>VLOOKUP(G1285,Sku_Consolidated!A2:I957,9,FALSE)</f>
      </c>
      <c r="Z1285" t="s">
        <v>38</v>
      </c>
      <c r="AA1285">
        <f>VLOOKUP(G1285,Sku_Consolidated!A2:E957,5,FALSE)</f>
      </c>
      <c r="AB1285">
        <f>IF(VLOOKUP(G1285,Sku_Consolidated!A2:S957,19,FALSE)="SHOWCASE", VLOOKUP(E1285,Store_Showcase!B2:N144,13, FALSE), IF(VLOOKUP(G1285,Sku_Consolidated!A2:S957,19,FALSE)="VAM",VLOOKUP(E1285,Store_VAM!B2:N273,13, FALSE),VLOOKUP(E1285,Store_SRP!B2:N110,13, FALSE)))</f>
      </c>
      <c r="AC1285">
        <f>IF(IFERROR(AB1285,TRUE)=TRUE, "-","OK")</f>
      </c>
      <c r="AD1285" s="8" t="s">
        <v>2794</v>
      </c>
      <c r="AE1285" s="8" t="s">
        <v>2795</v>
      </c>
      <c r="AF1285">
        <f>IF(IFERROR(VLOOKUP(E1285,Store_Showcase!B2:H144,{5}, FALSE), TRUE)=TRUE, IF(IFERROR(VLOOKUP(E1285,Store_SRP!B2:H110,{5}, FALSE), TRUE)=TRUE,VLOOKUP(E1285,Store_VAM!B2:H273,{5}, FALSE),VLOOKUP(E1285,Store_SRP!B2:H110,{5}, FALSE)), VLOOKUP(E1285,Store_Showcase!B2:H144,{5}, FALSE))</f>
      </c>
      <c r="AG1285">
        <f>IF(IFERROR(VLOOKUP(E1285,Store_Showcase!B2:H144,{6}, FALSE), TRUE)=TRUE, IF(IFERROR(VLOOKUP(E1285,Store_SRP!B2:H110,{6}, FALSE), TRUE)=TRUE,VLOOKUP(E1285,Store_VAM!B2:H273,{6}, FALSE),VLOOKUP(E1285,Store_SRP!B2:H110,{6}, FALSE)), VLOOKUP(E1285,Store_Showcase!B2:H144,{6}, FALSE))</f>
      </c>
      <c r="AH1285">
        <f>VLOOKUP(G1285,Sku_Consolidated!A2:R957,18,FALSE)</f>
      </c>
      <c r="AI1285">
        <f>VLOOKUP(G1285,Sku_Consolidated!A2:S957,19,FALSE)</f>
      </c>
      <c r="AJ1285">
        <f>VLOOKUP(G1285,Sku_Consolidated!A2:T957,20,FALSE)</f>
      </c>
    </row>
    <row r="1286" spans="1:36" x14ac:dyDescent="0.25">
      <c r="A1286">
        <v>2024</v>
      </c>
      <c r="B1286" t="s">
        <v>31</v>
      </c>
      <c r="C1286" t="s">
        <v>32</v>
      </c>
      <c r="D1286" t="s">
        <v>33</v>
      </c>
      <c r="E1286">
        <v>246</v>
      </c>
      <c r="F1286">
        <f>IF(IFERROR(VLOOKUP(E1286,Store_Showcase!B2:H144,{2}, FALSE), TRUE)=TRUE, IF(IFERROR(VLOOKUP(E1286,Store_SRP!B2:H110,{2}, FALSE), TRUE)=TRUE,VLOOKUP(E1286,Store_VAM!B2:H273,{2}, FALSE),VLOOKUP(E1286,Store_SRP!B2:H110,{2}, FALSE)), VLOOKUP(E1286,Store_Showcase!B2:H144,{2}, FALSE))</f>
      </c>
      <c r="G1286">
        <v>662375</v>
      </c>
      <c r="H1286" t="s">
        <v>1376</v>
      </c>
      <c r="I1286" s="8" t="s">
        <v>1643</v>
      </c>
      <c r="J1286" t="s">
        <v>493</v>
      </c>
      <c r="K1286" s="8">
        <f>IF(J1286="PCK", I1286, 0)</f>
      </c>
      <c r="L1286" s="8">
        <f>IF(J1286="KLS", I1286, IF(J1286="PCK", I1286*VLOOKUP(G1286,Sku_Consolidated!A2:U957,21, FALSE),I1286*VLOOKUP(G1286,Sku_Consolidated!A2:U957,21, FALSE)))</f>
      </c>
      <c r="M1286" s="8">
        <f>IF(J1286="PCS", I1286, 0)</f>
      </c>
      <c r="N1286" s="8" t="s">
        <v>2796</v>
      </c>
      <c r="O1286" s="8">
        <f>N1286 * VLOOKUP(E1286&amp;VLOOKUP(G1286,Sku_Consolidated!A2:Q957,17,FALSE),Sku_CommRate!A2:E1002, 5, FALSE)</f>
      </c>
      <c r="P1286" s="8">
        <f>N1286 - O1286</f>
      </c>
      <c r="Q1286">
        <f>VLOOKUP(G1286,Sku_Consolidated!A2:G957,7, FALSE)</f>
      </c>
      <c r="R1286">
        <f>IF(IFERROR(VLOOKUP(E1286,Store_Showcase!B2:H144,7, FALSE), TRUE)=TRUE, IF(IFERROR(VLOOKUP(E1286,Store_SRP!B2:H110,7, FALSE), TRUE)=TRUE,VLOOKUP(E1286,Store_VAM!B2:H273,7, FALSE),VLOOKUP(E1286,Store_SRP!B2:H110,7, FALSE)), VLOOKUP(E1286,Store_Showcase!B2:H144,7, FALSE))</f>
      </c>
      <c r="S1286">
        <f>IF(IFERROR(VLOOKUP(E1286,Store_Showcase!B2:I144,8, FALSE), TRUE)=TRUE, IF(IFERROR(VLOOKUP(E1286,Store_SRP!B2:I110,8, FALSE), TRUE)=TRUE,VLOOKUP(E1286,Store_VAM!B2:I273,8, FALSE),VLOOKUP(E1286,Store_SRP!B2:I110,8, FALSE)), VLOOKUP(E1286,Store_Showcase!B2:I144,8, FALSE))</f>
      </c>
      <c r="T1286">
        <f>VLOOKUP(G1286,Sku_Consolidated!A2:R957,18,FALSE)</f>
      </c>
      <c r="U1286">
        <v>4806532531601</v>
      </c>
      <c r="V1286">
        <f>IF(VLOOKUP(G1286,Sku_Consolidated!A2:S957,19,FALSE)="SHOWCASE", VLOOKUP(E1286,Store_Showcase!B2:L144,11, FALSE), IF(VLOOKUP(G1286,Sku_Consolidated!A2:S957,19,FALSE)="VAM",VLOOKUP(E1286,Store_VAM!B2:L273,11, FALSE),VLOOKUP(E1286,Store_SRP!B2:L110,11, FALSE)))</f>
      </c>
      <c r="W1286">
        <f>VLOOKUP(G1286,Sku_Consolidated!A2:W957,11,FALSE)</f>
      </c>
      <c r="X1286">
        <f>VLOOKUP(G1286,Sku_Consolidated!A2:H957,8,FALSE)</f>
      </c>
      <c r="Y1286">
        <f>VLOOKUP(G1286,Sku_Consolidated!A2:I957,9,FALSE)</f>
      </c>
      <c r="Z1286" t="s">
        <v>38</v>
      </c>
      <c r="AA1286">
        <f>VLOOKUP(G1286,Sku_Consolidated!A2:E957,5,FALSE)</f>
      </c>
      <c r="AB1286">
        <f>IF(VLOOKUP(G1286,Sku_Consolidated!A2:S957,19,FALSE)="SHOWCASE", VLOOKUP(E1286,Store_Showcase!B2:N144,13, FALSE), IF(VLOOKUP(G1286,Sku_Consolidated!A2:S957,19,FALSE)="VAM",VLOOKUP(E1286,Store_VAM!B2:N273,13, FALSE),VLOOKUP(E1286,Store_SRP!B2:N110,13, FALSE)))</f>
      </c>
      <c r="AC1286">
        <f>IF(IFERROR(AB1286,TRUE)=TRUE, "-","OK")</f>
      </c>
      <c r="AD1286" s="8" t="s">
        <v>2797</v>
      </c>
      <c r="AE1286" s="8" t="s">
        <v>2798</v>
      </c>
      <c r="AF1286">
        <f>IF(IFERROR(VLOOKUP(E1286,Store_Showcase!B2:H144,{5}, FALSE), TRUE)=TRUE, IF(IFERROR(VLOOKUP(E1286,Store_SRP!B2:H110,{5}, FALSE), TRUE)=TRUE,VLOOKUP(E1286,Store_VAM!B2:H273,{5}, FALSE),VLOOKUP(E1286,Store_SRP!B2:H110,{5}, FALSE)), VLOOKUP(E1286,Store_Showcase!B2:H144,{5}, FALSE))</f>
      </c>
      <c r="AG1286">
        <f>IF(IFERROR(VLOOKUP(E1286,Store_Showcase!B2:H144,{6}, FALSE), TRUE)=TRUE, IF(IFERROR(VLOOKUP(E1286,Store_SRP!B2:H110,{6}, FALSE), TRUE)=TRUE,VLOOKUP(E1286,Store_VAM!B2:H273,{6}, FALSE),VLOOKUP(E1286,Store_SRP!B2:H110,{6}, FALSE)), VLOOKUP(E1286,Store_Showcase!B2:H144,{6}, FALSE))</f>
      </c>
      <c r="AH1286">
        <f>VLOOKUP(G1286,Sku_Consolidated!A2:R957,18,FALSE)</f>
      </c>
      <c r="AI1286">
        <f>VLOOKUP(G1286,Sku_Consolidated!A2:S957,19,FALSE)</f>
      </c>
      <c r="AJ1286">
        <f>VLOOKUP(G1286,Sku_Consolidated!A2:T957,20,FALSE)</f>
      </c>
    </row>
    <row r="1287" spans="1:36" x14ac:dyDescent="0.25">
      <c r="A1287">
        <v>2024</v>
      </c>
      <c r="B1287" t="s">
        <v>31</v>
      </c>
      <c r="C1287" t="s">
        <v>32</v>
      </c>
      <c r="D1287" t="s">
        <v>33</v>
      </c>
      <c r="E1287">
        <v>721</v>
      </c>
      <c r="F1287">
        <f>IF(IFERROR(VLOOKUP(E1287,Store_Showcase!B2:H144,{2}, FALSE), TRUE)=TRUE, IF(IFERROR(VLOOKUP(E1287,Store_SRP!B2:H110,{2}, FALSE), TRUE)=TRUE,VLOOKUP(E1287,Store_VAM!B2:H273,{2}, FALSE),VLOOKUP(E1287,Store_SRP!B2:H110,{2}, FALSE)), VLOOKUP(E1287,Store_Showcase!B2:H144,{2}, FALSE))</f>
      </c>
      <c r="G1287">
        <v>662375</v>
      </c>
      <c r="H1287" t="s">
        <v>1376</v>
      </c>
      <c r="I1287" s="8" t="s">
        <v>1643</v>
      </c>
      <c r="J1287" t="s">
        <v>493</v>
      </c>
      <c r="K1287" s="8">
        <f>IF(J1287="PCK", I1287, 0)</f>
      </c>
      <c r="L1287" s="8">
        <f>IF(J1287="KLS", I1287, IF(J1287="PCK", I1287*VLOOKUP(G1287,Sku_Consolidated!A2:U957,21, FALSE),I1287*VLOOKUP(G1287,Sku_Consolidated!A2:U957,21, FALSE)))</f>
      </c>
      <c r="M1287" s="8">
        <f>IF(J1287="PCS", I1287, 0)</f>
      </c>
      <c r="N1287" s="8" t="s">
        <v>2796</v>
      </c>
      <c r="O1287" s="8">
        <f>N1287 * VLOOKUP(E1287&amp;VLOOKUP(G1287,Sku_Consolidated!A2:Q957,17,FALSE),Sku_CommRate!A2:E1002, 5, FALSE)</f>
      </c>
      <c r="P1287" s="8">
        <f>N1287 - O1287</f>
      </c>
      <c r="Q1287">
        <f>VLOOKUP(G1287,Sku_Consolidated!A2:G957,7, FALSE)</f>
      </c>
      <c r="R1287">
        <f>IF(IFERROR(VLOOKUP(E1287,Store_Showcase!B2:H144,7, FALSE), TRUE)=TRUE, IF(IFERROR(VLOOKUP(E1287,Store_SRP!B2:H110,7, FALSE), TRUE)=TRUE,VLOOKUP(E1287,Store_VAM!B2:H273,7, FALSE),VLOOKUP(E1287,Store_SRP!B2:H110,7, FALSE)), VLOOKUP(E1287,Store_Showcase!B2:H144,7, FALSE))</f>
      </c>
      <c r="S1287">
        <f>IF(IFERROR(VLOOKUP(E1287,Store_Showcase!B2:I144,8, FALSE), TRUE)=TRUE, IF(IFERROR(VLOOKUP(E1287,Store_SRP!B2:I110,8, FALSE), TRUE)=TRUE,VLOOKUP(E1287,Store_VAM!B2:I273,8, FALSE),VLOOKUP(E1287,Store_SRP!B2:I110,8, FALSE)), VLOOKUP(E1287,Store_Showcase!B2:I144,8, FALSE))</f>
      </c>
      <c r="T1287">
        <f>VLOOKUP(G1287,Sku_Consolidated!A2:R957,18,FALSE)</f>
      </c>
      <c r="U1287">
        <v>4806532531601</v>
      </c>
      <c r="V1287">
        <f>IF(VLOOKUP(G1287,Sku_Consolidated!A2:S957,19,FALSE)="SHOWCASE", VLOOKUP(E1287,Store_Showcase!B2:L144,11, FALSE), IF(VLOOKUP(G1287,Sku_Consolidated!A2:S957,19,FALSE)="VAM",VLOOKUP(E1287,Store_VAM!B2:L273,11, FALSE),VLOOKUP(E1287,Store_SRP!B2:L110,11, FALSE)))</f>
      </c>
      <c r="W1287">
        <f>VLOOKUP(G1287,Sku_Consolidated!A2:W957,11,FALSE)</f>
      </c>
      <c r="X1287">
        <f>VLOOKUP(G1287,Sku_Consolidated!A2:H957,8,FALSE)</f>
      </c>
      <c r="Y1287">
        <f>VLOOKUP(G1287,Sku_Consolidated!A2:I957,9,FALSE)</f>
      </c>
      <c r="Z1287" t="s">
        <v>38</v>
      </c>
      <c r="AA1287">
        <f>VLOOKUP(G1287,Sku_Consolidated!A2:E957,5,FALSE)</f>
      </c>
      <c r="AB1287">
        <f>IF(VLOOKUP(G1287,Sku_Consolidated!A2:S957,19,FALSE)="SHOWCASE", VLOOKUP(E1287,Store_Showcase!B2:N144,13, FALSE), IF(VLOOKUP(G1287,Sku_Consolidated!A2:S957,19,FALSE)="VAM",VLOOKUP(E1287,Store_VAM!B2:N273,13, FALSE),VLOOKUP(E1287,Store_SRP!B2:N110,13, FALSE)))</f>
      </c>
      <c r="AC1287">
        <f>IF(IFERROR(AB1287,TRUE)=TRUE, "-","OK")</f>
      </c>
      <c r="AD1287" s="8" t="s">
        <v>2797</v>
      </c>
      <c r="AE1287" s="8" t="s">
        <v>2798</v>
      </c>
      <c r="AF1287">
        <f>IF(IFERROR(VLOOKUP(E1287,Store_Showcase!B2:H144,{5}, FALSE), TRUE)=TRUE, IF(IFERROR(VLOOKUP(E1287,Store_SRP!B2:H110,{5}, FALSE), TRUE)=TRUE,VLOOKUP(E1287,Store_VAM!B2:H273,{5}, FALSE),VLOOKUP(E1287,Store_SRP!B2:H110,{5}, FALSE)), VLOOKUP(E1287,Store_Showcase!B2:H144,{5}, FALSE))</f>
      </c>
      <c r="AG1287">
        <f>IF(IFERROR(VLOOKUP(E1287,Store_Showcase!B2:H144,{6}, FALSE), TRUE)=TRUE, IF(IFERROR(VLOOKUP(E1287,Store_SRP!B2:H110,{6}, FALSE), TRUE)=TRUE,VLOOKUP(E1287,Store_VAM!B2:H273,{6}, FALSE),VLOOKUP(E1287,Store_SRP!B2:H110,{6}, FALSE)), VLOOKUP(E1287,Store_Showcase!B2:H144,{6}, FALSE))</f>
      </c>
      <c r="AH1287">
        <f>VLOOKUP(G1287,Sku_Consolidated!A2:R957,18,FALSE)</f>
      </c>
      <c r="AI1287">
        <f>VLOOKUP(G1287,Sku_Consolidated!A2:S957,19,FALSE)</f>
      </c>
      <c r="AJ1287">
        <f>VLOOKUP(G1287,Sku_Consolidated!A2:T957,20,FALSE)</f>
      </c>
    </row>
    <row r="1288" spans="1:36" x14ac:dyDescent="0.25">
      <c r="A1288">
        <v>2024</v>
      </c>
      <c r="B1288" t="s">
        <v>31</v>
      </c>
      <c r="C1288" t="s">
        <v>32</v>
      </c>
      <c r="D1288" t="s">
        <v>33</v>
      </c>
      <c r="E1288">
        <v>235</v>
      </c>
      <c r="F1288">
        <f>IF(IFERROR(VLOOKUP(E1288,Store_Showcase!B2:H144,{2}, FALSE), TRUE)=TRUE, IF(IFERROR(VLOOKUP(E1288,Store_SRP!B2:H110,{2}, FALSE), TRUE)=TRUE,VLOOKUP(E1288,Store_VAM!B2:H273,{2}, FALSE),VLOOKUP(E1288,Store_SRP!B2:H110,{2}, FALSE)), VLOOKUP(E1288,Store_Showcase!B2:H144,{2}, FALSE))</f>
      </c>
      <c r="G1288">
        <v>662375</v>
      </c>
      <c r="H1288" t="s">
        <v>1376</v>
      </c>
      <c r="I1288" s="8" t="s">
        <v>1643</v>
      </c>
      <c r="J1288" t="s">
        <v>493</v>
      </c>
      <c r="K1288" s="8">
        <f>IF(J1288="PCK", I1288, 0)</f>
      </c>
      <c r="L1288" s="8">
        <f>IF(J1288="KLS", I1288, IF(J1288="PCK", I1288*VLOOKUP(G1288,Sku_Consolidated!A2:U957,21, FALSE),I1288*VLOOKUP(G1288,Sku_Consolidated!A2:U957,21, FALSE)))</f>
      </c>
      <c r="M1288" s="8">
        <f>IF(J1288="PCS", I1288, 0)</f>
      </c>
      <c r="N1288" s="8" t="s">
        <v>2799</v>
      </c>
      <c r="O1288" s="8">
        <f>N1288 * VLOOKUP(E1288&amp;VLOOKUP(G1288,Sku_Consolidated!A2:Q957,17,FALSE),Sku_CommRate!A2:E1002, 5, FALSE)</f>
      </c>
      <c r="P1288" s="8">
        <f>N1288 - O1288</f>
      </c>
      <c r="Q1288">
        <f>VLOOKUP(G1288,Sku_Consolidated!A2:G957,7, FALSE)</f>
      </c>
      <c r="R1288">
        <f>IF(IFERROR(VLOOKUP(E1288,Store_Showcase!B2:H144,7, FALSE), TRUE)=TRUE, IF(IFERROR(VLOOKUP(E1288,Store_SRP!B2:H110,7, FALSE), TRUE)=TRUE,VLOOKUP(E1288,Store_VAM!B2:H273,7, FALSE),VLOOKUP(E1288,Store_SRP!B2:H110,7, FALSE)), VLOOKUP(E1288,Store_Showcase!B2:H144,7, FALSE))</f>
      </c>
      <c r="S1288">
        <f>IF(IFERROR(VLOOKUP(E1288,Store_Showcase!B2:I144,8, FALSE), TRUE)=TRUE, IF(IFERROR(VLOOKUP(E1288,Store_SRP!B2:I110,8, FALSE), TRUE)=TRUE,VLOOKUP(E1288,Store_VAM!B2:I273,8, FALSE),VLOOKUP(E1288,Store_SRP!B2:I110,8, FALSE)), VLOOKUP(E1288,Store_Showcase!B2:I144,8, FALSE))</f>
      </c>
      <c r="T1288">
        <f>VLOOKUP(G1288,Sku_Consolidated!A2:R957,18,FALSE)</f>
      </c>
      <c r="U1288">
        <v>4806532531601</v>
      </c>
      <c r="V1288">
        <f>IF(VLOOKUP(G1288,Sku_Consolidated!A2:S957,19,FALSE)="SHOWCASE", VLOOKUP(E1288,Store_Showcase!B2:L144,11, FALSE), IF(VLOOKUP(G1288,Sku_Consolidated!A2:S957,19,FALSE)="VAM",VLOOKUP(E1288,Store_VAM!B2:L273,11, FALSE),VLOOKUP(E1288,Store_SRP!B2:L110,11, FALSE)))</f>
      </c>
      <c r="W1288">
        <f>VLOOKUP(G1288,Sku_Consolidated!A2:W957,11,FALSE)</f>
      </c>
      <c r="X1288">
        <f>VLOOKUP(G1288,Sku_Consolidated!A2:H957,8,FALSE)</f>
      </c>
      <c r="Y1288">
        <f>VLOOKUP(G1288,Sku_Consolidated!A2:I957,9,FALSE)</f>
      </c>
      <c r="Z1288" t="s">
        <v>38</v>
      </c>
      <c r="AA1288">
        <f>VLOOKUP(G1288,Sku_Consolidated!A2:E957,5,FALSE)</f>
      </c>
      <c r="AB1288">
        <f>IF(VLOOKUP(G1288,Sku_Consolidated!A2:S957,19,FALSE)="SHOWCASE", VLOOKUP(E1288,Store_Showcase!B2:N144,13, FALSE), IF(VLOOKUP(G1288,Sku_Consolidated!A2:S957,19,FALSE)="VAM",VLOOKUP(E1288,Store_VAM!B2:N273,13, FALSE),VLOOKUP(E1288,Store_SRP!B2:N110,13, FALSE)))</f>
      </c>
      <c r="AC1288">
        <f>IF(IFERROR(AB1288,TRUE)=TRUE, "-","OK")</f>
      </c>
      <c r="AD1288" s="8" t="s">
        <v>2800</v>
      </c>
      <c r="AE1288" s="8" t="s">
        <v>2801</v>
      </c>
      <c r="AF1288">
        <f>IF(IFERROR(VLOOKUP(E1288,Store_Showcase!B2:H144,{5}, FALSE), TRUE)=TRUE, IF(IFERROR(VLOOKUP(E1288,Store_SRP!B2:H110,{5}, FALSE), TRUE)=TRUE,VLOOKUP(E1288,Store_VAM!B2:H273,{5}, FALSE),VLOOKUP(E1288,Store_SRP!B2:H110,{5}, FALSE)), VLOOKUP(E1288,Store_Showcase!B2:H144,{5}, FALSE))</f>
      </c>
      <c r="AG1288">
        <f>IF(IFERROR(VLOOKUP(E1288,Store_Showcase!B2:H144,{6}, FALSE), TRUE)=TRUE, IF(IFERROR(VLOOKUP(E1288,Store_SRP!B2:H110,{6}, FALSE), TRUE)=TRUE,VLOOKUP(E1288,Store_VAM!B2:H273,{6}, FALSE),VLOOKUP(E1288,Store_SRP!B2:H110,{6}, FALSE)), VLOOKUP(E1288,Store_Showcase!B2:H144,{6}, FALSE))</f>
      </c>
      <c r="AH1288">
        <f>VLOOKUP(G1288,Sku_Consolidated!A2:R957,18,FALSE)</f>
      </c>
      <c r="AI1288">
        <f>VLOOKUP(G1288,Sku_Consolidated!A2:S957,19,FALSE)</f>
      </c>
      <c r="AJ1288">
        <f>VLOOKUP(G1288,Sku_Consolidated!A2:T957,20,FALSE)</f>
      </c>
    </row>
    <row r="1289" spans="1:36" x14ac:dyDescent="0.25">
      <c r="A1289">
        <v>2024</v>
      </c>
      <c r="B1289" t="s">
        <v>31</v>
      </c>
      <c r="C1289" t="s">
        <v>32</v>
      </c>
      <c r="D1289" t="s">
        <v>33</v>
      </c>
      <c r="E1289">
        <v>722</v>
      </c>
      <c r="F1289">
        <f>IF(IFERROR(VLOOKUP(E1289,Store_Showcase!B2:H144,{2}, FALSE), TRUE)=TRUE, IF(IFERROR(VLOOKUP(E1289,Store_SRP!B2:H110,{2}, FALSE), TRUE)=TRUE,VLOOKUP(E1289,Store_VAM!B2:H273,{2}, FALSE),VLOOKUP(E1289,Store_SRP!B2:H110,{2}, FALSE)), VLOOKUP(E1289,Store_Showcase!B2:H144,{2}, FALSE))</f>
      </c>
      <c r="G1289">
        <v>656324</v>
      </c>
      <c r="H1289" t="s">
        <v>748</v>
      </c>
      <c r="I1289" s="8" t="s">
        <v>2802</v>
      </c>
      <c r="J1289" t="s">
        <v>36</v>
      </c>
      <c r="K1289" s="8">
        <f>IF(J1289="PCK", I1289, 0)</f>
      </c>
      <c r="L1289" s="8">
        <f>IF(J1289="KLS", I1289, IF(J1289="PCK", I1289*VLOOKUP(G1289,Sku_Consolidated!A2:U957,21, FALSE),I1289*VLOOKUP(G1289,Sku_Consolidated!A2:U957,21, FALSE)))</f>
      </c>
      <c r="M1289" s="8">
        <f>IF(J1289="PCS", I1289, 0)</f>
      </c>
      <c r="N1289" s="8" t="s">
        <v>2803</v>
      </c>
      <c r="O1289" s="8">
        <f>N1289 * VLOOKUP(E1289&amp;VLOOKUP(G1289,Sku_Consolidated!A2:Q957,17,FALSE),Sku_CommRate!A2:E1002, 5, FALSE)</f>
      </c>
      <c r="P1289" s="8">
        <f>N1289 - O1289</f>
      </c>
      <c r="Q1289">
        <f>VLOOKUP(G1289,Sku_Consolidated!A2:G957,7, FALSE)</f>
      </c>
      <c r="R1289">
        <f>IF(IFERROR(VLOOKUP(E1289,Store_Showcase!B2:H144,7, FALSE), TRUE)=TRUE, IF(IFERROR(VLOOKUP(E1289,Store_SRP!B2:H110,7, FALSE), TRUE)=TRUE,VLOOKUP(E1289,Store_VAM!B2:H273,7, FALSE),VLOOKUP(E1289,Store_SRP!B2:H110,7, FALSE)), VLOOKUP(E1289,Store_Showcase!B2:H144,7, FALSE))</f>
      </c>
      <c r="S1289">
        <f>IF(IFERROR(VLOOKUP(E1289,Store_Showcase!B2:I144,8, FALSE), TRUE)=TRUE, IF(IFERROR(VLOOKUP(E1289,Store_SRP!B2:I110,8, FALSE), TRUE)=TRUE,VLOOKUP(E1289,Store_VAM!B2:I273,8, FALSE),VLOOKUP(E1289,Store_SRP!B2:I110,8, FALSE)), VLOOKUP(E1289,Store_Showcase!B2:I144,8, FALSE))</f>
      </c>
      <c r="T1289">
        <f>VLOOKUP(G1289,Sku_Consolidated!A2:R957,18,FALSE)</f>
      </c>
      <c r="U1289">
        <v>6777</v>
      </c>
      <c r="V1289">
        <f>IF(VLOOKUP(G1289,Sku_Consolidated!A2:S957,19,FALSE)="SHOWCASE", VLOOKUP(E1289,Store_Showcase!B2:L144,11, FALSE), IF(VLOOKUP(G1289,Sku_Consolidated!A2:S957,19,FALSE)="VAM",VLOOKUP(E1289,Store_VAM!B2:L273,11, FALSE),VLOOKUP(E1289,Store_SRP!B2:L110,11, FALSE)))</f>
      </c>
      <c r="W1289">
        <f>VLOOKUP(G1289,Sku_Consolidated!A2:W957,11,FALSE)</f>
      </c>
      <c r="X1289">
        <f>VLOOKUP(G1289,Sku_Consolidated!A2:H957,8,FALSE)</f>
      </c>
      <c r="Y1289">
        <f>VLOOKUP(G1289,Sku_Consolidated!A2:I957,9,FALSE)</f>
      </c>
      <c r="Z1289" t="s">
        <v>38</v>
      </c>
      <c r="AA1289">
        <f>VLOOKUP(G1289,Sku_Consolidated!A2:E957,5,FALSE)</f>
      </c>
      <c r="AB1289">
        <f>IF(VLOOKUP(G1289,Sku_Consolidated!A2:S957,19,FALSE)="SHOWCASE", VLOOKUP(E1289,Store_Showcase!B2:N144,13, FALSE), IF(VLOOKUP(G1289,Sku_Consolidated!A2:S957,19,FALSE)="VAM",VLOOKUP(E1289,Store_VAM!B2:N273,13, FALSE),VLOOKUP(E1289,Store_SRP!B2:N110,13, FALSE)))</f>
      </c>
      <c r="AC1289">
        <f>IF(IFERROR(AB1289,TRUE)=TRUE, "-","OK")</f>
      </c>
      <c r="AD1289" s="8" t="s">
        <v>2804</v>
      </c>
      <c r="AE1289" s="8" t="s">
        <v>2805</v>
      </c>
      <c r="AF1289">
        <f>IF(IFERROR(VLOOKUP(E1289,Store_Showcase!B2:H144,{5}, FALSE), TRUE)=TRUE, IF(IFERROR(VLOOKUP(E1289,Store_SRP!B2:H110,{5}, FALSE), TRUE)=TRUE,VLOOKUP(E1289,Store_VAM!B2:H273,{5}, FALSE),VLOOKUP(E1289,Store_SRP!B2:H110,{5}, FALSE)), VLOOKUP(E1289,Store_Showcase!B2:H144,{5}, FALSE))</f>
      </c>
      <c r="AG1289">
        <f>IF(IFERROR(VLOOKUP(E1289,Store_Showcase!B2:H144,{6}, FALSE), TRUE)=TRUE, IF(IFERROR(VLOOKUP(E1289,Store_SRP!B2:H110,{6}, FALSE), TRUE)=TRUE,VLOOKUP(E1289,Store_VAM!B2:H273,{6}, FALSE),VLOOKUP(E1289,Store_SRP!B2:H110,{6}, FALSE)), VLOOKUP(E1289,Store_Showcase!B2:H144,{6}, FALSE))</f>
      </c>
      <c r="AH1289">
        <f>VLOOKUP(G1289,Sku_Consolidated!A2:R957,18,FALSE)</f>
      </c>
      <c r="AI1289">
        <f>VLOOKUP(G1289,Sku_Consolidated!A2:S957,19,FALSE)</f>
      </c>
      <c r="AJ1289">
        <f>VLOOKUP(G1289,Sku_Consolidated!A2:T957,20,FALSE)</f>
      </c>
    </row>
    <row r="1290" spans="1:36" x14ac:dyDescent="0.25">
      <c r="A1290">
        <v>2024</v>
      </c>
      <c r="B1290" t="s">
        <v>31</v>
      </c>
      <c r="C1290" t="s">
        <v>32</v>
      </c>
      <c r="D1290" t="s">
        <v>33</v>
      </c>
      <c r="E1290">
        <v>210</v>
      </c>
      <c r="F1290">
        <f>IF(IFERROR(VLOOKUP(E1290,Store_Showcase!B2:H144,{2}, FALSE), TRUE)=TRUE, IF(IFERROR(VLOOKUP(E1290,Store_SRP!B2:H110,{2}, FALSE), TRUE)=TRUE,VLOOKUP(E1290,Store_VAM!B2:H273,{2}, FALSE),VLOOKUP(E1290,Store_SRP!B2:H110,{2}, FALSE)), VLOOKUP(E1290,Store_Showcase!B2:H144,{2}, FALSE))</f>
      </c>
      <c r="G1290">
        <v>656325</v>
      </c>
      <c r="H1290" t="s">
        <v>474</v>
      </c>
      <c r="I1290" s="8" t="s">
        <v>2806</v>
      </c>
      <c r="J1290" t="s">
        <v>36</v>
      </c>
      <c r="K1290" s="8">
        <f>IF(J1290="PCK", I1290, 0)</f>
      </c>
      <c r="L1290" s="8">
        <f>IF(J1290="KLS", I1290, IF(J1290="PCK", I1290*VLOOKUP(G1290,Sku_Consolidated!A2:U957,21, FALSE),I1290*VLOOKUP(G1290,Sku_Consolidated!A2:U957,21, FALSE)))</f>
      </c>
      <c r="M1290" s="8">
        <f>IF(J1290="PCS", I1290, 0)</f>
      </c>
      <c r="N1290" s="8" t="s">
        <v>2807</v>
      </c>
      <c r="O1290" s="8">
        <f>N1290 * VLOOKUP(E1290&amp;VLOOKUP(G1290,Sku_Consolidated!A2:Q957,17,FALSE),Sku_CommRate!A2:E1002, 5, FALSE)</f>
      </c>
      <c r="P1290" s="8">
        <f>N1290 - O1290</f>
      </c>
      <c r="Q1290">
        <f>VLOOKUP(G1290,Sku_Consolidated!A2:G957,7, FALSE)</f>
      </c>
      <c r="R1290">
        <f>IF(IFERROR(VLOOKUP(E1290,Store_Showcase!B2:H144,7, FALSE), TRUE)=TRUE, IF(IFERROR(VLOOKUP(E1290,Store_SRP!B2:H110,7, FALSE), TRUE)=TRUE,VLOOKUP(E1290,Store_VAM!B2:H273,7, FALSE),VLOOKUP(E1290,Store_SRP!B2:H110,7, FALSE)), VLOOKUP(E1290,Store_Showcase!B2:H144,7, FALSE))</f>
      </c>
      <c r="S1290">
        <f>IF(IFERROR(VLOOKUP(E1290,Store_Showcase!B2:I144,8, FALSE), TRUE)=TRUE, IF(IFERROR(VLOOKUP(E1290,Store_SRP!B2:I110,8, FALSE), TRUE)=TRUE,VLOOKUP(E1290,Store_VAM!B2:I273,8, FALSE),VLOOKUP(E1290,Store_SRP!B2:I110,8, FALSE)), VLOOKUP(E1290,Store_Showcase!B2:I144,8, FALSE))</f>
      </c>
      <c r="T1290">
        <f>VLOOKUP(G1290,Sku_Consolidated!A2:R957,18,FALSE)</f>
      </c>
      <c r="U1290">
        <v>6778</v>
      </c>
      <c r="V1290">
        <f>IF(VLOOKUP(G1290,Sku_Consolidated!A2:S957,19,FALSE)="SHOWCASE", VLOOKUP(E1290,Store_Showcase!B2:L144,11, FALSE), IF(VLOOKUP(G1290,Sku_Consolidated!A2:S957,19,FALSE)="VAM",VLOOKUP(E1290,Store_VAM!B2:L273,11, FALSE),VLOOKUP(E1290,Store_SRP!B2:L110,11, FALSE)))</f>
      </c>
      <c r="W1290">
        <f>VLOOKUP(G1290,Sku_Consolidated!A2:W957,11,FALSE)</f>
      </c>
      <c r="X1290">
        <f>VLOOKUP(G1290,Sku_Consolidated!A2:H957,8,FALSE)</f>
      </c>
      <c r="Y1290">
        <f>VLOOKUP(G1290,Sku_Consolidated!A2:I957,9,FALSE)</f>
      </c>
      <c r="Z1290" t="s">
        <v>38</v>
      </c>
      <c r="AA1290">
        <f>VLOOKUP(G1290,Sku_Consolidated!A2:E957,5,FALSE)</f>
      </c>
      <c r="AB1290">
        <f>IF(VLOOKUP(G1290,Sku_Consolidated!A2:S957,19,FALSE)="SHOWCASE", VLOOKUP(E1290,Store_Showcase!B2:N144,13, FALSE), IF(VLOOKUP(G1290,Sku_Consolidated!A2:S957,19,FALSE)="VAM",VLOOKUP(E1290,Store_VAM!B2:N273,13, FALSE),VLOOKUP(E1290,Store_SRP!B2:N110,13, FALSE)))</f>
      </c>
      <c r="AC1290">
        <f>IF(IFERROR(AB1290,TRUE)=TRUE, "-","OK")</f>
      </c>
      <c r="AD1290" s="8" t="s">
        <v>2808</v>
      </c>
      <c r="AE1290" s="8" t="s">
        <v>2809</v>
      </c>
      <c r="AF1290">
        <f>IF(IFERROR(VLOOKUP(E1290,Store_Showcase!B2:H144,{5}, FALSE), TRUE)=TRUE, IF(IFERROR(VLOOKUP(E1290,Store_SRP!B2:H110,{5}, FALSE), TRUE)=TRUE,VLOOKUP(E1290,Store_VAM!B2:H273,{5}, FALSE),VLOOKUP(E1290,Store_SRP!B2:H110,{5}, FALSE)), VLOOKUP(E1290,Store_Showcase!B2:H144,{5}, FALSE))</f>
      </c>
      <c r="AG1290">
        <f>IF(IFERROR(VLOOKUP(E1290,Store_Showcase!B2:H144,{6}, FALSE), TRUE)=TRUE, IF(IFERROR(VLOOKUP(E1290,Store_SRP!B2:H110,{6}, FALSE), TRUE)=TRUE,VLOOKUP(E1290,Store_VAM!B2:H273,{6}, FALSE),VLOOKUP(E1290,Store_SRP!B2:H110,{6}, FALSE)), VLOOKUP(E1290,Store_Showcase!B2:H144,{6}, FALSE))</f>
      </c>
      <c r="AH1290">
        <f>VLOOKUP(G1290,Sku_Consolidated!A2:R957,18,FALSE)</f>
      </c>
      <c r="AI1290">
        <f>VLOOKUP(G1290,Sku_Consolidated!A2:S957,19,FALSE)</f>
      </c>
      <c r="AJ1290">
        <f>VLOOKUP(G1290,Sku_Consolidated!A2:T957,20,FALSE)</f>
      </c>
    </row>
    <row r="1291" spans="1:36" x14ac:dyDescent="0.25">
      <c r="A1291">
        <v>2024</v>
      </c>
      <c r="B1291" t="s">
        <v>31</v>
      </c>
      <c r="C1291" t="s">
        <v>32</v>
      </c>
      <c r="D1291" t="s">
        <v>33</v>
      </c>
      <c r="E1291">
        <v>423</v>
      </c>
      <c r="F1291">
        <f>IF(IFERROR(VLOOKUP(E1291,Store_Showcase!B2:H144,{2}, FALSE), TRUE)=TRUE, IF(IFERROR(VLOOKUP(E1291,Store_SRP!B2:H110,{2}, FALSE), TRUE)=TRUE,VLOOKUP(E1291,Store_VAM!B2:H273,{2}, FALSE),VLOOKUP(E1291,Store_SRP!B2:H110,{2}, FALSE)), VLOOKUP(E1291,Store_Showcase!B2:H144,{2}, FALSE))</f>
      </c>
      <c r="G1291">
        <v>655906</v>
      </c>
      <c r="H1291" t="s">
        <v>2810</v>
      </c>
      <c r="I1291" s="8" t="s">
        <v>2811</v>
      </c>
      <c r="J1291" t="s">
        <v>36</v>
      </c>
      <c r="K1291" s="8">
        <f>IF(J1291="PCK", I1291, 0)</f>
      </c>
      <c r="L1291" s="8">
        <f>IF(J1291="KLS", I1291, IF(J1291="PCK", I1291*VLOOKUP(G1291,Sku_Consolidated!A2:U957,21, FALSE),I1291*VLOOKUP(G1291,Sku_Consolidated!A2:U957,21, FALSE)))</f>
      </c>
      <c r="M1291" s="8">
        <f>IF(J1291="PCS", I1291, 0)</f>
      </c>
      <c r="N1291" s="8" t="s">
        <v>2812</v>
      </c>
      <c r="O1291" s="8">
        <f>N1291 * VLOOKUP(E1291&amp;VLOOKUP(G1291,Sku_Consolidated!A2:Q957,17,FALSE),Sku_CommRate!A2:E1002, 5, FALSE)</f>
      </c>
      <c r="P1291" s="8">
        <f>N1291 - O1291</f>
      </c>
      <c r="Q1291">
        <f>VLOOKUP(G1291,Sku_Consolidated!A2:G957,7, FALSE)</f>
      </c>
      <c r="R1291">
        <f>IF(IFERROR(VLOOKUP(E1291,Store_Showcase!B2:H144,7, FALSE), TRUE)=TRUE, IF(IFERROR(VLOOKUP(E1291,Store_SRP!B2:H110,7, FALSE), TRUE)=TRUE,VLOOKUP(E1291,Store_VAM!B2:H273,7, FALSE),VLOOKUP(E1291,Store_SRP!B2:H110,7, FALSE)), VLOOKUP(E1291,Store_Showcase!B2:H144,7, FALSE))</f>
      </c>
      <c r="S1291">
        <f>IF(IFERROR(VLOOKUP(E1291,Store_Showcase!B2:I144,8, FALSE), TRUE)=TRUE, IF(IFERROR(VLOOKUP(E1291,Store_SRP!B2:I110,8, FALSE), TRUE)=TRUE,VLOOKUP(E1291,Store_VAM!B2:I273,8, FALSE),VLOOKUP(E1291,Store_SRP!B2:I110,8, FALSE)), VLOOKUP(E1291,Store_Showcase!B2:I144,8, FALSE))</f>
      </c>
      <c r="T1291">
        <f>VLOOKUP(G1291,Sku_Consolidated!A2:R957,18,FALSE)</f>
      </c>
      <c r="U1291">
        <v>6500</v>
      </c>
      <c r="V1291">
        <f>IF(VLOOKUP(G1291,Sku_Consolidated!A2:S957,19,FALSE)="SHOWCASE", VLOOKUP(E1291,Store_Showcase!B2:L144,11, FALSE), IF(VLOOKUP(G1291,Sku_Consolidated!A2:S957,19,FALSE)="VAM",VLOOKUP(E1291,Store_VAM!B2:L273,11, FALSE),VLOOKUP(E1291,Store_SRP!B2:L110,11, FALSE)))</f>
      </c>
      <c r="W1291">
        <f>VLOOKUP(G1291,Sku_Consolidated!A2:W957,11,FALSE)</f>
      </c>
      <c r="X1291">
        <f>VLOOKUP(G1291,Sku_Consolidated!A2:H957,8,FALSE)</f>
      </c>
      <c r="Y1291">
        <f>VLOOKUP(G1291,Sku_Consolidated!A2:I957,9,FALSE)</f>
      </c>
      <c r="Z1291" t="s">
        <v>38</v>
      </c>
      <c r="AA1291">
        <f>VLOOKUP(G1291,Sku_Consolidated!A2:E957,5,FALSE)</f>
      </c>
      <c r="AB1291">
        <f>IF(VLOOKUP(G1291,Sku_Consolidated!A2:S957,19,FALSE)="SHOWCASE", VLOOKUP(E1291,Store_Showcase!B2:N144,13, FALSE), IF(VLOOKUP(G1291,Sku_Consolidated!A2:S957,19,FALSE)="VAM",VLOOKUP(E1291,Store_VAM!B2:N273,13, FALSE),VLOOKUP(E1291,Store_SRP!B2:N110,13, FALSE)))</f>
      </c>
      <c r="AC1291">
        <f>IF(IFERROR(AB1291,TRUE)=TRUE, "-","OK")</f>
      </c>
      <c r="AD1291" s="8" t="s">
        <v>2813</v>
      </c>
      <c r="AE1291" s="8" t="s">
        <v>2814</v>
      </c>
      <c r="AF1291">
        <f>IF(IFERROR(VLOOKUP(E1291,Store_Showcase!B2:H144,{5}, FALSE), TRUE)=TRUE, IF(IFERROR(VLOOKUP(E1291,Store_SRP!B2:H110,{5}, FALSE), TRUE)=TRUE,VLOOKUP(E1291,Store_VAM!B2:H273,{5}, FALSE),VLOOKUP(E1291,Store_SRP!B2:H110,{5}, FALSE)), VLOOKUP(E1291,Store_Showcase!B2:H144,{5}, FALSE))</f>
      </c>
      <c r="AG1291">
        <f>IF(IFERROR(VLOOKUP(E1291,Store_Showcase!B2:H144,{6}, FALSE), TRUE)=TRUE, IF(IFERROR(VLOOKUP(E1291,Store_SRP!B2:H110,{6}, FALSE), TRUE)=TRUE,VLOOKUP(E1291,Store_VAM!B2:H273,{6}, FALSE),VLOOKUP(E1291,Store_SRP!B2:H110,{6}, FALSE)), VLOOKUP(E1291,Store_Showcase!B2:H144,{6}, FALSE))</f>
      </c>
      <c r="AH1291">
        <f>VLOOKUP(G1291,Sku_Consolidated!A2:R957,18,FALSE)</f>
      </c>
      <c r="AI1291">
        <f>VLOOKUP(G1291,Sku_Consolidated!A2:S957,19,FALSE)</f>
      </c>
      <c r="AJ1291">
        <f>VLOOKUP(G1291,Sku_Consolidated!A2:T957,20,FALSE)</f>
      </c>
    </row>
    <row r="1292" spans="1:36" x14ac:dyDescent="0.25">
      <c r="A1292">
        <v>2024</v>
      </c>
      <c r="B1292" t="s">
        <v>31</v>
      </c>
      <c r="C1292" t="s">
        <v>32</v>
      </c>
      <c r="D1292" t="s">
        <v>33</v>
      </c>
      <c r="E1292">
        <v>252</v>
      </c>
      <c r="F1292">
        <f>IF(IFERROR(VLOOKUP(E1292,Store_Showcase!B2:H144,{2}, FALSE), TRUE)=TRUE, IF(IFERROR(VLOOKUP(E1292,Store_SRP!B2:H110,{2}, FALSE), TRUE)=TRUE,VLOOKUP(E1292,Store_VAM!B2:H273,{2}, FALSE),VLOOKUP(E1292,Store_SRP!B2:H110,{2}, FALSE)), VLOOKUP(E1292,Store_Showcase!B2:H144,{2}, FALSE))</f>
      </c>
      <c r="G1292">
        <v>687770</v>
      </c>
      <c r="H1292" t="s">
        <v>1487</v>
      </c>
      <c r="I1292" s="8" t="s">
        <v>1643</v>
      </c>
      <c r="J1292" t="s">
        <v>493</v>
      </c>
      <c r="K1292" s="8">
        <f>IF(J1292="PCK", I1292, 0)</f>
      </c>
      <c r="L1292" s="8">
        <f>IF(J1292="KLS", I1292, IF(J1292="PCK", I1292*VLOOKUP(G1292,Sku_Consolidated!A2:U957,21, FALSE),I1292*VLOOKUP(G1292,Sku_Consolidated!A2:U957,21, FALSE)))</f>
      </c>
      <c r="M1292" s="8">
        <f>IF(J1292="PCS", I1292, 0)</f>
      </c>
      <c r="N1292" s="8" t="s">
        <v>2815</v>
      </c>
      <c r="O1292" s="8">
        <f>N1292 * VLOOKUP(E1292&amp;VLOOKUP(G1292,Sku_Consolidated!A2:Q957,17,FALSE),Sku_CommRate!A2:E1002, 5, FALSE)</f>
      </c>
      <c r="P1292" s="8">
        <f>N1292 - O1292</f>
      </c>
      <c r="Q1292">
        <f>VLOOKUP(G1292,Sku_Consolidated!A2:G957,7, FALSE)</f>
      </c>
      <c r="R1292">
        <f>IF(IFERROR(VLOOKUP(E1292,Store_Showcase!B2:H144,7, FALSE), TRUE)=TRUE, IF(IFERROR(VLOOKUP(E1292,Store_SRP!B2:H110,7, FALSE), TRUE)=TRUE,VLOOKUP(E1292,Store_VAM!B2:H273,7, FALSE),VLOOKUP(E1292,Store_SRP!B2:H110,7, FALSE)), VLOOKUP(E1292,Store_Showcase!B2:H144,7, FALSE))</f>
      </c>
      <c r="S1292">
        <f>IF(IFERROR(VLOOKUP(E1292,Store_Showcase!B2:I144,8, FALSE), TRUE)=TRUE, IF(IFERROR(VLOOKUP(E1292,Store_SRP!B2:I110,8, FALSE), TRUE)=TRUE,VLOOKUP(E1292,Store_VAM!B2:I273,8, FALSE),VLOOKUP(E1292,Store_SRP!B2:I110,8, FALSE)), VLOOKUP(E1292,Store_Showcase!B2:I144,8, FALSE))</f>
      </c>
      <c r="T1292">
        <f>VLOOKUP(G1292,Sku_Consolidated!A2:R957,18,FALSE)</f>
      </c>
      <c r="U1292">
        <v>4806532531526</v>
      </c>
      <c r="V1292">
        <f>IF(VLOOKUP(G1292,Sku_Consolidated!A2:S957,19,FALSE)="SHOWCASE", VLOOKUP(E1292,Store_Showcase!B2:L144,11, FALSE), IF(VLOOKUP(G1292,Sku_Consolidated!A2:S957,19,FALSE)="VAM",VLOOKUP(E1292,Store_VAM!B2:L273,11, FALSE),VLOOKUP(E1292,Store_SRP!B2:L110,11, FALSE)))</f>
      </c>
      <c r="W1292">
        <f>VLOOKUP(G1292,Sku_Consolidated!A2:W957,11,FALSE)</f>
      </c>
      <c r="X1292">
        <f>VLOOKUP(G1292,Sku_Consolidated!A2:H957,8,FALSE)</f>
      </c>
      <c r="Y1292">
        <f>VLOOKUP(G1292,Sku_Consolidated!A2:I957,9,FALSE)</f>
      </c>
      <c r="Z1292" t="s">
        <v>38</v>
      </c>
      <c r="AA1292">
        <f>VLOOKUP(G1292,Sku_Consolidated!A2:E957,5,FALSE)</f>
      </c>
      <c r="AB1292">
        <f>IF(VLOOKUP(G1292,Sku_Consolidated!A2:S957,19,FALSE)="SHOWCASE", VLOOKUP(E1292,Store_Showcase!B2:N144,13, FALSE), IF(VLOOKUP(G1292,Sku_Consolidated!A2:S957,19,FALSE)="VAM",VLOOKUP(E1292,Store_VAM!B2:N273,13, FALSE),VLOOKUP(E1292,Store_SRP!B2:N110,13, FALSE)))</f>
      </c>
      <c r="AC1292">
        <f>IF(IFERROR(AB1292,TRUE)=TRUE, "-","OK")</f>
      </c>
      <c r="AD1292" s="8" t="s">
        <v>2816</v>
      </c>
      <c r="AE1292" s="8" t="s">
        <v>2817</v>
      </c>
      <c r="AF1292">
        <f>IF(IFERROR(VLOOKUP(E1292,Store_Showcase!B2:H144,{5}, FALSE), TRUE)=TRUE, IF(IFERROR(VLOOKUP(E1292,Store_SRP!B2:H110,{5}, FALSE), TRUE)=TRUE,VLOOKUP(E1292,Store_VAM!B2:H273,{5}, FALSE),VLOOKUP(E1292,Store_SRP!B2:H110,{5}, FALSE)), VLOOKUP(E1292,Store_Showcase!B2:H144,{5}, FALSE))</f>
      </c>
      <c r="AG1292">
        <f>IF(IFERROR(VLOOKUP(E1292,Store_Showcase!B2:H144,{6}, FALSE), TRUE)=TRUE, IF(IFERROR(VLOOKUP(E1292,Store_SRP!B2:H110,{6}, FALSE), TRUE)=TRUE,VLOOKUP(E1292,Store_VAM!B2:H273,{6}, FALSE),VLOOKUP(E1292,Store_SRP!B2:H110,{6}, FALSE)), VLOOKUP(E1292,Store_Showcase!B2:H144,{6}, FALSE))</f>
      </c>
      <c r="AH1292">
        <f>VLOOKUP(G1292,Sku_Consolidated!A2:R957,18,FALSE)</f>
      </c>
      <c r="AI1292">
        <f>VLOOKUP(G1292,Sku_Consolidated!A2:S957,19,FALSE)</f>
      </c>
      <c r="AJ1292">
        <f>VLOOKUP(G1292,Sku_Consolidated!A2:T957,20,FALSE)</f>
      </c>
    </row>
    <row r="1293" spans="1:36" x14ac:dyDescent="0.25">
      <c r="A1293">
        <v>2024</v>
      </c>
      <c r="B1293" t="s">
        <v>31</v>
      </c>
      <c r="C1293" t="s">
        <v>32</v>
      </c>
      <c r="D1293" t="s">
        <v>33</v>
      </c>
      <c r="E1293">
        <v>453</v>
      </c>
      <c r="F1293">
        <f>IF(IFERROR(VLOOKUP(E1293,Store_Showcase!B2:H144,{2}, FALSE), TRUE)=TRUE, IF(IFERROR(VLOOKUP(E1293,Store_SRP!B2:H110,{2}, FALSE), TRUE)=TRUE,VLOOKUP(E1293,Store_VAM!B2:H273,{2}, FALSE),VLOOKUP(E1293,Store_SRP!B2:H110,{2}, FALSE)), VLOOKUP(E1293,Store_Showcase!B2:H144,{2}, FALSE))</f>
      </c>
      <c r="G1293">
        <v>687770</v>
      </c>
      <c r="H1293" t="s">
        <v>1487</v>
      </c>
      <c r="I1293" s="8" t="s">
        <v>1643</v>
      </c>
      <c r="J1293" t="s">
        <v>493</v>
      </c>
      <c r="K1293" s="8">
        <f>IF(J1293="PCK", I1293, 0)</f>
      </c>
      <c r="L1293" s="8">
        <f>IF(J1293="KLS", I1293, IF(J1293="PCK", I1293*VLOOKUP(G1293,Sku_Consolidated!A2:U957,21, FALSE),I1293*VLOOKUP(G1293,Sku_Consolidated!A2:U957,21, FALSE)))</f>
      </c>
      <c r="M1293" s="8">
        <f>IF(J1293="PCS", I1293, 0)</f>
      </c>
      <c r="N1293" s="8" t="s">
        <v>2815</v>
      </c>
      <c r="O1293" s="8">
        <f>N1293 * VLOOKUP(E1293&amp;VLOOKUP(G1293,Sku_Consolidated!A2:Q957,17,FALSE),Sku_CommRate!A2:E1002, 5, FALSE)</f>
      </c>
      <c r="P1293" s="8">
        <f>N1293 - O1293</f>
      </c>
      <c r="Q1293">
        <f>VLOOKUP(G1293,Sku_Consolidated!A2:G957,7, FALSE)</f>
      </c>
      <c r="R1293">
        <f>IF(IFERROR(VLOOKUP(E1293,Store_Showcase!B2:H144,7, FALSE), TRUE)=TRUE, IF(IFERROR(VLOOKUP(E1293,Store_SRP!B2:H110,7, FALSE), TRUE)=TRUE,VLOOKUP(E1293,Store_VAM!B2:H273,7, FALSE),VLOOKUP(E1293,Store_SRP!B2:H110,7, FALSE)), VLOOKUP(E1293,Store_Showcase!B2:H144,7, FALSE))</f>
      </c>
      <c r="S1293">
        <f>IF(IFERROR(VLOOKUP(E1293,Store_Showcase!B2:I144,8, FALSE), TRUE)=TRUE, IF(IFERROR(VLOOKUP(E1293,Store_SRP!B2:I110,8, FALSE), TRUE)=TRUE,VLOOKUP(E1293,Store_VAM!B2:I273,8, FALSE),VLOOKUP(E1293,Store_SRP!B2:I110,8, FALSE)), VLOOKUP(E1293,Store_Showcase!B2:I144,8, FALSE))</f>
      </c>
      <c r="T1293">
        <f>VLOOKUP(G1293,Sku_Consolidated!A2:R957,18,FALSE)</f>
      </c>
      <c r="U1293">
        <v>4806532531526</v>
      </c>
      <c r="V1293">
        <f>IF(VLOOKUP(G1293,Sku_Consolidated!A2:S957,19,FALSE)="SHOWCASE", VLOOKUP(E1293,Store_Showcase!B2:L144,11, FALSE), IF(VLOOKUP(G1293,Sku_Consolidated!A2:S957,19,FALSE)="VAM",VLOOKUP(E1293,Store_VAM!B2:L273,11, FALSE),VLOOKUP(E1293,Store_SRP!B2:L110,11, FALSE)))</f>
      </c>
      <c r="W1293">
        <f>VLOOKUP(G1293,Sku_Consolidated!A2:W957,11,FALSE)</f>
      </c>
      <c r="X1293">
        <f>VLOOKUP(G1293,Sku_Consolidated!A2:H957,8,FALSE)</f>
      </c>
      <c r="Y1293">
        <f>VLOOKUP(G1293,Sku_Consolidated!A2:I957,9,FALSE)</f>
      </c>
      <c r="Z1293" t="s">
        <v>38</v>
      </c>
      <c r="AA1293">
        <f>VLOOKUP(G1293,Sku_Consolidated!A2:E957,5,FALSE)</f>
      </c>
      <c r="AB1293">
        <f>IF(VLOOKUP(G1293,Sku_Consolidated!A2:S957,19,FALSE)="SHOWCASE", VLOOKUP(E1293,Store_Showcase!B2:N144,13, FALSE), IF(VLOOKUP(G1293,Sku_Consolidated!A2:S957,19,FALSE)="VAM",VLOOKUP(E1293,Store_VAM!B2:N273,13, FALSE),VLOOKUP(E1293,Store_SRP!B2:N110,13, FALSE)))</f>
      </c>
      <c r="AC1293">
        <f>IF(IFERROR(AB1293,TRUE)=TRUE, "-","OK")</f>
      </c>
      <c r="AD1293" s="8" t="s">
        <v>2816</v>
      </c>
      <c r="AE1293" s="8" t="s">
        <v>2817</v>
      </c>
      <c r="AF1293">
        <f>IF(IFERROR(VLOOKUP(E1293,Store_Showcase!B2:H144,{5}, FALSE), TRUE)=TRUE, IF(IFERROR(VLOOKUP(E1293,Store_SRP!B2:H110,{5}, FALSE), TRUE)=TRUE,VLOOKUP(E1293,Store_VAM!B2:H273,{5}, FALSE),VLOOKUP(E1293,Store_SRP!B2:H110,{5}, FALSE)), VLOOKUP(E1293,Store_Showcase!B2:H144,{5}, FALSE))</f>
      </c>
      <c r="AG1293">
        <f>IF(IFERROR(VLOOKUP(E1293,Store_Showcase!B2:H144,{6}, FALSE), TRUE)=TRUE, IF(IFERROR(VLOOKUP(E1293,Store_SRP!B2:H110,{6}, FALSE), TRUE)=TRUE,VLOOKUP(E1293,Store_VAM!B2:H273,{6}, FALSE),VLOOKUP(E1293,Store_SRP!B2:H110,{6}, FALSE)), VLOOKUP(E1293,Store_Showcase!B2:H144,{6}, FALSE))</f>
      </c>
      <c r="AH1293">
        <f>VLOOKUP(G1293,Sku_Consolidated!A2:R957,18,FALSE)</f>
      </c>
      <c r="AI1293">
        <f>VLOOKUP(G1293,Sku_Consolidated!A2:S957,19,FALSE)</f>
      </c>
      <c r="AJ1293">
        <f>VLOOKUP(G1293,Sku_Consolidated!A2:T957,20,FALSE)</f>
      </c>
    </row>
    <row r="1294" spans="1:36" x14ac:dyDescent="0.25">
      <c r="A1294">
        <v>2024</v>
      </c>
      <c r="B1294" t="s">
        <v>31</v>
      </c>
      <c r="C1294" t="s">
        <v>32</v>
      </c>
      <c r="D1294" t="s">
        <v>33</v>
      </c>
      <c r="E1294">
        <v>218</v>
      </c>
      <c r="F1294">
        <f>IF(IFERROR(VLOOKUP(E1294,Store_Showcase!B2:H144,{2}, FALSE), TRUE)=TRUE, IF(IFERROR(VLOOKUP(E1294,Store_SRP!B2:H110,{2}, FALSE), TRUE)=TRUE,VLOOKUP(E1294,Store_VAM!B2:H273,{2}, FALSE),VLOOKUP(E1294,Store_SRP!B2:H110,{2}, FALSE)), VLOOKUP(E1294,Store_Showcase!B2:H144,{2}, FALSE))</f>
      </c>
      <c r="G1294">
        <v>687770</v>
      </c>
      <c r="H1294" t="s">
        <v>1487</v>
      </c>
      <c r="I1294" s="8" t="s">
        <v>1643</v>
      </c>
      <c r="J1294" t="s">
        <v>493</v>
      </c>
      <c r="K1294" s="8">
        <f>IF(J1294="PCK", I1294, 0)</f>
      </c>
      <c r="L1294" s="8">
        <f>IF(J1294="KLS", I1294, IF(J1294="PCK", I1294*VLOOKUP(G1294,Sku_Consolidated!A2:U957,21, FALSE),I1294*VLOOKUP(G1294,Sku_Consolidated!A2:U957,21, FALSE)))</f>
      </c>
      <c r="M1294" s="8">
        <f>IF(J1294="PCS", I1294, 0)</f>
      </c>
      <c r="N1294" s="8" t="s">
        <v>2815</v>
      </c>
      <c r="O1294" s="8">
        <f>N1294 * VLOOKUP(E1294&amp;VLOOKUP(G1294,Sku_Consolidated!A2:Q957,17,FALSE),Sku_CommRate!A2:E1002, 5, FALSE)</f>
      </c>
      <c r="P1294" s="8">
        <f>N1294 - O1294</f>
      </c>
      <c r="Q1294">
        <f>VLOOKUP(G1294,Sku_Consolidated!A2:G957,7, FALSE)</f>
      </c>
      <c r="R1294">
        <f>IF(IFERROR(VLOOKUP(E1294,Store_Showcase!B2:H144,7, FALSE), TRUE)=TRUE, IF(IFERROR(VLOOKUP(E1294,Store_SRP!B2:H110,7, FALSE), TRUE)=TRUE,VLOOKUP(E1294,Store_VAM!B2:H273,7, FALSE),VLOOKUP(E1294,Store_SRP!B2:H110,7, FALSE)), VLOOKUP(E1294,Store_Showcase!B2:H144,7, FALSE))</f>
      </c>
      <c r="S1294">
        <f>IF(IFERROR(VLOOKUP(E1294,Store_Showcase!B2:I144,8, FALSE), TRUE)=TRUE, IF(IFERROR(VLOOKUP(E1294,Store_SRP!B2:I110,8, FALSE), TRUE)=TRUE,VLOOKUP(E1294,Store_VAM!B2:I273,8, FALSE),VLOOKUP(E1294,Store_SRP!B2:I110,8, FALSE)), VLOOKUP(E1294,Store_Showcase!B2:I144,8, FALSE))</f>
      </c>
      <c r="T1294">
        <f>VLOOKUP(G1294,Sku_Consolidated!A2:R957,18,FALSE)</f>
      </c>
      <c r="U1294">
        <v>4806532531526</v>
      </c>
      <c r="V1294">
        <f>IF(VLOOKUP(G1294,Sku_Consolidated!A2:S957,19,FALSE)="SHOWCASE", VLOOKUP(E1294,Store_Showcase!B2:L144,11, FALSE), IF(VLOOKUP(G1294,Sku_Consolidated!A2:S957,19,FALSE)="VAM",VLOOKUP(E1294,Store_VAM!B2:L273,11, FALSE),VLOOKUP(E1294,Store_SRP!B2:L110,11, FALSE)))</f>
      </c>
      <c r="W1294">
        <f>VLOOKUP(G1294,Sku_Consolidated!A2:W957,11,FALSE)</f>
      </c>
      <c r="X1294">
        <f>VLOOKUP(G1294,Sku_Consolidated!A2:H957,8,FALSE)</f>
      </c>
      <c r="Y1294">
        <f>VLOOKUP(G1294,Sku_Consolidated!A2:I957,9,FALSE)</f>
      </c>
      <c r="Z1294" t="s">
        <v>38</v>
      </c>
      <c r="AA1294">
        <f>VLOOKUP(G1294,Sku_Consolidated!A2:E957,5,FALSE)</f>
      </c>
      <c r="AB1294">
        <f>IF(VLOOKUP(G1294,Sku_Consolidated!A2:S957,19,FALSE)="SHOWCASE", VLOOKUP(E1294,Store_Showcase!B2:N144,13, FALSE), IF(VLOOKUP(G1294,Sku_Consolidated!A2:S957,19,FALSE)="VAM",VLOOKUP(E1294,Store_VAM!B2:N273,13, FALSE),VLOOKUP(E1294,Store_SRP!B2:N110,13, FALSE)))</f>
      </c>
      <c r="AC1294">
        <f>IF(IFERROR(AB1294,TRUE)=TRUE, "-","OK")</f>
      </c>
      <c r="AD1294" s="8" t="s">
        <v>2816</v>
      </c>
      <c r="AE1294" s="8" t="s">
        <v>2817</v>
      </c>
      <c r="AF1294">
        <f>IF(IFERROR(VLOOKUP(E1294,Store_Showcase!B2:H144,{5}, FALSE), TRUE)=TRUE, IF(IFERROR(VLOOKUP(E1294,Store_SRP!B2:H110,{5}, FALSE), TRUE)=TRUE,VLOOKUP(E1294,Store_VAM!B2:H273,{5}, FALSE),VLOOKUP(E1294,Store_SRP!B2:H110,{5}, FALSE)), VLOOKUP(E1294,Store_Showcase!B2:H144,{5}, FALSE))</f>
      </c>
      <c r="AG1294">
        <f>IF(IFERROR(VLOOKUP(E1294,Store_Showcase!B2:H144,{6}, FALSE), TRUE)=TRUE, IF(IFERROR(VLOOKUP(E1294,Store_SRP!B2:H110,{6}, FALSE), TRUE)=TRUE,VLOOKUP(E1294,Store_VAM!B2:H273,{6}, FALSE),VLOOKUP(E1294,Store_SRP!B2:H110,{6}, FALSE)), VLOOKUP(E1294,Store_Showcase!B2:H144,{6}, FALSE))</f>
      </c>
      <c r="AH1294">
        <f>VLOOKUP(G1294,Sku_Consolidated!A2:R957,18,FALSE)</f>
      </c>
      <c r="AI1294">
        <f>VLOOKUP(G1294,Sku_Consolidated!A2:S957,19,FALSE)</f>
      </c>
      <c r="AJ1294">
        <f>VLOOKUP(G1294,Sku_Consolidated!A2:T957,20,FALSE)</f>
      </c>
    </row>
    <row r="1295" spans="1:36" x14ac:dyDescent="0.25">
      <c r="A1295">
        <v>2024</v>
      </c>
      <c r="B1295" t="s">
        <v>31</v>
      </c>
      <c r="C1295" t="s">
        <v>32</v>
      </c>
      <c r="D1295" t="s">
        <v>33</v>
      </c>
      <c r="E1295">
        <v>202</v>
      </c>
      <c r="F1295">
        <f>IF(IFERROR(VLOOKUP(E1295,Store_Showcase!B2:H144,{2}, FALSE), TRUE)=TRUE, IF(IFERROR(VLOOKUP(E1295,Store_SRP!B2:H110,{2}, FALSE), TRUE)=TRUE,VLOOKUP(E1295,Store_VAM!B2:H273,{2}, FALSE),VLOOKUP(E1295,Store_SRP!B2:H110,{2}, FALSE)), VLOOKUP(E1295,Store_Showcase!B2:H144,{2}, FALSE))</f>
      </c>
      <c r="G1295">
        <v>687770</v>
      </c>
      <c r="H1295" t="s">
        <v>1487</v>
      </c>
      <c r="I1295" s="8" t="s">
        <v>1643</v>
      </c>
      <c r="J1295" t="s">
        <v>493</v>
      </c>
      <c r="K1295" s="8">
        <f>IF(J1295="PCK", I1295, 0)</f>
      </c>
      <c r="L1295" s="8">
        <f>IF(J1295="KLS", I1295, IF(J1295="PCK", I1295*VLOOKUP(G1295,Sku_Consolidated!A2:U957,21, FALSE),I1295*VLOOKUP(G1295,Sku_Consolidated!A2:U957,21, FALSE)))</f>
      </c>
      <c r="M1295" s="8">
        <f>IF(J1295="PCS", I1295, 0)</f>
      </c>
      <c r="N1295" s="8" t="s">
        <v>2815</v>
      </c>
      <c r="O1295" s="8">
        <f>N1295 * VLOOKUP(E1295&amp;VLOOKUP(G1295,Sku_Consolidated!A2:Q957,17,FALSE),Sku_CommRate!A2:E1002, 5, FALSE)</f>
      </c>
      <c r="P1295" s="8">
        <f>N1295 - O1295</f>
      </c>
      <c r="Q1295">
        <f>VLOOKUP(G1295,Sku_Consolidated!A2:G957,7, FALSE)</f>
      </c>
      <c r="R1295">
        <f>IF(IFERROR(VLOOKUP(E1295,Store_Showcase!B2:H144,7, FALSE), TRUE)=TRUE, IF(IFERROR(VLOOKUP(E1295,Store_SRP!B2:H110,7, FALSE), TRUE)=TRUE,VLOOKUP(E1295,Store_VAM!B2:H273,7, FALSE),VLOOKUP(E1295,Store_SRP!B2:H110,7, FALSE)), VLOOKUP(E1295,Store_Showcase!B2:H144,7, FALSE))</f>
      </c>
      <c r="S1295">
        <f>IF(IFERROR(VLOOKUP(E1295,Store_Showcase!B2:I144,8, FALSE), TRUE)=TRUE, IF(IFERROR(VLOOKUP(E1295,Store_SRP!B2:I110,8, FALSE), TRUE)=TRUE,VLOOKUP(E1295,Store_VAM!B2:I273,8, FALSE),VLOOKUP(E1295,Store_SRP!B2:I110,8, FALSE)), VLOOKUP(E1295,Store_Showcase!B2:I144,8, FALSE))</f>
      </c>
      <c r="T1295">
        <f>VLOOKUP(G1295,Sku_Consolidated!A2:R957,18,FALSE)</f>
      </c>
      <c r="U1295">
        <v>4806532531526</v>
      </c>
      <c r="V1295">
        <f>IF(VLOOKUP(G1295,Sku_Consolidated!A2:S957,19,FALSE)="SHOWCASE", VLOOKUP(E1295,Store_Showcase!B2:L144,11, FALSE), IF(VLOOKUP(G1295,Sku_Consolidated!A2:S957,19,FALSE)="VAM",VLOOKUP(E1295,Store_VAM!B2:L273,11, FALSE),VLOOKUP(E1295,Store_SRP!B2:L110,11, FALSE)))</f>
      </c>
      <c r="W1295">
        <f>VLOOKUP(G1295,Sku_Consolidated!A2:W957,11,FALSE)</f>
      </c>
      <c r="X1295">
        <f>VLOOKUP(G1295,Sku_Consolidated!A2:H957,8,FALSE)</f>
      </c>
      <c r="Y1295">
        <f>VLOOKUP(G1295,Sku_Consolidated!A2:I957,9,FALSE)</f>
      </c>
      <c r="Z1295" t="s">
        <v>38</v>
      </c>
      <c r="AA1295">
        <f>VLOOKUP(G1295,Sku_Consolidated!A2:E957,5,FALSE)</f>
      </c>
      <c r="AB1295">
        <f>IF(VLOOKUP(G1295,Sku_Consolidated!A2:S957,19,FALSE)="SHOWCASE", VLOOKUP(E1295,Store_Showcase!B2:N144,13, FALSE), IF(VLOOKUP(G1295,Sku_Consolidated!A2:S957,19,FALSE)="VAM",VLOOKUP(E1295,Store_VAM!B2:N273,13, FALSE),VLOOKUP(E1295,Store_SRP!B2:N110,13, FALSE)))</f>
      </c>
      <c r="AC1295">
        <f>IF(IFERROR(AB1295,TRUE)=TRUE, "-","OK")</f>
      </c>
      <c r="AD1295" s="8" t="s">
        <v>2816</v>
      </c>
      <c r="AE1295" s="8" t="s">
        <v>2817</v>
      </c>
      <c r="AF1295">
        <f>IF(IFERROR(VLOOKUP(E1295,Store_Showcase!B2:H144,{5}, FALSE), TRUE)=TRUE, IF(IFERROR(VLOOKUP(E1295,Store_SRP!B2:H110,{5}, FALSE), TRUE)=TRUE,VLOOKUP(E1295,Store_VAM!B2:H273,{5}, FALSE),VLOOKUP(E1295,Store_SRP!B2:H110,{5}, FALSE)), VLOOKUP(E1295,Store_Showcase!B2:H144,{5}, FALSE))</f>
      </c>
      <c r="AG1295">
        <f>IF(IFERROR(VLOOKUP(E1295,Store_Showcase!B2:H144,{6}, FALSE), TRUE)=TRUE, IF(IFERROR(VLOOKUP(E1295,Store_SRP!B2:H110,{6}, FALSE), TRUE)=TRUE,VLOOKUP(E1295,Store_VAM!B2:H273,{6}, FALSE),VLOOKUP(E1295,Store_SRP!B2:H110,{6}, FALSE)), VLOOKUP(E1295,Store_Showcase!B2:H144,{6}, FALSE))</f>
      </c>
      <c r="AH1295">
        <f>VLOOKUP(G1295,Sku_Consolidated!A2:R957,18,FALSE)</f>
      </c>
      <c r="AI1295">
        <f>VLOOKUP(G1295,Sku_Consolidated!A2:S957,19,FALSE)</f>
      </c>
      <c r="AJ1295">
        <f>VLOOKUP(G1295,Sku_Consolidated!A2:T957,20,FALSE)</f>
      </c>
    </row>
    <row r="1296" spans="1:36" x14ac:dyDescent="0.25">
      <c r="A1296">
        <v>2024</v>
      </c>
      <c r="B1296" t="s">
        <v>31</v>
      </c>
      <c r="C1296" t="s">
        <v>32</v>
      </c>
      <c r="D1296" t="s">
        <v>33</v>
      </c>
      <c r="E1296">
        <v>498</v>
      </c>
      <c r="F1296">
        <f>IF(IFERROR(VLOOKUP(E1296,Store_Showcase!B2:H144,{2}, FALSE), TRUE)=TRUE, IF(IFERROR(VLOOKUP(E1296,Store_SRP!B2:H110,{2}, FALSE), TRUE)=TRUE,VLOOKUP(E1296,Store_VAM!B2:H273,{2}, FALSE),VLOOKUP(E1296,Store_SRP!B2:H110,{2}, FALSE)), VLOOKUP(E1296,Store_Showcase!B2:H144,{2}, FALSE))</f>
      </c>
      <c r="G1296">
        <v>671783</v>
      </c>
      <c r="H1296" t="s">
        <v>491</v>
      </c>
      <c r="I1296" s="8" t="s">
        <v>2006</v>
      </c>
      <c r="J1296" t="s">
        <v>493</v>
      </c>
      <c r="K1296" s="8">
        <f>IF(J1296="PCK", I1296, 0)</f>
      </c>
      <c r="L1296" s="8">
        <f>IF(J1296="KLS", I1296, IF(J1296="PCK", I1296*VLOOKUP(G1296,Sku_Consolidated!A2:U957,21, FALSE),I1296*VLOOKUP(G1296,Sku_Consolidated!A2:U957,21, FALSE)))</f>
      </c>
      <c r="M1296" s="8">
        <f>IF(J1296="PCS", I1296, 0)</f>
      </c>
      <c r="N1296" s="8" t="s">
        <v>2818</v>
      </c>
      <c r="O1296" s="8">
        <f>N1296 * VLOOKUP(E1296&amp;VLOOKUP(G1296,Sku_Consolidated!A2:Q957,17,FALSE),Sku_CommRate!A2:E1002, 5, FALSE)</f>
      </c>
      <c r="P1296" s="8">
        <f>N1296 - O1296</f>
      </c>
      <c r="Q1296">
        <f>VLOOKUP(G1296,Sku_Consolidated!A2:G957,7, FALSE)</f>
      </c>
      <c r="R1296">
        <f>IF(IFERROR(VLOOKUP(E1296,Store_Showcase!B2:H144,7, FALSE), TRUE)=TRUE, IF(IFERROR(VLOOKUP(E1296,Store_SRP!B2:H110,7, FALSE), TRUE)=TRUE,VLOOKUP(E1296,Store_VAM!B2:H273,7, FALSE),VLOOKUP(E1296,Store_SRP!B2:H110,7, FALSE)), VLOOKUP(E1296,Store_Showcase!B2:H144,7, FALSE))</f>
      </c>
      <c r="S1296">
        <f>IF(IFERROR(VLOOKUP(E1296,Store_Showcase!B2:I144,8, FALSE), TRUE)=TRUE, IF(IFERROR(VLOOKUP(E1296,Store_SRP!B2:I110,8, FALSE), TRUE)=TRUE,VLOOKUP(E1296,Store_VAM!B2:I273,8, FALSE),VLOOKUP(E1296,Store_SRP!B2:I110,8, FALSE)), VLOOKUP(E1296,Store_Showcase!B2:I144,8, FALSE))</f>
      </c>
      <c r="T1296">
        <f>VLOOKUP(G1296,Sku_Consolidated!A2:R957,18,FALSE)</f>
      </c>
      <c r="U1296">
        <v>7957222</v>
      </c>
      <c r="V1296">
        <f>IF(VLOOKUP(G1296,Sku_Consolidated!A2:S957,19,FALSE)="SHOWCASE", VLOOKUP(E1296,Store_Showcase!B2:L144,11, FALSE), IF(VLOOKUP(G1296,Sku_Consolidated!A2:S957,19,FALSE)="VAM",VLOOKUP(E1296,Store_VAM!B2:L273,11, FALSE),VLOOKUP(E1296,Store_SRP!B2:L110,11, FALSE)))</f>
      </c>
      <c r="W1296">
        <f>VLOOKUP(G1296,Sku_Consolidated!A2:W957,11,FALSE)</f>
      </c>
      <c r="X1296">
        <f>VLOOKUP(G1296,Sku_Consolidated!A2:H957,8,FALSE)</f>
      </c>
      <c r="Y1296">
        <f>VLOOKUP(G1296,Sku_Consolidated!A2:I957,9,FALSE)</f>
      </c>
      <c r="Z1296" t="s">
        <v>38</v>
      </c>
      <c r="AA1296">
        <f>VLOOKUP(G1296,Sku_Consolidated!A2:E957,5,FALSE)</f>
      </c>
      <c r="AB1296">
        <f>IF(VLOOKUP(G1296,Sku_Consolidated!A2:S957,19,FALSE)="SHOWCASE", VLOOKUP(E1296,Store_Showcase!B2:N144,13, FALSE), IF(VLOOKUP(G1296,Sku_Consolidated!A2:S957,19,FALSE)="VAM",VLOOKUP(E1296,Store_VAM!B2:N273,13, FALSE),VLOOKUP(E1296,Store_SRP!B2:N110,13, FALSE)))</f>
      </c>
      <c r="AC1296">
        <f>IF(IFERROR(AB1296,TRUE)=TRUE, "-","OK")</f>
      </c>
      <c r="AD1296" s="8" t="s">
        <v>2818</v>
      </c>
      <c r="AE1296" s="8" t="s">
        <v>39</v>
      </c>
      <c r="AF1296">
        <f>IF(IFERROR(VLOOKUP(E1296,Store_Showcase!B2:H144,{5}, FALSE), TRUE)=TRUE, IF(IFERROR(VLOOKUP(E1296,Store_SRP!B2:H110,{5}, FALSE), TRUE)=TRUE,VLOOKUP(E1296,Store_VAM!B2:H273,{5}, FALSE),VLOOKUP(E1296,Store_SRP!B2:H110,{5}, FALSE)), VLOOKUP(E1296,Store_Showcase!B2:H144,{5}, FALSE))</f>
      </c>
      <c r="AG1296">
        <f>IF(IFERROR(VLOOKUP(E1296,Store_Showcase!B2:H144,{6}, FALSE), TRUE)=TRUE, IF(IFERROR(VLOOKUP(E1296,Store_SRP!B2:H110,{6}, FALSE), TRUE)=TRUE,VLOOKUP(E1296,Store_VAM!B2:H273,{6}, FALSE),VLOOKUP(E1296,Store_SRP!B2:H110,{6}, FALSE)), VLOOKUP(E1296,Store_Showcase!B2:H144,{6}, FALSE))</f>
      </c>
      <c r="AH1296">
        <f>VLOOKUP(G1296,Sku_Consolidated!A2:R957,18,FALSE)</f>
      </c>
      <c r="AI1296">
        <f>VLOOKUP(G1296,Sku_Consolidated!A2:S957,19,FALSE)</f>
      </c>
      <c r="AJ1296">
        <f>VLOOKUP(G1296,Sku_Consolidated!A2:T957,20,FALSE)</f>
      </c>
    </row>
    <row r="1297" spans="1:36" x14ac:dyDescent="0.25">
      <c r="A1297">
        <v>2024</v>
      </c>
      <c r="B1297" t="s">
        <v>31</v>
      </c>
      <c r="C1297" t="s">
        <v>32</v>
      </c>
      <c r="D1297" t="s">
        <v>33</v>
      </c>
      <c r="E1297">
        <v>814</v>
      </c>
      <c r="F1297">
        <f>IF(IFERROR(VLOOKUP(E1297,Store_Showcase!B2:H144,{2}, FALSE), TRUE)=TRUE, IF(IFERROR(VLOOKUP(E1297,Store_SRP!B2:H110,{2}, FALSE), TRUE)=TRUE,VLOOKUP(E1297,Store_VAM!B2:H273,{2}, FALSE),VLOOKUP(E1297,Store_SRP!B2:H110,{2}, FALSE)), VLOOKUP(E1297,Store_Showcase!B2:H144,{2}, FALSE))</f>
      </c>
      <c r="G1297">
        <v>656324</v>
      </c>
      <c r="H1297" t="s">
        <v>748</v>
      </c>
      <c r="I1297" s="8" t="s">
        <v>2819</v>
      </c>
      <c r="J1297" t="s">
        <v>36</v>
      </c>
      <c r="K1297" s="8">
        <f>IF(J1297="PCK", I1297, 0)</f>
      </c>
      <c r="L1297" s="8">
        <f>IF(J1297="KLS", I1297, IF(J1297="PCK", I1297*VLOOKUP(G1297,Sku_Consolidated!A2:U957,21, FALSE),I1297*VLOOKUP(G1297,Sku_Consolidated!A2:U957,21, FALSE)))</f>
      </c>
      <c r="M1297" s="8">
        <f>IF(J1297="PCS", I1297, 0)</f>
      </c>
      <c r="N1297" s="8" t="s">
        <v>2820</v>
      </c>
      <c r="O1297" s="8">
        <f>N1297 * VLOOKUP(E1297&amp;VLOOKUP(G1297,Sku_Consolidated!A2:Q957,17,FALSE),Sku_CommRate!A2:E1002, 5, FALSE)</f>
      </c>
      <c r="P1297" s="8">
        <f>N1297 - O1297</f>
      </c>
      <c r="Q1297">
        <f>VLOOKUP(G1297,Sku_Consolidated!A2:G957,7, FALSE)</f>
      </c>
      <c r="R1297">
        <f>IF(IFERROR(VLOOKUP(E1297,Store_Showcase!B2:H144,7, FALSE), TRUE)=TRUE, IF(IFERROR(VLOOKUP(E1297,Store_SRP!B2:H110,7, FALSE), TRUE)=TRUE,VLOOKUP(E1297,Store_VAM!B2:H273,7, FALSE),VLOOKUP(E1297,Store_SRP!B2:H110,7, FALSE)), VLOOKUP(E1297,Store_Showcase!B2:H144,7, FALSE))</f>
      </c>
      <c r="S1297">
        <f>IF(IFERROR(VLOOKUP(E1297,Store_Showcase!B2:I144,8, FALSE), TRUE)=TRUE, IF(IFERROR(VLOOKUP(E1297,Store_SRP!B2:I110,8, FALSE), TRUE)=TRUE,VLOOKUP(E1297,Store_VAM!B2:I273,8, FALSE),VLOOKUP(E1297,Store_SRP!B2:I110,8, FALSE)), VLOOKUP(E1297,Store_Showcase!B2:I144,8, FALSE))</f>
      </c>
      <c r="T1297">
        <f>VLOOKUP(G1297,Sku_Consolidated!A2:R957,18,FALSE)</f>
      </c>
      <c r="U1297">
        <v>6777</v>
      </c>
      <c r="V1297">
        <f>IF(VLOOKUP(G1297,Sku_Consolidated!A2:S957,19,FALSE)="SHOWCASE", VLOOKUP(E1297,Store_Showcase!B2:L144,11, FALSE), IF(VLOOKUP(G1297,Sku_Consolidated!A2:S957,19,FALSE)="VAM",VLOOKUP(E1297,Store_VAM!B2:L273,11, FALSE),VLOOKUP(E1297,Store_SRP!B2:L110,11, FALSE)))</f>
      </c>
      <c r="W1297">
        <f>VLOOKUP(G1297,Sku_Consolidated!A2:W957,11,FALSE)</f>
      </c>
      <c r="X1297">
        <f>VLOOKUP(G1297,Sku_Consolidated!A2:H957,8,FALSE)</f>
      </c>
      <c r="Y1297">
        <f>VLOOKUP(G1297,Sku_Consolidated!A2:I957,9,FALSE)</f>
      </c>
      <c r="Z1297" t="s">
        <v>38</v>
      </c>
      <c r="AA1297">
        <f>VLOOKUP(G1297,Sku_Consolidated!A2:E957,5,FALSE)</f>
      </c>
      <c r="AB1297">
        <f>IF(VLOOKUP(G1297,Sku_Consolidated!A2:S957,19,FALSE)="SHOWCASE", VLOOKUP(E1297,Store_Showcase!B2:N144,13, FALSE), IF(VLOOKUP(G1297,Sku_Consolidated!A2:S957,19,FALSE)="VAM",VLOOKUP(E1297,Store_VAM!B2:N273,13, FALSE),VLOOKUP(E1297,Store_SRP!B2:N110,13, FALSE)))</f>
      </c>
      <c r="AC1297">
        <f>IF(IFERROR(AB1297,TRUE)=TRUE, "-","OK")</f>
      </c>
      <c r="AD1297" s="8" t="s">
        <v>2821</v>
      </c>
      <c r="AE1297" s="8" t="s">
        <v>2822</v>
      </c>
      <c r="AF1297">
        <f>IF(IFERROR(VLOOKUP(E1297,Store_Showcase!B2:H144,{5}, FALSE), TRUE)=TRUE, IF(IFERROR(VLOOKUP(E1297,Store_SRP!B2:H110,{5}, FALSE), TRUE)=TRUE,VLOOKUP(E1297,Store_VAM!B2:H273,{5}, FALSE),VLOOKUP(E1297,Store_SRP!B2:H110,{5}, FALSE)), VLOOKUP(E1297,Store_Showcase!B2:H144,{5}, FALSE))</f>
      </c>
      <c r="AG1297">
        <f>IF(IFERROR(VLOOKUP(E1297,Store_Showcase!B2:H144,{6}, FALSE), TRUE)=TRUE, IF(IFERROR(VLOOKUP(E1297,Store_SRP!B2:H110,{6}, FALSE), TRUE)=TRUE,VLOOKUP(E1297,Store_VAM!B2:H273,{6}, FALSE),VLOOKUP(E1297,Store_SRP!B2:H110,{6}, FALSE)), VLOOKUP(E1297,Store_Showcase!B2:H144,{6}, FALSE))</f>
      </c>
      <c r="AH1297">
        <f>VLOOKUP(G1297,Sku_Consolidated!A2:R957,18,FALSE)</f>
      </c>
      <c r="AI1297">
        <f>VLOOKUP(G1297,Sku_Consolidated!A2:S957,19,FALSE)</f>
      </c>
      <c r="AJ1297">
        <f>VLOOKUP(G1297,Sku_Consolidated!A2:T957,20,FALSE)</f>
      </c>
    </row>
    <row r="1298" spans="1:36" x14ac:dyDescent="0.25">
      <c r="A1298">
        <v>2024</v>
      </c>
      <c r="B1298" t="s">
        <v>31</v>
      </c>
      <c r="C1298" t="s">
        <v>32</v>
      </c>
      <c r="D1298" t="s">
        <v>33</v>
      </c>
      <c r="E1298">
        <v>4019</v>
      </c>
      <c r="F1298">
        <f>IF(IFERROR(VLOOKUP(E1298,Store_Showcase!B2:H144,{2}, FALSE), TRUE)=TRUE, IF(IFERROR(VLOOKUP(E1298,Store_SRP!B2:H110,{2}, FALSE), TRUE)=TRUE,VLOOKUP(E1298,Store_VAM!B2:H273,{2}, FALSE),VLOOKUP(E1298,Store_SRP!B2:H110,{2}, FALSE)), VLOOKUP(E1298,Store_Showcase!B2:H144,{2}, FALSE))</f>
      </c>
      <c r="G1298">
        <v>662375</v>
      </c>
      <c r="H1298" t="s">
        <v>1376</v>
      </c>
      <c r="I1298" s="8" t="s">
        <v>1643</v>
      </c>
      <c r="J1298" t="s">
        <v>493</v>
      </c>
      <c r="K1298" s="8">
        <f>IF(J1298="PCK", I1298, 0)</f>
      </c>
      <c r="L1298" s="8">
        <f>IF(J1298="KLS", I1298, IF(J1298="PCK", I1298*VLOOKUP(G1298,Sku_Consolidated!A2:U957,21, FALSE),I1298*VLOOKUP(G1298,Sku_Consolidated!A2:U957,21, FALSE)))</f>
      </c>
      <c r="M1298" s="8">
        <f>IF(J1298="PCS", I1298, 0)</f>
      </c>
      <c r="N1298" s="8" t="s">
        <v>2823</v>
      </c>
      <c r="O1298" s="8">
        <f>N1298 * VLOOKUP(E1298&amp;VLOOKUP(G1298,Sku_Consolidated!A2:Q957,17,FALSE),Sku_CommRate!A2:E1002, 5, FALSE)</f>
      </c>
      <c r="P1298" s="8">
        <f>N1298 - O1298</f>
      </c>
      <c r="Q1298">
        <f>VLOOKUP(G1298,Sku_Consolidated!A2:G957,7, FALSE)</f>
      </c>
      <c r="R1298">
        <f>IF(IFERROR(VLOOKUP(E1298,Store_Showcase!B2:H144,7, FALSE), TRUE)=TRUE, IF(IFERROR(VLOOKUP(E1298,Store_SRP!B2:H110,7, FALSE), TRUE)=TRUE,VLOOKUP(E1298,Store_VAM!B2:H273,7, FALSE),VLOOKUP(E1298,Store_SRP!B2:H110,7, FALSE)), VLOOKUP(E1298,Store_Showcase!B2:H144,7, FALSE))</f>
      </c>
      <c r="S1298">
        <f>IF(IFERROR(VLOOKUP(E1298,Store_Showcase!B2:I144,8, FALSE), TRUE)=TRUE, IF(IFERROR(VLOOKUP(E1298,Store_SRP!B2:I110,8, FALSE), TRUE)=TRUE,VLOOKUP(E1298,Store_VAM!B2:I273,8, FALSE),VLOOKUP(E1298,Store_SRP!B2:I110,8, FALSE)), VLOOKUP(E1298,Store_Showcase!B2:I144,8, FALSE))</f>
      </c>
      <c r="T1298">
        <f>VLOOKUP(G1298,Sku_Consolidated!A2:R957,18,FALSE)</f>
      </c>
      <c r="U1298">
        <v>4806532531601</v>
      </c>
      <c r="V1298">
        <f>IF(VLOOKUP(G1298,Sku_Consolidated!A2:S957,19,FALSE)="SHOWCASE", VLOOKUP(E1298,Store_Showcase!B2:L144,11, FALSE), IF(VLOOKUP(G1298,Sku_Consolidated!A2:S957,19,FALSE)="VAM",VLOOKUP(E1298,Store_VAM!B2:L273,11, FALSE),VLOOKUP(E1298,Store_SRP!B2:L110,11, FALSE)))</f>
      </c>
      <c r="W1298">
        <f>VLOOKUP(G1298,Sku_Consolidated!A2:W957,11,FALSE)</f>
      </c>
      <c r="X1298">
        <f>VLOOKUP(G1298,Sku_Consolidated!A2:H957,8,FALSE)</f>
      </c>
      <c r="Y1298">
        <f>VLOOKUP(G1298,Sku_Consolidated!A2:I957,9,FALSE)</f>
      </c>
      <c r="Z1298" t="s">
        <v>38</v>
      </c>
      <c r="AA1298">
        <f>VLOOKUP(G1298,Sku_Consolidated!A2:E957,5,FALSE)</f>
      </c>
      <c r="AB1298">
        <f>IF(VLOOKUP(G1298,Sku_Consolidated!A2:S957,19,FALSE)="SHOWCASE", VLOOKUP(E1298,Store_Showcase!B2:N144,13, FALSE), IF(VLOOKUP(G1298,Sku_Consolidated!A2:S957,19,FALSE)="VAM",VLOOKUP(E1298,Store_VAM!B2:N273,13, FALSE),VLOOKUP(E1298,Store_SRP!B2:N110,13, FALSE)))</f>
      </c>
      <c r="AC1298">
        <f>IF(IFERROR(AB1298,TRUE)=TRUE, "-","OK")</f>
      </c>
      <c r="AD1298" s="8" t="s">
        <v>2824</v>
      </c>
      <c r="AE1298" s="8" t="s">
        <v>2825</v>
      </c>
      <c r="AF1298">
        <f>IF(IFERROR(VLOOKUP(E1298,Store_Showcase!B2:H144,{5}, FALSE), TRUE)=TRUE, IF(IFERROR(VLOOKUP(E1298,Store_SRP!B2:H110,{5}, FALSE), TRUE)=TRUE,VLOOKUP(E1298,Store_VAM!B2:H273,{5}, FALSE),VLOOKUP(E1298,Store_SRP!B2:H110,{5}, FALSE)), VLOOKUP(E1298,Store_Showcase!B2:H144,{5}, FALSE))</f>
      </c>
      <c r="AG1298">
        <f>IF(IFERROR(VLOOKUP(E1298,Store_Showcase!B2:H144,{6}, FALSE), TRUE)=TRUE, IF(IFERROR(VLOOKUP(E1298,Store_SRP!B2:H110,{6}, FALSE), TRUE)=TRUE,VLOOKUP(E1298,Store_VAM!B2:H273,{6}, FALSE),VLOOKUP(E1298,Store_SRP!B2:H110,{6}, FALSE)), VLOOKUP(E1298,Store_Showcase!B2:H144,{6}, FALSE))</f>
      </c>
      <c r="AH1298">
        <f>VLOOKUP(G1298,Sku_Consolidated!A2:R957,18,FALSE)</f>
      </c>
      <c r="AI1298">
        <f>VLOOKUP(G1298,Sku_Consolidated!A2:S957,19,FALSE)</f>
      </c>
      <c r="AJ1298">
        <f>VLOOKUP(G1298,Sku_Consolidated!A2:T957,20,FALSE)</f>
      </c>
    </row>
    <row r="1299" spans="1:36" x14ac:dyDescent="0.25">
      <c r="A1299">
        <v>2024</v>
      </c>
      <c r="B1299" t="s">
        <v>31</v>
      </c>
      <c r="C1299" t="s">
        <v>32</v>
      </c>
      <c r="D1299" t="s">
        <v>33</v>
      </c>
      <c r="E1299">
        <v>480</v>
      </c>
      <c r="F1299">
        <f>IF(IFERROR(VLOOKUP(E1299,Store_Showcase!B2:H144,{2}, FALSE), TRUE)=TRUE, IF(IFERROR(VLOOKUP(E1299,Store_SRP!B2:H110,{2}, FALSE), TRUE)=TRUE,VLOOKUP(E1299,Store_VAM!B2:H273,{2}, FALSE),VLOOKUP(E1299,Store_SRP!B2:H110,{2}, FALSE)), VLOOKUP(E1299,Store_Showcase!B2:H144,{2}, FALSE))</f>
      </c>
      <c r="G1299">
        <v>655719</v>
      </c>
      <c r="H1299" t="s">
        <v>454</v>
      </c>
      <c r="I1299" s="8" t="s">
        <v>2826</v>
      </c>
      <c r="J1299" t="s">
        <v>36</v>
      </c>
      <c r="K1299" s="8">
        <f>IF(J1299="PCK", I1299, 0)</f>
      </c>
      <c r="L1299" s="8">
        <f>IF(J1299="KLS", I1299, IF(J1299="PCK", I1299*VLOOKUP(G1299,Sku_Consolidated!A2:U957,21, FALSE),I1299*VLOOKUP(G1299,Sku_Consolidated!A2:U957,21, FALSE)))</f>
      </c>
      <c r="M1299" s="8">
        <f>IF(J1299="PCS", I1299, 0)</f>
      </c>
      <c r="N1299" s="8" t="s">
        <v>2827</v>
      </c>
      <c r="O1299" s="8">
        <f>N1299 * VLOOKUP(E1299&amp;VLOOKUP(G1299,Sku_Consolidated!A2:Q957,17,FALSE),Sku_CommRate!A2:E1002, 5, FALSE)</f>
      </c>
      <c r="P1299" s="8">
        <f>N1299 - O1299</f>
      </c>
      <c r="Q1299">
        <f>VLOOKUP(G1299,Sku_Consolidated!A2:G957,7, FALSE)</f>
      </c>
      <c r="R1299">
        <f>IF(IFERROR(VLOOKUP(E1299,Store_Showcase!B2:H144,7, FALSE), TRUE)=TRUE, IF(IFERROR(VLOOKUP(E1299,Store_SRP!B2:H110,7, FALSE), TRUE)=TRUE,VLOOKUP(E1299,Store_VAM!B2:H273,7, FALSE),VLOOKUP(E1299,Store_SRP!B2:H110,7, FALSE)), VLOOKUP(E1299,Store_Showcase!B2:H144,7, FALSE))</f>
      </c>
      <c r="S1299">
        <f>IF(IFERROR(VLOOKUP(E1299,Store_Showcase!B2:I144,8, FALSE), TRUE)=TRUE, IF(IFERROR(VLOOKUP(E1299,Store_SRP!B2:I110,8, FALSE), TRUE)=TRUE,VLOOKUP(E1299,Store_VAM!B2:I273,8, FALSE),VLOOKUP(E1299,Store_SRP!B2:I110,8, FALSE)), VLOOKUP(E1299,Store_Showcase!B2:I144,8, FALSE))</f>
      </c>
      <c r="T1299">
        <f>VLOOKUP(G1299,Sku_Consolidated!A2:R957,18,FALSE)</f>
      </c>
      <c r="U1299">
        <v>6447</v>
      </c>
      <c r="V1299">
        <f>IF(VLOOKUP(G1299,Sku_Consolidated!A2:S957,19,FALSE)="SHOWCASE", VLOOKUP(E1299,Store_Showcase!B2:L144,11, FALSE), IF(VLOOKUP(G1299,Sku_Consolidated!A2:S957,19,FALSE)="VAM",VLOOKUP(E1299,Store_VAM!B2:L273,11, FALSE),VLOOKUP(E1299,Store_SRP!B2:L110,11, FALSE)))</f>
      </c>
      <c r="W1299">
        <f>VLOOKUP(G1299,Sku_Consolidated!A2:W957,11,FALSE)</f>
      </c>
      <c r="X1299">
        <f>VLOOKUP(G1299,Sku_Consolidated!A2:H957,8,FALSE)</f>
      </c>
      <c r="Y1299">
        <f>VLOOKUP(G1299,Sku_Consolidated!A2:I957,9,FALSE)</f>
      </c>
      <c r="Z1299" t="s">
        <v>38</v>
      </c>
      <c r="AA1299">
        <f>VLOOKUP(G1299,Sku_Consolidated!A2:E957,5,FALSE)</f>
      </c>
      <c r="AB1299">
        <f>IF(VLOOKUP(G1299,Sku_Consolidated!A2:S957,19,FALSE)="SHOWCASE", VLOOKUP(E1299,Store_Showcase!B2:N144,13, FALSE), IF(VLOOKUP(G1299,Sku_Consolidated!A2:S957,19,FALSE)="VAM",VLOOKUP(E1299,Store_VAM!B2:N273,13, FALSE),VLOOKUP(E1299,Store_SRP!B2:N110,13, FALSE)))</f>
      </c>
      <c r="AC1299">
        <f>IF(IFERROR(AB1299,TRUE)=TRUE, "-","OK")</f>
      </c>
      <c r="AD1299" s="8" t="s">
        <v>2827</v>
      </c>
      <c r="AE1299" s="8" t="s">
        <v>39</v>
      </c>
      <c r="AF1299">
        <f>IF(IFERROR(VLOOKUP(E1299,Store_Showcase!B2:H144,{5}, FALSE), TRUE)=TRUE, IF(IFERROR(VLOOKUP(E1299,Store_SRP!B2:H110,{5}, FALSE), TRUE)=TRUE,VLOOKUP(E1299,Store_VAM!B2:H273,{5}, FALSE),VLOOKUP(E1299,Store_SRP!B2:H110,{5}, FALSE)), VLOOKUP(E1299,Store_Showcase!B2:H144,{5}, FALSE))</f>
      </c>
      <c r="AG1299">
        <f>IF(IFERROR(VLOOKUP(E1299,Store_Showcase!B2:H144,{6}, FALSE), TRUE)=TRUE, IF(IFERROR(VLOOKUP(E1299,Store_SRP!B2:H110,{6}, FALSE), TRUE)=TRUE,VLOOKUP(E1299,Store_VAM!B2:H273,{6}, FALSE),VLOOKUP(E1299,Store_SRP!B2:H110,{6}, FALSE)), VLOOKUP(E1299,Store_Showcase!B2:H144,{6}, FALSE))</f>
      </c>
      <c r="AH1299">
        <f>VLOOKUP(G1299,Sku_Consolidated!A2:R957,18,FALSE)</f>
      </c>
      <c r="AI1299">
        <f>VLOOKUP(G1299,Sku_Consolidated!A2:S957,19,FALSE)</f>
      </c>
      <c r="AJ1299">
        <f>VLOOKUP(G1299,Sku_Consolidated!A2:T957,20,FALSE)</f>
      </c>
    </row>
    <row r="1300" spans="1:36" x14ac:dyDescent="0.25">
      <c r="A1300">
        <v>2024</v>
      </c>
      <c r="B1300" t="s">
        <v>31</v>
      </c>
      <c r="C1300" t="s">
        <v>32</v>
      </c>
      <c r="D1300" t="s">
        <v>33</v>
      </c>
      <c r="E1300">
        <v>245</v>
      </c>
      <c r="F1300">
        <f>IF(IFERROR(VLOOKUP(E1300,Store_Showcase!B2:H144,{2}, FALSE), TRUE)=TRUE, IF(IFERROR(VLOOKUP(E1300,Store_SRP!B2:H110,{2}, FALSE), TRUE)=TRUE,VLOOKUP(E1300,Store_VAM!B2:H273,{2}, FALSE),VLOOKUP(E1300,Store_SRP!B2:H110,{2}, FALSE)), VLOOKUP(E1300,Store_Showcase!B2:H144,{2}, FALSE))</f>
      </c>
      <c r="G1300">
        <v>662375</v>
      </c>
      <c r="H1300" t="s">
        <v>1376</v>
      </c>
      <c r="I1300" s="8" t="s">
        <v>1643</v>
      </c>
      <c r="J1300" t="s">
        <v>493</v>
      </c>
      <c r="K1300" s="8">
        <f>IF(J1300="PCK", I1300, 0)</f>
      </c>
      <c r="L1300" s="8">
        <f>IF(J1300="KLS", I1300, IF(J1300="PCK", I1300*VLOOKUP(G1300,Sku_Consolidated!A2:U957,21, FALSE),I1300*VLOOKUP(G1300,Sku_Consolidated!A2:U957,21, FALSE)))</f>
      </c>
      <c r="M1300" s="8">
        <f>IF(J1300="PCS", I1300, 0)</f>
      </c>
      <c r="N1300" s="8" t="s">
        <v>2828</v>
      </c>
      <c r="O1300" s="8">
        <f>N1300 * VLOOKUP(E1300&amp;VLOOKUP(G1300,Sku_Consolidated!A2:Q957,17,FALSE),Sku_CommRate!A2:E1002, 5, FALSE)</f>
      </c>
      <c r="P1300" s="8">
        <f>N1300 - O1300</f>
      </c>
      <c r="Q1300">
        <f>VLOOKUP(G1300,Sku_Consolidated!A2:G957,7, FALSE)</f>
      </c>
      <c r="R1300">
        <f>IF(IFERROR(VLOOKUP(E1300,Store_Showcase!B2:H144,7, FALSE), TRUE)=TRUE, IF(IFERROR(VLOOKUP(E1300,Store_SRP!B2:H110,7, FALSE), TRUE)=TRUE,VLOOKUP(E1300,Store_VAM!B2:H273,7, FALSE),VLOOKUP(E1300,Store_SRP!B2:H110,7, FALSE)), VLOOKUP(E1300,Store_Showcase!B2:H144,7, FALSE))</f>
      </c>
      <c r="S1300">
        <f>IF(IFERROR(VLOOKUP(E1300,Store_Showcase!B2:I144,8, FALSE), TRUE)=TRUE, IF(IFERROR(VLOOKUP(E1300,Store_SRP!B2:I110,8, FALSE), TRUE)=TRUE,VLOOKUP(E1300,Store_VAM!B2:I273,8, FALSE),VLOOKUP(E1300,Store_SRP!B2:I110,8, FALSE)), VLOOKUP(E1300,Store_Showcase!B2:I144,8, FALSE))</f>
      </c>
      <c r="T1300">
        <f>VLOOKUP(G1300,Sku_Consolidated!A2:R957,18,FALSE)</f>
      </c>
      <c r="U1300">
        <v>4806532531601</v>
      </c>
      <c r="V1300">
        <f>IF(VLOOKUP(G1300,Sku_Consolidated!A2:S957,19,FALSE)="SHOWCASE", VLOOKUP(E1300,Store_Showcase!B2:L144,11, FALSE), IF(VLOOKUP(G1300,Sku_Consolidated!A2:S957,19,FALSE)="VAM",VLOOKUP(E1300,Store_VAM!B2:L273,11, FALSE),VLOOKUP(E1300,Store_SRP!B2:L110,11, FALSE)))</f>
      </c>
      <c r="W1300">
        <f>VLOOKUP(G1300,Sku_Consolidated!A2:W957,11,FALSE)</f>
      </c>
      <c r="X1300">
        <f>VLOOKUP(G1300,Sku_Consolidated!A2:H957,8,FALSE)</f>
      </c>
      <c r="Y1300">
        <f>VLOOKUP(G1300,Sku_Consolidated!A2:I957,9,FALSE)</f>
      </c>
      <c r="Z1300" t="s">
        <v>38</v>
      </c>
      <c r="AA1300">
        <f>VLOOKUP(G1300,Sku_Consolidated!A2:E957,5,FALSE)</f>
      </c>
      <c r="AB1300">
        <f>IF(VLOOKUP(G1300,Sku_Consolidated!A2:S957,19,FALSE)="SHOWCASE", VLOOKUP(E1300,Store_Showcase!B2:N144,13, FALSE), IF(VLOOKUP(G1300,Sku_Consolidated!A2:S957,19,FALSE)="VAM",VLOOKUP(E1300,Store_VAM!B2:N273,13, FALSE),VLOOKUP(E1300,Store_SRP!B2:N110,13, FALSE)))</f>
      </c>
      <c r="AC1300">
        <f>IF(IFERROR(AB1300,TRUE)=TRUE, "-","OK")</f>
      </c>
      <c r="AD1300" s="8" t="s">
        <v>2829</v>
      </c>
      <c r="AE1300" s="8" t="s">
        <v>2830</v>
      </c>
      <c r="AF1300">
        <f>IF(IFERROR(VLOOKUP(E1300,Store_Showcase!B2:H144,{5}, FALSE), TRUE)=TRUE, IF(IFERROR(VLOOKUP(E1300,Store_SRP!B2:H110,{5}, FALSE), TRUE)=TRUE,VLOOKUP(E1300,Store_VAM!B2:H273,{5}, FALSE),VLOOKUP(E1300,Store_SRP!B2:H110,{5}, FALSE)), VLOOKUP(E1300,Store_Showcase!B2:H144,{5}, FALSE))</f>
      </c>
      <c r="AG1300">
        <f>IF(IFERROR(VLOOKUP(E1300,Store_Showcase!B2:H144,{6}, FALSE), TRUE)=TRUE, IF(IFERROR(VLOOKUP(E1300,Store_SRP!B2:H110,{6}, FALSE), TRUE)=TRUE,VLOOKUP(E1300,Store_VAM!B2:H273,{6}, FALSE),VLOOKUP(E1300,Store_SRP!B2:H110,{6}, FALSE)), VLOOKUP(E1300,Store_Showcase!B2:H144,{6}, FALSE))</f>
      </c>
      <c r="AH1300">
        <f>VLOOKUP(G1300,Sku_Consolidated!A2:R957,18,FALSE)</f>
      </c>
      <c r="AI1300">
        <f>VLOOKUP(G1300,Sku_Consolidated!A2:S957,19,FALSE)</f>
      </c>
      <c r="AJ1300">
        <f>VLOOKUP(G1300,Sku_Consolidated!A2:T957,20,FALSE)</f>
      </c>
    </row>
    <row r="1301" spans="1:36" x14ac:dyDescent="0.25">
      <c r="A1301">
        <v>2024</v>
      </c>
      <c r="B1301" t="s">
        <v>31</v>
      </c>
      <c r="C1301" t="s">
        <v>32</v>
      </c>
      <c r="D1301" t="s">
        <v>33</v>
      </c>
      <c r="E1301">
        <v>233</v>
      </c>
      <c r="F1301">
        <f>IF(IFERROR(VLOOKUP(E1301,Store_Showcase!B2:H144,{2}, FALSE), TRUE)=TRUE, IF(IFERROR(VLOOKUP(E1301,Store_SRP!B2:H110,{2}, FALSE), TRUE)=TRUE,VLOOKUP(E1301,Store_VAM!B2:H273,{2}, FALSE),VLOOKUP(E1301,Store_SRP!B2:H110,{2}, FALSE)), VLOOKUP(E1301,Store_Showcase!B2:H144,{2}, FALSE))</f>
      </c>
      <c r="G1301">
        <v>657353</v>
      </c>
      <c r="H1301" t="s">
        <v>779</v>
      </c>
      <c r="I1301" s="8" t="s">
        <v>1643</v>
      </c>
      <c r="J1301" t="s">
        <v>12</v>
      </c>
      <c r="K1301" s="8">
        <f>IF(J1301="PCK", I1301, 0)</f>
      </c>
      <c r="L1301" s="8">
        <f>IF(J1301="KLS", I1301, IF(J1301="PCK", I1301*VLOOKUP(G1301,Sku_Consolidated!A2:U957,21, FALSE),I1301*VLOOKUP(G1301,Sku_Consolidated!A2:U957,21, FALSE)))</f>
      </c>
      <c r="M1301" s="8">
        <f>IF(J1301="PCS", I1301, 0)</f>
      </c>
      <c r="N1301" s="8" t="s">
        <v>2831</v>
      </c>
      <c r="O1301" s="8">
        <f>N1301 * VLOOKUP(E1301&amp;VLOOKUP(G1301,Sku_Consolidated!A2:Q957,17,FALSE),Sku_CommRate!A2:E1002, 5, FALSE)</f>
      </c>
      <c r="P1301" s="8">
        <f>N1301 - O1301</f>
      </c>
      <c r="Q1301">
        <f>VLOOKUP(G1301,Sku_Consolidated!A2:G957,7, FALSE)</f>
      </c>
      <c r="R1301">
        <f>IF(IFERROR(VLOOKUP(E1301,Store_Showcase!B2:H144,7, FALSE), TRUE)=TRUE, IF(IFERROR(VLOOKUP(E1301,Store_SRP!B2:H110,7, FALSE), TRUE)=TRUE,VLOOKUP(E1301,Store_VAM!B2:H273,7, FALSE),VLOOKUP(E1301,Store_SRP!B2:H110,7, FALSE)), VLOOKUP(E1301,Store_Showcase!B2:H144,7, FALSE))</f>
      </c>
      <c r="S1301">
        <f>IF(IFERROR(VLOOKUP(E1301,Store_Showcase!B2:I144,8, FALSE), TRUE)=TRUE, IF(IFERROR(VLOOKUP(E1301,Store_SRP!B2:I110,8, FALSE), TRUE)=TRUE,VLOOKUP(E1301,Store_VAM!B2:I273,8, FALSE),VLOOKUP(E1301,Store_SRP!B2:I110,8, FALSE)), VLOOKUP(E1301,Store_Showcase!B2:I144,8, FALSE))</f>
      </c>
      <c r="T1301">
        <f>VLOOKUP(G1301,Sku_Consolidated!A2:R957,18,FALSE)</f>
      </c>
      <c r="U1301">
        <v>4806532531588</v>
      </c>
      <c r="V1301">
        <f>IF(VLOOKUP(G1301,Sku_Consolidated!A2:S957,19,FALSE)="SHOWCASE", VLOOKUP(E1301,Store_Showcase!B2:L144,11, FALSE), IF(VLOOKUP(G1301,Sku_Consolidated!A2:S957,19,FALSE)="VAM",VLOOKUP(E1301,Store_VAM!B2:L273,11, FALSE),VLOOKUP(E1301,Store_SRP!B2:L110,11, FALSE)))</f>
      </c>
      <c r="W1301">
        <f>VLOOKUP(G1301,Sku_Consolidated!A2:W957,11,FALSE)</f>
      </c>
      <c r="X1301">
        <f>VLOOKUP(G1301,Sku_Consolidated!A2:H957,8,FALSE)</f>
      </c>
      <c r="Y1301">
        <f>VLOOKUP(G1301,Sku_Consolidated!A2:I957,9,FALSE)</f>
      </c>
      <c r="Z1301" t="s">
        <v>38</v>
      </c>
      <c r="AA1301">
        <f>VLOOKUP(G1301,Sku_Consolidated!A2:E957,5,FALSE)</f>
      </c>
      <c r="AB1301">
        <f>IF(VLOOKUP(G1301,Sku_Consolidated!A2:S957,19,FALSE)="SHOWCASE", VLOOKUP(E1301,Store_Showcase!B2:N144,13, FALSE), IF(VLOOKUP(G1301,Sku_Consolidated!A2:S957,19,FALSE)="VAM",VLOOKUP(E1301,Store_VAM!B2:N273,13, FALSE),VLOOKUP(E1301,Store_SRP!B2:N110,13, FALSE)))</f>
      </c>
      <c r="AC1301">
        <f>IF(IFERROR(AB1301,TRUE)=TRUE, "-","OK")</f>
      </c>
      <c r="AD1301" s="8" t="s">
        <v>2832</v>
      </c>
      <c r="AE1301" s="8" t="s">
        <v>2833</v>
      </c>
      <c r="AF1301">
        <f>IF(IFERROR(VLOOKUP(E1301,Store_Showcase!B2:H144,{5}, FALSE), TRUE)=TRUE, IF(IFERROR(VLOOKUP(E1301,Store_SRP!B2:H110,{5}, FALSE), TRUE)=TRUE,VLOOKUP(E1301,Store_VAM!B2:H273,{5}, FALSE),VLOOKUP(E1301,Store_SRP!B2:H110,{5}, FALSE)), VLOOKUP(E1301,Store_Showcase!B2:H144,{5}, FALSE))</f>
      </c>
      <c r="AG1301">
        <f>IF(IFERROR(VLOOKUP(E1301,Store_Showcase!B2:H144,{6}, FALSE), TRUE)=TRUE, IF(IFERROR(VLOOKUP(E1301,Store_SRP!B2:H110,{6}, FALSE), TRUE)=TRUE,VLOOKUP(E1301,Store_VAM!B2:H273,{6}, FALSE),VLOOKUP(E1301,Store_SRP!B2:H110,{6}, FALSE)), VLOOKUP(E1301,Store_Showcase!B2:H144,{6}, FALSE))</f>
      </c>
      <c r="AH1301">
        <f>VLOOKUP(G1301,Sku_Consolidated!A2:R957,18,FALSE)</f>
      </c>
      <c r="AI1301">
        <f>VLOOKUP(G1301,Sku_Consolidated!A2:S957,19,FALSE)</f>
      </c>
      <c r="AJ1301">
        <f>VLOOKUP(G1301,Sku_Consolidated!A2:T957,20,FALSE)</f>
      </c>
    </row>
    <row r="1302" spans="1:36" x14ac:dyDescent="0.25">
      <c r="A1302">
        <v>2024</v>
      </c>
      <c r="B1302" t="s">
        <v>31</v>
      </c>
      <c r="C1302" t="s">
        <v>32</v>
      </c>
      <c r="D1302" t="s">
        <v>33</v>
      </c>
      <c r="E1302">
        <v>251</v>
      </c>
      <c r="F1302">
        <f>IF(IFERROR(VLOOKUP(E1302,Store_Showcase!B2:H144,{2}, FALSE), TRUE)=TRUE, IF(IFERROR(VLOOKUP(E1302,Store_SRP!B2:H110,{2}, FALSE), TRUE)=TRUE,VLOOKUP(E1302,Store_VAM!B2:H273,{2}, FALSE),VLOOKUP(E1302,Store_SRP!B2:H110,{2}, FALSE)), VLOOKUP(E1302,Store_Showcase!B2:H144,{2}, FALSE))</f>
      </c>
      <c r="G1302">
        <v>657353</v>
      </c>
      <c r="H1302" t="s">
        <v>779</v>
      </c>
      <c r="I1302" s="8" t="s">
        <v>1643</v>
      </c>
      <c r="J1302" t="s">
        <v>12</v>
      </c>
      <c r="K1302" s="8">
        <f>IF(J1302="PCK", I1302, 0)</f>
      </c>
      <c r="L1302" s="8">
        <f>IF(J1302="KLS", I1302, IF(J1302="PCK", I1302*VLOOKUP(G1302,Sku_Consolidated!A2:U957,21, FALSE),I1302*VLOOKUP(G1302,Sku_Consolidated!A2:U957,21, FALSE)))</f>
      </c>
      <c r="M1302" s="8">
        <f>IF(J1302="PCS", I1302, 0)</f>
      </c>
      <c r="N1302" s="8" t="s">
        <v>2831</v>
      </c>
      <c r="O1302" s="8">
        <f>N1302 * VLOOKUP(E1302&amp;VLOOKUP(G1302,Sku_Consolidated!A2:Q957,17,FALSE),Sku_CommRate!A2:E1002, 5, FALSE)</f>
      </c>
      <c r="P1302" s="8">
        <f>N1302 - O1302</f>
      </c>
      <c r="Q1302">
        <f>VLOOKUP(G1302,Sku_Consolidated!A2:G957,7, FALSE)</f>
      </c>
      <c r="R1302">
        <f>IF(IFERROR(VLOOKUP(E1302,Store_Showcase!B2:H144,7, FALSE), TRUE)=TRUE, IF(IFERROR(VLOOKUP(E1302,Store_SRP!B2:H110,7, FALSE), TRUE)=TRUE,VLOOKUP(E1302,Store_VAM!B2:H273,7, FALSE),VLOOKUP(E1302,Store_SRP!B2:H110,7, FALSE)), VLOOKUP(E1302,Store_Showcase!B2:H144,7, FALSE))</f>
      </c>
      <c r="S1302">
        <f>IF(IFERROR(VLOOKUP(E1302,Store_Showcase!B2:I144,8, FALSE), TRUE)=TRUE, IF(IFERROR(VLOOKUP(E1302,Store_SRP!B2:I110,8, FALSE), TRUE)=TRUE,VLOOKUP(E1302,Store_VAM!B2:I273,8, FALSE),VLOOKUP(E1302,Store_SRP!B2:I110,8, FALSE)), VLOOKUP(E1302,Store_Showcase!B2:I144,8, FALSE))</f>
      </c>
      <c r="T1302">
        <f>VLOOKUP(G1302,Sku_Consolidated!A2:R957,18,FALSE)</f>
      </c>
      <c r="U1302">
        <v>4806532531588</v>
      </c>
      <c r="V1302">
        <f>IF(VLOOKUP(G1302,Sku_Consolidated!A2:S957,19,FALSE)="SHOWCASE", VLOOKUP(E1302,Store_Showcase!B2:L144,11, FALSE), IF(VLOOKUP(G1302,Sku_Consolidated!A2:S957,19,FALSE)="VAM",VLOOKUP(E1302,Store_VAM!B2:L273,11, FALSE),VLOOKUP(E1302,Store_SRP!B2:L110,11, FALSE)))</f>
      </c>
      <c r="W1302">
        <f>VLOOKUP(G1302,Sku_Consolidated!A2:W957,11,FALSE)</f>
      </c>
      <c r="X1302">
        <f>VLOOKUP(G1302,Sku_Consolidated!A2:H957,8,FALSE)</f>
      </c>
      <c r="Y1302">
        <f>VLOOKUP(G1302,Sku_Consolidated!A2:I957,9,FALSE)</f>
      </c>
      <c r="Z1302" t="s">
        <v>38</v>
      </c>
      <c r="AA1302">
        <f>VLOOKUP(G1302,Sku_Consolidated!A2:E957,5,FALSE)</f>
      </c>
      <c r="AB1302">
        <f>IF(VLOOKUP(G1302,Sku_Consolidated!A2:S957,19,FALSE)="SHOWCASE", VLOOKUP(E1302,Store_Showcase!B2:N144,13, FALSE), IF(VLOOKUP(G1302,Sku_Consolidated!A2:S957,19,FALSE)="VAM",VLOOKUP(E1302,Store_VAM!B2:N273,13, FALSE),VLOOKUP(E1302,Store_SRP!B2:N110,13, FALSE)))</f>
      </c>
      <c r="AC1302">
        <f>IF(IFERROR(AB1302,TRUE)=TRUE, "-","OK")</f>
      </c>
      <c r="AD1302" s="8" t="s">
        <v>2832</v>
      </c>
      <c r="AE1302" s="8" t="s">
        <v>2833</v>
      </c>
      <c r="AF1302">
        <f>IF(IFERROR(VLOOKUP(E1302,Store_Showcase!B2:H144,{5}, FALSE), TRUE)=TRUE, IF(IFERROR(VLOOKUP(E1302,Store_SRP!B2:H110,{5}, FALSE), TRUE)=TRUE,VLOOKUP(E1302,Store_VAM!B2:H273,{5}, FALSE),VLOOKUP(E1302,Store_SRP!B2:H110,{5}, FALSE)), VLOOKUP(E1302,Store_Showcase!B2:H144,{5}, FALSE))</f>
      </c>
      <c r="AG1302">
        <f>IF(IFERROR(VLOOKUP(E1302,Store_Showcase!B2:H144,{6}, FALSE), TRUE)=TRUE, IF(IFERROR(VLOOKUP(E1302,Store_SRP!B2:H110,{6}, FALSE), TRUE)=TRUE,VLOOKUP(E1302,Store_VAM!B2:H273,{6}, FALSE),VLOOKUP(E1302,Store_SRP!B2:H110,{6}, FALSE)), VLOOKUP(E1302,Store_Showcase!B2:H144,{6}, FALSE))</f>
      </c>
      <c r="AH1302">
        <f>VLOOKUP(G1302,Sku_Consolidated!A2:R957,18,FALSE)</f>
      </c>
      <c r="AI1302">
        <f>VLOOKUP(G1302,Sku_Consolidated!A2:S957,19,FALSE)</f>
      </c>
      <c r="AJ1302">
        <f>VLOOKUP(G1302,Sku_Consolidated!A2:T957,20,FALSE)</f>
      </c>
    </row>
    <row r="1303" spans="1:36" x14ac:dyDescent="0.25">
      <c r="A1303">
        <v>2024</v>
      </c>
      <c r="B1303" t="s">
        <v>31</v>
      </c>
      <c r="C1303" t="s">
        <v>32</v>
      </c>
      <c r="D1303" t="s">
        <v>33</v>
      </c>
      <c r="E1303">
        <v>716</v>
      </c>
      <c r="F1303">
        <f>IF(IFERROR(VLOOKUP(E1303,Store_Showcase!B2:H144,{2}, FALSE), TRUE)=TRUE, IF(IFERROR(VLOOKUP(E1303,Store_SRP!B2:H110,{2}, FALSE), TRUE)=TRUE,VLOOKUP(E1303,Store_VAM!B2:H273,{2}, FALSE),VLOOKUP(E1303,Store_SRP!B2:H110,{2}, FALSE)), VLOOKUP(E1303,Store_Showcase!B2:H144,{2}, FALSE))</f>
      </c>
      <c r="G1303">
        <v>657353</v>
      </c>
      <c r="H1303" t="s">
        <v>779</v>
      </c>
      <c r="I1303" s="8" t="s">
        <v>1643</v>
      </c>
      <c r="J1303" t="s">
        <v>12</v>
      </c>
      <c r="K1303" s="8">
        <f>IF(J1303="PCK", I1303, 0)</f>
      </c>
      <c r="L1303" s="8">
        <f>IF(J1303="KLS", I1303, IF(J1303="PCK", I1303*VLOOKUP(G1303,Sku_Consolidated!A2:U957,21, FALSE),I1303*VLOOKUP(G1303,Sku_Consolidated!A2:U957,21, FALSE)))</f>
      </c>
      <c r="M1303" s="8">
        <f>IF(J1303="PCS", I1303, 0)</f>
      </c>
      <c r="N1303" s="8" t="s">
        <v>2831</v>
      </c>
      <c r="O1303" s="8">
        <f>N1303 * VLOOKUP(E1303&amp;VLOOKUP(G1303,Sku_Consolidated!A2:Q957,17,FALSE),Sku_CommRate!A2:E1002, 5, FALSE)</f>
      </c>
      <c r="P1303" s="8">
        <f>N1303 - O1303</f>
      </c>
      <c r="Q1303">
        <f>VLOOKUP(G1303,Sku_Consolidated!A2:G957,7, FALSE)</f>
      </c>
      <c r="R1303">
        <f>IF(IFERROR(VLOOKUP(E1303,Store_Showcase!B2:H144,7, FALSE), TRUE)=TRUE, IF(IFERROR(VLOOKUP(E1303,Store_SRP!B2:H110,7, FALSE), TRUE)=TRUE,VLOOKUP(E1303,Store_VAM!B2:H273,7, FALSE),VLOOKUP(E1303,Store_SRP!B2:H110,7, FALSE)), VLOOKUP(E1303,Store_Showcase!B2:H144,7, FALSE))</f>
      </c>
      <c r="S1303">
        <f>IF(IFERROR(VLOOKUP(E1303,Store_Showcase!B2:I144,8, FALSE), TRUE)=TRUE, IF(IFERROR(VLOOKUP(E1303,Store_SRP!B2:I110,8, FALSE), TRUE)=TRUE,VLOOKUP(E1303,Store_VAM!B2:I273,8, FALSE),VLOOKUP(E1303,Store_SRP!B2:I110,8, FALSE)), VLOOKUP(E1303,Store_Showcase!B2:I144,8, FALSE))</f>
      </c>
      <c r="T1303">
        <f>VLOOKUP(G1303,Sku_Consolidated!A2:R957,18,FALSE)</f>
      </c>
      <c r="U1303">
        <v>4806532531588</v>
      </c>
      <c r="V1303">
        <f>IF(VLOOKUP(G1303,Sku_Consolidated!A2:S957,19,FALSE)="SHOWCASE", VLOOKUP(E1303,Store_Showcase!B2:L144,11, FALSE), IF(VLOOKUP(G1303,Sku_Consolidated!A2:S957,19,FALSE)="VAM",VLOOKUP(E1303,Store_VAM!B2:L273,11, FALSE),VLOOKUP(E1303,Store_SRP!B2:L110,11, FALSE)))</f>
      </c>
      <c r="W1303">
        <f>VLOOKUP(G1303,Sku_Consolidated!A2:W957,11,FALSE)</f>
      </c>
      <c r="X1303">
        <f>VLOOKUP(G1303,Sku_Consolidated!A2:H957,8,FALSE)</f>
      </c>
      <c r="Y1303">
        <f>VLOOKUP(G1303,Sku_Consolidated!A2:I957,9,FALSE)</f>
      </c>
      <c r="Z1303" t="s">
        <v>38</v>
      </c>
      <c r="AA1303">
        <f>VLOOKUP(G1303,Sku_Consolidated!A2:E957,5,FALSE)</f>
      </c>
      <c r="AB1303">
        <f>IF(VLOOKUP(G1303,Sku_Consolidated!A2:S957,19,FALSE)="SHOWCASE", VLOOKUP(E1303,Store_Showcase!B2:N144,13, FALSE), IF(VLOOKUP(G1303,Sku_Consolidated!A2:S957,19,FALSE)="VAM",VLOOKUP(E1303,Store_VAM!B2:N273,13, FALSE),VLOOKUP(E1303,Store_SRP!B2:N110,13, FALSE)))</f>
      </c>
      <c r="AC1303">
        <f>IF(IFERROR(AB1303,TRUE)=TRUE, "-","OK")</f>
      </c>
      <c r="AD1303" s="8" t="s">
        <v>2832</v>
      </c>
      <c r="AE1303" s="8" t="s">
        <v>2833</v>
      </c>
      <c r="AF1303">
        <f>IF(IFERROR(VLOOKUP(E1303,Store_Showcase!B2:H144,{5}, FALSE), TRUE)=TRUE, IF(IFERROR(VLOOKUP(E1303,Store_SRP!B2:H110,{5}, FALSE), TRUE)=TRUE,VLOOKUP(E1303,Store_VAM!B2:H273,{5}, FALSE),VLOOKUP(E1303,Store_SRP!B2:H110,{5}, FALSE)), VLOOKUP(E1303,Store_Showcase!B2:H144,{5}, FALSE))</f>
      </c>
      <c r="AG1303">
        <f>IF(IFERROR(VLOOKUP(E1303,Store_Showcase!B2:H144,{6}, FALSE), TRUE)=TRUE, IF(IFERROR(VLOOKUP(E1303,Store_SRP!B2:H110,{6}, FALSE), TRUE)=TRUE,VLOOKUP(E1303,Store_VAM!B2:H273,{6}, FALSE),VLOOKUP(E1303,Store_SRP!B2:H110,{6}, FALSE)), VLOOKUP(E1303,Store_Showcase!B2:H144,{6}, FALSE))</f>
      </c>
      <c r="AH1303">
        <f>VLOOKUP(G1303,Sku_Consolidated!A2:R957,18,FALSE)</f>
      </c>
      <c r="AI1303">
        <f>VLOOKUP(G1303,Sku_Consolidated!A2:S957,19,FALSE)</f>
      </c>
      <c r="AJ1303">
        <f>VLOOKUP(G1303,Sku_Consolidated!A2:T957,20,FALSE)</f>
      </c>
    </row>
    <row r="1304" spans="1:36" x14ac:dyDescent="0.25">
      <c r="A1304">
        <v>2024</v>
      </c>
      <c r="B1304" t="s">
        <v>31</v>
      </c>
      <c r="C1304" t="s">
        <v>32</v>
      </c>
      <c r="D1304" t="s">
        <v>33</v>
      </c>
      <c r="E1304">
        <v>465</v>
      </c>
      <c r="F1304">
        <f>IF(IFERROR(VLOOKUP(E1304,Store_Showcase!B2:H144,{2}, FALSE), TRUE)=TRUE, IF(IFERROR(VLOOKUP(E1304,Store_SRP!B2:H110,{2}, FALSE), TRUE)=TRUE,VLOOKUP(E1304,Store_VAM!B2:H273,{2}, FALSE),VLOOKUP(E1304,Store_SRP!B2:H110,{2}, FALSE)), VLOOKUP(E1304,Store_Showcase!B2:H144,{2}, FALSE))</f>
      </c>
      <c r="G1304">
        <v>655708</v>
      </c>
      <c r="H1304" t="s">
        <v>481</v>
      </c>
      <c r="I1304" s="8" t="s">
        <v>2834</v>
      </c>
      <c r="J1304" t="s">
        <v>36</v>
      </c>
      <c r="K1304" s="8">
        <f>IF(J1304="PCK", I1304, 0)</f>
      </c>
      <c r="L1304" s="8">
        <f>IF(J1304="KLS", I1304, IF(J1304="PCK", I1304*VLOOKUP(G1304,Sku_Consolidated!A2:U957,21, FALSE),I1304*VLOOKUP(G1304,Sku_Consolidated!A2:U957,21, FALSE)))</f>
      </c>
      <c r="M1304" s="8">
        <f>IF(J1304="PCS", I1304, 0)</f>
      </c>
      <c r="N1304" s="8" t="s">
        <v>2835</v>
      </c>
      <c r="O1304" s="8">
        <f>N1304 * VLOOKUP(E1304&amp;VLOOKUP(G1304,Sku_Consolidated!A2:Q957,17,FALSE),Sku_CommRate!A2:E1002, 5, FALSE)</f>
      </c>
      <c r="P1304" s="8">
        <f>N1304 - O1304</f>
      </c>
      <c r="Q1304">
        <f>VLOOKUP(G1304,Sku_Consolidated!A2:G957,7, FALSE)</f>
      </c>
      <c r="R1304">
        <f>IF(IFERROR(VLOOKUP(E1304,Store_Showcase!B2:H144,7, FALSE), TRUE)=TRUE, IF(IFERROR(VLOOKUP(E1304,Store_SRP!B2:H110,7, FALSE), TRUE)=TRUE,VLOOKUP(E1304,Store_VAM!B2:H273,7, FALSE),VLOOKUP(E1304,Store_SRP!B2:H110,7, FALSE)), VLOOKUP(E1304,Store_Showcase!B2:H144,7, FALSE))</f>
      </c>
      <c r="S1304">
        <f>IF(IFERROR(VLOOKUP(E1304,Store_Showcase!B2:I144,8, FALSE), TRUE)=TRUE, IF(IFERROR(VLOOKUP(E1304,Store_SRP!B2:I110,8, FALSE), TRUE)=TRUE,VLOOKUP(E1304,Store_VAM!B2:I273,8, FALSE),VLOOKUP(E1304,Store_SRP!B2:I110,8, FALSE)), VLOOKUP(E1304,Store_Showcase!B2:I144,8, FALSE))</f>
      </c>
      <c r="T1304">
        <f>VLOOKUP(G1304,Sku_Consolidated!A2:R957,18,FALSE)</f>
      </c>
      <c r="U1304">
        <v>6436</v>
      </c>
      <c r="V1304">
        <f>IF(VLOOKUP(G1304,Sku_Consolidated!A2:S957,19,FALSE)="SHOWCASE", VLOOKUP(E1304,Store_Showcase!B2:L144,11, FALSE), IF(VLOOKUP(G1304,Sku_Consolidated!A2:S957,19,FALSE)="VAM",VLOOKUP(E1304,Store_VAM!B2:L273,11, FALSE),VLOOKUP(E1304,Store_SRP!B2:L110,11, FALSE)))</f>
      </c>
      <c r="W1304">
        <f>VLOOKUP(G1304,Sku_Consolidated!A2:W957,11,FALSE)</f>
      </c>
      <c r="X1304">
        <f>VLOOKUP(G1304,Sku_Consolidated!A2:H957,8,FALSE)</f>
      </c>
      <c r="Y1304">
        <f>VLOOKUP(G1304,Sku_Consolidated!A2:I957,9,FALSE)</f>
      </c>
      <c r="Z1304" t="s">
        <v>38</v>
      </c>
      <c r="AA1304">
        <f>VLOOKUP(G1304,Sku_Consolidated!A2:E957,5,FALSE)</f>
      </c>
      <c r="AB1304">
        <f>IF(VLOOKUP(G1304,Sku_Consolidated!A2:S957,19,FALSE)="SHOWCASE", VLOOKUP(E1304,Store_Showcase!B2:N144,13, FALSE), IF(VLOOKUP(G1304,Sku_Consolidated!A2:S957,19,FALSE)="VAM",VLOOKUP(E1304,Store_VAM!B2:N273,13, FALSE),VLOOKUP(E1304,Store_SRP!B2:N110,13, FALSE)))</f>
      </c>
      <c r="AC1304">
        <f>IF(IFERROR(AB1304,TRUE)=TRUE, "-","OK")</f>
      </c>
      <c r="AD1304" s="8" t="s">
        <v>2835</v>
      </c>
      <c r="AE1304" s="8" t="s">
        <v>39</v>
      </c>
      <c r="AF1304">
        <f>IF(IFERROR(VLOOKUP(E1304,Store_Showcase!B2:H144,{5}, FALSE), TRUE)=TRUE, IF(IFERROR(VLOOKUP(E1304,Store_SRP!B2:H110,{5}, FALSE), TRUE)=TRUE,VLOOKUP(E1304,Store_VAM!B2:H273,{5}, FALSE),VLOOKUP(E1304,Store_SRP!B2:H110,{5}, FALSE)), VLOOKUP(E1304,Store_Showcase!B2:H144,{5}, FALSE))</f>
      </c>
      <c r="AG1304">
        <f>IF(IFERROR(VLOOKUP(E1304,Store_Showcase!B2:H144,{6}, FALSE), TRUE)=TRUE, IF(IFERROR(VLOOKUP(E1304,Store_SRP!B2:H110,{6}, FALSE), TRUE)=TRUE,VLOOKUP(E1304,Store_VAM!B2:H273,{6}, FALSE),VLOOKUP(E1304,Store_SRP!B2:H110,{6}, FALSE)), VLOOKUP(E1304,Store_Showcase!B2:H144,{6}, FALSE))</f>
      </c>
      <c r="AH1304">
        <f>VLOOKUP(G1304,Sku_Consolidated!A2:R957,18,FALSE)</f>
      </c>
      <c r="AI1304">
        <f>VLOOKUP(G1304,Sku_Consolidated!A2:S957,19,FALSE)</f>
      </c>
      <c r="AJ1304">
        <f>VLOOKUP(G1304,Sku_Consolidated!A2:T957,20,FALSE)</f>
      </c>
    </row>
    <row r="1305" spans="1:36" x14ac:dyDescent="0.25">
      <c r="A1305">
        <v>2024</v>
      </c>
      <c r="B1305" t="s">
        <v>31</v>
      </c>
      <c r="C1305" t="s">
        <v>32</v>
      </c>
      <c r="D1305" t="s">
        <v>33</v>
      </c>
      <c r="E1305">
        <v>814</v>
      </c>
      <c r="F1305">
        <f>IF(IFERROR(VLOOKUP(E1305,Store_Showcase!B2:H144,{2}, FALSE), TRUE)=TRUE, IF(IFERROR(VLOOKUP(E1305,Store_SRP!B2:H110,{2}, FALSE), TRUE)=TRUE,VLOOKUP(E1305,Store_VAM!B2:H273,{2}, FALSE),VLOOKUP(E1305,Store_SRP!B2:H110,{2}, FALSE)), VLOOKUP(E1305,Store_Showcase!B2:H144,{2}, FALSE))</f>
      </c>
      <c r="G1305">
        <v>657353</v>
      </c>
      <c r="H1305" t="s">
        <v>779</v>
      </c>
      <c r="I1305" s="8" t="s">
        <v>1643</v>
      </c>
      <c r="J1305" t="s">
        <v>12</v>
      </c>
      <c r="K1305" s="8">
        <f>IF(J1305="PCK", I1305, 0)</f>
      </c>
      <c r="L1305" s="8">
        <f>IF(J1305="KLS", I1305, IF(J1305="PCK", I1305*VLOOKUP(G1305,Sku_Consolidated!A2:U957,21, FALSE),I1305*VLOOKUP(G1305,Sku_Consolidated!A2:U957,21, FALSE)))</f>
      </c>
      <c r="M1305" s="8">
        <f>IF(J1305="PCS", I1305, 0)</f>
      </c>
      <c r="N1305" s="8" t="s">
        <v>2836</v>
      </c>
      <c r="O1305" s="8">
        <f>N1305 * VLOOKUP(E1305&amp;VLOOKUP(G1305,Sku_Consolidated!A2:Q957,17,FALSE),Sku_CommRate!A2:E1002, 5, FALSE)</f>
      </c>
      <c r="P1305" s="8">
        <f>N1305 - O1305</f>
      </c>
      <c r="Q1305">
        <f>VLOOKUP(G1305,Sku_Consolidated!A2:G957,7, FALSE)</f>
      </c>
      <c r="R1305">
        <f>IF(IFERROR(VLOOKUP(E1305,Store_Showcase!B2:H144,7, FALSE), TRUE)=TRUE, IF(IFERROR(VLOOKUP(E1305,Store_SRP!B2:H110,7, FALSE), TRUE)=TRUE,VLOOKUP(E1305,Store_VAM!B2:H273,7, FALSE),VLOOKUP(E1305,Store_SRP!B2:H110,7, FALSE)), VLOOKUP(E1305,Store_Showcase!B2:H144,7, FALSE))</f>
      </c>
      <c r="S1305">
        <f>IF(IFERROR(VLOOKUP(E1305,Store_Showcase!B2:I144,8, FALSE), TRUE)=TRUE, IF(IFERROR(VLOOKUP(E1305,Store_SRP!B2:I110,8, FALSE), TRUE)=TRUE,VLOOKUP(E1305,Store_VAM!B2:I273,8, FALSE),VLOOKUP(E1305,Store_SRP!B2:I110,8, FALSE)), VLOOKUP(E1305,Store_Showcase!B2:I144,8, FALSE))</f>
      </c>
      <c r="T1305">
        <f>VLOOKUP(G1305,Sku_Consolidated!A2:R957,18,FALSE)</f>
      </c>
      <c r="U1305">
        <v>4806532531588</v>
      </c>
      <c r="V1305">
        <f>IF(VLOOKUP(G1305,Sku_Consolidated!A2:S957,19,FALSE)="SHOWCASE", VLOOKUP(E1305,Store_Showcase!B2:L144,11, FALSE), IF(VLOOKUP(G1305,Sku_Consolidated!A2:S957,19,FALSE)="VAM",VLOOKUP(E1305,Store_VAM!B2:L273,11, FALSE),VLOOKUP(E1305,Store_SRP!B2:L110,11, FALSE)))</f>
      </c>
      <c r="W1305">
        <f>VLOOKUP(G1305,Sku_Consolidated!A2:W957,11,FALSE)</f>
      </c>
      <c r="X1305">
        <f>VLOOKUP(G1305,Sku_Consolidated!A2:H957,8,FALSE)</f>
      </c>
      <c r="Y1305">
        <f>VLOOKUP(G1305,Sku_Consolidated!A2:I957,9,FALSE)</f>
      </c>
      <c r="Z1305" t="s">
        <v>38</v>
      </c>
      <c r="AA1305">
        <f>VLOOKUP(G1305,Sku_Consolidated!A2:E957,5,FALSE)</f>
      </c>
      <c r="AB1305">
        <f>IF(VLOOKUP(G1305,Sku_Consolidated!A2:S957,19,FALSE)="SHOWCASE", VLOOKUP(E1305,Store_Showcase!B2:N144,13, FALSE), IF(VLOOKUP(G1305,Sku_Consolidated!A2:S957,19,FALSE)="VAM",VLOOKUP(E1305,Store_VAM!B2:N273,13, FALSE),VLOOKUP(E1305,Store_SRP!B2:N110,13, FALSE)))</f>
      </c>
      <c r="AC1305">
        <f>IF(IFERROR(AB1305,TRUE)=TRUE, "-","OK")</f>
      </c>
      <c r="AD1305" s="8" t="s">
        <v>2835</v>
      </c>
      <c r="AE1305" s="8" t="s">
        <v>2837</v>
      </c>
      <c r="AF1305">
        <f>IF(IFERROR(VLOOKUP(E1305,Store_Showcase!B2:H144,{5}, FALSE), TRUE)=TRUE, IF(IFERROR(VLOOKUP(E1305,Store_SRP!B2:H110,{5}, FALSE), TRUE)=TRUE,VLOOKUP(E1305,Store_VAM!B2:H273,{5}, FALSE),VLOOKUP(E1305,Store_SRP!B2:H110,{5}, FALSE)), VLOOKUP(E1305,Store_Showcase!B2:H144,{5}, FALSE))</f>
      </c>
      <c r="AG1305">
        <f>IF(IFERROR(VLOOKUP(E1305,Store_Showcase!B2:H144,{6}, FALSE), TRUE)=TRUE, IF(IFERROR(VLOOKUP(E1305,Store_SRP!B2:H110,{6}, FALSE), TRUE)=TRUE,VLOOKUP(E1305,Store_VAM!B2:H273,{6}, FALSE),VLOOKUP(E1305,Store_SRP!B2:H110,{6}, FALSE)), VLOOKUP(E1305,Store_Showcase!B2:H144,{6}, FALSE))</f>
      </c>
      <c r="AH1305">
        <f>VLOOKUP(G1305,Sku_Consolidated!A2:R957,18,FALSE)</f>
      </c>
      <c r="AI1305">
        <f>VLOOKUP(G1305,Sku_Consolidated!A2:S957,19,FALSE)</f>
      </c>
      <c r="AJ1305">
        <f>VLOOKUP(G1305,Sku_Consolidated!A2:T957,20,FALSE)</f>
      </c>
    </row>
    <row r="1306" spans="1:36" x14ac:dyDescent="0.25">
      <c r="A1306">
        <v>2024</v>
      </c>
      <c r="B1306" t="s">
        <v>31</v>
      </c>
      <c r="C1306" t="s">
        <v>32</v>
      </c>
      <c r="D1306" t="s">
        <v>33</v>
      </c>
      <c r="E1306">
        <v>813</v>
      </c>
      <c r="F1306">
        <f>IF(IFERROR(VLOOKUP(E1306,Store_Showcase!B2:H144,{2}, FALSE), TRUE)=TRUE, IF(IFERROR(VLOOKUP(E1306,Store_SRP!B2:H110,{2}, FALSE), TRUE)=TRUE,VLOOKUP(E1306,Store_VAM!B2:H273,{2}, FALSE),VLOOKUP(E1306,Store_SRP!B2:H110,{2}, FALSE)), VLOOKUP(E1306,Store_Showcase!B2:H144,{2}, FALSE))</f>
      </c>
      <c r="G1306">
        <v>655514</v>
      </c>
      <c r="H1306" t="s">
        <v>46</v>
      </c>
      <c r="I1306" s="8" t="s">
        <v>2838</v>
      </c>
      <c r="J1306" t="s">
        <v>36</v>
      </c>
      <c r="K1306" s="8">
        <f>IF(J1306="PCK", I1306, 0)</f>
      </c>
      <c r="L1306" s="8">
        <f>IF(J1306="KLS", I1306, IF(J1306="PCK", I1306*VLOOKUP(G1306,Sku_Consolidated!A2:U957,21, FALSE),I1306*VLOOKUP(G1306,Sku_Consolidated!A2:U957,21, FALSE)))</f>
      </c>
      <c r="M1306" s="8">
        <f>IF(J1306="PCS", I1306, 0)</f>
      </c>
      <c r="N1306" s="8" t="s">
        <v>2839</v>
      </c>
      <c r="O1306" s="8">
        <f>N1306 * VLOOKUP(E1306&amp;VLOOKUP(G1306,Sku_Consolidated!A2:Q957,17,FALSE),Sku_CommRate!A2:E1002, 5, FALSE)</f>
      </c>
      <c r="P1306" s="8">
        <f>N1306 - O1306</f>
      </c>
      <c r="Q1306">
        <f>VLOOKUP(G1306,Sku_Consolidated!A2:G957,7, FALSE)</f>
      </c>
      <c r="R1306">
        <f>IF(IFERROR(VLOOKUP(E1306,Store_Showcase!B2:H144,7, FALSE), TRUE)=TRUE, IF(IFERROR(VLOOKUP(E1306,Store_SRP!B2:H110,7, FALSE), TRUE)=TRUE,VLOOKUP(E1306,Store_VAM!B2:H273,7, FALSE),VLOOKUP(E1306,Store_SRP!B2:H110,7, FALSE)), VLOOKUP(E1306,Store_Showcase!B2:H144,7, FALSE))</f>
      </c>
      <c r="S1306">
        <f>IF(IFERROR(VLOOKUP(E1306,Store_Showcase!B2:I144,8, FALSE), TRUE)=TRUE, IF(IFERROR(VLOOKUP(E1306,Store_SRP!B2:I110,8, FALSE), TRUE)=TRUE,VLOOKUP(E1306,Store_VAM!B2:I273,8, FALSE),VLOOKUP(E1306,Store_SRP!B2:I110,8, FALSE)), VLOOKUP(E1306,Store_Showcase!B2:I144,8, FALSE))</f>
      </c>
      <c r="T1306">
        <f>VLOOKUP(G1306,Sku_Consolidated!A2:R957,18,FALSE)</f>
      </c>
      <c r="U1306">
        <v>6337</v>
      </c>
      <c r="V1306">
        <f>IF(VLOOKUP(G1306,Sku_Consolidated!A2:S957,19,FALSE)="SHOWCASE", VLOOKUP(E1306,Store_Showcase!B2:L144,11, FALSE), IF(VLOOKUP(G1306,Sku_Consolidated!A2:S957,19,FALSE)="VAM",VLOOKUP(E1306,Store_VAM!B2:L273,11, FALSE),VLOOKUP(E1306,Store_SRP!B2:L110,11, FALSE)))</f>
      </c>
      <c r="W1306">
        <f>VLOOKUP(G1306,Sku_Consolidated!A2:W957,11,FALSE)</f>
      </c>
      <c r="X1306">
        <f>VLOOKUP(G1306,Sku_Consolidated!A2:H957,8,FALSE)</f>
      </c>
      <c r="Y1306">
        <f>VLOOKUP(G1306,Sku_Consolidated!A2:I957,9,FALSE)</f>
      </c>
      <c r="Z1306" t="s">
        <v>38</v>
      </c>
      <c r="AA1306">
        <f>VLOOKUP(G1306,Sku_Consolidated!A2:E957,5,FALSE)</f>
      </c>
      <c r="AB1306">
        <f>IF(VLOOKUP(G1306,Sku_Consolidated!A2:S957,19,FALSE)="SHOWCASE", VLOOKUP(E1306,Store_Showcase!B2:N144,13, FALSE), IF(VLOOKUP(G1306,Sku_Consolidated!A2:S957,19,FALSE)="VAM",VLOOKUP(E1306,Store_VAM!B2:N273,13, FALSE),VLOOKUP(E1306,Store_SRP!B2:N110,13, FALSE)))</f>
      </c>
      <c r="AC1306">
        <f>IF(IFERROR(AB1306,TRUE)=TRUE, "-","OK")</f>
      </c>
      <c r="AD1306" s="8" t="s">
        <v>2839</v>
      </c>
      <c r="AE1306" s="8" t="s">
        <v>39</v>
      </c>
      <c r="AF1306">
        <f>IF(IFERROR(VLOOKUP(E1306,Store_Showcase!B2:H144,{5}, FALSE), TRUE)=TRUE, IF(IFERROR(VLOOKUP(E1306,Store_SRP!B2:H110,{5}, FALSE), TRUE)=TRUE,VLOOKUP(E1306,Store_VAM!B2:H273,{5}, FALSE),VLOOKUP(E1306,Store_SRP!B2:H110,{5}, FALSE)), VLOOKUP(E1306,Store_Showcase!B2:H144,{5}, FALSE))</f>
      </c>
      <c r="AG1306">
        <f>IF(IFERROR(VLOOKUP(E1306,Store_Showcase!B2:H144,{6}, FALSE), TRUE)=TRUE, IF(IFERROR(VLOOKUP(E1306,Store_SRP!B2:H110,{6}, FALSE), TRUE)=TRUE,VLOOKUP(E1306,Store_VAM!B2:H273,{6}, FALSE),VLOOKUP(E1306,Store_SRP!B2:H110,{6}, FALSE)), VLOOKUP(E1306,Store_Showcase!B2:H144,{6}, FALSE))</f>
      </c>
      <c r="AH1306">
        <f>VLOOKUP(G1306,Sku_Consolidated!A2:R957,18,FALSE)</f>
      </c>
      <c r="AI1306">
        <f>VLOOKUP(G1306,Sku_Consolidated!A2:S957,19,FALSE)</f>
      </c>
      <c r="AJ1306">
        <f>VLOOKUP(G1306,Sku_Consolidated!A2:T957,20,FALSE)</f>
      </c>
    </row>
    <row r="1307" spans="1:36" x14ac:dyDescent="0.25">
      <c r="A1307">
        <v>2024</v>
      </c>
      <c r="B1307" t="s">
        <v>31</v>
      </c>
      <c r="C1307" t="s">
        <v>32</v>
      </c>
      <c r="D1307" t="s">
        <v>33</v>
      </c>
      <c r="E1307">
        <v>4049</v>
      </c>
      <c r="F1307">
        <f>IF(IFERROR(VLOOKUP(E1307,Store_Showcase!B2:H144,{2}, FALSE), TRUE)=TRUE, IF(IFERROR(VLOOKUP(E1307,Store_SRP!B2:H110,{2}, FALSE), TRUE)=TRUE,VLOOKUP(E1307,Store_VAM!B2:H273,{2}, FALSE),VLOOKUP(E1307,Store_SRP!B2:H110,{2}, FALSE)), VLOOKUP(E1307,Store_Showcase!B2:H144,{2}, FALSE))</f>
      </c>
      <c r="G1307">
        <v>677206</v>
      </c>
      <c r="H1307" t="s">
        <v>2840</v>
      </c>
      <c r="I1307" s="8" t="s">
        <v>1364</v>
      </c>
      <c r="J1307" t="s">
        <v>493</v>
      </c>
      <c r="K1307" s="8">
        <f>IF(J1307="PCK", I1307, 0)</f>
      </c>
      <c r="L1307" s="8">
        <f>IF(J1307="KLS", I1307, IF(J1307="PCK", I1307*VLOOKUP(G1307,Sku_Consolidated!A2:U957,21, FALSE),I1307*VLOOKUP(G1307,Sku_Consolidated!A2:U957,21, FALSE)))</f>
      </c>
      <c r="M1307" s="8">
        <f>IF(J1307="PCS", I1307, 0)</f>
      </c>
      <c r="N1307" s="8" t="s">
        <v>2841</v>
      </c>
      <c r="O1307" s="8">
        <f>N1307 * VLOOKUP(E1307&amp;VLOOKUP(G1307,Sku_Consolidated!A2:Q957,17,FALSE),Sku_CommRate!A2:E1002, 5, FALSE)</f>
      </c>
      <c r="P1307" s="8">
        <f>N1307 - O1307</f>
      </c>
      <c r="Q1307">
        <f>VLOOKUP(G1307,Sku_Consolidated!A2:G957,7, FALSE)</f>
      </c>
      <c r="R1307">
        <f>IF(IFERROR(VLOOKUP(E1307,Store_Showcase!B2:H144,7, FALSE), TRUE)=TRUE, IF(IFERROR(VLOOKUP(E1307,Store_SRP!B2:H110,7, FALSE), TRUE)=TRUE,VLOOKUP(E1307,Store_VAM!B2:H273,7, FALSE),VLOOKUP(E1307,Store_SRP!B2:H110,7, FALSE)), VLOOKUP(E1307,Store_Showcase!B2:H144,7, FALSE))</f>
      </c>
      <c r="S1307">
        <f>IF(IFERROR(VLOOKUP(E1307,Store_Showcase!B2:I144,8, FALSE), TRUE)=TRUE, IF(IFERROR(VLOOKUP(E1307,Store_SRP!B2:I110,8, FALSE), TRUE)=TRUE,VLOOKUP(E1307,Store_VAM!B2:I273,8, FALSE),VLOOKUP(E1307,Store_SRP!B2:I110,8, FALSE)), VLOOKUP(E1307,Store_Showcase!B2:I144,8, FALSE))</f>
      </c>
      <c r="T1307">
        <f>VLOOKUP(G1307,Sku_Consolidated!A2:R957,18,FALSE)</f>
      </c>
      <c r="U1307">
        <v>9762</v>
      </c>
      <c r="V1307">
        <f>IF(VLOOKUP(G1307,Sku_Consolidated!A2:S957,19,FALSE)="SHOWCASE", VLOOKUP(E1307,Store_Showcase!B2:L144,11, FALSE), IF(VLOOKUP(G1307,Sku_Consolidated!A2:S957,19,FALSE)="VAM",VLOOKUP(E1307,Store_VAM!B2:L273,11, FALSE),VLOOKUP(E1307,Store_SRP!B2:L110,11, FALSE)))</f>
      </c>
      <c r="W1307">
        <f>VLOOKUP(G1307,Sku_Consolidated!A2:W957,11,FALSE)</f>
      </c>
      <c r="X1307">
        <f>VLOOKUP(G1307,Sku_Consolidated!A2:H957,8,FALSE)</f>
      </c>
      <c r="Y1307">
        <f>VLOOKUP(G1307,Sku_Consolidated!A2:I957,9,FALSE)</f>
      </c>
      <c r="Z1307" t="s">
        <v>38</v>
      </c>
      <c r="AA1307">
        <f>VLOOKUP(G1307,Sku_Consolidated!A2:E957,5,FALSE)</f>
      </c>
      <c r="AB1307">
        <f>IF(VLOOKUP(G1307,Sku_Consolidated!A2:S957,19,FALSE)="SHOWCASE", VLOOKUP(E1307,Store_Showcase!B2:N144,13, FALSE), IF(VLOOKUP(G1307,Sku_Consolidated!A2:S957,19,FALSE)="VAM",VLOOKUP(E1307,Store_VAM!B2:N273,13, FALSE),VLOOKUP(E1307,Store_SRP!B2:N110,13, FALSE)))</f>
      </c>
      <c r="AC1307">
        <f>IF(IFERROR(AB1307,TRUE)=TRUE, "-","OK")</f>
      </c>
      <c r="AD1307" s="8" t="s">
        <v>2841</v>
      </c>
      <c r="AE1307" s="8" t="s">
        <v>39</v>
      </c>
      <c r="AF1307">
        <f>IF(IFERROR(VLOOKUP(E1307,Store_Showcase!B2:H144,{5}, FALSE), TRUE)=TRUE, IF(IFERROR(VLOOKUP(E1307,Store_SRP!B2:H110,{5}, FALSE), TRUE)=TRUE,VLOOKUP(E1307,Store_VAM!B2:H273,{5}, FALSE),VLOOKUP(E1307,Store_SRP!B2:H110,{5}, FALSE)), VLOOKUP(E1307,Store_Showcase!B2:H144,{5}, FALSE))</f>
      </c>
      <c r="AG1307">
        <f>IF(IFERROR(VLOOKUP(E1307,Store_Showcase!B2:H144,{6}, FALSE), TRUE)=TRUE, IF(IFERROR(VLOOKUP(E1307,Store_SRP!B2:H110,{6}, FALSE), TRUE)=TRUE,VLOOKUP(E1307,Store_VAM!B2:H273,{6}, FALSE),VLOOKUP(E1307,Store_SRP!B2:H110,{6}, FALSE)), VLOOKUP(E1307,Store_Showcase!B2:H144,{6}, FALSE))</f>
      </c>
      <c r="AH1307">
        <f>VLOOKUP(G1307,Sku_Consolidated!A2:R957,18,FALSE)</f>
      </c>
      <c r="AI1307">
        <f>VLOOKUP(G1307,Sku_Consolidated!A2:S957,19,FALSE)</f>
      </c>
      <c r="AJ1307">
        <f>VLOOKUP(G1307,Sku_Consolidated!A2:T957,20,FALSE)</f>
      </c>
    </row>
    <row r="1308" spans="1:36" x14ac:dyDescent="0.25">
      <c r="A1308">
        <v>2024</v>
      </c>
      <c r="B1308" t="s">
        <v>31</v>
      </c>
      <c r="C1308" t="s">
        <v>32</v>
      </c>
      <c r="D1308" t="s">
        <v>33</v>
      </c>
      <c r="E1308">
        <v>481</v>
      </c>
      <c r="F1308">
        <f>IF(IFERROR(VLOOKUP(E1308,Store_Showcase!B2:H144,{2}, FALSE), TRUE)=TRUE, IF(IFERROR(VLOOKUP(E1308,Store_SRP!B2:H110,{2}, FALSE), TRUE)=TRUE,VLOOKUP(E1308,Store_VAM!B2:H273,{2}, FALSE),VLOOKUP(E1308,Store_SRP!B2:H110,{2}, FALSE)), VLOOKUP(E1308,Store_Showcase!B2:H144,{2}, FALSE))</f>
      </c>
      <c r="G1308">
        <v>677206</v>
      </c>
      <c r="H1308" t="s">
        <v>2840</v>
      </c>
      <c r="I1308" s="8" t="s">
        <v>1364</v>
      </c>
      <c r="J1308" t="s">
        <v>493</v>
      </c>
      <c r="K1308" s="8">
        <f>IF(J1308="PCK", I1308, 0)</f>
      </c>
      <c r="L1308" s="8">
        <f>IF(J1308="KLS", I1308, IF(J1308="PCK", I1308*VLOOKUP(G1308,Sku_Consolidated!A2:U957,21, FALSE),I1308*VLOOKUP(G1308,Sku_Consolidated!A2:U957,21, FALSE)))</f>
      </c>
      <c r="M1308" s="8">
        <f>IF(J1308="PCS", I1308, 0)</f>
      </c>
      <c r="N1308" s="8" t="s">
        <v>2841</v>
      </c>
      <c r="O1308" s="8">
        <f>N1308 * VLOOKUP(E1308&amp;VLOOKUP(G1308,Sku_Consolidated!A2:Q957,17,FALSE),Sku_CommRate!A2:E1002, 5, FALSE)</f>
      </c>
      <c r="P1308" s="8">
        <f>N1308 - O1308</f>
      </c>
      <c r="Q1308">
        <f>VLOOKUP(G1308,Sku_Consolidated!A2:G957,7, FALSE)</f>
      </c>
      <c r="R1308">
        <f>IF(IFERROR(VLOOKUP(E1308,Store_Showcase!B2:H144,7, FALSE), TRUE)=TRUE, IF(IFERROR(VLOOKUP(E1308,Store_SRP!B2:H110,7, FALSE), TRUE)=TRUE,VLOOKUP(E1308,Store_VAM!B2:H273,7, FALSE),VLOOKUP(E1308,Store_SRP!B2:H110,7, FALSE)), VLOOKUP(E1308,Store_Showcase!B2:H144,7, FALSE))</f>
      </c>
      <c r="S1308">
        <f>IF(IFERROR(VLOOKUP(E1308,Store_Showcase!B2:I144,8, FALSE), TRUE)=TRUE, IF(IFERROR(VLOOKUP(E1308,Store_SRP!B2:I110,8, FALSE), TRUE)=TRUE,VLOOKUP(E1308,Store_VAM!B2:I273,8, FALSE),VLOOKUP(E1308,Store_SRP!B2:I110,8, FALSE)), VLOOKUP(E1308,Store_Showcase!B2:I144,8, FALSE))</f>
      </c>
      <c r="T1308">
        <f>VLOOKUP(G1308,Sku_Consolidated!A2:R957,18,FALSE)</f>
      </c>
      <c r="U1308">
        <v>9762</v>
      </c>
      <c r="V1308">
        <f>IF(VLOOKUP(G1308,Sku_Consolidated!A2:S957,19,FALSE)="SHOWCASE", VLOOKUP(E1308,Store_Showcase!B2:L144,11, FALSE), IF(VLOOKUP(G1308,Sku_Consolidated!A2:S957,19,FALSE)="VAM",VLOOKUP(E1308,Store_VAM!B2:L273,11, FALSE),VLOOKUP(E1308,Store_SRP!B2:L110,11, FALSE)))</f>
      </c>
      <c r="W1308">
        <f>VLOOKUP(G1308,Sku_Consolidated!A2:W957,11,FALSE)</f>
      </c>
      <c r="X1308">
        <f>VLOOKUP(G1308,Sku_Consolidated!A2:H957,8,FALSE)</f>
      </c>
      <c r="Y1308">
        <f>VLOOKUP(G1308,Sku_Consolidated!A2:I957,9,FALSE)</f>
      </c>
      <c r="Z1308" t="s">
        <v>38</v>
      </c>
      <c r="AA1308">
        <f>VLOOKUP(G1308,Sku_Consolidated!A2:E957,5,FALSE)</f>
      </c>
      <c r="AB1308">
        <f>IF(VLOOKUP(G1308,Sku_Consolidated!A2:S957,19,FALSE)="SHOWCASE", VLOOKUP(E1308,Store_Showcase!B2:N144,13, FALSE), IF(VLOOKUP(G1308,Sku_Consolidated!A2:S957,19,FALSE)="VAM",VLOOKUP(E1308,Store_VAM!B2:N273,13, FALSE),VLOOKUP(E1308,Store_SRP!B2:N110,13, FALSE)))</f>
      </c>
      <c r="AC1308">
        <f>IF(IFERROR(AB1308,TRUE)=TRUE, "-","OK")</f>
      </c>
      <c r="AD1308" s="8" t="s">
        <v>2841</v>
      </c>
      <c r="AE1308" s="8" t="s">
        <v>39</v>
      </c>
      <c r="AF1308">
        <f>IF(IFERROR(VLOOKUP(E1308,Store_Showcase!B2:H144,{5}, FALSE), TRUE)=TRUE, IF(IFERROR(VLOOKUP(E1308,Store_SRP!B2:H110,{5}, FALSE), TRUE)=TRUE,VLOOKUP(E1308,Store_VAM!B2:H273,{5}, FALSE),VLOOKUP(E1308,Store_SRP!B2:H110,{5}, FALSE)), VLOOKUP(E1308,Store_Showcase!B2:H144,{5}, FALSE))</f>
      </c>
      <c r="AG1308">
        <f>IF(IFERROR(VLOOKUP(E1308,Store_Showcase!B2:H144,{6}, FALSE), TRUE)=TRUE, IF(IFERROR(VLOOKUP(E1308,Store_SRP!B2:H110,{6}, FALSE), TRUE)=TRUE,VLOOKUP(E1308,Store_VAM!B2:H273,{6}, FALSE),VLOOKUP(E1308,Store_SRP!B2:H110,{6}, FALSE)), VLOOKUP(E1308,Store_Showcase!B2:H144,{6}, FALSE))</f>
      </c>
      <c r="AH1308">
        <f>VLOOKUP(G1308,Sku_Consolidated!A2:R957,18,FALSE)</f>
      </c>
      <c r="AI1308">
        <f>VLOOKUP(G1308,Sku_Consolidated!A2:S957,19,FALSE)</f>
      </c>
      <c r="AJ1308">
        <f>VLOOKUP(G1308,Sku_Consolidated!A2:T957,20,FALSE)</f>
      </c>
    </row>
    <row r="1309" spans="1:36" x14ac:dyDescent="0.25">
      <c r="A1309">
        <v>2024</v>
      </c>
      <c r="B1309" t="s">
        <v>31</v>
      </c>
      <c r="C1309" t="s">
        <v>32</v>
      </c>
      <c r="D1309" t="s">
        <v>33</v>
      </c>
      <c r="E1309">
        <v>4019</v>
      </c>
      <c r="F1309">
        <f>IF(IFERROR(VLOOKUP(E1309,Store_Showcase!B2:H144,{2}, FALSE), TRUE)=TRUE, IF(IFERROR(VLOOKUP(E1309,Store_SRP!B2:H110,{2}, FALSE), TRUE)=TRUE,VLOOKUP(E1309,Store_VAM!B2:H273,{2}, FALSE),VLOOKUP(E1309,Store_SRP!B2:H110,{2}, FALSE)), VLOOKUP(E1309,Store_Showcase!B2:H144,{2}, FALSE))</f>
      </c>
      <c r="G1309">
        <v>655715</v>
      </c>
      <c r="H1309" t="s">
        <v>591</v>
      </c>
      <c r="I1309" s="8" t="s">
        <v>2842</v>
      </c>
      <c r="J1309" t="s">
        <v>36</v>
      </c>
      <c r="K1309" s="8">
        <f>IF(J1309="PCK", I1309, 0)</f>
      </c>
      <c r="L1309" s="8">
        <f>IF(J1309="KLS", I1309, IF(J1309="PCK", I1309*VLOOKUP(G1309,Sku_Consolidated!A2:U957,21, FALSE),I1309*VLOOKUP(G1309,Sku_Consolidated!A2:U957,21, FALSE)))</f>
      </c>
      <c r="M1309" s="8">
        <f>IF(J1309="PCS", I1309, 0)</f>
      </c>
      <c r="N1309" s="8" t="s">
        <v>2843</v>
      </c>
      <c r="O1309" s="8">
        <f>N1309 * VLOOKUP(E1309&amp;VLOOKUP(G1309,Sku_Consolidated!A2:Q957,17,FALSE),Sku_CommRate!A2:E1002, 5, FALSE)</f>
      </c>
      <c r="P1309" s="8">
        <f>N1309 - O1309</f>
      </c>
      <c r="Q1309">
        <f>VLOOKUP(G1309,Sku_Consolidated!A2:G957,7, FALSE)</f>
      </c>
      <c r="R1309">
        <f>IF(IFERROR(VLOOKUP(E1309,Store_Showcase!B2:H144,7, FALSE), TRUE)=TRUE, IF(IFERROR(VLOOKUP(E1309,Store_SRP!B2:H110,7, FALSE), TRUE)=TRUE,VLOOKUP(E1309,Store_VAM!B2:H273,7, FALSE),VLOOKUP(E1309,Store_SRP!B2:H110,7, FALSE)), VLOOKUP(E1309,Store_Showcase!B2:H144,7, FALSE))</f>
      </c>
      <c r="S1309">
        <f>IF(IFERROR(VLOOKUP(E1309,Store_Showcase!B2:I144,8, FALSE), TRUE)=TRUE, IF(IFERROR(VLOOKUP(E1309,Store_SRP!B2:I110,8, FALSE), TRUE)=TRUE,VLOOKUP(E1309,Store_VAM!B2:I273,8, FALSE),VLOOKUP(E1309,Store_SRP!B2:I110,8, FALSE)), VLOOKUP(E1309,Store_Showcase!B2:I144,8, FALSE))</f>
      </c>
      <c r="T1309">
        <f>VLOOKUP(G1309,Sku_Consolidated!A2:R957,18,FALSE)</f>
      </c>
      <c r="U1309">
        <v>6443</v>
      </c>
      <c r="V1309">
        <f>IF(VLOOKUP(G1309,Sku_Consolidated!A2:S957,19,FALSE)="SHOWCASE", VLOOKUP(E1309,Store_Showcase!B2:L144,11, FALSE), IF(VLOOKUP(G1309,Sku_Consolidated!A2:S957,19,FALSE)="VAM",VLOOKUP(E1309,Store_VAM!B2:L273,11, FALSE),VLOOKUP(E1309,Store_SRP!B2:L110,11, FALSE)))</f>
      </c>
      <c r="W1309">
        <f>VLOOKUP(G1309,Sku_Consolidated!A2:W957,11,FALSE)</f>
      </c>
      <c r="X1309">
        <f>VLOOKUP(G1309,Sku_Consolidated!A2:H957,8,FALSE)</f>
      </c>
      <c r="Y1309">
        <f>VLOOKUP(G1309,Sku_Consolidated!A2:I957,9,FALSE)</f>
      </c>
      <c r="Z1309" t="s">
        <v>38</v>
      </c>
      <c r="AA1309">
        <f>VLOOKUP(G1309,Sku_Consolidated!A2:E957,5,FALSE)</f>
      </c>
      <c r="AB1309">
        <f>IF(VLOOKUP(G1309,Sku_Consolidated!A2:S957,19,FALSE)="SHOWCASE", VLOOKUP(E1309,Store_Showcase!B2:N144,13, FALSE), IF(VLOOKUP(G1309,Sku_Consolidated!A2:S957,19,FALSE)="VAM",VLOOKUP(E1309,Store_VAM!B2:N273,13, FALSE),VLOOKUP(E1309,Store_SRP!B2:N110,13, FALSE)))</f>
      </c>
      <c r="AC1309">
        <f>IF(IFERROR(AB1309,TRUE)=TRUE, "-","OK")</f>
      </c>
      <c r="AD1309" s="8" t="s">
        <v>2843</v>
      </c>
      <c r="AE1309" s="8" t="s">
        <v>39</v>
      </c>
      <c r="AF1309">
        <f>IF(IFERROR(VLOOKUP(E1309,Store_Showcase!B2:H144,{5}, FALSE), TRUE)=TRUE, IF(IFERROR(VLOOKUP(E1309,Store_SRP!B2:H110,{5}, FALSE), TRUE)=TRUE,VLOOKUP(E1309,Store_VAM!B2:H273,{5}, FALSE),VLOOKUP(E1309,Store_SRP!B2:H110,{5}, FALSE)), VLOOKUP(E1309,Store_Showcase!B2:H144,{5}, FALSE))</f>
      </c>
      <c r="AG1309">
        <f>IF(IFERROR(VLOOKUP(E1309,Store_Showcase!B2:H144,{6}, FALSE), TRUE)=TRUE, IF(IFERROR(VLOOKUP(E1309,Store_SRP!B2:H110,{6}, FALSE), TRUE)=TRUE,VLOOKUP(E1309,Store_VAM!B2:H273,{6}, FALSE),VLOOKUP(E1309,Store_SRP!B2:H110,{6}, FALSE)), VLOOKUP(E1309,Store_Showcase!B2:H144,{6}, FALSE))</f>
      </c>
      <c r="AH1309">
        <f>VLOOKUP(G1309,Sku_Consolidated!A2:R957,18,FALSE)</f>
      </c>
      <c r="AI1309">
        <f>VLOOKUP(G1309,Sku_Consolidated!A2:S957,19,FALSE)</f>
      </c>
      <c r="AJ1309">
        <f>VLOOKUP(G1309,Sku_Consolidated!A2:T957,20,FALSE)</f>
      </c>
    </row>
    <row r="1310" spans="1:36" x14ac:dyDescent="0.25">
      <c r="A1310">
        <v>2024</v>
      </c>
      <c r="B1310" t="s">
        <v>31</v>
      </c>
      <c r="C1310" t="s">
        <v>32</v>
      </c>
      <c r="D1310" t="s">
        <v>33</v>
      </c>
      <c r="E1310">
        <v>746</v>
      </c>
      <c r="F1310">
        <f>IF(IFERROR(VLOOKUP(E1310,Store_Showcase!B2:H144,{2}, FALSE), TRUE)=TRUE, IF(IFERROR(VLOOKUP(E1310,Store_SRP!B2:H110,{2}, FALSE), TRUE)=TRUE,VLOOKUP(E1310,Store_VAM!B2:H273,{2}, FALSE),VLOOKUP(E1310,Store_SRP!B2:H110,{2}, FALSE)), VLOOKUP(E1310,Store_Showcase!B2:H144,{2}, FALSE))</f>
      </c>
      <c r="G1310">
        <v>655309</v>
      </c>
      <c r="H1310" t="s">
        <v>219</v>
      </c>
      <c r="I1310" s="8" t="s">
        <v>2844</v>
      </c>
      <c r="J1310" t="s">
        <v>36</v>
      </c>
      <c r="K1310" s="8">
        <f>IF(J1310="PCK", I1310, 0)</f>
      </c>
      <c r="L1310" s="8">
        <f>IF(J1310="KLS", I1310, IF(J1310="PCK", I1310*VLOOKUP(G1310,Sku_Consolidated!A2:U957,21, FALSE),I1310*VLOOKUP(G1310,Sku_Consolidated!A2:U957,21, FALSE)))</f>
      </c>
      <c r="M1310" s="8">
        <f>IF(J1310="PCS", I1310, 0)</f>
      </c>
      <c r="N1310" s="8" t="s">
        <v>2845</v>
      </c>
      <c r="O1310" s="8">
        <f>N1310 * VLOOKUP(E1310&amp;VLOOKUP(G1310,Sku_Consolidated!A2:Q957,17,FALSE),Sku_CommRate!A2:E1002, 5, FALSE)</f>
      </c>
      <c r="P1310" s="8">
        <f>N1310 - O1310</f>
      </c>
      <c r="Q1310">
        <f>VLOOKUP(G1310,Sku_Consolidated!A2:G957,7, FALSE)</f>
      </c>
      <c r="R1310">
        <f>IF(IFERROR(VLOOKUP(E1310,Store_Showcase!B2:H144,7, FALSE), TRUE)=TRUE, IF(IFERROR(VLOOKUP(E1310,Store_SRP!B2:H110,7, FALSE), TRUE)=TRUE,VLOOKUP(E1310,Store_VAM!B2:H273,7, FALSE),VLOOKUP(E1310,Store_SRP!B2:H110,7, FALSE)), VLOOKUP(E1310,Store_Showcase!B2:H144,7, FALSE))</f>
      </c>
      <c r="S1310">
        <f>IF(IFERROR(VLOOKUP(E1310,Store_Showcase!B2:I144,8, FALSE), TRUE)=TRUE, IF(IFERROR(VLOOKUP(E1310,Store_SRP!B2:I110,8, FALSE), TRUE)=TRUE,VLOOKUP(E1310,Store_VAM!B2:I273,8, FALSE),VLOOKUP(E1310,Store_SRP!B2:I110,8, FALSE)), VLOOKUP(E1310,Store_Showcase!B2:I144,8, FALSE))</f>
      </c>
      <c r="T1310">
        <f>VLOOKUP(G1310,Sku_Consolidated!A2:R957,18,FALSE)</f>
      </c>
      <c r="U1310">
        <v>6236</v>
      </c>
      <c r="V1310">
        <f>IF(VLOOKUP(G1310,Sku_Consolidated!A2:S957,19,FALSE)="SHOWCASE", VLOOKUP(E1310,Store_Showcase!B2:L144,11, FALSE), IF(VLOOKUP(G1310,Sku_Consolidated!A2:S957,19,FALSE)="VAM",VLOOKUP(E1310,Store_VAM!B2:L273,11, FALSE),VLOOKUP(E1310,Store_SRP!B2:L110,11, FALSE)))</f>
      </c>
      <c r="W1310">
        <f>VLOOKUP(G1310,Sku_Consolidated!A2:W957,11,FALSE)</f>
      </c>
      <c r="X1310">
        <f>VLOOKUP(G1310,Sku_Consolidated!A2:H957,8,FALSE)</f>
      </c>
      <c r="Y1310">
        <f>VLOOKUP(G1310,Sku_Consolidated!A2:I957,9,FALSE)</f>
      </c>
      <c r="Z1310" t="s">
        <v>38</v>
      </c>
      <c r="AA1310">
        <f>VLOOKUP(G1310,Sku_Consolidated!A2:E957,5,FALSE)</f>
      </c>
      <c r="AB1310">
        <f>IF(VLOOKUP(G1310,Sku_Consolidated!A2:S957,19,FALSE)="SHOWCASE", VLOOKUP(E1310,Store_Showcase!B2:N144,13, FALSE), IF(VLOOKUP(G1310,Sku_Consolidated!A2:S957,19,FALSE)="VAM",VLOOKUP(E1310,Store_VAM!B2:N273,13, FALSE),VLOOKUP(E1310,Store_SRP!B2:N110,13, FALSE)))</f>
      </c>
      <c r="AC1310">
        <f>IF(IFERROR(AB1310,TRUE)=TRUE, "-","OK")</f>
      </c>
      <c r="AD1310" s="8" t="s">
        <v>2845</v>
      </c>
      <c r="AE1310" s="8" t="s">
        <v>39</v>
      </c>
      <c r="AF1310">
        <f>IF(IFERROR(VLOOKUP(E1310,Store_Showcase!B2:H144,{5}, FALSE), TRUE)=TRUE, IF(IFERROR(VLOOKUP(E1310,Store_SRP!B2:H110,{5}, FALSE), TRUE)=TRUE,VLOOKUP(E1310,Store_VAM!B2:H273,{5}, FALSE),VLOOKUP(E1310,Store_SRP!B2:H110,{5}, FALSE)), VLOOKUP(E1310,Store_Showcase!B2:H144,{5}, FALSE))</f>
      </c>
      <c r="AG1310">
        <f>IF(IFERROR(VLOOKUP(E1310,Store_Showcase!B2:H144,{6}, FALSE), TRUE)=TRUE, IF(IFERROR(VLOOKUP(E1310,Store_SRP!B2:H110,{6}, FALSE), TRUE)=TRUE,VLOOKUP(E1310,Store_VAM!B2:H273,{6}, FALSE),VLOOKUP(E1310,Store_SRP!B2:H110,{6}, FALSE)), VLOOKUP(E1310,Store_Showcase!B2:H144,{6}, FALSE))</f>
      </c>
      <c r="AH1310">
        <f>VLOOKUP(G1310,Sku_Consolidated!A2:R957,18,FALSE)</f>
      </c>
      <c r="AI1310">
        <f>VLOOKUP(G1310,Sku_Consolidated!A2:S957,19,FALSE)</f>
      </c>
      <c r="AJ1310">
        <f>VLOOKUP(G1310,Sku_Consolidated!A2:T957,20,FALSE)</f>
      </c>
    </row>
    <row r="1311" spans="1:36" x14ac:dyDescent="0.25">
      <c r="A1311">
        <v>2024</v>
      </c>
      <c r="B1311" t="s">
        <v>31</v>
      </c>
      <c r="C1311" t="s">
        <v>32</v>
      </c>
      <c r="D1311" t="s">
        <v>33</v>
      </c>
      <c r="E1311">
        <v>202</v>
      </c>
      <c r="F1311">
        <f>IF(IFERROR(VLOOKUP(E1311,Store_Showcase!B2:H144,{2}, FALSE), TRUE)=TRUE, IF(IFERROR(VLOOKUP(E1311,Store_SRP!B2:H110,{2}, FALSE), TRUE)=TRUE,VLOOKUP(E1311,Store_VAM!B2:H273,{2}, FALSE),VLOOKUP(E1311,Store_SRP!B2:H110,{2}, FALSE)), VLOOKUP(E1311,Store_Showcase!B2:H144,{2}, FALSE))</f>
      </c>
      <c r="G1311">
        <v>655517</v>
      </c>
      <c r="H1311" t="s">
        <v>152</v>
      </c>
      <c r="I1311" s="8" t="s">
        <v>2846</v>
      </c>
      <c r="J1311" t="s">
        <v>36</v>
      </c>
      <c r="K1311" s="8">
        <f>IF(J1311="PCK", I1311, 0)</f>
      </c>
      <c r="L1311" s="8">
        <f>IF(J1311="KLS", I1311, IF(J1311="PCK", I1311*VLOOKUP(G1311,Sku_Consolidated!A2:U957,21, FALSE),I1311*VLOOKUP(G1311,Sku_Consolidated!A2:U957,21, FALSE)))</f>
      </c>
      <c r="M1311" s="8">
        <f>IF(J1311="PCS", I1311, 0)</f>
      </c>
      <c r="N1311" s="8" t="s">
        <v>2847</v>
      </c>
      <c r="O1311" s="8">
        <f>N1311 * VLOOKUP(E1311&amp;VLOOKUP(G1311,Sku_Consolidated!A2:Q957,17,FALSE),Sku_CommRate!A2:E1002, 5, FALSE)</f>
      </c>
      <c r="P1311" s="8">
        <f>N1311 - O1311</f>
      </c>
      <c r="Q1311">
        <f>VLOOKUP(G1311,Sku_Consolidated!A2:G957,7, FALSE)</f>
      </c>
      <c r="R1311">
        <f>IF(IFERROR(VLOOKUP(E1311,Store_Showcase!B2:H144,7, FALSE), TRUE)=TRUE, IF(IFERROR(VLOOKUP(E1311,Store_SRP!B2:H110,7, FALSE), TRUE)=TRUE,VLOOKUP(E1311,Store_VAM!B2:H273,7, FALSE),VLOOKUP(E1311,Store_SRP!B2:H110,7, FALSE)), VLOOKUP(E1311,Store_Showcase!B2:H144,7, FALSE))</f>
      </c>
      <c r="S1311">
        <f>IF(IFERROR(VLOOKUP(E1311,Store_Showcase!B2:I144,8, FALSE), TRUE)=TRUE, IF(IFERROR(VLOOKUP(E1311,Store_SRP!B2:I110,8, FALSE), TRUE)=TRUE,VLOOKUP(E1311,Store_VAM!B2:I273,8, FALSE),VLOOKUP(E1311,Store_SRP!B2:I110,8, FALSE)), VLOOKUP(E1311,Store_Showcase!B2:I144,8, FALSE))</f>
      </c>
      <c r="T1311">
        <f>VLOOKUP(G1311,Sku_Consolidated!A2:R957,18,FALSE)</f>
      </c>
      <c r="U1311">
        <v>6339</v>
      </c>
      <c r="V1311">
        <f>IF(VLOOKUP(G1311,Sku_Consolidated!A2:S957,19,FALSE)="SHOWCASE", VLOOKUP(E1311,Store_Showcase!B2:L144,11, FALSE), IF(VLOOKUP(G1311,Sku_Consolidated!A2:S957,19,FALSE)="VAM",VLOOKUP(E1311,Store_VAM!B2:L273,11, FALSE),VLOOKUP(E1311,Store_SRP!B2:L110,11, FALSE)))</f>
      </c>
      <c r="W1311">
        <f>VLOOKUP(G1311,Sku_Consolidated!A2:W957,11,FALSE)</f>
      </c>
      <c r="X1311">
        <f>VLOOKUP(G1311,Sku_Consolidated!A2:H957,8,FALSE)</f>
      </c>
      <c r="Y1311">
        <f>VLOOKUP(G1311,Sku_Consolidated!A2:I957,9,FALSE)</f>
      </c>
      <c r="Z1311" t="s">
        <v>38</v>
      </c>
      <c r="AA1311">
        <f>VLOOKUP(G1311,Sku_Consolidated!A2:E957,5,FALSE)</f>
      </c>
      <c r="AB1311">
        <f>IF(VLOOKUP(G1311,Sku_Consolidated!A2:S957,19,FALSE)="SHOWCASE", VLOOKUP(E1311,Store_Showcase!B2:N144,13, FALSE), IF(VLOOKUP(G1311,Sku_Consolidated!A2:S957,19,FALSE)="VAM",VLOOKUP(E1311,Store_VAM!B2:N273,13, FALSE),VLOOKUP(E1311,Store_SRP!B2:N110,13, FALSE)))</f>
      </c>
      <c r="AC1311">
        <f>IF(IFERROR(AB1311,TRUE)=TRUE, "-","OK")</f>
      </c>
      <c r="AD1311" s="8" t="s">
        <v>2847</v>
      </c>
      <c r="AE1311" s="8" t="s">
        <v>39</v>
      </c>
      <c r="AF1311">
        <f>IF(IFERROR(VLOOKUP(E1311,Store_Showcase!B2:H144,{5}, FALSE), TRUE)=TRUE, IF(IFERROR(VLOOKUP(E1311,Store_SRP!B2:H110,{5}, FALSE), TRUE)=TRUE,VLOOKUP(E1311,Store_VAM!B2:H273,{5}, FALSE),VLOOKUP(E1311,Store_SRP!B2:H110,{5}, FALSE)), VLOOKUP(E1311,Store_Showcase!B2:H144,{5}, FALSE))</f>
      </c>
      <c r="AG1311">
        <f>IF(IFERROR(VLOOKUP(E1311,Store_Showcase!B2:H144,{6}, FALSE), TRUE)=TRUE, IF(IFERROR(VLOOKUP(E1311,Store_SRP!B2:H110,{6}, FALSE), TRUE)=TRUE,VLOOKUP(E1311,Store_VAM!B2:H273,{6}, FALSE),VLOOKUP(E1311,Store_SRP!B2:H110,{6}, FALSE)), VLOOKUP(E1311,Store_Showcase!B2:H144,{6}, FALSE))</f>
      </c>
      <c r="AH1311">
        <f>VLOOKUP(G1311,Sku_Consolidated!A2:R957,18,FALSE)</f>
      </c>
      <c r="AI1311">
        <f>VLOOKUP(G1311,Sku_Consolidated!A2:S957,19,FALSE)</f>
      </c>
      <c r="AJ1311">
        <f>VLOOKUP(G1311,Sku_Consolidated!A2:T957,20,FALSE)</f>
      </c>
    </row>
    <row r="1312" spans="1:36" x14ac:dyDescent="0.25">
      <c r="A1312">
        <v>2024</v>
      </c>
      <c r="B1312" t="s">
        <v>31</v>
      </c>
      <c r="C1312" t="s">
        <v>32</v>
      </c>
      <c r="D1312" t="s">
        <v>33</v>
      </c>
      <c r="E1312">
        <v>150</v>
      </c>
      <c r="F1312">
        <f>IF(IFERROR(VLOOKUP(E1312,Store_Showcase!B2:H144,{2}, FALSE), TRUE)=TRUE, IF(IFERROR(VLOOKUP(E1312,Store_SRP!B2:H110,{2}, FALSE), TRUE)=TRUE,VLOOKUP(E1312,Store_VAM!B2:H273,{2}, FALSE),VLOOKUP(E1312,Store_SRP!B2:H110,{2}, FALSE)), VLOOKUP(E1312,Store_Showcase!B2:H144,{2}, FALSE))</f>
      </c>
      <c r="G1312">
        <v>655321</v>
      </c>
      <c r="H1312" t="s">
        <v>471</v>
      </c>
      <c r="I1312" s="8" t="s">
        <v>2776</v>
      </c>
      <c r="J1312" t="s">
        <v>36</v>
      </c>
      <c r="K1312" s="8">
        <f>IF(J1312="PCK", I1312, 0)</f>
      </c>
      <c r="L1312" s="8">
        <f>IF(J1312="KLS", I1312, IF(J1312="PCK", I1312*VLOOKUP(G1312,Sku_Consolidated!A2:U957,21, FALSE),I1312*VLOOKUP(G1312,Sku_Consolidated!A2:U957,21, FALSE)))</f>
      </c>
      <c r="M1312" s="8">
        <f>IF(J1312="PCS", I1312, 0)</f>
      </c>
      <c r="N1312" s="8" t="s">
        <v>2848</v>
      </c>
      <c r="O1312" s="8">
        <f>N1312 * VLOOKUP(E1312&amp;VLOOKUP(G1312,Sku_Consolidated!A2:Q957,17,FALSE),Sku_CommRate!A2:E1002, 5, FALSE)</f>
      </c>
      <c r="P1312" s="8">
        <f>N1312 - O1312</f>
      </c>
      <c r="Q1312">
        <f>VLOOKUP(G1312,Sku_Consolidated!A2:G957,7, FALSE)</f>
      </c>
      <c r="R1312">
        <f>IF(IFERROR(VLOOKUP(E1312,Store_Showcase!B2:H144,7, FALSE), TRUE)=TRUE, IF(IFERROR(VLOOKUP(E1312,Store_SRP!B2:H110,7, FALSE), TRUE)=TRUE,VLOOKUP(E1312,Store_VAM!B2:H273,7, FALSE),VLOOKUP(E1312,Store_SRP!B2:H110,7, FALSE)), VLOOKUP(E1312,Store_Showcase!B2:H144,7, FALSE))</f>
      </c>
      <c r="S1312">
        <f>IF(IFERROR(VLOOKUP(E1312,Store_Showcase!B2:I144,8, FALSE), TRUE)=TRUE, IF(IFERROR(VLOOKUP(E1312,Store_SRP!B2:I110,8, FALSE), TRUE)=TRUE,VLOOKUP(E1312,Store_VAM!B2:I273,8, FALSE),VLOOKUP(E1312,Store_SRP!B2:I110,8, FALSE)), VLOOKUP(E1312,Store_Showcase!B2:I144,8, FALSE))</f>
      </c>
      <c r="T1312">
        <f>VLOOKUP(G1312,Sku_Consolidated!A2:R957,18,FALSE)</f>
      </c>
      <c r="U1312">
        <v>6246</v>
      </c>
      <c r="V1312">
        <f>IF(VLOOKUP(G1312,Sku_Consolidated!A2:S957,19,FALSE)="SHOWCASE", VLOOKUP(E1312,Store_Showcase!B2:L144,11, FALSE), IF(VLOOKUP(G1312,Sku_Consolidated!A2:S957,19,FALSE)="VAM",VLOOKUP(E1312,Store_VAM!B2:L273,11, FALSE),VLOOKUP(E1312,Store_SRP!B2:L110,11, FALSE)))</f>
      </c>
      <c r="W1312">
        <f>VLOOKUP(G1312,Sku_Consolidated!A2:W957,11,FALSE)</f>
      </c>
      <c r="X1312">
        <f>VLOOKUP(G1312,Sku_Consolidated!A2:H957,8,FALSE)</f>
      </c>
      <c r="Y1312">
        <f>VLOOKUP(G1312,Sku_Consolidated!A2:I957,9,FALSE)</f>
      </c>
      <c r="Z1312" t="s">
        <v>38</v>
      </c>
      <c r="AA1312">
        <f>VLOOKUP(G1312,Sku_Consolidated!A2:E957,5,FALSE)</f>
      </c>
      <c r="AB1312">
        <f>IF(VLOOKUP(G1312,Sku_Consolidated!A2:S957,19,FALSE)="SHOWCASE", VLOOKUP(E1312,Store_Showcase!B2:N144,13, FALSE), IF(VLOOKUP(G1312,Sku_Consolidated!A2:S957,19,FALSE)="VAM",VLOOKUP(E1312,Store_VAM!B2:N273,13, FALSE),VLOOKUP(E1312,Store_SRP!B2:N110,13, FALSE)))</f>
      </c>
      <c r="AC1312">
        <f>IF(IFERROR(AB1312,TRUE)=TRUE, "-","OK")</f>
      </c>
      <c r="AD1312" s="8" t="s">
        <v>2848</v>
      </c>
      <c r="AE1312" s="8" t="s">
        <v>39</v>
      </c>
      <c r="AF1312">
        <f>IF(IFERROR(VLOOKUP(E1312,Store_Showcase!B2:H144,{5}, FALSE), TRUE)=TRUE, IF(IFERROR(VLOOKUP(E1312,Store_SRP!B2:H110,{5}, FALSE), TRUE)=TRUE,VLOOKUP(E1312,Store_VAM!B2:H273,{5}, FALSE),VLOOKUP(E1312,Store_SRP!B2:H110,{5}, FALSE)), VLOOKUP(E1312,Store_Showcase!B2:H144,{5}, FALSE))</f>
      </c>
      <c r="AG1312">
        <f>IF(IFERROR(VLOOKUP(E1312,Store_Showcase!B2:H144,{6}, FALSE), TRUE)=TRUE, IF(IFERROR(VLOOKUP(E1312,Store_SRP!B2:H110,{6}, FALSE), TRUE)=TRUE,VLOOKUP(E1312,Store_VAM!B2:H273,{6}, FALSE),VLOOKUP(E1312,Store_SRP!B2:H110,{6}, FALSE)), VLOOKUP(E1312,Store_Showcase!B2:H144,{6}, FALSE))</f>
      </c>
      <c r="AH1312">
        <f>VLOOKUP(G1312,Sku_Consolidated!A2:R957,18,FALSE)</f>
      </c>
      <c r="AI1312">
        <f>VLOOKUP(G1312,Sku_Consolidated!A2:S957,19,FALSE)</f>
      </c>
      <c r="AJ1312">
        <f>VLOOKUP(G1312,Sku_Consolidated!A2:T957,20,FALSE)</f>
      </c>
    </row>
    <row r="1313" spans="1:36" x14ac:dyDescent="0.25">
      <c r="A1313">
        <v>2024</v>
      </c>
      <c r="B1313" t="s">
        <v>31</v>
      </c>
      <c r="C1313" t="s">
        <v>32</v>
      </c>
      <c r="D1313" t="s">
        <v>33</v>
      </c>
      <c r="E1313">
        <v>468</v>
      </c>
      <c r="F1313">
        <f>IF(IFERROR(VLOOKUP(E1313,Store_Showcase!B2:H144,{2}, FALSE), TRUE)=TRUE, IF(IFERROR(VLOOKUP(E1313,Store_SRP!B2:H110,{2}, FALSE), TRUE)=TRUE,VLOOKUP(E1313,Store_VAM!B2:H273,{2}, FALSE),VLOOKUP(E1313,Store_SRP!B2:H110,{2}, FALSE)), VLOOKUP(E1313,Store_Showcase!B2:H144,{2}, FALSE))</f>
      </c>
      <c r="G1313">
        <v>657353</v>
      </c>
      <c r="H1313" t="s">
        <v>779</v>
      </c>
      <c r="I1313" s="8" t="s">
        <v>1643</v>
      </c>
      <c r="J1313" t="s">
        <v>12</v>
      </c>
      <c r="K1313" s="8">
        <f>IF(J1313="PCK", I1313, 0)</f>
      </c>
      <c r="L1313" s="8">
        <f>IF(J1313="KLS", I1313, IF(J1313="PCK", I1313*VLOOKUP(G1313,Sku_Consolidated!A2:U957,21, FALSE),I1313*VLOOKUP(G1313,Sku_Consolidated!A2:U957,21, FALSE)))</f>
      </c>
      <c r="M1313" s="8">
        <f>IF(J1313="PCS", I1313, 0)</f>
      </c>
      <c r="N1313" s="8" t="s">
        <v>2849</v>
      </c>
      <c r="O1313" s="8">
        <f>N1313 * VLOOKUP(E1313&amp;VLOOKUP(G1313,Sku_Consolidated!A2:Q957,17,FALSE),Sku_CommRate!A2:E1002, 5, FALSE)</f>
      </c>
      <c r="P1313" s="8">
        <f>N1313 - O1313</f>
      </c>
      <c r="Q1313">
        <f>VLOOKUP(G1313,Sku_Consolidated!A2:G957,7, FALSE)</f>
      </c>
      <c r="R1313">
        <f>IF(IFERROR(VLOOKUP(E1313,Store_Showcase!B2:H144,7, FALSE), TRUE)=TRUE, IF(IFERROR(VLOOKUP(E1313,Store_SRP!B2:H110,7, FALSE), TRUE)=TRUE,VLOOKUP(E1313,Store_VAM!B2:H273,7, FALSE),VLOOKUP(E1313,Store_SRP!B2:H110,7, FALSE)), VLOOKUP(E1313,Store_Showcase!B2:H144,7, FALSE))</f>
      </c>
      <c r="S1313">
        <f>IF(IFERROR(VLOOKUP(E1313,Store_Showcase!B2:I144,8, FALSE), TRUE)=TRUE, IF(IFERROR(VLOOKUP(E1313,Store_SRP!B2:I110,8, FALSE), TRUE)=TRUE,VLOOKUP(E1313,Store_VAM!B2:I273,8, FALSE),VLOOKUP(E1313,Store_SRP!B2:I110,8, FALSE)), VLOOKUP(E1313,Store_Showcase!B2:I144,8, FALSE))</f>
      </c>
      <c r="T1313">
        <f>VLOOKUP(G1313,Sku_Consolidated!A2:R957,18,FALSE)</f>
      </c>
      <c r="U1313">
        <v>4806532531588</v>
      </c>
      <c r="V1313">
        <f>IF(VLOOKUP(G1313,Sku_Consolidated!A2:S957,19,FALSE)="SHOWCASE", VLOOKUP(E1313,Store_Showcase!B2:L144,11, FALSE), IF(VLOOKUP(G1313,Sku_Consolidated!A2:S957,19,FALSE)="VAM",VLOOKUP(E1313,Store_VAM!B2:L273,11, FALSE),VLOOKUP(E1313,Store_SRP!B2:L110,11, FALSE)))</f>
      </c>
      <c r="W1313">
        <f>VLOOKUP(G1313,Sku_Consolidated!A2:W957,11,FALSE)</f>
      </c>
      <c r="X1313">
        <f>VLOOKUP(G1313,Sku_Consolidated!A2:H957,8,FALSE)</f>
      </c>
      <c r="Y1313">
        <f>VLOOKUP(G1313,Sku_Consolidated!A2:I957,9,FALSE)</f>
      </c>
      <c r="Z1313" t="s">
        <v>38</v>
      </c>
      <c r="AA1313">
        <f>VLOOKUP(G1313,Sku_Consolidated!A2:E957,5,FALSE)</f>
      </c>
      <c r="AB1313">
        <f>IF(VLOOKUP(G1313,Sku_Consolidated!A2:S957,19,FALSE)="SHOWCASE", VLOOKUP(E1313,Store_Showcase!B2:N144,13, FALSE), IF(VLOOKUP(G1313,Sku_Consolidated!A2:S957,19,FALSE)="VAM",VLOOKUP(E1313,Store_VAM!B2:N273,13, FALSE),VLOOKUP(E1313,Store_SRP!B2:N110,13, FALSE)))</f>
      </c>
      <c r="AC1313">
        <f>IF(IFERROR(AB1313,TRUE)=TRUE, "-","OK")</f>
      </c>
      <c r="AD1313" s="8" t="s">
        <v>2850</v>
      </c>
      <c r="AE1313" s="8" t="s">
        <v>2851</v>
      </c>
      <c r="AF1313">
        <f>IF(IFERROR(VLOOKUP(E1313,Store_Showcase!B2:H144,{5}, FALSE), TRUE)=TRUE, IF(IFERROR(VLOOKUP(E1313,Store_SRP!B2:H110,{5}, FALSE), TRUE)=TRUE,VLOOKUP(E1313,Store_VAM!B2:H273,{5}, FALSE),VLOOKUP(E1313,Store_SRP!B2:H110,{5}, FALSE)), VLOOKUP(E1313,Store_Showcase!B2:H144,{5}, FALSE))</f>
      </c>
      <c r="AG1313">
        <f>IF(IFERROR(VLOOKUP(E1313,Store_Showcase!B2:H144,{6}, FALSE), TRUE)=TRUE, IF(IFERROR(VLOOKUP(E1313,Store_SRP!B2:H110,{6}, FALSE), TRUE)=TRUE,VLOOKUP(E1313,Store_VAM!B2:H273,{6}, FALSE),VLOOKUP(E1313,Store_SRP!B2:H110,{6}, FALSE)), VLOOKUP(E1313,Store_Showcase!B2:H144,{6}, FALSE))</f>
      </c>
      <c r="AH1313">
        <f>VLOOKUP(G1313,Sku_Consolidated!A2:R957,18,FALSE)</f>
      </c>
      <c r="AI1313">
        <f>VLOOKUP(G1313,Sku_Consolidated!A2:S957,19,FALSE)</f>
      </c>
      <c r="AJ1313">
        <f>VLOOKUP(G1313,Sku_Consolidated!A2:T957,20,FALSE)</f>
      </c>
    </row>
    <row r="1314" spans="1:36" x14ac:dyDescent="0.25">
      <c r="A1314">
        <v>2024</v>
      </c>
      <c r="B1314" t="s">
        <v>31</v>
      </c>
      <c r="C1314" t="s">
        <v>32</v>
      </c>
      <c r="D1314" t="s">
        <v>33</v>
      </c>
      <c r="E1314">
        <v>150</v>
      </c>
      <c r="F1314">
        <f>IF(IFERROR(VLOOKUP(E1314,Store_Showcase!B2:H144,{2}, FALSE), TRUE)=TRUE, IF(IFERROR(VLOOKUP(E1314,Store_SRP!B2:H110,{2}, FALSE), TRUE)=TRUE,VLOOKUP(E1314,Store_VAM!B2:H273,{2}, FALSE),VLOOKUP(E1314,Store_SRP!B2:H110,{2}, FALSE)), VLOOKUP(E1314,Store_Showcase!B2:H144,{2}, FALSE))</f>
      </c>
      <c r="G1314">
        <v>670205</v>
      </c>
      <c r="H1314" t="s">
        <v>1586</v>
      </c>
      <c r="I1314" s="8" t="s">
        <v>2842</v>
      </c>
      <c r="J1314" t="s">
        <v>36</v>
      </c>
      <c r="K1314" s="8">
        <f>IF(J1314="PCK", I1314, 0)</f>
      </c>
      <c r="L1314" s="8">
        <f>IF(J1314="KLS", I1314, IF(J1314="PCK", I1314*VLOOKUP(G1314,Sku_Consolidated!A2:U957,21, FALSE),I1314*VLOOKUP(G1314,Sku_Consolidated!A2:U957,21, FALSE)))</f>
      </c>
      <c r="M1314" s="8">
        <f>IF(J1314="PCS", I1314, 0)</f>
      </c>
      <c r="N1314" s="8" t="s">
        <v>2852</v>
      </c>
      <c r="O1314" s="8">
        <f>N1314 * VLOOKUP(E1314&amp;VLOOKUP(G1314,Sku_Consolidated!A2:Q957,17,FALSE),Sku_CommRate!A2:E1002, 5, FALSE)</f>
      </c>
      <c r="P1314" s="8">
        <f>N1314 - O1314</f>
      </c>
      <c r="Q1314">
        <f>VLOOKUP(G1314,Sku_Consolidated!A2:G957,7, FALSE)</f>
      </c>
      <c r="R1314">
        <f>IF(IFERROR(VLOOKUP(E1314,Store_Showcase!B2:H144,7, FALSE), TRUE)=TRUE, IF(IFERROR(VLOOKUP(E1314,Store_SRP!B2:H110,7, FALSE), TRUE)=TRUE,VLOOKUP(E1314,Store_VAM!B2:H273,7, FALSE),VLOOKUP(E1314,Store_SRP!B2:H110,7, FALSE)), VLOOKUP(E1314,Store_Showcase!B2:H144,7, FALSE))</f>
      </c>
      <c r="S1314">
        <f>IF(IFERROR(VLOOKUP(E1314,Store_Showcase!B2:I144,8, FALSE), TRUE)=TRUE, IF(IFERROR(VLOOKUP(E1314,Store_SRP!B2:I110,8, FALSE), TRUE)=TRUE,VLOOKUP(E1314,Store_VAM!B2:I273,8, FALSE),VLOOKUP(E1314,Store_SRP!B2:I110,8, FALSE)), VLOOKUP(E1314,Store_Showcase!B2:I144,8, FALSE))</f>
      </c>
      <c r="T1314">
        <f>VLOOKUP(G1314,Sku_Consolidated!A2:R957,18,FALSE)</f>
      </c>
      <c r="U1314">
        <v>8433</v>
      </c>
      <c r="V1314">
        <f>IF(VLOOKUP(G1314,Sku_Consolidated!A2:S957,19,FALSE)="SHOWCASE", VLOOKUP(E1314,Store_Showcase!B2:L144,11, FALSE), IF(VLOOKUP(G1314,Sku_Consolidated!A2:S957,19,FALSE)="VAM",VLOOKUP(E1314,Store_VAM!B2:L273,11, FALSE),VLOOKUP(E1314,Store_SRP!B2:L110,11, FALSE)))</f>
      </c>
      <c r="W1314">
        <f>VLOOKUP(G1314,Sku_Consolidated!A2:W957,11,FALSE)</f>
      </c>
      <c r="X1314">
        <f>VLOOKUP(G1314,Sku_Consolidated!A2:H957,8,FALSE)</f>
      </c>
      <c r="Y1314">
        <f>VLOOKUP(G1314,Sku_Consolidated!A2:I957,9,FALSE)</f>
      </c>
      <c r="Z1314" t="s">
        <v>38</v>
      </c>
      <c r="AA1314">
        <f>VLOOKUP(G1314,Sku_Consolidated!A2:E957,5,FALSE)</f>
      </c>
      <c r="AB1314">
        <f>IF(VLOOKUP(G1314,Sku_Consolidated!A2:S957,19,FALSE)="SHOWCASE", VLOOKUP(E1314,Store_Showcase!B2:N144,13, FALSE), IF(VLOOKUP(G1314,Sku_Consolidated!A2:S957,19,FALSE)="VAM",VLOOKUP(E1314,Store_VAM!B2:N273,13, FALSE),VLOOKUP(E1314,Store_SRP!B2:N110,13, FALSE)))</f>
      </c>
      <c r="AC1314">
        <f>IF(IFERROR(AB1314,TRUE)=TRUE, "-","OK")</f>
      </c>
      <c r="AD1314" s="8" t="s">
        <v>2853</v>
      </c>
      <c r="AE1314" s="8" t="s">
        <v>2854</v>
      </c>
      <c r="AF1314">
        <f>IF(IFERROR(VLOOKUP(E1314,Store_Showcase!B2:H144,{5}, FALSE), TRUE)=TRUE, IF(IFERROR(VLOOKUP(E1314,Store_SRP!B2:H110,{5}, FALSE), TRUE)=TRUE,VLOOKUP(E1314,Store_VAM!B2:H273,{5}, FALSE),VLOOKUP(E1314,Store_SRP!B2:H110,{5}, FALSE)), VLOOKUP(E1314,Store_Showcase!B2:H144,{5}, FALSE))</f>
      </c>
      <c r="AG1314">
        <f>IF(IFERROR(VLOOKUP(E1314,Store_Showcase!B2:H144,{6}, FALSE), TRUE)=TRUE, IF(IFERROR(VLOOKUP(E1314,Store_SRP!B2:H110,{6}, FALSE), TRUE)=TRUE,VLOOKUP(E1314,Store_VAM!B2:H273,{6}, FALSE),VLOOKUP(E1314,Store_SRP!B2:H110,{6}, FALSE)), VLOOKUP(E1314,Store_Showcase!B2:H144,{6}, FALSE))</f>
      </c>
      <c r="AH1314">
        <f>VLOOKUP(G1314,Sku_Consolidated!A2:R957,18,FALSE)</f>
      </c>
      <c r="AI1314">
        <f>VLOOKUP(G1314,Sku_Consolidated!A2:S957,19,FALSE)</f>
      </c>
      <c r="AJ1314">
        <f>VLOOKUP(G1314,Sku_Consolidated!A2:T957,20,FALSE)</f>
      </c>
    </row>
    <row r="1315" spans="1:36" x14ac:dyDescent="0.25">
      <c r="A1315">
        <v>2024</v>
      </c>
      <c r="B1315" t="s">
        <v>31</v>
      </c>
      <c r="C1315" t="s">
        <v>32</v>
      </c>
      <c r="D1315" t="s">
        <v>33</v>
      </c>
      <c r="E1315">
        <v>266</v>
      </c>
      <c r="F1315">
        <f>IF(IFERROR(VLOOKUP(E1315,Store_Showcase!B2:H144,{2}, FALSE), TRUE)=TRUE, IF(IFERROR(VLOOKUP(E1315,Store_SRP!B2:H110,{2}, FALSE), TRUE)=TRUE,VLOOKUP(E1315,Store_VAM!B2:H273,{2}, FALSE),VLOOKUP(E1315,Store_SRP!B2:H110,{2}, FALSE)), VLOOKUP(E1315,Store_Showcase!B2:H144,{2}, FALSE))</f>
      </c>
      <c r="G1315">
        <v>655708</v>
      </c>
      <c r="H1315" t="s">
        <v>481</v>
      </c>
      <c r="I1315" s="8" t="s">
        <v>2657</v>
      </c>
      <c r="J1315" t="s">
        <v>36</v>
      </c>
      <c r="K1315" s="8">
        <f>IF(J1315="PCK", I1315, 0)</f>
      </c>
      <c r="L1315" s="8">
        <f>IF(J1315="KLS", I1315, IF(J1315="PCK", I1315*VLOOKUP(G1315,Sku_Consolidated!A2:U957,21, FALSE),I1315*VLOOKUP(G1315,Sku_Consolidated!A2:U957,21, FALSE)))</f>
      </c>
      <c r="M1315" s="8">
        <f>IF(J1315="PCS", I1315, 0)</f>
      </c>
      <c r="N1315" s="8" t="s">
        <v>2855</v>
      </c>
      <c r="O1315" s="8">
        <f>N1315 * VLOOKUP(E1315&amp;VLOOKUP(G1315,Sku_Consolidated!A2:Q957,17,FALSE),Sku_CommRate!A2:E1002, 5, FALSE)</f>
      </c>
      <c r="P1315" s="8">
        <f>N1315 - O1315</f>
      </c>
      <c r="Q1315">
        <f>VLOOKUP(G1315,Sku_Consolidated!A2:G957,7, FALSE)</f>
      </c>
      <c r="R1315">
        <f>IF(IFERROR(VLOOKUP(E1315,Store_Showcase!B2:H144,7, FALSE), TRUE)=TRUE, IF(IFERROR(VLOOKUP(E1315,Store_SRP!B2:H110,7, FALSE), TRUE)=TRUE,VLOOKUP(E1315,Store_VAM!B2:H273,7, FALSE),VLOOKUP(E1315,Store_SRP!B2:H110,7, FALSE)), VLOOKUP(E1315,Store_Showcase!B2:H144,7, FALSE))</f>
      </c>
      <c r="S1315">
        <f>IF(IFERROR(VLOOKUP(E1315,Store_Showcase!B2:I144,8, FALSE), TRUE)=TRUE, IF(IFERROR(VLOOKUP(E1315,Store_SRP!B2:I110,8, FALSE), TRUE)=TRUE,VLOOKUP(E1315,Store_VAM!B2:I273,8, FALSE),VLOOKUP(E1315,Store_SRP!B2:I110,8, FALSE)), VLOOKUP(E1315,Store_Showcase!B2:I144,8, FALSE))</f>
      </c>
      <c r="T1315">
        <f>VLOOKUP(G1315,Sku_Consolidated!A2:R957,18,FALSE)</f>
      </c>
      <c r="U1315">
        <v>6436</v>
      </c>
      <c r="V1315">
        <f>IF(VLOOKUP(G1315,Sku_Consolidated!A2:S957,19,FALSE)="SHOWCASE", VLOOKUP(E1315,Store_Showcase!B2:L144,11, FALSE), IF(VLOOKUP(G1315,Sku_Consolidated!A2:S957,19,FALSE)="VAM",VLOOKUP(E1315,Store_VAM!B2:L273,11, FALSE),VLOOKUP(E1315,Store_SRP!B2:L110,11, FALSE)))</f>
      </c>
      <c r="W1315">
        <f>VLOOKUP(G1315,Sku_Consolidated!A2:W957,11,FALSE)</f>
      </c>
      <c r="X1315">
        <f>VLOOKUP(G1315,Sku_Consolidated!A2:H957,8,FALSE)</f>
      </c>
      <c r="Y1315">
        <f>VLOOKUP(G1315,Sku_Consolidated!A2:I957,9,FALSE)</f>
      </c>
      <c r="Z1315" t="s">
        <v>38</v>
      </c>
      <c r="AA1315">
        <f>VLOOKUP(G1315,Sku_Consolidated!A2:E957,5,FALSE)</f>
      </c>
      <c r="AB1315">
        <f>IF(VLOOKUP(G1315,Sku_Consolidated!A2:S957,19,FALSE)="SHOWCASE", VLOOKUP(E1315,Store_Showcase!B2:N144,13, FALSE), IF(VLOOKUP(G1315,Sku_Consolidated!A2:S957,19,FALSE)="VAM",VLOOKUP(E1315,Store_VAM!B2:N273,13, FALSE),VLOOKUP(E1315,Store_SRP!B2:N110,13, FALSE)))</f>
      </c>
      <c r="AC1315">
        <f>IF(IFERROR(AB1315,TRUE)=TRUE, "-","OK")</f>
      </c>
      <c r="AD1315" s="8" t="s">
        <v>2855</v>
      </c>
      <c r="AE1315" s="8" t="s">
        <v>39</v>
      </c>
      <c r="AF1315">
        <f>IF(IFERROR(VLOOKUP(E1315,Store_Showcase!B2:H144,{5}, FALSE), TRUE)=TRUE, IF(IFERROR(VLOOKUP(E1315,Store_SRP!B2:H110,{5}, FALSE), TRUE)=TRUE,VLOOKUP(E1315,Store_VAM!B2:H273,{5}, FALSE),VLOOKUP(E1315,Store_SRP!B2:H110,{5}, FALSE)), VLOOKUP(E1315,Store_Showcase!B2:H144,{5}, FALSE))</f>
      </c>
      <c r="AG1315">
        <f>IF(IFERROR(VLOOKUP(E1315,Store_Showcase!B2:H144,{6}, FALSE), TRUE)=TRUE, IF(IFERROR(VLOOKUP(E1315,Store_SRP!B2:H110,{6}, FALSE), TRUE)=TRUE,VLOOKUP(E1315,Store_VAM!B2:H273,{6}, FALSE),VLOOKUP(E1315,Store_SRP!B2:H110,{6}, FALSE)), VLOOKUP(E1315,Store_Showcase!B2:H144,{6}, FALSE))</f>
      </c>
      <c r="AH1315">
        <f>VLOOKUP(G1315,Sku_Consolidated!A2:R957,18,FALSE)</f>
      </c>
      <c r="AI1315">
        <f>VLOOKUP(G1315,Sku_Consolidated!A2:S957,19,FALSE)</f>
      </c>
      <c r="AJ1315">
        <f>VLOOKUP(G1315,Sku_Consolidated!A2:T957,20,FALSE)</f>
      </c>
    </row>
    <row r="1316" spans="1:36" x14ac:dyDescent="0.25">
      <c r="A1316">
        <v>2024</v>
      </c>
      <c r="B1316" t="s">
        <v>31</v>
      </c>
      <c r="C1316" t="s">
        <v>32</v>
      </c>
      <c r="D1316" t="s">
        <v>33</v>
      </c>
      <c r="E1316">
        <v>252</v>
      </c>
      <c r="F1316">
        <f>IF(IFERROR(VLOOKUP(E1316,Store_Showcase!B2:H144,{2}, FALSE), TRUE)=TRUE, IF(IFERROR(VLOOKUP(E1316,Store_SRP!B2:H110,{2}, FALSE), TRUE)=TRUE,VLOOKUP(E1316,Store_VAM!B2:H273,{2}, FALSE),VLOOKUP(E1316,Store_SRP!B2:H110,{2}, FALSE)), VLOOKUP(E1316,Store_Showcase!B2:H144,{2}, FALSE))</f>
      </c>
      <c r="G1316">
        <v>655534</v>
      </c>
      <c r="H1316" t="s">
        <v>257</v>
      </c>
      <c r="I1316" s="8" t="s">
        <v>2856</v>
      </c>
      <c r="J1316" t="s">
        <v>36</v>
      </c>
      <c r="K1316" s="8">
        <f>IF(J1316="PCK", I1316, 0)</f>
      </c>
      <c r="L1316" s="8">
        <f>IF(J1316="KLS", I1316, IF(J1316="PCK", I1316*VLOOKUP(G1316,Sku_Consolidated!A2:U957,21, FALSE),I1316*VLOOKUP(G1316,Sku_Consolidated!A2:U957,21, FALSE)))</f>
      </c>
      <c r="M1316" s="8">
        <f>IF(J1316="PCS", I1316, 0)</f>
      </c>
      <c r="N1316" s="8" t="s">
        <v>2857</v>
      </c>
      <c r="O1316" s="8">
        <f>N1316 * VLOOKUP(E1316&amp;VLOOKUP(G1316,Sku_Consolidated!A2:Q957,17,FALSE),Sku_CommRate!A2:E1002, 5, FALSE)</f>
      </c>
      <c r="P1316" s="8">
        <f>N1316 - O1316</f>
      </c>
      <c r="Q1316">
        <f>VLOOKUP(G1316,Sku_Consolidated!A2:G957,7, FALSE)</f>
      </c>
      <c r="R1316">
        <f>IF(IFERROR(VLOOKUP(E1316,Store_Showcase!B2:H144,7, FALSE), TRUE)=TRUE, IF(IFERROR(VLOOKUP(E1316,Store_SRP!B2:H110,7, FALSE), TRUE)=TRUE,VLOOKUP(E1316,Store_VAM!B2:H273,7, FALSE),VLOOKUP(E1316,Store_SRP!B2:H110,7, FALSE)), VLOOKUP(E1316,Store_Showcase!B2:H144,7, FALSE))</f>
      </c>
      <c r="S1316">
        <f>IF(IFERROR(VLOOKUP(E1316,Store_Showcase!B2:I144,8, FALSE), TRUE)=TRUE, IF(IFERROR(VLOOKUP(E1316,Store_SRP!B2:I110,8, FALSE), TRUE)=TRUE,VLOOKUP(E1316,Store_VAM!B2:I273,8, FALSE),VLOOKUP(E1316,Store_SRP!B2:I110,8, FALSE)), VLOOKUP(E1316,Store_Showcase!B2:I144,8, FALSE))</f>
      </c>
      <c r="T1316">
        <f>VLOOKUP(G1316,Sku_Consolidated!A2:R957,18,FALSE)</f>
      </c>
      <c r="U1316">
        <v>6355</v>
      </c>
      <c r="V1316">
        <f>IF(VLOOKUP(G1316,Sku_Consolidated!A2:S957,19,FALSE)="SHOWCASE", VLOOKUP(E1316,Store_Showcase!B2:L144,11, FALSE), IF(VLOOKUP(G1316,Sku_Consolidated!A2:S957,19,FALSE)="VAM",VLOOKUP(E1316,Store_VAM!B2:L273,11, FALSE),VLOOKUP(E1316,Store_SRP!B2:L110,11, FALSE)))</f>
      </c>
      <c r="W1316">
        <f>VLOOKUP(G1316,Sku_Consolidated!A2:W957,11,FALSE)</f>
      </c>
      <c r="X1316">
        <f>VLOOKUP(G1316,Sku_Consolidated!A2:H957,8,FALSE)</f>
      </c>
      <c r="Y1316">
        <f>VLOOKUP(G1316,Sku_Consolidated!A2:I957,9,FALSE)</f>
      </c>
      <c r="Z1316" t="s">
        <v>38</v>
      </c>
      <c r="AA1316">
        <f>VLOOKUP(G1316,Sku_Consolidated!A2:E957,5,FALSE)</f>
      </c>
      <c r="AB1316">
        <f>IF(VLOOKUP(G1316,Sku_Consolidated!A2:S957,19,FALSE)="SHOWCASE", VLOOKUP(E1316,Store_Showcase!B2:N144,13, FALSE), IF(VLOOKUP(G1316,Sku_Consolidated!A2:S957,19,FALSE)="VAM",VLOOKUP(E1316,Store_VAM!B2:N273,13, FALSE),VLOOKUP(E1316,Store_SRP!B2:N110,13, FALSE)))</f>
      </c>
      <c r="AC1316">
        <f>IF(IFERROR(AB1316,TRUE)=TRUE, "-","OK")</f>
      </c>
      <c r="AD1316" s="8" t="s">
        <v>2857</v>
      </c>
      <c r="AE1316" s="8" t="s">
        <v>39</v>
      </c>
      <c r="AF1316">
        <f>IF(IFERROR(VLOOKUP(E1316,Store_Showcase!B2:H144,{5}, FALSE), TRUE)=TRUE, IF(IFERROR(VLOOKUP(E1316,Store_SRP!B2:H110,{5}, FALSE), TRUE)=TRUE,VLOOKUP(E1316,Store_VAM!B2:H273,{5}, FALSE),VLOOKUP(E1316,Store_SRP!B2:H110,{5}, FALSE)), VLOOKUP(E1316,Store_Showcase!B2:H144,{5}, FALSE))</f>
      </c>
      <c r="AG1316">
        <f>IF(IFERROR(VLOOKUP(E1316,Store_Showcase!B2:H144,{6}, FALSE), TRUE)=TRUE, IF(IFERROR(VLOOKUP(E1316,Store_SRP!B2:H110,{6}, FALSE), TRUE)=TRUE,VLOOKUP(E1316,Store_VAM!B2:H273,{6}, FALSE),VLOOKUP(E1316,Store_SRP!B2:H110,{6}, FALSE)), VLOOKUP(E1316,Store_Showcase!B2:H144,{6}, FALSE))</f>
      </c>
      <c r="AH1316">
        <f>VLOOKUP(G1316,Sku_Consolidated!A2:R957,18,FALSE)</f>
      </c>
      <c r="AI1316">
        <f>VLOOKUP(G1316,Sku_Consolidated!A2:S957,19,FALSE)</f>
      </c>
      <c r="AJ1316">
        <f>VLOOKUP(G1316,Sku_Consolidated!A2:T957,20,FALSE)</f>
      </c>
    </row>
    <row r="1317" spans="1:36" x14ac:dyDescent="0.25">
      <c r="A1317">
        <v>2024</v>
      </c>
      <c r="B1317" t="s">
        <v>31</v>
      </c>
      <c r="C1317" t="s">
        <v>32</v>
      </c>
      <c r="D1317" t="s">
        <v>33</v>
      </c>
      <c r="E1317">
        <v>809</v>
      </c>
      <c r="F1317">
        <f>IF(IFERROR(VLOOKUP(E1317,Store_Showcase!B2:H144,{2}, FALSE), TRUE)=TRUE, IF(IFERROR(VLOOKUP(E1317,Store_SRP!B2:H110,{2}, FALSE), TRUE)=TRUE,VLOOKUP(E1317,Store_VAM!B2:H273,{2}, FALSE),VLOOKUP(E1317,Store_SRP!B2:H110,{2}, FALSE)), VLOOKUP(E1317,Store_Showcase!B2:H144,{2}, FALSE))</f>
      </c>
      <c r="G1317">
        <v>655514</v>
      </c>
      <c r="H1317" t="s">
        <v>46</v>
      </c>
      <c r="I1317" s="8" t="s">
        <v>2858</v>
      </c>
      <c r="J1317" t="s">
        <v>36</v>
      </c>
      <c r="K1317" s="8">
        <f>IF(J1317="PCK", I1317, 0)</f>
      </c>
      <c r="L1317" s="8">
        <f>IF(J1317="KLS", I1317, IF(J1317="PCK", I1317*VLOOKUP(G1317,Sku_Consolidated!A2:U957,21, FALSE),I1317*VLOOKUP(G1317,Sku_Consolidated!A2:U957,21, FALSE)))</f>
      </c>
      <c r="M1317" s="8">
        <f>IF(J1317="PCS", I1317, 0)</f>
      </c>
      <c r="N1317" s="8" t="s">
        <v>2859</v>
      </c>
      <c r="O1317" s="8">
        <f>N1317 * VLOOKUP(E1317&amp;VLOOKUP(G1317,Sku_Consolidated!A2:Q957,17,FALSE),Sku_CommRate!A2:E1002, 5, FALSE)</f>
      </c>
      <c r="P1317" s="8">
        <f>N1317 - O1317</f>
      </c>
      <c r="Q1317">
        <f>VLOOKUP(G1317,Sku_Consolidated!A2:G957,7, FALSE)</f>
      </c>
      <c r="R1317">
        <f>IF(IFERROR(VLOOKUP(E1317,Store_Showcase!B2:H144,7, FALSE), TRUE)=TRUE, IF(IFERROR(VLOOKUP(E1317,Store_SRP!B2:H110,7, FALSE), TRUE)=TRUE,VLOOKUP(E1317,Store_VAM!B2:H273,7, FALSE),VLOOKUP(E1317,Store_SRP!B2:H110,7, FALSE)), VLOOKUP(E1317,Store_Showcase!B2:H144,7, FALSE))</f>
      </c>
      <c r="S1317">
        <f>IF(IFERROR(VLOOKUP(E1317,Store_Showcase!B2:I144,8, FALSE), TRUE)=TRUE, IF(IFERROR(VLOOKUP(E1317,Store_SRP!B2:I110,8, FALSE), TRUE)=TRUE,VLOOKUP(E1317,Store_VAM!B2:I273,8, FALSE),VLOOKUP(E1317,Store_SRP!B2:I110,8, FALSE)), VLOOKUP(E1317,Store_Showcase!B2:I144,8, FALSE))</f>
      </c>
      <c r="T1317">
        <f>VLOOKUP(G1317,Sku_Consolidated!A2:R957,18,FALSE)</f>
      </c>
      <c r="U1317">
        <v>6337</v>
      </c>
      <c r="V1317">
        <f>IF(VLOOKUP(G1317,Sku_Consolidated!A2:S957,19,FALSE)="SHOWCASE", VLOOKUP(E1317,Store_Showcase!B2:L144,11, FALSE), IF(VLOOKUP(G1317,Sku_Consolidated!A2:S957,19,FALSE)="VAM",VLOOKUP(E1317,Store_VAM!B2:L273,11, FALSE),VLOOKUP(E1317,Store_SRP!B2:L110,11, FALSE)))</f>
      </c>
      <c r="W1317">
        <f>VLOOKUP(G1317,Sku_Consolidated!A2:W957,11,FALSE)</f>
      </c>
      <c r="X1317">
        <f>VLOOKUP(G1317,Sku_Consolidated!A2:H957,8,FALSE)</f>
      </c>
      <c r="Y1317">
        <f>VLOOKUP(G1317,Sku_Consolidated!A2:I957,9,FALSE)</f>
      </c>
      <c r="Z1317" t="s">
        <v>38</v>
      </c>
      <c r="AA1317">
        <f>VLOOKUP(G1317,Sku_Consolidated!A2:E957,5,FALSE)</f>
      </c>
      <c r="AB1317">
        <f>IF(VLOOKUP(G1317,Sku_Consolidated!A2:S957,19,FALSE)="SHOWCASE", VLOOKUP(E1317,Store_Showcase!B2:N144,13, FALSE), IF(VLOOKUP(G1317,Sku_Consolidated!A2:S957,19,FALSE)="VAM",VLOOKUP(E1317,Store_VAM!B2:N273,13, FALSE),VLOOKUP(E1317,Store_SRP!B2:N110,13, FALSE)))</f>
      </c>
      <c r="AC1317">
        <f>IF(IFERROR(AB1317,TRUE)=TRUE, "-","OK")</f>
      </c>
      <c r="AD1317" s="8" t="s">
        <v>2859</v>
      </c>
      <c r="AE1317" s="8" t="s">
        <v>39</v>
      </c>
      <c r="AF1317">
        <f>IF(IFERROR(VLOOKUP(E1317,Store_Showcase!B2:H144,{5}, FALSE), TRUE)=TRUE, IF(IFERROR(VLOOKUP(E1317,Store_SRP!B2:H110,{5}, FALSE), TRUE)=TRUE,VLOOKUP(E1317,Store_VAM!B2:H273,{5}, FALSE),VLOOKUP(E1317,Store_SRP!B2:H110,{5}, FALSE)), VLOOKUP(E1317,Store_Showcase!B2:H144,{5}, FALSE))</f>
      </c>
      <c r="AG1317">
        <f>IF(IFERROR(VLOOKUP(E1317,Store_Showcase!B2:H144,{6}, FALSE), TRUE)=TRUE, IF(IFERROR(VLOOKUP(E1317,Store_SRP!B2:H110,{6}, FALSE), TRUE)=TRUE,VLOOKUP(E1317,Store_VAM!B2:H273,{6}, FALSE),VLOOKUP(E1317,Store_SRP!B2:H110,{6}, FALSE)), VLOOKUP(E1317,Store_Showcase!B2:H144,{6}, FALSE))</f>
      </c>
      <c r="AH1317">
        <f>VLOOKUP(G1317,Sku_Consolidated!A2:R957,18,FALSE)</f>
      </c>
      <c r="AI1317">
        <f>VLOOKUP(G1317,Sku_Consolidated!A2:S957,19,FALSE)</f>
      </c>
      <c r="AJ1317">
        <f>VLOOKUP(G1317,Sku_Consolidated!A2:T957,20,FALSE)</f>
      </c>
    </row>
    <row r="1318" spans="1:36" x14ac:dyDescent="0.25">
      <c r="A1318">
        <v>2024</v>
      </c>
      <c r="B1318" t="s">
        <v>31</v>
      </c>
      <c r="C1318" t="s">
        <v>32</v>
      </c>
      <c r="D1318" t="s">
        <v>33</v>
      </c>
      <c r="E1318">
        <v>205</v>
      </c>
      <c r="F1318">
        <f>IF(IFERROR(VLOOKUP(E1318,Store_Showcase!B2:H144,{2}, FALSE), TRUE)=TRUE, IF(IFERROR(VLOOKUP(E1318,Store_SRP!B2:H110,{2}, FALSE), TRUE)=TRUE,VLOOKUP(E1318,Store_VAM!B2:H273,{2}, FALSE),VLOOKUP(E1318,Store_SRP!B2:H110,{2}, FALSE)), VLOOKUP(E1318,Store_Showcase!B2:H144,{2}, FALSE))</f>
      </c>
      <c r="G1318">
        <v>664874</v>
      </c>
      <c r="H1318" t="s">
        <v>262</v>
      </c>
      <c r="I1318" s="8" t="s">
        <v>2688</v>
      </c>
      <c r="J1318" t="s">
        <v>36</v>
      </c>
      <c r="K1318" s="8">
        <f>IF(J1318="PCK", I1318, 0)</f>
      </c>
      <c r="L1318" s="8">
        <f>IF(J1318="KLS", I1318, IF(J1318="PCK", I1318*VLOOKUP(G1318,Sku_Consolidated!A2:U957,21, FALSE),I1318*VLOOKUP(G1318,Sku_Consolidated!A2:U957,21, FALSE)))</f>
      </c>
      <c r="M1318" s="8">
        <f>IF(J1318="PCS", I1318, 0)</f>
      </c>
      <c r="N1318" s="8" t="s">
        <v>2860</v>
      </c>
      <c r="O1318" s="8">
        <f>N1318 * VLOOKUP(E1318&amp;VLOOKUP(G1318,Sku_Consolidated!A2:Q957,17,FALSE),Sku_CommRate!A2:E1002, 5, FALSE)</f>
      </c>
      <c r="P1318" s="8">
        <f>N1318 - O1318</f>
      </c>
      <c r="Q1318">
        <f>VLOOKUP(G1318,Sku_Consolidated!A2:G957,7, FALSE)</f>
      </c>
      <c r="R1318">
        <f>IF(IFERROR(VLOOKUP(E1318,Store_Showcase!B2:H144,7, FALSE), TRUE)=TRUE, IF(IFERROR(VLOOKUP(E1318,Store_SRP!B2:H110,7, FALSE), TRUE)=TRUE,VLOOKUP(E1318,Store_VAM!B2:H273,7, FALSE),VLOOKUP(E1318,Store_SRP!B2:H110,7, FALSE)), VLOOKUP(E1318,Store_Showcase!B2:H144,7, FALSE))</f>
      </c>
      <c r="S1318">
        <f>IF(IFERROR(VLOOKUP(E1318,Store_Showcase!B2:I144,8, FALSE), TRUE)=TRUE, IF(IFERROR(VLOOKUP(E1318,Store_SRP!B2:I110,8, FALSE), TRUE)=TRUE,VLOOKUP(E1318,Store_VAM!B2:I273,8, FALSE),VLOOKUP(E1318,Store_SRP!B2:I110,8, FALSE)), VLOOKUP(E1318,Store_Showcase!B2:I144,8, FALSE))</f>
      </c>
      <c r="T1318">
        <f>VLOOKUP(G1318,Sku_Consolidated!A2:R957,18,FALSE)</f>
      </c>
      <c r="U1318">
        <v>7766</v>
      </c>
      <c r="V1318">
        <f>IF(VLOOKUP(G1318,Sku_Consolidated!A2:S957,19,FALSE)="SHOWCASE", VLOOKUP(E1318,Store_Showcase!B2:L144,11, FALSE), IF(VLOOKUP(G1318,Sku_Consolidated!A2:S957,19,FALSE)="VAM",VLOOKUP(E1318,Store_VAM!B2:L273,11, FALSE),VLOOKUP(E1318,Store_SRP!B2:L110,11, FALSE)))</f>
      </c>
      <c r="W1318">
        <f>VLOOKUP(G1318,Sku_Consolidated!A2:W957,11,FALSE)</f>
      </c>
      <c r="X1318">
        <f>VLOOKUP(G1318,Sku_Consolidated!A2:H957,8,FALSE)</f>
      </c>
      <c r="Y1318">
        <f>VLOOKUP(G1318,Sku_Consolidated!A2:I957,9,FALSE)</f>
      </c>
      <c r="Z1318" t="s">
        <v>38</v>
      </c>
      <c r="AA1318">
        <f>VLOOKUP(G1318,Sku_Consolidated!A2:E957,5,FALSE)</f>
      </c>
      <c r="AB1318">
        <f>IF(VLOOKUP(G1318,Sku_Consolidated!A2:S957,19,FALSE)="SHOWCASE", VLOOKUP(E1318,Store_Showcase!B2:N144,13, FALSE), IF(VLOOKUP(G1318,Sku_Consolidated!A2:S957,19,FALSE)="VAM",VLOOKUP(E1318,Store_VAM!B2:N273,13, FALSE),VLOOKUP(E1318,Store_SRP!B2:N110,13, FALSE)))</f>
      </c>
      <c r="AC1318">
        <f>IF(IFERROR(AB1318,TRUE)=TRUE, "-","OK")</f>
      </c>
      <c r="AD1318" s="8" t="s">
        <v>2860</v>
      </c>
      <c r="AE1318" s="8" t="s">
        <v>39</v>
      </c>
      <c r="AF1318">
        <f>IF(IFERROR(VLOOKUP(E1318,Store_Showcase!B2:H144,{5}, FALSE), TRUE)=TRUE, IF(IFERROR(VLOOKUP(E1318,Store_SRP!B2:H110,{5}, FALSE), TRUE)=TRUE,VLOOKUP(E1318,Store_VAM!B2:H273,{5}, FALSE),VLOOKUP(E1318,Store_SRP!B2:H110,{5}, FALSE)), VLOOKUP(E1318,Store_Showcase!B2:H144,{5}, FALSE))</f>
      </c>
      <c r="AG1318">
        <f>IF(IFERROR(VLOOKUP(E1318,Store_Showcase!B2:H144,{6}, FALSE), TRUE)=TRUE, IF(IFERROR(VLOOKUP(E1318,Store_SRP!B2:H110,{6}, FALSE), TRUE)=TRUE,VLOOKUP(E1318,Store_VAM!B2:H273,{6}, FALSE),VLOOKUP(E1318,Store_SRP!B2:H110,{6}, FALSE)), VLOOKUP(E1318,Store_Showcase!B2:H144,{6}, FALSE))</f>
      </c>
      <c r="AH1318">
        <f>VLOOKUP(G1318,Sku_Consolidated!A2:R957,18,FALSE)</f>
      </c>
      <c r="AI1318">
        <f>VLOOKUP(G1318,Sku_Consolidated!A2:S957,19,FALSE)</f>
      </c>
      <c r="AJ1318">
        <f>VLOOKUP(G1318,Sku_Consolidated!A2:T957,20,FALSE)</f>
      </c>
    </row>
    <row r="1319" spans="1:36" x14ac:dyDescent="0.25">
      <c r="A1319">
        <v>2024</v>
      </c>
      <c r="B1319" t="s">
        <v>31</v>
      </c>
      <c r="C1319" t="s">
        <v>32</v>
      </c>
      <c r="D1319" t="s">
        <v>33</v>
      </c>
      <c r="E1319">
        <v>617</v>
      </c>
      <c r="F1319">
        <f>IF(IFERROR(VLOOKUP(E1319,Store_Showcase!B2:H144,{2}, FALSE), TRUE)=TRUE, IF(IFERROR(VLOOKUP(E1319,Store_SRP!B2:H110,{2}, FALSE), TRUE)=TRUE,VLOOKUP(E1319,Store_VAM!B2:H273,{2}, FALSE),VLOOKUP(E1319,Store_SRP!B2:H110,{2}, FALSE)), VLOOKUP(E1319,Store_Showcase!B2:H144,{2}, FALSE))</f>
      </c>
      <c r="G1319">
        <v>671860</v>
      </c>
      <c r="H1319" t="s">
        <v>1458</v>
      </c>
      <c r="I1319" s="8" t="s">
        <v>2627</v>
      </c>
      <c r="J1319" t="s">
        <v>493</v>
      </c>
      <c r="K1319" s="8">
        <f>IF(J1319="PCK", I1319, 0)</f>
      </c>
      <c r="L1319" s="8">
        <f>IF(J1319="KLS", I1319, IF(J1319="PCK", I1319*VLOOKUP(G1319,Sku_Consolidated!A2:U957,21, FALSE),I1319*VLOOKUP(G1319,Sku_Consolidated!A2:U957,21, FALSE)))</f>
      </c>
      <c r="M1319" s="8">
        <f>IF(J1319="PCS", I1319, 0)</f>
      </c>
      <c r="N1319" s="8" t="s">
        <v>2861</v>
      </c>
      <c r="O1319" s="8">
        <f>N1319 * VLOOKUP(E1319&amp;VLOOKUP(G1319,Sku_Consolidated!A2:Q957,17,FALSE),Sku_CommRate!A2:E1002, 5, FALSE)</f>
      </c>
      <c r="P1319" s="8">
        <f>N1319 - O1319</f>
      </c>
      <c r="Q1319">
        <f>VLOOKUP(G1319,Sku_Consolidated!A2:G957,7, FALSE)</f>
      </c>
      <c r="R1319">
        <f>IF(IFERROR(VLOOKUP(E1319,Store_Showcase!B2:H144,7, FALSE), TRUE)=TRUE, IF(IFERROR(VLOOKUP(E1319,Store_SRP!B2:H110,7, FALSE), TRUE)=TRUE,VLOOKUP(E1319,Store_VAM!B2:H273,7, FALSE),VLOOKUP(E1319,Store_SRP!B2:H110,7, FALSE)), VLOOKUP(E1319,Store_Showcase!B2:H144,7, FALSE))</f>
      </c>
      <c r="S1319">
        <f>IF(IFERROR(VLOOKUP(E1319,Store_Showcase!B2:I144,8, FALSE), TRUE)=TRUE, IF(IFERROR(VLOOKUP(E1319,Store_SRP!B2:I110,8, FALSE), TRUE)=TRUE,VLOOKUP(E1319,Store_VAM!B2:I273,8, FALSE),VLOOKUP(E1319,Store_SRP!B2:I110,8, FALSE)), VLOOKUP(E1319,Store_Showcase!B2:I144,8, FALSE))</f>
      </c>
      <c r="T1319">
        <f>VLOOKUP(G1319,Sku_Consolidated!A2:R957,18,FALSE)</f>
      </c>
      <c r="U1319">
        <v>2100006718607</v>
      </c>
      <c r="V1319">
        <f>IF(VLOOKUP(G1319,Sku_Consolidated!A2:S957,19,FALSE)="SHOWCASE", VLOOKUP(E1319,Store_Showcase!B2:L144,11, FALSE), IF(VLOOKUP(G1319,Sku_Consolidated!A2:S957,19,FALSE)="VAM",VLOOKUP(E1319,Store_VAM!B2:L273,11, FALSE),VLOOKUP(E1319,Store_SRP!B2:L110,11, FALSE)))</f>
      </c>
      <c r="W1319">
        <f>VLOOKUP(G1319,Sku_Consolidated!A2:W957,11,FALSE)</f>
      </c>
      <c r="X1319">
        <f>VLOOKUP(G1319,Sku_Consolidated!A2:H957,8,FALSE)</f>
      </c>
      <c r="Y1319">
        <f>VLOOKUP(G1319,Sku_Consolidated!A2:I957,9,FALSE)</f>
      </c>
      <c r="Z1319" t="s">
        <v>38</v>
      </c>
      <c r="AA1319">
        <f>VLOOKUP(G1319,Sku_Consolidated!A2:E957,5,FALSE)</f>
      </c>
      <c r="AB1319">
        <f>IF(VLOOKUP(G1319,Sku_Consolidated!A2:S957,19,FALSE)="SHOWCASE", VLOOKUP(E1319,Store_Showcase!B2:N144,13, FALSE), IF(VLOOKUP(G1319,Sku_Consolidated!A2:S957,19,FALSE)="VAM",VLOOKUP(E1319,Store_VAM!B2:N273,13, FALSE),VLOOKUP(E1319,Store_SRP!B2:N110,13, FALSE)))</f>
      </c>
      <c r="AC1319">
        <f>IF(IFERROR(AB1319,TRUE)=TRUE, "-","OK")</f>
      </c>
      <c r="AD1319" s="8" t="s">
        <v>2861</v>
      </c>
      <c r="AE1319" s="8" t="s">
        <v>39</v>
      </c>
      <c r="AF1319">
        <f>IF(IFERROR(VLOOKUP(E1319,Store_Showcase!B2:H144,{5}, FALSE), TRUE)=TRUE, IF(IFERROR(VLOOKUP(E1319,Store_SRP!B2:H110,{5}, FALSE), TRUE)=TRUE,VLOOKUP(E1319,Store_VAM!B2:H273,{5}, FALSE),VLOOKUP(E1319,Store_SRP!B2:H110,{5}, FALSE)), VLOOKUP(E1319,Store_Showcase!B2:H144,{5}, FALSE))</f>
      </c>
      <c r="AG1319">
        <f>IF(IFERROR(VLOOKUP(E1319,Store_Showcase!B2:H144,{6}, FALSE), TRUE)=TRUE, IF(IFERROR(VLOOKUP(E1319,Store_SRP!B2:H110,{6}, FALSE), TRUE)=TRUE,VLOOKUP(E1319,Store_VAM!B2:H273,{6}, FALSE),VLOOKUP(E1319,Store_SRP!B2:H110,{6}, FALSE)), VLOOKUP(E1319,Store_Showcase!B2:H144,{6}, FALSE))</f>
      </c>
      <c r="AH1319">
        <f>VLOOKUP(G1319,Sku_Consolidated!A2:R957,18,FALSE)</f>
      </c>
      <c r="AI1319">
        <f>VLOOKUP(G1319,Sku_Consolidated!A2:S957,19,FALSE)</f>
      </c>
      <c r="AJ1319">
        <f>VLOOKUP(G1319,Sku_Consolidated!A2:T957,20,FALSE)</f>
      </c>
    </row>
    <row r="1320" spans="1:36" x14ac:dyDescent="0.25">
      <c r="A1320">
        <v>2024</v>
      </c>
      <c r="B1320" t="s">
        <v>31</v>
      </c>
      <c r="C1320" t="s">
        <v>32</v>
      </c>
      <c r="D1320" t="s">
        <v>33</v>
      </c>
      <c r="E1320">
        <v>620</v>
      </c>
      <c r="F1320">
        <f>IF(IFERROR(VLOOKUP(E1320,Store_Showcase!B2:H144,{2}, FALSE), TRUE)=TRUE, IF(IFERROR(VLOOKUP(E1320,Store_SRP!B2:H110,{2}, FALSE), TRUE)=TRUE,VLOOKUP(E1320,Store_VAM!B2:H273,{2}, FALSE),VLOOKUP(E1320,Store_SRP!B2:H110,{2}, FALSE)), VLOOKUP(E1320,Store_Showcase!B2:H144,{2}, FALSE))</f>
      </c>
      <c r="G1320">
        <v>671787</v>
      </c>
      <c r="H1320" t="s">
        <v>1491</v>
      </c>
      <c r="I1320" s="8" t="s">
        <v>2006</v>
      </c>
      <c r="J1320" t="s">
        <v>493</v>
      </c>
      <c r="K1320" s="8">
        <f>IF(J1320="PCK", I1320, 0)</f>
      </c>
      <c r="L1320" s="8">
        <f>IF(J1320="KLS", I1320, IF(J1320="PCK", I1320*VLOOKUP(G1320,Sku_Consolidated!A2:U957,21, FALSE),I1320*VLOOKUP(G1320,Sku_Consolidated!A2:U957,21, FALSE)))</f>
      </c>
      <c r="M1320" s="8">
        <f>IF(J1320="PCS", I1320, 0)</f>
      </c>
      <c r="N1320" s="8" t="s">
        <v>2861</v>
      </c>
      <c r="O1320" s="8">
        <f>N1320 * VLOOKUP(E1320&amp;VLOOKUP(G1320,Sku_Consolidated!A2:Q957,17,FALSE),Sku_CommRate!A2:E1002, 5, FALSE)</f>
      </c>
      <c r="P1320" s="8">
        <f>N1320 - O1320</f>
      </c>
      <c r="Q1320">
        <f>VLOOKUP(G1320,Sku_Consolidated!A2:G957,7, FALSE)</f>
      </c>
      <c r="R1320">
        <f>IF(IFERROR(VLOOKUP(E1320,Store_Showcase!B2:H144,7, FALSE), TRUE)=TRUE, IF(IFERROR(VLOOKUP(E1320,Store_SRP!B2:H110,7, FALSE), TRUE)=TRUE,VLOOKUP(E1320,Store_VAM!B2:H273,7, FALSE),VLOOKUP(E1320,Store_SRP!B2:H110,7, FALSE)), VLOOKUP(E1320,Store_Showcase!B2:H144,7, FALSE))</f>
      </c>
      <c r="S1320">
        <f>IF(IFERROR(VLOOKUP(E1320,Store_Showcase!B2:I144,8, FALSE), TRUE)=TRUE, IF(IFERROR(VLOOKUP(E1320,Store_SRP!B2:I110,8, FALSE), TRUE)=TRUE,VLOOKUP(E1320,Store_VAM!B2:I273,8, FALSE),VLOOKUP(E1320,Store_SRP!B2:I110,8, FALSE)), VLOOKUP(E1320,Store_Showcase!B2:I144,8, FALSE))</f>
      </c>
      <c r="T1320">
        <f>VLOOKUP(G1320,Sku_Consolidated!A2:R957,18,FALSE)</f>
      </c>
      <c r="U1320">
        <v>2100006717877</v>
      </c>
      <c r="V1320">
        <f>IF(VLOOKUP(G1320,Sku_Consolidated!A2:S957,19,FALSE)="SHOWCASE", VLOOKUP(E1320,Store_Showcase!B2:L144,11, FALSE), IF(VLOOKUP(G1320,Sku_Consolidated!A2:S957,19,FALSE)="VAM",VLOOKUP(E1320,Store_VAM!B2:L273,11, FALSE),VLOOKUP(E1320,Store_SRP!B2:L110,11, FALSE)))</f>
      </c>
      <c r="W1320">
        <f>VLOOKUP(G1320,Sku_Consolidated!A2:W957,11,FALSE)</f>
      </c>
      <c r="X1320">
        <f>VLOOKUP(G1320,Sku_Consolidated!A2:H957,8,FALSE)</f>
      </c>
      <c r="Y1320">
        <f>VLOOKUP(G1320,Sku_Consolidated!A2:I957,9,FALSE)</f>
      </c>
      <c r="Z1320" t="s">
        <v>38</v>
      </c>
      <c r="AA1320">
        <f>VLOOKUP(G1320,Sku_Consolidated!A2:E957,5,FALSE)</f>
      </c>
      <c r="AB1320">
        <f>IF(VLOOKUP(G1320,Sku_Consolidated!A2:S957,19,FALSE)="SHOWCASE", VLOOKUP(E1320,Store_Showcase!B2:N144,13, FALSE), IF(VLOOKUP(G1320,Sku_Consolidated!A2:S957,19,FALSE)="VAM",VLOOKUP(E1320,Store_VAM!B2:N273,13, FALSE),VLOOKUP(E1320,Store_SRP!B2:N110,13, FALSE)))</f>
      </c>
      <c r="AC1320">
        <f>IF(IFERROR(AB1320,TRUE)=TRUE, "-","OK")</f>
      </c>
      <c r="AD1320" s="8" t="s">
        <v>2861</v>
      </c>
      <c r="AE1320" s="8" t="s">
        <v>39</v>
      </c>
      <c r="AF1320">
        <f>IF(IFERROR(VLOOKUP(E1320,Store_Showcase!B2:H144,{5}, FALSE), TRUE)=TRUE, IF(IFERROR(VLOOKUP(E1320,Store_SRP!B2:H110,{5}, FALSE), TRUE)=TRUE,VLOOKUP(E1320,Store_VAM!B2:H273,{5}, FALSE),VLOOKUP(E1320,Store_SRP!B2:H110,{5}, FALSE)), VLOOKUP(E1320,Store_Showcase!B2:H144,{5}, FALSE))</f>
      </c>
      <c r="AG1320">
        <f>IF(IFERROR(VLOOKUP(E1320,Store_Showcase!B2:H144,{6}, FALSE), TRUE)=TRUE, IF(IFERROR(VLOOKUP(E1320,Store_SRP!B2:H110,{6}, FALSE), TRUE)=TRUE,VLOOKUP(E1320,Store_VAM!B2:H273,{6}, FALSE),VLOOKUP(E1320,Store_SRP!B2:H110,{6}, FALSE)), VLOOKUP(E1320,Store_Showcase!B2:H144,{6}, FALSE))</f>
      </c>
      <c r="AH1320">
        <f>VLOOKUP(G1320,Sku_Consolidated!A2:R957,18,FALSE)</f>
      </c>
      <c r="AI1320">
        <f>VLOOKUP(G1320,Sku_Consolidated!A2:S957,19,FALSE)</f>
      </c>
      <c r="AJ1320">
        <f>VLOOKUP(G1320,Sku_Consolidated!A2:T957,20,FALSE)</f>
      </c>
    </row>
    <row r="1321" spans="1:36" x14ac:dyDescent="0.25">
      <c r="A1321">
        <v>2024</v>
      </c>
      <c r="B1321" t="s">
        <v>31</v>
      </c>
      <c r="C1321" t="s">
        <v>32</v>
      </c>
      <c r="D1321" t="s">
        <v>33</v>
      </c>
      <c r="E1321">
        <v>620</v>
      </c>
      <c r="F1321">
        <f>IF(IFERROR(VLOOKUP(E1321,Store_Showcase!B2:H144,{2}, FALSE), TRUE)=TRUE, IF(IFERROR(VLOOKUP(E1321,Store_SRP!B2:H110,{2}, FALSE), TRUE)=TRUE,VLOOKUP(E1321,Store_VAM!B2:H273,{2}, FALSE),VLOOKUP(E1321,Store_SRP!B2:H110,{2}, FALSE)), VLOOKUP(E1321,Store_Showcase!B2:H144,{2}, FALSE))</f>
      </c>
      <c r="G1321">
        <v>691199</v>
      </c>
      <c r="H1321" t="s">
        <v>2291</v>
      </c>
      <c r="I1321" s="8" t="s">
        <v>2627</v>
      </c>
      <c r="J1321" t="s">
        <v>493</v>
      </c>
      <c r="K1321" s="8">
        <f>IF(J1321="PCK", I1321, 0)</f>
      </c>
      <c r="L1321" s="8">
        <f>IF(J1321="KLS", I1321, IF(J1321="PCK", I1321*VLOOKUP(G1321,Sku_Consolidated!A2:U957,21, FALSE),I1321*VLOOKUP(G1321,Sku_Consolidated!A2:U957,21, FALSE)))</f>
      </c>
      <c r="M1321" s="8">
        <f>IF(J1321="PCS", I1321, 0)</f>
      </c>
      <c r="N1321" s="8" t="s">
        <v>2861</v>
      </c>
      <c r="O1321" s="8">
        <f>N1321 * VLOOKUP(E1321&amp;VLOOKUP(G1321,Sku_Consolidated!A2:Q957,17,FALSE),Sku_CommRate!A2:E1002, 5, FALSE)</f>
      </c>
      <c r="P1321" s="8">
        <f>N1321 - O1321</f>
      </c>
      <c r="Q1321">
        <f>VLOOKUP(G1321,Sku_Consolidated!A2:G957,7, FALSE)</f>
      </c>
      <c r="R1321">
        <f>IF(IFERROR(VLOOKUP(E1321,Store_Showcase!B2:H144,7, FALSE), TRUE)=TRUE, IF(IFERROR(VLOOKUP(E1321,Store_SRP!B2:H110,7, FALSE), TRUE)=TRUE,VLOOKUP(E1321,Store_VAM!B2:H273,7, FALSE),VLOOKUP(E1321,Store_SRP!B2:H110,7, FALSE)), VLOOKUP(E1321,Store_Showcase!B2:H144,7, FALSE))</f>
      </c>
      <c r="S1321">
        <f>IF(IFERROR(VLOOKUP(E1321,Store_Showcase!B2:I144,8, FALSE), TRUE)=TRUE, IF(IFERROR(VLOOKUP(E1321,Store_SRP!B2:I110,8, FALSE), TRUE)=TRUE,VLOOKUP(E1321,Store_VAM!B2:I273,8, FALSE),VLOOKUP(E1321,Store_SRP!B2:I110,8, FALSE)), VLOOKUP(E1321,Store_Showcase!B2:I144,8, FALSE))</f>
      </c>
      <c r="T1321">
        <f>VLOOKUP(G1321,Sku_Consolidated!A2:R957,18,FALSE)</f>
      </c>
      <c r="U1321">
        <v>7985867</v>
      </c>
      <c r="V1321">
        <f>IF(VLOOKUP(G1321,Sku_Consolidated!A2:S957,19,FALSE)="SHOWCASE", VLOOKUP(E1321,Store_Showcase!B2:L144,11, FALSE), IF(VLOOKUP(G1321,Sku_Consolidated!A2:S957,19,FALSE)="VAM",VLOOKUP(E1321,Store_VAM!B2:L273,11, FALSE),VLOOKUP(E1321,Store_SRP!B2:L110,11, FALSE)))</f>
      </c>
      <c r="W1321">
        <f>VLOOKUP(G1321,Sku_Consolidated!A2:W957,11,FALSE)</f>
      </c>
      <c r="X1321">
        <f>VLOOKUP(G1321,Sku_Consolidated!A2:H957,8,FALSE)</f>
      </c>
      <c r="Y1321">
        <f>VLOOKUP(G1321,Sku_Consolidated!A2:I957,9,FALSE)</f>
      </c>
      <c r="Z1321" t="s">
        <v>38</v>
      </c>
      <c r="AA1321">
        <f>VLOOKUP(G1321,Sku_Consolidated!A2:E957,5,FALSE)</f>
      </c>
      <c r="AB1321">
        <f>IF(VLOOKUP(G1321,Sku_Consolidated!A2:S957,19,FALSE)="SHOWCASE", VLOOKUP(E1321,Store_Showcase!B2:N144,13, FALSE), IF(VLOOKUP(G1321,Sku_Consolidated!A2:S957,19,FALSE)="VAM",VLOOKUP(E1321,Store_VAM!B2:N273,13, FALSE),VLOOKUP(E1321,Store_SRP!B2:N110,13, FALSE)))</f>
      </c>
      <c r="AC1321">
        <f>IF(IFERROR(AB1321,TRUE)=TRUE, "-","OK")</f>
      </c>
      <c r="AD1321" s="8" t="s">
        <v>2861</v>
      </c>
      <c r="AE1321" s="8" t="s">
        <v>39</v>
      </c>
      <c r="AF1321">
        <f>IF(IFERROR(VLOOKUP(E1321,Store_Showcase!B2:H144,{5}, FALSE), TRUE)=TRUE, IF(IFERROR(VLOOKUP(E1321,Store_SRP!B2:H110,{5}, FALSE), TRUE)=TRUE,VLOOKUP(E1321,Store_VAM!B2:H273,{5}, FALSE),VLOOKUP(E1321,Store_SRP!B2:H110,{5}, FALSE)), VLOOKUP(E1321,Store_Showcase!B2:H144,{5}, FALSE))</f>
      </c>
      <c r="AG1321">
        <f>IF(IFERROR(VLOOKUP(E1321,Store_Showcase!B2:H144,{6}, FALSE), TRUE)=TRUE, IF(IFERROR(VLOOKUP(E1321,Store_SRP!B2:H110,{6}, FALSE), TRUE)=TRUE,VLOOKUP(E1321,Store_VAM!B2:H273,{6}, FALSE),VLOOKUP(E1321,Store_SRP!B2:H110,{6}, FALSE)), VLOOKUP(E1321,Store_Showcase!B2:H144,{6}, FALSE))</f>
      </c>
      <c r="AH1321">
        <f>VLOOKUP(G1321,Sku_Consolidated!A2:R957,18,FALSE)</f>
      </c>
      <c r="AI1321">
        <f>VLOOKUP(G1321,Sku_Consolidated!A2:S957,19,FALSE)</f>
      </c>
      <c r="AJ1321">
        <f>VLOOKUP(G1321,Sku_Consolidated!A2:T957,20,FALSE)</f>
      </c>
    </row>
    <row r="1322" spans="1:36" x14ac:dyDescent="0.25">
      <c r="A1322">
        <v>2024</v>
      </c>
      <c r="B1322" t="s">
        <v>31</v>
      </c>
      <c r="C1322" t="s">
        <v>32</v>
      </c>
      <c r="D1322" t="s">
        <v>33</v>
      </c>
      <c r="E1322">
        <v>613</v>
      </c>
      <c r="F1322">
        <f>IF(IFERROR(VLOOKUP(E1322,Store_Showcase!B2:H144,{2}, FALSE), TRUE)=TRUE, IF(IFERROR(VLOOKUP(E1322,Store_SRP!B2:H110,{2}, FALSE), TRUE)=TRUE,VLOOKUP(E1322,Store_VAM!B2:H273,{2}, FALSE),VLOOKUP(E1322,Store_SRP!B2:H110,{2}, FALSE)), VLOOKUP(E1322,Store_Showcase!B2:H144,{2}, FALSE))</f>
      </c>
      <c r="G1322">
        <v>671860</v>
      </c>
      <c r="H1322" t="s">
        <v>1458</v>
      </c>
      <c r="I1322" s="8" t="s">
        <v>2627</v>
      </c>
      <c r="J1322" t="s">
        <v>493</v>
      </c>
      <c r="K1322" s="8">
        <f>IF(J1322="PCK", I1322, 0)</f>
      </c>
      <c r="L1322" s="8">
        <f>IF(J1322="KLS", I1322, IF(J1322="PCK", I1322*VLOOKUP(G1322,Sku_Consolidated!A2:U957,21, FALSE),I1322*VLOOKUP(G1322,Sku_Consolidated!A2:U957,21, FALSE)))</f>
      </c>
      <c r="M1322" s="8">
        <f>IF(J1322="PCS", I1322, 0)</f>
      </c>
      <c r="N1322" s="8" t="s">
        <v>2861</v>
      </c>
      <c r="O1322" s="8">
        <f>N1322 * VLOOKUP(E1322&amp;VLOOKUP(G1322,Sku_Consolidated!A2:Q957,17,FALSE),Sku_CommRate!A2:E1002, 5, FALSE)</f>
      </c>
      <c r="P1322" s="8">
        <f>N1322 - O1322</f>
      </c>
      <c r="Q1322">
        <f>VLOOKUP(G1322,Sku_Consolidated!A2:G957,7, FALSE)</f>
      </c>
      <c r="R1322">
        <f>IF(IFERROR(VLOOKUP(E1322,Store_Showcase!B2:H144,7, FALSE), TRUE)=TRUE, IF(IFERROR(VLOOKUP(E1322,Store_SRP!B2:H110,7, FALSE), TRUE)=TRUE,VLOOKUP(E1322,Store_VAM!B2:H273,7, FALSE),VLOOKUP(E1322,Store_SRP!B2:H110,7, FALSE)), VLOOKUP(E1322,Store_Showcase!B2:H144,7, FALSE))</f>
      </c>
      <c r="S1322">
        <f>IF(IFERROR(VLOOKUP(E1322,Store_Showcase!B2:I144,8, FALSE), TRUE)=TRUE, IF(IFERROR(VLOOKUP(E1322,Store_SRP!B2:I110,8, FALSE), TRUE)=TRUE,VLOOKUP(E1322,Store_VAM!B2:I273,8, FALSE),VLOOKUP(E1322,Store_SRP!B2:I110,8, FALSE)), VLOOKUP(E1322,Store_Showcase!B2:I144,8, FALSE))</f>
      </c>
      <c r="T1322">
        <f>VLOOKUP(G1322,Sku_Consolidated!A2:R957,18,FALSE)</f>
      </c>
      <c r="U1322">
        <v>2100006718607</v>
      </c>
      <c r="V1322">
        <f>IF(VLOOKUP(G1322,Sku_Consolidated!A2:S957,19,FALSE)="SHOWCASE", VLOOKUP(E1322,Store_Showcase!B2:L144,11, FALSE), IF(VLOOKUP(G1322,Sku_Consolidated!A2:S957,19,FALSE)="VAM",VLOOKUP(E1322,Store_VAM!B2:L273,11, FALSE),VLOOKUP(E1322,Store_SRP!B2:L110,11, FALSE)))</f>
      </c>
      <c r="W1322">
        <f>VLOOKUP(G1322,Sku_Consolidated!A2:W957,11,FALSE)</f>
      </c>
      <c r="X1322">
        <f>VLOOKUP(G1322,Sku_Consolidated!A2:H957,8,FALSE)</f>
      </c>
      <c r="Y1322">
        <f>VLOOKUP(G1322,Sku_Consolidated!A2:I957,9,FALSE)</f>
      </c>
      <c r="Z1322" t="s">
        <v>38</v>
      </c>
      <c r="AA1322">
        <f>VLOOKUP(G1322,Sku_Consolidated!A2:E957,5,FALSE)</f>
      </c>
      <c r="AB1322">
        <f>IF(VLOOKUP(G1322,Sku_Consolidated!A2:S957,19,FALSE)="SHOWCASE", VLOOKUP(E1322,Store_Showcase!B2:N144,13, FALSE), IF(VLOOKUP(G1322,Sku_Consolidated!A2:S957,19,FALSE)="VAM",VLOOKUP(E1322,Store_VAM!B2:N273,13, FALSE),VLOOKUP(E1322,Store_SRP!B2:N110,13, FALSE)))</f>
      </c>
      <c r="AC1322">
        <f>IF(IFERROR(AB1322,TRUE)=TRUE, "-","OK")</f>
      </c>
      <c r="AD1322" s="8" t="s">
        <v>2861</v>
      </c>
      <c r="AE1322" s="8" t="s">
        <v>39</v>
      </c>
      <c r="AF1322">
        <f>IF(IFERROR(VLOOKUP(E1322,Store_Showcase!B2:H144,{5}, FALSE), TRUE)=TRUE, IF(IFERROR(VLOOKUP(E1322,Store_SRP!B2:H110,{5}, FALSE), TRUE)=TRUE,VLOOKUP(E1322,Store_VAM!B2:H273,{5}, FALSE),VLOOKUP(E1322,Store_SRP!B2:H110,{5}, FALSE)), VLOOKUP(E1322,Store_Showcase!B2:H144,{5}, FALSE))</f>
      </c>
      <c r="AG1322">
        <f>IF(IFERROR(VLOOKUP(E1322,Store_Showcase!B2:H144,{6}, FALSE), TRUE)=TRUE, IF(IFERROR(VLOOKUP(E1322,Store_SRP!B2:H110,{6}, FALSE), TRUE)=TRUE,VLOOKUP(E1322,Store_VAM!B2:H273,{6}, FALSE),VLOOKUP(E1322,Store_SRP!B2:H110,{6}, FALSE)), VLOOKUP(E1322,Store_Showcase!B2:H144,{6}, FALSE))</f>
      </c>
      <c r="AH1322">
        <f>VLOOKUP(G1322,Sku_Consolidated!A2:R957,18,FALSE)</f>
      </c>
      <c r="AI1322">
        <f>VLOOKUP(G1322,Sku_Consolidated!A2:S957,19,FALSE)</f>
      </c>
      <c r="AJ1322">
        <f>VLOOKUP(G1322,Sku_Consolidated!A2:T957,20,FALSE)</f>
      </c>
    </row>
    <row r="1323" spans="1:36" x14ac:dyDescent="0.25">
      <c r="A1323">
        <v>2024</v>
      </c>
      <c r="B1323" t="s">
        <v>31</v>
      </c>
      <c r="C1323" t="s">
        <v>32</v>
      </c>
      <c r="D1323" t="s">
        <v>33</v>
      </c>
      <c r="E1323">
        <v>245</v>
      </c>
      <c r="F1323">
        <f>IF(IFERROR(VLOOKUP(E1323,Store_Showcase!B2:H144,{2}, FALSE), TRUE)=TRUE, IF(IFERROR(VLOOKUP(E1323,Store_SRP!B2:H110,{2}, FALSE), TRUE)=TRUE,VLOOKUP(E1323,Store_VAM!B2:H273,{2}, FALSE),VLOOKUP(E1323,Store_SRP!B2:H110,{2}, FALSE)), VLOOKUP(E1323,Store_Showcase!B2:H144,{2}, FALSE))</f>
      </c>
      <c r="G1323">
        <v>687763</v>
      </c>
      <c r="H1323" t="s">
        <v>1298</v>
      </c>
      <c r="I1323" s="8" t="s">
        <v>2627</v>
      </c>
      <c r="J1323" t="s">
        <v>493</v>
      </c>
      <c r="K1323" s="8">
        <f>IF(J1323="PCK", I1323, 0)</f>
      </c>
      <c r="L1323" s="8">
        <f>IF(J1323="KLS", I1323, IF(J1323="PCK", I1323*VLOOKUP(G1323,Sku_Consolidated!A2:U957,21, FALSE),I1323*VLOOKUP(G1323,Sku_Consolidated!A2:U957,21, FALSE)))</f>
      </c>
      <c r="M1323" s="8">
        <f>IF(J1323="PCS", I1323, 0)</f>
      </c>
      <c r="N1323" s="8" t="s">
        <v>2862</v>
      </c>
      <c r="O1323" s="8">
        <f>N1323 * VLOOKUP(E1323&amp;VLOOKUP(G1323,Sku_Consolidated!A2:Q957,17,FALSE),Sku_CommRate!A2:E1002, 5, FALSE)</f>
      </c>
      <c r="P1323" s="8">
        <f>N1323 - O1323</f>
      </c>
      <c r="Q1323">
        <f>VLOOKUP(G1323,Sku_Consolidated!A2:G957,7, FALSE)</f>
      </c>
      <c r="R1323">
        <f>IF(IFERROR(VLOOKUP(E1323,Store_Showcase!B2:H144,7, FALSE), TRUE)=TRUE, IF(IFERROR(VLOOKUP(E1323,Store_SRP!B2:H110,7, FALSE), TRUE)=TRUE,VLOOKUP(E1323,Store_VAM!B2:H273,7, FALSE),VLOOKUP(E1323,Store_SRP!B2:H110,7, FALSE)), VLOOKUP(E1323,Store_Showcase!B2:H144,7, FALSE))</f>
      </c>
      <c r="S1323">
        <f>IF(IFERROR(VLOOKUP(E1323,Store_Showcase!B2:I144,8, FALSE), TRUE)=TRUE, IF(IFERROR(VLOOKUP(E1323,Store_SRP!B2:I110,8, FALSE), TRUE)=TRUE,VLOOKUP(E1323,Store_VAM!B2:I273,8, FALSE),VLOOKUP(E1323,Store_SRP!B2:I110,8, FALSE)), VLOOKUP(E1323,Store_Showcase!B2:I144,8, FALSE))</f>
      </c>
      <c r="T1323">
        <f>VLOOKUP(G1323,Sku_Consolidated!A2:R957,18,FALSE)</f>
      </c>
      <c r="U1323">
        <v>4806532531540</v>
      </c>
      <c r="V1323">
        <f>IF(VLOOKUP(G1323,Sku_Consolidated!A2:S957,19,FALSE)="SHOWCASE", VLOOKUP(E1323,Store_Showcase!B2:L144,11, FALSE), IF(VLOOKUP(G1323,Sku_Consolidated!A2:S957,19,FALSE)="VAM",VLOOKUP(E1323,Store_VAM!B2:L273,11, FALSE),VLOOKUP(E1323,Store_SRP!B2:L110,11, FALSE)))</f>
      </c>
      <c r="W1323">
        <f>VLOOKUP(G1323,Sku_Consolidated!A2:W957,11,FALSE)</f>
      </c>
      <c r="X1323">
        <f>VLOOKUP(G1323,Sku_Consolidated!A2:H957,8,FALSE)</f>
      </c>
      <c r="Y1323">
        <f>VLOOKUP(G1323,Sku_Consolidated!A2:I957,9,FALSE)</f>
      </c>
      <c r="Z1323" t="s">
        <v>38</v>
      </c>
      <c r="AA1323">
        <f>VLOOKUP(G1323,Sku_Consolidated!A2:E957,5,FALSE)</f>
      </c>
      <c r="AB1323">
        <f>IF(VLOOKUP(G1323,Sku_Consolidated!A2:S957,19,FALSE)="SHOWCASE", VLOOKUP(E1323,Store_Showcase!B2:N144,13, FALSE), IF(VLOOKUP(G1323,Sku_Consolidated!A2:S957,19,FALSE)="VAM",VLOOKUP(E1323,Store_VAM!B2:N273,13, FALSE),VLOOKUP(E1323,Store_SRP!B2:N110,13, FALSE)))</f>
      </c>
      <c r="AC1323">
        <f>IF(IFERROR(AB1323,TRUE)=TRUE, "-","OK")</f>
      </c>
      <c r="AD1323" s="8" t="s">
        <v>2863</v>
      </c>
      <c r="AE1323" s="8" t="s">
        <v>2864</v>
      </c>
      <c r="AF1323">
        <f>IF(IFERROR(VLOOKUP(E1323,Store_Showcase!B2:H144,{5}, FALSE), TRUE)=TRUE, IF(IFERROR(VLOOKUP(E1323,Store_SRP!B2:H110,{5}, FALSE), TRUE)=TRUE,VLOOKUP(E1323,Store_VAM!B2:H273,{5}, FALSE),VLOOKUP(E1323,Store_SRP!B2:H110,{5}, FALSE)), VLOOKUP(E1323,Store_Showcase!B2:H144,{5}, FALSE))</f>
      </c>
      <c r="AG1323">
        <f>IF(IFERROR(VLOOKUP(E1323,Store_Showcase!B2:H144,{6}, FALSE), TRUE)=TRUE, IF(IFERROR(VLOOKUP(E1323,Store_SRP!B2:H110,{6}, FALSE), TRUE)=TRUE,VLOOKUP(E1323,Store_VAM!B2:H273,{6}, FALSE),VLOOKUP(E1323,Store_SRP!B2:H110,{6}, FALSE)), VLOOKUP(E1323,Store_Showcase!B2:H144,{6}, FALSE))</f>
      </c>
      <c r="AH1323">
        <f>VLOOKUP(G1323,Sku_Consolidated!A2:R957,18,FALSE)</f>
      </c>
      <c r="AI1323">
        <f>VLOOKUP(G1323,Sku_Consolidated!A2:S957,19,FALSE)</f>
      </c>
      <c r="AJ1323">
        <f>VLOOKUP(G1323,Sku_Consolidated!A2:T957,20,FALSE)</f>
      </c>
    </row>
    <row r="1324" spans="1:36" x14ac:dyDescent="0.25">
      <c r="A1324">
        <v>2024</v>
      </c>
      <c r="B1324" t="s">
        <v>31</v>
      </c>
      <c r="C1324" t="s">
        <v>32</v>
      </c>
      <c r="D1324" t="s">
        <v>33</v>
      </c>
      <c r="E1324">
        <v>818</v>
      </c>
      <c r="F1324">
        <f>IF(IFERROR(VLOOKUP(E1324,Store_Showcase!B2:H144,{2}, FALSE), TRUE)=TRUE, IF(IFERROR(VLOOKUP(E1324,Store_SRP!B2:H110,{2}, FALSE), TRUE)=TRUE,VLOOKUP(E1324,Store_VAM!B2:H273,{2}, FALSE),VLOOKUP(E1324,Store_SRP!B2:H110,{2}, FALSE)), VLOOKUP(E1324,Store_Showcase!B2:H144,{2}, FALSE))</f>
      </c>
      <c r="G1324">
        <v>687763</v>
      </c>
      <c r="H1324" t="s">
        <v>1298</v>
      </c>
      <c r="I1324" s="8" t="s">
        <v>2627</v>
      </c>
      <c r="J1324" t="s">
        <v>493</v>
      </c>
      <c r="K1324" s="8">
        <f>IF(J1324="PCK", I1324, 0)</f>
      </c>
      <c r="L1324" s="8">
        <f>IF(J1324="KLS", I1324, IF(J1324="PCK", I1324*VLOOKUP(G1324,Sku_Consolidated!A2:U957,21, FALSE),I1324*VLOOKUP(G1324,Sku_Consolidated!A2:U957,21, FALSE)))</f>
      </c>
      <c r="M1324" s="8">
        <f>IF(J1324="PCS", I1324, 0)</f>
      </c>
      <c r="N1324" s="8" t="s">
        <v>2862</v>
      </c>
      <c r="O1324" s="8">
        <f>N1324 * VLOOKUP(E1324&amp;VLOOKUP(G1324,Sku_Consolidated!A2:Q957,17,FALSE),Sku_CommRate!A2:E1002, 5, FALSE)</f>
      </c>
      <c r="P1324" s="8">
        <f>N1324 - O1324</f>
      </c>
      <c r="Q1324">
        <f>VLOOKUP(G1324,Sku_Consolidated!A2:G957,7, FALSE)</f>
      </c>
      <c r="R1324">
        <f>IF(IFERROR(VLOOKUP(E1324,Store_Showcase!B2:H144,7, FALSE), TRUE)=TRUE, IF(IFERROR(VLOOKUP(E1324,Store_SRP!B2:H110,7, FALSE), TRUE)=TRUE,VLOOKUP(E1324,Store_VAM!B2:H273,7, FALSE),VLOOKUP(E1324,Store_SRP!B2:H110,7, FALSE)), VLOOKUP(E1324,Store_Showcase!B2:H144,7, FALSE))</f>
      </c>
      <c r="S1324">
        <f>IF(IFERROR(VLOOKUP(E1324,Store_Showcase!B2:I144,8, FALSE), TRUE)=TRUE, IF(IFERROR(VLOOKUP(E1324,Store_SRP!B2:I110,8, FALSE), TRUE)=TRUE,VLOOKUP(E1324,Store_VAM!B2:I273,8, FALSE),VLOOKUP(E1324,Store_SRP!B2:I110,8, FALSE)), VLOOKUP(E1324,Store_Showcase!B2:I144,8, FALSE))</f>
      </c>
      <c r="T1324">
        <f>VLOOKUP(G1324,Sku_Consolidated!A2:R957,18,FALSE)</f>
      </c>
      <c r="U1324">
        <v>4806532531540</v>
      </c>
      <c r="V1324">
        <f>IF(VLOOKUP(G1324,Sku_Consolidated!A2:S957,19,FALSE)="SHOWCASE", VLOOKUP(E1324,Store_Showcase!B2:L144,11, FALSE), IF(VLOOKUP(G1324,Sku_Consolidated!A2:S957,19,FALSE)="VAM",VLOOKUP(E1324,Store_VAM!B2:L273,11, FALSE),VLOOKUP(E1324,Store_SRP!B2:L110,11, FALSE)))</f>
      </c>
      <c r="W1324">
        <f>VLOOKUP(G1324,Sku_Consolidated!A2:W957,11,FALSE)</f>
      </c>
      <c r="X1324">
        <f>VLOOKUP(G1324,Sku_Consolidated!A2:H957,8,FALSE)</f>
      </c>
      <c r="Y1324">
        <f>VLOOKUP(G1324,Sku_Consolidated!A2:I957,9,FALSE)</f>
      </c>
      <c r="Z1324" t="s">
        <v>38</v>
      </c>
      <c r="AA1324">
        <f>VLOOKUP(G1324,Sku_Consolidated!A2:E957,5,FALSE)</f>
      </c>
      <c r="AB1324">
        <f>IF(VLOOKUP(G1324,Sku_Consolidated!A2:S957,19,FALSE)="SHOWCASE", VLOOKUP(E1324,Store_Showcase!B2:N144,13, FALSE), IF(VLOOKUP(G1324,Sku_Consolidated!A2:S957,19,FALSE)="VAM",VLOOKUP(E1324,Store_VAM!B2:N273,13, FALSE),VLOOKUP(E1324,Store_SRP!B2:N110,13, FALSE)))</f>
      </c>
      <c r="AC1324">
        <f>IF(IFERROR(AB1324,TRUE)=TRUE, "-","OK")</f>
      </c>
      <c r="AD1324" s="8" t="s">
        <v>2863</v>
      </c>
      <c r="AE1324" s="8" t="s">
        <v>2864</v>
      </c>
      <c r="AF1324">
        <f>IF(IFERROR(VLOOKUP(E1324,Store_Showcase!B2:H144,{5}, FALSE), TRUE)=TRUE, IF(IFERROR(VLOOKUP(E1324,Store_SRP!B2:H110,{5}, FALSE), TRUE)=TRUE,VLOOKUP(E1324,Store_VAM!B2:H273,{5}, FALSE),VLOOKUP(E1324,Store_SRP!B2:H110,{5}, FALSE)), VLOOKUP(E1324,Store_Showcase!B2:H144,{5}, FALSE))</f>
      </c>
      <c r="AG1324">
        <f>IF(IFERROR(VLOOKUP(E1324,Store_Showcase!B2:H144,{6}, FALSE), TRUE)=TRUE, IF(IFERROR(VLOOKUP(E1324,Store_SRP!B2:H110,{6}, FALSE), TRUE)=TRUE,VLOOKUP(E1324,Store_VAM!B2:H273,{6}, FALSE),VLOOKUP(E1324,Store_SRP!B2:H110,{6}, FALSE)), VLOOKUP(E1324,Store_Showcase!B2:H144,{6}, FALSE))</f>
      </c>
      <c r="AH1324">
        <f>VLOOKUP(G1324,Sku_Consolidated!A2:R957,18,FALSE)</f>
      </c>
      <c r="AI1324">
        <f>VLOOKUP(G1324,Sku_Consolidated!A2:S957,19,FALSE)</f>
      </c>
      <c r="AJ1324">
        <f>VLOOKUP(G1324,Sku_Consolidated!A2:T957,20,FALSE)</f>
      </c>
    </row>
    <row r="1325" spans="1:36" x14ac:dyDescent="0.25">
      <c r="A1325">
        <v>2024</v>
      </c>
      <c r="B1325" t="s">
        <v>31</v>
      </c>
      <c r="C1325" t="s">
        <v>32</v>
      </c>
      <c r="D1325" t="s">
        <v>33</v>
      </c>
      <c r="E1325">
        <v>101</v>
      </c>
      <c r="F1325">
        <f>IF(IFERROR(VLOOKUP(E1325,Store_Showcase!B2:H144,{2}, FALSE), TRUE)=TRUE, IF(IFERROR(VLOOKUP(E1325,Store_SRP!B2:H110,{2}, FALSE), TRUE)=TRUE,VLOOKUP(E1325,Store_VAM!B2:H273,{2}, FALSE),VLOOKUP(E1325,Store_SRP!B2:H110,{2}, FALSE)), VLOOKUP(E1325,Store_Showcase!B2:H144,{2}, FALSE))</f>
      </c>
      <c r="G1325">
        <v>687763</v>
      </c>
      <c r="H1325" t="s">
        <v>1298</v>
      </c>
      <c r="I1325" s="8" t="s">
        <v>2627</v>
      </c>
      <c r="J1325" t="s">
        <v>493</v>
      </c>
      <c r="K1325" s="8">
        <f>IF(J1325="PCK", I1325, 0)</f>
      </c>
      <c r="L1325" s="8">
        <f>IF(J1325="KLS", I1325, IF(J1325="PCK", I1325*VLOOKUP(G1325,Sku_Consolidated!A2:U957,21, FALSE),I1325*VLOOKUP(G1325,Sku_Consolidated!A2:U957,21, FALSE)))</f>
      </c>
      <c r="M1325" s="8">
        <f>IF(J1325="PCS", I1325, 0)</f>
      </c>
      <c r="N1325" s="8" t="s">
        <v>2862</v>
      </c>
      <c r="O1325" s="8">
        <f>N1325 * VLOOKUP(E1325&amp;VLOOKUP(G1325,Sku_Consolidated!A2:Q957,17,FALSE),Sku_CommRate!A2:E1002, 5, FALSE)</f>
      </c>
      <c r="P1325" s="8">
        <f>N1325 - O1325</f>
      </c>
      <c r="Q1325">
        <f>VLOOKUP(G1325,Sku_Consolidated!A2:G957,7, FALSE)</f>
      </c>
      <c r="R1325">
        <f>IF(IFERROR(VLOOKUP(E1325,Store_Showcase!B2:H144,7, FALSE), TRUE)=TRUE, IF(IFERROR(VLOOKUP(E1325,Store_SRP!B2:H110,7, FALSE), TRUE)=TRUE,VLOOKUP(E1325,Store_VAM!B2:H273,7, FALSE),VLOOKUP(E1325,Store_SRP!B2:H110,7, FALSE)), VLOOKUP(E1325,Store_Showcase!B2:H144,7, FALSE))</f>
      </c>
      <c r="S1325">
        <f>IF(IFERROR(VLOOKUP(E1325,Store_Showcase!B2:I144,8, FALSE), TRUE)=TRUE, IF(IFERROR(VLOOKUP(E1325,Store_SRP!B2:I110,8, FALSE), TRUE)=TRUE,VLOOKUP(E1325,Store_VAM!B2:I273,8, FALSE),VLOOKUP(E1325,Store_SRP!B2:I110,8, FALSE)), VLOOKUP(E1325,Store_Showcase!B2:I144,8, FALSE))</f>
      </c>
      <c r="T1325">
        <f>VLOOKUP(G1325,Sku_Consolidated!A2:R957,18,FALSE)</f>
      </c>
      <c r="U1325">
        <v>4806532531540</v>
      </c>
      <c r="V1325">
        <f>IF(VLOOKUP(G1325,Sku_Consolidated!A2:S957,19,FALSE)="SHOWCASE", VLOOKUP(E1325,Store_Showcase!B2:L144,11, FALSE), IF(VLOOKUP(G1325,Sku_Consolidated!A2:S957,19,FALSE)="VAM",VLOOKUP(E1325,Store_VAM!B2:L273,11, FALSE),VLOOKUP(E1325,Store_SRP!B2:L110,11, FALSE)))</f>
      </c>
      <c r="W1325">
        <f>VLOOKUP(G1325,Sku_Consolidated!A2:W957,11,FALSE)</f>
      </c>
      <c r="X1325">
        <f>VLOOKUP(G1325,Sku_Consolidated!A2:H957,8,FALSE)</f>
      </c>
      <c r="Y1325">
        <f>VLOOKUP(G1325,Sku_Consolidated!A2:I957,9,FALSE)</f>
      </c>
      <c r="Z1325" t="s">
        <v>38</v>
      </c>
      <c r="AA1325">
        <f>VLOOKUP(G1325,Sku_Consolidated!A2:E957,5,FALSE)</f>
      </c>
      <c r="AB1325">
        <f>IF(VLOOKUP(G1325,Sku_Consolidated!A2:S957,19,FALSE)="SHOWCASE", VLOOKUP(E1325,Store_Showcase!B2:N144,13, FALSE), IF(VLOOKUP(G1325,Sku_Consolidated!A2:S957,19,FALSE)="VAM",VLOOKUP(E1325,Store_VAM!B2:N273,13, FALSE),VLOOKUP(E1325,Store_SRP!B2:N110,13, FALSE)))</f>
      </c>
      <c r="AC1325">
        <f>IF(IFERROR(AB1325,TRUE)=TRUE, "-","OK")</f>
      </c>
      <c r="AD1325" s="8" t="s">
        <v>2863</v>
      </c>
      <c r="AE1325" s="8" t="s">
        <v>2864</v>
      </c>
      <c r="AF1325">
        <f>IF(IFERROR(VLOOKUP(E1325,Store_Showcase!B2:H144,{5}, FALSE), TRUE)=TRUE, IF(IFERROR(VLOOKUP(E1325,Store_SRP!B2:H110,{5}, FALSE), TRUE)=TRUE,VLOOKUP(E1325,Store_VAM!B2:H273,{5}, FALSE),VLOOKUP(E1325,Store_SRP!B2:H110,{5}, FALSE)), VLOOKUP(E1325,Store_Showcase!B2:H144,{5}, FALSE))</f>
      </c>
      <c r="AG1325">
        <f>IF(IFERROR(VLOOKUP(E1325,Store_Showcase!B2:H144,{6}, FALSE), TRUE)=TRUE, IF(IFERROR(VLOOKUP(E1325,Store_SRP!B2:H110,{6}, FALSE), TRUE)=TRUE,VLOOKUP(E1325,Store_VAM!B2:H273,{6}, FALSE),VLOOKUP(E1325,Store_SRP!B2:H110,{6}, FALSE)), VLOOKUP(E1325,Store_Showcase!B2:H144,{6}, FALSE))</f>
      </c>
      <c r="AH1325">
        <f>VLOOKUP(G1325,Sku_Consolidated!A2:R957,18,FALSE)</f>
      </c>
      <c r="AI1325">
        <f>VLOOKUP(G1325,Sku_Consolidated!A2:S957,19,FALSE)</f>
      </c>
      <c r="AJ1325">
        <f>VLOOKUP(G1325,Sku_Consolidated!A2:T957,20,FALSE)</f>
      </c>
    </row>
    <row r="1326" spans="1:36" x14ac:dyDescent="0.25">
      <c r="A1326">
        <v>2024</v>
      </c>
      <c r="B1326" t="s">
        <v>31</v>
      </c>
      <c r="C1326" t="s">
        <v>32</v>
      </c>
      <c r="D1326" t="s">
        <v>33</v>
      </c>
      <c r="E1326">
        <v>251</v>
      </c>
      <c r="F1326">
        <f>IF(IFERROR(VLOOKUP(E1326,Store_Showcase!B2:H144,{2}, FALSE), TRUE)=TRUE, IF(IFERROR(VLOOKUP(E1326,Store_SRP!B2:H110,{2}, FALSE), TRUE)=TRUE,VLOOKUP(E1326,Store_VAM!B2:H273,{2}, FALSE),VLOOKUP(E1326,Store_SRP!B2:H110,{2}, FALSE)), VLOOKUP(E1326,Store_Showcase!B2:H144,{2}, FALSE))</f>
      </c>
      <c r="G1326">
        <v>687763</v>
      </c>
      <c r="H1326" t="s">
        <v>1298</v>
      </c>
      <c r="I1326" s="8" t="s">
        <v>2627</v>
      </c>
      <c r="J1326" t="s">
        <v>493</v>
      </c>
      <c r="K1326" s="8">
        <f>IF(J1326="PCK", I1326, 0)</f>
      </c>
      <c r="L1326" s="8">
        <f>IF(J1326="KLS", I1326, IF(J1326="PCK", I1326*VLOOKUP(G1326,Sku_Consolidated!A2:U957,21, FALSE),I1326*VLOOKUP(G1326,Sku_Consolidated!A2:U957,21, FALSE)))</f>
      </c>
      <c r="M1326" s="8">
        <f>IF(J1326="PCS", I1326, 0)</f>
      </c>
      <c r="N1326" s="8" t="s">
        <v>2862</v>
      </c>
      <c r="O1326" s="8">
        <f>N1326 * VLOOKUP(E1326&amp;VLOOKUP(G1326,Sku_Consolidated!A2:Q957,17,FALSE),Sku_CommRate!A2:E1002, 5, FALSE)</f>
      </c>
      <c r="P1326" s="8">
        <f>N1326 - O1326</f>
      </c>
      <c r="Q1326">
        <f>VLOOKUP(G1326,Sku_Consolidated!A2:G957,7, FALSE)</f>
      </c>
      <c r="R1326">
        <f>IF(IFERROR(VLOOKUP(E1326,Store_Showcase!B2:H144,7, FALSE), TRUE)=TRUE, IF(IFERROR(VLOOKUP(E1326,Store_SRP!B2:H110,7, FALSE), TRUE)=TRUE,VLOOKUP(E1326,Store_VAM!B2:H273,7, FALSE),VLOOKUP(E1326,Store_SRP!B2:H110,7, FALSE)), VLOOKUP(E1326,Store_Showcase!B2:H144,7, FALSE))</f>
      </c>
      <c r="S1326">
        <f>IF(IFERROR(VLOOKUP(E1326,Store_Showcase!B2:I144,8, FALSE), TRUE)=TRUE, IF(IFERROR(VLOOKUP(E1326,Store_SRP!B2:I110,8, FALSE), TRUE)=TRUE,VLOOKUP(E1326,Store_VAM!B2:I273,8, FALSE),VLOOKUP(E1326,Store_SRP!B2:I110,8, FALSE)), VLOOKUP(E1326,Store_Showcase!B2:I144,8, FALSE))</f>
      </c>
      <c r="T1326">
        <f>VLOOKUP(G1326,Sku_Consolidated!A2:R957,18,FALSE)</f>
      </c>
      <c r="U1326">
        <v>4806532531540</v>
      </c>
      <c r="V1326">
        <f>IF(VLOOKUP(G1326,Sku_Consolidated!A2:S957,19,FALSE)="SHOWCASE", VLOOKUP(E1326,Store_Showcase!B2:L144,11, FALSE), IF(VLOOKUP(G1326,Sku_Consolidated!A2:S957,19,FALSE)="VAM",VLOOKUP(E1326,Store_VAM!B2:L273,11, FALSE),VLOOKUP(E1326,Store_SRP!B2:L110,11, FALSE)))</f>
      </c>
      <c r="W1326">
        <f>VLOOKUP(G1326,Sku_Consolidated!A2:W957,11,FALSE)</f>
      </c>
      <c r="X1326">
        <f>VLOOKUP(G1326,Sku_Consolidated!A2:H957,8,FALSE)</f>
      </c>
      <c r="Y1326">
        <f>VLOOKUP(G1326,Sku_Consolidated!A2:I957,9,FALSE)</f>
      </c>
      <c r="Z1326" t="s">
        <v>38</v>
      </c>
      <c r="AA1326">
        <f>VLOOKUP(G1326,Sku_Consolidated!A2:E957,5,FALSE)</f>
      </c>
      <c r="AB1326">
        <f>IF(VLOOKUP(G1326,Sku_Consolidated!A2:S957,19,FALSE)="SHOWCASE", VLOOKUP(E1326,Store_Showcase!B2:N144,13, FALSE), IF(VLOOKUP(G1326,Sku_Consolidated!A2:S957,19,FALSE)="VAM",VLOOKUP(E1326,Store_VAM!B2:N273,13, FALSE),VLOOKUP(E1326,Store_SRP!B2:N110,13, FALSE)))</f>
      </c>
      <c r="AC1326">
        <f>IF(IFERROR(AB1326,TRUE)=TRUE, "-","OK")</f>
      </c>
      <c r="AD1326" s="8" t="s">
        <v>2863</v>
      </c>
      <c r="AE1326" s="8" t="s">
        <v>2864</v>
      </c>
      <c r="AF1326">
        <f>IF(IFERROR(VLOOKUP(E1326,Store_Showcase!B2:H144,{5}, FALSE), TRUE)=TRUE, IF(IFERROR(VLOOKUP(E1326,Store_SRP!B2:H110,{5}, FALSE), TRUE)=TRUE,VLOOKUP(E1326,Store_VAM!B2:H273,{5}, FALSE),VLOOKUP(E1326,Store_SRP!B2:H110,{5}, FALSE)), VLOOKUP(E1326,Store_Showcase!B2:H144,{5}, FALSE))</f>
      </c>
      <c r="AG1326">
        <f>IF(IFERROR(VLOOKUP(E1326,Store_Showcase!B2:H144,{6}, FALSE), TRUE)=TRUE, IF(IFERROR(VLOOKUP(E1326,Store_SRP!B2:H110,{6}, FALSE), TRUE)=TRUE,VLOOKUP(E1326,Store_VAM!B2:H273,{6}, FALSE),VLOOKUP(E1326,Store_SRP!B2:H110,{6}, FALSE)), VLOOKUP(E1326,Store_Showcase!B2:H144,{6}, FALSE))</f>
      </c>
      <c r="AH1326">
        <f>VLOOKUP(G1326,Sku_Consolidated!A2:R957,18,FALSE)</f>
      </c>
      <c r="AI1326">
        <f>VLOOKUP(G1326,Sku_Consolidated!A2:S957,19,FALSE)</f>
      </c>
      <c r="AJ1326">
        <f>VLOOKUP(G1326,Sku_Consolidated!A2:T957,20,FALSE)</f>
      </c>
    </row>
    <row r="1327" spans="1:36" x14ac:dyDescent="0.25">
      <c r="A1327">
        <v>2024</v>
      </c>
      <c r="B1327" t="s">
        <v>31</v>
      </c>
      <c r="C1327" t="s">
        <v>32</v>
      </c>
      <c r="D1327" t="s">
        <v>33</v>
      </c>
      <c r="E1327">
        <v>151</v>
      </c>
      <c r="F1327">
        <f>IF(IFERROR(VLOOKUP(E1327,Store_Showcase!B2:H144,{2}, FALSE), TRUE)=TRUE, IF(IFERROR(VLOOKUP(E1327,Store_SRP!B2:H110,{2}, FALSE), TRUE)=TRUE,VLOOKUP(E1327,Store_VAM!B2:H273,{2}, FALSE),VLOOKUP(E1327,Store_SRP!B2:H110,{2}, FALSE)), VLOOKUP(E1327,Store_Showcase!B2:H144,{2}, FALSE))</f>
      </c>
      <c r="G1327">
        <v>687763</v>
      </c>
      <c r="H1327" t="s">
        <v>1298</v>
      </c>
      <c r="I1327" s="8" t="s">
        <v>2627</v>
      </c>
      <c r="J1327" t="s">
        <v>493</v>
      </c>
      <c r="K1327" s="8">
        <f>IF(J1327="PCK", I1327, 0)</f>
      </c>
      <c r="L1327" s="8">
        <f>IF(J1327="KLS", I1327, IF(J1327="PCK", I1327*VLOOKUP(G1327,Sku_Consolidated!A2:U957,21, FALSE),I1327*VLOOKUP(G1327,Sku_Consolidated!A2:U957,21, FALSE)))</f>
      </c>
      <c r="M1327" s="8">
        <f>IF(J1327="PCS", I1327, 0)</f>
      </c>
      <c r="N1327" s="8" t="s">
        <v>2862</v>
      </c>
      <c r="O1327" s="8">
        <f>N1327 * VLOOKUP(E1327&amp;VLOOKUP(G1327,Sku_Consolidated!A2:Q957,17,FALSE),Sku_CommRate!A2:E1002, 5, FALSE)</f>
      </c>
      <c r="P1327" s="8">
        <f>N1327 - O1327</f>
      </c>
      <c r="Q1327">
        <f>VLOOKUP(G1327,Sku_Consolidated!A2:G957,7, FALSE)</f>
      </c>
      <c r="R1327">
        <f>IF(IFERROR(VLOOKUP(E1327,Store_Showcase!B2:H144,7, FALSE), TRUE)=TRUE, IF(IFERROR(VLOOKUP(E1327,Store_SRP!B2:H110,7, FALSE), TRUE)=TRUE,VLOOKUP(E1327,Store_VAM!B2:H273,7, FALSE),VLOOKUP(E1327,Store_SRP!B2:H110,7, FALSE)), VLOOKUP(E1327,Store_Showcase!B2:H144,7, FALSE))</f>
      </c>
      <c r="S1327">
        <f>IF(IFERROR(VLOOKUP(E1327,Store_Showcase!B2:I144,8, FALSE), TRUE)=TRUE, IF(IFERROR(VLOOKUP(E1327,Store_SRP!B2:I110,8, FALSE), TRUE)=TRUE,VLOOKUP(E1327,Store_VAM!B2:I273,8, FALSE),VLOOKUP(E1327,Store_SRP!B2:I110,8, FALSE)), VLOOKUP(E1327,Store_Showcase!B2:I144,8, FALSE))</f>
      </c>
      <c r="T1327">
        <f>VLOOKUP(G1327,Sku_Consolidated!A2:R957,18,FALSE)</f>
      </c>
      <c r="U1327">
        <v>4806532531540</v>
      </c>
      <c r="V1327">
        <f>IF(VLOOKUP(G1327,Sku_Consolidated!A2:S957,19,FALSE)="SHOWCASE", VLOOKUP(E1327,Store_Showcase!B2:L144,11, FALSE), IF(VLOOKUP(G1327,Sku_Consolidated!A2:S957,19,FALSE)="VAM",VLOOKUP(E1327,Store_VAM!B2:L273,11, FALSE),VLOOKUP(E1327,Store_SRP!B2:L110,11, FALSE)))</f>
      </c>
      <c r="W1327">
        <f>VLOOKUP(G1327,Sku_Consolidated!A2:W957,11,FALSE)</f>
      </c>
      <c r="X1327">
        <f>VLOOKUP(G1327,Sku_Consolidated!A2:H957,8,FALSE)</f>
      </c>
      <c r="Y1327">
        <f>VLOOKUP(G1327,Sku_Consolidated!A2:I957,9,FALSE)</f>
      </c>
      <c r="Z1327" t="s">
        <v>38</v>
      </c>
      <c r="AA1327">
        <f>VLOOKUP(G1327,Sku_Consolidated!A2:E957,5,FALSE)</f>
      </c>
      <c r="AB1327">
        <f>IF(VLOOKUP(G1327,Sku_Consolidated!A2:S957,19,FALSE)="SHOWCASE", VLOOKUP(E1327,Store_Showcase!B2:N144,13, FALSE), IF(VLOOKUP(G1327,Sku_Consolidated!A2:S957,19,FALSE)="VAM",VLOOKUP(E1327,Store_VAM!B2:N273,13, FALSE),VLOOKUP(E1327,Store_SRP!B2:N110,13, FALSE)))</f>
      </c>
      <c r="AC1327">
        <f>IF(IFERROR(AB1327,TRUE)=TRUE, "-","OK")</f>
      </c>
      <c r="AD1327" s="8" t="s">
        <v>2863</v>
      </c>
      <c r="AE1327" s="8" t="s">
        <v>2864</v>
      </c>
      <c r="AF1327">
        <f>IF(IFERROR(VLOOKUP(E1327,Store_Showcase!B2:H144,{5}, FALSE), TRUE)=TRUE, IF(IFERROR(VLOOKUP(E1327,Store_SRP!B2:H110,{5}, FALSE), TRUE)=TRUE,VLOOKUP(E1327,Store_VAM!B2:H273,{5}, FALSE),VLOOKUP(E1327,Store_SRP!B2:H110,{5}, FALSE)), VLOOKUP(E1327,Store_Showcase!B2:H144,{5}, FALSE))</f>
      </c>
      <c r="AG1327">
        <f>IF(IFERROR(VLOOKUP(E1327,Store_Showcase!B2:H144,{6}, FALSE), TRUE)=TRUE, IF(IFERROR(VLOOKUP(E1327,Store_SRP!B2:H110,{6}, FALSE), TRUE)=TRUE,VLOOKUP(E1327,Store_VAM!B2:H273,{6}, FALSE),VLOOKUP(E1327,Store_SRP!B2:H110,{6}, FALSE)), VLOOKUP(E1327,Store_Showcase!B2:H144,{6}, FALSE))</f>
      </c>
      <c r="AH1327">
        <f>VLOOKUP(G1327,Sku_Consolidated!A2:R957,18,FALSE)</f>
      </c>
      <c r="AI1327">
        <f>VLOOKUP(G1327,Sku_Consolidated!A2:S957,19,FALSE)</f>
      </c>
      <c r="AJ1327">
        <f>VLOOKUP(G1327,Sku_Consolidated!A2:T957,20,FALSE)</f>
      </c>
    </row>
    <row r="1328" spans="1:36" x14ac:dyDescent="0.25">
      <c r="A1328">
        <v>2024</v>
      </c>
      <c r="B1328" t="s">
        <v>31</v>
      </c>
      <c r="C1328" t="s">
        <v>32</v>
      </c>
      <c r="D1328" t="s">
        <v>33</v>
      </c>
      <c r="E1328">
        <v>229</v>
      </c>
      <c r="F1328">
        <f>IF(IFERROR(VLOOKUP(E1328,Store_Showcase!B2:H144,{2}, FALSE), TRUE)=TRUE, IF(IFERROR(VLOOKUP(E1328,Store_SRP!B2:H110,{2}, FALSE), TRUE)=TRUE,VLOOKUP(E1328,Store_VAM!B2:H273,{2}, FALSE),VLOOKUP(E1328,Store_SRP!B2:H110,{2}, FALSE)), VLOOKUP(E1328,Store_Showcase!B2:H144,{2}, FALSE))</f>
      </c>
      <c r="G1328">
        <v>687763</v>
      </c>
      <c r="H1328" t="s">
        <v>1298</v>
      </c>
      <c r="I1328" s="8" t="s">
        <v>2627</v>
      </c>
      <c r="J1328" t="s">
        <v>493</v>
      </c>
      <c r="K1328" s="8">
        <f>IF(J1328="PCK", I1328, 0)</f>
      </c>
      <c r="L1328" s="8">
        <f>IF(J1328="KLS", I1328, IF(J1328="PCK", I1328*VLOOKUP(G1328,Sku_Consolidated!A2:U957,21, FALSE),I1328*VLOOKUP(G1328,Sku_Consolidated!A2:U957,21, FALSE)))</f>
      </c>
      <c r="M1328" s="8">
        <f>IF(J1328="PCS", I1328, 0)</f>
      </c>
      <c r="N1328" s="8" t="s">
        <v>2862</v>
      </c>
      <c r="O1328" s="8">
        <f>N1328 * VLOOKUP(E1328&amp;VLOOKUP(G1328,Sku_Consolidated!A2:Q957,17,FALSE),Sku_CommRate!A2:E1002, 5, FALSE)</f>
      </c>
      <c r="P1328" s="8">
        <f>N1328 - O1328</f>
      </c>
      <c r="Q1328">
        <f>VLOOKUP(G1328,Sku_Consolidated!A2:G957,7, FALSE)</f>
      </c>
      <c r="R1328">
        <f>IF(IFERROR(VLOOKUP(E1328,Store_Showcase!B2:H144,7, FALSE), TRUE)=TRUE, IF(IFERROR(VLOOKUP(E1328,Store_SRP!B2:H110,7, FALSE), TRUE)=TRUE,VLOOKUP(E1328,Store_VAM!B2:H273,7, FALSE),VLOOKUP(E1328,Store_SRP!B2:H110,7, FALSE)), VLOOKUP(E1328,Store_Showcase!B2:H144,7, FALSE))</f>
      </c>
      <c r="S1328">
        <f>IF(IFERROR(VLOOKUP(E1328,Store_Showcase!B2:I144,8, FALSE), TRUE)=TRUE, IF(IFERROR(VLOOKUP(E1328,Store_SRP!B2:I110,8, FALSE), TRUE)=TRUE,VLOOKUP(E1328,Store_VAM!B2:I273,8, FALSE),VLOOKUP(E1328,Store_SRP!B2:I110,8, FALSE)), VLOOKUP(E1328,Store_Showcase!B2:I144,8, FALSE))</f>
      </c>
      <c r="T1328">
        <f>VLOOKUP(G1328,Sku_Consolidated!A2:R957,18,FALSE)</f>
      </c>
      <c r="U1328">
        <v>4806532531540</v>
      </c>
      <c r="V1328">
        <f>IF(VLOOKUP(G1328,Sku_Consolidated!A2:S957,19,FALSE)="SHOWCASE", VLOOKUP(E1328,Store_Showcase!B2:L144,11, FALSE), IF(VLOOKUP(G1328,Sku_Consolidated!A2:S957,19,FALSE)="VAM",VLOOKUP(E1328,Store_VAM!B2:L273,11, FALSE),VLOOKUP(E1328,Store_SRP!B2:L110,11, FALSE)))</f>
      </c>
      <c r="W1328">
        <f>VLOOKUP(G1328,Sku_Consolidated!A2:W957,11,FALSE)</f>
      </c>
      <c r="X1328">
        <f>VLOOKUP(G1328,Sku_Consolidated!A2:H957,8,FALSE)</f>
      </c>
      <c r="Y1328">
        <f>VLOOKUP(G1328,Sku_Consolidated!A2:I957,9,FALSE)</f>
      </c>
      <c r="Z1328" t="s">
        <v>38</v>
      </c>
      <c r="AA1328">
        <f>VLOOKUP(G1328,Sku_Consolidated!A2:E957,5,FALSE)</f>
      </c>
      <c r="AB1328">
        <f>IF(VLOOKUP(G1328,Sku_Consolidated!A2:S957,19,FALSE)="SHOWCASE", VLOOKUP(E1328,Store_Showcase!B2:N144,13, FALSE), IF(VLOOKUP(G1328,Sku_Consolidated!A2:S957,19,FALSE)="VAM",VLOOKUP(E1328,Store_VAM!B2:N273,13, FALSE),VLOOKUP(E1328,Store_SRP!B2:N110,13, FALSE)))</f>
      </c>
      <c r="AC1328">
        <f>IF(IFERROR(AB1328,TRUE)=TRUE, "-","OK")</f>
      </c>
      <c r="AD1328" s="8" t="s">
        <v>2863</v>
      </c>
      <c r="AE1328" s="8" t="s">
        <v>2864</v>
      </c>
      <c r="AF1328">
        <f>IF(IFERROR(VLOOKUP(E1328,Store_Showcase!B2:H144,{5}, FALSE), TRUE)=TRUE, IF(IFERROR(VLOOKUP(E1328,Store_SRP!B2:H110,{5}, FALSE), TRUE)=TRUE,VLOOKUP(E1328,Store_VAM!B2:H273,{5}, FALSE),VLOOKUP(E1328,Store_SRP!B2:H110,{5}, FALSE)), VLOOKUP(E1328,Store_Showcase!B2:H144,{5}, FALSE))</f>
      </c>
      <c r="AG1328">
        <f>IF(IFERROR(VLOOKUP(E1328,Store_Showcase!B2:H144,{6}, FALSE), TRUE)=TRUE, IF(IFERROR(VLOOKUP(E1328,Store_SRP!B2:H110,{6}, FALSE), TRUE)=TRUE,VLOOKUP(E1328,Store_VAM!B2:H273,{6}, FALSE),VLOOKUP(E1328,Store_SRP!B2:H110,{6}, FALSE)), VLOOKUP(E1328,Store_Showcase!B2:H144,{6}, FALSE))</f>
      </c>
      <c r="AH1328">
        <f>VLOOKUP(G1328,Sku_Consolidated!A2:R957,18,FALSE)</f>
      </c>
      <c r="AI1328">
        <f>VLOOKUP(G1328,Sku_Consolidated!A2:S957,19,FALSE)</f>
      </c>
      <c r="AJ1328">
        <f>VLOOKUP(G1328,Sku_Consolidated!A2:T957,20,FALSE)</f>
      </c>
    </row>
    <row r="1329" spans="1:36" x14ac:dyDescent="0.25">
      <c r="A1329">
        <v>2024</v>
      </c>
      <c r="B1329" t="s">
        <v>31</v>
      </c>
      <c r="C1329" t="s">
        <v>32</v>
      </c>
      <c r="D1329" t="s">
        <v>33</v>
      </c>
      <c r="E1329">
        <v>742</v>
      </c>
      <c r="F1329">
        <f>IF(IFERROR(VLOOKUP(E1329,Store_Showcase!B2:H144,{2}, FALSE), TRUE)=TRUE, IF(IFERROR(VLOOKUP(E1329,Store_SRP!B2:H110,{2}, FALSE), TRUE)=TRUE,VLOOKUP(E1329,Store_VAM!B2:H273,{2}, FALSE),VLOOKUP(E1329,Store_SRP!B2:H110,{2}, FALSE)), VLOOKUP(E1329,Store_Showcase!B2:H144,{2}, FALSE))</f>
      </c>
      <c r="G1329">
        <v>687763</v>
      </c>
      <c r="H1329" t="s">
        <v>1298</v>
      </c>
      <c r="I1329" s="8" t="s">
        <v>2627</v>
      </c>
      <c r="J1329" t="s">
        <v>493</v>
      </c>
      <c r="K1329" s="8">
        <f>IF(J1329="PCK", I1329, 0)</f>
      </c>
      <c r="L1329" s="8">
        <f>IF(J1329="KLS", I1329, IF(J1329="PCK", I1329*VLOOKUP(G1329,Sku_Consolidated!A2:U957,21, FALSE),I1329*VLOOKUP(G1329,Sku_Consolidated!A2:U957,21, FALSE)))</f>
      </c>
      <c r="M1329" s="8">
        <f>IF(J1329="PCS", I1329, 0)</f>
      </c>
      <c r="N1329" s="8" t="s">
        <v>2862</v>
      </c>
      <c r="O1329" s="8">
        <f>N1329 * VLOOKUP(E1329&amp;VLOOKUP(G1329,Sku_Consolidated!A2:Q957,17,FALSE),Sku_CommRate!A2:E1002, 5, FALSE)</f>
      </c>
      <c r="P1329" s="8">
        <f>N1329 - O1329</f>
      </c>
      <c r="Q1329">
        <f>VLOOKUP(G1329,Sku_Consolidated!A2:G957,7, FALSE)</f>
      </c>
      <c r="R1329">
        <f>IF(IFERROR(VLOOKUP(E1329,Store_Showcase!B2:H144,7, FALSE), TRUE)=TRUE, IF(IFERROR(VLOOKUP(E1329,Store_SRP!B2:H110,7, FALSE), TRUE)=TRUE,VLOOKUP(E1329,Store_VAM!B2:H273,7, FALSE),VLOOKUP(E1329,Store_SRP!B2:H110,7, FALSE)), VLOOKUP(E1329,Store_Showcase!B2:H144,7, FALSE))</f>
      </c>
      <c r="S1329">
        <f>IF(IFERROR(VLOOKUP(E1329,Store_Showcase!B2:I144,8, FALSE), TRUE)=TRUE, IF(IFERROR(VLOOKUP(E1329,Store_SRP!B2:I110,8, FALSE), TRUE)=TRUE,VLOOKUP(E1329,Store_VAM!B2:I273,8, FALSE),VLOOKUP(E1329,Store_SRP!B2:I110,8, FALSE)), VLOOKUP(E1329,Store_Showcase!B2:I144,8, FALSE))</f>
      </c>
      <c r="T1329">
        <f>VLOOKUP(G1329,Sku_Consolidated!A2:R957,18,FALSE)</f>
      </c>
      <c r="U1329">
        <v>4806532531540</v>
      </c>
      <c r="V1329">
        <f>IF(VLOOKUP(G1329,Sku_Consolidated!A2:S957,19,FALSE)="SHOWCASE", VLOOKUP(E1329,Store_Showcase!B2:L144,11, FALSE), IF(VLOOKUP(G1329,Sku_Consolidated!A2:S957,19,FALSE)="VAM",VLOOKUP(E1329,Store_VAM!B2:L273,11, FALSE),VLOOKUP(E1329,Store_SRP!B2:L110,11, FALSE)))</f>
      </c>
      <c r="W1329">
        <f>VLOOKUP(G1329,Sku_Consolidated!A2:W957,11,FALSE)</f>
      </c>
      <c r="X1329">
        <f>VLOOKUP(G1329,Sku_Consolidated!A2:H957,8,FALSE)</f>
      </c>
      <c r="Y1329">
        <f>VLOOKUP(G1329,Sku_Consolidated!A2:I957,9,FALSE)</f>
      </c>
      <c r="Z1329" t="s">
        <v>38</v>
      </c>
      <c r="AA1329">
        <f>VLOOKUP(G1329,Sku_Consolidated!A2:E957,5,FALSE)</f>
      </c>
      <c r="AB1329">
        <f>IF(VLOOKUP(G1329,Sku_Consolidated!A2:S957,19,FALSE)="SHOWCASE", VLOOKUP(E1329,Store_Showcase!B2:N144,13, FALSE), IF(VLOOKUP(G1329,Sku_Consolidated!A2:S957,19,FALSE)="VAM",VLOOKUP(E1329,Store_VAM!B2:N273,13, FALSE),VLOOKUP(E1329,Store_SRP!B2:N110,13, FALSE)))</f>
      </c>
      <c r="AC1329">
        <f>IF(IFERROR(AB1329,TRUE)=TRUE, "-","OK")</f>
      </c>
      <c r="AD1329" s="8" t="s">
        <v>2863</v>
      </c>
      <c r="AE1329" s="8" t="s">
        <v>2864</v>
      </c>
      <c r="AF1329">
        <f>IF(IFERROR(VLOOKUP(E1329,Store_Showcase!B2:H144,{5}, FALSE), TRUE)=TRUE, IF(IFERROR(VLOOKUP(E1329,Store_SRP!B2:H110,{5}, FALSE), TRUE)=TRUE,VLOOKUP(E1329,Store_VAM!B2:H273,{5}, FALSE),VLOOKUP(E1329,Store_SRP!B2:H110,{5}, FALSE)), VLOOKUP(E1329,Store_Showcase!B2:H144,{5}, FALSE))</f>
      </c>
      <c r="AG1329">
        <f>IF(IFERROR(VLOOKUP(E1329,Store_Showcase!B2:H144,{6}, FALSE), TRUE)=TRUE, IF(IFERROR(VLOOKUP(E1329,Store_SRP!B2:H110,{6}, FALSE), TRUE)=TRUE,VLOOKUP(E1329,Store_VAM!B2:H273,{6}, FALSE),VLOOKUP(E1329,Store_SRP!B2:H110,{6}, FALSE)), VLOOKUP(E1329,Store_Showcase!B2:H144,{6}, FALSE))</f>
      </c>
      <c r="AH1329">
        <f>VLOOKUP(G1329,Sku_Consolidated!A2:R957,18,FALSE)</f>
      </c>
      <c r="AI1329">
        <f>VLOOKUP(G1329,Sku_Consolidated!A2:S957,19,FALSE)</f>
      </c>
      <c r="AJ1329">
        <f>VLOOKUP(G1329,Sku_Consolidated!A2:T957,20,FALSE)</f>
      </c>
    </row>
    <row r="1330" spans="1:36" x14ac:dyDescent="0.25">
      <c r="A1330">
        <v>2024</v>
      </c>
      <c r="B1330" t="s">
        <v>31</v>
      </c>
      <c r="C1330" t="s">
        <v>32</v>
      </c>
      <c r="D1330" t="s">
        <v>33</v>
      </c>
      <c r="E1330">
        <v>111</v>
      </c>
      <c r="F1330">
        <f>IF(IFERROR(VLOOKUP(E1330,Store_Showcase!B2:H144,{2}, FALSE), TRUE)=TRUE, IF(IFERROR(VLOOKUP(E1330,Store_SRP!B2:H110,{2}, FALSE), TRUE)=TRUE,VLOOKUP(E1330,Store_VAM!B2:H273,{2}, FALSE),VLOOKUP(E1330,Store_SRP!B2:H110,{2}, FALSE)), VLOOKUP(E1330,Store_Showcase!B2:H144,{2}, FALSE))</f>
      </c>
      <c r="G1330">
        <v>687763</v>
      </c>
      <c r="H1330" t="s">
        <v>1298</v>
      </c>
      <c r="I1330" s="8" t="s">
        <v>2627</v>
      </c>
      <c r="J1330" t="s">
        <v>493</v>
      </c>
      <c r="K1330" s="8">
        <f>IF(J1330="PCK", I1330, 0)</f>
      </c>
      <c r="L1330" s="8">
        <f>IF(J1330="KLS", I1330, IF(J1330="PCK", I1330*VLOOKUP(G1330,Sku_Consolidated!A2:U957,21, FALSE),I1330*VLOOKUP(G1330,Sku_Consolidated!A2:U957,21, FALSE)))</f>
      </c>
      <c r="M1330" s="8">
        <f>IF(J1330="PCS", I1330, 0)</f>
      </c>
      <c r="N1330" s="8" t="s">
        <v>2862</v>
      </c>
      <c r="O1330" s="8">
        <f>N1330 * VLOOKUP(E1330&amp;VLOOKUP(G1330,Sku_Consolidated!A2:Q957,17,FALSE),Sku_CommRate!A2:E1002, 5, FALSE)</f>
      </c>
      <c r="P1330" s="8">
        <f>N1330 - O1330</f>
      </c>
      <c r="Q1330">
        <f>VLOOKUP(G1330,Sku_Consolidated!A2:G957,7, FALSE)</f>
      </c>
      <c r="R1330">
        <f>IF(IFERROR(VLOOKUP(E1330,Store_Showcase!B2:H144,7, FALSE), TRUE)=TRUE, IF(IFERROR(VLOOKUP(E1330,Store_SRP!B2:H110,7, FALSE), TRUE)=TRUE,VLOOKUP(E1330,Store_VAM!B2:H273,7, FALSE),VLOOKUP(E1330,Store_SRP!B2:H110,7, FALSE)), VLOOKUP(E1330,Store_Showcase!B2:H144,7, FALSE))</f>
      </c>
      <c r="S1330">
        <f>IF(IFERROR(VLOOKUP(E1330,Store_Showcase!B2:I144,8, FALSE), TRUE)=TRUE, IF(IFERROR(VLOOKUP(E1330,Store_SRP!B2:I110,8, FALSE), TRUE)=TRUE,VLOOKUP(E1330,Store_VAM!B2:I273,8, FALSE),VLOOKUP(E1330,Store_SRP!B2:I110,8, FALSE)), VLOOKUP(E1330,Store_Showcase!B2:I144,8, FALSE))</f>
      </c>
      <c r="T1330">
        <f>VLOOKUP(G1330,Sku_Consolidated!A2:R957,18,FALSE)</f>
      </c>
      <c r="U1330">
        <v>4806532531540</v>
      </c>
      <c r="V1330">
        <f>IF(VLOOKUP(G1330,Sku_Consolidated!A2:S957,19,FALSE)="SHOWCASE", VLOOKUP(E1330,Store_Showcase!B2:L144,11, FALSE), IF(VLOOKUP(G1330,Sku_Consolidated!A2:S957,19,FALSE)="VAM",VLOOKUP(E1330,Store_VAM!B2:L273,11, FALSE),VLOOKUP(E1330,Store_SRP!B2:L110,11, FALSE)))</f>
      </c>
      <c r="W1330">
        <f>VLOOKUP(G1330,Sku_Consolidated!A2:W957,11,FALSE)</f>
      </c>
      <c r="X1330">
        <f>VLOOKUP(G1330,Sku_Consolidated!A2:H957,8,FALSE)</f>
      </c>
      <c r="Y1330">
        <f>VLOOKUP(G1330,Sku_Consolidated!A2:I957,9,FALSE)</f>
      </c>
      <c r="Z1330" t="s">
        <v>38</v>
      </c>
      <c r="AA1330">
        <f>VLOOKUP(G1330,Sku_Consolidated!A2:E957,5,FALSE)</f>
      </c>
      <c r="AB1330">
        <f>IF(VLOOKUP(G1330,Sku_Consolidated!A2:S957,19,FALSE)="SHOWCASE", VLOOKUP(E1330,Store_Showcase!B2:N144,13, FALSE), IF(VLOOKUP(G1330,Sku_Consolidated!A2:S957,19,FALSE)="VAM",VLOOKUP(E1330,Store_VAM!B2:N273,13, FALSE),VLOOKUP(E1330,Store_SRP!B2:N110,13, FALSE)))</f>
      </c>
      <c r="AC1330">
        <f>IF(IFERROR(AB1330,TRUE)=TRUE, "-","OK")</f>
      </c>
      <c r="AD1330" s="8" t="s">
        <v>2863</v>
      </c>
      <c r="AE1330" s="8" t="s">
        <v>2864</v>
      </c>
      <c r="AF1330">
        <f>IF(IFERROR(VLOOKUP(E1330,Store_Showcase!B2:H144,{5}, FALSE), TRUE)=TRUE, IF(IFERROR(VLOOKUP(E1330,Store_SRP!B2:H110,{5}, FALSE), TRUE)=TRUE,VLOOKUP(E1330,Store_VAM!B2:H273,{5}, FALSE),VLOOKUP(E1330,Store_SRP!B2:H110,{5}, FALSE)), VLOOKUP(E1330,Store_Showcase!B2:H144,{5}, FALSE))</f>
      </c>
      <c r="AG1330">
        <f>IF(IFERROR(VLOOKUP(E1330,Store_Showcase!B2:H144,{6}, FALSE), TRUE)=TRUE, IF(IFERROR(VLOOKUP(E1330,Store_SRP!B2:H110,{6}, FALSE), TRUE)=TRUE,VLOOKUP(E1330,Store_VAM!B2:H273,{6}, FALSE),VLOOKUP(E1330,Store_SRP!B2:H110,{6}, FALSE)), VLOOKUP(E1330,Store_Showcase!B2:H144,{6}, FALSE))</f>
      </c>
      <c r="AH1330">
        <f>VLOOKUP(G1330,Sku_Consolidated!A2:R957,18,FALSE)</f>
      </c>
      <c r="AI1330">
        <f>VLOOKUP(G1330,Sku_Consolidated!A2:S957,19,FALSE)</f>
      </c>
      <c r="AJ1330">
        <f>VLOOKUP(G1330,Sku_Consolidated!A2:T957,20,FALSE)</f>
      </c>
    </row>
    <row r="1331" spans="1:36" x14ac:dyDescent="0.25">
      <c r="A1331">
        <v>2024</v>
      </c>
      <c r="B1331" t="s">
        <v>31</v>
      </c>
      <c r="C1331" t="s">
        <v>32</v>
      </c>
      <c r="D1331" t="s">
        <v>33</v>
      </c>
      <c r="E1331">
        <v>717</v>
      </c>
      <c r="F1331">
        <f>IF(IFERROR(VLOOKUP(E1331,Store_Showcase!B2:H144,{2}, FALSE), TRUE)=TRUE, IF(IFERROR(VLOOKUP(E1331,Store_SRP!B2:H110,{2}, FALSE), TRUE)=TRUE,VLOOKUP(E1331,Store_VAM!B2:H273,{2}, FALSE),VLOOKUP(E1331,Store_SRP!B2:H110,{2}, FALSE)), VLOOKUP(E1331,Store_Showcase!B2:H144,{2}, FALSE))</f>
      </c>
      <c r="G1331">
        <v>687763</v>
      </c>
      <c r="H1331" t="s">
        <v>1298</v>
      </c>
      <c r="I1331" s="8" t="s">
        <v>2627</v>
      </c>
      <c r="J1331" t="s">
        <v>493</v>
      </c>
      <c r="K1331" s="8">
        <f>IF(J1331="PCK", I1331, 0)</f>
      </c>
      <c r="L1331" s="8">
        <f>IF(J1331="KLS", I1331, IF(J1331="PCK", I1331*VLOOKUP(G1331,Sku_Consolidated!A2:U957,21, FALSE),I1331*VLOOKUP(G1331,Sku_Consolidated!A2:U957,21, FALSE)))</f>
      </c>
      <c r="M1331" s="8">
        <f>IF(J1331="PCS", I1331, 0)</f>
      </c>
      <c r="N1331" s="8" t="s">
        <v>2862</v>
      </c>
      <c r="O1331" s="8">
        <f>N1331 * VLOOKUP(E1331&amp;VLOOKUP(G1331,Sku_Consolidated!A2:Q957,17,FALSE),Sku_CommRate!A2:E1002, 5, FALSE)</f>
      </c>
      <c r="P1331" s="8">
        <f>N1331 - O1331</f>
      </c>
      <c r="Q1331">
        <f>VLOOKUP(G1331,Sku_Consolidated!A2:G957,7, FALSE)</f>
      </c>
      <c r="R1331">
        <f>IF(IFERROR(VLOOKUP(E1331,Store_Showcase!B2:H144,7, FALSE), TRUE)=TRUE, IF(IFERROR(VLOOKUP(E1331,Store_SRP!B2:H110,7, FALSE), TRUE)=TRUE,VLOOKUP(E1331,Store_VAM!B2:H273,7, FALSE),VLOOKUP(E1331,Store_SRP!B2:H110,7, FALSE)), VLOOKUP(E1331,Store_Showcase!B2:H144,7, FALSE))</f>
      </c>
      <c r="S1331">
        <f>IF(IFERROR(VLOOKUP(E1331,Store_Showcase!B2:I144,8, FALSE), TRUE)=TRUE, IF(IFERROR(VLOOKUP(E1331,Store_SRP!B2:I110,8, FALSE), TRUE)=TRUE,VLOOKUP(E1331,Store_VAM!B2:I273,8, FALSE),VLOOKUP(E1331,Store_SRP!B2:I110,8, FALSE)), VLOOKUP(E1331,Store_Showcase!B2:I144,8, FALSE))</f>
      </c>
      <c r="T1331">
        <f>VLOOKUP(G1331,Sku_Consolidated!A2:R957,18,FALSE)</f>
      </c>
      <c r="U1331">
        <v>4806532531540</v>
      </c>
      <c r="V1331">
        <f>IF(VLOOKUP(G1331,Sku_Consolidated!A2:S957,19,FALSE)="SHOWCASE", VLOOKUP(E1331,Store_Showcase!B2:L144,11, FALSE), IF(VLOOKUP(G1331,Sku_Consolidated!A2:S957,19,FALSE)="VAM",VLOOKUP(E1331,Store_VAM!B2:L273,11, FALSE),VLOOKUP(E1331,Store_SRP!B2:L110,11, FALSE)))</f>
      </c>
      <c r="W1331">
        <f>VLOOKUP(G1331,Sku_Consolidated!A2:W957,11,FALSE)</f>
      </c>
      <c r="X1331">
        <f>VLOOKUP(G1331,Sku_Consolidated!A2:H957,8,FALSE)</f>
      </c>
      <c r="Y1331">
        <f>VLOOKUP(G1331,Sku_Consolidated!A2:I957,9,FALSE)</f>
      </c>
      <c r="Z1331" t="s">
        <v>38</v>
      </c>
      <c r="AA1331">
        <f>VLOOKUP(G1331,Sku_Consolidated!A2:E957,5,FALSE)</f>
      </c>
      <c r="AB1331">
        <f>IF(VLOOKUP(G1331,Sku_Consolidated!A2:S957,19,FALSE)="SHOWCASE", VLOOKUP(E1331,Store_Showcase!B2:N144,13, FALSE), IF(VLOOKUP(G1331,Sku_Consolidated!A2:S957,19,FALSE)="VAM",VLOOKUP(E1331,Store_VAM!B2:N273,13, FALSE),VLOOKUP(E1331,Store_SRP!B2:N110,13, FALSE)))</f>
      </c>
      <c r="AC1331">
        <f>IF(IFERROR(AB1331,TRUE)=TRUE, "-","OK")</f>
      </c>
      <c r="AD1331" s="8" t="s">
        <v>2863</v>
      </c>
      <c r="AE1331" s="8" t="s">
        <v>2864</v>
      </c>
      <c r="AF1331">
        <f>IF(IFERROR(VLOOKUP(E1331,Store_Showcase!B2:H144,{5}, FALSE), TRUE)=TRUE, IF(IFERROR(VLOOKUP(E1331,Store_SRP!B2:H110,{5}, FALSE), TRUE)=TRUE,VLOOKUP(E1331,Store_VAM!B2:H273,{5}, FALSE),VLOOKUP(E1331,Store_SRP!B2:H110,{5}, FALSE)), VLOOKUP(E1331,Store_Showcase!B2:H144,{5}, FALSE))</f>
      </c>
      <c r="AG1331">
        <f>IF(IFERROR(VLOOKUP(E1331,Store_Showcase!B2:H144,{6}, FALSE), TRUE)=TRUE, IF(IFERROR(VLOOKUP(E1331,Store_SRP!B2:H110,{6}, FALSE), TRUE)=TRUE,VLOOKUP(E1331,Store_VAM!B2:H273,{6}, FALSE),VLOOKUP(E1331,Store_SRP!B2:H110,{6}, FALSE)), VLOOKUP(E1331,Store_Showcase!B2:H144,{6}, FALSE))</f>
      </c>
      <c r="AH1331">
        <f>VLOOKUP(G1331,Sku_Consolidated!A2:R957,18,FALSE)</f>
      </c>
      <c r="AI1331">
        <f>VLOOKUP(G1331,Sku_Consolidated!A2:S957,19,FALSE)</f>
      </c>
      <c r="AJ1331">
        <f>VLOOKUP(G1331,Sku_Consolidated!A2:T957,20,FALSE)</f>
      </c>
    </row>
    <row r="1332" spans="1:36" x14ac:dyDescent="0.25">
      <c r="A1332">
        <v>2024</v>
      </c>
      <c r="B1332" t="s">
        <v>31</v>
      </c>
      <c r="C1332" t="s">
        <v>32</v>
      </c>
      <c r="D1332" t="s">
        <v>33</v>
      </c>
      <c r="E1332">
        <v>729</v>
      </c>
      <c r="F1332">
        <f>IF(IFERROR(VLOOKUP(E1332,Store_Showcase!B2:H144,{2}, FALSE), TRUE)=TRUE, IF(IFERROR(VLOOKUP(E1332,Store_SRP!B2:H110,{2}, FALSE), TRUE)=TRUE,VLOOKUP(E1332,Store_VAM!B2:H273,{2}, FALSE),VLOOKUP(E1332,Store_SRP!B2:H110,{2}, FALSE)), VLOOKUP(E1332,Store_Showcase!B2:H144,{2}, FALSE))</f>
      </c>
      <c r="G1332">
        <v>687763</v>
      </c>
      <c r="H1332" t="s">
        <v>1298</v>
      </c>
      <c r="I1332" s="8" t="s">
        <v>2627</v>
      </c>
      <c r="J1332" t="s">
        <v>493</v>
      </c>
      <c r="K1332" s="8">
        <f>IF(J1332="PCK", I1332, 0)</f>
      </c>
      <c r="L1332" s="8">
        <f>IF(J1332="KLS", I1332, IF(J1332="PCK", I1332*VLOOKUP(G1332,Sku_Consolidated!A2:U957,21, FALSE),I1332*VLOOKUP(G1332,Sku_Consolidated!A2:U957,21, FALSE)))</f>
      </c>
      <c r="M1332" s="8">
        <f>IF(J1332="PCS", I1332, 0)</f>
      </c>
      <c r="N1332" s="8" t="s">
        <v>2862</v>
      </c>
      <c r="O1332" s="8">
        <f>N1332 * VLOOKUP(E1332&amp;VLOOKUP(G1332,Sku_Consolidated!A2:Q957,17,FALSE),Sku_CommRate!A2:E1002, 5, FALSE)</f>
      </c>
      <c r="P1332" s="8">
        <f>N1332 - O1332</f>
      </c>
      <c r="Q1332">
        <f>VLOOKUP(G1332,Sku_Consolidated!A2:G957,7, FALSE)</f>
      </c>
      <c r="R1332">
        <f>IF(IFERROR(VLOOKUP(E1332,Store_Showcase!B2:H144,7, FALSE), TRUE)=TRUE, IF(IFERROR(VLOOKUP(E1332,Store_SRP!B2:H110,7, FALSE), TRUE)=TRUE,VLOOKUP(E1332,Store_VAM!B2:H273,7, FALSE),VLOOKUP(E1332,Store_SRP!B2:H110,7, FALSE)), VLOOKUP(E1332,Store_Showcase!B2:H144,7, FALSE))</f>
      </c>
      <c r="S1332">
        <f>IF(IFERROR(VLOOKUP(E1332,Store_Showcase!B2:I144,8, FALSE), TRUE)=TRUE, IF(IFERROR(VLOOKUP(E1332,Store_SRP!B2:I110,8, FALSE), TRUE)=TRUE,VLOOKUP(E1332,Store_VAM!B2:I273,8, FALSE),VLOOKUP(E1332,Store_SRP!B2:I110,8, FALSE)), VLOOKUP(E1332,Store_Showcase!B2:I144,8, FALSE))</f>
      </c>
      <c r="T1332">
        <f>VLOOKUP(G1332,Sku_Consolidated!A2:R957,18,FALSE)</f>
      </c>
      <c r="U1332">
        <v>4806532531540</v>
      </c>
      <c r="V1332">
        <f>IF(VLOOKUP(G1332,Sku_Consolidated!A2:S957,19,FALSE)="SHOWCASE", VLOOKUP(E1332,Store_Showcase!B2:L144,11, FALSE), IF(VLOOKUP(G1332,Sku_Consolidated!A2:S957,19,FALSE)="VAM",VLOOKUP(E1332,Store_VAM!B2:L273,11, FALSE),VLOOKUP(E1332,Store_SRP!B2:L110,11, FALSE)))</f>
      </c>
      <c r="W1332">
        <f>VLOOKUP(G1332,Sku_Consolidated!A2:W957,11,FALSE)</f>
      </c>
      <c r="X1332">
        <f>VLOOKUP(G1332,Sku_Consolidated!A2:H957,8,FALSE)</f>
      </c>
      <c r="Y1332">
        <f>VLOOKUP(G1332,Sku_Consolidated!A2:I957,9,FALSE)</f>
      </c>
      <c r="Z1332" t="s">
        <v>38</v>
      </c>
      <c r="AA1332">
        <f>VLOOKUP(G1332,Sku_Consolidated!A2:E957,5,FALSE)</f>
      </c>
      <c r="AB1332">
        <f>IF(VLOOKUP(G1332,Sku_Consolidated!A2:S957,19,FALSE)="SHOWCASE", VLOOKUP(E1332,Store_Showcase!B2:N144,13, FALSE), IF(VLOOKUP(G1332,Sku_Consolidated!A2:S957,19,FALSE)="VAM",VLOOKUP(E1332,Store_VAM!B2:N273,13, FALSE),VLOOKUP(E1332,Store_SRP!B2:N110,13, FALSE)))</f>
      </c>
      <c r="AC1332">
        <f>IF(IFERROR(AB1332,TRUE)=TRUE, "-","OK")</f>
      </c>
      <c r="AD1332" s="8" t="s">
        <v>2863</v>
      </c>
      <c r="AE1332" s="8" t="s">
        <v>2864</v>
      </c>
      <c r="AF1332">
        <f>IF(IFERROR(VLOOKUP(E1332,Store_Showcase!B2:H144,{5}, FALSE), TRUE)=TRUE, IF(IFERROR(VLOOKUP(E1332,Store_SRP!B2:H110,{5}, FALSE), TRUE)=TRUE,VLOOKUP(E1332,Store_VAM!B2:H273,{5}, FALSE),VLOOKUP(E1332,Store_SRP!B2:H110,{5}, FALSE)), VLOOKUP(E1332,Store_Showcase!B2:H144,{5}, FALSE))</f>
      </c>
      <c r="AG1332">
        <f>IF(IFERROR(VLOOKUP(E1332,Store_Showcase!B2:H144,{6}, FALSE), TRUE)=TRUE, IF(IFERROR(VLOOKUP(E1332,Store_SRP!B2:H110,{6}, FALSE), TRUE)=TRUE,VLOOKUP(E1332,Store_VAM!B2:H273,{6}, FALSE),VLOOKUP(E1332,Store_SRP!B2:H110,{6}, FALSE)), VLOOKUP(E1332,Store_Showcase!B2:H144,{6}, FALSE))</f>
      </c>
      <c r="AH1332">
        <f>VLOOKUP(G1332,Sku_Consolidated!A2:R957,18,FALSE)</f>
      </c>
      <c r="AI1332">
        <f>VLOOKUP(G1332,Sku_Consolidated!A2:S957,19,FALSE)</f>
      </c>
      <c r="AJ1332">
        <f>VLOOKUP(G1332,Sku_Consolidated!A2:T957,20,FALSE)</f>
      </c>
    </row>
    <row r="1333" spans="1:36" x14ac:dyDescent="0.25">
      <c r="A1333">
        <v>2024</v>
      </c>
      <c r="B1333" t="s">
        <v>31</v>
      </c>
      <c r="C1333" t="s">
        <v>32</v>
      </c>
      <c r="D1333" t="s">
        <v>33</v>
      </c>
      <c r="E1333">
        <v>496</v>
      </c>
      <c r="F1333">
        <f>IF(IFERROR(VLOOKUP(E1333,Store_Showcase!B2:H144,{2}, FALSE), TRUE)=TRUE, IF(IFERROR(VLOOKUP(E1333,Store_SRP!B2:H110,{2}, FALSE), TRUE)=TRUE,VLOOKUP(E1333,Store_VAM!B2:H273,{2}, FALSE),VLOOKUP(E1333,Store_SRP!B2:H110,{2}, FALSE)), VLOOKUP(E1333,Store_Showcase!B2:H144,{2}, FALSE))</f>
      </c>
      <c r="G1333">
        <v>655715</v>
      </c>
      <c r="H1333" t="s">
        <v>591</v>
      </c>
      <c r="I1333" s="8" t="s">
        <v>2719</v>
      </c>
      <c r="J1333" t="s">
        <v>36</v>
      </c>
      <c r="K1333" s="8">
        <f>IF(J1333="PCK", I1333, 0)</f>
      </c>
      <c r="L1333" s="8">
        <f>IF(J1333="KLS", I1333, IF(J1333="PCK", I1333*VLOOKUP(G1333,Sku_Consolidated!A2:U957,21, FALSE),I1333*VLOOKUP(G1333,Sku_Consolidated!A2:U957,21, FALSE)))</f>
      </c>
      <c r="M1333" s="8">
        <f>IF(J1333="PCS", I1333, 0)</f>
      </c>
      <c r="N1333" s="8" t="s">
        <v>2865</v>
      </c>
      <c r="O1333" s="8">
        <f>N1333 * VLOOKUP(E1333&amp;VLOOKUP(G1333,Sku_Consolidated!A2:Q957,17,FALSE),Sku_CommRate!A2:E1002, 5, FALSE)</f>
      </c>
      <c r="P1333" s="8">
        <f>N1333 - O1333</f>
      </c>
      <c r="Q1333">
        <f>VLOOKUP(G1333,Sku_Consolidated!A2:G957,7, FALSE)</f>
      </c>
      <c r="R1333">
        <f>IF(IFERROR(VLOOKUP(E1333,Store_Showcase!B2:H144,7, FALSE), TRUE)=TRUE, IF(IFERROR(VLOOKUP(E1333,Store_SRP!B2:H110,7, FALSE), TRUE)=TRUE,VLOOKUP(E1333,Store_VAM!B2:H273,7, FALSE),VLOOKUP(E1333,Store_SRP!B2:H110,7, FALSE)), VLOOKUP(E1333,Store_Showcase!B2:H144,7, FALSE))</f>
      </c>
      <c r="S1333">
        <f>IF(IFERROR(VLOOKUP(E1333,Store_Showcase!B2:I144,8, FALSE), TRUE)=TRUE, IF(IFERROR(VLOOKUP(E1333,Store_SRP!B2:I110,8, FALSE), TRUE)=TRUE,VLOOKUP(E1333,Store_VAM!B2:I273,8, FALSE),VLOOKUP(E1333,Store_SRP!B2:I110,8, FALSE)), VLOOKUP(E1333,Store_Showcase!B2:I144,8, FALSE))</f>
      </c>
      <c r="T1333">
        <f>VLOOKUP(G1333,Sku_Consolidated!A2:R957,18,FALSE)</f>
      </c>
      <c r="U1333">
        <v>6443</v>
      </c>
      <c r="V1333">
        <f>IF(VLOOKUP(G1333,Sku_Consolidated!A2:S957,19,FALSE)="SHOWCASE", VLOOKUP(E1333,Store_Showcase!B2:L144,11, FALSE), IF(VLOOKUP(G1333,Sku_Consolidated!A2:S957,19,FALSE)="VAM",VLOOKUP(E1333,Store_VAM!B2:L273,11, FALSE),VLOOKUP(E1333,Store_SRP!B2:L110,11, FALSE)))</f>
      </c>
      <c r="W1333">
        <f>VLOOKUP(G1333,Sku_Consolidated!A2:W957,11,FALSE)</f>
      </c>
      <c r="X1333">
        <f>VLOOKUP(G1333,Sku_Consolidated!A2:H957,8,FALSE)</f>
      </c>
      <c r="Y1333">
        <f>VLOOKUP(G1333,Sku_Consolidated!A2:I957,9,FALSE)</f>
      </c>
      <c r="Z1333" t="s">
        <v>38</v>
      </c>
      <c r="AA1333">
        <f>VLOOKUP(G1333,Sku_Consolidated!A2:E957,5,FALSE)</f>
      </c>
      <c r="AB1333">
        <f>IF(VLOOKUP(G1333,Sku_Consolidated!A2:S957,19,FALSE)="SHOWCASE", VLOOKUP(E1333,Store_Showcase!B2:N144,13, FALSE), IF(VLOOKUP(G1333,Sku_Consolidated!A2:S957,19,FALSE)="VAM",VLOOKUP(E1333,Store_VAM!B2:N273,13, FALSE),VLOOKUP(E1333,Store_SRP!B2:N110,13, FALSE)))</f>
      </c>
      <c r="AC1333">
        <f>IF(IFERROR(AB1333,TRUE)=TRUE, "-","OK")</f>
      </c>
      <c r="AD1333" s="8" t="s">
        <v>2865</v>
      </c>
      <c r="AE1333" s="8" t="s">
        <v>39</v>
      </c>
      <c r="AF1333">
        <f>IF(IFERROR(VLOOKUP(E1333,Store_Showcase!B2:H144,{5}, FALSE), TRUE)=TRUE, IF(IFERROR(VLOOKUP(E1333,Store_SRP!B2:H110,{5}, FALSE), TRUE)=TRUE,VLOOKUP(E1333,Store_VAM!B2:H273,{5}, FALSE),VLOOKUP(E1333,Store_SRP!B2:H110,{5}, FALSE)), VLOOKUP(E1333,Store_Showcase!B2:H144,{5}, FALSE))</f>
      </c>
      <c r="AG1333">
        <f>IF(IFERROR(VLOOKUP(E1333,Store_Showcase!B2:H144,{6}, FALSE), TRUE)=TRUE, IF(IFERROR(VLOOKUP(E1333,Store_SRP!B2:H110,{6}, FALSE), TRUE)=TRUE,VLOOKUP(E1333,Store_VAM!B2:H273,{6}, FALSE),VLOOKUP(E1333,Store_SRP!B2:H110,{6}, FALSE)), VLOOKUP(E1333,Store_Showcase!B2:H144,{6}, FALSE))</f>
      </c>
      <c r="AH1333">
        <f>VLOOKUP(G1333,Sku_Consolidated!A2:R957,18,FALSE)</f>
      </c>
      <c r="AI1333">
        <f>VLOOKUP(G1333,Sku_Consolidated!A2:S957,19,FALSE)</f>
      </c>
      <c r="AJ1333">
        <f>VLOOKUP(G1333,Sku_Consolidated!A2:T957,20,FALSE)</f>
      </c>
    </row>
    <row r="1334" spans="1:36" x14ac:dyDescent="0.25">
      <c r="A1334">
        <v>2024</v>
      </c>
      <c r="B1334" t="s">
        <v>31</v>
      </c>
      <c r="C1334" t="s">
        <v>32</v>
      </c>
      <c r="D1334" t="s">
        <v>33</v>
      </c>
      <c r="E1334">
        <v>202</v>
      </c>
      <c r="F1334">
        <f>IF(IFERROR(VLOOKUP(E1334,Store_Showcase!B2:H144,{2}, FALSE), TRUE)=TRUE, IF(IFERROR(VLOOKUP(E1334,Store_SRP!B2:H110,{2}, FALSE), TRUE)=TRUE,VLOOKUP(E1334,Store_VAM!B2:H273,{2}, FALSE),VLOOKUP(E1334,Store_SRP!B2:H110,{2}, FALSE)), VLOOKUP(E1334,Store_Showcase!B2:H144,{2}, FALSE))</f>
      </c>
      <c r="G1334">
        <v>655321</v>
      </c>
      <c r="H1334" t="s">
        <v>471</v>
      </c>
      <c r="I1334" s="8" t="s">
        <v>2866</v>
      </c>
      <c r="J1334" t="s">
        <v>36</v>
      </c>
      <c r="K1334" s="8">
        <f>IF(J1334="PCK", I1334, 0)</f>
      </c>
      <c r="L1334" s="8">
        <f>IF(J1334="KLS", I1334, IF(J1334="PCK", I1334*VLOOKUP(G1334,Sku_Consolidated!A2:U957,21, FALSE),I1334*VLOOKUP(G1334,Sku_Consolidated!A2:U957,21, FALSE)))</f>
      </c>
      <c r="M1334" s="8">
        <f>IF(J1334="PCS", I1334, 0)</f>
      </c>
      <c r="N1334" s="8" t="s">
        <v>2867</v>
      </c>
      <c r="O1334" s="8">
        <f>N1334 * VLOOKUP(E1334&amp;VLOOKUP(G1334,Sku_Consolidated!A2:Q957,17,FALSE),Sku_CommRate!A2:E1002, 5, FALSE)</f>
      </c>
      <c r="P1334" s="8">
        <f>N1334 - O1334</f>
      </c>
      <c r="Q1334">
        <f>VLOOKUP(G1334,Sku_Consolidated!A2:G957,7, FALSE)</f>
      </c>
      <c r="R1334">
        <f>IF(IFERROR(VLOOKUP(E1334,Store_Showcase!B2:H144,7, FALSE), TRUE)=TRUE, IF(IFERROR(VLOOKUP(E1334,Store_SRP!B2:H110,7, FALSE), TRUE)=TRUE,VLOOKUP(E1334,Store_VAM!B2:H273,7, FALSE),VLOOKUP(E1334,Store_SRP!B2:H110,7, FALSE)), VLOOKUP(E1334,Store_Showcase!B2:H144,7, FALSE))</f>
      </c>
      <c r="S1334">
        <f>IF(IFERROR(VLOOKUP(E1334,Store_Showcase!B2:I144,8, FALSE), TRUE)=TRUE, IF(IFERROR(VLOOKUP(E1334,Store_SRP!B2:I110,8, FALSE), TRUE)=TRUE,VLOOKUP(E1334,Store_VAM!B2:I273,8, FALSE),VLOOKUP(E1334,Store_SRP!B2:I110,8, FALSE)), VLOOKUP(E1334,Store_Showcase!B2:I144,8, FALSE))</f>
      </c>
      <c r="T1334">
        <f>VLOOKUP(G1334,Sku_Consolidated!A2:R957,18,FALSE)</f>
      </c>
      <c r="U1334">
        <v>6246</v>
      </c>
      <c r="V1334">
        <f>IF(VLOOKUP(G1334,Sku_Consolidated!A2:S957,19,FALSE)="SHOWCASE", VLOOKUP(E1334,Store_Showcase!B2:L144,11, FALSE), IF(VLOOKUP(G1334,Sku_Consolidated!A2:S957,19,FALSE)="VAM",VLOOKUP(E1334,Store_VAM!B2:L273,11, FALSE),VLOOKUP(E1334,Store_SRP!B2:L110,11, FALSE)))</f>
      </c>
      <c r="W1334">
        <f>VLOOKUP(G1334,Sku_Consolidated!A2:W957,11,FALSE)</f>
      </c>
      <c r="X1334">
        <f>VLOOKUP(G1334,Sku_Consolidated!A2:H957,8,FALSE)</f>
      </c>
      <c r="Y1334">
        <f>VLOOKUP(G1334,Sku_Consolidated!A2:I957,9,FALSE)</f>
      </c>
      <c r="Z1334" t="s">
        <v>38</v>
      </c>
      <c r="AA1334">
        <f>VLOOKUP(G1334,Sku_Consolidated!A2:E957,5,FALSE)</f>
      </c>
      <c r="AB1334">
        <f>IF(VLOOKUP(G1334,Sku_Consolidated!A2:S957,19,FALSE)="SHOWCASE", VLOOKUP(E1334,Store_Showcase!B2:N144,13, FALSE), IF(VLOOKUP(G1334,Sku_Consolidated!A2:S957,19,FALSE)="VAM",VLOOKUP(E1334,Store_VAM!B2:N273,13, FALSE),VLOOKUP(E1334,Store_SRP!B2:N110,13, FALSE)))</f>
      </c>
      <c r="AC1334">
        <f>IF(IFERROR(AB1334,TRUE)=TRUE, "-","OK")</f>
      </c>
      <c r="AD1334" s="8" t="s">
        <v>2867</v>
      </c>
      <c r="AE1334" s="8" t="s">
        <v>39</v>
      </c>
      <c r="AF1334">
        <f>IF(IFERROR(VLOOKUP(E1334,Store_Showcase!B2:H144,{5}, FALSE), TRUE)=TRUE, IF(IFERROR(VLOOKUP(E1334,Store_SRP!B2:H110,{5}, FALSE), TRUE)=TRUE,VLOOKUP(E1334,Store_VAM!B2:H273,{5}, FALSE),VLOOKUP(E1334,Store_SRP!B2:H110,{5}, FALSE)), VLOOKUP(E1334,Store_Showcase!B2:H144,{5}, FALSE))</f>
      </c>
      <c r="AG1334">
        <f>IF(IFERROR(VLOOKUP(E1334,Store_Showcase!B2:H144,{6}, FALSE), TRUE)=TRUE, IF(IFERROR(VLOOKUP(E1334,Store_SRP!B2:H110,{6}, FALSE), TRUE)=TRUE,VLOOKUP(E1334,Store_VAM!B2:H273,{6}, FALSE),VLOOKUP(E1334,Store_SRP!B2:H110,{6}, FALSE)), VLOOKUP(E1334,Store_Showcase!B2:H144,{6}, FALSE))</f>
      </c>
      <c r="AH1334">
        <f>VLOOKUP(G1334,Sku_Consolidated!A2:R957,18,FALSE)</f>
      </c>
      <c r="AI1334">
        <f>VLOOKUP(G1334,Sku_Consolidated!A2:S957,19,FALSE)</f>
      </c>
      <c r="AJ1334">
        <f>VLOOKUP(G1334,Sku_Consolidated!A2:T957,20,FALSE)</f>
      </c>
    </row>
    <row r="1335" spans="1:36" x14ac:dyDescent="0.25">
      <c r="A1335">
        <v>2024</v>
      </c>
      <c r="B1335" t="s">
        <v>31</v>
      </c>
      <c r="C1335" t="s">
        <v>32</v>
      </c>
      <c r="D1335" t="s">
        <v>33</v>
      </c>
      <c r="E1335">
        <v>202</v>
      </c>
      <c r="F1335">
        <f>IF(IFERROR(VLOOKUP(E1335,Store_Showcase!B2:H144,{2}, FALSE), TRUE)=TRUE, IF(IFERROR(VLOOKUP(E1335,Store_SRP!B2:H110,{2}, FALSE), TRUE)=TRUE,VLOOKUP(E1335,Store_VAM!B2:H273,{2}, FALSE),VLOOKUP(E1335,Store_SRP!B2:H110,{2}, FALSE)), VLOOKUP(E1335,Store_Showcase!B2:H144,{2}, FALSE))</f>
      </c>
      <c r="G1335">
        <v>703520</v>
      </c>
      <c r="H1335" t="s">
        <v>1460</v>
      </c>
      <c r="I1335" s="8" t="s">
        <v>1643</v>
      </c>
      <c r="J1335" t="s">
        <v>493</v>
      </c>
      <c r="K1335" s="8">
        <f>IF(J1335="PCK", I1335, 0)</f>
      </c>
      <c r="L1335" s="8">
        <f>IF(J1335="KLS", I1335, IF(J1335="PCK", I1335*VLOOKUP(G1335,Sku_Consolidated!A2:U957,21, FALSE),I1335*VLOOKUP(G1335,Sku_Consolidated!A2:U957,21, FALSE)))</f>
      </c>
      <c r="M1335" s="8">
        <f>IF(J1335="PCS", I1335, 0)</f>
      </c>
      <c r="N1335" s="8" t="s">
        <v>2868</v>
      </c>
      <c r="O1335" s="8">
        <f>N1335 * VLOOKUP(E1335&amp;VLOOKUP(G1335,Sku_Consolidated!A2:Q957,17,FALSE),Sku_CommRate!A2:E1002, 5, FALSE)</f>
      </c>
      <c r="P1335" s="8">
        <f>N1335 - O1335</f>
      </c>
      <c r="Q1335">
        <f>VLOOKUP(G1335,Sku_Consolidated!A2:G957,7, FALSE)</f>
      </c>
      <c r="R1335">
        <f>IF(IFERROR(VLOOKUP(E1335,Store_Showcase!B2:H144,7, FALSE), TRUE)=TRUE, IF(IFERROR(VLOOKUP(E1335,Store_SRP!B2:H110,7, FALSE), TRUE)=TRUE,VLOOKUP(E1335,Store_VAM!B2:H273,7, FALSE),VLOOKUP(E1335,Store_SRP!B2:H110,7, FALSE)), VLOOKUP(E1335,Store_Showcase!B2:H144,7, FALSE))</f>
      </c>
      <c r="S1335">
        <f>IF(IFERROR(VLOOKUP(E1335,Store_Showcase!B2:I144,8, FALSE), TRUE)=TRUE, IF(IFERROR(VLOOKUP(E1335,Store_SRP!B2:I110,8, FALSE), TRUE)=TRUE,VLOOKUP(E1335,Store_VAM!B2:I273,8, FALSE),VLOOKUP(E1335,Store_SRP!B2:I110,8, FALSE)), VLOOKUP(E1335,Store_Showcase!B2:I144,8, FALSE))</f>
      </c>
      <c r="T1335">
        <f>VLOOKUP(G1335,Sku_Consolidated!A2:R957,18,FALSE)</f>
      </c>
      <c r="U1335">
        <v>4806532531649</v>
      </c>
      <c r="V1335">
        <f>IF(VLOOKUP(G1335,Sku_Consolidated!A2:S957,19,FALSE)="SHOWCASE", VLOOKUP(E1335,Store_Showcase!B2:L144,11, FALSE), IF(VLOOKUP(G1335,Sku_Consolidated!A2:S957,19,FALSE)="VAM",VLOOKUP(E1335,Store_VAM!B2:L273,11, FALSE),VLOOKUP(E1335,Store_SRP!B2:L110,11, FALSE)))</f>
      </c>
      <c r="W1335">
        <f>VLOOKUP(G1335,Sku_Consolidated!A2:W957,11,FALSE)</f>
      </c>
      <c r="X1335">
        <f>VLOOKUP(G1335,Sku_Consolidated!A2:H957,8,FALSE)</f>
      </c>
      <c r="Y1335">
        <f>VLOOKUP(G1335,Sku_Consolidated!A2:I957,9,FALSE)</f>
      </c>
      <c r="Z1335" t="s">
        <v>38</v>
      </c>
      <c r="AA1335">
        <f>VLOOKUP(G1335,Sku_Consolidated!A2:E957,5,FALSE)</f>
      </c>
      <c r="AB1335">
        <f>IF(VLOOKUP(G1335,Sku_Consolidated!A2:S957,19,FALSE)="SHOWCASE", VLOOKUP(E1335,Store_Showcase!B2:N144,13, FALSE), IF(VLOOKUP(G1335,Sku_Consolidated!A2:S957,19,FALSE)="VAM",VLOOKUP(E1335,Store_VAM!B2:N273,13, FALSE),VLOOKUP(E1335,Store_SRP!B2:N110,13, FALSE)))</f>
      </c>
      <c r="AC1335">
        <f>IF(IFERROR(AB1335,TRUE)=TRUE, "-","OK")</f>
      </c>
      <c r="AD1335" s="8" t="s">
        <v>2869</v>
      </c>
      <c r="AE1335" s="8" t="s">
        <v>2870</v>
      </c>
      <c r="AF1335">
        <f>IF(IFERROR(VLOOKUP(E1335,Store_Showcase!B2:H144,{5}, FALSE), TRUE)=TRUE, IF(IFERROR(VLOOKUP(E1335,Store_SRP!B2:H110,{5}, FALSE), TRUE)=TRUE,VLOOKUP(E1335,Store_VAM!B2:H273,{5}, FALSE),VLOOKUP(E1335,Store_SRP!B2:H110,{5}, FALSE)), VLOOKUP(E1335,Store_Showcase!B2:H144,{5}, FALSE))</f>
      </c>
      <c r="AG1335">
        <f>IF(IFERROR(VLOOKUP(E1335,Store_Showcase!B2:H144,{6}, FALSE), TRUE)=TRUE, IF(IFERROR(VLOOKUP(E1335,Store_SRP!B2:H110,{6}, FALSE), TRUE)=TRUE,VLOOKUP(E1335,Store_VAM!B2:H273,{6}, FALSE),VLOOKUP(E1335,Store_SRP!B2:H110,{6}, FALSE)), VLOOKUP(E1335,Store_Showcase!B2:H144,{6}, FALSE))</f>
      </c>
      <c r="AH1335">
        <f>VLOOKUP(G1335,Sku_Consolidated!A2:R957,18,FALSE)</f>
      </c>
      <c r="AI1335">
        <f>VLOOKUP(G1335,Sku_Consolidated!A2:S957,19,FALSE)</f>
      </c>
      <c r="AJ1335">
        <f>VLOOKUP(G1335,Sku_Consolidated!A2:T957,20,FALSE)</f>
      </c>
    </row>
    <row r="1336" spans="1:36" x14ac:dyDescent="0.25">
      <c r="A1336">
        <v>2024</v>
      </c>
      <c r="B1336" t="s">
        <v>31</v>
      </c>
      <c r="C1336" t="s">
        <v>32</v>
      </c>
      <c r="D1336" t="s">
        <v>33</v>
      </c>
      <c r="E1336">
        <v>4032</v>
      </c>
      <c r="F1336">
        <f>IF(IFERROR(VLOOKUP(E1336,Store_Showcase!B2:H144,{2}, FALSE), TRUE)=TRUE, IF(IFERROR(VLOOKUP(E1336,Store_SRP!B2:H110,{2}, FALSE), TRUE)=TRUE,VLOOKUP(E1336,Store_VAM!B2:H273,{2}, FALSE),VLOOKUP(E1336,Store_SRP!B2:H110,{2}, FALSE)), VLOOKUP(E1336,Store_Showcase!B2:H144,{2}, FALSE))</f>
      </c>
      <c r="G1336">
        <v>671860</v>
      </c>
      <c r="H1336" t="s">
        <v>1458</v>
      </c>
      <c r="I1336" s="8" t="s">
        <v>2627</v>
      </c>
      <c r="J1336" t="s">
        <v>493</v>
      </c>
      <c r="K1336" s="8">
        <f>IF(J1336="PCK", I1336, 0)</f>
      </c>
      <c r="L1336" s="8">
        <f>IF(J1336="KLS", I1336, IF(J1336="PCK", I1336*VLOOKUP(G1336,Sku_Consolidated!A2:U957,21, FALSE),I1336*VLOOKUP(G1336,Sku_Consolidated!A2:U957,21, FALSE)))</f>
      </c>
      <c r="M1336" s="8">
        <f>IF(J1336="PCS", I1336, 0)</f>
      </c>
      <c r="N1336" s="8" t="s">
        <v>2869</v>
      </c>
      <c r="O1336" s="8">
        <f>N1336 * VLOOKUP(E1336&amp;VLOOKUP(G1336,Sku_Consolidated!A2:Q957,17,FALSE),Sku_CommRate!A2:E1002, 5, FALSE)</f>
      </c>
      <c r="P1336" s="8">
        <f>N1336 - O1336</f>
      </c>
      <c r="Q1336">
        <f>VLOOKUP(G1336,Sku_Consolidated!A2:G957,7, FALSE)</f>
      </c>
      <c r="R1336">
        <f>IF(IFERROR(VLOOKUP(E1336,Store_Showcase!B2:H144,7, FALSE), TRUE)=TRUE, IF(IFERROR(VLOOKUP(E1336,Store_SRP!B2:H110,7, FALSE), TRUE)=TRUE,VLOOKUP(E1336,Store_VAM!B2:H273,7, FALSE),VLOOKUP(E1336,Store_SRP!B2:H110,7, FALSE)), VLOOKUP(E1336,Store_Showcase!B2:H144,7, FALSE))</f>
      </c>
      <c r="S1336">
        <f>IF(IFERROR(VLOOKUP(E1336,Store_Showcase!B2:I144,8, FALSE), TRUE)=TRUE, IF(IFERROR(VLOOKUP(E1336,Store_SRP!B2:I110,8, FALSE), TRUE)=TRUE,VLOOKUP(E1336,Store_VAM!B2:I273,8, FALSE),VLOOKUP(E1336,Store_SRP!B2:I110,8, FALSE)), VLOOKUP(E1336,Store_Showcase!B2:I144,8, FALSE))</f>
      </c>
      <c r="T1336">
        <f>VLOOKUP(G1336,Sku_Consolidated!A2:R957,18,FALSE)</f>
      </c>
      <c r="U1336">
        <v>2100006718607</v>
      </c>
      <c r="V1336">
        <f>IF(VLOOKUP(G1336,Sku_Consolidated!A2:S957,19,FALSE)="SHOWCASE", VLOOKUP(E1336,Store_Showcase!B2:L144,11, FALSE), IF(VLOOKUP(G1336,Sku_Consolidated!A2:S957,19,FALSE)="VAM",VLOOKUP(E1336,Store_VAM!B2:L273,11, FALSE),VLOOKUP(E1336,Store_SRP!B2:L110,11, FALSE)))</f>
      </c>
      <c r="W1336">
        <f>VLOOKUP(G1336,Sku_Consolidated!A2:W957,11,FALSE)</f>
      </c>
      <c r="X1336">
        <f>VLOOKUP(G1336,Sku_Consolidated!A2:H957,8,FALSE)</f>
      </c>
      <c r="Y1336">
        <f>VLOOKUP(G1336,Sku_Consolidated!A2:I957,9,FALSE)</f>
      </c>
      <c r="Z1336" t="s">
        <v>38</v>
      </c>
      <c r="AA1336">
        <f>VLOOKUP(G1336,Sku_Consolidated!A2:E957,5,FALSE)</f>
      </c>
      <c r="AB1336">
        <f>IF(VLOOKUP(G1336,Sku_Consolidated!A2:S957,19,FALSE)="SHOWCASE", VLOOKUP(E1336,Store_Showcase!B2:N144,13, FALSE), IF(VLOOKUP(G1336,Sku_Consolidated!A2:S957,19,FALSE)="VAM",VLOOKUP(E1336,Store_VAM!B2:N273,13, FALSE),VLOOKUP(E1336,Store_SRP!B2:N110,13, FALSE)))</f>
      </c>
      <c r="AC1336">
        <f>IF(IFERROR(AB1336,TRUE)=TRUE, "-","OK")</f>
      </c>
      <c r="AD1336" s="8" t="s">
        <v>2869</v>
      </c>
      <c r="AE1336" s="8" t="s">
        <v>39</v>
      </c>
      <c r="AF1336">
        <f>IF(IFERROR(VLOOKUP(E1336,Store_Showcase!B2:H144,{5}, FALSE), TRUE)=TRUE, IF(IFERROR(VLOOKUP(E1336,Store_SRP!B2:H110,{5}, FALSE), TRUE)=TRUE,VLOOKUP(E1336,Store_VAM!B2:H273,{5}, FALSE),VLOOKUP(E1336,Store_SRP!B2:H110,{5}, FALSE)), VLOOKUP(E1336,Store_Showcase!B2:H144,{5}, FALSE))</f>
      </c>
      <c r="AG1336">
        <f>IF(IFERROR(VLOOKUP(E1336,Store_Showcase!B2:H144,{6}, FALSE), TRUE)=TRUE, IF(IFERROR(VLOOKUP(E1336,Store_SRP!B2:H110,{6}, FALSE), TRUE)=TRUE,VLOOKUP(E1336,Store_VAM!B2:H273,{6}, FALSE),VLOOKUP(E1336,Store_SRP!B2:H110,{6}, FALSE)), VLOOKUP(E1336,Store_Showcase!B2:H144,{6}, FALSE))</f>
      </c>
      <c r="AH1336">
        <f>VLOOKUP(G1336,Sku_Consolidated!A2:R957,18,FALSE)</f>
      </c>
      <c r="AI1336">
        <f>VLOOKUP(G1336,Sku_Consolidated!A2:S957,19,FALSE)</f>
      </c>
      <c r="AJ1336">
        <f>VLOOKUP(G1336,Sku_Consolidated!A2:T957,20,FALSE)</f>
      </c>
    </row>
    <row r="1337" spans="1:36" x14ac:dyDescent="0.25">
      <c r="A1337">
        <v>2024</v>
      </c>
      <c r="B1337" t="s">
        <v>31</v>
      </c>
      <c r="C1337" t="s">
        <v>32</v>
      </c>
      <c r="D1337" t="s">
        <v>33</v>
      </c>
      <c r="E1337">
        <v>810</v>
      </c>
      <c r="F1337">
        <f>IF(IFERROR(VLOOKUP(E1337,Store_Showcase!B2:H144,{2}, FALSE), TRUE)=TRUE, IF(IFERROR(VLOOKUP(E1337,Store_SRP!B2:H110,{2}, FALSE), TRUE)=TRUE,VLOOKUP(E1337,Store_VAM!B2:H273,{2}, FALSE),VLOOKUP(E1337,Store_SRP!B2:H110,{2}, FALSE)), VLOOKUP(E1337,Store_Showcase!B2:H144,{2}, FALSE))</f>
      </c>
      <c r="G1337">
        <v>703520</v>
      </c>
      <c r="H1337" t="s">
        <v>1460</v>
      </c>
      <c r="I1337" s="8" t="s">
        <v>1643</v>
      </c>
      <c r="J1337" t="s">
        <v>493</v>
      </c>
      <c r="K1337" s="8">
        <f>IF(J1337="PCK", I1337, 0)</f>
      </c>
      <c r="L1337" s="8">
        <f>IF(J1337="KLS", I1337, IF(J1337="PCK", I1337*VLOOKUP(G1337,Sku_Consolidated!A2:U957,21, FALSE),I1337*VLOOKUP(G1337,Sku_Consolidated!A2:U957,21, FALSE)))</f>
      </c>
      <c r="M1337" s="8">
        <f>IF(J1337="PCS", I1337, 0)</f>
      </c>
      <c r="N1337" s="8" t="s">
        <v>2868</v>
      </c>
      <c r="O1337" s="8">
        <f>N1337 * VLOOKUP(E1337&amp;VLOOKUP(G1337,Sku_Consolidated!A2:Q957,17,FALSE),Sku_CommRate!A2:E1002, 5, FALSE)</f>
      </c>
      <c r="P1337" s="8">
        <f>N1337 - O1337</f>
      </c>
      <c r="Q1337">
        <f>VLOOKUP(G1337,Sku_Consolidated!A2:G957,7, FALSE)</f>
      </c>
      <c r="R1337">
        <f>IF(IFERROR(VLOOKUP(E1337,Store_Showcase!B2:H144,7, FALSE), TRUE)=TRUE, IF(IFERROR(VLOOKUP(E1337,Store_SRP!B2:H110,7, FALSE), TRUE)=TRUE,VLOOKUP(E1337,Store_VAM!B2:H273,7, FALSE),VLOOKUP(E1337,Store_SRP!B2:H110,7, FALSE)), VLOOKUP(E1337,Store_Showcase!B2:H144,7, FALSE))</f>
      </c>
      <c r="S1337">
        <f>IF(IFERROR(VLOOKUP(E1337,Store_Showcase!B2:I144,8, FALSE), TRUE)=TRUE, IF(IFERROR(VLOOKUP(E1337,Store_SRP!B2:I110,8, FALSE), TRUE)=TRUE,VLOOKUP(E1337,Store_VAM!B2:I273,8, FALSE),VLOOKUP(E1337,Store_SRP!B2:I110,8, FALSE)), VLOOKUP(E1337,Store_Showcase!B2:I144,8, FALSE))</f>
      </c>
      <c r="T1337">
        <f>VLOOKUP(G1337,Sku_Consolidated!A2:R957,18,FALSE)</f>
      </c>
      <c r="U1337">
        <v>4806532531649</v>
      </c>
      <c r="V1337">
        <f>IF(VLOOKUP(G1337,Sku_Consolidated!A2:S957,19,FALSE)="SHOWCASE", VLOOKUP(E1337,Store_Showcase!B2:L144,11, FALSE), IF(VLOOKUP(G1337,Sku_Consolidated!A2:S957,19,FALSE)="VAM",VLOOKUP(E1337,Store_VAM!B2:L273,11, FALSE),VLOOKUP(E1337,Store_SRP!B2:L110,11, FALSE)))</f>
      </c>
      <c r="W1337">
        <f>VLOOKUP(G1337,Sku_Consolidated!A2:W957,11,FALSE)</f>
      </c>
      <c r="X1337">
        <f>VLOOKUP(G1337,Sku_Consolidated!A2:H957,8,FALSE)</f>
      </c>
      <c r="Y1337">
        <f>VLOOKUP(G1337,Sku_Consolidated!A2:I957,9,FALSE)</f>
      </c>
      <c r="Z1337" t="s">
        <v>38</v>
      </c>
      <c r="AA1337">
        <f>VLOOKUP(G1337,Sku_Consolidated!A2:E957,5,FALSE)</f>
      </c>
      <c r="AB1337">
        <f>IF(VLOOKUP(G1337,Sku_Consolidated!A2:S957,19,FALSE)="SHOWCASE", VLOOKUP(E1337,Store_Showcase!B2:N144,13, FALSE), IF(VLOOKUP(G1337,Sku_Consolidated!A2:S957,19,FALSE)="VAM",VLOOKUP(E1337,Store_VAM!B2:N273,13, FALSE),VLOOKUP(E1337,Store_SRP!B2:N110,13, FALSE)))</f>
      </c>
      <c r="AC1337">
        <f>IF(IFERROR(AB1337,TRUE)=TRUE, "-","OK")</f>
      </c>
      <c r="AD1337" s="8" t="s">
        <v>2869</v>
      </c>
      <c r="AE1337" s="8" t="s">
        <v>2870</v>
      </c>
      <c r="AF1337">
        <f>IF(IFERROR(VLOOKUP(E1337,Store_Showcase!B2:H144,{5}, FALSE), TRUE)=TRUE, IF(IFERROR(VLOOKUP(E1337,Store_SRP!B2:H110,{5}, FALSE), TRUE)=TRUE,VLOOKUP(E1337,Store_VAM!B2:H273,{5}, FALSE),VLOOKUP(E1337,Store_SRP!B2:H110,{5}, FALSE)), VLOOKUP(E1337,Store_Showcase!B2:H144,{5}, FALSE))</f>
      </c>
      <c r="AG1337">
        <f>IF(IFERROR(VLOOKUP(E1337,Store_Showcase!B2:H144,{6}, FALSE), TRUE)=TRUE, IF(IFERROR(VLOOKUP(E1337,Store_SRP!B2:H110,{6}, FALSE), TRUE)=TRUE,VLOOKUP(E1337,Store_VAM!B2:H273,{6}, FALSE),VLOOKUP(E1337,Store_SRP!B2:H110,{6}, FALSE)), VLOOKUP(E1337,Store_Showcase!B2:H144,{6}, FALSE))</f>
      </c>
      <c r="AH1337">
        <f>VLOOKUP(G1337,Sku_Consolidated!A2:R957,18,FALSE)</f>
      </c>
      <c r="AI1337">
        <f>VLOOKUP(G1337,Sku_Consolidated!A2:S957,19,FALSE)</f>
      </c>
      <c r="AJ1337">
        <f>VLOOKUP(G1337,Sku_Consolidated!A2:T957,20,FALSE)</f>
      </c>
    </row>
    <row r="1338" spans="1:36" x14ac:dyDescent="0.25">
      <c r="A1338">
        <v>2024</v>
      </c>
      <c r="B1338" t="s">
        <v>31</v>
      </c>
      <c r="C1338" t="s">
        <v>32</v>
      </c>
      <c r="D1338" t="s">
        <v>33</v>
      </c>
      <c r="E1338">
        <v>4040</v>
      </c>
      <c r="F1338">
        <f>IF(IFERROR(VLOOKUP(E1338,Store_Showcase!B2:H144,{2}, FALSE), TRUE)=TRUE, IF(IFERROR(VLOOKUP(E1338,Store_SRP!B2:H110,{2}, FALSE), TRUE)=TRUE,VLOOKUP(E1338,Store_VAM!B2:H273,{2}, FALSE),VLOOKUP(E1338,Store_SRP!B2:H110,{2}, FALSE)), VLOOKUP(E1338,Store_Showcase!B2:H144,{2}, FALSE))</f>
      </c>
      <c r="G1338">
        <v>671860</v>
      </c>
      <c r="H1338" t="s">
        <v>1458</v>
      </c>
      <c r="I1338" s="8" t="s">
        <v>2627</v>
      </c>
      <c r="J1338" t="s">
        <v>493</v>
      </c>
      <c r="K1338" s="8">
        <f>IF(J1338="PCK", I1338, 0)</f>
      </c>
      <c r="L1338" s="8">
        <f>IF(J1338="KLS", I1338, IF(J1338="PCK", I1338*VLOOKUP(G1338,Sku_Consolidated!A2:U957,21, FALSE),I1338*VLOOKUP(G1338,Sku_Consolidated!A2:U957,21, FALSE)))</f>
      </c>
      <c r="M1338" s="8">
        <f>IF(J1338="PCS", I1338, 0)</f>
      </c>
      <c r="N1338" s="8" t="s">
        <v>2869</v>
      </c>
      <c r="O1338" s="8">
        <f>N1338 * VLOOKUP(E1338&amp;VLOOKUP(G1338,Sku_Consolidated!A2:Q957,17,FALSE),Sku_CommRate!A2:E1002, 5, FALSE)</f>
      </c>
      <c r="P1338" s="8">
        <f>N1338 - O1338</f>
      </c>
      <c r="Q1338">
        <f>VLOOKUP(G1338,Sku_Consolidated!A2:G957,7, FALSE)</f>
      </c>
      <c r="R1338">
        <f>IF(IFERROR(VLOOKUP(E1338,Store_Showcase!B2:H144,7, FALSE), TRUE)=TRUE, IF(IFERROR(VLOOKUP(E1338,Store_SRP!B2:H110,7, FALSE), TRUE)=TRUE,VLOOKUP(E1338,Store_VAM!B2:H273,7, FALSE),VLOOKUP(E1338,Store_SRP!B2:H110,7, FALSE)), VLOOKUP(E1338,Store_Showcase!B2:H144,7, FALSE))</f>
      </c>
      <c r="S1338">
        <f>IF(IFERROR(VLOOKUP(E1338,Store_Showcase!B2:I144,8, FALSE), TRUE)=TRUE, IF(IFERROR(VLOOKUP(E1338,Store_SRP!B2:I110,8, FALSE), TRUE)=TRUE,VLOOKUP(E1338,Store_VAM!B2:I273,8, FALSE),VLOOKUP(E1338,Store_SRP!B2:I110,8, FALSE)), VLOOKUP(E1338,Store_Showcase!B2:I144,8, FALSE))</f>
      </c>
      <c r="T1338">
        <f>VLOOKUP(G1338,Sku_Consolidated!A2:R957,18,FALSE)</f>
      </c>
      <c r="U1338">
        <v>2100006718607</v>
      </c>
      <c r="V1338">
        <f>IF(VLOOKUP(G1338,Sku_Consolidated!A2:S957,19,FALSE)="SHOWCASE", VLOOKUP(E1338,Store_Showcase!B2:L144,11, FALSE), IF(VLOOKUP(G1338,Sku_Consolidated!A2:S957,19,FALSE)="VAM",VLOOKUP(E1338,Store_VAM!B2:L273,11, FALSE),VLOOKUP(E1338,Store_SRP!B2:L110,11, FALSE)))</f>
      </c>
      <c r="W1338">
        <f>VLOOKUP(G1338,Sku_Consolidated!A2:W957,11,FALSE)</f>
      </c>
      <c r="X1338">
        <f>VLOOKUP(G1338,Sku_Consolidated!A2:H957,8,FALSE)</f>
      </c>
      <c r="Y1338">
        <f>VLOOKUP(G1338,Sku_Consolidated!A2:I957,9,FALSE)</f>
      </c>
      <c r="Z1338" t="s">
        <v>38</v>
      </c>
      <c r="AA1338">
        <f>VLOOKUP(G1338,Sku_Consolidated!A2:E957,5,FALSE)</f>
      </c>
      <c r="AB1338">
        <f>IF(VLOOKUP(G1338,Sku_Consolidated!A2:S957,19,FALSE)="SHOWCASE", VLOOKUP(E1338,Store_Showcase!B2:N144,13, FALSE), IF(VLOOKUP(G1338,Sku_Consolidated!A2:S957,19,FALSE)="VAM",VLOOKUP(E1338,Store_VAM!B2:N273,13, FALSE),VLOOKUP(E1338,Store_SRP!B2:N110,13, FALSE)))</f>
      </c>
      <c r="AC1338">
        <f>IF(IFERROR(AB1338,TRUE)=TRUE, "-","OK")</f>
      </c>
      <c r="AD1338" s="8" t="s">
        <v>2869</v>
      </c>
      <c r="AE1338" s="8" t="s">
        <v>39</v>
      </c>
      <c r="AF1338">
        <f>IF(IFERROR(VLOOKUP(E1338,Store_Showcase!B2:H144,{5}, FALSE), TRUE)=TRUE, IF(IFERROR(VLOOKUP(E1338,Store_SRP!B2:H110,{5}, FALSE), TRUE)=TRUE,VLOOKUP(E1338,Store_VAM!B2:H273,{5}, FALSE),VLOOKUP(E1338,Store_SRP!B2:H110,{5}, FALSE)), VLOOKUP(E1338,Store_Showcase!B2:H144,{5}, FALSE))</f>
      </c>
      <c r="AG1338">
        <f>IF(IFERROR(VLOOKUP(E1338,Store_Showcase!B2:H144,{6}, FALSE), TRUE)=TRUE, IF(IFERROR(VLOOKUP(E1338,Store_SRP!B2:H110,{6}, FALSE), TRUE)=TRUE,VLOOKUP(E1338,Store_VAM!B2:H273,{6}, FALSE),VLOOKUP(E1338,Store_SRP!B2:H110,{6}, FALSE)), VLOOKUP(E1338,Store_Showcase!B2:H144,{6}, FALSE))</f>
      </c>
      <c r="AH1338">
        <f>VLOOKUP(G1338,Sku_Consolidated!A2:R957,18,FALSE)</f>
      </c>
      <c r="AI1338">
        <f>VLOOKUP(G1338,Sku_Consolidated!A2:S957,19,FALSE)</f>
      </c>
      <c r="AJ1338">
        <f>VLOOKUP(G1338,Sku_Consolidated!A2:T957,20,FALSE)</f>
      </c>
    </row>
    <row r="1339" spans="1:36" x14ac:dyDescent="0.25">
      <c r="A1339">
        <v>2024</v>
      </c>
      <c r="B1339" t="s">
        <v>31</v>
      </c>
      <c r="C1339" t="s">
        <v>32</v>
      </c>
      <c r="D1339" t="s">
        <v>33</v>
      </c>
      <c r="E1339">
        <v>4048</v>
      </c>
      <c r="F1339">
        <f>IF(IFERROR(VLOOKUP(E1339,Store_Showcase!B2:H144,{2}, FALSE), TRUE)=TRUE, IF(IFERROR(VLOOKUP(E1339,Store_SRP!B2:H110,{2}, FALSE), TRUE)=TRUE,VLOOKUP(E1339,Store_VAM!B2:H273,{2}, FALSE),VLOOKUP(E1339,Store_SRP!B2:H110,{2}, FALSE)), VLOOKUP(E1339,Store_Showcase!B2:H144,{2}, FALSE))</f>
      </c>
      <c r="G1339">
        <v>671860</v>
      </c>
      <c r="H1339" t="s">
        <v>1458</v>
      </c>
      <c r="I1339" s="8" t="s">
        <v>2627</v>
      </c>
      <c r="J1339" t="s">
        <v>493</v>
      </c>
      <c r="K1339" s="8">
        <f>IF(J1339="PCK", I1339, 0)</f>
      </c>
      <c r="L1339" s="8">
        <f>IF(J1339="KLS", I1339, IF(J1339="PCK", I1339*VLOOKUP(G1339,Sku_Consolidated!A2:U957,21, FALSE),I1339*VLOOKUP(G1339,Sku_Consolidated!A2:U957,21, FALSE)))</f>
      </c>
      <c r="M1339" s="8">
        <f>IF(J1339="PCS", I1339, 0)</f>
      </c>
      <c r="N1339" s="8" t="s">
        <v>2869</v>
      </c>
      <c r="O1339" s="8">
        <f>N1339 * VLOOKUP(E1339&amp;VLOOKUP(G1339,Sku_Consolidated!A2:Q957,17,FALSE),Sku_CommRate!A2:E1002, 5, FALSE)</f>
      </c>
      <c r="P1339" s="8">
        <f>N1339 - O1339</f>
      </c>
      <c r="Q1339">
        <f>VLOOKUP(G1339,Sku_Consolidated!A2:G957,7, FALSE)</f>
      </c>
      <c r="R1339">
        <f>IF(IFERROR(VLOOKUP(E1339,Store_Showcase!B2:H144,7, FALSE), TRUE)=TRUE, IF(IFERROR(VLOOKUP(E1339,Store_SRP!B2:H110,7, FALSE), TRUE)=TRUE,VLOOKUP(E1339,Store_VAM!B2:H273,7, FALSE),VLOOKUP(E1339,Store_SRP!B2:H110,7, FALSE)), VLOOKUP(E1339,Store_Showcase!B2:H144,7, FALSE))</f>
      </c>
      <c r="S1339">
        <f>IF(IFERROR(VLOOKUP(E1339,Store_Showcase!B2:I144,8, FALSE), TRUE)=TRUE, IF(IFERROR(VLOOKUP(E1339,Store_SRP!B2:I110,8, FALSE), TRUE)=TRUE,VLOOKUP(E1339,Store_VAM!B2:I273,8, FALSE),VLOOKUP(E1339,Store_SRP!B2:I110,8, FALSE)), VLOOKUP(E1339,Store_Showcase!B2:I144,8, FALSE))</f>
      </c>
      <c r="T1339">
        <f>VLOOKUP(G1339,Sku_Consolidated!A2:R957,18,FALSE)</f>
      </c>
      <c r="U1339">
        <v>2100006718607</v>
      </c>
      <c r="V1339">
        <f>IF(VLOOKUP(G1339,Sku_Consolidated!A2:S957,19,FALSE)="SHOWCASE", VLOOKUP(E1339,Store_Showcase!B2:L144,11, FALSE), IF(VLOOKUP(G1339,Sku_Consolidated!A2:S957,19,FALSE)="VAM",VLOOKUP(E1339,Store_VAM!B2:L273,11, FALSE),VLOOKUP(E1339,Store_SRP!B2:L110,11, FALSE)))</f>
      </c>
      <c r="W1339">
        <f>VLOOKUP(G1339,Sku_Consolidated!A2:W957,11,FALSE)</f>
      </c>
      <c r="X1339">
        <f>VLOOKUP(G1339,Sku_Consolidated!A2:H957,8,FALSE)</f>
      </c>
      <c r="Y1339">
        <f>VLOOKUP(G1339,Sku_Consolidated!A2:I957,9,FALSE)</f>
      </c>
      <c r="Z1339" t="s">
        <v>38</v>
      </c>
      <c r="AA1339">
        <f>VLOOKUP(G1339,Sku_Consolidated!A2:E957,5,FALSE)</f>
      </c>
      <c r="AB1339">
        <f>IF(VLOOKUP(G1339,Sku_Consolidated!A2:S957,19,FALSE)="SHOWCASE", VLOOKUP(E1339,Store_Showcase!B2:N144,13, FALSE), IF(VLOOKUP(G1339,Sku_Consolidated!A2:S957,19,FALSE)="VAM",VLOOKUP(E1339,Store_VAM!B2:N273,13, FALSE),VLOOKUP(E1339,Store_SRP!B2:N110,13, FALSE)))</f>
      </c>
      <c r="AC1339">
        <f>IF(IFERROR(AB1339,TRUE)=TRUE, "-","OK")</f>
      </c>
      <c r="AD1339" s="8" t="s">
        <v>2869</v>
      </c>
      <c r="AE1339" s="8" t="s">
        <v>39</v>
      </c>
      <c r="AF1339">
        <f>IF(IFERROR(VLOOKUP(E1339,Store_Showcase!B2:H144,{5}, FALSE), TRUE)=TRUE, IF(IFERROR(VLOOKUP(E1339,Store_SRP!B2:H110,{5}, FALSE), TRUE)=TRUE,VLOOKUP(E1339,Store_VAM!B2:H273,{5}, FALSE),VLOOKUP(E1339,Store_SRP!B2:H110,{5}, FALSE)), VLOOKUP(E1339,Store_Showcase!B2:H144,{5}, FALSE))</f>
      </c>
      <c r="AG1339">
        <f>IF(IFERROR(VLOOKUP(E1339,Store_Showcase!B2:H144,{6}, FALSE), TRUE)=TRUE, IF(IFERROR(VLOOKUP(E1339,Store_SRP!B2:H110,{6}, FALSE), TRUE)=TRUE,VLOOKUP(E1339,Store_VAM!B2:H273,{6}, FALSE),VLOOKUP(E1339,Store_SRP!B2:H110,{6}, FALSE)), VLOOKUP(E1339,Store_Showcase!B2:H144,{6}, FALSE))</f>
      </c>
      <c r="AH1339">
        <f>VLOOKUP(G1339,Sku_Consolidated!A2:R957,18,FALSE)</f>
      </c>
      <c r="AI1339">
        <f>VLOOKUP(G1339,Sku_Consolidated!A2:S957,19,FALSE)</f>
      </c>
      <c r="AJ1339">
        <f>VLOOKUP(G1339,Sku_Consolidated!A2:T957,20,FALSE)</f>
      </c>
    </row>
    <row r="1340" spans="1:36" x14ac:dyDescent="0.25">
      <c r="A1340">
        <v>2024</v>
      </c>
      <c r="B1340" t="s">
        <v>31</v>
      </c>
      <c r="C1340" t="s">
        <v>32</v>
      </c>
      <c r="D1340" t="s">
        <v>33</v>
      </c>
      <c r="E1340">
        <v>405</v>
      </c>
      <c r="F1340">
        <f>IF(IFERROR(VLOOKUP(E1340,Store_Showcase!B2:H144,{2}, FALSE), TRUE)=TRUE, IF(IFERROR(VLOOKUP(E1340,Store_SRP!B2:H110,{2}, FALSE), TRUE)=TRUE,VLOOKUP(E1340,Store_VAM!B2:H273,{2}, FALSE),VLOOKUP(E1340,Store_SRP!B2:H110,{2}, FALSE)), VLOOKUP(E1340,Store_Showcase!B2:H144,{2}, FALSE))</f>
      </c>
      <c r="G1340">
        <v>671860</v>
      </c>
      <c r="H1340" t="s">
        <v>1458</v>
      </c>
      <c r="I1340" s="8" t="s">
        <v>2627</v>
      </c>
      <c r="J1340" t="s">
        <v>493</v>
      </c>
      <c r="K1340" s="8">
        <f>IF(J1340="PCK", I1340, 0)</f>
      </c>
      <c r="L1340" s="8">
        <f>IF(J1340="KLS", I1340, IF(J1340="PCK", I1340*VLOOKUP(G1340,Sku_Consolidated!A2:U957,21, FALSE),I1340*VLOOKUP(G1340,Sku_Consolidated!A2:U957,21, FALSE)))</f>
      </c>
      <c r="M1340" s="8">
        <f>IF(J1340="PCS", I1340, 0)</f>
      </c>
      <c r="N1340" s="8" t="s">
        <v>2869</v>
      </c>
      <c r="O1340" s="8">
        <f>N1340 * VLOOKUP(E1340&amp;VLOOKUP(G1340,Sku_Consolidated!A2:Q957,17,FALSE),Sku_CommRate!A2:E1002, 5, FALSE)</f>
      </c>
      <c r="P1340" s="8">
        <f>N1340 - O1340</f>
      </c>
      <c r="Q1340">
        <f>VLOOKUP(G1340,Sku_Consolidated!A2:G957,7, FALSE)</f>
      </c>
      <c r="R1340">
        <f>IF(IFERROR(VLOOKUP(E1340,Store_Showcase!B2:H144,7, FALSE), TRUE)=TRUE, IF(IFERROR(VLOOKUP(E1340,Store_SRP!B2:H110,7, FALSE), TRUE)=TRUE,VLOOKUP(E1340,Store_VAM!B2:H273,7, FALSE),VLOOKUP(E1340,Store_SRP!B2:H110,7, FALSE)), VLOOKUP(E1340,Store_Showcase!B2:H144,7, FALSE))</f>
      </c>
      <c r="S1340">
        <f>IF(IFERROR(VLOOKUP(E1340,Store_Showcase!B2:I144,8, FALSE), TRUE)=TRUE, IF(IFERROR(VLOOKUP(E1340,Store_SRP!B2:I110,8, FALSE), TRUE)=TRUE,VLOOKUP(E1340,Store_VAM!B2:I273,8, FALSE),VLOOKUP(E1340,Store_SRP!B2:I110,8, FALSE)), VLOOKUP(E1340,Store_Showcase!B2:I144,8, FALSE))</f>
      </c>
      <c r="T1340">
        <f>VLOOKUP(G1340,Sku_Consolidated!A2:R957,18,FALSE)</f>
      </c>
      <c r="U1340">
        <v>2100006718607</v>
      </c>
      <c r="V1340">
        <f>IF(VLOOKUP(G1340,Sku_Consolidated!A2:S957,19,FALSE)="SHOWCASE", VLOOKUP(E1340,Store_Showcase!B2:L144,11, FALSE), IF(VLOOKUP(G1340,Sku_Consolidated!A2:S957,19,FALSE)="VAM",VLOOKUP(E1340,Store_VAM!B2:L273,11, FALSE),VLOOKUP(E1340,Store_SRP!B2:L110,11, FALSE)))</f>
      </c>
      <c r="W1340">
        <f>VLOOKUP(G1340,Sku_Consolidated!A2:W957,11,FALSE)</f>
      </c>
      <c r="X1340">
        <f>VLOOKUP(G1340,Sku_Consolidated!A2:H957,8,FALSE)</f>
      </c>
      <c r="Y1340">
        <f>VLOOKUP(G1340,Sku_Consolidated!A2:I957,9,FALSE)</f>
      </c>
      <c r="Z1340" t="s">
        <v>38</v>
      </c>
      <c r="AA1340">
        <f>VLOOKUP(G1340,Sku_Consolidated!A2:E957,5,FALSE)</f>
      </c>
      <c r="AB1340">
        <f>IF(VLOOKUP(G1340,Sku_Consolidated!A2:S957,19,FALSE)="SHOWCASE", VLOOKUP(E1340,Store_Showcase!B2:N144,13, FALSE), IF(VLOOKUP(G1340,Sku_Consolidated!A2:S957,19,FALSE)="VAM",VLOOKUP(E1340,Store_VAM!B2:N273,13, FALSE),VLOOKUP(E1340,Store_SRP!B2:N110,13, FALSE)))</f>
      </c>
      <c r="AC1340">
        <f>IF(IFERROR(AB1340,TRUE)=TRUE, "-","OK")</f>
      </c>
      <c r="AD1340" s="8" t="s">
        <v>2869</v>
      </c>
      <c r="AE1340" s="8" t="s">
        <v>39</v>
      </c>
      <c r="AF1340">
        <f>IF(IFERROR(VLOOKUP(E1340,Store_Showcase!B2:H144,{5}, FALSE), TRUE)=TRUE, IF(IFERROR(VLOOKUP(E1340,Store_SRP!B2:H110,{5}, FALSE), TRUE)=TRUE,VLOOKUP(E1340,Store_VAM!B2:H273,{5}, FALSE),VLOOKUP(E1340,Store_SRP!B2:H110,{5}, FALSE)), VLOOKUP(E1340,Store_Showcase!B2:H144,{5}, FALSE))</f>
      </c>
      <c r="AG1340">
        <f>IF(IFERROR(VLOOKUP(E1340,Store_Showcase!B2:H144,{6}, FALSE), TRUE)=TRUE, IF(IFERROR(VLOOKUP(E1340,Store_SRP!B2:H110,{6}, FALSE), TRUE)=TRUE,VLOOKUP(E1340,Store_VAM!B2:H273,{6}, FALSE),VLOOKUP(E1340,Store_SRP!B2:H110,{6}, FALSE)), VLOOKUP(E1340,Store_Showcase!B2:H144,{6}, FALSE))</f>
      </c>
      <c r="AH1340">
        <f>VLOOKUP(G1340,Sku_Consolidated!A2:R957,18,FALSE)</f>
      </c>
      <c r="AI1340">
        <f>VLOOKUP(G1340,Sku_Consolidated!A2:S957,19,FALSE)</f>
      </c>
      <c r="AJ1340">
        <f>VLOOKUP(G1340,Sku_Consolidated!A2:T957,20,FALSE)</f>
      </c>
    </row>
    <row r="1341" spans="1:36" x14ac:dyDescent="0.25">
      <c r="A1341">
        <v>2024</v>
      </c>
      <c r="B1341" t="s">
        <v>31</v>
      </c>
      <c r="C1341" t="s">
        <v>32</v>
      </c>
      <c r="D1341" t="s">
        <v>33</v>
      </c>
      <c r="E1341">
        <v>253</v>
      </c>
      <c r="F1341">
        <f>IF(IFERROR(VLOOKUP(E1341,Store_Showcase!B2:H144,{2}, FALSE), TRUE)=TRUE, IF(IFERROR(VLOOKUP(E1341,Store_SRP!B2:H110,{2}, FALSE), TRUE)=TRUE,VLOOKUP(E1341,Store_VAM!B2:H273,{2}, FALSE),VLOOKUP(E1341,Store_SRP!B2:H110,{2}, FALSE)), VLOOKUP(E1341,Store_Showcase!B2:H144,{2}, FALSE))</f>
      </c>
      <c r="G1341">
        <v>664874</v>
      </c>
      <c r="H1341" t="s">
        <v>262</v>
      </c>
      <c r="I1341" s="8" t="s">
        <v>2871</v>
      </c>
      <c r="J1341" t="s">
        <v>36</v>
      </c>
      <c r="K1341" s="8">
        <f>IF(J1341="PCK", I1341, 0)</f>
      </c>
      <c r="L1341" s="8">
        <f>IF(J1341="KLS", I1341, IF(J1341="PCK", I1341*VLOOKUP(G1341,Sku_Consolidated!A2:U957,21, FALSE),I1341*VLOOKUP(G1341,Sku_Consolidated!A2:U957,21, FALSE)))</f>
      </c>
      <c r="M1341" s="8">
        <f>IF(J1341="PCS", I1341, 0)</f>
      </c>
      <c r="N1341" s="8" t="s">
        <v>2872</v>
      </c>
      <c r="O1341" s="8">
        <f>N1341 * VLOOKUP(E1341&amp;VLOOKUP(G1341,Sku_Consolidated!A2:Q957,17,FALSE),Sku_CommRate!A2:E1002, 5, FALSE)</f>
      </c>
      <c r="P1341" s="8">
        <f>N1341 - O1341</f>
      </c>
      <c r="Q1341">
        <f>VLOOKUP(G1341,Sku_Consolidated!A2:G957,7, FALSE)</f>
      </c>
      <c r="R1341">
        <f>IF(IFERROR(VLOOKUP(E1341,Store_Showcase!B2:H144,7, FALSE), TRUE)=TRUE, IF(IFERROR(VLOOKUP(E1341,Store_SRP!B2:H110,7, FALSE), TRUE)=TRUE,VLOOKUP(E1341,Store_VAM!B2:H273,7, FALSE),VLOOKUP(E1341,Store_SRP!B2:H110,7, FALSE)), VLOOKUP(E1341,Store_Showcase!B2:H144,7, FALSE))</f>
      </c>
      <c r="S1341">
        <f>IF(IFERROR(VLOOKUP(E1341,Store_Showcase!B2:I144,8, FALSE), TRUE)=TRUE, IF(IFERROR(VLOOKUP(E1341,Store_SRP!B2:I110,8, FALSE), TRUE)=TRUE,VLOOKUP(E1341,Store_VAM!B2:I273,8, FALSE),VLOOKUP(E1341,Store_SRP!B2:I110,8, FALSE)), VLOOKUP(E1341,Store_Showcase!B2:I144,8, FALSE))</f>
      </c>
      <c r="T1341">
        <f>VLOOKUP(G1341,Sku_Consolidated!A2:R957,18,FALSE)</f>
      </c>
      <c r="U1341">
        <v>7766</v>
      </c>
      <c r="V1341">
        <f>IF(VLOOKUP(G1341,Sku_Consolidated!A2:S957,19,FALSE)="SHOWCASE", VLOOKUP(E1341,Store_Showcase!B2:L144,11, FALSE), IF(VLOOKUP(G1341,Sku_Consolidated!A2:S957,19,FALSE)="VAM",VLOOKUP(E1341,Store_VAM!B2:L273,11, FALSE),VLOOKUP(E1341,Store_SRP!B2:L110,11, FALSE)))</f>
      </c>
      <c r="W1341">
        <f>VLOOKUP(G1341,Sku_Consolidated!A2:W957,11,FALSE)</f>
      </c>
      <c r="X1341">
        <f>VLOOKUP(G1341,Sku_Consolidated!A2:H957,8,FALSE)</f>
      </c>
      <c r="Y1341">
        <f>VLOOKUP(G1341,Sku_Consolidated!A2:I957,9,FALSE)</f>
      </c>
      <c r="Z1341" t="s">
        <v>38</v>
      </c>
      <c r="AA1341">
        <f>VLOOKUP(G1341,Sku_Consolidated!A2:E957,5,FALSE)</f>
      </c>
      <c r="AB1341">
        <f>IF(VLOOKUP(G1341,Sku_Consolidated!A2:S957,19,FALSE)="SHOWCASE", VLOOKUP(E1341,Store_Showcase!B2:N144,13, FALSE), IF(VLOOKUP(G1341,Sku_Consolidated!A2:S957,19,FALSE)="VAM",VLOOKUP(E1341,Store_VAM!B2:N273,13, FALSE),VLOOKUP(E1341,Store_SRP!B2:N110,13, FALSE)))</f>
      </c>
      <c r="AC1341">
        <f>IF(IFERROR(AB1341,TRUE)=TRUE, "-","OK")</f>
      </c>
      <c r="AD1341" s="8" t="s">
        <v>2872</v>
      </c>
      <c r="AE1341" s="8" t="s">
        <v>39</v>
      </c>
      <c r="AF1341">
        <f>IF(IFERROR(VLOOKUP(E1341,Store_Showcase!B2:H144,{5}, FALSE), TRUE)=TRUE, IF(IFERROR(VLOOKUP(E1341,Store_SRP!B2:H110,{5}, FALSE), TRUE)=TRUE,VLOOKUP(E1341,Store_VAM!B2:H273,{5}, FALSE),VLOOKUP(E1341,Store_SRP!B2:H110,{5}, FALSE)), VLOOKUP(E1341,Store_Showcase!B2:H144,{5}, FALSE))</f>
      </c>
      <c r="AG1341">
        <f>IF(IFERROR(VLOOKUP(E1341,Store_Showcase!B2:H144,{6}, FALSE), TRUE)=TRUE, IF(IFERROR(VLOOKUP(E1341,Store_SRP!B2:H110,{6}, FALSE), TRUE)=TRUE,VLOOKUP(E1341,Store_VAM!B2:H273,{6}, FALSE),VLOOKUP(E1341,Store_SRP!B2:H110,{6}, FALSE)), VLOOKUP(E1341,Store_Showcase!B2:H144,{6}, FALSE))</f>
      </c>
      <c r="AH1341">
        <f>VLOOKUP(G1341,Sku_Consolidated!A2:R957,18,FALSE)</f>
      </c>
      <c r="AI1341">
        <f>VLOOKUP(G1341,Sku_Consolidated!A2:S957,19,FALSE)</f>
      </c>
      <c r="AJ1341">
        <f>VLOOKUP(G1341,Sku_Consolidated!A2:T957,20,FALSE)</f>
      </c>
    </row>
    <row r="1342" spans="1:36" x14ac:dyDescent="0.25">
      <c r="A1342">
        <v>2024</v>
      </c>
      <c r="B1342" t="s">
        <v>31</v>
      </c>
      <c r="C1342" t="s">
        <v>32</v>
      </c>
      <c r="D1342" t="s">
        <v>33</v>
      </c>
      <c r="E1342">
        <v>722</v>
      </c>
      <c r="F1342">
        <f>IF(IFERROR(VLOOKUP(E1342,Store_Showcase!B2:H144,{2}, FALSE), TRUE)=TRUE, IF(IFERROR(VLOOKUP(E1342,Store_SRP!B2:H110,{2}, FALSE), TRUE)=TRUE,VLOOKUP(E1342,Store_VAM!B2:H273,{2}, FALSE),VLOOKUP(E1342,Store_SRP!B2:H110,{2}, FALSE)), VLOOKUP(E1342,Store_Showcase!B2:H144,{2}, FALSE))</f>
      </c>
      <c r="G1342">
        <v>655335</v>
      </c>
      <c r="H1342" t="s">
        <v>1089</v>
      </c>
      <c r="I1342" s="8" t="s">
        <v>2354</v>
      </c>
      <c r="J1342" t="s">
        <v>36</v>
      </c>
      <c r="K1342" s="8">
        <f>IF(J1342="PCK", I1342, 0)</f>
      </c>
      <c r="L1342" s="8">
        <f>IF(J1342="KLS", I1342, IF(J1342="PCK", I1342*VLOOKUP(G1342,Sku_Consolidated!A2:U957,21, FALSE),I1342*VLOOKUP(G1342,Sku_Consolidated!A2:U957,21, FALSE)))</f>
      </c>
      <c r="M1342" s="8">
        <f>IF(J1342="PCS", I1342, 0)</f>
      </c>
      <c r="N1342" s="8" t="s">
        <v>2873</v>
      </c>
      <c r="O1342" s="8">
        <f>N1342 * VLOOKUP(E1342&amp;VLOOKUP(G1342,Sku_Consolidated!A2:Q957,17,FALSE),Sku_CommRate!A2:E1002, 5, FALSE)</f>
      </c>
      <c r="P1342" s="8">
        <f>N1342 - O1342</f>
      </c>
      <c r="Q1342">
        <f>VLOOKUP(G1342,Sku_Consolidated!A2:G957,7, FALSE)</f>
      </c>
      <c r="R1342">
        <f>IF(IFERROR(VLOOKUP(E1342,Store_Showcase!B2:H144,7, FALSE), TRUE)=TRUE, IF(IFERROR(VLOOKUP(E1342,Store_SRP!B2:H110,7, FALSE), TRUE)=TRUE,VLOOKUP(E1342,Store_VAM!B2:H273,7, FALSE),VLOOKUP(E1342,Store_SRP!B2:H110,7, FALSE)), VLOOKUP(E1342,Store_Showcase!B2:H144,7, FALSE))</f>
      </c>
      <c r="S1342">
        <f>IF(IFERROR(VLOOKUP(E1342,Store_Showcase!B2:I144,8, FALSE), TRUE)=TRUE, IF(IFERROR(VLOOKUP(E1342,Store_SRP!B2:I110,8, FALSE), TRUE)=TRUE,VLOOKUP(E1342,Store_VAM!B2:I273,8, FALSE),VLOOKUP(E1342,Store_SRP!B2:I110,8, FALSE)), VLOOKUP(E1342,Store_Showcase!B2:I144,8, FALSE))</f>
      </c>
      <c r="T1342">
        <f>VLOOKUP(G1342,Sku_Consolidated!A2:R957,18,FALSE)</f>
      </c>
      <c r="U1342">
        <v>6259</v>
      </c>
      <c r="V1342">
        <f>IF(VLOOKUP(G1342,Sku_Consolidated!A2:S957,19,FALSE)="SHOWCASE", VLOOKUP(E1342,Store_Showcase!B2:L144,11, FALSE), IF(VLOOKUP(G1342,Sku_Consolidated!A2:S957,19,FALSE)="VAM",VLOOKUP(E1342,Store_VAM!B2:L273,11, FALSE),VLOOKUP(E1342,Store_SRP!B2:L110,11, FALSE)))</f>
      </c>
      <c r="W1342">
        <f>VLOOKUP(G1342,Sku_Consolidated!A2:W957,11,FALSE)</f>
      </c>
      <c r="X1342">
        <f>VLOOKUP(G1342,Sku_Consolidated!A2:H957,8,FALSE)</f>
      </c>
      <c r="Y1342">
        <f>VLOOKUP(G1342,Sku_Consolidated!A2:I957,9,FALSE)</f>
      </c>
      <c r="Z1342" t="s">
        <v>38</v>
      </c>
      <c r="AA1342">
        <f>VLOOKUP(G1342,Sku_Consolidated!A2:E957,5,FALSE)</f>
      </c>
      <c r="AB1342">
        <f>IF(VLOOKUP(G1342,Sku_Consolidated!A2:S957,19,FALSE)="SHOWCASE", VLOOKUP(E1342,Store_Showcase!B2:N144,13, FALSE), IF(VLOOKUP(G1342,Sku_Consolidated!A2:S957,19,FALSE)="VAM",VLOOKUP(E1342,Store_VAM!B2:N273,13, FALSE),VLOOKUP(E1342,Store_SRP!B2:N110,13, FALSE)))</f>
      </c>
      <c r="AC1342">
        <f>IF(IFERROR(AB1342,TRUE)=TRUE, "-","OK")</f>
      </c>
      <c r="AD1342" s="8" t="s">
        <v>2873</v>
      </c>
      <c r="AE1342" s="8" t="s">
        <v>39</v>
      </c>
      <c r="AF1342">
        <f>IF(IFERROR(VLOOKUP(E1342,Store_Showcase!B2:H144,{5}, FALSE), TRUE)=TRUE, IF(IFERROR(VLOOKUP(E1342,Store_SRP!B2:H110,{5}, FALSE), TRUE)=TRUE,VLOOKUP(E1342,Store_VAM!B2:H273,{5}, FALSE),VLOOKUP(E1342,Store_SRP!B2:H110,{5}, FALSE)), VLOOKUP(E1342,Store_Showcase!B2:H144,{5}, FALSE))</f>
      </c>
      <c r="AG1342">
        <f>IF(IFERROR(VLOOKUP(E1342,Store_Showcase!B2:H144,{6}, FALSE), TRUE)=TRUE, IF(IFERROR(VLOOKUP(E1342,Store_SRP!B2:H110,{6}, FALSE), TRUE)=TRUE,VLOOKUP(E1342,Store_VAM!B2:H273,{6}, FALSE),VLOOKUP(E1342,Store_SRP!B2:H110,{6}, FALSE)), VLOOKUP(E1342,Store_Showcase!B2:H144,{6}, FALSE))</f>
      </c>
      <c r="AH1342">
        <f>VLOOKUP(G1342,Sku_Consolidated!A2:R957,18,FALSE)</f>
      </c>
      <c r="AI1342">
        <f>VLOOKUP(G1342,Sku_Consolidated!A2:S957,19,FALSE)</f>
      </c>
      <c r="AJ1342">
        <f>VLOOKUP(G1342,Sku_Consolidated!A2:T957,20,FALSE)</f>
      </c>
    </row>
    <row r="1343" spans="1:36" x14ac:dyDescent="0.25">
      <c r="A1343">
        <v>2024</v>
      </c>
      <c r="B1343" t="s">
        <v>31</v>
      </c>
      <c r="C1343" t="s">
        <v>32</v>
      </c>
      <c r="D1343" t="s">
        <v>33</v>
      </c>
      <c r="E1343">
        <v>705</v>
      </c>
      <c r="F1343">
        <f>IF(IFERROR(VLOOKUP(E1343,Store_Showcase!B2:H144,{2}, FALSE), TRUE)=TRUE, IF(IFERROR(VLOOKUP(E1343,Store_SRP!B2:H110,{2}, FALSE), TRUE)=TRUE,VLOOKUP(E1343,Store_VAM!B2:H273,{2}, FALSE),VLOOKUP(E1343,Store_SRP!B2:H110,{2}, FALSE)), VLOOKUP(E1343,Store_Showcase!B2:H144,{2}, FALSE))</f>
      </c>
      <c r="G1343">
        <v>655536</v>
      </c>
      <c r="H1343" t="s">
        <v>853</v>
      </c>
      <c r="I1343" s="8" t="s">
        <v>2874</v>
      </c>
      <c r="J1343" t="s">
        <v>36</v>
      </c>
      <c r="K1343" s="8">
        <f>IF(J1343="PCK", I1343, 0)</f>
      </c>
      <c r="L1343" s="8">
        <f>IF(J1343="KLS", I1343, IF(J1343="PCK", I1343*VLOOKUP(G1343,Sku_Consolidated!A2:U957,21, FALSE),I1343*VLOOKUP(G1343,Sku_Consolidated!A2:U957,21, FALSE)))</f>
      </c>
      <c r="M1343" s="8">
        <f>IF(J1343="PCS", I1343, 0)</f>
      </c>
      <c r="N1343" s="8" t="s">
        <v>2875</v>
      </c>
      <c r="O1343" s="8">
        <f>N1343 * VLOOKUP(E1343&amp;VLOOKUP(G1343,Sku_Consolidated!A2:Q957,17,FALSE),Sku_CommRate!A2:E1002, 5, FALSE)</f>
      </c>
      <c r="P1343" s="8">
        <f>N1343 - O1343</f>
      </c>
      <c r="Q1343">
        <f>VLOOKUP(G1343,Sku_Consolidated!A2:G957,7, FALSE)</f>
      </c>
      <c r="R1343">
        <f>IF(IFERROR(VLOOKUP(E1343,Store_Showcase!B2:H144,7, FALSE), TRUE)=TRUE, IF(IFERROR(VLOOKUP(E1343,Store_SRP!B2:H110,7, FALSE), TRUE)=TRUE,VLOOKUP(E1343,Store_VAM!B2:H273,7, FALSE),VLOOKUP(E1343,Store_SRP!B2:H110,7, FALSE)), VLOOKUP(E1343,Store_Showcase!B2:H144,7, FALSE))</f>
      </c>
      <c r="S1343">
        <f>IF(IFERROR(VLOOKUP(E1343,Store_Showcase!B2:I144,8, FALSE), TRUE)=TRUE, IF(IFERROR(VLOOKUP(E1343,Store_SRP!B2:I110,8, FALSE), TRUE)=TRUE,VLOOKUP(E1343,Store_VAM!B2:I273,8, FALSE),VLOOKUP(E1343,Store_SRP!B2:I110,8, FALSE)), VLOOKUP(E1343,Store_Showcase!B2:I144,8, FALSE))</f>
      </c>
      <c r="T1343">
        <f>VLOOKUP(G1343,Sku_Consolidated!A2:R957,18,FALSE)</f>
      </c>
      <c r="U1343">
        <v>6357</v>
      </c>
      <c r="V1343">
        <f>IF(VLOOKUP(G1343,Sku_Consolidated!A2:S957,19,FALSE)="SHOWCASE", VLOOKUP(E1343,Store_Showcase!B2:L144,11, FALSE), IF(VLOOKUP(G1343,Sku_Consolidated!A2:S957,19,FALSE)="VAM",VLOOKUP(E1343,Store_VAM!B2:L273,11, FALSE),VLOOKUP(E1343,Store_SRP!B2:L110,11, FALSE)))</f>
      </c>
      <c r="W1343">
        <f>VLOOKUP(G1343,Sku_Consolidated!A2:W957,11,FALSE)</f>
      </c>
      <c r="X1343">
        <f>VLOOKUP(G1343,Sku_Consolidated!A2:H957,8,FALSE)</f>
      </c>
      <c r="Y1343">
        <f>VLOOKUP(G1343,Sku_Consolidated!A2:I957,9,FALSE)</f>
      </c>
      <c r="Z1343" t="s">
        <v>38</v>
      </c>
      <c r="AA1343">
        <f>VLOOKUP(G1343,Sku_Consolidated!A2:E957,5,FALSE)</f>
      </c>
      <c r="AB1343">
        <f>IF(VLOOKUP(G1343,Sku_Consolidated!A2:S957,19,FALSE)="SHOWCASE", VLOOKUP(E1343,Store_Showcase!B2:N144,13, FALSE), IF(VLOOKUP(G1343,Sku_Consolidated!A2:S957,19,FALSE)="VAM",VLOOKUP(E1343,Store_VAM!B2:N273,13, FALSE),VLOOKUP(E1343,Store_SRP!B2:N110,13, FALSE)))</f>
      </c>
      <c r="AC1343">
        <f>IF(IFERROR(AB1343,TRUE)=TRUE, "-","OK")</f>
      </c>
      <c r="AD1343" s="8" t="s">
        <v>2875</v>
      </c>
      <c r="AE1343" s="8" t="s">
        <v>39</v>
      </c>
      <c r="AF1343">
        <f>IF(IFERROR(VLOOKUP(E1343,Store_Showcase!B2:H144,{5}, FALSE), TRUE)=TRUE, IF(IFERROR(VLOOKUP(E1343,Store_SRP!B2:H110,{5}, FALSE), TRUE)=TRUE,VLOOKUP(E1343,Store_VAM!B2:H273,{5}, FALSE),VLOOKUP(E1343,Store_SRP!B2:H110,{5}, FALSE)), VLOOKUP(E1343,Store_Showcase!B2:H144,{5}, FALSE))</f>
      </c>
      <c r="AG1343">
        <f>IF(IFERROR(VLOOKUP(E1343,Store_Showcase!B2:H144,{6}, FALSE), TRUE)=TRUE, IF(IFERROR(VLOOKUP(E1343,Store_SRP!B2:H110,{6}, FALSE), TRUE)=TRUE,VLOOKUP(E1343,Store_VAM!B2:H273,{6}, FALSE),VLOOKUP(E1343,Store_SRP!B2:H110,{6}, FALSE)), VLOOKUP(E1343,Store_Showcase!B2:H144,{6}, FALSE))</f>
      </c>
      <c r="AH1343">
        <f>VLOOKUP(G1343,Sku_Consolidated!A2:R957,18,FALSE)</f>
      </c>
      <c r="AI1343">
        <f>VLOOKUP(G1343,Sku_Consolidated!A2:S957,19,FALSE)</f>
      </c>
      <c r="AJ1343">
        <f>VLOOKUP(G1343,Sku_Consolidated!A2:T957,20,FALSE)</f>
      </c>
    </row>
    <row r="1344" spans="1:36" x14ac:dyDescent="0.25">
      <c r="A1344">
        <v>2024</v>
      </c>
      <c r="B1344" t="s">
        <v>31</v>
      </c>
      <c r="C1344" t="s">
        <v>32</v>
      </c>
      <c r="D1344" t="s">
        <v>33</v>
      </c>
      <c r="E1344">
        <v>405</v>
      </c>
      <c r="F1344">
        <f>IF(IFERROR(VLOOKUP(E1344,Store_Showcase!B2:H144,{2}, FALSE), TRUE)=TRUE, IF(IFERROR(VLOOKUP(E1344,Store_SRP!B2:H110,{2}, FALSE), TRUE)=TRUE,VLOOKUP(E1344,Store_VAM!B2:H273,{2}, FALSE),VLOOKUP(E1344,Store_SRP!B2:H110,{2}, FALSE)), VLOOKUP(E1344,Store_Showcase!B2:H144,{2}, FALSE))</f>
      </c>
      <c r="G1344">
        <v>671787</v>
      </c>
      <c r="H1344" t="s">
        <v>1491</v>
      </c>
      <c r="I1344" s="8" t="s">
        <v>2006</v>
      </c>
      <c r="J1344" t="s">
        <v>493</v>
      </c>
      <c r="K1344" s="8">
        <f>IF(J1344="PCK", I1344, 0)</f>
      </c>
      <c r="L1344" s="8">
        <f>IF(J1344="KLS", I1344, IF(J1344="PCK", I1344*VLOOKUP(G1344,Sku_Consolidated!A2:U957,21, FALSE),I1344*VLOOKUP(G1344,Sku_Consolidated!A2:U957,21, FALSE)))</f>
      </c>
      <c r="M1344" s="8">
        <f>IF(J1344="PCS", I1344, 0)</f>
      </c>
      <c r="N1344" s="8" t="s">
        <v>2876</v>
      </c>
      <c r="O1344" s="8">
        <f>N1344 * VLOOKUP(E1344&amp;VLOOKUP(G1344,Sku_Consolidated!A2:Q957,17,FALSE),Sku_CommRate!A2:E1002, 5, FALSE)</f>
      </c>
      <c r="P1344" s="8">
        <f>N1344 - O1344</f>
      </c>
      <c r="Q1344">
        <f>VLOOKUP(G1344,Sku_Consolidated!A2:G957,7, FALSE)</f>
      </c>
      <c r="R1344">
        <f>IF(IFERROR(VLOOKUP(E1344,Store_Showcase!B2:H144,7, FALSE), TRUE)=TRUE, IF(IFERROR(VLOOKUP(E1344,Store_SRP!B2:H110,7, FALSE), TRUE)=TRUE,VLOOKUP(E1344,Store_VAM!B2:H273,7, FALSE),VLOOKUP(E1344,Store_SRP!B2:H110,7, FALSE)), VLOOKUP(E1344,Store_Showcase!B2:H144,7, FALSE))</f>
      </c>
      <c r="S1344">
        <f>IF(IFERROR(VLOOKUP(E1344,Store_Showcase!B2:I144,8, FALSE), TRUE)=TRUE, IF(IFERROR(VLOOKUP(E1344,Store_SRP!B2:I110,8, FALSE), TRUE)=TRUE,VLOOKUP(E1344,Store_VAM!B2:I273,8, FALSE),VLOOKUP(E1344,Store_SRP!B2:I110,8, FALSE)), VLOOKUP(E1344,Store_Showcase!B2:I144,8, FALSE))</f>
      </c>
      <c r="T1344">
        <f>VLOOKUP(G1344,Sku_Consolidated!A2:R957,18,FALSE)</f>
      </c>
      <c r="U1344">
        <v>2100006717877</v>
      </c>
      <c r="V1344">
        <f>IF(VLOOKUP(G1344,Sku_Consolidated!A2:S957,19,FALSE)="SHOWCASE", VLOOKUP(E1344,Store_Showcase!B2:L144,11, FALSE), IF(VLOOKUP(G1344,Sku_Consolidated!A2:S957,19,FALSE)="VAM",VLOOKUP(E1344,Store_VAM!B2:L273,11, FALSE),VLOOKUP(E1344,Store_SRP!B2:L110,11, FALSE)))</f>
      </c>
      <c r="W1344">
        <f>VLOOKUP(G1344,Sku_Consolidated!A2:W957,11,FALSE)</f>
      </c>
      <c r="X1344">
        <f>VLOOKUP(G1344,Sku_Consolidated!A2:H957,8,FALSE)</f>
      </c>
      <c r="Y1344">
        <f>VLOOKUP(G1344,Sku_Consolidated!A2:I957,9,FALSE)</f>
      </c>
      <c r="Z1344" t="s">
        <v>38</v>
      </c>
      <c r="AA1344">
        <f>VLOOKUP(G1344,Sku_Consolidated!A2:E957,5,FALSE)</f>
      </c>
      <c r="AB1344">
        <f>IF(VLOOKUP(G1344,Sku_Consolidated!A2:S957,19,FALSE)="SHOWCASE", VLOOKUP(E1344,Store_Showcase!B2:N144,13, FALSE), IF(VLOOKUP(G1344,Sku_Consolidated!A2:S957,19,FALSE)="VAM",VLOOKUP(E1344,Store_VAM!B2:N273,13, FALSE),VLOOKUP(E1344,Store_SRP!B2:N110,13, FALSE)))</f>
      </c>
      <c r="AC1344">
        <f>IF(IFERROR(AB1344,TRUE)=TRUE, "-","OK")</f>
      </c>
      <c r="AD1344" s="8" t="s">
        <v>2876</v>
      </c>
      <c r="AE1344" s="8" t="s">
        <v>39</v>
      </c>
      <c r="AF1344">
        <f>IF(IFERROR(VLOOKUP(E1344,Store_Showcase!B2:H144,{5}, FALSE), TRUE)=TRUE, IF(IFERROR(VLOOKUP(E1344,Store_SRP!B2:H110,{5}, FALSE), TRUE)=TRUE,VLOOKUP(E1344,Store_VAM!B2:H273,{5}, FALSE),VLOOKUP(E1344,Store_SRP!B2:H110,{5}, FALSE)), VLOOKUP(E1344,Store_Showcase!B2:H144,{5}, FALSE))</f>
      </c>
      <c r="AG1344">
        <f>IF(IFERROR(VLOOKUP(E1344,Store_Showcase!B2:H144,{6}, FALSE), TRUE)=TRUE, IF(IFERROR(VLOOKUP(E1344,Store_SRP!B2:H110,{6}, FALSE), TRUE)=TRUE,VLOOKUP(E1344,Store_VAM!B2:H273,{6}, FALSE),VLOOKUP(E1344,Store_SRP!B2:H110,{6}, FALSE)), VLOOKUP(E1344,Store_Showcase!B2:H144,{6}, FALSE))</f>
      </c>
      <c r="AH1344">
        <f>VLOOKUP(G1344,Sku_Consolidated!A2:R957,18,FALSE)</f>
      </c>
      <c r="AI1344">
        <f>VLOOKUP(G1344,Sku_Consolidated!A2:S957,19,FALSE)</f>
      </c>
      <c r="AJ1344">
        <f>VLOOKUP(G1344,Sku_Consolidated!A2:T957,20,FALSE)</f>
      </c>
    </row>
    <row r="1345" spans="1:36" x14ac:dyDescent="0.25">
      <c r="A1345">
        <v>2024</v>
      </c>
      <c r="B1345" t="s">
        <v>31</v>
      </c>
      <c r="C1345" t="s">
        <v>32</v>
      </c>
      <c r="D1345" t="s">
        <v>33</v>
      </c>
      <c r="E1345">
        <v>403</v>
      </c>
      <c r="F1345">
        <f>IF(IFERROR(VLOOKUP(E1345,Store_Showcase!B2:H144,{2}, FALSE), TRUE)=TRUE, IF(IFERROR(VLOOKUP(E1345,Store_SRP!B2:H110,{2}, FALSE), TRUE)=TRUE,VLOOKUP(E1345,Store_VAM!B2:H273,{2}, FALSE),VLOOKUP(E1345,Store_SRP!B2:H110,{2}, FALSE)), VLOOKUP(E1345,Store_Showcase!B2:H144,{2}, FALSE))</f>
      </c>
      <c r="G1345">
        <v>671787</v>
      </c>
      <c r="H1345" t="s">
        <v>1491</v>
      </c>
      <c r="I1345" s="8" t="s">
        <v>2006</v>
      </c>
      <c r="J1345" t="s">
        <v>493</v>
      </c>
      <c r="K1345" s="8">
        <f>IF(J1345="PCK", I1345, 0)</f>
      </c>
      <c r="L1345" s="8">
        <f>IF(J1345="KLS", I1345, IF(J1345="PCK", I1345*VLOOKUP(G1345,Sku_Consolidated!A2:U957,21, FALSE),I1345*VLOOKUP(G1345,Sku_Consolidated!A2:U957,21, FALSE)))</f>
      </c>
      <c r="M1345" s="8">
        <f>IF(J1345="PCS", I1345, 0)</f>
      </c>
      <c r="N1345" s="8" t="s">
        <v>2876</v>
      </c>
      <c r="O1345" s="8">
        <f>N1345 * VLOOKUP(E1345&amp;VLOOKUP(G1345,Sku_Consolidated!A2:Q957,17,FALSE),Sku_CommRate!A2:E1002, 5, FALSE)</f>
      </c>
      <c r="P1345" s="8">
        <f>N1345 - O1345</f>
      </c>
      <c r="Q1345">
        <f>VLOOKUP(G1345,Sku_Consolidated!A2:G957,7, FALSE)</f>
      </c>
      <c r="R1345">
        <f>IF(IFERROR(VLOOKUP(E1345,Store_Showcase!B2:H144,7, FALSE), TRUE)=TRUE, IF(IFERROR(VLOOKUP(E1345,Store_SRP!B2:H110,7, FALSE), TRUE)=TRUE,VLOOKUP(E1345,Store_VAM!B2:H273,7, FALSE),VLOOKUP(E1345,Store_SRP!B2:H110,7, FALSE)), VLOOKUP(E1345,Store_Showcase!B2:H144,7, FALSE))</f>
      </c>
      <c r="S1345">
        <f>IF(IFERROR(VLOOKUP(E1345,Store_Showcase!B2:I144,8, FALSE), TRUE)=TRUE, IF(IFERROR(VLOOKUP(E1345,Store_SRP!B2:I110,8, FALSE), TRUE)=TRUE,VLOOKUP(E1345,Store_VAM!B2:I273,8, FALSE),VLOOKUP(E1345,Store_SRP!B2:I110,8, FALSE)), VLOOKUP(E1345,Store_Showcase!B2:I144,8, FALSE))</f>
      </c>
      <c r="T1345">
        <f>VLOOKUP(G1345,Sku_Consolidated!A2:R957,18,FALSE)</f>
      </c>
      <c r="U1345">
        <v>2100006717877</v>
      </c>
      <c r="V1345">
        <f>IF(VLOOKUP(G1345,Sku_Consolidated!A2:S957,19,FALSE)="SHOWCASE", VLOOKUP(E1345,Store_Showcase!B2:L144,11, FALSE), IF(VLOOKUP(G1345,Sku_Consolidated!A2:S957,19,FALSE)="VAM",VLOOKUP(E1345,Store_VAM!B2:L273,11, FALSE),VLOOKUP(E1345,Store_SRP!B2:L110,11, FALSE)))</f>
      </c>
      <c r="W1345">
        <f>VLOOKUP(G1345,Sku_Consolidated!A2:W957,11,FALSE)</f>
      </c>
      <c r="X1345">
        <f>VLOOKUP(G1345,Sku_Consolidated!A2:H957,8,FALSE)</f>
      </c>
      <c r="Y1345">
        <f>VLOOKUP(G1345,Sku_Consolidated!A2:I957,9,FALSE)</f>
      </c>
      <c r="Z1345" t="s">
        <v>38</v>
      </c>
      <c r="AA1345">
        <f>VLOOKUP(G1345,Sku_Consolidated!A2:E957,5,FALSE)</f>
      </c>
      <c r="AB1345">
        <f>IF(VLOOKUP(G1345,Sku_Consolidated!A2:S957,19,FALSE)="SHOWCASE", VLOOKUP(E1345,Store_Showcase!B2:N144,13, FALSE), IF(VLOOKUP(G1345,Sku_Consolidated!A2:S957,19,FALSE)="VAM",VLOOKUP(E1345,Store_VAM!B2:N273,13, FALSE),VLOOKUP(E1345,Store_SRP!B2:N110,13, FALSE)))</f>
      </c>
      <c r="AC1345">
        <f>IF(IFERROR(AB1345,TRUE)=TRUE, "-","OK")</f>
      </c>
      <c r="AD1345" s="8" t="s">
        <v>2876</v>
      </c>
      <c r="AE1345" s="8" t="s">
        <v>39</v>
      </c>
      <c r="AF1345">
        <f>IF(IFERROR(VLOOKUP(E1345,Store_Showcase!B2:H144,{5}, FALSE), TRUE)=TRUE, IF(IFERROR(VLOOKUP(E1345,Store_SRP!B2:H110,{5}, FALSE), TRUE)=TRUE,VLOOKUP(E1345,Store_VAM!B2:H273,{5}, FALSE),VLOOKUP(E1345,Store_SRP!B2:H110,{5}, FALSE)), VLOOKUP(E1345,Store_Showcase!B2:H144,{5}, FALSE))</f>
      </c>
      <c r="AG1345">
        <f>IF(IFERROR(VLOOKUP(E1345,Store_Showcase!B2:H144,{6}, FALSE), TRUE)=TRUE, IF(IFERROR(VLOOKUP(E1345,Store_SRP!B2:H110,{6}, FALSE), TRUE)=TRUE,VLOOKUP(E1345,Store_VAM!B2:H273,{6}, FALSE),VLOOKUP(E1345,Store_SRP!B2:H110,{6}, FALSE)), VLOOKUP(E1345,Store_Showcase!B2:H144,{6}, FALSE))</f>
      </c>
      <c r="AH1345">
        <f>VLOOKUP(G1345,Sku_Consolidated!A2:R957,18,FALSE)</f>
      </c>
      <c r="AI1345">
        <f>VLOOKUP(G1345,Sku_Consolidated!A2:S957,19,FALSE)</f>
      </c>
      <c r="AJ1345">
        <f>VLOOKUP(G1345,Sku_Consolidated!A2:T957,20,FALSE)</f>
      </c>
    </row>
    <row r="1346" spans="1:36" x14ac:dyDescent="0.25">
      <c r="A1346">
        <v>2024</v>
      </c>
      <c r="B1346" t="s">
        <v>31</v>
      </c>
      <c r="C1346" t="s">
        <v>32</v>
      </c>
      <c r="D1346" t="s">
        <v>33</v>
      </c>
      <c r="E1346">
        <v>406</v>
      </c>
      <c r="F1346">
        <f>IF(IFERROR(VLOOKUP(E1346,Store_Showcase!B2:H144,{2}, FALSE), TRUE)=TRUE, IF(IFERROR(VLOOKUP(E1346,Store_SRP!B2:H110,{2}, FALSE), TRUE)=TRUE,VLOOKUP(E1346,Store_VAM!B2:H273,{2}, FALSE),VLOOKUP(E1346,Store_SRP!B2:H110,{2}, FALSE)), VLOOKUP(E1346,Store_Showcase!B2:H144,{2}, FALSE))</f>
      </c>
      <c r="G1346">
        <v>671787</v>
      </c>
      <c r="H1346" t="s">
        <v>1491</v>
      </c>
      <c r="I1346" s="8" t="s">
        <v>2006</v>
      </c>
      <c r="J1346" t="s">
        <v>493</v>
      </c>
      <c r="K1346" s="8">
        <f>IF(J1346="PCK", I1346, 0)</f>
      </c>
      <c r="L1346" s="8">
        <f>IF(J1346="KLS", I1346, IF(J1346="PCK", I1346*VLOOKUP(G1346,Sku_Consolidated!A2:U957,21, FALSE),I1346*VLOOKUP(G1346,Sku_Consolidated!A2:U957,21, FALSE)))</f>
      </c>
      <c r="M1346" s="8">
        <f>IF(J1346="PCS", I1346, 0)</f>
      </c>
      <c r="N1346" s="8" t="s">
        <v>2876</v>
      </c>
      <c r="O1346" s="8">
        <f>N1346 * VLOOKUP(E1346&amp;VLOOKUP(G1346,Sku_Consolidated!A2:Q957,17,FALSE),Sku_CommRate!A2:E1002, 5, FALSE)</f>
      </c>
      <c r="P1346" s="8">
        <f>N1346 - O1346</f>
      </c>
      <c r="Q1346">
        <f>VLOOKUP(G1346,Sku_Consolidated!A2:G957,7, FALSE)</f>
      </c>
      <c r="R1346">
        <f>IF(IFERROR(VLOOKUP(E1346,Store_Showcase!B2:H144,7, FALSE), TRUE)=TRUE, IF(IFERROR(VLOOKUP(E1346,Store_SRP!B2:H110,7, FALSE), TRUE)=TRUE,VLOOKUP(E1346,Store_VAM!B2:H273,7, FALSE),VLOOKUP(E1346,Store_SRP!B2:H110,7, FALSE)), VLOOKUP(E1346,Store_Showcase!B2:H144,7, FALSE))</f>
      </c>
      <c r="S1346">
        <f>IF(IFERROR(VLOOKUP(E1346,Store_Showcase!B2:I144,8, FALSE), TRUE)=TRUE, IF(IFERROR(VLOOKUP(E1346,Store_SRP!B2:I110,8, FALSE), TRUE)=TRUE,VLOOKUP(E1346,Store_VAM!B2:I273,8, FALSE),VLOOKUP(E1346,Store_SRP!B2:I110,8, FALSE)), VLOOKUP(E1346,Store_Showcase!B2:I144,8, FALSE))</f>
      </c>
      <c r="T1346">
        <f>VLOOKUP(G1346,Sku_Consolidated!A2:R957,18,FALSE)</f>
      </c>
      <c r="U1346">
        <v>2100006717877</v>
      </c>
      <c r="V1346">
        <f>IF(VLOOKUP(G1346,Sku_Consolidated!A2:S957,19,FALSE)="SHOWCASE", VLOOKUP(E1346,Store_Showcase!B2:L144,11, FALSE), IF(VLOOKUP(G1346,Sku_Consolidated!A2:S957,19,FALSE)="VAM",VLOOKUP(E1346,Store_VAM!B2:L273,11, FALSE),VLOOKUP(E1346,Store_SRP!B2:L110,11, FALSE)))</f>
      </c>
      <c r="W1346">
        <f>VLOOKUP(G1346,Sku_Consolidated!A2:W957,11,FALSE)</f>
      </c>
      <c r="X1346">
        <f>VLOOKUP(G1346,Sku_Consolidated!A2:H957,8,FALSE)</f>
      </c>
      <c r="Y1346">
        <f>VLOOKUP(G1346,Sku_Consolidated!A2:I957,9,FALSE)</f>
      </c>
      <c r="Z1346" t="s">
        <v>38</v>
      </c>
      <c r="AA1346">
        <f>VLOOKUP(G1346,Sku_Consolidated!A2:E957,5,FALSE)</f>
      </c>
      <c r="AB1346">
        <f>IF(VLOOKUP(G1346,Sku_Consolidated!A2:S957,19,FALSE)="SHOWCASE", VLOOKUP(E1346,Store_Showcase!B2:N144,13, FALSE), IF(VLOOKUP(G1346,Sku_Consolidated!A2:S957,19,FALSE)="VAM",VLOOKUP(E1346,Store_VAM!B2:N273,13, FALSE),VLOOKUP(E1346,Store_SRP!B2:N110,13, FALSE)))</f>
      </c>
      <c r="AC1346">
        <f>IF(IFERROR(AB1346,TRUE)=TRUE, "-","OK")</f>
      </c>
      <c r="AD1346" s="8" t="s">
        <v>2876</v>
      </c>
      <c r="AE1346" s="8" t="s">
        <v>39</v>
      </c>
      <c r="AF1346">
        <f>IF(IFERROR(VLOOKUP(E1346,Store_Showcase!B2:H144,{5}, FALSE), TRUE)=TRUE, IF(IFERROR(VLOOKUP(E1346,Store_SRP!B2:H110,{5}, FALSE), TRUE)=TRUE,VLOOKUP(E1346,Store_VAM!B2:H273,{5}, FALSE),VLOOKUP(E1346,Store_SRP!B2:H110,{5}, FALSE)), VLOOKUP(E1346,Store_Showcase!B2:H144,{5}, FALSE))</f>
      </c>
      <c r="AG1346">
        <f>IF(IFERROR(VLOOKUP(E1346,Store_Showcase!B2:H144,{6}, FALSE), TRUE)=TRUE, IF(IFERROR(VLOOKUP(E1346,Store_SRP!B2:H110,{6}, FALSE), TRUE)=TRUE,VLOOKUP(E1346,Store_VAM!B2:H273,{6}, FALSE),VLOOKUP(E1346,Store_SRP!B2:H110,{6}, FALSE)), VLOOKUP(E1346,Store_Showcase!B2:H144,{6}, FALSE))</f>
      </c>
      <c r="AH1346">
        <f>VLOOKUP(G1346,Sku_Consolidated!A2:R957,18,FALSE)</f>
      </c>
      <c r="AI1346">
        <f>VLOOKUP(G1346,Sku_Consolidated!A2:S957,19,FALSE)</f>
      </c>
      <c r="AJ1346">
        <f>VLOOKUP(G1346,Sku_Consolidated!A2:T957,20,FALSE)</f>
      </c>
    </row>
    <row r="1347" spans="1:36" x14ac:dyDescent="0.25">
      <c r="A1347">
        <v>2024</v>
      </c>
      <c r="B1347" t="s">
        <v>31</v>
      </c>
      <c r="C1347" t="s">
        <v>32</v>
      </c>
      <c r="D1347" t="s">
        <v>33</v>
      </c>
      <c r="E1347">
        <v>246</v>
      </c>
      <c r="F1347">
        <f>IF(IFERROR(VLOOKUP(E1347,Store_Showcase!B2:H144,{2}, FALSE), TRUE)=TRUE, IF(IFERROR(VLOOKUP(E1347,Store_SRP!B2:H110,{2}, FALSE), TRUE)=TRUE,VLOOKUP(E1347,Store_VAM!B2:H273,{2}, FALSE),VLOOKUP(E1347,Store_SRP!B2:H110,{2}, FALSE)), VLOOKUP(E1347,Store_Showcase!B2:H144,{2}, FALSE))</f>
      </c>
      <c r="G1347">
        <v>687763</v>
      </c>
      <c r="H1347" t="s">
        <v>1298</v>
      </c>
      <c r="I1347" s="8" t="s">
        <v>2627</v>
      </c>
      <c r="J1347" t="s">
        <v>493</v>
      </c>
      <c r="K1347" s="8">
        <f>IF(J1347="PCK", I1347, 0)</f>
      </c>
      <c r="L1347" s="8">
        <f>IF(J1347="KLS", I1347, IF(J1347="PCK", I1347*VLOOKUP(G1347,Sku_Consolidated!A2:U957,21, FALSE),I1347*VLOOKUP(G1347,Sku_Consolidated!A2:U957,21, FALSE)))</f>
      </c>
      <c r="M1347" s="8">
        <f>IF(J1347="PCS", I1347, 0)</f>
      </c>
      <c r="N1347" s="8" t="s">
        <v>2877</v>
      </c>
      <c r="O1347" s="8">
        <f>N1347 * VLOOKUP(E1347&amp;VLOOKUP(G1347,Sku_Consolidated!A2:Q957,17,FALSE),Sku_CommRate!A2:E1002, 5, FALSE)</f>
      </c>
      <c r="P1347" s="8">
        <f>N1347 - O1347</f>
      </c>
      <c r="Q1347">
        <f>VLOOKUP(G1347,Sku_Consolidated!A2:G957,7, FALSE)</f>
      </c>
      <c r="R1347">
        <f>IF(IFERROR(VLOOKUP(E1347,Store_Showcase!B2:H144,7, FALSE), TRUE)=TRUE, IF(IFERROR(VLOOKUP(E1347,Store_SRP!B2:H110,7, FALSE), TRUE)=TRUE,VLOOKUP(E1347,Store_VAM!B2:H273,7, FALSE),VLOOKUP(E1347,Store_SRP!B2:H110,7, FALSE)), VLOOKUP(E1347,Store_Showcase!B2:H144,7, FALSE))</f>
      </c>
      <c r="S1347">
        <f>IF(IFERROR(VLOOKUP(E1347,Store_Showcase!B2:I144,8, FALSE), TRUE)=TRUE, IF(IFERROR(VLOOKUP(E1347,Store_SRP!B2:I110,8, FALSE), TRUE)=TRUE,VLOOKUP(E1347,Store_VAM!B2:I273,8, FALSE),VLOOKUP(E1347,Store_SRP!B2:I110,8, FALSE)), VLOOKUP(E1347,Store_Showcase!B2:I144,8, FALSE))</f>
      </c>
      <c r="T1347">
        <f>VLOOKUP(G1347,Sku_Consolidated!A2:R957,18,FALSE)</f>
      </c>
      <c r="U1347">
        <v>4806532531540</v>
      </c>
      <c r="V1347">
        <f>IF(VLOOKUP(G1347,Sku_Consolidated!A2:S957,19,FALSE)="SHOWCASE", VLOOKUP(E1347,Store_Showcase!B2:L144,11, FALSE), IF(VLOOKUP(G1347,Sku_Consolidated!A2:S957,19,FALSE)="VAM",VLOOKUP(E1347,Store_VAM!B2:L273,11, FALSE),VLOOKUP(E1347,Store_SRP!B2:L110,11, FALSE)))</f>
      </c>
      <c r="W1347">
        <f>VLOOKUP(G1347,Sku_Consolidated!A2:W957,11,FALSE)</f>
      </c>
      <c r="X1347">
        <f>VLOOKUP(G1347,Sku_Consolidated!A2:H957,8,FALSE)</f>
      </c>
      <c r="Y1347">
        <f>VLOOKUP(G1347,Sku_Consolidated!A2:I957,9,FALSE)</f>
      </c>
      <c r="Z1347" t="s">
        <v>38</v>
      </c>
      <c r="AA1347">
        <f>VLOOKUP(G1347,Sku_Consolidated!A2:E957,5,FALSE)</f>
      </c>
      <c r="AB1347">
        <f>IF(VLOOKUP(G1347,Sku_Consolidated!A2:S957,19,FALSE)="SHOWCASE", VLOOKUP(E1347,Store_Showcase!B2:N144,13, FALSE), IF(VLOOKUP(G1347,Sku_Consolidated!A2:S957,19,FALSE)="VAM",VLOOKUP(E1347,Store_VAM!B2:N273,13, FALSE),VLOOKUP(E1347,Store_SRP!B2:N110,13, FALSE)))</f>
      </c>
      <c r="AC1347">
        <f>IF(IFERROR(AB1347,TRUE)=TRUE, "-","OK")</f>
      </c>
      <c r="AD1347" s="8" t="s">
        <v>2878</v>
      </c>
      <c r="AE1347" s="8" t="s">
        <v>2879</v>
      </c>
      <c r="AF1347">
        <f>IF(IFERROR(VLOOKUP(E1347,Store_Showcase!B2:H144,{5}, FALSE), TRUE)=TRUE, IF(IFERROR(VLOOKUP(E1347,Store_SRP!B2:H110,{5}, FALSE), TRUE)=TRUE,VLOOKUP(E1347,Store_VAM!B2:H273,{5}, FALSE),VLOOKUP(E1347,Store_SRP!B2:H110,{5}, FALSE)), VLOOKUP(E1347,Store_Showcase!B2:H144,{5}, FALSE))</f>
      </c>
      <c r="AG1347">
        <f>IF(IFERROR(VLOOKUP(E1347,Store_Showcase!B2:H144,{6}, FALSE), TRUE)=TRUE, IF(IFERROR(VLOOKUP(E1347,Store_SRP!B2:H110,{6}, FALSE), TRUE)=TRUE,VLOOKUP(E1347,Store_VAM!B2:H273,{6}, FALSE),VLOOKUP(E1347,Store_SRP!B2:H110,{6}, FALSE)), VLOOKUP(E1347,Store_Showcase!B2:H144,{6}, FALSE))</f>
      </c>
      <c r="AH1347">
        <f>VLOOKUP(G1347,Sku_Consolidated!A2:R957,18,FALSE)</f>
      </c>
      <c r="AI1347">
        <f>VLOOKUP(G1347,Sku_Consolidated!A2:S957,19,FALSE)</f>
      </c>
      <c r="AJ1347">
        <f>VLOOKUP(G1347,Sku_Consolidated!A2:T957,20,FALSE)</f>
      </c>
    </row>
    <row r="1348" spans="1:36" x14ac:dyDescent="0.25">
      <c r="A1348">
        <v>2024</v>
      </c>
      <c r="B1348" t="s">
        <v>31</v>
      </c>
      <c r="C1348" t="s">
        <v>32</v>
      </c>
      <c r="D1348" t="s">
        <v>33</v>
      </c>
      <c r="E1348">
        <v>494</v>
      </c>
      <c r="F1348">
        <f>IF(IFERROR(VLOOKUP(E1348,Store_Showcase!B2:H144,{2}, FALSE), TRUE)=TRUE, IF(IFERROR(VLOOKUP(E1348,Store_SRP!B2:H110,{2}, FALSE), TRUE)=TRUE,VLOOKUP(E1348,Store_VAM!B2:H273,{2}, FALSE),VLOOKUP(E1348,Store_SRP!B2:H110,{2}, FALSE)), VLOOKUP(E1348,Store_Showcase!B2:H144,{2}, FALSE))</f>
      </c>
      <c r="G1348">
        <v>687763</v>
      </c>
      <c r="H1348" t="s">
        <v>1298</v>
      </c>
      <c r="I1348" s="8" t="s">
        <v>2627</v>
      </c>
      <c r="J1348" t="s">
        <v>493</v>
      </c>
      <c r="K1348" s="8">
        <f>IF(J1348="PCK", I1348, 0)</f>
      </c>
      <c r="L1348" s="8">
        <f>IF(J1348="KLS", I1348, IF(J1348="PCK", I1348*VLOOKUP(G1348,Sku_Consolidated!A2:U957,21, FALSE),I1348*VLOOKUP(G1348,Sku_Consolidated!A2:U957,21, FALSE)))</f>
      </c>
      <c r="M1348" s="8">
        <f>IF(J1348="PCS", I1348, 0)</f>
      </c>
      <c r="N1348" s="8" t="s">
        <v>2877</v>
      </c>
      <c r="O1348" s="8">
        <f>N1348 * VLOOKUP(E1348&amp;VLOOKUP(G1348,Sku_Consolidated!A2:Q957,17,FALSE),Sku_CommRate!A2:E1002, 5, FALSE)</f>
      </c>
      <c r="P1348" s="8">
        <f>N1348 - O1348</f>
      </c>
      <c r="Q1348">
        <f>VLOOKUP(G1348,Sku_Consolidated!A2:G957,7, FALSE)</f>
      </c>
      <c r="R1348">
        <f>IF(IFERROR(VLOOKUP(E1348,Store_Showcase!B2:H144,7, FALSE), TRUE)=TRUE, IF(IFERROR(VLOOKUP(E1348,Store_SRP!B2:H110,7, FALSE), TRUE)=TRUE,VLOOKUP(E1348,Store_VAM!B2:H273,7, FALSE),VLOOKUP(E1348,Store_SRP!B2:H110,7, FALSE)), VLOOKUP(E1348,Store_Showcase!B2:H144,7, FALSE))</f>
      </c>
      <c r="S1348">
        <f>IF(IFERROR(VLOOKUP(E1348,Store_Showcase!B2:I144,8, FALSE), TRUE)=TRUE, IF(IFERROR(VLOOKUP(E1348,Store_SRP!B2:I110,8, FALSE), TRUE)=TRUE,VLOOKUP(E1348,Store_VAM!B2:I273,8, FALSE),VLOOKUP(E1348,Store_SRP!B2:I110,8, FALSE)), VLOOKUP(E1348,Store_Showcase!B2:I144,8, FALSE))</f>
      </c>
      <c r="T1348">
        <f>VLOOKUP(G1348,Sku_Consolidated!A2:R957,18,FALSE)</f>
      </c>
      <c r="U1348">
        <v>4806532531540</v>
      </c>
      <c r="V1348">
        <f>IF(VLOOKUP(G1348,Sku_Consolidated!A2:S957,19,FALSE)="SHOWCASE", VLOOKUP(E1348,Store_Showcase!B2:L144,11, FALSE), IF(VLOOKUP(G1348,Sku_Consolidated!A2:S957,19,FALSE)="VAM",VLOOKUP(E1348,Store_VAM!B2:L273,11, FALSE),VLOOKUP(E1348,Store_SRP!B2:L110,11, FALSE)))</f>
      </c>
      <c r="W1348">
        <f>VLOOKUP(G1348,Sku_Consolidated!A2:W957,11,FALSE)</f>
      </c>
      <c r="X1348">
        <f>VLOOKUP(G1348,Sku_Consolidated!A2:H957,8,FALSE)</f>
      </c>
      <c r="Y1348">
        <f>VLOOKUP(G1348,Sku_Consolidated!A2:I957,9,FALSE)</f>
      </c>
      <c r="Z1348" t="s">
        <v>38</v>
      </c>
      <c r="AA1348">
        <f>VLOOKUP(G1348,Sku_Consolidated!A2:E957,5,FALSE)</f>
      </c>
      <c r="AB1348">
        <f>IF(VLOOKUP(G1348,Sku_Consolidated!A2:S957,19,FALSE)="SHOWCASE", VLOOKUP(E1348,Store_Showcase!B2:N144,13, FALSE), IF(VLOOKUP(G1348,Sku_Consolidated!A2:S957,19,FALSE)="VAM",VLOOKUP(E1348,Store_VAM!B2:N273,13, FALSE),VLOOKUP(E1348,Store_SRP!B2:N110,13, FALSE)))</f>
      </c>
      <c r="AC1348">
        <f>IF(IFERROR(AB1348,TRUE)=TRUE, "-","OK")</f>
      </c>
      <c r="AD1348" s="8" t="s">
        <v>2878</v>
      </c>
      <c r="AE1348" s="8" t="s">
        <v>2879</v>
      </c>
      <c r="AF1348">
        <f>IF(IFERROR(VLOOKUP(E1348,Store_Showcase!B2:H144,{5}, FALSE), TRUE)=TRUE, IF(IFERROR(VLOOKUP(E1348,Store_SRP!B2:H110,{5}, FALSE), TRUE)=TRUE,VLOOKUP(E1348,Store_VAM!B2:H273,{5}, FALSE),VLOOKUP(E1348,Store_SRP!B2:H110,{5}, FALSE)), VLOOKUP(E1348,Store_Showcase!B2:H144,{5}, FALSE))</f>
      </c>
      <c r="AG1348">
        <f>IF(IFERROR(VLOOKUP(E1348,Store_Showcase!B2:H144,{6}, FALSE), TRUE)=TRUE, IF(IFERROR(VLOOKUP(E1348,Store_SRP!B2:H110,{6}, FALSE), TRUE)=TRUE,VLOOKUP(E1348,Store_VAM!B2:H273,{6}, FALSE),VLOOKUP(E1348,Store_SRP!B2:H110,{6}, FALSE)), VLOOKUP(E1348,Store_Showcase!B2:H144,{6}, FALSE))</f>
      </c>
      <c r="AH1348">
        <f>VLOOKUP(G1348,Sku_Consolidated!A2:R957,18,FALSE)</f>
      </c>
      <c r="AI1348">
        <f>VLOOKUP(G1348,Sku_Consolidated!A2:S957,19,FALSE)</f>
      </c>
      <c r="AJ1348">
        <f>VLOOKUP(G1348,Sku_Consolidated!A2:T957,20,FALSE)</f>
      </c>
    </row>
    <row r="1349" spans="1:36" x14ac:dyDescent="0.25">
      <c r="A1349">
        <v>2024</v>
      </c>
      <c r="B1349" t="s">
        <v>31</v>
      </c>
      <c r="C1349" t="s">
        <v>32</v>
      </c>
      <c r="D1349" t="s">
        <v>33</v>
      </c>
      <c r="E1349">
        <v>721</v>
      </c>
      <c r="F1349">
        <f>IF(IFERROR(VLOOKUP(E1349,Store_Showcase!B2:H144,{2}, FALSE), TRUE)=TRUE, IF(IFERROR(VLOOKUP(E1349,Store_SRP!B2:H110,{2}, FALSE), TRUE)=TRUE,VLOOKUP(E1349,Store_VAM!B2:H273,{2}, FALSE),VLOOKUP(E1349,Store_SRP!B2:H110,{2}, FALSE)), VLOOKUP(E1349,Store_Showcase!B2:H144,{2}, FALSE))</f>
      </c>
      <c r="G1349">
        <v>687763</v>
      </c>
      <c r="H1349" t="s">
        <v>1298</v>
      </c>
      <c r="I1349" s="8" t="s">
        <v>2627</v>
      </c>
      <c r="J1349" t="s">
        <v>493</v>
      </c>
      <c r="K1349" s="8">
        <f>IF(J1349="PCK", I1349, 0)</f>
      </c>
      <c r="L1349" s="8">
        <f>IF(J1349="KLS", I1349, IF(J1349="PCK", I1349*VLOOKUP(G1349,Sku_Consolidated!A2:U957,21, FALSE),I1349*VLOOKUP(G1349,Sku_Consolidated!A2:U957,21, FALSE)))</f>
      </c>
      <c r="M1349" s="8">
        <f>IF(J1349="PCS", I1349, 0)</f>
      </c>
      <c r="N1349" s="8" t="s">
        <v>2877</v>
      </c>
      <c r="O1349" s="8">
        <f>N1349 * VLOOKUP(E1349&amp;VLOOKUP(G1349,Sku_Consolidated!A2:Q957,17,FALSE),Sku_CommRate!A2:E1002, 5, FALSE)</f>
      </c>
      <c r="P1349" s="8">
        <f>N1349 - O1349</f>
      </c>
      <c r="Q1349">
        <f>VLOOKUP(G1349,Sku_Consolidated!A2:G957,7, FALSE)</f>
      </c>
      <c r="R1349">
        <f>IF(IFERROR(VLOOKUP(E1349,Store_Showcase!B2:H144,7, FALSE), TRUE)=TRUE, IF(IFERROR(VLOOKUP(E1349,Store_SRP!B2:H110,7, FALSE), TRUE)=TRUE,VLOOKUP(E1349,Store_VAM!B2:H273,7, FALSE),VLOOKUP(E1349,Store_SRP!B2:H110,7, FALSE)), VLOOKUP(E1349,Store_Showcase!B2:H144,7, FALSE))</f>
      </c>
      <c r="S1349">
        <f>IF(IFERROR(VLOOKUP(E1349,Store_Showcase!B2:I144,8, FALSE), TRUE)=TRUE, IF(IFERROR(VLOOKUP(E1349,Store_SRP!B2:I110,8, FALSE), TRUE)=TRUE,VLOOKUP(E1349,Store_VAM!B2:I273,8, FALSE),VLOOKUP(E1349,Store_SRP!B2:I110,8, FALSE)), VLOOKUP(E1349,Store_Showcase!B2:I144,8, FALSE))</f>
      </c>
      <c r="T1349">
        <f>VLOOKUP(G1349,Sku_Consolidated!A2:R957,18,FALSE)</f>
      </c>
      <c r="U1349">
        <v>4806532531540</v>
      </c>
      <c r="V1349">
        <f>IF(VLOOKUP(G1349,Sku_Consolidated!A2:S957,19,FALSE)="SHOWCASE", VLOOKUP(E1349,Store_Showcase!B2:L144,11, FALSE), IF(VLOOKUP(G1349,Sku_Consolidated!A2:S957,19,FALSE)="VAM",VLOOKUP(E1349,Store_VAM!B2:L273,11, FALSE),VLOOKUP(E1349,Store_SRP!B2:L110,11, FALSE)))</f>
      </c>
      <c r="W1349">
        <f>VLOOKUP(G1349,Sku_Consolidated!A2:W957,11,FALSE)</f>
      </c>
      <c r="X1349">
        <f>VLOOKUP(G1349,Sku_Consolidated!A2:H957,8,FALSE)</f>
      </c>
      <c r="Y1349">
        <f>VLOOKUP(G1349,Sku_Consolidated!A2:I957,9,FALSE)</f>
      </c>
      <c r="Z1349" t="s">
        <v>38</v>
      </c>
      <c r="AA1349">
        <f>VLOOKUP(G1349,Sku_Consolidated!A2:E957,5,FALSE)</f>
      </c>
      <c r="AB1349">
        <f>IF(VLOOKUP(G1349,Sku_Consolidated!A2:S957,19,FALSE)="SHOWCASE", VLOOKUP(E1349,Store_Showcase!B2:N144,13, FALSE), IF(VLOOKUP(G1349,Sku_Consolidated!A2:S957,19,FALSE)="VAM",VLOOKUP(E1349,Store_VAM!B2:N273,13, FALSE),VLOOKUP(E1349,Store_SRP!B2:N110,13, FALSE)))</f>
      </c>
      <c r="AC1349">
        <f>IF(IFERROR(AB1349,TRUE)=TRUE, "-","OK")</f>
      </c>
      <c r="AD1349" s="8" t="s">
        <v>2878</v>
      </c>
      <c r="AE1349" s="8" t="s">
        <v>2879</v>
      </c>
      <c r="AF1349">
        <f>IF(IFERROR(VLOOKUP(E1349,Store_Showcase!B2:H144,{5}, FALSE), TRUE)=TRUE, IF(IFERROR(VLOOKUP(E1349,Store_SRP!B2:H110,{5}, FALSE), TRUE)=TRUE,VLOOKUP(E1349,Store_VAM!B2:H273,{5}, FALSE),VLOOKUP(E1349,Store_SRP!B2:H110,{5}, FALSE)), VLOOKUP(E1349,Store_Showcase!B2:H144,{5}, FALSE))</f>
      </c>
      <c r="AG1349">
        <f>IF(IFERROR(VLOOKUP(E1349,Store_Showcase!B2:H144,{6}, FALSE), TRUE)=TRUE, IF(IFERROR(VLOOKUP(E1349,Store_SRP!B2:H110,{6}, FALSE), TRUE)=TRUE,VLOOKUP(E1349,Store_VAM!B2:H273,{6}, FALSE),VLOOKUP(E1349,Store_SRP!B2:H110,{6}, FALSE)), VLOOKUP(E1349,Store_Showcase!B2:H144,{6}, FALSE))</f>
      </c>
      <c r="AH1349">
        <f>VLOOKUP(G1349,Sku_Consolidated!A2:R957,18,FALSE)</f>
      </c>
      <c r="AI1349">
        <f>VLOOKUP(G1349,Sku_Consolidated!A2:S957,19,FALSE)</f>
      </c>
      <c r="AJ1349">
        <f>VLOOKUP(G1349,Sku_Consolidated!A2:T957,20,FALSE)</f>
      </c>
    </row>
    <row r="1350" spans="1:36" x14ac:dyDescent="0.25">
      <c r="A1350">
        <v>2024</v>
      </c>
      <c r="B1350" t="s">
        <v>31</v>
      </c>
      <c r="C1350" t="s">
        <v>32</v>
      </c>
      <c r="D1350" t="s">
        <v>33</v>
      </c>
      <c r="E1350">
        <v>808</v>
      </c>
      <c r="F1350">
        <f>IF(IFERROR(VLOOKUP(E1350,Store_Showcase!B2:H144,{2}, FALSE), TRUE)=TRUE, IF(IFERROR(VLOOKUP(E1350,Store_SRP!B2:H110,{2}, FALSE), TRUE)=TRUE,VLOOKUP(E1350,Store_VAM!B2:H273,{2}, FALSE),VLOOKUP(E1350,Store_SRP!B2:H110,{2}, FALSE)), VLOOKUP(E1350,Store_Showcase!B2:H144,{2}, FALSE))</f>
      </c>
      <c r="G1350">
        <v>687763</v>
      </c>
      <c r="H1350" t="s">
        <v>1298</v>
      </c>
      <c r="I1350" s="8" t="s">
        <v>2627</v>
      </c>
      <c r="J1350" t="s">
        <v>493</v>
      </c>
      <c r="K1350" s="8">
        <f>IF(J1350="PCK", I1350, 0)</f>
      </c>
      <c r="L1350" s="8">
        <f>IF(J1350="KLS", I1350, IF(J1350="PCK", I1350*VLOOKUP(G1350,Sku_Consolidated!A2:U957,21, FALSE),I1350*VLOOKUP(G1350,Sku_Consolidated!A2:U957,21, FALSE)))</f>
      </c>
      <c r="M1350" s="8">
        <f>IF(J1350="PCS", I1350, 0)</f>
      </c>
      <c r="N1350" s="8" t="s">
        <v>2877</v>
      </c>
      <c r="O1350" s="8">
        <f>N1350 * VLOOKUP(E1350&amp;VLOOKUP(G1350,Sku_Consolidated!A2:Q957,17,FALSE),Sku_CommRate!A2:E1002, 5, FALSE)</f>
      </c>
      <c r="P1350" s="8">
        <f>N1350 - O1350</f>
      </c>
      <c r="Q1350">
        <f>VLOOKUP(G1350,Sku_Consolidated!A2:G957,7, FALSE)</f>
      </c>
      <c r="R1350">
        <f>IF(IFERROR(VLOOKUP(E1350,Store_Showcase!B2:H144,7, FALSE), TRUE)=TRUE, IF(IFERROR(VLOOKUP(E1350,Store_SRP!B2:H110,7, FALSE), TRUE)=TRUE,VLOOKUP(E1350,Store_VAM!B2:H273,7, FALSE),VLOOKUP(E1350,Store_SRP!B2:H110,7, FALSE)), VLOOKUP(E1350,Store_Showcase!B2:H144,7, FALSE))</f>
      </c>
      <c r="S1350">
        <f>IF(IFERROR(VLOOKUP(E1350,Store_Showcase!B2:I144,8, FALSE), TRUE)=TRUE, IF(IFERROR(VLOOKUP(E1350,Store_SRP!B2:I110,8, FALSE), TRUE)=TRUE,VLOOKUP(E1350,Store_VAM!B2:I273,8, FALSE),VLOOKUP(E1350,Store_SRP!B2:I110,8, FALSE)), VLOOKUP(E1350,Store_Showcase!B2:I144,8, FALSE))</f>
      </c>
      <c r="T1350">
        <f>VLOOKUP(G1350,Sku_Consolidated!A2:R957,18,FALSE)</f>
      </c>
      <c r="U1350">
        <v>4806532531540</v>
      </c>
      <c r="V1350">
        <f>IF(VLOOKUP(G1350,Sku_Consolidated!A2:S957,19,FALSE)="SHOWCASE", VLOOKUP(E1350,Store_Showcase!B2:L144,11, FALSE), IF(VLOOKUP(G1350,Sku_Consolidated!A2:S957,19,FALSE)="VAM",VLOOKUP(E1350,Store_VAM!B2:L273,11, FALSE),VLOOKUP(E1350,Store_SRP!B2:L110,11, FALSE)))</f>
      </c>
      <c r="W1350">
        <f>VLOOKUP(G1350,Sku_Consolidated!A2:W957,11,FALSE)</f>
      </c>
      <c r="X1350">
        <f>VLOOKUP(G1350,Sku_Consolidated!A2:H957,8,FALSE)</f>
      </c>
      <c r="Y1350">
        <f>VLOOKUP(G1350,Sku_Consolidated!A2:I957,9,FALSE)</f>
      </c>
      <c r="Z1350" t="s">
        <v>38</v>
      </c>
      <c r="AA1350">
        <f>VLOOKUP(G1350,Sku_Consolidated!A2:E957,5,FALSE)</f>
      </c>
      <c r="AB1350">
        <f>IF(VLOOKUP(G1350,Sku_Consolidated!A2:S957,19,FALSE)="SHOWCASE", VLOOKUP(E1350,Store_Showcase!B2:N144,13, FALSE), IF(VLOOKUP(G1350,Sku_Consolidated!A2:S957,19,FALSE)="VAM",VLOOKUP(E1350,Store_VAM!B2:N273,13, FALSE),VLOOKUP(E1350,Store_SRP!B2:N110,13, FALSE)))</f>
      </c>
      <c r="AC1350">
        <f>IF(IFERROR(AB1350,TRUE)=TRUE, "-","OK")</f>
      </c>
      <c r="AD1350" s="8" t="s">
        <v>2878</v>
      </c>
      <c r="AE1350" s="8" t="s">
        <v>2879</v>
      </c>
      <c r="AF1350">
        <f>IF(IFERROR(VLOOKUP(E1350,Store_Showcase!B2:H144,{5}, FALSE), TRUE)=TRUE, IF(IFERROR(VLOOKUP(E1350,Store_SRP!B2:H110,{5}, FALSE), TRUE)=TRUE,VLOOKUP(E1350,Store_VAM!B2:H273,{5}, FALSE),VLOOKUP(E1350,Store_SRP!B2:H110,{5}, FALSE)), VLOOKUP(E1350,Store_Showcase!B2:H144,{5}, FALSE))</f>
      </c>
      <c r="AG1350">
        <f>IF(IFERROR(VLOOKUP(E1350,Store_Showcase!B2:H144,{6}, FALSE), TRUE)=TRUE, IF(IFERROR(VLOOKUP(E1350,Store_SRP!B2:H110,{6}, FALSE), TRUE)=TRUE,VLOOKUP(E1350,Store_VAM!B2:H273,{6}, FALSE),VLOOKUP(E1350,Store_SRP!B2:H110,{6}, FALSE)), VLOOKUP(E1350,Store_Showcase!B2:H144,{6}, FALSE))</f>
      </c>
      <c r="AH1350">
        <f>VLOOKUP(G1350,Sku_Consolidated!A2:R957,18,FALSE)</f>
      </c>
      <c r="AI1350">
        <f>VLOOKUP(G1350,Sku_Consolidated!A2:S957,19,FALSE)</f>
      </c>
      <c r="AJ1350">
        <f>VLOOKUP(G1350,Sku_Consolidated!A2:T957,20,FALSE)</f>
      </c>
    </row>
    <row r="1351" spans="1:36" x14ac:dyDescent="0.25">
      <c r="A1351">
        <v>2024</v>
      </c>
      <c r="B1351" t="s">
        <v>31</v>
      </c>
      <c r="C1351" t="s">
        <v>32</v>
      </c>
      <c r="D1351" t="s">
        <v>33</v>
      </c>
      <c r="E1351">
        <v>252</v>
      </c>
      <c r="F1351">
        <f>IF(IFERROR(VLOOKUP(E1351,Store_Showcase!B2:H144,{2}, FALSE), TRUE)=TRUE, IF(IFERROR(VLOOKUP(E1351,Store_SRP!B2:H110,{2}, FALSE), TRUE)=TRUE,VLOOKUP(E1351,Store_VAM!B2:H273,{2}, FALSE),VLOOKUP(E1351,Store_SRP!B2:H110,{2}, FALSE)), VLOOKUP(E1351,Store_Showcase!B2:H144,{2}, FALSE))</f>
      </c>
      <c r="G1351">
        <v>655537</v>
      </c>
      <c r="H1351" t="s">
        <v>708</v>
      </c>
      <c r="I1351" s="8" t="s">
        <v>2880</v>
      </c>
      <c r="J1351" t="s">
        <v>36</v>
      </c>
      <c r="K1351" s="8">
        <f>IF(J1351="PCK", I1351, 0)</f>
      </c>
      <c r="L1351" s="8">
        <f>IF(J1351="KLS", I1351, IF(J1351="PCK", I1351*VLOOKUP(G1351,Sku_Consolidated!A2:U957,21, FALSE),I1351*VLOOKUP(G1351,Sku_Consolidated!A2:U957,21, FALSE)))</f>
      </c>
      <c r="M1351" s="8">
        <f>IF(J1351="PCS", I1351, 0)</f>
      </c>
      <c r="N1351" s="8" t="s">
        <v>2881</v>
      </c>
      <c r="O1351" s="8">
        <f>N1351 * VLOOKUP(E1351&amp;VLOOKUP(G1351,Sku_Consolidated!A2:Q957,17,FALSE),Sku_CommRate!A2:E1002, 5, FALSE)</f>
      </c>
      <c r="P1351" s="8">
        <f>N1351 - O1351</f>
      </c>
      <c r="Q1351">
        <f>VLOOKUP(G1351,Sku_Consolidated!A2:G957,7, FALSE)</f>
      </c>
      <c r="R1351">
        <f>IF(IFERROR(VLOOKUP(E1351,Store_Showcase!B2:H144,7, FALSE), TRUE)=TRUE, IF(IFERROR(VLOOKUP(E1351,Store_SRP!B2:H110,7, FALSE), TRUE)=TRUE,VLOOKUP(E1351,Store_VAM!B2:H273,7, FALSE),VLOOKUP(E1351,Store_SRP!B2:H110,7, FALSE)), VLOOKUP(E1351,Store_Showcase!B2:H144,7, FALSE))</f>
      </c>
      <c r="S1351">
        <f>IF(IFERROR(VLOOKUP(E1351,Store_Showcase!B2:I144,8, FALSE), TRUE)=TRUE, IF(IFERROR(VLOOKUP(E1351,Store_SRP!B2:I110,8, FALSE), TRUE)=TRUE,VLOOKUP(E1351,Store_VAM!B2:I273,8, FALSE),VLOOKUP(E1351,Store_SRP!B2:I110,8, FALSE)), VLOOKUP(E1351,Store_Showcase!B2:I144,8, FALSE))</f>
      </c>
      <c r="T1351">
        <f>VLOOKUP(G1351,Sku_Consolidated!A2:R957,18,FALSE)</f>
      </c>
      <c r="U1351">
        <v>6358</v>
      </c>
      <c r="V1351">
        <f>IF(VLOOKUP(G1351,Sku_Consolidated!A2:S957,19,FALSE)="SHOWCASE", VLOOKUP(E1351,Store_Showcase!B2:L144,11, FALSE), IF(VLOOKUP(G1351,Sku_Consolidated!A2:S957,19,FALSE)="VAM",VLOOKUP(E1351,Store_VAM!B2:L273,11, FALSE),VLOOKUP(E1351,Store_SRP!B2:L110,11, FALSE)))</f>
      </c>
      <c r="W1351">
        <f>VLOOKUP(G1351,Sku_Consolidated!A2:W957,11,FALSE)</f>
      </c>
      <c r="X1351">
        <f>VLOOKUP(G1351,Sku_Consolidated!A2:H957,8,FALSE)</f>
      </c>
      <c r="Y1351">
        <f>VLOOKUP(G1351,Sku_Consolidated!A2:I957,9,FALSE)</f>
      </c>
      <c r="Z1351" t="s">
        <v>38</v>
      </c>
      <c r="AA1351">
        <f>VLOOKUP(G1351,Sku_Consolidated!A2:E957,5,FALSE)</f>
      </c>
      <c r="AB1351">
        <f>IF(VLOOKUP(G1351,Sku_Consolidated!A2:S957,19,FALSE)="SHOWCASE", VLOOKUP(E1351,Store_Showcase!B2:N144,13, FALSE), IF(VLOOKUP(G1351,Sku_Consolidated!A2:S957,19,FALSE)="VAM",VLOOKUP(E1351,Store_VAM!B2:N273,13, FALSE),VLOOKUP(E1351,Store_SRP!B2:N110,13, FALSE)))</f>
      </c>
      <c r="AC1351">
        <f>IF(IFERROR(AB1351,TRUE)=TRUE, "-","OK")</f>
      </c>
      <c r="AD1351" s="8" t="s">
        <v>2881</v>
      </c>
      <c r="AE1351" s="8" t="s">
        <v>39</v>
      </c>
      <c r="AF1351">
        <f>IF(IFERROR(VLOOKUP(E1351,Store_Showcase!B2:H144,{5}, FALSE), TRUE)=TRUE, IF(IFERROR(VLOOKUP(E1351,Store_SRP!B2:H110,{5}, FALSE), TRUE)=TRUE,VLOOKUP(E1351,Store_VAM!B2:H273,{5}, FALSE),VLOOKUP(E1351,Store_SRP!B2:H110,{5}, FALSE)), VLOOKUP(E1351,Store_Showcase!B2:H144,{5}, FALSE))</f>
      </c>
      <c r="AG1351">
        <f>IF(IFERROR(VLOOKUP(E1351,Store_Showcase!B2:H144,{6}, FALSE), TRUE)=TRUE, IF(IFERROR(VLOOKUP(E1351,Store_SRP!B2:H110,{6}, FALSE), TRUE)=TRUE,VLOOKUP(E1351,Store_VAM!B2:H273,{6}, FALSE),VLOOKUP(E1351,Store_SRP!B2:H110,{6}, FALSE)), VLOOKUP(E1351,Store_Showcase!B2:H144,{6}, FALSE))</f>
      </c>
      <c r="AH1351">
        <f>VLOOKUP(G1351,Sku_Consolidated!A2:R957,18,FALSE)</f>
      </c>
      <c r="AI1351">
        <f>VLOOKUP(G1351,Sku_Consolidated!A2:S957,19,FALSE)</f>
      </c>
      <c r="AJ1351">
        <f>VLOOKUP(G1351,Sku_Consolidated!A2:T957,20,FALSE)</f>
      </c>
    </row>
    <row r="1352" spans="1:36" x14ac:dyDescent="0.25">
      <c r="A1352">
        <v>2024</v>
      </c>
      <c r="B1352" t="s">
        <v>31</v>
      </c>
      <c r="C1352" t="s">
        <v>32</v>
      </c>
      <c r="D1352" t="s">
        <v>33</v>
      </c>
      <c r="E1352">
        <v>485</v>
      </c>
      <c r="F1352">
        <f>IF(IFERROR(VLOOKUP(E1352,Store_Showcase!B2:H144,{2}, FALSE), TRUE)=TRUE, IF(IFERROR(VLOOKUP(E1352,Store_SRP!B2:H110,{2}, FALSE), TRUE)=TRUE,VLOOKUP(E1352,Store_VAM!B2:H273,{2}, FALSE),VLOOKUP(E1352,Store_SRP!B2:H110,{2}, FALSE)), VLOOKUP(E1352,Store_Showcase!B2:H144,{2}, FALSE))</f>
      </c>
      <c r="G1352">
        <v>655714</v>
      </c>
      <c r="H1352" t="s">
        <v>834</v>
      </c>
      <c r="I1352" s="8" t="s">
        <v>2844</v>
      </c>
      <c r="J1352" t="s">
        <v>36</v>
      </c>
      <c r="K1352" s="8">
        <f>IF(J1352="PCK", I1352, 0)</f>
      </c>
      <c r="L1352" s="8">
        <f>IF(J1352="KLS", I1352, IF(J1352="PCK", I1352*VLOOKUP(G1352,Sku_Consolidated!A2:U957,21, FALSE),I1352*VLOOKUP(G1352,Sku_Consolidated!A2:U957,21, FALSE)))</f>
      </c>
      <c r="M1352" s="8">
        <f>IF(J1352="PCS", I1352, 0)</f>
      </c>
      <c r="N1352" s="8" t="s">
        <v>2882</v>
      </c>
      <c r="O1352" s="8">
        <f>N1352 * VLOOKUP(E1352&amp;VLOOKUP(G1352,Sku_Consolidated!A2:Q957,17,FALSE),Sku_CommRate!A2:E1002, 5, FALSE)</f>
      </c>
      <c r="P1352" s="8">
        <f>N1352 - O1352</f>
      </c>
      <c r="Q1352">
        <f>VLOOKUP(G1352,Sku_Consolidated!A2:G957,7, FALSE)</f>
      </c>
      <c r="R1352">
        <f>IF(IFERROR(VLOOKUP(E1352,Store_Showcase!B2:H144,7, FALSE), TRUE)=TRUE, IF(IFERROR(VLOOKUP(E1352,Store_SRP!B2:H110,7, FALSE), TRUE)=TRUE,VLOOKUP(E1352,Store_VAM!B2:H273,7, FALSE),VLOOKUP(E1352,Store_SRP!B2:H110,7, FALSE)), VLOOKUP(E1352,Store_Showcase!B2:H144,7, FALSE))</f>
      </c>
      <c r="S1352">
        <f>IF(IFERROR(VLOOKUP(E1352,Store_Showcase!B2:I144,8, FALSE), TRUE)=TRUE, IF(IFERROR(VLOOKUP(E1352,Store_SRP!B2:I110,8, FALSE), TRUE)=TRUE,VLOOKUP(E1352,Store_VAM!B2:I273,8, FALSE),VLOOKUP(E1352,Store_SRP!B2:I110,8, FALSE)), VLOOKUP(E1352,Store_Showcase!B2:I144,8, FALSE))</f>
      </c>
      <c r="T1352">
        <f>VLOOKUP(G1352,Sku_Consolidated!A2:R957,18,FALSE)</f>
      </c>
      <c r="U1352">
        <v>6442</v>
      </c>
      <c r="V1352">
        <f>IF(VLOOKUP(G1352,Sku_Consolidated!A2:S957,19,FALSE)="SHOWCASE", VLOOKUP(E1352,Store_Showcase!B2:L144,11, FALSE), IF(VLOOKUP(G1352,Sku_Consolidated!A2:S957,19,FALSE)="VAM",VLOOKUP(E1352,Store_VAM!B2:L273,11, FALSE),VLOOKUP(E1352,Store_SRP!B2:L110,11, FALSE)))</f>
      </c>
      <c r="W1352">
        <f>VLOOKUP(G1352,Sku_Consolidated!A2:W957,11,FALSE)</f>
      </c>
      <c r="X1352">
        <f>VLOOKUP(G1352,Sku_Consolidated!A2:H957,8,FALSE)</f>
      </c>
      <c r="Y1352">
        <f>VLOOKUP(G1352,Sku_Consolidated!A2:I957,9,FALSE)</f>
      </c>
      <c r="Z1352" t="s">
        <v>38</v>
      </c>
      <c r="AA1352">
        <f>VLOOKUP(G1352,Sku_Consolidated!A2:E957,5,FALSE)</f>
      </c>
      <c r="AB1352">
        <f>IF(VLOOKUP(G1352,Sku_Consolidated!A2:S957,19,FALSE)="SHOWCASE", VLOOKUP(E1352,Store_Showcase!B2:N144,13, FALSE), IF(VLOOKUP(G1352,Sku_Consolidated!A2:S957,19,FALSE)="VAM",VLOOKUP(E1352,Store_VAM!B2:N273,13, FALSE),VLOOKUP(E1352,Store_SRP!B2:N110,13, FALSE)))</f>
      </c>
      <c r="AC1352">
        <f>IF(IFERROR(AB1352,TRUE)=TRUE, "-","OK")</f>
      </c>
      <c r="AD1352" s="8" t="s">
        <v>2882</v>
      </c>
      <c r="AE1352" s="8" t="s">
        <v>39</v>
      </c>
      <c r="AF1352">
        <f>IF(IFERROR(VLOOKUP(E1352,Store_Showcase!B2:H144,{5}, FALSE), TRUE)=TRUE, IF(IFERROR(VLOOKUP(E1352,Store_SRP!B2:H110,{5}, FALSE), TRUE)=TRUE,VLOOKUP(E1352,Store_VAM!B2:H273,{5}, FALSE),VLOOKUP(E1352,Store_SRP!B2:H110,{5}, FALSE)), VLOOKUP(E1352,Store_Showcase!B2:H144,{5}, FALSE))</f>
      </c>
      <c r="AG1352">
        <f>IF(IFERROR(VLOOKUP(E1352,Store_Showcase!B2:H144,{6}, FALSE), TRUE)=TRUE, IF(IFERROR(VLOOKUP(E1352,Store_SRP!B2:H110,{6}, FALSE), TRUE)=TRUE,VLOOKUP(E1352,Store_VAM!B2:H273,{6}, FALSE),VLOOKUP(E1352,Store_SRP!B2:H110,{6}, FALSE)), VLOOKUP(E1352,Store_Showcase!B2:H144,{6}, FALSE))</f>
      </c>
      <c r="AH1352">
        <f>VLOOKUP(G1352,Sku_Consolidated!A2:R957,18,FALSE)</f>
      </c>
      <c r="AI1352">
        <f>VLOOKUP(G1352,Sku_Consolidated!A2:S957,19,FALSE)</f>
      </c>
      <c r="AJ1352">
        <f>VLOOKUP(G1352,Sku_Consolidated!A2:T957,20,FALSE)</f>
      </c>
    </row>
    <row r="1353" spans="1:36" x14ac:dyDescent="0.25">
      <c r="A1353">
        <v>2024</v>
      </c>
      <c r="B1353" t="s">
        <v>31</v>
      </c>
      <c r="C1353" t="s">
        <v>32</v>
      </c>
      <c r="D1353" t="s">
        <v>33</v>
      </c>
      <c r="E1353">
        <v>136</v>
      </c>
      <c r="F1353">
        <f>IF(IFERROR(VLOOKUP(E1353,Store_Showcase!B2:H144,{2}, FALSE), TRUE)=TRUE, IF(IFERROR(VLOOKUP(E1353,Store_SRP!B2:H110,{2}, FALSE), TRUE)=TRUE,VLOOKUP(E1353,Store_VAM!B2:H273,{2}, FALSE),VLOOKUP(E1353,Store_SRP!B2:H110,{2}, FALSE)), VLOOKUP(E1353,Store_Showcase!B2:H144,{2}, FALSE))</f>
      </c>
      <c r="G1353">
        <v>670214</v>
      </c>
      <c r="H1353" t="s">
        <v>1451</v>
      </c>
      <c r="I1353" s="8" t="s">
        <v>2640</v>
      </c>
      <c r="J1353" t="s">
        <v>36</v>
      </c>
      <c r="K1353" s="8">
        <f>IF(J1353="PCK", I1353, 0)</f>
      </c>
      <c r="L1353" s="8">
        <f>IF(J1353="KLS", I1353, IF(J1353="PCK", I1353*VLOOKUP(G1353,Sku_Consolidated!A2:U957,21, FALSE),I1353*VLOOKUP(G1353,Sku_Consolidated!A2:U957,21, FALSE)))</f>
      </c>
      <c r="M1353" s="8">
        <f>IF(J1353="PCS", I1353, 0)</f>
      </c>
      <c r="N1353" s="8" t="s">
        <v>2883</v>
      </c>
      <c r="O1353" s="8">
        <f>N1353 * VLOOKUP(E1353&amp;VLOOKUP(G1353,Sku_Consolidated!A2:Q957,17,FALSE),Sku_CommRate!A2:E1002, 5, FALSE)</f>
      </c>
      <c r="P1353" s="8">
        <f>N1353 - O1353</f>
      </c>
      <c r="Q1353">
        <f>VLOOKUP(G1353,Sku_Consolidated!A2:G957,7, FALSE)</f>
      </c>
      <c r="R1353">
        <f>IF(IFERROR(VLOOKUP(E1353,Store_Showcase!B2:H144,7, FALSE), TRUE)=TRUE, IF(IFERROR(VLOOKUP(E1353,Store_SRP!B2:H110,7, FALSE), TRUE)=TRUE,VLOOKUP(E1353,Store_VAM!B2:H273,7, FALSE),VLOOKUP(E1353,Store_SRP!B2:H110,7, FALSE)), VLOOKUP(E1353,Store_Showcase!B2:H144,7, FALSE))</f>
      </c>
      <c r="S1353">
        <f>IF(IFERROR(VLOOKUP(E1353,Store_Showcase!B2:I144,8, FALSE), TRUE)=TRUE, IF(IFERROR(VLOOKUP(E1353,Store_SRP!B2:I110,8, FALSE), TRUE)=TRUE,VLOOKUP(E1353,Store_VAM!B2:I273,8, FALSE),VLOOKUP(E1353,Store_SRP!B2:I110,8, FALSE)), VLOOKUP(E1353,Store_Showcase!B2:I144,8, FALSE))</f>
      </c>
      <c r="T1353">
        <f>VLOOKUP(G1353,Sku_Consolidated!A2:R957,18,FALSE)</f>
      </c>
      <c r="U1353">
        <v>8441</v>
      </c>
      <c r="V1353">
        <f>IF(VLOOKUP(G1353,Sku_Consolidated!A2:S957,19,FALSE)="SHOWCASE", VLOOKUP(E1353,Store_Showcase!B2:L144,11, FALSE), IF(VLOOKUP(G1353,Sku_Consolidated!A2:S957,19,FALSE)="VAM",VLOOKUP(E1353,Store_VAM!B2:L273,11, FALSE),VLOOKUP(E1353,Store_SRP!B2:L110,11, FALSE)))</f>
      </c>
      <c r="W1353">
        <f>VLOOKUP(G1353,Sku_Consolidated!A2:W957,11,FALSE)</f>
      </c>
      <c r="X1353">
        <f>VLOOKUP(G1353,Sku_Consolidated!A2:H957,8,FALSE)</f>
      </c>
      <c r="Y1353">
        <f>VLOOKUP(G1353,Sku_Consolidated!A2:I957,9,FALSE)</f>
      </c>
      <c r="Z1353" t="s">
        <v>38</v>
      </c>
      <c r="AA1353">
        <f>VLOOKUP(G1353,Sku_Consolidated!A2:E957,5,FALSE)</f>
      </c>
      <c r="AB1353">
        <f>IF(VLOOKUP(G1353,Sku_Consolidated!A2:S957,19,FALSE)="SHOWCASE", VLOOKUP(E1353,Store_Showcase!B2:N144,13, FALSE), IF(VLOOKUP(G1353,Sku_Consolidated!A2:S957,19,FALSE)="VAM",VLOOKUP(E1353,Store_VAM!B2:N273,13, FALSE),VLOOKUP(E1353,Store_SRP!B2:N110,13, FALSE)))</f>
      </c>
      <c r="AC1353">
        <f>IF(IFERROR(AB1353,TRUE)=TRUE, "-","OK")</f>
      </c>
      <c r="AD1353" s="8" t="s">
        <v>2884</v>
      </c>
      <c r="AE1353" s="8" t="s">
        <v>2885</v>
      </c>
      <c r="AF1353">
        <f>IF(IFERROR(VLOOKUP(E1353,Store_Showcase!B2:H144,{5}, FALSE), TRUE)=TRUE, IF(IFERROR(VLOOKUP(E1353,Store_SRP!B2:H110,{5}, FALSE), TRUE)=TRUE,VLOOKUP(E1353,Store_VAM!B2:H273,{5}, FALSE),VLOOKUP(E1353,Store_SRP!B2:H110,{5}, FALSE)), VLOOKUP(E1353,Store_Showcase!B2:H144,{5}, FALSE))</f>
      </c>
      <c r="AG1353">
        <f>IF(IFERROR(VLOOKUP(E1353,Store_Showcase!B2:H144,{6}, FALSE), TRUE)=TRUE, IF(IFERROR(VLOOKUP(E1353,Store_SRP!B2:H110,{6}, FALSE), TRUE)=TRUE,VLOOKUP(E1353,Store_VAM!B2:H273,{6}, FALSE),VLOOKUP(E1353,Store_SRP!B2:H110,{6}, FALSE)), VLOOKUP(E1353,Store_Showcase!B2:H144,{6}, FALSE))</f>
      </c>
      <c r="AH1353">
        <f>VLOOKUP(G1353,Sku_Consolidated!A2:R957,18,FALSE)</f>
      </c>
      <c r="AI1353">
        <f>VLOOKUP(G1353,Sku_Consolidated!A2:S957,19,FALSE)</f>
      </c>
      <c r="AJ1353">
        <f>VLOOKUP(G1353,Sku_Consolidated!A2:T957,20,FALSE)</f>
      </c>
    </row>
    <row r="1354" spans="1:36" x14ac:dyDescent="0.25">
      <c r="A1354">
        <v>2024</v>
      </c>
      <c r="B1354" t="s">
        <v>31</v>
      </c>
      <c r="C1354" t="s">
        <v>32</v>
      </c>
      <c r="D1354" t="s">
        <v>33</v>
      </c>
      <c r="E1354">
        <v>253</v>
      </c>
      <c r="F1354">
        <f>IF(IFERROR(VLOOKUP(E1354,Store_Showcase!B2:H144,{2}, FALSE), TRUE)=TRUE, IF(IFERROR(VLOOKUP(E1354,Store_SRP!B2:H110,{2}, FALSE), TRUE)=TRUE,VLOOKUP(E1354,Store_VAM!B2:H273,{2}, FALSE),VLOOKUP(E1354,Store_SRP!B2:H110,{2}, FALSE)), VLOOKUP(E1354,Store_Showcase!B2:H144,{2}, FALSE))</f>
      </c>
      <c r="G1354">
        <v>699812</v>
      </c>
      <c r="H1354" t="s">
        <v>2886</v>
      </c>
      <c r="I1354" s="8" t="s">
        <v>2887</v>
      </c>
      <c r="J1354" t="s">
        <v>36</v>
      </c>
      <c r="K1354" s="8">
        <f>IF(J1354="PCK", I1354, 0)</f>
      </c>
      <c r="L1354" s="8">
        <f>IF(J1354="KLS", I1354, IF(J1354="PCK", I1354*VLOOKUP(G1354,Sku_Consolidated!A2:U957,21, FALSE),I1354*VLOOKUP(G1354,Sku_Consolidated!A2:U957,21, FALSE)))</f>
      </c>
      <c r="M1354" s="8">
        <f>IF(J1354="PCS", I1354, 0)</f>
      </c>
      <c r="N1354" s="8" t="s">
        <v>2888</v>
      </c>
      <c r="O1354" s="8">
        <f>N1354 * VLOOKUP(E1354&amp;VLOOKUP(G1354,Sku_Consolidated!A2:Q957,17,FALSE),Sku_CommRate!A2:E1002, 5, FALSE)</f>
      </c>
      <c r="P1354" s="8">
        <f>N1354 - O1354</f>
      </c>
      <c r="Q1354">
        <f>VLOOKUP(G1354,Sku_Consolidated!A2:G957,7, FALSE)</f>
      </c>
      <c r="R1354">
        <f>IF(IFERROR(VLOOKUP(E1354,Store_Showcase!B2:H144,7, FALSE), TRUE)=TRUE, IF(IFERROR(VLOOKUP(E1354,Store_SRP!B2:H110,7, FALSE), TRUE)=TRUE,VLOOKUP(E1354,Store_VAM!B2:H273,7, FALSE),VLOOKUP(E1354,Store_SRP!B2:H110,7, FALSE)), VLOOKUP(E1354,Store_Showcase!B2:H144,7, FALSE))</f>
      </c>
      <c r="S1354">
        <f>IF(IFERROR(VLOOKUP(E1354,Store_Showcase!B2:I144,8, FALSE), TRUE)=TRUE, IF(IFERROR(VLOOKUP(E1354,Store_SRP!B2:I110,8, FALSE), TRUE)=TRUE,VLOOKUP(E1354,Store_VAM!B2:I273,8, FALSE),VLOOKUP(E1354,Store_SRP!B2:I110,8, FALSE)), VLOOKUP(E1354,Store_Showcase!B2:I144,8, FALSE))</f>
      </c>
      <c r="T1354">
        <f>VLOOKUP(G1354,Sku_Consolidated!A2:R957,18,FALSE)</f>
      </c>
      <c r="U1354">
        <v>14954</v>
      </c>
      <c r="V1354">
        <f>IF(VLOOKUP(G1354,Sku_Consolidated!A2:S957,19,FALSE)="SHOWCASE", VLOOKUP(E1354,Store_Showcase!B2:L144,11, FALSE), IF(VLOOKUP(G1354,Sku_Consolidated!A2:S957,19,FALSE)="VAM",VLOOKUP(E1354,Store_VAM!B2:L273,11, FALSE),VLOOKUP(E1354,Store_SRP!B2:L110,11, FALSE)))</f>
      </c>
      <c r="W1354">
        <f>VLOOKUP(G1354,Sku_Consolidated!A2:W957,11,FALSE)</f>
      </c>
      <c r="X1354">
        <f>VLOOKUP(G1354,Sku_Consolidated!A2:H957,8,FALSE)</f>
      </c>
      <c r="Y1354">
        <f>VLOOKUP(G1354,Sku_Consolidated!A2:I957,9,FALSE)</f>
      </c>
      <c r="Z1354" t="s">
        <v>38</v>
      </c>
      <c r="AA1354">
        <f>VLOOKUP(G1354,Sku_Consolidated!A2:E957,5,FALSE)</f>
      </c>
      <c r="AB1354">
        <f>IF(VLOOKUP(G1354,Sku_Consolidated!A2:S957,19,FALSE)="SHOWCASE", VLOOKUP(E1354,Store_Showcase!B2:N144,13, FALSE), IF(VLOOKUP(G1354,Sku_Consolidated!A2:S957,19,FALSE)="VAM",VLOOKUP(E1354,Store_VAM!B2:N273,13, FALSE),VLOOKUP(E1354,Store_SRP!B2:N110,13, FALSE)))</f>
      </c>
      <c r="AC1354">
        <f>IF(IFERROR(AB1354,TRUE)=TRUE, "-","OK")</f>
      </c>
      <c r="AD1354" s="8" t="s">
        <v>2888</v>
      </c>
      <c r="AE1354" s="8" t="s">
        <v>39</v>
      </c>
      <c r="AF1354">
        <f>IF(IFERROR(VLOOKUP(E1354,Store_Showcase!B2:H144,{5}, FALSE), TRUE)=TRUE, IF(IFERROR(VLOOKUP(E1354,Store_SRP!B2:H110,{5}, FALSE), TRUE)=TRUE,VLOOKUP(E1354,Store_VAM!B2:H273,{5}, FALSE),VLOOKUP(E1354,Store_SRP!B2:H110,{5}, FALSE)), VLOOKUP(E1354,Store_Showcase!B2:H144,{5}, FALSE))</f>
      </c>
      <c r="AG1354">
        <f>IF(IFERROR(VLOOKUP(E1354,Store_Showcase!B2:H144,{6}, FALSE), TRUE)=TRUE, IF(IFERROR(VLOOKUP(E1354,Store_SRP!B2:H110,{6}, FALSE), TRUE)=TRUE,VLOOKUP(E1354,Store_VAM!B2:H273,{6}, FALSE),VLOOKUP(E1354,Store_SRP!B2:H110,{6}, FALSE)), VLOOKUP(E1354,Store_Showcase!B2:H144,{6}, FALSE))</f>
      </c>
      <c r="AH1354">
        <f>VLOOKUP(G1354,Sku_Consolidated!A2:R957,18,FALSE)</f>
      </c>
      <c r="AI1354">
        <f>VLOOKUP(G1354,Sku_Consolidated!A2:S957,19,FALSE)</f>
      </c>
      <c r="AJ1354">
        <f>VLOOKUP(G1354,Sku_Consolidated!A2:T957,20,FALSE)</f>
      </c>
    </row>
    <row r="1355" spans="1:36" x14ac:dyDescent="0.25">
      <c r="A1355">
        <v>2024</v>
      </c>
      <c r="B1355" t="s">
        <v>31</v>
      </c>
      <c r="C1355" t="s">
        <v>32</v>
      </c>
      <c r="D1355" t="s">
        <v>33</v>
      </c>
      <c r="E1355">
        <v>136</v>
      </c>
      <c r="F1355">
        <f>IF(IFERROR(VLOOKUP(E1355,Store_Showcase!B2:H144,{2}, FALSE), TRUE)=TRUE, IF(IFERROR(VLOOKUP(E1355,Store_SRP!B2:H110,{2}, FALSE), TRUE)=TRUE,VLOOKUP(E1355,Store_VAM!B2:H273,{2}, FALSE),VLOOKUP(E1355,Store_SRP!B2:H110,{2}, FALSE)), VLOOKUP(E1355,Store_Showcase!B2:H144,{2}, FALSE))</f>
      </c>
      <c r="G1355">
        <v>687770</v>
      </c>
      <c r="H1355" t="s">
        <v>1487</v>
      </c>
      <c r="I1355" s="8" t="s">
        <v>1643</v>
      </c>
      <c r="J1355" t="s">
        <v>493</v>
      </c>
      <c r="K1355" s="8">
        <f>IF(J1355="PCK", I1355, 0)</f>
      </c>
      <c r="L1355" s="8">
        <f>IF(J1355="KLS", I1355, IF(J1355="PCK", I1355*VLOOKUP(G1355,Sku_Consolidated!A2:U957,21, FALSE),I1355*VLOOKUP(G1355,Sku_Consolidated!A2:U957,21, FALSE)))</f>
      </c>
      <c r="M1355" s="8">
        <f>IF(J1355="PCS", I1355, 0)</f>
      </c>
      <c r="N1355" s="8" t="s">
        <v>2889</v>
      </c>
      <c r="O1355" s="8">
        <f>N1355 * VLOOKUP(E1355&amp;VLOOKUP(G1355,Sku_Consolidated!A2:Q957,17,FALSE),Sku_CommRate!A2:E1002, 5, FALSE)</f>
      </c>
      <c r="P1355" s="8">
        <f>N1355 - O1355</f>
      </c>
      <c r="Q1355">
        <f>VLOOKUP(G1355,Sku_Consolidated!A2:G957,7, FALSE)</f>
      </c>
      <c r="R1355">
        <f>IF(IFERROR(VLOOKUP(E1355,Store_Showcase!B2:H144,7, FALSE), TRUE)=TRUE, IF(IFERROR(VLOOKUP(E1355,Store_SRP!B2:H110,7, FALSE), TRUE)=TRUE,VLOOKUP(E1355,Store_VAM!B2:H273,7, FALSE),VLOOKUP(E1355,Store_SRP!B2:H110,7, FALSE)), VLOOKUP(E1355,Store_Showcase!B2:H144,7, FALSE))</f>
      </c>
      <c r="S1355">
        <f>IF(IFERROR(VLOOKUP(E1355,Store_Showcase!B2:I144,8, FALSE), TRUE)=TRUE, IF(IFERROR(VLOOKUP(E1355,Store_SRP!B2:I110,8, FALSE), TRUE)=TRUE,VLOOKUP(E1355,Store_VAM!B2:I273,8, FALSE),VLOOKUP(E1355,Store_SRP!B2:I110,8, FALSE)), VLOOKUP(E1355,Store_Showcase!B2:I144,8, FALSE))</f>
      </c>
      <c r="T1355">
        <f>VLOOKUP(G1355,Sku_Consolidated!A2:R957,18,FALSE)</f>
      </c>
      <c r="U1355">
        <v>4806532531526</v>
      </c>
      <c r="V1355">
        <f>IF(VLOOKUP(G1355,Sku_Consolidated!A2:S957,19,FALSE)="SHOWCASE", VLOOKUP(E1355,Store_Showcase!B2:L144,11, FALSE), IF(VLOOKUP(G1355,Sku_Consolidated!A2:S957,19,FALSE)="VAM",VLOOKUP(E1355,Store_VAM!B2:L273,11, FALSE),VLOOKUP(E1355,Store_SRP!B2:L110,11, FALSE)))</f>
      </c>
      <c r="W1355">
        <f>VLOOKUP(G1355,Sku_Consolidated!A2:W957,11,FALSE)</f>
      </c>
      <c r="X1355">
        <f>VLOOKUP(G1355,Sku_Consolidated!A2:H957,8,FALSE)</f>
      </c>
      <c r="Y1355">
        <f>VLOOKUP(G1355,Sku_Consolidated!A2:I957,9,FALSE)</f>
      </c>
      <c r="Z1355" t="s">
        <v>38</v>
      </c>
      <c r="AA1355">
        <f>VLOOKUP(G1355,Sku_Consolidated!A2:E957,5,FALSE)</f>
      </c>
      <c r="AB1355">
        <f>IF(VLOOKUP(G1355,Sku_Consolidated!A2:S957,19,FALSE)="SHOWCASE", VLOOKUP(E1355,Store_Showcase!B2:N144,13, FALSE), IF(VLOOKUP(G1355,Sku_Consolidated!A2:S957,19,FALSE)="VAM",VLOOKUP(E1355,Store_VAM!B2:N273,13, FALSE),VLOOKUP(E1355,Store_SRP!B2:N110,13, FALSE)))</f>
      </c>
      <c r="AC1355">
        <f>IF(IFERROR(AB1355,TRUE)=TRUE, "-","OK")</f>
      </c>
      <c r="AD1355" s="8" t="s">
        <v>2890</v>
      </c>
      <c r="AE1355" s="8" t="s">
        <v>2891</v>
      </c>
      <c r="AF1355">
        <f>IF(IFERROR(VLOOKUP(E1355,Store_Showcase!B2:H144,{5}, FALSE), TRUE)=TRUE, IF(IFERROR(VLOOKUP(E1355,Store_SRP!B2:H110,{5}, FALSE), TRUE)=TRUE,VLOOKUP(E1355,Store_VAM!B2:H273,{5}, FALSE),VLOOKUP(E1355,Store_SRP!B2:H110,{5}, FALSE)), VLOOKUP(E1355,Store_Showcase!B2:H144,{5}, FALSE))</f>
      </c>
      <c r="AG1355">
        <f>IF(IFERROR(VLOOKUP(E1355,Store_Showcase!B2:H144,{6}, FALSE), TRUE)=TRUE, IF(IFERROR(VLOOKUP(E1355,Store_SRP!B2:H110,{6}, FALSE), TRUE)=TRUE,VLOOKUP(E1355,Store_VAM!B2:H273,{6}, FALSE),VLOOKUP(E1355,Store_SRP!B2:H110,{6}, FALSE)), VLOOKUP(E1355,Store_Showcase!B2:H144,{6}, FALSE))</f>
      </c>
      <c r="AH1355">
        <f>VLOOKUP(G1355,Sku_Consolidated!A2:R957,18,FALSE)</f>
      </c>
      <c r="AI1355">
        <f>VLOOKUP(G1355,Sku_Consolidated!A2:S957,19,FALSE)</f>
      </c>
      <c r="AJ1355">
        <f>VLOOKUP(G1355,Sku_Consolidated!A2:T957,20,FALSE)</f>
      </c>
    </row>
    <row r="1356" spans="1:36" x14ac:dyDescent="0.25">
      <c r="A1356">
        <v>2024</v>
      </c>
      <c r="B1356" t="s">
        <v>31</v>
      </c>
      <c r="C1356" t="s">
        <v>32</v>
      </c>
      <c r="D1356" t="s">
        <v>33</v>
      </c>
      <c r="E1356">
        <v>229</v>
      </c>
      <c r="F1356">
        <f>IF(IFERROR(VLOOKUP(E1356,Store_Showcase!B2:H144,{2}, FALSE), TRUE)=TRUE, IF(IFERROR(VLOOKUP(E1356,Store_SRP!B2:H110,{2}, FALSE), TRUE)=TRUE,VLOOKUP(E1356,Store_VAM!B2:H273,{2}, FALSE),VLOOKUP(E1356,Store_SRP!B2:H110,{2}, FALSE)), VLOOKUP(E1356,Store_Showcase!B2:H144,{2}, FALSE))</f>
      </c>
      <c r="G1356">
        <v>687770</v>
      </c>
      <c r="H1356" t="s">
        <v>1487</v>
      </c>
      <c r="I1356" s="8" t="s">
        <v>1643</v>
      </c>
      <c r="J1356" t="s">
        <v>493</v>
      </c>
      <c r="K1356" s="8">
        <f>IF(J1356="PCK", I1356, 0)</f>
      </c>
      <c r="L1356" s="8">
        <f>IF(J1356="KLS", I1356, IF(J1356="PCK", I1356*VLOOKUP(G1356,Sku_Consolidated!A2:U957,21, FALSE),I1356*VLOOKUP(G1356,Sku_Consolidated!A2:U957,21, FALSE)))</f>
      </c>
      <c r="M1356" s="8">
        <f>IF(J1356="PCS", I1356, 0)</f>
      </c>
      <c r="N1356" s="8" t="s">
        <v>2889</v>
      </c>
      <c r="O1356" s="8">
        <f>N1356 * VLOOKUP(E1356&amp;VLOOKUP(G1356,Sku_Consolidated!A2:Q957,17,FALSE),Sku_CommRate!A2:E1002, 5, FALSE)</f>
      </c>
      <c r="P1356" s="8">
        <f>N1356 - O1356</f>
      </c>
      <c r="Q1356">
        <f>VLOOKUP(G1356,Sku_Consolidated!A2:G957,7, FALSE)</f>
      </c>
      <c r="R1356">
        <f>IF(IFERROR(VLOOKUP(E1356,Store_Showcase!B2:H144,7, FALSE), TRUE)=TRUE, IF(IFERROR(VLOOKUP(E1356,Store_SRP!B2:H110,7, FALSE), TRUE)=TRUE,VLOOKUP(E1356,Store_VAM!B2:H273,7, FALSE),VLOOKUP(E1356,Store_SRP!B2:H110,7, FALSE)), VLOOKUP(E1356,Store_Showcase!B2:H144,7, FALSE))</f>
      </c>
      <c r="S1356">
        <f>IF(IFERROR(VLOOKUP(E1356,Store_Showcase!B2:I144,8, FALSE), TRUE)=TRUE, IF(IFERROR(VLOOKUP(E1356,Store_SRP!B2:I110,8, FALSE), TRUE)=TRUE,VLOOKUP(E1356,Store_VAM!B2:I273,8, FALSE),VLOOKUP(E1356,Store_SRP!B2:I110,8, FALSE)), VLOOKUP(E1356,Store_Showcase!B2:I144,8, FALSE))</f>
      </c>
      <c r="T1356">
        <f>VLOOKUP(G1356,Sku_Consolidated!A2:R957,18,FALSE)</f>
      </c>
      <c r="U1356">
        <v>4806532531526</v>
      </c>
      <c r="V1356">
        <f>IF(VLOOKUP(G1356,Sku_Consolidated!A2:S957,19,FALSE)="SHOWCASE", VLOOKUP(E1356,Store_Showcase!B2:L144,11, FALSE), IF(VLOOKUP(G1356,Sku_Consolidated!A2:S957,19,FALSE)="VAM",VLOOKUP(E1356,Store_VAM!B2:L273,11, FALSE),VLOOKUP(E1356,Store_SRP!B2:L110,11, FALSE)))</f>
      </c>
      <c r="W1356">
        <f>VLOOKUP(G1356,Sku_Consolidated!A2:W957,11,FALSE)</f>
      </c>
      <c r="X1356">
        <f>VLOOKUP(G1356,Sku_Consolidated!A2:H957,8,FALSE)</f>
      </c>
      <c r="Y1356">
        <f>VLOOKUP(G1356,Sku_Consolidated!A2:I957,9,FALSE)</f>
      </c>
      <c r="Z1356" t="s">
        <v>38</v>
      </c>
      <c r="AA1356">
        <f>VLOOKUP(G1356,Sku_Consolidated!A2:E957,5,FALSE)</f>
      </c>
      <c r="AB1356">
        <f>IF(VLOOKUP(G1356,Sku_Consolidated!A2:S957,19,FALSE)="SHOWCASE", VLOOKUP(E1356,Store_Showcase!B2:N144,13, FALSE), IF(VLOOKUP(G1356,Sku_Consolidated!A2:S957,19,FALSE)="VAM",VLOOKUP(E1356,Store_VAM!B2:N273,13, FALSE),VLOOKUP(E1356,Store_SRP!B2:N110,13, FALSE)))</f>
      </c>
      <c r="AC1356">
        <f>IF(IFERROR(AB1356,TRUE)=TRUE, "-","OK")</f>
      </c>
      <c r="AD1356" s="8" t="s">
        <v>2890</v>
      </c>
      <c r="AE1356" s="8" t="s">
        <v>2891</v>
      </c>
      <c r="AF1356">
        <f>IF(IFERROR(VLOOKUP(E1356,Store_Showcase!B2:H144,{5}, FALSE), TRUE)=TRUE, IF(IFERROR(VLOOKUP(E1356,Store_SRP!B2:H110,{5}, FALSE), TRUE)=TRUE,VLOOKUP(E1356,Store_VAM!B2:H273,{5}, FALSE),VLOOKUP(E1356,Store_SRP!B2:H110,{5}, FALSE)), VLOOKUP(E1356,Store_Showcase!B2:H144,{5}, FALSE))</f>
      </c>
      <c r="AG1356">
        <f>IF(IFERROR(VLOOKUP(E1356,Store_Showcase!B2:H144,{6}, FALSE), TRUE)=TRUE, IF(IFERROR(VLOOKUP(E1356,Store_SRP!B2:H110,{6}, FALSE), TRUE)=TRUE,VLOOKUP(E1356,Store_VAM!B2:H273,{6}, FALSE),VLOOKUP(E1356,Store_SRP!B2:H110,{6}, FALSE)), VLOOKUP(E1356,Store_Showcase!B2:H144,{6}, FALSE))</f>
      </c>
      <c r="AH1356">
        <f>VLOOKUP(G1356,Sku_Consolidated!A2:R957,18,FALSE)</f>
      </c>
      <c r="AI1356">
        <f>VLOOKUP(G1356,Sku_Consolidated!A2:S957,19,FALSE)</f>
      </c>
      <c r="AJ1356">
        <f>VLOOKUP(G1356,Sku_Consolidated!A2:T957,20,FALSE)</f>
      </c>
    </row>
    <row r="1357" spans="1:36" x14ac:dyDescent="0.25">
      <c r="A1357">
        <v>2024</v>
      </c>
      <c r="B1357" t="s">
        <v>31</v>
      </c>
      <c r="C1357" t="s">
        <v>32</v>
      </c>
      <c r="D1357" t="s">
        <v>33</v>
      </c>
      <c r="E1357">
        <v>4004</v>
      </c>
      <c r="F1357">
        <f>IF(IFERROR(VLOOKUP(E1357,Store_Showcase!B2:H144,{2}, FALSE), TRUE)=TRUE, IF(IFERROR(VLOOKUP(E1357,Store_SRP!B2:H110,{2}, FALSE), TRUE)=TRUE,VLOOKUP(E1357,Store_VAM!B2:H273,{2}, FALSE),VLOOKUP(E1357,Store_SRP!B2:H110,{2}, FALSE)), VLOOKUP(E1357,Store_Showcase!B2:H144,{2}, FALSE))</f>
      </c>
      <c r="G1357">
        <v>687770</v>
      </c>
      <c r="H1357" t="s">
        <v>1487</v>
      </c>
      <c r="I1357" s="8" t="s">
        <v>1643</v>
      </c>
      <c r="J1357" t="s">
        <v>493</v>
      </c>
      <c r="K1357" s="8">
        <f>IF(J1357="PCK", I1357, 0)</f>
      </c>
      <c r="L1357" s="8">
        <f>IF(J1357="KLS", I1357, IF(J1357="PCK", I1357*VLOOKUP(G1357,Sku_Consolidated!A2:U957,21, FALSE),I1357*VLOOKUP(G1357,Sku_Consolidated!A2:U957,21, FALSE)))</f>
      </c>
      <c r="M1357" s="8">
        <f>IF(J1357="PCS", I1357, 0)</f>
      </c>
      <c r="N1357" s="8" t="s">
        <v>2889</v>
      </c>
      <c r="O1357" s="8">
        <f>N1357 * VLOOKUP(E1357&amp;VLOOKUP(G1357,Sku_Consolidated!A2:Q957,17,FALSE),Sku_CommRate!A2:E1002, 5, FALSE)</f>
      </c>
      <c r="P1357" s="8">
        <f>N1357 - O1357</f>
      </c>
      <c r="Q1357">
        <f>VLOOKUP(G1357,Sku_Consolidated!A2:G957,7, FALSE)</f>
      </c>
      <c r="R1357">
        <f>IF(IFERROR(VLOOKUP(E1357,Store_Showcase!B2:H144,7, FALSE), TRUE)=TRUE, IF(IFERROR(VLOOKUP(E1357,Store_SRP!B2:H110,7, FALSE), TRUE)=TRUE,VLOOKUP(E1357,Store_VAM!B2:H273,7, FALSE),VLOOKUP(E1357,Store_SRP!B2:H110,7, FALSE)), VLOOKUP(E1357,Store_Showcase!B2:H144,7, FALSE))</f>
      </c>
      <c r="S1357">
        <f>IF(IFERROR(VLOOKUP(E1357,Store_Showcase!B2:I144,8, FALSE), TRUE)=TRUE, IF(IFERROR(VLOOKUP(E1357,Store_SRP!B2:I110,8, FALSE), TRUE)=TRUE,VLOOKUP(E1357,Store_VAM!B2:I273,8, FALSE),VLOOKUP(E1357,Store_SRP!B2:I110,8, FALSE)), VLOOKUP(E1357,Store_Showcase!B2:I144,8, FALSE))</f>
      </c>
      <c r="T1357">
        <f>VLOOKUP(G1357,Sku_Consolidated!A2:R957,18,FALSE)</f>
      </c>
      <c r="U1357">
        <v>4806532531526</v>
      </c>
      <c r="V1357">
        <f>IF(VLOOKUP(G1357,Sku_Consolidated!A2:S957,19,FALSE)="SHOWCASE", VLOOKUP(E1357,Store_Showcase!B2:L144,11, FALSE), IF(VLOOKUP(G1357,Sku_Consolidated!A2:S957,19,FALSE)="VAM",VLOOKUP(E1357,Store_VAM!B2:L273,11, FALSE),VLOOKUP(E1357,Store_SRP!B2:L110,11, FALSE)))</f>
      </c>
      <c r="W1357">
        <f>VLOOKUP(G1357,Sku_Consolidated!A2:W957,11,FALSE)</f>
      </c>
      <c r="X1357">
        <f>VLOOKUP(G1357,Sku_Consolidated!A2:H957,8,FALSE)</f>
      </c>
      <c r="Y1357">
        <f>VLOOKUP(G1357,Sku_Consolidated!A2:I957,9,FALSE)</f>
      </c>
      <c r="Z1357" t="s">
        <v>38</v>
      </c>
      <c r="AA1357">
        <f>VLOOKUP(G1357,Sku_Consolidated!A2:E957,5,FALSE)</f>
      </c>
      <c r="AB1357">
        <f>IF(VLOOKUP(G1357,Sku_Consolidated!A2:S957,19,FALSE)="SHOWCASE", VLOOKUP(E1357,Store_Showcase!B2:N144,13, FALSE), IF(VLOOKUP(G1357,Sku_Consolidated!A2:S957,19,FALSE)="VAM",VLOOKUP(E1357,Store_VAM!B2:N273,13, FALSE),VLOOKUP(E1357,Store_SRP!B2:N110,13, FALSE)))</f>
      </c>
      <c r="AC1357">
        <f>IF(IFERROR(AB1357,TRUE)=TRUE, "-","OK")</f>
      </c>
      <c r="AD1357" s="8" t="s">
        <v>2890</v>
      </c>
      <c r="AE1357" s="8" t="s">
        <v>2891</v>
      </c>
      <c r="AF1357">
        <f>IF(IFERROR(VLOOKUP(E1357,Store_Showcase!B2:H144,{5}, FALSE), TRUE)=TRUE, IF(IFERROR(VLOOKUP(E1357,Store_SRP!B2:H110,{5}, FALSE), TRUE)=TRUE,VLOOKUP(E1357,Store_VAM!B2:H273,{5}, FALSE),VLOOKUP(E1357,Store_SRP!B2:H110,{5}, FALSE)), VLOOKUP(E1357,Store_Showcase!B2:H144,{5}, FALSE))</f>
      </c>
      <c r="AG1357">
        <f>IF(IFERROR(VLOOKUP(E1357,Store_Showcase!B2:H144,{6}, FALSE), TRUE)=TRUE, IF(IFERROR(VLOOKUP(E1357,Store_SRP!B2:H110,{6}, FALSE), TRUE)=TRUE,VLOOKUP(E1357,Store_VAM!B2:H273,{6}, FALSE),VLOOKUP(E1357,Store_SRP!B2:H110,{6}, FALSE)), VLOOKUP(E1357,Store_Showcase!B2:H144,{6}, FALSE))</f>
      </c>
      <c r="AH1357">
        <f>VLOOKUP(G1357,Sku_Consolidated!A2:R957,18,FALSE)</f>
      </c>
      <c r="AI1357">
        <f>VLOOKUP(G1357,Sku_Consolidated!A2:S957,19,FALSE)</f>
      </c>
      <c r="AJ1357">
        <f>VLOOKUP(G1357,Sku_Consolidated!A2:T957,20,FALSE)</f>
      </c>
    </row>
    <row r="1358" spans="1:36" x14ac:dyDescent="0.25">
      <c r="A1358">
        <v>2024</v>
      </c>
      <c r="B1358" t="s">
        <v>31</v>
      </c>
      <c r="C1358" t="s">
        <v>32</v>
      </c>
      <c r="D1358" t="s">
        <v>33</v>
      </c>
      <c r="E1358">
        <v>210</v>
      </c>
      <c r="F1358">
        <f>IF(IFERROR(VLOOKUP(E1358,Store_Showcase!B2:H144,{2}, FALSE), TRUE)=TRUE, IF(IFERROR(VLOOKUP(E1358,Store_SRP!B2:H110,{2}, FALSE), TRUE)=TRUE,VLOOKUP(E1358,Store_VAM!B2:H273,{2}, FALSE),VLOOKUP(E1358,Store_SRP!B2:H110,{2}, FALSE)), VLOOKUP(E1358,Store_Showcase!B2:H144,{2}, FALSE))</f>
      </c>
      <c r="G1358">
        <v>656324</v>
      </c>
      <c r="H1358" t="s">
        <v>748</v>
      </c>
      <c r="I1358" s="8" t="s">
        <v>2760</v>
      </c>
      <c r="J1358" t="s">
        <v>36</v>
      </c>
      <c r="K1358" s="8">
        <f>IF(J1358="PCK", I1358, 0)</f>
      </c>
      <c r="L1358" s="8">
        <f>IF(J1358="KLS", I1358, IF(J1358="PCK", I1358*VLOOKUP(G1358,Sku_Consolidated!A2:U957,21, FALSE),I1358*VLOOKUP(G1358,Sku_Consolidated!A2:U957,21, FALSE)))</f>
      </c>
      <c r="M1358" s="8">
        <f>IF(J1358="PCS", I1358, 0)</f>
      </c>
      <c r="N1358" s="8" t="s">
        <v>2892</v>
      </c>
      <c r="O1358" s="8">
        <f>N1358 * VLOOKUP(E1358&amp;VLOOKUP(G1358,Sku_Consolidated!A2:Q957,17,FALSE),Sku_CommRate!A2:E1002, 5, FALSE)</f>
      </c>
      <c r="P1358" s="8">
        <f>N1358 - O1358</f>
      </c>
      <c r="Q1358">
        <f>VLOOKUP(G1358,Sku_Consolidated!A2:G957,7, FALSE)</f>
      </c>
      <c r="R1358">
        <f>IF(IFERROR(VLOOKUP(E1358,Store_Showcase!B2:H144,7, FALSE), TRUE)=TRUE, IF(IFERROR(VLOOKUP(E1358,Store_SRP!B2:H110,7, FALSE), TRUE)=TRUE,VLOOKUP(E1358,Store_VAM!B2:H273,7, FALSE),VLOOKUP(E1358,Store_SRP!B2:H110,7, FALSE)), VLOOKUP(E1358,Store_Showcase!B2:H144,7, FALSE))</f>
      </c>
      <c r="S1358">
        <f>IF(IFERROR(VLOOKUP(E1358,Store_Showcase!B2:I144,8, FALSE), TRUE)=TRUE, IF(IFERROR(VLOOKUP(E1358,Store_SRP!B2:I110,8, FALSE), TRUE)=TRUE,VLOOKUP(E1358,Store_VAM!B2:I273,8, FALSE),VLOOKUP(E1358,Store_SRP!B2:I110,8, FALSE)), VLOOKUP(E1358,Store_Showcase!B2:I144,8, FALSE))</f>
      </c>
      <c r="T1358">
        <f>VLOOKUP(G1358,Sku_Consolidated!A2:R957,18,FALSE)</f>
      </c>
      <c r="U1358">
        <v>6777</v>
      </c>
      <c r="V1358">
        <f>IF(VLOOKUP(G1358,Sku_Consolidated!A2:S957,19,FALSE)="SHOWCASE", VLOOKUP(E1358,Store_Showcase!B2:L144,11, FALSE), IF(VLOOKUP(G1358,Sku_Consolidated!A2:S957,19,FALSE)="VAM",VLOOKUP(E1358,Store_VAM!B2:L273,11, FALSE),VLOOKUP(E1358,Store_SRP!B2:L110,11, FALSE)))</f>
      </c>
      <c r="W1358">
        <f>VLOOKUP(G1358,Sku_Consolidated!A2:W957,11,FALSE)</f>
      </c>
      <c r="X1358">
        <f>VLOOKUP(G1358,Sku_Consolidated!A2:H957,8,FALSE)</f>
      </c>
      <c r="Y1358">
        <f>VLOOKUP(G1358,Sku_Consolidated!A2:I957,9,FALSE)</f>
      </c>
      <c r="Z1358" t="s">
        <v>38</v>
      </c>
      <c r="AA1358">
        <f>VLOOKUP(G1358,Sku_Consolidated!A2:E957,5,FALSE)</f>
      </c>
      <c r="AB1358">
        <f>IF(VLOOKUP(G1358,Sku_Consolidated!A2:S957,19,FALSE)="SHOWCASE", VLOOKUP(E1358,Store_Showcase!B2:N144,13, FALSE), IF(VLOOKUP(G1358,Sku_Consolidated!A2:S957,19,FALSE)="VAM",VLOOKUP(E1358,Store_VAM!B2:N273,13, FALSE),VLOOKUP(E1358,Store_SRP!B2:N110,13, FALSE)))</f>
      </c>
      <c r="AC1358">
        <f>IF(IFERROR(AB1358,TRUE)=TRUE, "-","OK")</f>
      </c>
      <c r="AD1358" s="8" t="s">
        <v>2893</v>
      </c>
      <c r="AE1358" s="8" t="s">
        <v>2894</v>
      </c>
      <c r="AF1358">
        <f>IF(IFERROR(VLOOKUP(E1358,Store_Showcase!B2:H144,{5}, FALSE), TRUE)=TRUE, IF(IFERROR(VLOOKUP(E1358,Store_SRP!B2:H110,{5}, FALSE), TRUE)=TRUE,VLOOKUP(E1358,Store_VAM!B2:H273,{5}, FALSE),VLOOKUP(E1358,Store_SRP!B2:H110,{5}, FALSE)), VLOOKUP(E1358,Store_Showcase!B2:H144,{5}, FALSE))</f>
      </c>
      <c r="AG1358">
        <f>IF(IFERROR(VLOOKUP(E1358,Store_Showcase!B2:H144,{6}, FALSE), TRUE)=TRUE, IF(IFERROR(VLOOKUP(E1358,Store_SRP!B2:H110,{6}, FALSE), TRUE)=TRUE,VLOOKUP(E1358,Store_VAM!B2:H273,{6}, FALSE),VLOOKUP(E1358,Store_SRP!B2:H110,{6}, FALSE)), VLOOKUP(E1358,Store_Showcase!B2:H144,{6}, FALSE))</f>
      </c>
      <c r="AH1358">
        <f>VLOOKUP(G1358,Sku_Consolidated!A2:R957,18,FALSE)</f>
      </c>
      <c r="AI1358">
        <f>VLOOKUP(G1358,Sku_Consolidated!A2:S957,19,FALSE)</f>
      </c>
      <c r="AJ1358">
        <f>VLOOKUP(G1358,Sku_Consolidated!A2:T957,20,FALSE)</f>
      </c>
    </row>
    <row r="1359" spans="1:36" x14ac:dyDescent="0.25">
      <c r="A1359">
        <v>2024</v>
      </c>
      <c r="B1359" t="s">
        <v>31</v>
      </c>
      <c r="C1359" t="s">
        <v>32</v>
      </c>
      <c r="D1359" t="s">
        <v>33</v>
      </c>
      <c r="E1359">
        <v>136</v>
      </c>
      <c r="F1359">
        <f>IF(IFERROR(VLOOKUP(E1359,Store_Showcase!B2:H144,{2}, FALSE), TRUE)=TRUE, IF(IFERROR(VLOOKUP(E1359,Store_SRP!B2:H110,{2}, FALSE), TRUE)=TRUE,VLOOKUP(E1359,Store_VAM!B2:H273,{2}, FALSE),VLOOKUP(E1359,Store_SRP!B2:H110,{2}, FALSE)), VLOOKUP(E1359,Store_Showcase!B2:H144,{2}, FALSE))</f>
      </c>
      <c r="G1359">
        <v>657474</v>
      </c>
      <c r="H1359" t="s">
        <v>785</v>
      </c>
      <c r="I1359" s="8" t="s">
        <v>2895</v>
      </c>
      <c r="J1359" t="s">
        <v>36</v>
      </c>
      <c r="K1359" s="8">
        <f>IF(J1359="PCK", I1359, 0)</f>
      </c>
      <c r="L1359" s="8">
        <f>IF(J1359="KLS", I1359, IF(J1359="PCK", I1359*VLOOKUP(G1359,Sku_Consolidated!A2:U957,21, FALSE),I1359*VLOOKUP(G1359,Sku_Consolidated!A2:U957,21, FALSE)))</f>
      </c>
      <c r="M1359" s="8">
        <f>IF(J1359="PCS", I1359, 0)</f>
      </c>
      <c r="N1359" s="8" t="s">
        <v>2896</v>
      </c>
      <c r="O1359" s="8">
        <f>N1359 * VLOOKUP(E1359&amp;VLOOKUP(G1359,Sku_Consolidated!A2:Q957,17,FALSE),Sku_CommRate!A2:E1002, 5, FALSE)</f>
      </c>
      <c r="P1359" s="8">
        <f>N1359 - O1359</f>
      </c>
      <c r="Q1359">
        <f>VLOOKUP(G1359,Sku_Consolidated!A2:G957,7, FALSE)</f>
      </c>
      <c r="R1359">
        <f>IF(IFERROR(VLOOKUP(E1359,Store_Showcase!B2:H144,7, FALSE), TRUE)=TRUE, IF(IFERROR(VLOOKUP(E1359,Store_SRP!B2:H110,7, FALSE), TRUE)=TRUE,VLOOKUP(E1359,Store_VAM!B2:H273,7, FALSE),VLOOKUP(E1359,Store_SRP!B2:H110,7, FALSE)), VLOOKUP(E1359,Store_Showcase!B2:H144,7, FALSE))</f>
      </c>
      <c r="S1359">
        <f>IF(IFERROR(VLOOKUP(E1359,Store_Showcase!B2:I144,8, FALSE), TRUE)=TRUE, IF(IFERROR(VLOOKUP(E1359,Store_SRP!B2:I110,8, FALSE), TRUE)=TRUE,VLOOKUP(E1359,Store_VAM!B2:I273,8, FALSE),VLOOKUP(E1359,Store_SRP!B2:I110,8, FALSE)), VLOOKUP(E1359,Store_Showcase!B2:I144,8, FALSE))</f>
      </c>
      <c r="T1359">
        <f>VLOOKUP(G1359,Sku_Consolidated!A2:R957,18,FALSE)</f>
      </c>
      <c r="U1359">
        <v>7077</v>
      </c>
      <c r="V1359">
        <f>IF(VLOOKUP(G1359,Sku_Consolidated!A2:S957,19,FALSE)="SHOWCASE", VLOOKUP(E1359,Store_Showcase!B2:L144,11, FALSE), IF(VLOOKUP(G1359,Sku_Consolidated!A2:S957,19,FALSE)="VAM",VLOOKUP(E1359,Store_VAM!B2:L273,11, FALSE),VLOOKUP(E1359,Store_SRP!B2:L110,11, FALSE)))</f>
      </c>
      <c r="W1359">
        <f>VLOOKUP(G1359,Sku_Consolidated!A2:W957,11,FALSE)</f>
      </c>
      <c r="X1359">
        <f>VLOOKUP(G1359,Sku_Consolidated!A2:H957,8,FALSE)</f>
      </c>
      <c r="Y1359">
        <f>VLOOKUP(G1359,Sku_Consolidated!A2:I957,9,FALSE)</f>
      </c>
      <c r="Z1359" t="s">
        <v>38</v>
      </c>
      <c r="AA1359">
        <f>VLOOKUP(G1359,Sku_Consolidated!A2:E957,5,FALSE)</f>
      </c>
      <c r="AB1359">
        <f>IF(VLOOKUP(G1359,Sku_Consolidated!A2:S957,19,FALSE)="SHOWCASE", VLOOKUP(E1359,Store_Showcase!B2:N144,13, FALSE), IF(VLOOKUP(G1359,Sku_Consolidated!A2:S957,19,FALSE)="VAM",VLOOKUP(E1359,Store_VAM!B2:N273,13, FALSE),VLOOKUP(E1359,Store_SRP!B2:N110,13, FALSE)))</f>
      </c>
      <c r="AC1359">
        <f>IF(IFERROR(AB1359,TRUE)=TRUE, "-","OK")</f>
      </c>
      <c r="AD1359" s="8" t="s">
        <v>2896</v>
      </c>
      <c r="AE1359" s="8" t="s">
        <v>39</v>
      </c>
      <c r="AF1359">
        <f>IF(IFERROR(VLOOKUP(E1359,Store_Showcase!B2:H144,{5}, FALSE), TRUE)=TRUE, IF(IFERROR(VLOOKUP(E1359,Store_SRP!B2:H110,{5}, FALSE), TRUE)=TRUE,VLOOKUP(E1359,Store_VAM!B2:H273,{5}, FALSE),VLOOKUP(E1359,Store_SRP!B2:H110,{5}, FALSE)), VLOOKUP(E1359,Store_Showcase!B2:H144,{5}, FALSE))</f>
      </c>
      <c r="AG1359">
        <f>IF(IFERROR(VLOOKUP(E1359,Store_Showcase!B2:H144,{6}, FALSE), TRUE)=TRUE, IF(IFERROR(VLOOKUP(E1359,Store_SRP!B2:H110,{6}, FALSE), TRUE)=TRUE,VLOOKUP(E1359,Store_VAM!B2:H273,{6}, FALSE),VLOOKUP(E1359,Store_SRP!B2:H110,{6}, FALSE)), VLOOKUP(E1359,Store_Showcase!B2:H144,{6}, FALSE))</f>
      </c>
      <c r="AH1359">
        <f>VLOOKUP(G1359,Sku_Consolidated!A2:R957,18,FALSE)</f>
      </c>
      <c r="AI1359">
        <f>VLOOKUP(G1359,Sku_Consolidated!A2:S957,19,FALSE)</f>
      </c>
      <c r="AJ1359">
        <f>VLOOKUP(G1359,Sku_Consolidated!A2:T957,20,FALSE)</f>
      </c>
    </row>
    <row r="1360" spans="1:36" x14ac:dyDescent="0.25">
      <c r="A1360">
        <v>2024</v>
      </c>
      <c r="B1360" t="s">
        <v>31</v>
      </c>
      <c r="C1360" t="s">
        <v>32</v>
      </c>
      <c r="D1360" t="s">
        <v>33</v>
      </c>
      <c r="E1360">
        <v>4049</v>
      </c>
      <c r="F1360">
        <f>IF(IFERROR(VLOOKUP(E1360,Store_Showcase!B2:H144,{2}, FALSE), TRUE)=TRUE, IF(IFERROR(VLOOKUP(E1360,Store_SRP!B2:H110,{2}, FALSE), TRUE)=TRUE,VLOOKUP(E1360,Store_VAM!B2:H273,{2}, FALSE),VLOOKUP(E1360,Store_SRP!B2:H110,{2}, FALSE)), VLOOKUP(E1360,Store_Showcase!B2:H144,{2}, FALSE))</f>
      </c>
      <c r="G1360">
        <v>655707</v>
      </c>
      <c r="H1360" t="s">
        <v>495</v>
      </c>
      <c r="I1360" s="8" t="s">
        <v>2871</v>
      </c>
      <c r="J1360" t="s">
        <v>36</v>
      </c>
      <c r="K1360" s="8">
        <f>IF(J1360="PCK", I1360, 0)</f>
      </c>
      <c r="L1360" s="8">
        <f>IF(J1360="KLS", I1360, IF(J1360="PCK", I1360*VLOOKUP(G1360,Sku_Consolidated!A2:U957,21, FALSE),I1360*VLOOKUP(G1360,Sku_Consolidated!A2:U957,21, FALSE)))</f>
      </c>
      <c r="M1360" s="8">
        <f>IF(J1360="PCS", I1360, 0)</f>
      </c>
      <c r="N1360" s="8" t="s">
        <v>2897</v>
      </c>
      <c r="O1360" s="8">
        <f>N1360 * VLOOKUP(E1360&amp;VLOOKUP(G1360,Sku_Consolidated!A2:Q957,17,FALSE),Sku_CommRate!A2:E1002, 5, FALSE)</f>
      </c>
      <c r="P1360" s="8">
        <f>N1360 - O1360</f>
      </c>
      <c r="Q1360">
        <f>VLOOKUP(G1360,Sku_Consolidated!A2:G957,7, FALSE)</f>
      </c>
      <c r="R1360">
        <f>IF(IFERROR(VLOOKUP(E1360,Store_Showcase!B2:H144,7, FALSE), TRUE)=TRUE, IF(IFERROR(VLOOKUP(E1360,Store_SRP!B2:H110,7, FALSE), TRUE)=TRUE,VLOOKUP(E1360,Store_VAM!B2:H273,7, FALSE),VLOOKUP(E1360,Store_SRP!B2:H110,7, FALSE)), VLOOKUP(E1360,Store_Showcase!B2:H144,7, FALSE))</f>
      </c>
      <c r="S1360">
        <f>IF(IFERROR(VLOOKUP(E1360,Store_Showcase!B2:I144,8, FALSE), TRUE)=TRUE, IF(IFERROR(VLOOKUP(E1360,Store_SRP!B2:I110,8, FALSE), TRUE)=TRUE,VLOOKUP(E1360,Store_VAM!B2:I273,8, FALSE),VLOOKUP(E1360,Store_SRP!B2:I110,8, FALSE)), VLOOKUP(E1360,Store_Showcase!B2:I144,8, FALSE))</f>
      </c>
      <c r="T1360">
        <f>VLOOKUP(G1360,Sku_Consolidated!A2:R957,18,FALSE)</f>
      </c>
      <c r="U1360">
        <v>6435</v>
      </c>
      <c r="V1360">
        <f>IF(VLOOKUP(G1360,Sku_Consolidated!A2:S957,19,FALSE)="SHOWCASE", VLOOKUP(E1360,Store_Showcase!B2:L144,11, FALSE), IF(VLOOKUP(G1360,Sku_Consolidated!A2:S957,19,FALSE)="VAM",VLOOKUP(E1360,Store_VAM!B2:L273,11, FALSE),VLOOKUP(E1360,Store_SRP!B2:L110,11, FALSE)))</f>
      </c>
      <c r="W1360">
        <f>VLOOKUP(G1360,Sku_Consolidated!A2:W957,11,FALSE)</f>
      </c>
      <c r="X1360">
        <f>VLOOKUP(G1360,Sku_Consolidated!A2:H957,8,FALSE)</f>
      </c>
      <c r="Y1360">
        <f>VLOOKUP(G1360,Sku_Consolidated!A2:I957,9,FALSE)</f>
      </c>
      <c r="Z1360" t="s">
        <v>38</v>
      </c>
      <c r="AA1360">
        <f>VLOOKUP(G1360,Sku_Consolidated!A2:E957,5,FALSE)</f>
      </c>
      <c r="AB1360">
        <f>IF(VLOOKUP(G1360,Sku_Consolidated!A2:S957,19,FALSE)="SHOWCASE", VLOOKUP(E1360,Store_Showcase!B2:N144,13, FALSE), IF(VLOOKUP(G1360,Sku_Consolidated!A2:S957,19,FALSE)="VAM",VLOOKUP(E1360,Store_VAM!B2:N273,13, FALSE),VLOOKUP(E1360,Store_SRP!B2:N110,13, FALSE)))</f>
      </c>
      <c r="AC1360">
        <f>IF(IFERROR(AB1360,TRUE)=TRUE, "-","OK")</f>
      </c>
      <c r="AD1360" s="8" t="s">
        <v>2897</v>
      </c>
      <c r="AE1360" s="8" t="s">
        <v>39</v>
      </c>
      <c r="AF1360">
        <f>IF(IFERROR(VLOOKUP(E1360,Store_Showcase!B2:H144,{5}, FALSE), TRUE)=TRUE, IF(IFERROR(VLOOKUP(E1360,Store_SRP!B2:H110,{5}, FALSE), TRUE)=TRUE,VLOOKUP(E1360,Store_VAM!B2:H273,{5}, FALSE),VLOOKUP(E1360,Store_SRP!B2:H110,{5}, FALSE)), VLOOKUP(E1360,Store_Showcase!B2:H144,{5}, FALSE))</f>
      </c>
      <c r="AG1360">
        <f>IF(IFERROR(VLOOKUP(E1360,Store_Showcase!B2:H144,{6}, FALSE), TRUE)=TRUE, IF(IFERROR(VLOOKUP(E1360,Store_SRP!B2:H110,{6}, FALSE), TRUE)=TRUE,VLOOKUP(E1360,Store_VAM!B2:H273,{6}, FALSE),VLOOKUP(E1360,Store_SRP!B2:H110,{6}, FALSE)), VLOOKUP(E1360,Store_Showcase!B2:H144,{6}, FALSE))</f>
      </c>
      <c r="AH1360">
        <f>VLOOKUP(G1360,Sku_Consolidated!A2:R957,18,FALSE)</f>
      </c>
      <c r="AI1360">
        <f>VLOOKUP(G1360,Sku_Consolidated!A2:S957,19,FALSE)</f>
      </c>
      <c r="AJ1360">
        <f>VLOOKUP(G1360,Sku_Consolidated!A2:T957,20,FALSE)</f>
      </c>
    </row>
    <row r="1361" spans="1:36" x14ac:dyDescent="0.25">
      <c r="A1361">
        <v>2024</v>
      </c>
      <c r="B1361" t="s">
        <v>31</v>
      </c>
      <c r="C1361" t="s">
        <v>32</v>
      </c>
      <c r="D1361" t="s">
        <v>33</v>
      </c>
      <c r="E1361">
        <v>253</v>
      </c>
      <c r="F1361">
        <f>IF(IFERROR(VLOOKUP(E1361,Store_Showcase!B2:H144,{2}, FALSE), TRUE)=TRUE, IF(IFERROR(VLOOKUP(E1361,Store_SRP!B2:H110,{2}, FALSE), TRUE)=TRUE,VLOOKUP(E1361,Store_VAM!B2:H273,{2}, FALSE),VLOOKUP(E1361,Store_SRP!B2:H110,{2}, FALSE)), VLOOKUP(E1361,Store_Showcase!B2:H144,{2}, FALSE))</f>
      </c>
      <c r="G1361">
        <v>655318</v>
      </c>
      <c r="H1361" t="s">
        <v>696</v>
      </c>
      <c r="I1361" s="8" t="s">
        <v>2459</v>
      </c>
      <c r="J1361" t="s">
        <v>36</v>
      </c>
      <c r="K1361" s="8">
        <f>IF(J1361="PCK", I1361, 0)</f>
      </c>
      <c r="L1361" s="8">
        <f>IF(J1361="KLS", I1361, IF(J1361="PCK", I1361*VLOOKUP(G1361,Sku_Consolidated!A2:U957,21, FALSE),I1361*VLOOKUP(G1361,Sku_Consolidated!A2:U957,21, FALSE)))</f>
      </c>
      <c r="M1361" s="8">
        <f>IF(J1361="PCS", I1361, 0)</f>
      </c>
      <c r="N1361" s="8" t="s">
        <v>2898</v>
      </c>
      <c r="O1361" s="8">
        <f>N1361 * VLOOKUP(E1361&amp;VLOOKUP(G1361,Sku_Consolidated!A2:Q957,17,FALSE),Sku_CommRate!A2:E1002, 5, FALSE)</f>
      </c>
      <c r="P1361" s="8">
        <f>N1361 - O1361</f>
      </c>
      <c r="Q1361">
        <f>VLOOKUP(G1361,Sku_Consolidated!A2:G957,7, FALSE)</f>
      </c>
      <c r="R1361">
        <f>IF(IFERROR(VLOOKUP(E1361,Store_Showcase!B2:H144,7, FALSE), TRUE)=TRUE, IF(IFERROR(VLOOKUP(E1361,Store_SRP!B2:H110,7, FALSE), TRUE)=TRUE,VLOOKUP(E1361,Store_VAM!B2:H273,7, FALSE),VLOOKUP(E1361,Store_SRP!B2:H110,7, FALSE)), VLOOKUP(E1361,Store_Showcase!B2:H144,7, FALSE))</f>
      </c>
      <c r="S1361">
        <f>IF(IFERROR(VLOOKUP(E1361,Store_Showcase!B2:I144,8, FALSE), TRUE)=TRUE, IF(IFERROR(VLOOKUP(E1361,Store_SRP!B2:I110,8, FALSE), TRUE)=TRUE,VLOOKUP(E1361,Store_VAM!B2:I273,8, FALSE),VLOOKUP(E1361,Store_SRP!B2:I110,8, FALSE)), VLOOKUP(E1361,Store_Showcase!B2:I144,8, FALSE))</f>
      </c>
      <c r="T1361">
        <f>VLOOKUP(G1361,Sku_Consolidated!A2:R957,18,FALSE)</f>
      </c>
      <c r="U1361">
        <v>6243</v>
      </c>
      <c r="V1361">
        <f>IF(VLOOKUP(G1361,Sku_Consolidated!A2:S957,19,FALSE)="SHOWCASE", VLOOKUP(E1361,Store_Showcase!B2:L144,11, FALSE), IF(VLOOKUP(G1361,Sku_Consolidated!A2:S957,19,FALSE)="VAM",VLOOKUP(E1361,Store_VAM!B2:L273,11, FALSE),VLOOKUP(E1361,Store_SRP!B2:L110,11, FALSE)))</f>
      </c>
      <c r="W1361">
        <f>VLOOKUP(G1361,Sku_Consolidated!A2:W957,11,FALSE)</f>
      </c>
      <c r="X1361">
        <f>VLOOKUP(G1361,Sku_Consolidated!A2:H957,8,FALSE)</f>
      </c>
      <c r="Y1361">
        <f>VLOOKUP(G1361,Sku_Consolidated!A2:I957,9,FALSE)</f>
      </c>
      <c r="Z1361" t="s">
        <v>38</v>
      </c>
      <c r="AA1361">
        <f>VLOOKUP(G1361,Sku_Consolidated!A2:E957,5,FALSE)</f>
      </c>
      <c r="AB1361">
        <f>IF(VLOOKUP(G1361,Sku_Consolidated!A2:S957,19,FALSE)="SHOWCASE", VLOOKUP(E1361,Store_Showcase!B2:N144,13, FALSE), IF(VLOOKUP(G1361,Sku_Consolidated!A2:S957,19,FALSE)="VAM",VLOOKUP(E1361,Store_VAM!B2:N273,13, FALSE),VLOOKUP(E1361,Store_SRP!B2:N110,13, FALSE)))</f>
      </c>
      <c r="AC1361">
        <f>IF(IFERROR(AB1361,TRUE)=TRUE, "-","OK")</f>
      </c>
      <c r="AD1361" s="8" t="s">
        <v>2898</v>
      </c>
      <c r="AE1361" s="8" t="s">
        <v>39</v>
      </c>
      <c r="AF1361">
        <f>IF(IFERROR(VLOOKUP(E1361,Store_Showcase!B2:H144,{5}, FALSE), TRUE)=TRUE, IF(IFERROR(VLOOKUP(E1361,Store_SRP!B2:H110,{5}, FALSE), TRUE)=TRUE,VLOOKUP(E1361,Store_VAM!B2:H273,{5}, FALSE),VLOOKUP(E1361,Store_SRP!B2:H110,{5}, FALSE)), VLOOKUP(E1361,Store_Showcase!B2:H144,{5}, FALSE))</f>
      </c>
      <c r="AG1361">
        <f>IF(IFERROR(VLOOKUP(E1361,Store_Showcase!B2:H144,{6}, FALSE), TRUE)=TRUE, IF(IFERROR(VLOOKUP(E1361,Store_SRP!B2:H110,{6}, FALSE), TRUE)=TRUE,VLOOKUP(E1361,Store_VAM!B2:H273,{6}, FALSE),VLOOKUP(E1361,Store_SRP!B2:H110,{6}, FALSE)), VLOOKUP(E1361,Store_Showcase!B2:H144,{6}, FALSE))</f>
      </c>
      <c r="AH1361">
        <f>VLOOKUP(G1361,Sku_Consolidated!A2:R957,18,FALSE)</f>
      </c>
      <c r="AI1361">
        <f>VLOOKUP(G1361,Sku_Consolidated!A2:S957,19,FALSE)</f>
      </c>
      <c r="AJ1361">
        <f>VLOOKUP(G1361,Sku_Consolidated!A2:T957,20,FALSE)</f>
      </c>
    </row>
    <row r="1362" spans="1:36" x14ac:dyDescent="0.25">
      <c r="A1362">
        <v>2024</v>
      </c>
      <c r="B1362" t="s">
        <v>31</v>
      </c>
      <c r="C1362" t="s">
        <v>32</v>
      </c>
      <c r="D1362" t="s">
        <v>33</v>
      </c>
      <c r="E1362">
        <v>130</v>
      </c>
      <c r="F1362">
        <f>IF(IFERROR(VLOOKUP(E1362,Store_Showcase!B2:H144,{2}, FALSE), TRUE)=TRUE, IF(IFERROR(VLOOKUP(E1362,Store_SRP!B2:H110,{2}, FALSE), TRUE)=TRUE,VLOOKUP(E1362,Store_VAM!B2:H273,{2}, FALSE),VLOOKUP(E1362,Store_SRP!B2:H110,{2}, FALSE)), VLOOKUP(E1362,Store_Showcase!B2:H144,{2}, FALSE))</f>
      </c>
      <c r="G1362">
        <v>687770</v>
      </c>
      <c r="H1362" t="s">
        <v>1487</v>
      </c>
      <c r="I1362" s="8" t="s">
        <v>1643</v>
      </c>
      <c r="J1362" t="s">
        <v>493</v>
      </c>
      <c r="K1362" s="8">
        <f>IF(J1362="PCK", I1362, 0)</f>
      </c>
      <c r="L1362" s="8">
        <f>IF(J1362="KLS", I1362, IF(J1362="PCK", I1362*VLOOKUP(G1362,Sku_Consolidated!A2:U957,21, FALSE),I1362*VLOOKUP(G1362,Sku_Consolidated!A2:U957,21, FALSE)))</f>
      </c>
      <c r="M1362" s="8">
        <f>IF(J1362="PCS", I1362, 0)</f>
      </c>
      <c r="N1362" s="8" t="s">
        <v>2899</v>
      </c>
      <c r="O1362" s="8">
        <f>N1362 * VLOOKUP(E1362&amp;VLOOKUP(G1362,Sku_Consolidated!A2:Q957,17,FALSE),Sku_CommRate!A2:E1002, 5, FALSE)</f>
      </c>
      <c r="P1362" s="8">
        <f>N1362 - O1362</f>
      </c>
      <c r="Q1362">
        <f>VLOOKUP(G1362,Sku_Consolidated!A2:G957,7, FALSE)</f>
      </c>
      <c r="R1362">
        <f>IF(IFERROR(VLOOKUP(E1362,Store_Showcase!B2:H144,7, FALSE), TRUE)=TRUE, IF(IFERROR(VLOOKUP(E1362,Store_SRP!B2:H110,7, FALSE), TRUE)=TRUE,VLOOKUP(E1362,Store_VAM!B2:H273,7, FALSE),VLOOKUP(E1362,Store_SRP!B2:H110,7, FALSE)), VLOOKUP(E1362,Store_Showcase!B2:H144,7, FALSE))</f>
      </c>
      <c r="S1362">
        <f>IF(IFERROR(VLOOKUP(E1362,Store_Showcase!B2:I144,8, FALSE), TRUE)=TRUE, IF(IFERROR(VLOOKUP(E1362,Store_SRP!B2:I110,8, FALSE), TRUE)=TRUE,VLOOKUP(E1362,Store_VAM!B2:I273,8, FALSE),VLOOKUP(E1362,Store_SRP!B2:I110,8, FALSE)), VLOOKUP(E1362,Store_Showcase!B2:I144,8, FALSE))</f>
      </c>
      <c r="T1362">
        <f>VLOOKUP(G1362,Sku_Consolidated!A2:R957,18,FALSE)</f>
      </c>
      <c r="U1362">
        <v>4806532531526</v>
      </c>
      <c r="V1362">
        <f>IF(VLOOKUP(G1362,Sku_Consolidated!A2:S957,19,FALSE)="SHOWCASE", VLOOKUP(E1362,Store_Showcase!B2:L144,11, FALSE), IF(VLOOKUP(G1362,Sku_Consolidated!A2:S957,19,FALSE)="VAM",VLOOKUP(E1362,Store_VAM!B2:L273,11, FALSE),VLOOKUP(E1362,Store_SRP!B2:L110,11, FALSE)))</f>
      </c>
      <c r="W1362">
        <f>VLOOKUP(G1362,Sku_Consolidated!A2:W957,11,FALSE)</f>
      </c>
      <c r="X1362">
        <f>VLOOKUP(G1362,Sku_Consolidated!A2:H957,8,FALSE)</f>
      </c>
      <c r="Y1362">
        <f>VLOOKUP(G1362,Sku_Consolidated!A2:I957,9,FALSE)</f>
      </c>
      <c r="Z1362" t="s">
        <v>38</v>
      </c>
      <c r="AA1362">
        <f>VLOOKUP(G1362,Sku_Consolidated!A2:E957,5,FALSE)</f>
      </c>
      <c r="AB1362">
        <f>IF(VLOOKUP(G1362,Sku_Consolidated!A2:S957,19,FALSE)="SHOWCASE", VLOOKUP(E1362,Store_Showcase!B2:N144,13, FALSE), IF(VLOOKUP(G1362,Sku_Consolidated!A2:S957,19,FALSE)="VAM",VLOOKUP(E1362,Store_VAM!B2:N273,13, FALSE),VLOOKUP(E1362,Store_SRP!B2:N110,13, FALSE)))</f>
      </c>
      <c r="AC1362">
        <f>IF(IFERROR(AB1362,TRUE)=TRUE, "-","OK")</f>
      </c>
      <c r="AD1362" s="8" t="s">
        <v>2900</v>
      </c>
      <c r="AE1362" s="8" t="s">
        <v>2901</v>
      </c>
      <c r="AF1362">
        <f>IF(IFERROR(VLOOKUP(E1362,Store_Showcase!B2:H144,{5}, FALSE), TRUE)=TRUE, IF(IFERROR(VLOOKUP(E1362,Store_SRP!B2:H110,{5}, FALSE), TRUE)=TRUE,VLOOKUP(E1362,Store_VAM!B2:H273,{5}, FALSE),VLOOKUP(E1362,Store_SRP!B2:H110,{5}, FALSE)), VLOOKUP(E1362,Store_Showcase!B2:H144,{5}, FALSE))</f>
      </c>
      <c r="AG1362">
        <f>IF(IFERROR(VLOOKUP(E1362,Store_Showcase!B2:H144,{6}, FALSE), TRUE)=TRUE, IF(IFERROR(VLOOKUP(E1362,Store_SRP!B2:H110,{6}, FALSE), TRUE)=TRUE,VLOOKUP(E1362,Store_VAM!B2:H273,{6}, FALSE),VLOOKUP(E1362,Store_SRP!B2:H110,{6}, FALSE)), VLOOKUP(E1362,Store_Showcase!B2:H144,{6}, FALSE))</f>
      </c>
      <c r="AH1362">
        <f>VLOOKUP(G1362,Sku_Consolidated!A2:R957,18,FALSE)</f>
      </c>
      <c r="AI1362">
        <f>VLOOKUP(G1362,Sku_Consolidated!A2:S957,19,FALSE)</f>
      </c>
      <c r="AJ1362">
        <f>VLOOKUP(G1362,Sku_Consolidated!A2:T957,20,FALSE)</f>
      </c>
    </row>
    <row r="1363" spans="1:36" x14ac:dyDescent="0.25">
      <c r="A1363">
        <v>2024</v>
      </c>
      <c r="B1363" t="s">
        <v>31</v>
      </c>
      <c r="C1363" t="s">
        <v>32</v>
      </c>
      <c r="D1363" t="s">
        <v>33</v>
      </c>
      <c r="E1363">
        <v>253</v>
      </c>
      <c r="F1363">
        <f>IF(IFERROR(VLOOKUP(E1363,Store_Showcase!B2:H144,{2}, FALSE), TRUE)=TRUE, IF(IFERROR(VLOOKUP(E1363,Store_SRP!B2:H110,{2}, FALSE), TRUE)=TRUE,VLOOKUP(E1363,Store_VAM!B2:H273,{2}, FALSE),VLOOKUP(E1363,Store_SRP!B2:H110,{2}, FALSE)), VLOOKUP(E1363,Store_Showcase!B2:H144,{2}, FALSE))</f>
      </c>
      <c r="G1363">
        <v>655323</v>
      </c>
      <c r="H1363" t="s">
        <v>211</v>
      </c>
      <c r="I1363" s="8" t="s">
        <v>2902</v>
      </c>
      <c r="J1363" t="s">
        <v>36</v>
      </c>
      <c r="K1363" s="8">
        <f>IF(J1363="PCK", I1363, 0)</f>
      </c>
      <c r="L1363" s="8">
        <f>IF(J1363="KLS", I1363, IF(J1363="PCK", I1363*VLOOKUP(G1363,Sku_Consolidated!A2:U957,21, FALSE),I1363*VLOOKUP(G1363,Sku_Consolidated!A2:U957,21, FALSE)))</f>
      </c>
      <c r="M1363" s="8">
        <f>IF(J1363="PCS", I1363, 0)</f>
      </c>
      <c r="N1363" s="8" t="s">
        <v>2903</v>
      </c>
      <c r="O1363" s="8">
        <f>N1363 * VLOOKUP(E1363&amp;VLOOKUP(G1363,Sku_Consolidated!A2:Q957,17,FALSE),Sku_CommRate!A2:E1002, 5, FALSE)</f>
      </c>
      <c r="P1363" s="8">
        <f>N1363 - O1363</f>
      </c>
      <c r="Q1363">
        <f>VLOOKUP(G1363,Sku_Consolidated!A2:G957,7, FALSE)</f>
      </c>
      <c r="R1363">
        <f>IF(IFERROR(VLOOKUP(E1363,Store_Showcase!B2:H144,7, FALSE), TRUE)=TRUE, IF(IFERROR(VLOOKUP(E1363,Store_SRP!B2:H110,7, FALSE), TRUE)=TRUE,VLOOKUP(E1363,Store_VAM!B2:H273,7, FALSE),VLOOKUP(E1363,Store_SRP!B2:H110,7, FALSE)), VLOOKUP(E1363,Store_Showcase!B2:H144,7, FALSE))</f>
      </c>
      <c r="S1363">
        <f>IF(IFERROR(VLOOKUP(E1363,Store_Showcase!B2:I144,8, FALSE), TRUE)=TRUE, IF(IFERROR(VLOOKUP(E1363,Store_SRP!B2:I110,8, FALSE), TRUE)=TRUE,VLOOKUP(E1363,Store_VAM!B2:I273,8, FALSE),VLOOKUP(E1363,Store_SRP!B2:I110,8, FALSE)), VLOOKUP(E1363,Store_Showcase!B2:I144,8, FALSE))</f>
      </c>
      <c r="T1363">
        <f>VLOOKUP(G1363,Sku_Consolidated!A2:R957,18,FALSE)</f>
      </c>
      <c r="U1363">
        <v>6248</v>
      </c>
      <c r="V1363">
        <f>IF(VLOOKUP(G1363,Sku_Consolidated!A2:S957,19,FALSE)="SHOWCASE", VLOOKUP(E1363,Store_Showcase!B2:L144,11, FALSE), IF(VLOOKUP(G1363,Sku_Consolidated!A2:S957,19,FALSE)="VAM",VLOOKUP(E1363,Store_VAM!B2:L273,11, FALSE),VLOOKUP(E1363,Store_SRP!B2:L110,11, FALSE)))</f>
      </c>
      <c r="W1363">
        <f>VLOOKUP(G1363,Sku_Consolidated!A2:W957,11,FALSE)</f>
      </c>
      <c r="X1363">
        <f>VLOOKUP(G1363,Sku_Consolidated!A2:H957,8,FALSE)</f>
      </c>
      <c r="Y1363">
        <f>VLOOKUP(G1363,Sku_Consolidated!A2:I957,9,FALSE)</f>
      </c>
      <c r="Z1363" t="s">
        <v>38</v>
      </c>
      <c r="AA1363">
        <f>VLOOKUP(G1363,Sku_Consolidated!A2:E957,5,FALSE)</f>
      </c>
      <c r="AB1363">
        <f>IF(VLOOKUP(G1363,Sku_Consolidated!A2:S957,19,FALSE)="SHOWCASE", VLOOKUP(E1363,Store_Showcase!B2:N144,13, FALSE), IF(VLOOKUP(G1363,Sku_Consolidated!A2:S957,19,FALSE)="VAM",VLOOKUP(E1363,Store_VAM!B2:N273,13, FALSE),VLOOKUP(E1363,Store_SRP!B2:N110,13, FALSE)))</f>
      </c>
      <c r="AC1363">
        <f>IF(IFERROR(AB1363,TRUE)=TRUE, "-","OK")</f>
      </c>
      <c r="AD1363" s="8" t="s">
        <v>2903</v>
      </c>
      <c r="AE1363" s="8" t="s">
        <v>39</v>
      </c>
      <c r="AF1363">
        <f>IF(IFERROR(VLOOKUP(E1363,Store_Showcase!B2:H144,{5}, FALSE), TRUE)=TRUE, IF(IFERROR(VLOOKUP(E1363,Store_SRP!B2:H110,{5}, FALSE), TRUE)=TRUE,VLOOKUP(E1363,Store_VAM!B2:H273,{5}, FALSE),VLOOKUP(E1363,Store_SRP!B2:H110,{5}, FALSE)), VLOOKUP(E1363,Store_Showcase!B2:H144,{5}, FALSE))</f>
      </c>
      <c r="AG1363">
        <f>IF(IFERROR(VLOOKUP(E1363,Store_Showcase!B2:H144,{6}, FALSE), TRUE)=TRUE, IF(IFERROR(VLOOKUP(E1363,Store_SRP!B2:H110,{6}, FALSE), TRUE)=TRUE,VLOOKUP(E1363,Store_VAM!B2:H273,{6}, FALSE),VLOOKUP(E1363,Store_SRP!B2:H110,{6}, FALSE)), VLOOKUP(E1363,Store_Showcase!B2:H144,{6}, FALSE))</f>
      </c>
      <c r="AH1363">
        <f>VLOOKUP(G1363,Sku_Consolidated!A2:R957,18,FALSE)</f>
      </c>
      <c r="AI1363">
        <f>VLOOKUP(G1363,Sku_Consolidated!A2:S957,19,FALSE)</f>
      </c>
      <c r="AJ1363">
        <f>VLOOKUP(G1363,Sku_Consolidated!A2:T957,20,FALSE)</f>
      </c>
    </row>
    <row r="1364" spans="1:36" x14ac:dyDescent="0.25">
      <c r="A1364">
        <v>2024</v>
      </c>
      <c r="B1364" t="s">
        <v>31</v>
      </c>
      <c r="C1364" t="s">
        <v>32</v>
      </c>
      <c r="D1364" t="s">
        <v>33</v>
      </c>
      <c r="E1364">
        <v>480</v>
      </c>
      <c r="F1364">
        <f>IF(IFERROR(VLOOKUP(E1364,Store_Showcase!B2:H144,{2}, FALSE), TRUE)=TRUE, IF(IFERROR(VLOOKUP(E1364,Store_SRP!B2:H110,{2}, FALSE), TRUE)=TRUE,VLOOKUP(E1364,Store_VAM!B2:H273,{2}, FALSE),VLOOKUP(E1364,Store_SRP!B2:H110,{2}, FALSE)), VLOOKUP(E1364,Store_Showcase!B2:H144,{2}, FALSE))</f>
      </c>
      <c r="G1364">
        <v>655712</v>
      </c>
      <c r="H1364" t="s">
        <v>360</v>
      </c>
      <c r="I1364" s="8" t="s">
        <v>2627</v>
      </c>
      <c r="J1364" t="s">
        <v>36</v>
      </c>
      <c r="K1364" s="8">
        <f>IF(J1364="PCK", I1364, 0)</f>
      </c>
      <c r="L1364" s="8">
        <f>IF(J1364="KLS", I1364, IF(J1364="PCK", I1364*VLOOKUP(G1364,Sku_Consolidated!A2:U957,21, FALSE),I1364*VLOOKUP(G1364,Sku_Consolidated!A2:U957,21, FALSE)))</f>
      </c>
      <c r="M1364" s="8">
        <f>IF(J1364="PCS", I1364, 0)</f>
      </c>
      <c r="N1364" s="8" t="s">
        <v>2904</v>
      </c>
      <c r="O1364" s="8">
        <f>N1364 * VLOOKUP(E1364&amp;VLOOKUP(G1364,Sku_Consolidated!A2:Q957,17,FALSE),Sku_CommRate!A2:E1002, 5, FALSE)</f>
      </c>
      <c r="P1364" s="8">
        <f>N1364 - O1364</f>
      </c>
      <c r="Q1364">
        <f>VLOOKUP(G1364,Sku_Consolidated!A2:G957,7, FALSE)</f>
      </c>
      <c r="R1364">
        <f>IF(IFERROR(VLOOKUP(E1364,Store_Showcase!B2:H144,7, FALSE), TRUE)=TRUE, IF(IFERROR(VLOOKUP(E1364,Store_SRP!B2:H110,7, FALSE), TRUE)=TRUE,VLOOKUP(E1364,Store_VAM!B2:H273,7, FALSE),VLOOKUP(E1364,Store_SRP!B2:H110,7, FALSE)), VLOOKUP(E1364,Store_Showcase!B2:H144,7, FALSE))</f>
      </c>
      <c r="S1364">
        <f>IF(IFERROR(VLOOKUP(E1364,Store_Showcase!B2:I144,8, FALSE), TRUE)=TRUE, IF(IFERROR(VLOOKUP(E1364,Store_SRP!B2:I110,8, FALSE), TRUE)=TRUE,VLOOKUP(E1364,Store_VAM!B2:I273,8, FALSE),VLOOKUP(E1364,Store_SRP!B2:I110,8, FALSE)), VLOOKUP(E1364,Store_Showcase!B2:I144,8, FALSE))</f>
      </c>
      <c r="T1364">
        <f>VLOOKUP(G1364,Sku_Consolidated!A2:R957,18,FALSE)</f>
      </c>
      <c r="U1364">
        <v>6440</v>
      </c>
      <c r="V1364">
        <f>IF(VLOOKUP(G1364,Sku_Consolidated!A2:S957,19,FALSE)="SHOWCASE", VLOOKUP(E1364,Store_Showcase!B2:L144,11, FALSE), IF(VLOOKUP(G1364,Sku_Consolidated!A2:S957,19,FALSE)="VAM",VLOOKUP(E1364,Store_VAM!B2:L273,11, FALSE),VLOOKUP(E1364,Store_SRP!B2:L110,11, FALSE)))</f>
      </c>
      <c r="W1364">
        <f>VLOOKUP(G1364,Sku_Consolidated!A2:W957,11,FALSE)</f>
      </c>
      <c r="X1364">
        <f>VLOOKUP(G1364,Sku_Consolidated!A2:H957,8,FALSE)</f>
      </c>
      <c r="Y1364">
        <f>VLOOKUP(G1364,Sku_Consolidated!A2:I957,9,FALSE)</f>
      </c>
      <c r="Z1364" t="s">
        <v>38</v>
      </c>
      <c r="AA1364">
        <f>VLOOKUP(G1364,Sku_Consolidated!A2:E957,5,FALSE)</f>
      </c>
      <c r="AB1364">
        <f>IF(VLOOKUP(G1364,Sku_Consolidated!A2:S957,19,FALSE)="SHOWCASE", VLOOKUP(E1364,Store_Showcase!B2:N144,13, FALSE), IF(VLOOKUP(G1364,Sku_Consolidated!A2:S957,19,FALSE)="VAM",VLOOKUP(E1364,Store_VAM!B2:N273,13, FALSE),VLOOKUP(E1364,Store_SRP!B2:N110,13, FALSE)))</f>
      </c>
      <c r="AC1364">
        <f>IF(IFERROR(AB1364,TRUE)=TRUE, "-","OK")</f>
      </c>
      <c r="AD1364" s="8" t="s">
        <v>2904</v>
      </c>
      <c r="AE1364" s="8" t="s">
        <v>39</v>
      </c>
      <c r="AF1364">
        <f>IF(IFERROR(VLOOKUP(E1364,Store_Showcase!B2:H144,{5}, FALSE), TRUE)=TRUE, IF(IFERROR(VLOOKUP(E1364,Store_SRP!B2:H110,{5}, FALSE), TRUE)=TRUE,VLOOKUP(E1364,Store_VAM!B2:H273,{5}, FALSE),VLOOKUP(E1364,Store_SRP!B2:H110,{5}, FALSE)), VLOOKUP(E1364,Store_Showcase!B2:H144,{5}, FALSE))</f>
      </c>
      <c r="AG1364">
        <f>IF(IFERROR(VLOOKUP(E1364,Store_Showcase!B2:H144,{6}, FALSE), TRUE)=TRUE, IF(IFERROR(VLOOKUP(E1364,Store_SRP!B2:H110,{6}, FALSE), TRUE)=TRUE,VLOOKUP(E1364,Store_VAM!B2:H273,{6}, FALSE),VLOOKUP(E1364,Store_SRP!B2:H110,{6}, FALSE)), VLOOKUP(E1364,Store_Showcase!B2:H144,{6}, FALSE))</f>
      </c>
      <c r="AH1364">
        <f>VLOOKUP(G1364,Sku_Consolidated!A2:R957,18,FALSE)</f>
      </c>
      <c r="AI1364">
        <f>VLOOKUP(G1364,Sku_Consolidated!A2:S957,19,FALSE)</f>
      </c>
      <c r="AJ1364">
        <f>VLOOKUP(G1364,Sku_Consolidated!A2:T957,20,FALSE)</f>
      </c>
    </row>
    <row r="1365" spans="1:36" x14ac:dyDescent="0.25">
      <c r="A1365">
        <v>2024</v>
      </c>
      <c r="B1365" t="s">
        <v>31</v>
      </c>
      <c r="C1365" t="s">
        <v>32</v>
      </c>
      <c r="D1365" t="s">
        <v>33</v>
      </c>
      <c r="E1365">
        <v>729</v>
      </c>
      <c r="F1365">
        <f>IF(IFERROR(VLOOKUP(E1365,Store_Showcase!B2:H144,{2}, FALSE), TRUE)=TRUE, IF(IFERROR(VLOOKUP(E1365,Store_SRP!B2:H110,{2}, FALSE), TRUE)=TRUE,VLOOKUP(E1365,Store_VAM!B2:H273,{2}, FALSE),VLOOKUP(E1365,Store_SRP!B2:H110,{2}, FALSE)), VLOOKUP(E1365,Store_Showcase!B2:H144,{2}, FALSE))</f>
      </c>
      <c r="G1365">
        <v>687770</v>
      </c>
      <c r="H1365" t="s">
        <v>1487</v>
      </c>
      <c r="I1365" s="8" t="s">
        <v>1643</v>
      </c>
      <c r="J1365" t="s">
        <v>493</v>
      </c>
      <c r="K1365" s="8">
        <f>IF(J1365="PCK", I1365, 0)</f>
      </c>
      <c r="L1365" s="8">
        <f>IF(J1365="KLS", I1365, IF(J1365="PCK", I1365*VLOOKUP(G1365,Sku_Consolidated!A2:U957,21, FALSE),I1365*VLOOKUP(G1365,Sku_Consolidated!A2:U957,21, FALSE)))</f>
      </c>
      <c r="M1365" s="8">
        <f>IF(J1365="PCS", I1365, 0)</f>
      </c>
      <c r="N1365" s="8" t="s">
        <v>2905</v>
      </c>
      <c r="O1365" s="8">
        <f>N1365 * VLOOKUP(E1365&amp;VLOOKUP(G1365,Sku_Consolidated!A2:Q957,17,FALSE),Sku_CommRate!A2:E1002, 5, FALSE)</f>
      </c>
      <c r="P1365" s="8">
        <f>N1365 - O1365</f>
      </c>
      <c r="Q1365">
        <f>VLOOKUP(G1365,Sku_Consolidated!A2:G957,7, FALSE)</f>
      </c>
      <c r="R1365">
        <f>IF(IFERROR(VLOOKUP(E1365,Store_Showcase!B2:H144,7, FALSE), TRUE)=TRUE, IF(IFERROR(VLOOKUP(E1365,Store_SRP!B2:H110,7, FALSE), TRUE)=TRUE,VLOOKUP(E1365,Store_VAM!B2:H273,7, FALSE),VLOOKUP(E1365,Store_SRP!B2:H110,7, FALSE)), VLOOKUP(E1365,Store_Showcase!B2:H144,7, FALSE))</f>
      </c>
      <c r="S1365">
        <f>IF(IFERROR(VLOOKUP(E1365,Store_Showcase!B2:I144,8, FALSE), TRUE)=TRUE, IF(IFERROR(VLOOKUP(E1365,Store_SRP!B2:I110,8, FALSE), TRUE)=TRUE,VLOOKUP(E1365,Store_VAM!B2:I273,8, FALSE),VLOOKUP(E1365,Store_SRP!B2:I110,8, FALSE)), VLOOKUP(E1365,Store_Showcase!B2:I144,8, FALSE))</f>
      </c>
      <c r="T1365">
        <f>VLOOKUP(G1365,Sku_Consolidated!A2:R957,18,FALSE)</f>
      </c>
      <c r="U1365">
        <v>4806532531526</v>
      </c>
      <c r="V1365">
        <f>IF(VLOOKUP(G1365,Sku_Consolidated!A2:S957,19,FALSE)="SHOWCASE", VLOOKUP(E1365,Store_Showcase!B2:L144,11, FALSE), IF(VLOOKUP(G1365,Sku_Consolidated!A2:S957,19,FALSE)="VAM",VLOOKUP(E1365,Store_VAM!B2:L273,11, FALSE),VLOOKUP(E1365,Store_SRP!B2:L110,11, FALSE)))</f>
      </c>
      <c r="W1365">
        <f>VLOOKUP(G1365,Sku_Consolidated!A2:W957,11,FALSE)</f>
      </c>
      <c r="X1365">
        <f>VLOOKUP(G1365,Sku_Consolidated!A2:H957,8,FALSE)</f>
      </c>
      <c r="Y1365">
        <f>VLOOKUP(G1365,Sku_Consolidated!A2:I957,9,FALSE)</f>
      </c>
      <c r="Z1365" t="s">
        <v>38</v>
      </c>
      <c r="AA1365">
        <f>VLOOKUP(G1365,Sku_Consolidated!A2:E957,5,FALSE)</f>
      </c>
      <c r="AB1365">
        <f>IF(VLOOKUP(G1365,Sku_Consolidated!A2:S957,19,FALSE)="SHOWCASE", VLOOKUP(E1365,Store_Showcase!B2:N144,13, FALSE), IF(VLOOKUP(G1365,Sku_Consolidated!A2:S957,19,FALSE)="VAM",VLOOKUP(E1365,Store_VAM!B2:N273,13, FALSE),VLOOKUP(E1365,Store_SRP!B2:N110,13, FALSE)))</f>
      </c>
      <c r="AC1365">
        <f>IF(IFERROR(AB1365,TRUE)=TRUE, "-","OK")</f>
      </c>
      <c r="AD1365" s="8" t="s">
        <v>2906</v>
      </c>
      <c r="AE1365" s="8" t="s">
        <v>2907</v>
      </c>
      <c r="AF1365">
        <f>IF(IFERROR(VLOOKUP(E1365,Store_Showcase!B2:H144,{5}, FALSE), TRUE)=TRUE, IF(IFERROR(VLOOKUP(E1365,Store_SRP!B2:H110,{5}, FALSE), TRUE)=TRUE,VLOOKUP(E1365,Store_VAM!B2:H273,{5}, FALSE),VLOOKUP(E1365,Store_SRP!B2:H110,{5}, FALSE)), VLOOKUP(E1365,Store_Showcase!B2:H144,{5}, FALSE))</f>
      </c>
      <c r="AG1365">
        <f>IF(IFERROR(VLOOKUP(E1365,Store_Showcase!B2:H144,{6}, FALSE), TRUE)=TRUE, IF(IFERROR(VLOOKUP(E1365,Store_SRP!B2:H110,{6}, FALSE), TRUE)=TRUE,VLOOKUP(E1365,Store_VAM!B2:H273,{6}, FALSE),VLOOKUP(E1365,Store_SRP!B2:H110,{6}, FALSE)), VLOOKUP(E1365,Store_Showcase!B2:H144,{6}, FALSE))</f>
      </c>
      <c r="AH1365">
        <f>VLOOKUP(G1365,Sku_Consolidated!A2:R957,18,FALSE)</f>
      </c>
      <c r="AI1365">
        <f>VLOOKUP(G1365,Sku_Consolidated!A2:S957,19,FALSE)</f>
      </c>
      <c r="AJ1365">
        <f>VLOOKUP(G1365,Sku_Consolidated!A2:T957,20,FALSE)</f>
      </c>
    </row>
    <row r="1366" spans="1:36" x14ac:dyDescent="0.25">
      <c r="A1366">
        <v>2024</v>
      </c>
      <c r="B1366" t="s">
        <v>31</v>
      </c>
      <c r="C1366" t="s">
        <v>32</v>
      </c>
      <c r="D1366" t="s">
        <v>33</v>
      </c>
      <c r="E1366">
        <v>813</v>
      </c>
      <c r="F1366">
        <f>IF(IFERROR(VLOOKUP(E1366,Store_Showcase!B2:H144,{2}, FALSE), TRUE)=TRUE, IF(IFERROR(VLOOKUP(E1366,Store_SRP!B2:H110,{2}, FALSE), TRUE)=TRUE,VLOOKUP(E1366,Store_VAM!B2:H273,{2}, FALSE),VLOOKUP(E1366,Store_SRP!B2:H110,{2}, FALSE)), VLOOKUP(E1366,Store_Showcase!B2:H144,{2}, FALSE))</f>
      </c>
      <c r="G1366">
        <v>656325</v>
      </c>
      <c r="H1366" t="s">
        <v>474</v>
      </c>
      <c r="I1366" s="8" t="s">
        <v>2908</v>
      </c>
      <c r="J1366" t="s">
        <v>36</v>
      </c>
      <c r="K1366" s="8">
        <f>IF(J1366="PCK", I1366, 0)</f>
      </c>
      <c r="L1366" s="8">
        <f>IF(J1366="KLS", I1366, IF(J1366="PCK", I1366*VLOOKUP(G1366,Sku_Consolidated!A2:U957,21, FALSE),I1366*VLOOKUP(G1366,Sku_Consolidated!A2:U957,21, FALSE)))</f>
      </c>
      <c r="M1366" s="8">
        <f>IF(J1366="PCS", I1366, 0)</f>
      </c>
      <c r="N1366" s="8" t="s">
        <v>2909</v>
      </c>
      <c r="O1366" s="8">
        <f>N1366 * VLOOKUP(E1366&amp;VLOOKUP(G1366,Sku_Consolidated!A2:Q957,17,FALSE),Sku_CommRate!A2:E1002, 5, FALSE)</f>
      </c>
      <c r="P1366" s="8">
        <f>N1366 - O1366</f>
      </c>
      <c r="Q1366">
        <f>VLOOKUP(G1366,Sku_Consolidated!A2:G957,7, FALSE)</f>
      </c>
      <c r="R1366">
        <f>IF(IFERROR(VLOOKUP(E1366,Store_Showcase!B2:H144,7, FALSE), TRUE)=TRUE, IF(IFERROR(VLOOKUP(E1366,Store_SRP!B2:H110,7, FALSE), TRUE)=TRUE,VLOOKUP(E1366,Store_VAM!B2:H273,7, FALSE),VLOOKUP(E1366,Store_SRP!B2:H110,7, FALSE)), VLOOKUP(E1366,Store_Showcase!B2:H144,7, FALSE))</f>
      </c>
      <c r="S1366">
        <f>IF(IFERROR(VLOOKUP(E1366,Store_Showcase!B2:I144,8, FALSE), TRUE)=TRUE, IF(IFERROR(VLOOKUP(E1366,Store_SRP!B2:I110,8, FALSE), TRUE)=TRUE,VLOOKUP(E1366,Store_VAM!B2:I273,8, FALSE),VLOOKUP(E1366,Store_SRP!B2:I110,8, FALSE)), VLOOKUP(E1366,Store_Showcase!B2:I144,8, FALSE))</f>
      </c>
      <c r="T1366">
        <f>VLOOKUP(G1366,Sku_Consolidated!A2:R957,18,FALSE)</f>
      </c>
      <c r="U1366">
        <v>6778</v>
      </c>
      <c r="V1366">
        <f>IF(VLOOKUP(G1366,Sku_Consolidated!A2:S957,19,FALSE)="SHOWCASE", VLOOKUP(E1366,Store_Showcase!B2:L144,11, FALSE), IF(VLOOKUP(G1366,Sku_Consolidated!A2:S957,19,FALSE)="VAM",VLOOKUP(E1366,Store_VAM!B2:L273,11, FALSE),VLOOKUP(E1366,Store_SRP!B2:L110,11, FALSE)))</f>
      </c>
      <c r="W1366">
        <f>VLOOKUP(G1366,Sku_Consolidated!A2:W957,11,FALSE)</f>
      </c>
      <c r="X1366">
        <f>VLOOKUP(G1366,Sku_Consolidated!A2:H957,8,FALSE)</f>
      </c>
      <c r="Y1366">
        <f>VLOOKUP(G1366,Sku_Consolidated!A2:I957,9,FALSE)</f>
      </c>
      <c r="Z1366" t="s">
        <v>38</v>
      </c>
      <c r="AA1366">
        <f>VLOOKUP(G1366,Sku_Consolidated!A2:E957,5,FALSE)</f>
      </c>
      <c r="AB1366">
        <f>IF(VLOOKUP(G1366,Sku_Consolidated!A2:S957,19,FALSE)="SHOWCASE", VLOOKUP(E1366,Store_Showcase!B2:N144,13, FALSE), IF(VLOOKUP(G1366,Sku_Consolidated!A2:S957,19,FALSE)="VAM",VLOOKUP(E1366,Store_VAM!B2:N273,13, FALSE),VLOOKUP(E1366,Store_SRP!B2:N110,13, FALSE)))</f>
      </c>
      <c r="AC1366">
        <f>IF(IFERROR(AB1366,TRUE)=TRUE, "-","OK")</f>
      </c>
      <c r="AD1366" s="8" t="s">
        <v>2910</v>
      </c>
      <c r="AE1366" s="8" t="s">
        <v>2911</v>
      </c>
      <c r="AF1366">
        <f>IF(IFERROR(VLOOKUP(E1366,Store_Showcase!B2:H144,{5}, FALSE), TRUE)=TRUE, IF(IFERROR(VLOOKUP(E1366,Store_SRP!B2:H110,{5}, FALSE), TRUE)=TRUE,VLOOKUP(E1366,Store_VAM!B2:H273,{5}, FALSE),VLOOKUP(E1366,Store_SRP!B2:H110,{5}, FALSE)), VLOOKUP(E1366,Store_Showcase!B2:H144,{5}, FALSE))</f>
      </c>
      <c r="AG1366">
        <f>IF(IFERROR(VLOOKUP(E1366,Store_Showcase!B2:H144,{6}, FALSE), TRUE)=TRUE, IF(IFERROR(VLOOKUP(E1366,Store_SRP!B2:H110,{6}, FALSE), TRUE)=TRUE,VLOOKUP(E1366,Store_VAM!B2:H273,{6}, FALSE),VLOOKUP(E1366,Store_SRP!B2:H110,{6}, FALSE)), VLOOKUP(E1366,Store_Showcase!B2:H144,{6}, FALSE))</f>
      </c>
      <c r="AH1366">
        <f>VLOOKUP(G1366,Sku_Consolidated!A2:R957,18,FALSE)</f>
      </c>
      <c r="AI1366">
        <f>VLOOKUP(G1366,Sku_Consolidated!A2:S957,19,FALSE)</f>
      </c>
      <c r="AJ1366">
        <f>VLOOKUP(G1366,Sku_Consolidated!A2:T957,20,FALSE)</f>
      </c>
    </row>
    <row r="1367" spans="1:36" x14ac:dyDescent="0.25">
      <c r="A1367">
        <v>2024</v>
      </c>
      <c r="B1367" t="s">
        <v>31</v>
      </c>
      <c r="C1367" t="s">
        <v>32</v>
      </c>
      <c r="D1367" t="s">
        <v>33</v>
      </c>
      <c r="E1367">
        <v>262</v>
      </c>
      <c r="F1367">
        <f>IF(IFERROR(VLOOKUP(E1367,Store_Showcase!B2:H144,{2}, FALSE), TRUE)=TRUE, IF(IFERROR(VLOOKUP(E1367,Store_SRP!B2:H110,{2}, FALSE), TRUE)=TRUE,VLOOKUP(E1367,Store_VAM!B2:H273,{2}, FALSE),VLOOKUP(E1367,Store_SRP!B2:H110,{2}, FALSE)), VLOOKUP(E1367,Store_Showcase!B2:H144,{2}, FALSE))</f>
      </c>
      <c r="G1367">
        <v>655324</v>
      </c>
      <c r="H1367" t="s">
        <v>608</v>
      </c>
      <c r="I1367" s="8" t="s">
        <v>2776</v>
      </c>
      <c r="J1367" t="s">
        <v>36</v>
      </c>
      <c r="K1367" s="8">
        <f>IF(J1367="PCK", I1367, 0)</f>
      </c>
      <c r="L1367" s="8">
        <f>IF(J1367="KLS", I1367, IF(J1367="PCK", I1367*VLOOKUP(G1367,Sku_Consolidated!A2:U957,21, FALSE),I1367*VLOOKUP(G1367,Sku_Consolidated!A2:U957,21, FALSE)))</f>
      </c>
      <c r="M1367" s="8">
        <f>IF(J1367="PCS", I1367, 0)</f>
      </c>
      <c r="N1367" s="8" t="s">
        <v>2912</v>
      </c>
      <c r="O1367" s="8">
        <f>N1367 * VLOOKUP(E1367&amp;VLOOKUP(G1367,Sku_Consolidated!A2:Q957,17,FALSE),Sku_CommRate!A2:E1002, 5, FALSE)</f>
      </c>
      <c r="P1367" s="8">
        <f>N1367 - O1367</f>
      </c>
      <c r="Q1367">
        <f>VLOOKUP(G1367,Sku_Consolidated!A2:G957,7, FALSE)</f>
      </c>
      <c r="R1367">
        <f>IF(IFERROR(VLOOKUP(E1367,Store_Showcase!B2:H144,7, FALSE), TRUE)=TRUE, IF(IFERROR(VLOOKUP(E1367,Store_SRP!B2:H110,7, FALSE), TRUE)=TRUE,VLOOKUP(E1367,Store_VAM!B2:H273,7, FALSE),VLOOKUP(E1367,Store_SRP!B2:H110,7, FALSE)), VLOOKUP(E1367,Store_Showcase!B2:H144,7, FALSE))</f>
      </c>
      <c r="S1367">
        <f>IF(IFERROR(VLOOKUP(E1367,Store_Showcase!B2:I144,8, FALSE), TRUE)=TRUE, IF(IFERROR(VLOOKUP(E1367,Store_SRP!B2:I110,8, FALSE), TRUE)=TRUE,VLOOKUP(E1367,Store_VAM!B2:I273,8, FALSE),VLOOKUP(E1367,Store_SRP!B2:I110,8, FALSE)), VLOOKUP(E1367,Store_Showcase!B2:I144,8, FALSE))</f>
      </c>
      <c r="T1367">
        <f>VLOOKUP(G1367,Sku_Consolidated!A2:R957,18,FALSE)</f>
      </c>
      <c r="U1367">
        <v>6249</v>
      </c>
      <c r="V1367">
        <f>IF(VLOOKUP(G1367,Sku_Consolidated!A2:S957,19,FALSE)="SHOWCASE", VLOOKUP(E1367,Store_Showcase!B2:L144,11, FALSE), IF(VLOOKUP(G1367,Sku_Consolidated!A2:S957,19,FALSE)="VAM",VLOOKUP(E1367,Store_VAM!B2:L273,11, FALSE),VLOOKUP(E1367,Store_SRP!B2:L110,11, FALSE)))</f>
      </c>
      <c r="W1367">
        <f>VLOOKUP(G1367,Sku_Consolidated!A2:W957,11,FALSE)</f>
      </c>
      <c r="X1367">
        <f>VLOOKUP(G1367,Sku_Consolidated!A2:H957,8,FALSE)</f>
      </c>
      <c r="Y1367">
        <f>VLOOKUP(G1367,Sku_Consolidated!A2:I957,9,FALSE)</f>
      </c>
      <c r="Z1367" t="s">
        <v>38</v>
      </c>
      <c r="AA1367">
        <f>VLOOKUP(G1367,Sku_Consolidated!A2:E957,5,FALSE)</f>
      </c>
      <c r="AB1367">
        <f>IF(VLOOKUP(G1367,Sku_Consolidated!A2:S957,19,FALSE)="SHOWCASE", VLOOKUP(E1367,Store_Showcase!B2:N144,13, FALSE), IF(VLOOKUP(G1367,Sku_Consolidated!A2:S957,19,FALSE)="VAM",VLOOKUP(E1367,Store_VAM!B2:N273,13, FALSE),VLOOKUP(E1367,Store_SRP!B2:N110,13, FALSE)))</f>
      </c>
      <c r="AC1367">
        <f>IF(IFERROR(AB1367,TRUE)=TRUE, "-","OK")</f>
      </c>
      <c r="AD1367" s="8" t="s">
        <v>2912</v>
      </c>
      <c r="AE1367" s="8" t="s">
        <v>39</v>
      </c>
      <c r="AF1367">
        <f>IF(IFERROR(VLOOKUP(E1367,Store_Showcase!B2:H144,{5}, FALSE), TRUE)=TRUE, IF(IFERROR(VLOOKUP(E1367,Store_SRP!B2:H110,{5}, FALSE), TRUE)=TRUE,VLOOKUP(E1367,Store_VAM!B2:H273,{5}, FALSE),VLOOKUP(E1367,Store_SRP!B2:H110,{5}, FALSE)), VLOOKUP(E1367,Store_Showcase!B2:H144,{5}, FALSE))</f>
      </c>
      <c r="AG1367">
        <f>IF(IFERROR(VLOOKUP(E1367,Store_Showcase!B2:H144,{6}, FALSE), TRUE)=TRUE, IF(IFERROR(VLOOKUP(E1367,Store_SRP!B2:H110,{6}, FALSE), TRUE)=TRUE,VLOOKUP(E1367,Store_VAM!B2:H273,{6}, FALSE),VLOOKUP(E1367,Store_SRP!B2:H110,{6}, FALSE)), VLOOKUP(E1367,Store_Showcase!B2:H144,{6}, FALSE))</f>
      </c>
      <c r="AH1367">
        <f>VLOOKUP(G1367,Sku_Consolidated!A2:R957,18,FALSE)</f>
      </c>
      <c r="AI1367">
        <f>VLOOKUP(G1367,Sku_Consolidated!A2:S957,19,FALSE)</f>
      </c>
      <c r="AJ1367">
        <f>VLOOKUP(G1367,Sku_Consolidated!A2:T957,20,FALSE)</f>
      </c>
    </row>
    <row r="1368" spans="1:36" x14ac:dyDescent="0.25">
      <c r="A1368">
        <v>2024</v>
      </c>
      <c r="B1368" t="s">
        <v>31</v>
      </c>
      <c r="C1368" t="s">
        <v>32</v>
      </c>
      <c r="D1368" t="s">
        <v>33</v>
      </c>
      <c r="E1368">
        <v>717</v>
      </c>
      <c r="F1368">
        <f>IF(IFERROR(VLOOKUP(E1368,Store_Showcase!B2:H144,{2}, FALSE), TRUE)=TRUE, IF(IFERROR(VLOOKUP(E1368,Store_SRP!B2:H110,{2}, FALSE), TRUE)=TRUE,VLOOKUP(E1368,Store_VAM!B2:H273,{2}, FALSE),VLOOKUP(E1368,Store_SRP!B2:H110,{2}, FALSE)), VLOOKUP(E1368,Store_Showcase!B2:H144,{2}, FALSE))</f>
      </c>
      <c r="G1368">
        <v>655281</v>
      </c>
      <c r="H1368" t="s">
        <v>40</v>
      </c>
      <c r="I1368" s="8" t="s">
        <v>2776</v>
      </c>
      <c r="J1368" t="s">
        <v>36</v>
      </c>
      <c r="K1368" s="8">
        <f>IF(J1368="PCK", I1368, 0)</f>
      </c>
      <c r="L1368" s="8">
        <f>IF(J1368="KLS", I1368, IF(J1368="PCK", I1368*VLOOKUP(G1368,Sku_Consolidated!A2:U957,21, FALSE),I1368*VLOOKUP(G1368,Sku_Consolidated!A2:U957,21, FALSE)))</f>
      </c>
      <c r="M1368" s="8">
        <f>IF(J1368="PCS", I1368, 0)</f>
      </c>
      <c r="N1368" s="8" t="s">
        <v>2913</v>
      </c>
      <c r="O1368" s="8">
        <f>N1368 * VLOOKUP(E1368&amp;VLOOKUP(G1368,Sku_Consolidated!A2:Q957,17,FALSE),Sku_CommRate!A2:E1002, 5, FALSE)</f>
      </c>
      <c r="P1368" s="8">
        <f>N1368 - O1368</f>
      </c>
      <c r="Q1368">
        <f>VLOOKUP(G1368,Sku_Consolidated!A2:G957,7, FALSE)</f>
      </c>
      <c r="R1368">
        <f>IF(IFERROR(VLOOKUP(E1368,Store_Showcase!B2:H144,7, FALSE), TRUE)=TRUE, IF(IFERROR(VLOOKUP(E1368,Store_SRP!B2:H110,7, FALSE), TRUE)=TRUE,VLOOKUP(E1368,Store_VAM!B2:H273,7, FALSE),VLOOKUP(E1368,Store_SRP!B2:H110,7, FALSE)), VLOOKUP(E1368,Store_Showcase!B2:H144,7, FALSE))</f>
      </c>
      <c r="S1368">
        <f>IF(IFERROR(VLOOKUP(E1368,Store_Showcase!B2:I144,8, FALSE), TRUE)=TRUE, IF(IFERROR(VLOOKUP(E1368,Store_SRP!B2:I110,8, FALSE), TRUE)=TRUE,VLOOKUP(E1368,Store_VAM!B2:I273,8, FALSE),VLOOKUP(E1368,Store_SRP!B2:I110,8, FALSE)), VLOOKUP(E1368,Store_Showcase!B2:I144,8, FALSE))</f>
      </c>
      <c r="T1368">
        <f>VLOOKUP(G1368,Sku_Consolidated!A2:R957,18,FALSE)</f>
      </c>
      <c r="U1368">
        <v>6216</v>
      </c>
      <c r="V1368">
        <f>IF(VLOOKUP(G1368,Sku_Consolidated!A2:S957,19,FALSE)="SHOWCASE", VLOOKUP(E1368,Store_Showcase!B2:L144,11, FALSE), IF(VLOOKUP(G1368,Sku_Consolidated!A2:S957,19,FALSE)="VAM",VLOOKUP(E1368,Store_VAM!B2:L273,11, FALSE),VLOOKUP(E1368,Store_SRP!B2:L110,11, FALSE)))</f>
      </c>
      <c r="W1368">
        <f>VLOOKUP(G1368,Sku_Consolidated!A2:W957,11,FALSE)</f>
      </c>
      <c r="X1368">
        <f>VLOOKUP(G1368,Sku_Consolidated!A2:H957,8,FALSE)</f>
      </c>
      <c r="Y1368">
        <f>VLOOKUP(G1368,Sku_Consolidated!A2:I957,9,FALSE)</f>
      </c>
      <c r="Z1368" t="s">
        <v>38</v>
      </c>
      <c r="AA1368">
        <f>VLOOKUP(G1368,Sku_Consolidated!A2:E957,5,FALSE)</f>
      </c>
      <c r="AB1368">
        <f>IF(VLOOKUP(G1368,Sku_Consolidated!A2:S957,19,FALSE)="SHOWCASE", VLOOKUP(E1368,Store_Showcase!B2:N144,13, FALSE), IF(VLOOKUP(G1368,Sku_Consolidated!A2:S957,19,FALSE)="VAM",VLOOKUP(E1368,Store_VAM!B2:N273,13, FALSE),VLOOKUP(E1368,Store_SRP!B2:N110,13, FALSE)))</f>
      </c>
      <c r="AC1368">
        <f>IF(IFERROR(AB1368,TRUE)=TRUE, "-","OK")</f>
      </c>
      <c r="AD1368" s="8" t="s">
        <v>2913</v>
      </c>
      <c r="AE1368" s="8" t="s">
        <v>39</v>
      </c>
      <c r="AF1368">
        <f>IF(IFERROR(VLOOKUP(E1368,Store_Showcase!B2:H144,{5}, FALSE), TRUE)=TRUE, IF(IFERROR(VLOOKUP(E1368,Store_SRP!B2:H110,{5}, FALSE), TRUE)=TRUE,VLOOKUP(E1368,Store_VAM!B2:H273,{5}, FALSE),VLOOKUP(E1368,Store_SRP!B2:H110,{5}, FALSE)), VLOOKUP(E1368,Store_Showcase!B2:H144,{5}, FALSE))</f>
      </c>
      <c r="AG1368">
        <f>IF(IFERROR(VLOOKUP(E1368,Store_Showcase!B2:H144,{6}, FALSE), TRUE)=TRUE, IF(IFERROR(VLOOKUP(E1368,Store_SRP!B2:H110,{6}, FALSE), TRUE)=TRUE,VLOOKUP(E1368,Store_VAM!B2:H273,{6}, FALSE),VLOOKUP(E1368,Store_SRP!B2:H110,{6}, FALSE)), VLOOKUP(E1368,Store_Showcase!B2:H144,{6}, FALSE))</f>
      </c>
      <c r="AH1368">
        <f>VLOOKUP(G1368,Sku_Consolidated!A2:R957,18,FALSE)</f>
      </c>
      <c r="AI1368">
        <f>VLOOKUP(G1368,Sku_Consolidated!A2:S957,19,FALSE)</f>
      </c>
      <c r="AJ1368">
        <f>VLOOKUP(G1368,Sku_Consolidated!A2:T957,20,FALSE)</f>
      </c>
    </row>
    <row r="1369" spans="1:36" x14ac:dyDescent="0.25">
      <c r="A1369">
        <v>2024</v>
      </c>
      <c r="B1369" t="s">
        <v>31</v>
      </c>
      <c r="C1369" t="s">
        <v>32</v>
      </c>
      <c r="D1369" t="s">
        <v>33</v>
      </c>
      <c r="E1369">
        <v>205</v>
      </c>
      <c r="F1369">
        <f>IF(IFERROR(VLOOKUP(E1369,Store_Showcase!B2:H144,{2}, FALSE), TRUE)=TRUE, IF(IFERROR(VLOOKUP(E1369,Store_SRP!B2:H110,{2}, FALSE), TRUE)=TRUE,VLOOKUP(E1369,Store_VAM!B2:H273,{2}, FALSE),VLOOKUP(E1369,Store_SRP!B2:H110,{2}, FALSE)), VLOOKUP(E1369,Store_Showcase!B2:H144,{2}, FALSE))</f>
      </c>
      <c r="G1369">
        <v>670205</v>
      </c>
      <c r="H1369" t="s">
        <v>1586</v>
      </c>
      <c r="I1369" s="8" t="s">
        <v>2914</v>
      </c>
      <c r="J1369" t="s">
        <v>36</v>
      </c>
      <c r="K1369" s="8">
        <f>IF(J1369="PCK", I1369, 0)</f>
      </c>
      <c r="L1369" s="8">
        <f>IF(J1369="KLS", I1369, IF(J1369="PCK", I1369*VLOOKUP(G1369,Sku_Consolidated!A2:U957,21, FALSE),I1369*VLOOKUP(G1369,Sku_Consolidated!A2:U957,21, FALSE)))</f>
      </c>
      <c r="M1369" s="8">
        <f>IF(J1369="PCS", I1369, 0)</f>
      </c>
      <c r="N1369" s="8" t="s">
        <v>2915</v>
      </c>
      <c r="O1369" s="8">
        <f>N1369 * VLOOKUP(E1369&amp;VLOOKUP(G1369,Sku_Consolidated!A2:Q957,17,FALSE),Sku_CommRate!A2:E1002, 5, FALSE)</f>
      </c>
      <c r="P1369" s="8">
        <f>N1369 - O1369</f>
      </c>
      <c r="Q1369">
        <f>VLOOKUP(G1369,Sku_Consolidated!A2:G957,7, FALSE)</f>
      </c>
      <c r="R1369">
        <f>IF(IFERROR(VLOOKUP(E1369,Store_Showcase!B2:H144,7, FALSE), TRUE)=TRUE, IF(IFERROR(VLOOKUP(E1369,Store_SRP!B2:H110,7, FALSE), TRUE)=TRUE,VLOOKUP(E1369,Store_VAM!B2:H273,7, FALSE),VLOOKUP(E1369,Store_SRP!B2:H110,7, FALSE)), VLOOKUP(E1369,Store_Showcase!B2:H144,7, FALSE))</f>
      </c>
      <c r="S1369">
        <f>IF(IFERROR(VLOOKUP(E1369,Store_Showcase!B2:I144,8, FALSE), TRUE)=TRUE, IF(IFERROR(VLOOKUP(E1369,Store_SRP!B2:I110,8, FALSE), TRUE)=TRUE,VLOOKUP(E1369,Store_VAM!B2:I273,8, FALSE),VLOOKUP(E1369,Store_SRP!B2:I110,8, FALSE)), VLOOKUP(E1369,Store_Showcase!B2:I144,8, FALSE))</f>
      </c>
      <c r="T1369">
        <f>VLOOKUP(G1369,Sku_Consolidated!A2:R957,18,FALSE)</f>
      </c>
      <c r="U1369">
        <v>8433</v>
      </c>
      <c r="V1369">
        <f>IF(VLOOKUP(G1369,Sku_Consolidated!A2:S957,19,FALSE)="SHOWCASE", VLOOKUP(E1369,Store_Showcase!B2:L144,11, FALSE), IF(VLOOKUP(G1369,Sku_Consolidated!A2:S957,19,FALSE)="VAM",VLOOKUP(E1369,Store_VAM!B2:L273,11, FALSE),VLOOKUP(E1369,Store_SRP!B2:L110,11, FALSE)))</f>
      </c>
      <c r="W1369">
        <f>VLOOKUP(G1369,Sku_Consolidated!A2:W957,11,FALSE)</f>
      </c>
      <c r="X1369">
        <f>VLOOKUP(G1369,Sku_Consolidated!A2:H957,8,FALSE)</f>
      </c>
      <c r="Y1369">
        <f>VLOOKUP(G1369,Sku_Consolidated!A2:I957,9,FALSE)</f>
      </c>
      <c r="Z1369" t="s">
        <v>38</v>
      </c>
      <c r="AA1369">
        <f>VLOOKUP(G1369,Sku_Consolidated!A2:E957,5,FALSE)</f>
      </c>
      <c r="AB1369">
        <f>IF(VLOOKUP(G1369,Sku_Consolidated!A2:S957,19,FALSE)="SHOWCASE", VLOOKUP(E1369,Store_Showcase!B2:N144,13, FALSE), IF(VLOOKUP(G1369,Sku_Consolidated!A2:S957,19,FALSE)="VAM",VLOOKUP(E1369,Store_VAM!B2:N273,13, FALSE),VLOOKUP(E1369,Store_SRP!B2:N110,13, FALSE)))</f>
      </c>
      <c r="AC1369">
        <f>IF(IFERROR(AB1369,TRUE)=TRUE, "-","OK")</f>
      </c>
      <c r="AD1369" s="8" t="s">
        <v>2916</v>
      </c>
      <c r="AE1369" s="8" t="s">
        <v>2917</v>
      </c>
      <c r="AF1369">
        <f>IF(IFERROR(VLOOKUP(E1369,Store_Showcase!B2:H144,{5}, FALSE), TRUE)=TRUE, IF(IFERROR(VLOOKUP(E1369,Store_SRP!B2:H110,{5}, FALSE), TRUE)=TRUE,VLOOKUP(E1369,Store_VAM!B2:H273,{5}, FALSE),VLOOKUP(E1369,Store_SRP!B2:H110,{5}, FALSE)), VLOOKUP(E1369,Store_Showcase!B2:H144,{5}, FALSE))</f>
      </c>
      <c r="AG1369">
        <f>IF(IFERROR(VLOOKUP(E1369,Store_Showcase!B2:H144,{6}, FALSE), TRUE)=TRUE, IF(IFERROR(VLOOKUP(E1369,Store_SRP!B2:H110,{6}, FALSE), TRUE)=TRUE,VLOOKUP(E1369,Store_VAM!B2:H273,{6}, FALSE),VLOOKUP(E1369,Store_SRP!B2:H110,{6}, FALSE)), VLOOKUP(E1369,Store_Showcase!B2:H144,{6}, FALSE))</f>
      </c>
      <c r="AH1369">
        <f>VLOOKUP(G1369,Sku_Consolidated!A2:R957,18,FALSE)</f>
      </c>
      <c r="AI1369">
        <f>VLOOKUP(G1369,Sku_Consolidated!A2:S957,19,FALSE)</f>
      </c>
      <c r="AJ1369">
        <f>VLOOKUP(G1369,Sku_Consolidated!A2:T957,20,FALSE)</f>
      </c>
    </row>
    <row r="1370" spans="1:36" x14ac:dyDescent="0.25">
      <c r="A1370">
        <v>2024</v>
      </c>
      <c r="B1370" t="s">
        <v>31</v>
      </c>
      <c r="C1370" t="s">
        <v>32</v>
      </c>
      <c r="D1370" t="s">
        <v>33</v>
      </c>
      <c r="E1370">
        <v>481</v>
      </c>
      <c r="F1370">
        <f>IF(IFERROR(VLOOKUP(E1370,Store_Showcase!B2:H144,{2}, FALSE), TRUE)=TRUE, IF(IFERROR(VLOOKUP(E1370,Store_SRP!B2:H110,{2}, FALSE), TRUE)=TRUE,VLOOKUP(E1370,Store_VAM!B2:H273,{2}, FALSE),VLOOKUP(E1370,Store_SRP!B2:H110,{2}, FALSE)), VLOOKUP(E1370,Store_Showcase!B2:H144,{2}, FALSE))</f>
      </c>
      <c r="G1370">
        <v>655818</v>
      </c>
      <c r="H1370" t="s">
        <v>2918</v>
      </c>
      <c r="I1370" s="8" t="s">
        <v>2919</v>
      </c>
      <c r="J1370" t="s">
        <v>36</v>
      </c>
      <c r="K1370" s="8">
        <f>IF(J1370="PCK", I1370, 0)</f>
      </c>
      <c r="L1370" s="8">
        <f>IF(J1370="KLS", I1370, IF(J1370="PCK", I1370*VLOOKUP(G1370,Sku_Consolidated!A2:U957,21, FALSE),I1370*VLOOKUP(G1370,Sku_Consolidated!A2:U957,21, FALSE)))</f>
      </c>
      <c r="M1370" s="8">
        <f>IF(J1370="PCS", I1370, 0)</f>
      </c>
      <c r="N1370" s="8" t="s">
        <v>2920</v>
      </c>
      <c r="O1370" s="8">
        <f>N1370 * VLOOKUP(E1370&amp;VLOOKUP(G1370,Sku_Consolidated!A2:Q957,17,FALSE),Sku_CommRate!A2:E1002, 5, FALSE)</f>
      </c>
      <c r="P1370" s="8">
        <f>N1370 - O1370</f>
      </c>
      <c r="Q1370">
        <f>VLOOKUP(G1370,Sku_Consolidated!A2:G957,7, FALSE)</f>
      </c>
      <c r="R1370">
        <f>IF(IFERROR(VLOOKUP(E1370,Store_Showcase!B2:H144,7, FALSE), TRUE)=TRUE, IF(IFERROR(VLOOKUP(E1370,Store_SRP!B2:H110,7, FALSE), TRUE)=TRUE,VLOOKUP(E1370,Store_VAM!B2:H273,7, FALSE),VLOOKUP(E1370,Store_SRP!B2:H110,7, FALSE)), VLOOKUP(E1370,Store_Showcase!B2:H144,7, FALSE))</f>
      </c>
      <c r="S1370">
        <f>IF(IFERROR(VLOOKUP(E1370,Store_Showcase!B2:I144,8, FALSE), TRUE)=TRUE, IF(IFERROR(VLOOKUP(E1370,Store_SRP!B2:I110,8, FALSE), TRUE)=TRUE,VLOOKUP(E1370,Store_VAM!B2:I273,8, FALSE),VLOOKUP(E1370,Store_SRP!B2:I110,8, FALSE)), VLOOKUP(E1370,Store_Showcase!B2:I144,8, FALSE))</f>
      </c>
      <c r="T1370">
        <f>VLOOKUP(G1370,Sku_Consolidated!A2:R957,18,FALSE)</f>
      </c>
      <c r="U1370">
        <v>6475</v>
      </c>
      <c r="V1370">
        <f>IF(VLOOKUP(G1370,Sku_Consolidated!A2:S957,19,FALSE)="SHOWCASE", VLOOKUP(E1370,Store_Showcase!B2:L144,11, FALSE), IF(VLOOKUP(G1370,Sku_Consolidated!A2:S957,19,FALSE)="VAM",VLOOKUP(E1370,Store_VAM!B2:L273,11, FALSE),VLOOKUP(E1370,Store_SRP!B2:L110,11, FALSE)))</f>
      </c>
      <c r="W1370">
        <f>VLOOKUP(G1370,Sku_Consolidated!A2:W957,11,FALSE)</f>
      </c>
      <c r="X1370">
        <f>VLOOKUP(G1370,Sku_Consolidated!A2:H957,8,FALSE)</f>
      </c>
      <c r="Y1370">
        <f>VLOOKUP(G1370,Sku_Consolidated!A2:I957,9,FALSE)</f>
      </c>
      <c r="Z1370" t="s">
        <v>38</v>
      </c>
      <c r="AA1370">
        <f>VLOOKUP(G1370,Sku_Consolidated!A2:E957,5,FALSE)</f>
      </c>
      <c r="AB1370">
        <f>IF(VLOOKUP(G1370,Sku_Consolidated!A2:S957,19,FALSE)="SHOWCASE", VLOOKUP(E1370,Store_Showcase!B2:N144,13, FALSE), IF(VLOOKUP(G1370,Sku_Consolidated!A2:S957,19,FALSE)="VAM",VLOOKUP(E1370,Store_VAM!B2:N273,13, FALSE),VLOOKUP(E1370,Store_SRP!B2:N110,13, FALSE)))</f>
      </c>
      <c r="AC1370">
        <f>IF(IFERROR(AB1370,TRUE)=TRUE, "-","OK")</f>
      </c>
      <c r="AD1370" s="8" t="s">
        <v>2920</v>
      </c>
      <c r="AE1370" s="8" t="s">
        <v>39</v>
      </c>
      <c r="AF1370">
        <f>IF(IFERROR(VLOOKUP(E1370,Store_Showcase!B2:H144,{5}, FALSE), TRUE)=TRUE, IF(IFERROR(VLOOKUP(E1370,Store_SRP!B2:H110,{5}, FALSE), TRUE)=TRUE,VLOOKUP(E1370,Store_VAM!B2:H273,{5}, FALSE),VLOOKUP(E1370,Store_SRP!B2:H110,{5}, FALSE)), VLOOKUP(E1370,Store_Showcase!B2:H144,{5}, FALSE))</f>
      </c>
      <c r="AG1370">
        <f>IF(IFERROR(VLOOKUP(E1370,Store_Showcase!B2:H144,{6}, FALSE), TRUE)=TRUE, IF(IFERROR(VLOOKUP(E1370,Store_SRP!B2:H110,{6}, FALSE), TRUE)=TRUE,VLOOKUP(E1370,Store_VAM!B2:H273,{6}, FALSE),VLOOKUP(E1370,Store_SRP!B2:H110,{6}, FALSE)), VLOOKUP(E1370,Store_Showcase!B2:H144,{6}, FALSE))</f>
      </c>
      <c r="AH1370">
        <f>VLOOKUP(G1370,Sku_Consolidated!A2:R957,18,FALSE)</f>
      </c>
      <c r="AI1370">
        <f>VLOOKUP(G1370,Sku_Consolidated!A2:S957,19,FALSE)</f>
      </c>
      <c r="AJ1370">
        <f>VLOOKUP(G1370,Sku_Consolidated!A2:T957,20,FALSE)</f>
      </c>
    </row>
    <row r="1371" spans="1:36" x14ac:dyDescent="0.25">
      <c r="A1371">
        <v>2024</v>
      </c>
      <c r="B1371" t="s">
        <v>31</v>
      </c>
      <c r="C1371" t="s">
        <v>32</v>
      </c>
      <c r="D1371" t="s">
        <v>33</v>
      </c>
      <c r="E1371">
        <v>231</v>
      </c>
      <c r="F1371">
        <f>IF(IFERROR(VLOOKUP(E1371,Store_Showcase!B2:H144,{2}, FALSE), TRUE)=TRUE, IF(IFERROR(VLOOKUP(E1371,Store_SRP!B2:H110,{2}, FALSE), TRUE)=TRUE,VLOOKUP(E1371,Store_VAM!B2:H273,{2}, FALSE),VLOOKUP(E1371,Store_SRP!B2:H110,{2}, FALSE)), VLOOKUP(E1371,Store_Showcase!B2:H144,{2}, FALSE))</f>
      </c>
      <c r="G1371">
        <v>655910</v>
      </c>
      <c r="H1371" t="s">
        <v>1560</v>
      </c>
      <c r="I1371" s="8" t="s">
        <v>2921</v>
      </c>
      <c r="J1371" t="s">
        <v>36</v>
      </c>
      <c r="K1371" s="8">
        <f>IF(J1371="PCK", I1371, 0)</f>
      </c>
      <c r="L1371" s="8">
        <f>IF(J1371="KLS", I1371, IF(J1371="PCK", I1371*VLOOKUP(G1371,Sku_Consolidated!A2:U957,21, FALSE),I1371*VLOOKUP(G1371,Sku_Consolidated!A2:U957,21, FALSE)))</f>
      </c>
      <c r="M1371" s="8">
        <f>IF(J1371="PCS", I1371, 0)</f>
      </c>
      <c r="N1371" s="8" t="s">
        <v>2922</v>
      </c>
      <c r="O1371" s="8">
        <f>N1371 * VLOOKUP(E1371&amp;VLOOKUP(G1371,Sku_Consolidated!A2:Q957,17,FALSE),Sku_CommRate!A2:E1002, 5, FALSE)</f>
      </c>
      <c r="P1371" s="8">
        <f>N1371 - O1371</f>
      </c>
      <c r="Q1371">
        <f>VLOOKUP(G1371,Sku_Consolidated!A2:G957,7, FALSE)</f>
      </c>
      <c r="R1371">
        <f>IF(IFERROR(VLOOKUP(E1371,Store_Showcase!B2:H144,7, FALSE), TRUE)=TRUE, IF(IFERROR(VLOOKUP(E1371,Store_SRP!B2:H110,7, FALSE), TRUE)=TRUE,VLOOKUP(E1371,Store_VAM!B2:H273,7, FALSE),VLOOKUP(E1371,Store_SRP!B2:H110,7, FALSE)), VLOOKUP(E1371,Store_Showcase!B2:H144,7, FALSE))</f>
      </c>
      <c r="S1371">
        <f>IF(IFERROR(VLOOKUP(E1371,Store_Showcase!B2:I144,8, FALSE), TRUE)=TRUE, IF(IFERROR(VLOOKUP(E1371,Store_SRP!B2:I110,8, FALSE), TRUE)=TRUE,VLOOKUP(E1371,Store_VAM!B2:I273,8, FALSE),VLOOKUP(E1371,Store_SRP!B2:I110,8, FALSE)), VLOOKUP(E1371,Store_Showcase!B2:I144,8, FALSE))</f>
      </c>
      <c r="T1371">
        <f>VLOOKUP(G1371,Sku_Consolidated!A2:R957,18,FALSE)</f>
      </c>
      <c r="U1371">
        <v>6504</v>
      </c>
      <c r="V1371">
        <f>IF(VLOOKUP(G1371,Sku_Consolidated!A2:S957,19,FALSE)="SHOWCASE", VLOOKUP(E1371,Store_Showcase!B2:L144,11, FALSE), IF(VLOOKUP(G1371,Sku_Consolidated!A2:S957,19,FALSE)="VAM",VLOOKUP(E1371,Store_VAM!B2:L273,11, FALSE),VLOOKUP(E1371,Store_SRP!B2:L110,11, FALSE)))</f>
      </c>
      <c r="W1371">
        <f>VLOOKUP(G1371,Sku_Consolidated!A2:W957,11,FALSE)</f>
      </c>
      <c r="X1371">
        <f>VLOOKUP(G1371,Sku_Consolidated!A2:H957,8,FALSE)</f>
      </c>
      <c r="Y1371">
        <f>VLOOKUP(G1371,Sku_Consolidated!A2:I957,9,FALSE)</f>
      </c>
      <c r="Z1371" t="s">
        <v>38</v>
      </c>
      <c r="AA1371">
        <f>VLOOKUP(G1371,Sku_Consolidated!A2:E957,5,FALSE)</f>
      </c>
      <c r="AB1371">
        <f>IF(VLOOKUP(G1371,Sku_Consolidated!A2:S957,19,FALSE)="SHOWCASE", VLOOKUP(E1371,Store_Showcase!B2:N144,13, FALSE), IF(VLOOKUP(G1371,Sku_Consolidated!A2:S957,19,FALSE)="VAM",VLOOKUP(E1371,Store_VAM!B2:N273,13, FALSE),VLOOKUP(E1371,Store_SRP!B2:N110,13, FALSE)))</f>
      </c>
      <c r="AC1371">
        <f>IF(IFERROR(AB1371,TRUE)=TRUE, "-","OK")</f>
      </c>
      <c r="AD1371" s="8" t="s">
        <v>2923</v>
      </c>
      <c r="AE1371" s="8" t="s">
        <v>2924</v>
      </c>
      <c r="AF1371">
        <f>IF(IFERROR(VLOOKUP(E1371,Store_Showcase!B2:H144,{5}, FALSE), TRUE)=TRUE, IF(IFERROR(VLOOKUP(E1371,Store_SRP!B2:H110,{5}, FALSE), TRUE)=TRUE,VLOOKUP(E1371,Store_VAM!B2:H273,{5}, FALSE),VLOOKUP(E1371,Store_SRP!B2:H110,{5}, FALSE)), VLOOKUP(E1371,Store_Showcase!B2:H144,{5}, FALSE))</f>
      </c>
      <c r="AG1371">
        <f>IF(IFERROR(VLOOKUP(E1371,Store_Showcase!B2:H144,{6}, FALSE), TRUE)=TRUE, IF(IFERROR(VLOOKUP(E1371,Store_SRP!B2:H110,{6}, FALSE), TRUE)=TRUE,VLOOKUP(E1371,Store_VAM!B2:H273,{6}, FALSE),VLOOKUP(E1371,Store_SRP!B2:H110,{6}, FALSE)), VLOOKUP(E1371,Store_Showcase!B2:H144,{6}, FALSE))</f>
      </c>
      <c r="AH1371">
        <f>VLOOKUP(G1371,Sku_Consolidated!A2:R957,18,FALSE)</f>
      </c>
      <c r="AI1371">
        <f>VLOOKUP(G1371,Sku_Consolidated!A2:S957,19,FALSE)</f>
      </c>
      <c r="AJ1371">
        <f>VLOOKUP(G1371,Sku_Consolidated!A2:T957,20,FALSE)</f>
      </c>
    </row>
    <row r="1372" spans="1:36" x14ac:dyDescent="0.25">
      <c r="A1372">
        <v>2024</v>
      </c>
      <c r="B1372" t="s">
        <v>31</v>
      </c>
      <c r="C1372" t="s">
        <v>32</v>
      </c>
      <c r="D1372" t="s">
        <v>33</v>
      </c>
      <c r="E1372">
        <v>210</v>
      </c>
      <c r="F1372">
        <f>IF(IFERROR(VLOOKUP(E1372,Store_Showcase!B2:H144,{2}, FALSE), TRUE)=TRUE, IF(IFERROR(VLOOKUP(E1372,Store_SRP!B2:H110,{2}, FALSE), TRUE)=TRUE,VLOOKUP(E1372,Store_VAM!B2:H273,{2}, FALSE),VLOOKUP(E1372,Store_SRP!B2:H110,{2}, FALSE)), VLOOKUP(E1372,Store_Showcase!B2:H144,{2}, FALSE))</f>
      </c>
      <c r="G1372">
        <v>655281</v>
      </c>
      <c r="H1372" t="s">
        <v>40</v>
      </c>
      <c r="I1372" s="8" t="s">
        <v>2925</v>
      </c>
      <c r="J1372" t="s">
        <v>36</v>
      </c>
      <c r="K1372" s="8">
        <f>IF(J1372="PCK", I1372, 0)</f>
      </c>
      <c r="L1372" s="8">
        <f>IF(J1372="KLS", I1372, IF(J1372="PCK", I1372*VLOOKUP(G1372,Sku_Consolidated!A2:U957,21, FALSE),I1372*VLOOKUP(G1372,Sku_Consolidated!A2:U957,21, FALSE)))</f>
      </c>
      <c r="M1372" s="8">
        <f>IF(J1372="PCS", I1372, 0)</f>
      </c>
      <c r="N1372" s="8" t="s">
        <v>2926</v>
      </c>
      <c r="O1372" s="8">
        <f>N1372 * VLOOKUP(E1372&amp;VLOOKUP(G1372,Sku_Consolidated!A2:Q957,17,FALSE),Sku_CommRate!A2:E1002, 5, FALSE)</f>
      </c>
      <c r="P1372" s="8">
        <f>N1372 - O1372</f>
      </c>
      <c r="Q1372">
        <f>VLOOKUP(G1372,Sku_Consolidated!A2:G957,7, FALSE)</f>
      </c>
      <c r="R1372">
        <f>IF(IFERROR(VLOOKUP(E1372,Store_Showcase!B2:H144,7, FALSE), TRUE)=TRUE, IF(IFERROR(VLOOKUP(E1372,Store_SRP!B2:H110,7, FALSE), TRUE)=TRUE,VLOOKUP(E1372,Store_VAM!B2:H273,7, FALSE),VLOOKUP(E1372,Store_SRP!B2:H110,7, FALSE)), VLOOKUP(E1372,Store_Showcase!B2:H144,7, FALSE))</f>
      </c>
      <c r="S1372">
        <f>IF(IFERROR(VLOOKUP(E1372,Store_Showcase!B2:I144,8, FALSE), TRUE)=TRUE, IF(IFERROR(VLOOKUP(E1372,Store_SRP!B2:I110,8, FALSE), TRUE)=TRUE,VLOOKUP(E1372,Store_VAM!B2:I273,8, FALSE),VLOOKUP(E1372,Store_SRP!B2:I110,8, FALSE)), VLOOKUP(E1372,Store_Showcase!B2:I144,8, FALSE))</f>
      </c>
      <c r="T1372">
        <f>VLOOKUP(G1372,Sku_Consolidated!A2:R957,18,FALSE)</f>
      </c>
      <c r="U1372">
        <v>6216</v>
      </c>
      <c r="V1372">
        <f>IF(VLOOKUP(G1372,Sku_Consolidated!A2:S957,19,FALSE)="SHOWCASE", VLOOKUP(E1372,Store_Showcase!B2:L144,11, FALSE), IF(VLOOKUP(G1372,Sku_Consolidated!A2:S957,19,FALSE)="VAM",VLOOKUP(E1372,Store_VAM!B2:L273,11, FALSE),VLOOKUP(E1372,Store_SRP!B2:L110,11, FALSE)))</f>
      </c>
      <c r="W1372">
        <f>VLOOKUP(G1372,Sku_Consolidated!A2:W957,11,FALSE)</f>
      </c>
      <c r="X1372">
        <f>VLOOKUP(G1372,Sku_Consolidated!A2:H957,8,FALSE)</f>
      </c>
      <c r="Y1372">
        <f>VLOOKUP(G1372,Sku_Consolidated!A2:I957,9,FALSE)</f>
      </c>
      <c r="Z1372" t="s">
        <v>38</v>
      </c>
      <c r="AA1372">
        <f>VLOOKUP(G1372,Sku_Consolidated!A2:E957,5,FALSE)</f>
      </c>
      <c r="AB1372">
        <f>IF(VLOOKUP(G1372,Sku_Consolidated!A2:S957,19,FALSE)="SHOWCASE", VLOOKUP(E1372,Store_Showcase!B2:N144,13, FALSE), IF(VLOOKUP(G1372,Sku_Consolidated!A2:S957,19,FALSE)="VAM",VLOOKUP(E1372,Store_VAM!B2:N273,13, FALSE),VLOOKUP(E1372,Store_SRP!B2:N110,13, FALSE)))</f>
      </c>
      <c r="AC1372">
        <f>IF(IFERROR(AB1372,TRUE)=TRUE, "-","OK")</f>
      </c>
      <c r="AD1372" s="8" t="s">
        <v>2926</v>
      </c>
      <c r="AE1372" s="8" t="s">
        <v>39</v>
      </c>
      <c r="AF1372">
        <f>IF(IFERROR(VLOOKUP(E1372,Store_Showcase!B2:H144,{5}, FALSE), TRUE)=TRUE, IF(IFERROR(VLOOKUP(E1372,Store_SRP!B2:H110,{5}, FALSE), TRUE)=TRUE,VLOOKUP(E1372,Store_VAM!B2:H273,{5}, FALSE),VLOOKUP(E1372,Store_SRP!B2:H110,{5}, FALSE)), VLOOKUP(E1372,Store_Showcase!B2:H144,{5}, FALSE))</f>
      </c>
      <c r="AG1372">
        <f>IF(IFERROR(VLOOKUP(E1372,Store_Showcase!B2:H144,{6}, FALSE), TRUE)=TRUE, IF(IFERROR(VLOOKUP(E1372,Store_SRP!B2:H110,{6}, FALSE), TRUE)=TRUE,VLOOKUP(E1372,Store_VAM!B2:H273,{6}, FALSE),VLOOKUP(E1372,Store_SRP!B2:H110,{6}, FALSE)), VLOOKUP(E1372,Store_Showcase!B2:H144,{6}, FALSE))</f>
      </c>
      <c r="AH1372">
        <f>VLOOKUP(G1372,Sku_Consolidated!A2:R957,18,FALSE)</f>
      </c>
      <c r="AI1372">
        <f>VLOOKUP(G1372,Sku_Consolidated!A2:S957,19,FALSE)</f>
      </c>
      <c r="AJ1372">
        <f>VLOOKUP(G1372,Sku_Consolidated!A2:T957,20,FALSE)</f>
      </c>
    </row>
    <row r="1373" spans="1:36" x14ac:dyDescent="0.25">
      <c r="A1373">
        <v>2024</v>
      </c>
      <c r="B1373" t="s">
        <v>31</v>
      </c>
      <c r="C1373" t="s">
        <v>32</v>
      </c>
      <c r="D1373" t="s">
        <v>33</v>
      </c>
      <c r="E1373">
        <v>253</v>
      </c>
      <c r="F1373">
        <f>IF(IFERROR(VLOOKUP(E1373,Store_Showcase!B2:H144,{2}, FALSE), TRUE)=TRUE, IF(IFERROR(VLOOKUP(E1373,Store_SRP!B2:H110,{2}, FALSE), TRUE)=TRUE,VLOOKUP(E1373,Store_VAM!B2:H273,{2}, FALSE),VLOOKUP(E1373,Store_SRP!B2:H110,{2}, FALSE)), VLOOKUP(E1373,Store_Showcase!B2:H144,{2}, FALSE))</f>
      </c>
      <c r="G1373">
        <v>655309</v>
      </c>
      <c r="H1373" t="s">
        <v>219</v>
      </c>
      <c r="I1373" s="8" t="s">
        <v>2927</v>
      </c>
      <c r="J1373" t="s">
        <v>36</v>
      </c>
      <c r="K1373" s="8">
        <f>IF(J1373="PCK", I1373, 0)</f>
      </c>
      <c r="L1373" s="8">
        <f>IF(J1373="KLS", I1373, IF(J1373="PCK", I1373*VLOOKUP(G1373,Sku_Consolidated!A2:U957,21, FALSE),I1373*VLOOKUP(G1373,Sku_Consolidated!A2:U957,21, FALSE)))</f>
      </c>
      <c r="M1373" s="8">
        <f>IF(J1373="PCS", I1373, 0)</f>
      </c>
      <c r="N1373" s="8" t="s">
        <v>2928</v>
      </c>
      <c r="O1373" s="8">
        <f>N1373 * VLOOKUP(E1373&amp;VLOOKUP(G1373,Sku_Consolidated!A2:Q957,17,FALSE),Sku_CommRate!A2:E1002, 5, FALSE)</f>
      </c>
      <c r="P1373" s="8">
        <f>N1373 - O1373</f>
      </c>
      <c r="Q1373">
        <f>VLOOKUP(G1373,Sku_Consolidated!A2:G957,7, FALSE)</f>
      </c>
      <c r="R1373">
        <f>IF(IFERROR(VLOOKUP(E1373,Store_Showcase!B2:H144,7, FALSE), TRUE)=TRUE, IF(IFERROR(VLOOKUP(E1373,Store_SRP!B2:H110,7, FALSE), TRUE)=TRUE,VLOOKUP(E1373,Store_VAM!B2:H273,7, FALSE),VLOOKUP(E1373,Store_SRP!B2:H110,7, FALSE)), VLOOKUP(E1373,Store_Showcase!B2:H144,7, FALSE))</f>
      </c>
      <c r="S1373">
        <f>IF(IFERROR(VLOOKUP(E1373,Store_Showcase!B2:I144,8, FALSE), TRUE)=TRUE, IF(IFERROR(VLOOKUP(E1373,Store_SRP!B2:I110,8, FALSE), TRUE)=TRUE,VLOOKUP(E1373,Store_VAM!B2:I273,8, FALSE),VLOOKUP(E1373,Store_SRP!B2:I110,8, FALSE)), VLOOKUP(E1373,Store_Showcase!B2:I144,8, FALSE))</f>
      </c>
      <c r="T1373">
        <f>VLOOKUP(G1373,Sku_Consolidated!A2:R957,18,FALSE)</f>
      </c>
      <c r="U1373">
        <v>6236</v>
      </c>
      <c r="V1373">
        <f>IF(VLOOKUP(G1373,Sku_Consolidated!A2:S957,19,FALSE)="SHOWCASE", VLOOKUP(E1373,Store_Showcase!B2:L144,11, FALSE), IF(VLOOKUP(G1373,Sku_Consolidated!A2:S957,19,FALSE)="VAM",VLOOKUP(E1373,Store_VAM!B2:L273,11, FALSE),VLOOKUP(E1373,Store_SRP!B2:L110,11, FALSE)))</f>
      </c>
      <c r="W1373">
        <f>VLOOKUP(G1373,Sku_Consolidated!A2:W957,11,FALSE)</f>
      </c>
      <c r="X1373">
        <f>VLOOKUP(G1373,Sku_Consolidated!A2:H957,8,FALSE)</f>
      </c>
      <c r="Y1373">
        <f>VLOOKUP(G1373,Sku_Consolidated!A2:I957,9,FALSE)</f>
      </c>
      <c r="Z1373" t="s">
        <v>38</v>
      </c>
      <c r="AA1373">
        <f>VLOOKUP(G1373,Sku_Consolidated!A2:E957,5,FALSE)</f>
      </c>
      <c r="AB1373">
        <f>IF(VLOOKUP(G1373,Sku_Consolidated!A2:S957,19,FALSE)="SHOWCASE", VLOOKUP(E1373,Store_Showcase!B2:N144,13, FALSE), IF(VLOOKUP(G1373,Sku_Consolidated!A2:S957,19,FALSE)="VAM",VLOOKUP(E1373,Store_VAM!B2:N273,13, FALSE),VLOOKUP(E1373,Store_SRP!B2:N110,13, FALSE)))</f>
      </c>
      <c r="AC1373">
        <f>IF(IFERROR(AB1373,TRUE)=TRUE, "-","OK")</f>
      </c>
      <c r="AD1373" s="8" t="s">
        <v>2928</v>
      </c>
      <c r="AE1373" s="8" t="s">
        <v>39</v>
      </c>
      <c r="AF1373">
        <f>IF(IFERROR(VLOOKUP(E1373,Store_Showcase!B2:H144,{5}, FALSE), TRUE)=TRUE, IF(IFERROR(VLOOKUP(E1373,Store_SRP!B2:H110,{5}, FALSE), TRUE)=TRUE,VLOOKUP(E1373,Store_VAM!B2:H273,{5}, FALSE),VLOOKUP(E1373,Store_SRP!B2:H110,{5}, FALSE)), VLOOKUP(E1373,Store_Showcase!B2:H144,{5}, FALSE))</f>
      </c>
      <c r="AG1373">
        <f>IF(IFERROR(VLOOKUP(E1373,Store_Showcase!B2:H144,{6}, FALSE), TRUE)=TRUE, IF(IFERROR(VLOOKUP(E1373,Store_SRP!B2:H110,{6}, FALSE), TRUE)=TRUE,VLOOKUP(E1373,Store_VAM!B2:H273,{6}, FALSE),VLOOKUP(E1373,Store_SRP!B2:H110,{6}, FALSE)), VLOOKUP(E1373,Store_Showcase!B2:H144,{6}, FALSE))</f>
      </c>
      <c r="AH1373">
        <f>VLOOKUP(G1373,Sku_Consolidated!A2:R957,18,FALSE)</f>
      </c>
      <c r="AI1373">
        <f>VLOOKUP(G1373,Sku_Consolidated!A2:S957,19,FALSE)</f>
      </c>
      <c r="AJ1373">
        <f>VLOOKUP(G1373,Sku_Consolidated!A2:T957,20,FALSE)</f>
      </c>
    </row>
    <row r="1374" spans="1:36" x14ac:dyDescent="0.25">
      <c r="A1374">
        <v>2024</v>
      </c>
      <c r="B1374" t="s">
        <v>31</v>
      </c>
      <c r="C1374" t="s">
        <v>32</v>
      </c>
      <c r="D1374" t="s">
        <v>33</v>
      </c>
      <c r="E1374">
        <v>265</v>
      </c>
      <c r="F1374">
        <f>IF(IFERROR(VLOOKUP(E1374,Store_Showcase!B2:H144,{2}, FALSE), TRUE)=TRUE, IF(IFERROR(VLOOKUP(E1374,Store_SRP!B2:H110,{2}, FALSE), TRUE)=TRUE,VLOOKUP(E1374,Store_VAM!B2:H273,{2}, FALSE),VLOOKUP(E1374,Store_SRP!B2:H110,{2}, FALSE)), VLOOKUP(E1374,Store_Showcase!B2:H144,{2}, FALSE))</f>
      </c>
      <c r="G1374">
        <v>655909</v>
      </c>
      <c r="H1374" t="s">
        <v>2350</v>
      </c>
      <c r="I1374" s="8" t="s">
        <v>2929</v>
      </c>
      <c r="J1374" t="s">
        <v>36</v>
      </c>
      <c r="K1374" s="8">
        <f>IF(J1374="PCK", I1374, 0)</f>
      </c>
      <c r="L1374" s="8">
        <f>IF(J1374="KLS", I1374, IF(J1374="PCK", I1374*VLOOKUP(G1374,Sku_Consolidated!A2:U957,21, FALSE),I1374*VLOOKUP(G1374,Sku_Consolidated!A2:U957,21, FALSE)))</f>
      </c>
      <c r="M1374" s="8">
        <f>IF(J1374="PCS", I1374, 0)</f>
      </c>
      <c r="N1374" s="8" t="s">
        <v>2930</v>
      </c>
      <c r="O1374" s="8">
        <f>N1374 * VLOOKUP(E1374&amp;VLOOKUP(G1374,Sku_Consolidated!A2:Q957,17,FALSE),Sku_CommRate!A2:E1002, 5, FALSE)</f>
      </c>
      <c r="P1374" s="8">
        <f>N1374 - O1374</f>
      </c>
      <c r="Q1374">
        <f>VLOOKUP(G1374,Sku_Consolidated!A2:G957,7, FALSE)</f>
      </c>
      <c r="R1374">
        <f>IF(IFERROR(VLOOKUP(E1374,Store_Showcase!B2:H144,7, FALSE), TRUE)=TRUE, IF(IFERROR(VLOOKUP(E1374,Store_SRP!B2:H110,7, FALSE), TRUE)=TRUE,VLOOKUP(E1374,Store_VAM!B2:H273,7, FALSE),VLOOKUP(E1374,Store_SRP!B2:H110,7, FALSE)), VLOOKUP(E1374,Store_Showcase!B2:H144,7, FALSE))</f>
      </c>
      <c r="S1374">
        <f>IF(IFERROR(VLOOKUP(E1374,Store_Showcase!B2:I144,8, FALSE), TRUE)=TRUE, IF(IFERROR(VLOOKUP(E1374,Store_SRP!B2:I110,8, FALSE), TRUE)=TRUE,VLOOKUP(E1374,Store_VAM!B2:I273,8, FALSE),VLOOKUP(E1374,Store_SRP!B2:I110,8, FALSE)), VLOOKUP(E1374,Store_Showcase!B2:I144,8, FALSE))</f>
      </c>
      <c r="T1374">
        <f>VLOOKUP(G1374,Sku_Consolidated!A2:R957,18,FALSE)</f>
      </c>
      <c r="U1374">
        <v>6503</v>
      </c>
      <c r="V1374">
        <f>IF(VLOOKUP(G1374,Sku_Consolidated!A2:S957,19,FALSE)="SHOWCASE", VLOOKUP(E1374,Store_Showcase!B2:L144,11, FALSE), IF(VLOOKUP(G1374,Sku_Consolidated!A2:S957,19,FALSE)="VAM",VLOOKUP(E1374,Store_VAM!B2:L273,11, FALSE),VLOOKUP(E1374,Store_SRP!B2:L110,11, FALSE)))</f>
      </c>
      <c r="W1374">
        <f>VLOOKUP(G1374,Sku_Consolidated!A2:W957,11,FALSE)</f>
      </c>
      <c r="X1374">
        <f>VLOOKUP(G1374,Sku_Consolidated!A2:H957,8,FALSE)</f>
      </c>
      <c r="Y1374">
        <f>VLOOKUP(G1374,Sku_Consolidated!A2:I957,9,FALSE)</f>
      </c>
      <c r="Z1374" t="s">
        <v>38</v>
      </c>
      <c r="AA1374">
        <f>VLOOKUP(G1374,Sku_Consolidated!A2:E957,5,FALSE)</f>
      </c>
      <c r="AB1374">
        <f>IF(VLOOKUP(G1374,Sku_Consolidated!A2:S957,19,FALSE)="SHOWCASE", VLOOKUP(E1374,Store_Showcase!B2:N144,13, FALSE), IF(VLOOKUP(G1374,Sku_Consolidated!A2:S957,19,FALSE)="VAM",VLOOKUP(E1374,Store_VAM!B2:N273,13, FALSE),VLOOKUP(E1374,Store_SRP!B2:N110,13, FALSE)))</f>
      </c>
      <c r="AC1374">
        <f>IF(IFERROR(AB1374,TRUE)=TRUE, "-","OK")</f>
      </c>
      <c r="AD1374" s="8" t="s">
        <v>2931</v>
      </c>
      <c r="AE1374" s="8" t="s">
        <v>2932</v>
      </c>
      <c r="AF1374">
        <f>IF(IFERROR(VLOOKUP(E1374,Store_Showcase!B2:H144,{5}, FALSE), TRUE)=TRUE, IF(IFERROR(VLOOKUP(E1374,Store_SRP!B2:H110,{5}, FALSE), TRUE)=TRUE,VLOOKUP(E1374,Store_VAM!B2:H273,{5}, FALSE),VLOOKUP(E1374,Store_SRP!B2:H110,{5}, FALSE)), VLOOKUP(E1374,Store_Showcase!B2:H144,{5}, FALSE))</f>
      </c>
      <c r="AG1374">
        <f>IF(IFERROR(VLOOKUP(E1374,Store_Showcase!B2:H144,{6}, FALSE), TRUE)=TRUE, IF(IFERROR(VLOOKUP(E1374,Store_SRP!B2:H110,{6}, FALSE), TRUE)=TRUE,VLOOKUP(E1374,Store_VAM!B2:H273,{6}, FALSE),VLOOKUP(E1374,Store_SRP!B2:H110,{6}, FALSE)), VLOOKUP(E1374,Store_Showcase!B2:H144,{6}, FALSE))</f>
      </c>
      <c r="AH1374">
        <f>VLOOKUP(G1374,Sku_Consolidated!A2:R957,18,FALSE)</f>
      </c>
      <c r="AI1374">
        <f>VLOOKUP(G1374,Sku_Consolidated!A2:S957,19,FALSE)</f>
      </c>
      <c r="AJ1374">
        <f>VLOOKUP(G1374,Sku_Consolidated!A2:T957,20,FALSE)</f>
      </c>
    </row>
    <row r="1375" spans="1:36" x14ac:dyDescent="0.25">
      <c r="A1375">
        <v>2024</v>
      </c>
      <c r="B1375" t="s">
        <v>31</v>
      </c>
      <c r="C1375" t="s">
        <v>32</v>
      </c>
      <c r="D1375" t="s">
        <v>33</v>
      </c>
      <c r="E1375">
        <v>248</v>
      </c>
      <c r="F1375">
        <f>IF(IFERROR(VLOOKUP(E1375,Store_Showcase!B2:H144,{2}, FALSE), TRUE)=TRUE, IF(IFERROR(VLOOKUP(E1375,Store_SRP!B2:H110,{2}, FALSE), TRUE)=TRUE,VLOOKUP(E1375,Store_VAM!B2:H273,{2}, FALSE),VLOOKUP(E1375,Store_SRP!B2:H110,{2}, FALSE)), VLOOKUP(E1375,Store_Showcase!B2:H144,{2}, FALSE))</f>
      </c>
      <c r="G1375">
        <v>656322</v>
      </c>
      <c r="H1375" t="s">
        <v>2166</v>
      </c>
      <c r="I1375" s="8" t="s">
        <v>2933</v>
      </c>
      <c r="J1375" t="s">
        <v>36</v>
      </c>
      <c r="K1375" s="8">
        <f>IF(J1375="PCK", I1375, 0)</f>
      </c>
      <c r="L1375" s="8">
        <f>IF(J1375="KLS", I1375, IF(J1375="PCK", I1375*VLOOKUP(G1375,Sku_Consolidated!A2:U957,21, FALSE),I1375*VLOOKUP(G1375,Sku_Consolidated!A2:U957,21, FALSE)))</f>
      </c>
      <c r="M1375" s="8">
        <f>IF(J1375="PCS", I1375, 0)</f>
      </c>
      <c r="N1375" s="8" t="s">
        <v>2934</v>
      </c>
      <c r="O1375" s="8">
        <f>N1375 * VLOOKUP(E1375&amp;VLOOKUP(G1375,Sku_Consolidated!A2:Q957,17,FALSE),Sku_CommRate!A2:E1002, 5, FALSE)</f>
      </c>
      <c r="P1375" s="8">
        <f>N1375 - O1375</f>
      </c>
      <c r="Q1375">
        <f>VLOOKUP(G1375,Sku_Consolidated!A2:G957,7, FALSE)</f>
      </c>
      <c r="R1375">
        <f>IF(IFERROR(VLOOKUP(E1375,Store_Showcase!B2:H144,7, FALSE), TRUE)=TRUE, IF(IFERROR(VLOOKUP(E1375,Store_SRP!B2:H110,7, FALSE), TRUE)=TRUE,VLOOKUP(E1375,Store_VAM!B2:H273,7, FALSE),VLOOKUP(E1375,Store_SRP!B2:H110,7, FALSE)), VLOOKUP(E1375,Store_Showcase!B2:H144,7, FALSE))</f>
      </c>
      <c r="S1375">
        <f>IF(IFERROR(VLOOKUP(E1375,Store_Showcase!B2:I144,8, FALSE), TRUE)=TRUE, IF(IFERROR(VLOOKUP(E1375,Store_SRP!B2:I110,8, FALSE), TRUE)=TRUE,VLOOKUP(E1375,Store_VAM!B2:I273,8, FALSE),VLOOKUP(E1375,Store_SRP!B2:I110,8, FALSE)), VLOOKUP(E1375,Store_Showcase!B2:I144,8, FALSE))</f>
      </c>
      <c r="T1375">
        <f>VLOOKUP(G1375,Sku_Consolidated!A2:R957,18,FALSE)</f>
      </c>
      <c r="U1375">
        <v>6775</v>
      </c>
      <c r="V1375">
        <f>IF(VLOOKUP(G1375,Sku_Consolidated!A2:S957,19,FALSE)="SHOWCASE", VLOOKUP(E1375,Store_Showcase!B2:L144,11, FALSE), IF(VLOOKUP(G1375,Sku_Consolidated!A2:S957,19,FALSE)="VAM",VLOOKUP(E1375,Store_VAM!B2:L273,11, FALSE),VLOOKUP(E1375,Store_SRP!B2:L110,11, FALSE)))</f>
      </c>
      <c r="W1375">
        <f>VLOOKUP(G1375,Sku_Consolidated!A2:W957,11,FALSE)</f>
      </c>
      <c r="X1375">
        <f>VLOOKUP(G1375,Sku_Consolidated!A2:H957,8,FALSE)</f>
      </c>
      <c r="Y1375">
        <f>VLOOKUP(G1375,Sku_Consolidated!A2:I957,9,FALSE)</f>
      </c>
      <c r="Z1375" t="s">
        <v>38</v>
      </c>
      <c r="AA1375">
        <f>VLOOKUP(G1375,Sku_Consolidated!A2:E957,5,FALSE)</f>
      </c>
      <c r="AB1375">
        <f>IF(VLOOKUP(G1375,Sku_Consolidated!A2:S957,19,FALSE)="SHOWCASE", VLOOKUP(E1375,Store_Showcase!B2:N144,13, FALSE), IF(VLOOKUP(G1375,Sku_Consolidated!A2:S957,19,FALSE)="VAM",VLOOKUP(E1375,Store_VAM!B2:N273,13, FALSE),VLOOKUP(E1375,Store_SRP!B2:N110,13, FALSE)))</f>
      </c>
      <c r="AC1375">
        <f>IF(IFERROR(AB1375,TRUE)=TRUE, "-","OK")</f>
      </c>
      <c r="AD1375" s="8" t="s">
        <v>2935</v>
      </c>
      <c r="AE1375" s="8" t="s">
        <v>2936</v>
      </c>
      <c r="AF1375">
        <f>IF(IFERROR(VLOOKUP(E1375,Store_Showcase!B2:H144,{5}, FALSE), TRUE)=TRUE, IF(IFERROR(VLOOKUP(E1375,Store_SRP!B2:H110,{5}, FALSE), TRUE)=TRUE,VLOOKUP(E1375,Store_VAM!B2:H273,{5}, FALSE),VLOOKUP(E1375,Store_SRP!B2:H110,{5}, FALSE)), VLOOKUP(E1375,Store_Showcase!B2:H144,{5}, FALSE))</f>
      </c>
      <c r="AG1375">
        <f>IF(IFERROR(VLOOKUP(E1375,Store_Showcase!B2:H144,{6}, FALSE), TRUE)=TRUE, IF(IFERROR(VLOOKUP(E1375,Store_SRP!B2:H110,{6}, FALSE), TRUE)=TRUE,VLOOKUP(E1375,Store_VAM!B2:H273,{6}, FALSE),VLOOKUP(E1375,Store_SRP!B2:H110,{6}, FALSE)), VLOOKUP(E1375,Store_Showcase!B2:H144,{6}, FALSE))</f>
      </c>
      <c r="AH1375">
        <f>VLOOKUP(G1375,Sku_Consolidated!A2:R957,18,FALSE)</f>
      </c>
      <c r="AI1375">
        <f>VLOOKUP(G1375,Sku_Consolidated!A2:S957,19,FALSE)</f>
      </c>
      <c r="AJ1375">
        <f>VLOOKUP(G1375,Sku_Consolidated!A2:T957,20,FALSE)</f>
      </c>
    </row>
    <row r="1376" spans="1:36" x14ac:dyDescent="0.25">
      <c r="A1376">
        <v>2024</v>
      </c>
      <c r="B1376" t="s">
        <v>31</v>
      </c>
      <c r="C1376" t="s">
        <v>32</v>
      </c>
      <c r="D1376" t="s">
        <v>33</v>
      </c>
      <c r="E1376">
        <v>736</v>
      </c>
      <c r="F1376">
        <f>IF(IFERROR(VLOOKUP(E1376,Store_Showcase!B2:H144,{2}, FALSE), TRUE)=TRUE, IF(IFERROR(VLOOKUP(E1376,Store_SRP!B2:H110,{2}, FALSE), TRUE)=TRUE,VLOOKUP(E1376,Store_VAM!B2:H273,{2}, FALSE),VLOOKUP(E1376,Store_SRP!B2:H110,{2}, FALSE)), VLOOKUP(E1376,Store_Showcase!B2:H144,{2}, FALSE))</f>
      </c>
      <c r="G1376">
        <v>659616</v>
      </c>
      <c r="H1376" t="s">
        <v>237</v>
      </c>
      <c r="I1376" s="8" t="s">
        <v>2929</v>
      </c>
      <c r="J1376" t="s">
        <v>36</v>
      </c>
      <c r="K1376" s="8">
        <f>IF(J1376="PCK", I1376, 0)</f>
      </c>
      <c r="L1376" s="8">
        <f>IF(J1376="KLS", I1376, IF(J1376="PCK", I1376*VLOOKUP(G1376,Sku_Consolidated!A2:U957,21, FALSE),I1376*VLOOKUP(G1376,Sku_Consolidated!A2:U957,21, FALSE)))</f>
      </c>
      <c r="M1376" s="8">
        <f>IF(J1376="PCS", I1376, 0)</f>
      </c>
      <c r="N1376" s="8" t="s">
        <v>2937</v>
      </c>
      <c r="O1376" s="8">
        <f>N1376 * VLOOKUP(E1376&amp;VLOOKUP(G1376,Sku_Consolidated!A2:Q957,17,FALSE),Sku_CommRate!A2:E1002, 5, FALSE)</f>
      </c>
      <c r="P1376" s="8">
        <f>N1376 - O1376</f>
      </c>
      <c r="Q1376">
        <f>VLOOKUP(G1376,Sku_Consolidated!A2:G957,7, FALSE)</f>
      </c>
      <c r="R1376">
        <f>IF(IFERROR(VLOOKUP(E1376,Store_Showcase!B2:H144,7, FALSE), TRUE)=TRUE, IF(IFERROR(VLOOKUP(E1376,Store_SRP!B2:H110,7, FALSE), TRUE)=TRUE,VLOOKUP(E1376,Store_VAM!B2:H273,7, FALSE),VLOOKUP(E1376,Store_SRP!B2:H110,7, FALSE)), VLOOKUP(E1376,Store_Showcase!B2:H144,7, FALSE))</f>
      </c>
      <c r="S1376">
        <f>IF(IFERROR(VLOOKUP(E1376,Store_Showcase!B2:I144,8, FALSE), TRUE)=TRUE, IF(IFERROR(VLOOKUP(E1376,Store_SRP!B2:I110,8, FALSE), TRUE)=TRUE,VLOOKUP(E1376,Store_VAM!B2:I273,8, FALSE),VLOOKUP(E1376,Store_SRP!B2:I110,8, FALSE)), VLOOKUP(E1376,Store_Showcase!B2:I144,8, FALSE))</f>
      </c>
      <c r="T1376">
        <f>VLOOKUP(G1376,Sku_Consolidated!A2:R957,18,FALSE)</f>
      </c>
      <c r="U1376">
        <v>7375</v>
      </c>
      <c r="V1376">
        <f>IF(VLOOKUP(G1376,Sku_Consolidated!A2:S957,19,FALSE)="SHOWCASE", VLOOKUP(E1376,Store_Showcase!B2:L144,11, FALSE), IF(VLOOKUP(G1376,Sku_Consolidated!A2:S957,19,FALSE)="VAM",VLOOKUP(E1376,Store_VAM!B2:L273,11, FALSE),VLOOKUP(E1376,Store_SRP!B2:L110,11, FALSE)))</f>
      </c>
      <c r="W1376">
        <f>VLOOKUP(G1376,Sku_Consolidated!A2:W957,11,FALSE)</f>
      </c>
      <c r="X1376">
        <f>VLOOKUP(G1376,Sku_Consolidated!A2:H957,8,FALSE)</f>
      </c>
      <c r="Y1376">
        <f>VLOOKUP(G1376,Sku_Consolidated!A2:I957,9,FALSE)</f>
      </c>
      <c r="Z1376" t="s">
        <v>38</v>
      </c>
      <c r="AA1376">
        <f>VLOOKUP(G1376,Sku_Consolidated!A2:E957,5,FALSE)</f>
      </c>
      <c r="AB1376">
        <f>IF(VLOOKUP(G1376,Sku_Consolidated!A2:S957,19,FALSE)="SHOWCASE", VLOOKUP(E1376,Store_Showcase!B2:N144,13, FALSE), IF(VLOOKUP(G1376,Sku_Consolidated!A2:S957,19,FALSE)="VAM",VLOOKUP(E1376,Store_VAM!B2:N273,13, FALSE),VLOOKUP(E1376,Store_SRP!B2:N110,13, FALSE)))</f>
      </c>
      <c r="AC1376">
        <f>IF(IFERROR(AB1376,TRUE)=TRUE, "-","OK")</f>
      </c>
      <c r="AD1376" s="8" t="s">
        <v>2937</v>
      </c>
      <c r="AE1376" s="8" t="s">
        <v>39</v>
      </c>
      <c r="AF1376">
        <f>IF(IFERROR(VLOOKUP(E1376,Store_Showcase!B2:H144,{5}, FALSE), TRUE)=TRUE, IF(IFERROR(VLOOKUP(E1376,Store_SRP!B2:H110,{5}, FALSE), TRUE)=TRUE,VLOOKUP(E1376,Store_VAM!B2:H273,{5}, FALSE),VLOOKUP(E1376,Store_SRP!B2:H110,{5}, FALSE)), VLOOKUP(E1376,Store_Showcase!B2:H144,{5}, FALSE))</f>
      </c>
      <c r="AG1376">
        <f>IF(IFERROR(VLOOKUP(E1376,Store_Showcase!B2:H144,{6}, FALSE), TRUE)=TRUE, IF(IFERROR(VLOOKUP(E1376,Store_SRP!B2:H110,{6}, FALSE), TRUE)=TRUE,VLOOKUP(E1376,Store_VAM!B2:H273,{6}, FALSE),VLOOKUP(E1376,Store_SRP!B2:H110,{6}, FALSE)), VLOOKUP(E1376,Store_Showcase!B2:H144,{6}, FALSE))</f>
      </c>
      <c r="AH1376">
        <f>VLOOKUP(G1376,Sku_Consolidated!A2:R957,18,FALSE)</f>
      </c>
      <c r="AI1376">
        <f>VLOOKUP(G1376,Sku_Consolidated!A2:S957,19,FALSE)</f>
      </c>
      <c r="AJ1376">
        <f>VLOOKUP(G1376,Sku_Consolidated!A2:T957,20,FALSE)</f>
      </c>
    </row>
    <row r="1377" spans="1:36" x14ac:dyDescent="0.25">
      <c r="A1377">
        <v>2024</v>
      </c>
      <c r="B1377" t="s">
        <v>31</v>
      </c>
      <c r="C1377" t="s">
        <v>32</v>
      </c>
      <c r="D1377" t="s">
        <v>33</v>
      </c>
      <c r="E1377">
        <v>620</v>
      </c>
      <c r="F1377">
        <f>IF(IFERROR(VLOOKUP(E1377,Store_Showcase!B2:H144,{2}, FALSE), TRUE)=TRUE, IF(IFERROR(VLOOKUP(E1377,Store_SRP!B2:H110,{2}, FALSE), TRUE)=TRUE,VLOOKUP(E1377,Store_VAM!B2:H273,{2}, FALSE),VLOOKUP(E1377,Store_SRP!B2:H110,{2}, FALSE)), VLOOKUP(E1377,Store_Showcase!B2:H144,{2}, FALSE))</f>
      </c>
      <c r="G1377">
        <v>691209</v>
      </c>
      <c r="H1377" t="s">
        <v>2089</v>
      </c>
      <c r="I1377" s="8" t="s">
        <v>2627</v>
      </c>
      <c r="J1377" t="s">
        <v>493</v>
      </c>
      <c r="K1377" s="8">
        <f>IF(J1377="PCK", I1377, 0)</f>
      </c>
      <c r="L1377" s="8">
        <f>IF(J1377="KLS", I1377, IF(J1377="PCK", I1377*VLOOKUP(G1377,Sku_Consolidated!A2:U957,21, FALSE),I1377*VLOOKUP(G1377,Sku_Consolidated!A2:U957,21, FALSE)))</f>
      </c>
      <c r="M1377" s="8">
        <f>IF(J1377="PCS", I1377, 0)</f>
      </c>
      <c r="N1377" s="8" t="s">
        <v>2938</v>
      </c>
      <c r="O1377" s="8">
        <f>N1377 * VLOOKUP(E1377&amp;VLOOKUP(G1377,Sku_Consolidated!A2:Q957,17,FALSE),Sku_CommRate!A2:E1002, 5, FALSE)</f>
      </c>
      <c r="P1377" s="8">
        <f>N1377 - O1377</f>
      </c>
      <c r="Q1377">
        <f>VLOOKUP(G1377,Sku_Consolidated!A2:G957,7, FALSE)</f>
      </c>
      <c r="R1377">
        <f>IF(IFERROR(VLOOKUP(E1377,Store_Showcase!B2:H144,7, FALSE), TRUE)=TRUE, IF(IFERROR(VLOOKUP(E1377,Store_SRP!B2:H110,7, FALSE), TRUE)=TRUE,VLOOKUP(E1377,Store_VAM!B2:H273,7, FALSE),VLOOKUP(E1377,Store_SRP!B2:H110,7, FALSE)), VLOOKUP(E1377,Store_Showcase!B2:H144,7, FALSE))</f>
      </c>
      <c r="S1377">
        <f>IF(IFERROR(VLOOKUP(E1377,Store_Showcase!B2:I144,8, FALSE), TRUE)=TRUE, IF(IFERROR(VLOOKUP(E1377,Store_SRP!B2:I110,8, FALSE), TRUE)=TRUE,VLOOKUP(E1377,Store_VAM!B2:I273,8, FALSE),VLOOKUP(E1377,Store_SRP!B2:I110,8, FALSE)), VLOOKUP(E1377,Store_Showcase!B2:I144,8, FALSE))</f>
      </c>
      <c r="T1377">
        <f>VLOOKUP(G1377,Sku_Consolidated!A2:R957,18,FALSE)</f>
      </c>
      <c r="U1377">
        <v>7985874</v>
      </c>
      <c r="V1377">
        <f>IF(VLOOKUP(G1377,Sku_Consolidated!A2:S957,19,FALSE)="SHOWCASE", VLOOKUP(E1377,Store_Showcase!B2:L144,11, FALSE), IF(VLOOKUP(G1377,Sku_Consolidated!A2:S957,19,FALSE)="VAM",VLOOKUP(E1377,Store_VAM!B2:L273,11, FALSE),VLOOKUP(E1377,Store_SRP!B2:L110,11, FALSE)))</f>
      </c>
      <c r="W1377">
        <f>VLOOKUP(G1377,Sku_Consolidated!A2:W957,11,FALSE)</f>
      </c>
      <c r="X1377">
        <f>VLOOKUP(G1377,Sku_Consolidated!A2:H957,8,FALSE)</f>
      </c>
      <c r="Y1377">
        <f>VLOOKUP(G1377,Sku_Consolidated!A2:I957,9,FALSE)</f>
      </c>
      <c r="Z1377" t="s">
        <v>38</v>
      </c>
      <c r="AA1377">
        <f>VLOOKUP(G1377,Sku_Consolidated!A2:E957,5,FALSE)</f>
      </c>
      <c r="AB1377">
        <f>IF(VLOOKUP(G1377,Sku_Consolidated!A2:S957,19,FALSE)="SHOWCASE", VLOOKUP(E1377,Store_Showcase!B2:N144,13, FALSE), IF(VLOOKUP(G1377,Sku_Consolidated!A2:S957,19,FALSE)="VAM",VLOOKUP(E1377,Store_VAM!B2:N273,13, FALSE),VLOOKUP(E1377,Store_SRP!B2:N110,13, FALSE)))</f>
      </c>
      <c r="AC1377">
        <f>IF(IFERROR(AB1377,TRUE)=TRUE, "-","OK")</f>
      </c>
      <c r="AD1377" s="8" t="s">
        <v>2938</v>
      </c>
      <c r="AE1377" s="8" t="s">
        <v>39</v>
      </c>
      <c r="AF1377">
        <f>IF(IFERROR(VLOOKUP(E1377,Store_Showcase!B2:H144,{5}, FALSE), TRUE)=TRUE, IF(IFERROR(VLOOKUP(E1377,Store_SRP!B2:H110,{5}, FALSE), TRUE)=TRUE,VLOOKUP(E1377,Store_VAM!B2:H273,{5}, FALSE),VLOOKUP(E1377,Store_SRP!B2:H110,{5}, FALSE)), VLOOKUP(E1377,Store_Showcase!B2:H144,{5}, FALSE))</f>
      </c>
      <c r="AG1377">
        <f>IF(IFERROR(VLOOKUP(E1377,Store_Showcase!B2:H144,{6}, FALSE), TRUE)=TRUE, IF(IFERROR(VLOOKUP(E1377,Store_SRP!B2:H110,{6}, FALSE), TRUE)=TRUE,VLOOKUP(E1377,Store_VAM!B2:H273,{6}, FALSE),VLOOKUP(E1377,Store_SRP!B2:H110,{6}, FALSE)), VLOOKUP(E1377,Store_Showcase!B2:H144,{6}, FALSE))</f>
      </c>
      <c r="AH1377">
        <f>VLOOKUP(G1377,Sku_Consolidated!A2:R957,18,FALSE)</f>
      </c>
      <c r="AI1377">
        <f>VLOOKUP(G1377,Sku_Consolidated!A2:S957,19,FALSE)</f>
      </c>
      <c r="AJ1377">
        <f>VLOOKUP(G1377,Sku_Consolidated!A2:T957,20,FALSE)</f>
      </c>
    </row>
    <row r="1378" spans="1:36" x14ac:dyDescent="0.25">
      <c r="A1378">
        <v>2024</v>
      </c>
      <c r="B1378" t="s">
        <v>31</v>
      </c>
      <c r="C1378" t="s">
        <v>32</v>
      </c>
      <c r="D1378" t="s">
        <v>33</v>
      </c>
      <c r="E1378">
        <v>613</v>
      </c>
      <c r="F1378">
        <f>IF(IFERROR(VLOOKUP(E1378,Store_Showcase!B2:H144,{2}, FALSE), TRUE)=TRUE, IF(IFERROR(VLOOKUP(E1378,Store_SRP!B2:H110,{2}, FALSE), TRUE)=TRUE,VLOOKUP(E1378,Store_VAM!B2:H273,{2}, FALSE),VLOOKUP(E1378,Store_SRP!B2:H110,{2}, FALSE)), VLOOKUP(E1378,Store_Showcase!B2:H144,{2}, FALSE))</f>
      </c>
      <c r="G1378">
        <v>691209</v>
      </c>
      <c r="H1378" t="s">
        <v>2089</v>
      </c>
      <c r="I1378" s="8" t="s">
        <v>2627</v>
      </c>
      <c r="J1378" t="s">
        <v>493</v>
      </c>
      <c r="K1378" s="8">
        <f>IF(J1378="PCK", I1378, 0)</f>
      </c>
      <c r="L1378" s="8">
        <f>IF(J1378="KLS", I1378, IF(J1378="PCK", I1378*VLOOKUP(G1378,Sku_Consolidated!A2:U957,21, FALSE),I1378*VLOOKUP(G1378,Sku_Consolidated!A2:U957,21, FALSE)))</f>
      </c>
      <c r="M1378" s="8">
        <f>IF(J1378="PCS", I1378, 0)</f>
      </c>
      <c r="N1378" s="8" t="s">
        <v>2938</v>
      </c>
      <c r="O1378" s="8">
        <f>N1378 * VLOOKUP(E1378&amp;VLOOKUP(G1378,Sku_Consolidated!A2:Q957,17,FALSE),Sku_CommRate!A2:E1002, 5, FALSE)</f>
      </c>
      <c r="P1378" s="8">
        <f>N1378 - O1378</f>
      </c>
      <c r="Q1378">
        <f>VLOOKUP(G1378,Sku_Consolidated!A2:G957,7, FALSE)</f>
      </c>
      <c r="R1378">
        <f>IF(IFERROR(VLOOKUP(E1378,Store_Showcase!B2:H144,7, FALSE), TRUE)=TRUE, IF(IFERROR(VLOOKUP(E1378,Store_SRP!B2:H110,7, FALSE), TRUE)=TRUE,VLOOKUP(E1378,Store_VAM!B2:H273,7, FALSE),VLOOKUP(E1378,Store_SRP!B2:H110,7, FALSE)), VLOOKUP(E1378,Store_Showcase!B2:H144,7, FALSE))</f>
      </c>
      <c r="S1378">
        <f>IF(IFERROR(VLOOKUP(E1378,Store_Showcase!B2:I144,8, FALSE), TRUE)=TRUE, IF(IFERROR(VLOOKUP(E1378,Store_SRP!B2:I110,8, FALSE), TRUE)=TRUE,VLOOKUP(E1378,Store_VAM!B2:I273,8, FALSE),VLOOKUP(E1378,Store_SRP!B2:I110,8, FALSE)), VLOOKUP(E1378,Store_Showcase!B2:I144,8, FALSE))</f>
      </c>
      <c r="T1378">
        <f>VLOOKUP(G1378,Sku_Consolidated!A2:R957,18,FALSE)</f>
      </c>
      <c r="U1378">
        <v>7985874</v>
      </c>
      <c r="V1378">
        <f>IF(VLOOKUP(G1378,Sku_Consolidated!A2:S957,19,FALSE)="SHOWCASE", VLOOKUP(E1378,Store_Showcase!B2:L144,11, FALSE), IF(VLOOKUP(G1378,Sku_Consolidated!A2:S957,19,FALSE)="VAM",VLOOKUP(E1378,Store_VAM!B2:L273,11, FALSE),VLOOKUP(E1378,Store_SRP!B2:L110,11, FALSE)))</f>
      </c>
      <c r="W1378">
        <f>VLOOKUP(G1378,Sku_Consolidated!A2:W957,11,FALSE)</f>
      </c>
      <c r="X1378">
        <f>VLOOKUP(G1378,Sku_Consolidated!A2:H957,8,FALSE)</f>
      </c>
      <c r="Y1378">
        <f>VLOOKUP(G1378,Sku_Consolidated!A2:I957,9,FALSE)</f>
      </c>
      <c r="Z1378" t="s">
        <v>38</v>
      </c>
      <c r="AA1378">
        <f>VLOOKUP(G1378,Sku_Consolidated!A2:E957,5,FALSE)</f>
      </c>
      <c r="AB1378">
        <f>IF(VLOOKUP(G1378,Sku_Consolidated!A2:S957,19,FALSE)="SHOWCASE", VLOOKUP(E1378,Store_Showcase!B2:N144,13, FALSE), IF(VLOOKUP(G1378,Sku_Consolidated!A2:S957,19,FALSE)="VAM",VLOOKUP(E1378,Store_VAM!B2:N273,13, FALSE),VLOOKUP(E1378,Store_SRP!B2:N110,13, FALSE)))</f>
      </c>
      <c r="AC1378">
        <f>IF(IFERROR(AB1378,TRUE)=TRUE, "-","OK")</f>
      </c>
      <c r="AD1378" s="8" t="s">
        <v>2938</v>
      </c>
      <c r="AE1378" s="8" t="s">
        <v>39</v>
      </c>
      <c r="AF1378">
        <f>IF(IFERROR(VLOOKUP(E1378,Store_Showcase!B2:H144,{5}, FALSE), TRUE)=TRUE, IF(IFERROR(VLOOKUP(E1378,Store_SRP!B2:H110,{5}, FALSE), TRUE)=TRUE,VLOOKUP(E1378,Store_VAM!B2:H273,{5}, FALSE),VLOOKUP(E1378,Store_SRP!B2:H110,{5}, FALSE)), VLOOKUP(E1378,Store_Showcase!B2:H144,{5}, FALSE))</f>
      </c>
      <c r="AG1378">
        <f>IF(IFERROR(VLOOKUP(E1378,Store_Showcase!B2:H144,{6}, FALSE), TRUE)=TRUE, IF(IFERROR(VLOOKUP(E1378,Store_SRP!B2:H110,{6}, FALSE), TRUE)=TRUE,VLOOKUP(E1378,Store_VAM!B2:H273,{6}, FALSE),VLOOKUP(E1378,Store_SRP!B2:H110,{6}, FALSE)), VLOOKUP(E1378,Store_Showcase!B2:H144,{6}, FALSE))</f>
      </c>
      <c r="AH1378">
        <f>VLOOKUP(G1378,Sku_Consolidated!A2:R957,18,FALSE)</f>
      </c>
      <c r="AI1378">
        <f>VLOOKUP(G1378,Sku_Consolidated!A2:S957,19,FALSE)</f>
      </c>
      <c r="AJ1378">
        <f>VLOOKUP(G1378,Sku_Consolidated!A2:T957,20,FALSE)</f>
      </c>
    </row>
    <row r="1379" spans="1:36" x14ac:dyDescent="0.25">
      <c r="A1379">
        <v>2024</v>
      </c>
      <c r="B1379" t="s">
        <v>31</v>
      </c>
      <c r="C1379" t="s">
        <v>32</v>
      </c>
      <c r="D1379" t="s">
        <v>33</v>
      </c>
      <c r="E1379">
        <v>401</v>
      </c>
      <c r="F1379">
        <f>IF(IFERROR(VLOOKUP(E1379,Store_Showcase!B2:H144,{2}, FALSE), TRUE)=TRUE, IF(IFERROR(VLOOKUP(E1379,Store_SRP!B2:H110,{2}, FALSE), TRUE)=TRUE,VLOOKUP(E1379,Store_VAM!B2:H273,{2}, FALSE),VLOOKUP(E1379,Store_SRP!B2:H110,{2}, FALSE)), VLOOKUP(E1379,Store_Showcase!B2:H144,{2}, FALSE))</f>
      </c>
      <c r="G1379">
        <v>656324</v>
      </c>
      <c r="H1379" t="s">
        <v>748</v>
      </c>
      <c r="I1379" s="8" t="s">
        <v>2939</v>
      </c>
      <c r="J1379" t="s">
        <v>36</v>
      </c>
      <c r="K1379" s="8">
        <f>IF(J1379="PCK", I1379, 0)</f>
      </c>
      <c r="L1379" s="8">
        <f>IF(J1379="KLS", I1379, IF(J1379="PCK", I1379*VLOOKUP(G1379,Sku_Consolidated!A2:U957,21, FALSE),I1379*VLOOKUP(G1379,Sku_Consolidated!A2:U957,21, FALSE)))</f>
      </c>
      <c r="M1379" s="8">
        <f>IF(J1379="PCS", I1379, 0)</f>
      </c>
      <c r="N1379" s="8" t="s">
        <v>2940</v>
      </c>
      <c r="O1379" s="8">
        <f>N1379 * VLOOKUP(E1379&amp;VLOOKUP(G1379,Sku_Consolidated!A2:Q957,17,FALSE),Sku_CommRate!A2:E1002, 5, FALSE)</f>
      </c>
      <c r="P1379" s="8">
        <f>N1379 - O1379</f>
      </c>
      <c r="Q1379">
        <f>VLOOKUP(G1379,Sku_Consolidated!A2:G957,7, FALSE)</f>
      </c>
      <c r="R1379">
        <f>IF(IFERROR(VLOOKUP(E1379,Store_Showcase!B2:H144,7, FALSE), TRUE)=TRUE, IF(IFERROR(VLOOKUP(E1379,Store_SRP!B2:H110,7, FALSE), TRUE)=TRUE,VLOOKUP(E1379,Store_VAM!B2:H273,7, FALSE),VLOOKUP(E1379,Store_SRP!B2:H110,7, FALSE)), VLOOKUP(E1379,Store_Showcase!B2:H144,7, FALSE))</f>
      </c>
      <c r="S1379">
        <f>IF(IFERROR(VLOOKUP(E1379,Store_Showcase!B2:I144,8, FALSE), TRUE)=TRUE, IF(IFERROR(VLOOKUP(E1379,Store_SRP!B2:I110,8, FALSE), TRUE)=TRUE,VLOOKUP(E1379,Store_VAM!B2:I273,8, FALSE),VLOOKUP(E1379,Store_SRP!B2:I110,8, FALSE)), VLOOKUP(E1379,Store_Showcase!B2:I144,8, FALSE))</f>
      </c>
      <c r="T1379">
        <f>VLOOKUP(G1379,Sku_Consolidated!A2:R957,18,FALSE)</f>
      </c>
      <c r="U1379">
        <v>6777</v>
      </c>
      <c r="V1379">
        <f>IF(VLOOKUP(G1379,Sku_Consolidated!A2:S957,19,FALSE)="SHOWCASE", VLOOKUP(E1379,Store_Showcase!B2:L144,11, FALSE), IF(VLOOKUP(G1379,Sku_Consolidated!A2:S957,19,FALSE)="VAM",VLOOKUP(E1379,Store_VAM!B2:L273,11, FALSE),VLOOKUP(E1379,Store_SRP!B2:L110,11, FALSE)))</f>
      </c>
      <c r="W1379">
        <f>VLOOKUP(G1379,Sku_Consolidated!A2:W957,11,FALSE)</f>
      </c>
      <c r="X1379">
        <f>VLOOKUP(G1379,Sku_Consolidated!A2:H957,8,FALSE)</f>
      </c>
      <c r="Y1379">
        <f>VLOOKUP(G1379,Sku_Consolidated!A2:I957,9,FALSE)</f>
      </c>
      <c r="Z1379" t="s">
        <v>38</v>
      </c>
      <c r="AA1379">
        <f>VLOOKUP(G1379,Sku_Consolidated!A2:E957,5,FALSE)</f>
      </c>
      <c r="AB1379">
        <f>IF(VLOOKUP(G1379,Sku_Consolidated!A2:S957,19,FALSE)="SHOWCASE", VLOOKUP(E1379,Store_Showcase!B2:N144,13, FALSE), IF(VLOOKUP(G1379,Sku_Consolidated!A2:S957,19,FALSE)="VAM",VLOOKUP(E1379,Store_VAM!B2:N273,13, FALSE),VLOOKUP(E1379,Store_SRP!B2:N110,13, FALSE)))</f>
      </c>
      <c r="AC1379">
        <f>IF(IFERROR(AB1379,TRUE)=TRUE, "-","OK")</f>
      </c>
      <c r="AD1379" s="8" t="s">
        <v>2941</v>
      </c>
      <c r="AE1379" s="8" t="s">
        <v>2942</v>
      </c>
      <c r="AF1379">
        <f>IF(IFERROR(VLOOKUP(E1379,Store_Showcase!B2:H144,{5}, FALSE), TRUE)=TRUE, IF(IFERROR(VLOOKUP(E1379,Store_SRP!B2:H110,{5}, FALSE), TRUE)=TRUE,VLOOKUP(E1379,Store_VAM!B2:H273,{5}, FALSE),VLOOKUP(E1379,Store_SRP!B2:H110,{5}, FALSE)), VLOOKUP(E1379,Store_Showcase!B2:H144,{5}, FALSE))</f>
      </c>
      <c r="AG1379">
        <f>IF(IFERROR(VLOOKUP(E1379,Store_Showcase!B2:H144,{6}, FALSE), TRUE)=TRUE, IF(IFERROR(VLOOKUP(E1379,Store_SRP!B2:H110,{6}, FALSE), TRUE)=TRUE,VLOOKUP(E1379,Store_VAM!B2:H273,{6}, FALSE),VLOOKUP(E1379,Store_SRP!B2:H110,{6}, FALSE)), VLOOKUP(E1379,Store_Showcase!B2:H144,{6}, FALSE))</f>
      </c>
      <c r="AH1379">
        <f>VLOOKUP(G1379,Sku_Consolidated!A2:R957,18,FALSE)</f>
      </c>
      <c r="AI1379">
        <f>VLOOKUP(G1379,Sku_Consolidated!A2:S957,19,FALSE)</f>
      </c>
      <c r="AJ1379">
        <f>VLOOKUP(G1379,Sku_Consolidated!A2:T957,20,FALSE)</f>
      </c>
    </row>
    <row r="1380" spans="1:36" x14ac:dyDescent="0.25">
      <c r="A1380">
        <v>2024</v>
      </c>
      <c r="B1380" t="s">
        <v>31</v>
      </c>
      <c r="C1380" t="s">
        <v>32</v>
      </c>
      <c r="D1380" t="s">
        <v>33</v>
      </c>
      <c r="E1380">
        <v>809</v>
      </c>
      <c r="F1380">
        <f>IF(IFERROR(VLOOKUP(E1380,Store_Showcase!B2:H144,{2}, FALSE), TRUE)=TRUE, IF(IFERROR(VLOOKUP(E1380,Store_SRP!B2:H110,{2}, FALSE), TRUE)=TRUE,VLOOKUP(E1380,Store_VAM!B2:H273,{2}, FALSE),VLOOKUP(E1380,Store_SRP!B2:H110,{2}, FALSE)), VLOOKUP(E1380,Store_Showcase!B2:H144,{2}, FALSE))</f>
      </c>
      <c r="G1380">
        <v>655335</v>
      </c>
      <c r="H1380" t="s">
        <v>1089</v>
      </c>
      <c r="I1380" s="8" t="s">
        <v>2226</v>
      </c>
      <c r="J1380" t="s">
        <v>36</v>
      </c>
      <c r="K1380" s="8">
        <f>IF(J1380="PCK", I1380, 0)</f>
      </c>
      <c r="L1380" s="8">
        <f>IF(J1380="KLS", I1380, IF(J1380="PCK", I1380*VLOOKUP(G1380,Sku_Consolidated!A2:U957,21, FALSE),I1380*VLOOKUP(G1380,Sku_Consolidated!A2:U957,21, FALSE)))</f>
      </c>
      <c r="M1380" s="8">
        <f>IF(J1380="PCS", I1380, 0)</f>
      </c>
      <c r="N1380" s="8" t="s">
        <v>2943</v>
      </c>
      <c r="O1380" s="8">
        <f>N1380 * VLOOKUP(E1380&amp;VLOOKUP(G1380,Sku_Consolidated!A2:Q957,17,FALSE),Sku_CommRate!A2:E1002, 5, FALSE)</f>
      </c>
      <c r="P1380" s="8">
        <f>N1380 - O1380</f>
      </c>
      <c r="Q1380">
        <f>VLOOKUP(G1380,Sku_Consolidated!A2:G957,7, FALSE)</f>
      </c>
      <c r="R1380">
        <f>IF(IFERROR(VLOOKUP(E1380,Store_Showcase!B2:H144,7, FALSE), TRUE)=TRUE, IF(IFERROR(VLOOKUP(E1380,Store_SRP!B2:H110,7, FALSE), TRUE)=TRUE,VLOOKUP(E1380,Store_VAM!B2:H273,7, FALSE),VLOOKUP(E1380,Store_SRP!B2:H110,7, FALSE)), VLOOKUP(E1380,Store_Showcase!B2:H144,7, FALSE))</f>
      </c>
      <c r="S1380">
        <f>IF(IFERROR(VLOOKUP(E1380,Store_Showcase!B2:I144,8, FALSE), TRUE)=TRUE, IF(IFERROR(VLOOKUP(E1380,Store_SRP!B2:I110,8, FALSE), TRUE)=TRUE,VLOOKUP(E1380,Store_VAM!B2:I273,8, FALSE),VLOOKUP(E1380,Store_SRP!B2:I110,8, FALSE)), VLOOKUP(E1380,Store_Showcase!B2:I144,8, FALSE))</f>
      </c>
      <c r="T1380">
        <f>VLOOKUP(G1380,Sku_Consolidated!A2:R957,18,FALSE)</f>
      </c>
      <c r="U1380">
        <v>6259</v>
      </c>
      <c r="V1380">
        <f>IF(VLOOKUP(G1380,Sku_Consolidated!A2:S957,19,FALSE)="SHOWCASE", VLOOKUP(E1380,Store_Showcase!B2:L144,11, FALSE), IF(VLOOKUP(G1380,Sku_Consolidated!A2:S957,19,FALSE)="VAM",VLOOKUP(E1380,Store_VAM!B2:L273,11, FALSE),VLOOKUP(E1380,Store_SRP!B2:L110,11, FALSE)))</f>
      </c>
      <c r="W1380">
        <f>VLOOKUP(G1380,Sku_Consolidated!A2:W957,11,FALSE)</f>
      </c>
      <c r="X1380">
        <f>VLOOKUP(G1380,Sku_Consolidated!A2:H957,8,FALSE)</f>
      </c>
      <c r="Y1380">
        <f>VLOOKUP(G1380,Sku_Consolidated!A2:I957,9,FALSE)</f>
      </c>
      <c r="Z1380" t="s">
        <v>38</v>
      </c>
      <c r="AA1380">
        <f>VLOOKUP(G1380,Sku_Consolidated!A2:E957,5,FALSE)</f>
      </c>
      <c r="AB1380">
        <f>IF(VLOOKUP(G1380,Sku_Consolidated!A2:S957,19,FALSE)="SHOWCASE", VLOOKUP(E1380,Store_Showcase!B2:N144,13, FALSE), IF(VLOOKUP(G1380,Sku_Consolidated!A2:S957,19,FALSE)="VAM",VLOOKUP(E1380,Store_VAM!B2:N273,13, FALSE),VLOOKUP(E1380,Store_SRP!B2:N110,13, FALSE)))</f>
      </c>
      <c r="AC1380">
        <f>IF(IFERROR(AB1380,TRUE)=TRUE, "-","OK")</f>
      </c>
      <c r="AD1380" s="8" t="s">
        <v>2943</v>
      </c>
      <c r="AE1380" s="8" t="s">
        <v>39</v>
      </c>
      <c r="AF1380">
        <f>IF(IFERROR(VLOOKUP(E1380,Store_Showcase!B2:H144,{5}, FALSE), TRUE)=TRUE, IF(IFERROR(VLOOKUP(E1380,Store_SRP!B2:H110,{5}, FALSE), TRUE)=TRUE,VLOOKUP(E1380,Store_VAM!B2:H273,{5}, FALSE),VLOOKUP(E1380,Store_SRP!B2:H110,{5}, FALSE)), VLOOKUP(E1380,Store_Showcase!B2:H144,{5}, FALSE))</f>
      </c>
      <c r="AG1380">
        <f>IF(IFERROR(VLOOKUP(E1380,Store_Showcase!B2:H144,{6}, FALSE), TRUE)=TRUE, IF(IFERROR(VLOOKUP(E1380,Store_SRP!B2:H110,{6}, FALSE), TRUE)=TRUE,VLOOKUP(E1380,Store_VAM!B2:H273,{6}, FALSE),VLOOKUP(E1380,Store_SRP!B2:H110,{6}, FALSE)), VLOOKUP(E1380,Store_Showcase!B2:H144,{6}, FALSE))</f>
      </c>
      <c r="AH1380">
        <f>VLOOKUP(G1380,Sku_Consolidated!A2:R957,18,FALSE)</f>
      </c>
      <c r="AI1380">
        <f>VLOOKUP(G1380,Sku_Consolidated!A2:S957,19,FALSE)</f>
      </c>
      <c r="AJ1380">
        <f>VLOOKUP(G1380,Sku_Consolidated!A2:T957,20,FALSE)</f>
      </c>
    </row>
    <row r="1381" spans="1:36" x14ac:dyDescent="0.25">
      <c r="A1381">
        <v>2024</v>
      </c>
      <c r="B1381" t="s">
        <v>31</v>
      </c>
      <c r="C1381" t="s">
        <v>32</v>
      </c>
      <c r="D1381" t="s">
        <v>33</v>
      </c>
      <c r="E1381">
        <v>814</v>
      </c>
      <c r="F1381">
        <f>IF(IFERROR(VLOOKUP(E1381,Store_Showcase!B2:H144,{2}, FALSE), TRUE)=TRUE, IF(IFERROR(VLOOKUP(E1381,Store_SRP!B2:H110,{2}, FALSE), TRUE)=TRUE,VLOOKUP(E1381,Store_VAM!B2:H273,{2}, FALSE),VLOOKUP(E1381,Store_SRP!B2:H110,{2}, FALSE)), VLOOKUP(E1381,Store_Showcase!B2:H144,{2}, FALSE))</f>
      </c>
      <c r="G1381">
        <v>657471</v>
      </c>
      <c r="H1381" t="s">
        <v>84</v>
      </c>
      <c r="I1381" s="8" t="s">
        <v>2944</v>
      </c>
      <c r="J1381" t="s">
        <v>36</v>
      </c>
      <c r="K1381" s="8">
        <f>IF(J1381="PCK", I1381, 0)</f>
      </c>
      <c r="L1381" s="8">
        <f>IF(J1381="KLS", I1381, IF(J1381="PCK", I1381*VLOOKUP(G1381,Sku_Consolidated!A2:U957,21, FALSE),I1381*VLOOKUP(G1381,Sku_Consolidated!A2:U957,21, FALSE)))</f>
      </c>
      <c r="M1381" s="8">
        <f>IF(J1381="PCS", I1381, 0)</f>
      </c>
      <c r="N1381" s="8" t="s">
        <v>2945</v>
      </c>
      <c r="O1381" s="8">
        <f>N1381 * VLOOKUP(E1381&amp;VLOOKUP(G1381,Sku_Consolidated!A2:Q957,17,FALSE),Sku_CommRate!A2:E1002, 5, FALSE)</f>
      </c>
      <c r="P1381" s="8">
        <f>N1381 - O1381</f>
      </c>
      <c r="Q1381">
        <f>VLOOKUP(G1381,Sku_Consolidated!A2:G957,7, FALSE)</f>
      </c>
      <c r="R1381">
        <f>IF(IFERROR(VLOOKUP(E1381,Store_Showcase!B2:H144,7, FALSE), TRUE)=TRUE, IF(IFERROR(VLOOKUP(E1381,Store_SRP!B2:H110,7, FALSE), TRUE)=TRUE,VLOOKUP(E1381,Store_VAM!B2:H273,7, FALSE),VLOOKUP(E1381,Store_SRP!B2:H110,7, FALSE)), VLOOKUP(E1381,Store_Showcase!B2:H144,7, FALSE))</f>
      </c>
      <c r="S1381">
        <f>IF(IFERROR(VLOOKUP(E1381,Store_Showcase!B2:I144,8, FALSE), TRUE)=TRUE, IF(IFERROR(VLOOKUP(E1381,Store_SRP!B2:I110,8, FALSE), TRUE)=TRUE,VLOOKUP(E1381,Store_VAM!B2:I273,8, FALSE),VLOOKUP(E1381,Store_SRP!B2:I110,8, FALSE)), VLOOKUP(E1381,Store_Showcase!B2:I144,8, FALSE))</f>
      </c>
      <c r="T1381">
        <f>VLOOKUP(G1381,Sku_Consolidated!A2:R957,18,FALSE)</f>
      </c>
      <c r="U1381">
        <v>7074</v>
      </c>
      <c r="V1381">
        <f>IF(VLOOKUP(G1381,Sku_Consolidated!A2:S957,19,FALSE)="SHOWCASE", VLOOKUP(E1381,Store_Showcase!B2:L144,11, FALSE), IF(VLOOKUP(G1381,Sku_Consolidated!A2:S957,19,FALSE)="VAM",VLOOKUP(E1381,Store_VAM!B2:L273,11, FALSE),VLOOKUP(E1381,Store_SRP!B2:L110,11, FALSE)))</f>
      </c>
      <c r="W1381">
        <f>VLOOKUP(G1381,Sku_Consolidated!A2:W957,11,FALSE)</f>
      </c>
      <c r="X1381">
        <f>VLOOKUP(G1381,Sku_Consolidated!A2:H957,8,FALSE)</f>
      </c>
      <c r="Y1381">
        <f>VLOOKUP(G1381,Sku_Consolidated!A2:I957,9,FALSE)</f>
      </c>
      <c r="Z1381" t="s">
        <v>38</v>
      </c>
      <c r="AA1381">
        <f>VLOOKUP(G1381,Sku_Consolidated!A2:E957,5,FALSE)</f>
      </c>
      <c r="AB1381">
        <f>IF(VLOOKUP(G1381,Sku_Consolidated!A2:S957,19,FALSE)="SHOWCASE", VLOOKUP(E1381,Store_Showcase!B2:N144,13, FALSE), IF(VLOOKUP(G1381,Sku_Consolidated!A2:S957,19,FALSE)="VAM",VLOOKUP(E1381,Store_VAM!B2:N273,13, FALSE),VLOOKUP(E1381,Store_SRP!B2:N110,13, FALSE)))</f>
      </c>
      <c r="AC1381">
        <f>IF(IFERROR(AB1381,TRUE)=TRUE, "-","OK")</f>
      </c>
      <c r="AD1381" s="8" t="s">
        <v>2945</v>
      </c>
      <c r="AE1381" s="8" t="s">
        <v>39</v>
      </c>
      <c r="AF1381">
        <f>IF(IFERROR(VLOOKUP(E1381,Store_Showcase!B2:H144,{5}, FALSE), TRUE)=TRUE, IF(IFERROR(VLOOKUP(E1381,Store_SRP!B2:H110,{5}, FALSE), TRUE)=TRUE,VLOOKUP(E1381,Store_VAM!B2:H273,{5}, FALSE),VLOOKUP(E1381,Store_SRP!B2:H110,{5}, FALSE)), VLOOKUP(E1381,Store_Showcase!B2:H144,{5}, FALSE))</f>
      </c>
      <c r="AG1381">
        <f>IF(IFERROR(VLOOKUP(E1381,Store_Showcase!B2:H144,{6}, FALSE), TRUE)=TRUE, IF(IFERROR(VLOOKUP(E1381,Store_SRP!B2:H110,{6}, FALSE), TRUE)=TRUE,VLOOKUP(E1381,Store_VAM!B2:H273,{6}, FALSE),VLOOKUP(E1381,Store_SRP!B2:H110,{6}, FALSE)), VLOOKUP(E1381,Store_Showcase!B2:H144,{6}, FALSE))</f>
      </c>
      <c r="AH1381">
        <f>VLOOKUP(G1381,Sku_Consolidated!A2:R957,18,FALSE)</f>
      </c>
      <c r="AI1381">
        <f>VLOOKUP(G1381,Sku_Consolidated!A2:S957,19,FALSE)</f>
      </c>
      <c r="AJ1381">
        <f>VLOOKUP(G1381,Sku_Consolidated!A2:T957,20,FALSE)</f>
      </c>
    </row>
    <row r="1382" spans="1:36" x14ac:dyDescent="0.25">
      <c r="A1382">
        <v>2024</v>
      </c>
      <c r="B1382" t="s">
        <v>31</v>
      </c>
      <c r="C1382" t="s">
        <v>32</v>
      </c>
      <c r="D1382" t="s">
        <v>33</v>
      </c>
      <c r="E1382">
        <v>745</v>
      </c>
      <c r="F1382">
        <f>IF(IFERROR(VLOOKUP(E1382,Store_Showcase!B2:H144,{2}, FALSE), TRUE)=TRUE, IF(IFERROR(VLOOKUP(E1382,Store_SRP!B2:H110,{2}, FALSE), TRUE)=TRUE,VLOOKUP(E1382,Store_VAM!B2:H273,{2}, FALSE),VLOOKUP(E1382,Store_SRP!B2:H110,{2}, FALSE)), VLOOKUP(E1382,Store_Showcase!B2:H144,{2}, FALSE))</f>
      </c>
      <c r="G1382">
        <v>692507</v>
      </c>
      <c r="H1382" t="s">
        <v>2946</v>
      </c>
      <c r="I1382" s="8" t="s">
        <v>2947</v>
      </c>
      <c r="J1382" t="s">
        <v>36</v>
      </c>
      <c r="K1382" s="8">
        <f>IF(J1382="PCK", I1382, 0)</f>
      </c>
      <c r="L1382" s="8">
        <f>IF(J1382="KLS", I1382, IF(J1382="PCK", I1382*VLOOKUP(G1382,Sku_Consolidated!A2:U957,21, FALSE),I1382*VLOOKUP(G1382,Sku_Consolidated!A2:U957,21, FALSE)))</f>
      </c>
      <c r="M1382" s="8">
        <f>IF(J1382="PCS", I1382, 0)</f>
      </c>
      <c r="N1382" s="8" t="s">
        <v>2948</v>
      </c>
      <c r="O1382" s="8">
        <f>N1382 * VLOOKUP(E1382&amp;VLOOKUP(G1382,Sku_Consolidated!A2:Q957,17,FALSE),Sku_CommRate!A2:E1002, 5, FALSE)</f>
      </c>
      <c r="P1382" s="8">
        <f>N1382 - O1382</f>
      </c>
      <c r="Q1382">
        <f>VLOOKUP(G1382,Sku_Consolidated!A2:G957,7, FALSE)</f>
      </c>
      <c r="R1382">
        <f>IF(IFERROR(VLOOKUP(E1382,Store_Showcase!B2:H144,7, FALSE), TRUE)=TRUE, IF(IFERROR(VLOOKUP(E1382,Store_SRP!B2:H110,7, FALSE), TRUE)=TRUE,VLOOKUP(E1382,Store_VAM!B2:H273,7, FALSE),VLOOKUP(E1382,Store_SRP!B2:H110,7, FALSE)), VLOOKUP(E1382,Store_Showcase!B2:H144,7, FALSE))</f>
      </c>
      <c r="S1382">
        <f>IF(IFERROR(VLOOKUP(E1382,Store_Showcase!B2:I144,8, FALSE), TRUE)=TRUE, IF(IFERROR(VLOOKUP(E1382,Store_SRP!B2:I110,8, FALSE), TRUE)=TRUE,VLOOKUP(E1382,Store_VAM!B2:I273,8, FALSE),VLOOKUP(E1382,Store_SRP!B2:I110,8, FALSE)), VLOOKUP(E1382,Store_Showcase!B2:I144,8, FALSE))</f>
      </c>
      <c r="T1382">
        <f>VLOOKUP(G1382,Sku_Consolidated!A2:R957,18,FALSE)</f>
      </c>
      <c r="U1382">
        <v>17646</v>
      </c>
      <c r="V1382">
        <f>IF(VLOOKUP(G1382,Sku_Consolidated!A2:S957,19,FALSE)="SHOWCASE", VLOOKUP(E1382,Store_Showcase!B2:L144,11, FALSE), IF(VLOOKUP(G1382,Sku_Consolidated!A2:S957,19,FALSE)="VAM",VLOOKUP(E1382,Store_VAM!B2:L273,11, FALSE),VLOOKUP(E1382,Store_SRP!B2:L110,11, FALSE)))</f>
      </c>
      <c r="W1382">
        <f>VLOOKUP(G1382,Sku_Consolidated!A2:W957,11,FALSE)</f>
      </c>
      <c r="X1382">
        <f>VLOOKUP(G1382,Sku_Consolidated!A2:H957,8,FALSE)</f>
      </c>
      <c r="Y1382">
        <f>VLOOKUP(G1382,Sku_Consolidated!A2:I957,9,FALSE)</f>
      </c>
      <c r="Z1382" t="s">
        <v>38</v>
      </c>
      <c r="AA1382">
        <f>VLOOKUP(G1382,Sku_Consolidated!A2:E957,5,FALSE)</f>
      </c>
      <c r="AB1382">
        <f>IF(VLOOKUP(G1382,Sku_Consolidated!A2:S957,19,FALSE)="SHOWCASE", VLOOKUP(E1382,Store_Showcase!B2:N144,13, FALSE), IF(VLOOKUP(G1382,Sku_Consolidated!A2:S957,19,FALSE)="VAM",VLOOKUP(E1382,Store_VAM!B2:N273,13, FALSE),VLOOKUP(E1382,Store_SRP!B2:N110,13, FALSE)))</f>
      </c>
      <c r="AC1382">
        <f>IF(IFERROR(AB1382,TRUE)=TRUE, "-","OK")</f>
      </c>
      <c r="AD1382" s="8" t="s">
        <v>2948</v>
      </c>
      <c r="AE1382" s="8" t="s">
        <v>39</v>
      </c>
      <c r="AF1382">
        <f>IF(IFERROR(VLOOKUP(E1382,Store_Showcase!B2:H144,{5}, FALSE), TRUE)=TRUE, IF(IFERROR(VLOOKUP(E1382,Store_SRP!B2:H110,{5}, FALSE), TRUE)=TRUE,VLOOKUP(E1382,Store_VAM!B2:H273,{5}, FALSE),VLOOKUP(E1382,Store_SRP!B2:H110,{5}, FALSE)), VLOOKUP(E1382,Store_Showcase!B2:H144,{5}, FALSE))</f>
      </c>
      <c r="AG1382">
        <f>IF(IFERROR(VLOOKUP(E1382,Store_Showcase!B2:H144,{6}, FALSE), TRUE)=TRUE, IF(IFERROR(VLOOKUP(E1382,Store_SRP!B2:H110,{6}, FALSE), TRUE)=TRUE,VLOOKUP(E1382,Store_VAM!B2:H273,{6}, FALSE),VLOOKUP(E1382,Store_SRP!B2:H110,{6}, FALSE)), VLOOKUP(E1382,Store_Showcase!B2:H144,{6}, FALSE))</f>
      </c>
      <c r="AH1382">
        <f>VLOOKUP(G1382,Sku_Consolidated!A2:R957,18,FALSE)</f>
      </c>
      <c r="AI1382">
        <f>VLOOKUP(G1382,Sku_Consolidated!A2:S957,19,FALSE)</f>
      </c>
      <c r="AJ1382">
        <f>VLOOKUP(G1382,Sku_Consolidated!A2:T957,20,FALSE)</f>
      </c>
    </row>
    <row r="1383" spans="1:36" x14ac:dyDescent="0.25">
      <c r="A1383">
        <v>2024</v>
      </c>
      <c r="B1383" t="s">
        <v>31</v>
      </c>
      <c r="C1383" t="s">
        <v>32</v>
      </c>
      <c r="D1383" t="s">
        <v>33</v>
      </c>
      <c r="E1383">
        <v>705</v>
      </c>
      <c r="F1383">
        <f>IF(IFERROR(VLOOKUP(E1383,Store_Showcase!B2:H144,{2}, FALSE), TRUE)=TRUE, IF(IFERROR(VLOOKUP(E1383,Store_SRP!B2:H110,{2}, FALSE), TRUE)=TRUE,VLOOKUP(E1383,Store_VAM!B2:H273,{2}, FALSE),VLOOKUP(E1383,Store_SRP!B2:H110,{2}, FALSE)), VLOOKUP(E1383,Store_Showcase!B2:H144,{2}, FALSE))</f>
      </c>
      <c r="G1383">
        <v>656399</v>
      </c>
      <c r="H1383" t="s">
        <v>1154</v>
      </c>
      <c r="I1383" s="8" t="s">
        <v>2949</v>
      </c>
      <c r="J1383" t="s">
        <v>36</v>
      </c>
      <c r="K1383" s="8">
        <f>IF(J1383="PCK", I1383, 0)</f>
      </c>
      <c r="L1383" s="8">
        <f>IF(J1383="KLS", I1383, IF(J1383="PCK", I1383*VLOOKUP(G1383,Sku_Consolidated!A2:U957,21, FALSE),I1383*VLOOKUP(G1383,Sku_Consolidated!A2:U957,21, FALSE)))</f>
      </c>
      <c r="M1383" s="8">
        <f>IF(J1383="PCS", I1383, 0)</f>
      </c>
      <c r="N1383" s="8" t="s">
        <v>2950</v>
      </c>
      <c r="O1383" s="8">
        <f>N1383 * VLOOKUP(E1383&amp;VLOOKUP(G1383,Sku_Consolidated!A2:Q957,17,FALSE),Sku_CommRate!A2:E1002, 5, FALSE)</f>
      </c>
      <c r="P1383" s="8">
        <f>N1383 - O1383</f>
      </c>
      <c r="Q1383">
        <f>VLOOKUP(G1383,Sku_Consolidated!A2:G957,7, FALSE)</f>
      </c>
      <c r="R1383">
        <f>IF(IFERROR(VLOOKUP(E1383,Store_Showcase!B2:H144,7, FALSE), TRUE)=TRUE, IF(IFERROR(VLOOKUP(E1383,Store_SRP!B2:H110,7, FALSE), TRUE)=TRUE,VLOOKUP(E1383,Store_VAM!B2:H273,7, FALSE),VLOOKUP(E1383,Store_SRP!B2:H110,7, FALSE)), VLOOKUP(E1383,Store_Showcase!B2:H144,7, FALSE))</f>
      </c>
      <c r="S1383">
        <f>IF(IFERROR(VLOOKUP(E1383,Store_Showcase!B2:I144,8, FALSE), TRUE)=TRUE, IF(IFERROR(VLOOKUP(E1383,Store_SRP!B2:I110,8, FALSE), TRUE)=TRUE,VLOOKUP(E1383,Store_VAM!B2:I273,8, FALSE),VLOOKUP(E1383,Store_SRP!B2:I110,8, FALSE)), VLOOKUP(E1383,Store_Showcase!B2:I144,8, FALSE))</f>
      </c>
      <c r="T1383">
        <f>VLOOKUP(G1383,Sku_Consolidated!A2:R957,18,FALSE)</f>
      </c>
      <c r="U1383">
        <v>6846</v>
      </c>
      <c r="V1383">
        <f>IF(VLOOKUP(G1383,Sku_Consolidated!A2:S957,19,FALSE)="SHOWCASE", VLOOKUP(E1383,Store_Showcase!B2:L144,11, FALSE), IF(VLOOKUP(G1383,Sku_Consolidated!A2:S957,19,FALSE)="VAM",VLOOKUP(E1383,Store_VAM!B2:L273,11, FALSE),VLOOKUP(E1383,Store_SRP!B2:L110,11, FALSE)))</f>
      </c>
      <c r="W1383">
        <f>VLOOKUP(G1383,Sku_Consolidated!A2:W957,11,FALSE)</f>
      </c>
      <c r="X1383">
        <f>VLOOKUP(G1383,Sku_Consolidated!A2:H957,8,FALSE)</f>
      </c>
      <c r="Y1383">
        <f>VLOOKUP(G1383,Sku_Consolidated!A2:I957,9,FALSE)</f>
      </c>
      <c r="Z1383" t="s">
        <v>38</v>
      </c>
      <c r="AA1383">
        <f>VLOOKUP(G1383,Sku_Consolidated!A2:E957,5,FALSE)</f>
      </c>
      <c r="AB1383">
        <f>IF(VLOOKUP(G1383,Sku_Consolidated!A2:S957,19,FALSE)="SHOWCASE", VLOOKUP(E1383,Store_Showcase!B2:N144,13, FALSE), IF(VLOOKUP(G1383,Sku_Consolidated!A2:S957,19,FALSE)="VAM",VLOOKUP(E1383,Store_VAM!B2:N273,13, FALSE),VLOOKUP(E1383,Store_SRP!B2:N110,13, FALSE)))</f>
      </c>
      <c r="AC1383">
        <f>IF(IFERROR(AB1383,TRUE)=TRUE, "-","OK")</f>
      </c>
      <c r="AD1383" s="8" t="s">
        <v>2951</v>
      </c>
      <c r="AE1383" s="8" t="s">
        <v>2952</v>
      </c>
      <c r="AF1383">
        <f>IF(IFERROR(VLOOKUP(E1383,Store_Showcase!B2:H144,{5}, FALSE), TRUE)=TRUE, IF(IFERROR(VLOOKUP(E1383,Store_SRP!B2:H110,{5}, FALSE), TRUE)=TRUE,VLOOKUP(E1383,Store_VAM!B2:H273,{5}, FALSE),VLOOKUP(E1383,Store_SRP!B2:H110,{5}, FALSE)), VLOOKUP(E1383,Store_Showcase!B2:H144,{5}, FALSE))</f>
      </c>
      <c r="AG1383">
        <f>IF(IFERROR(VLOOKUP(E1383,Store_Showcase!B2:H144,{6}, FALSE), TRUE)=TRUE, IF(IFERROR(VLOOKUP(E1383,Store_SRP!B2:H110,{6}, FALSE), TRUE)=TRUE,VLOOKUP(E1383,Store_VAM!B2:H273,{6}, FALSE),VLOOKUP(E1383,Store_SRP!B2:H110,{6}, FALSE)), VLOOKUP(E1383,Store_Showcase!B2:H144,{6}, FALSE))</f>
      </c>
      <c r="AH1383">
        <f>VLOOKUP(G1383,Sku_Consolidated!A2:R957,18,FALSE)</f>
      </c>
      <c r="AI1383">
        <f>VLOOKUP(G1383,Sku_Consolidated!A2:S957,19,FALSE)</f>
      </c>
      <c r="AJ1383">
        <f>VLOOKUP(G1383,Sku_Consolidated!A2:T957,20,FALSE)</f>
      </c>
    </row>
    <row r="1384" spans="1:36" x14ac:dyDescent="0.25">
      <c r="A1384">
        <v>2024</v>
      </c>
      <c r="B1384" t="s">
        <v>31</v>
      </c>
      <c r="C1384" t="s">
        <v>32</v>
      </c>
      <c r="D1384" t="s">
        <v>33</v>
      </c>
      <c r="E1384">
        <v>814</v>
      </c>
      <c r="F1384">
        <f>IF(IFERROR(VLOOKUP(E1384,Store_Showcase!B2:H144,{2}, FALSE), TRUE)=TRUE, IF(IFERROR(VLOOKUP(E1384,Store_SRP!B2:H110,{2}, FALSE), TRUE)=TRUE,VLOOKUP(E1384,Store_VAM!B2:H273,{2}, FALSE),VLOOKUP(E1384,Store_SRP!B2:H110,{2}, FALSE)), VLOOKUP(E1384,Store_Showcase!B2:H144,{2}, FALSE))</f>
      </c>
      <c r="G1384">
        <v>656325</v>
      </c>
      <c r="H1384" t="s">
        <v>474</v>
      </c>
      <c r="I1384" s="8" t="s">
        <v>2953</v>
      </c>
      <c r="J1384" t="s">
        <v>36</v>
      </c>
      <c r="K1384" s="8">
        <f>IF(J1384="PCK", I1384, 0)</f>
      </c>
      <c r="L1384" s="8">
        <f>IF(J1384="KLS", I1384, IF(J1384="PCK", I1384*VLOOKUP(G1384,Sku_Consolidated!A2:U957,21, FALSE),I1384*VLOOKUP(G1384,Sku_Consolidated!A2:U957,21, FALSE)))</f>
      </c>
      <c r="M1384" s="8">
        <f>IF(J1384="PCS", I1384, 0)</f>
      </c>
      <c r="N1384" s="8" t="s">
        <v>2954</v>
      </c>
      <c r="O1384" s="8">
        <f>N1384 * VLOOKUP(E1384&amp;VLOOKUP(G1384,Sku_Consolidated!A2:Q957,17,FALSE),Sku_CommRate!A2:E1002, 5, FALSE)</f>
      </c>
      <c r="P1384" s="8">
        <f>N1384 - O1384</f>
      </c>
      <c r="Q1384">
        <f>VLOOKUP(G1384,Sku_Consolidated!A2:G957,7, FALSE)</f>
      </c>
      <c r="R1384">
        <f>IF(IFERROR(VLOOKUP(E1384,Store_Showcase!B2:H144,7, FALSE), TRUE)=TRUE, IF(IFERROR(VLOOKUP(E1384,Store_SRP!B2:H110,7, FALSE), TRUE)=TRUE,VLOOKUP(E1384,Store_VAM!B2:H273,7, FALSE),VLOOKUP(E1384,Store_SRP!B2:H110,7, FALSE)), VLOOKUP(E1384,Store_Showcase!B2:H144,7, FALSE))</f>
      </c>
      <c r="S1384">
        <f>IF(IFERROR(VLOOKUP(E1384,Store_Showcase!B2:I144,8, FALSE), TRUE)=TRUE, IF(IFERROR(VLOOKUP(E1384,Store_SRP!B2:I110,8, FALSE), TRUE)=TRUE,VLOOKUP(E1384,Store_VAM!B2:I273,8, FALSE),VLOOKUP(E1384,Store_SRP!B2:I110,8, FALSE)), VLOOKUP(E1384,Store_Showcase!B2:I144,8, FALSE))</f>
      </c>
      <c r="T1384">
        <f>VLOOKUP(G1384,Sku_Consolidated!A2:R957,18,FALSE)</f>
      </c>
      <c r="U1384">
        <v>6778</v>
      </c>
      <c r="V1384">
        <f>IF(VLOOKUP(G1384,Sku_Consolidated!A2:S957,19,FALSE)="SHOWCASE", VLOOKUP(E1384,Store_Showcase!B2:L144,11, FALSE), IF(VLOOKUP(G1384,Sku_Consolidated!A2:S957,19,FALSE)="VAM",VLOOKUP(E1384,Store_VAM!B2:L273,11, FALSE),VLOOKUP(E1384,Store_SRP!B2:L110,11, FALSE)))</f>
      </c>
      <c r="W1384">
        <f>VLOOKUP(G1384,Sku_Consolidated!A2:W957,11,FALSE)</f>
      </c>
      <c r="X1384">
        <f>VLOOKUP(G1384,Sku_Consolidated!A2:H957,8,FALSE)</f>
      </c>
      <c r="Y1384">
        <f>VLOOKUP(G1384,Sku_Consolidated!A2:I957,9,FALSE)</f>
      </c>
      <c r="Z1384" t="s">
        <v>38</v>
      </c>
      <c r="AA1384">
        <f>VLOOKUP(G1384,Sku_Consolidated!A2:E957,5,FALSE)</f>
      </c>
      <c r="AB1384">
        <f>IF(VLOOKUP(G1384,Sku_Consolidated!A2:S957,19,FALSE)="SHOWCASE", VLOOKUP(E1384,Store_Showcase!B2:N144,13, FALSE), IF(VLOOKUP(G1384,Sku_Consolidated!A2:S957,19,FALSE)="VAM",VLOOKUP(E1384,Store_VAM!B2:N273,13, FALSE),VLOOKUP(E1384,Store_SRP!B2:N110,13, FALSE)))</f>
      </c>
      <c r="AC1384">
        <f>IF(IFERROR(AB1384,TRUE)=TRUE, "-","OK")</f>
      </c>
      <c r="AD1384" s="8" t="s">
        <v>2955</v>
      </c>
      <c r="AE1384" s="8" t="s">
        <v>2956</v>
      </c>
      <c r="AF1384">
        <f>IF(IFERROR(VLOOKUP(E1384,Store_Showcase!B2:H144,{5}, FALSE), TRUE)=TRUE, IF(IFERROR(VLOOKUP(E1384,Store_SRP!B2:H110,{5}, FALSE), TRUE)=TRUE,VLOOKUP(E1384,Store_VAM!B2:H273,{5}, FALSE),VLOOKUP(E1384,Store_SRP!B2:H110,{5}, FALSE)), VLOOKUP(E1384,Store_Showcase!B2:H144,{5}, FALSE))</f>
      </c>
      <c r="AG1384">
        <f>IF(IFERROR(VLOOKUP(E1384,Store_Showcase!B2:H144,{6}, FALSE), TRUE)=TRUE, IF(IFERROR(VLOOKUP(E1384,Store_SRP!B2:H110,{6}, FALSE), TRUE)=TRUE,VLOOKUP(E1384,Store_VAM!B2:H273,{6}, FALSE),VLOOKUP(E1384,Store_SRP!B2:H110,{6}, FALSE)), VLOOKUP(E1384,Store_Showcase!B2:H144,{6}, FALSE))</f>
      </c>
      <c r="AH1384">
        <f>VLOOKUP(G1384,Sku_Consolidated!A2:R957,18,FALSE)</f>
      </c>
      <c r="AI1384">
        <f>VLOOKUP(G1384,Sku_Consolidated!A2:S957,19,FALSE)</f>
      </c>
      <c r="AJ1384">
        <f>VLOOKUP(G1384,Sku_Consolidated!A2:T957,20,FALSE)</f>
      </c>
    </row>
    <row r="1385" spans="1:36" x14ac:dyDescent="0.25">
      <c r="A1385">
        <v>2024</v>
      </c>
      <c r="B1385" t="s">
        <v>31</v>
      </c>
      <c r="C1385" t="s">
        <v>32</v>
      </c>
      <c r="D1385" t="s">
        <v>33</v>
      </c>
      <c r="E1385">
        <v>485</v>
      </c>
      <c r="F1385">
        <f>IF(IFERROR(VLOOKUP(E1385,Store_Showcase!B2:H144,{2}, FALSE), TRUE)=TRUE, IF(IFERROR(VLOOKUP(E1385,Store_SRP!B2:H110,{2}, FALSE), TRUE)=TRUE,VLOOKUP(E1385,Store_VAM!B2:H273,{2}, FALSE),VLOOKUP(E1385,Store_SRP!B2:H110,{2}, FALSE)), VLOOKUP(E1385,Store_Showcase!B2:H144,{2}, FALSE))</f>
      </c>
      <c r="G1385">
        <v>655716</v>
      </c>
      <c r="H1385" t="s">
        <v>171</v>
      </c>
      <c r="I1385" s="8" t="s">
        <v>2957</v>
      </c>
      <c r="J1385" t="s">
        <v>36</v>
      </c>
      <c r="K1385" s="8">
        <f>IF(J1385="PCK", I1385, 0)</f>
      </c>
      <c r="L1385" s="8">
        <f>IF(J1385="KLS", I1385, IF(J1385="PCK", I1385*VLOOKUP(G1385,Sku_Consolidated!A2:U957,21, FALSE),I1385*VLOOKUP(G1385,Sku_Consolidated!A2:U957,21, FALSE)))</f>
      </c>
      <c r="M1385" s="8">
        <f>IF(J1385="PCS", I1385, 0)</f>
      </c>
      <c r="N1385" s="8" t="s">
        <v>2958</v>
      </c>
      <c r="O1385" s="8">
        <f>N1385 * VLOOKUP(E1385&amp;VLOOKUP(G1385,Sku_Consolidated!A2:Q957,17,FALSE),Sku_CommRate!A2:E1002, 5, FALSE)</f>
      </c>
      <c r="P1385" s="8">
        <f>N1385 - O1385</f>
      </c>
      <c r="Q1385">
        <f>VLOOKUP(G1385,Sku_Consolidated!A2:G957,7, FALSE)</f>
      </c>
      <c r="R1385">
        <f>IF(IFERROR(VLOOKUP(E1385,Store_Showcase!B2:H144,7, FALSE), TRUE)=TRUE, IF(IFERROR(VLOOKUP(E1385,Store_SRP!B2:H110,7, FALSE), TRUE)=TRUE,VLOOKUP(E1385,Store_VAM!B2:H273,7, FALSE),VLOOKUP(E1385,Store_SRP!B2:H110,7, FALSE)), VLOOKUP(E1385,Store_Showcase!B2:H144,7, FALSE))</f>
      </c>
      <c r="S1385">
        <f>IF(IFERROR(VLOOKUP(E1385,Store_Showcase!B2:I144,8, FALSE), TRUE)=TRUE, IF(IFERROR(VLOOKUP(E1385,Store_SRP!B2:I110,8, FALSE), TRUE)=TRUE,VLOOKUP(E1385,Store_VAM!B2:I273,8, FALSE),VLOOKUP(E1385,Store_SRP!B2:I110,8, FALSE)), VLOOKUP(E1385,Store_Showcase!B2:I144,8, FALSE))</f>
      </c>
      <c r="T1385">
        <f>VLOOKUP(G1385,Sku_Consolidated!A2:R957,18,FALSE)</f>
      </c>
      <c r="U1385">
        <v>6444</v>
      </c>
      <c r="V1385">
        <f>IF(VLOOKUP(G1385,Sku_Consolidated!A2:S957,19,FALSE)="SHOWCASE", VLOOKUP(E1385,Store_Showcase!B2:L144,11, FALSE), IF(VLOOKUP(G1385,Sku_Consolidated!A2:S957,19,FALSE)="VAM",VLOOKUP(E1385,Store_VAM!B2:L273,11, FALSE),VLOOKUP(E1385,Store_SRP!B2:L110,11, FALSE)))</f>
      </c>
      <c r="W1385">
        <f>VLOOKUP(G1385,Sku_Consolidated!A2:W957,11,FALSE)</f>
      </c>
      <c r="X1385">
        <f>VLOOKUP(G1385,Sku_Consolidated!A2:H957,8,FALSE)</f>
      </c>
      <c r="Y1385">
        <f>VLOOKUP(G1385,Sku_Consolidated!A2:I957,9,FALSE)</f>
      </c>
      <c r="Z1385" t="s">
        <v>38</v>
      </c>
      <c r="AA1385">
        <f>VLOOKUP(G1385,Sku_Consolidated!A2:E957,5,FALSE)</f>
      </c>
      <c r="AB1385">
        <f>IF(VLOOKUP(G1385,Sku_Consolidated!A2:S957,19,FALSE)="SHOWCASE", VLOOKUP(E1385,Store_Showcase!B2:N144,13, FALSE), IF(VLOOKUP(G1385,Sku_Consolidated!A2:S957,19,FALSE)="VAM",VLOOKUP(E1385,Store_VAM!B2:N273,13, FALSE),VLOOKUP(E1385,Store_SRP!B2:N110,13, FALSE)))</f>
      </c>
      <c r="AC1385">
        <f>IF(IFERROR(AB1385,TRUE)=TRUE, "-","OK")</f>
      </c>
      <c r="AD1385" s="8" t="s">
        <v>2958</v>
      </c>
      <c r="AE1385" s="8" t="s">
        <v>39</v>
      </c>
      <c r="AF1385">
        <f>IF(IFERROR(VLOOKUP(E1385,Store_Showcase!B2:H144,{5}, FALSE), TRUE)=TRUE, IF(IFERROR(VLOOKUP(E1385,Store_SRP!B2:H110,{5}, FALSE), TRUE)=TRUE,VLOOKUP(E1385,Store_VAM!B2:H273,{5}, FALSE),VLOOKUP(E1385,Store_SRP!B2:H110,{5}, FALSE)), VLOOKUP(E1385,Store_Showcase!B2:H144,{5}, FALSE))</f>
      </c>
      <c r="AG1385">
        <f>IF(IFERROR(VLOOKUP(E1385,Store_Showcase!B2:H144,{6}, FALSE), TRUE)=TRUE, IF(IFERROR(VLOOKUP(E1385,Store_SRP!B2:H110,{6}, FALSE), TRUE)=TRUE,VLOOKUP(E1385,Store_VAM!B2:H273,{6}, FALSE),VLOOKUP(E1385,Store_SRP!B2:H110,{6}, FALSE)), VLOOKUP(E1385,Store_Showcase!B2:H144,{6}, FALSE))</f>
      </c>
      <c r="AH1385">
        <f>VLOOKUP(G1385,Sku_Consolidated!A2:R957,18,FALSE)</f>
      </c>
      <c r="AI1385">
        <f>VLOOKUP(G1385,Sku_Consolidated!A2:S957,19,FALSE)</f>
      </c>
      <c r="AJ1385">
        <f>VLOOKUP(G1385,Sku_Consolidated!A2:T957,20,FALSE)</f>
      </c>
    </row>
    <row r="1386" spans="1:36" x14ac:dyDescent="0.25">
      <c r="A1386">
        <v>2024</v>
      </c>
      <c r="B1386" t="s">
        <v>31</v>
      </c>
      <c r="C1386" t="s">
        <v>32</v>
      </c>
      <c r="D1386" t="s">
        <v>33</v>
      </c>
      <c r="E1386">
        <v>423</v>
      </c>
      <c r="F1386">
        <f>IF(IFERROR(VLOOKUP(E1386,Store_Showcase!B2:H144,{2}, FALSE), TRUE)=TRUE, IF(IFERROR(VLOOKUP(E1386,Store_SRP!B2:H110,{2}, FALSE), TRUE)=TRUE,VLOOKUP(E1386,Store_VAM!B2:H273,{2}, FALSE),VLOOKUP(E1386,Store_SRP!B2:H110,{2}, FALSE)), VLOOKUP(E1386,Store_Showcase!B2:H144,{2}, FALSE))</f>
      </c>
      <c r="G1386">
        <v>670214</v>
      </c>
      <c r="H1386" t="s">
        <v>1451</v>
      </c>
      <c r="I1386" s="8" t="s">
        <v>2806</v>
      </c>
      <c r="J1386" t="s">
        <v>36</v>
      </c>
      <c r="K1386" s="8">
        <f>IF(J1386="PCK", I1386, 0)</f>
      </c>
      <c r="L1386" s="8">
        <f>IF(J1386="KLS", I1386, IF(J1386="PCK", I1386*VLOOKUP(G1386,Sku_Consolidated!A2:U957,21, FALSE),I1386*VLOOKUP(G1386,Sku_Consolidated!A2:U957,21, FALSE)))</f>
      </c>
      <c r="M1386" s="8">
        <f>IF(J1386="PCS", I1386, 0)</f>
      </c>
      <c r="N1386" s="8" t="s">
        <v>2959</v>
      </c>
      <c r="O1386" s="8">
        <f>N1386 * VLOOKUP(E1386&amp;VLOOKUP(G1386,Sku_Consolidated!A2:Q957,17,FALSE),Sku_CommRate!A2:E1002, 5, FALSE)</f>
      </c>
      <c r="P1386" s="8">
        <f>N1386 - O1386</f>
      </c>
      <c r="Q1386">
        <f>VLOOKUP(G1386,Sku_Consolidated!A2:G957,7, FALSE)</f>
      </c>
      <c r="R1386">
        <f>IF(IFERROR(VLOOKUP(E1386,Store_Showcase!B2:H144,7, FALSE), TRUE)=TRUE, IF(IFERROR(VLOOKUP(E1386,Store_SRP!B2:H110,7, FALSE), TRUE)=TRUE,VLOOKUP(E1386,Store_VAM!B2:H273,7, FALSE),VLOOKUP(E1386,Store_SRP!B2:H110,7, FALSE)), VLOOKUP(E1386,Store_Showcase!B2:H144,7, FALSE))</f>
      </c>
      <c r="S1386">
        <f>IF(IFERROR(VLOOKUP(E1386,Store_Showcase!B2:I144,8, FALSE), TRUE)=TRUE, IF(IFERROR(VLOOKUP(E1386,Store_SRP!B2:I110,8, FALSE), TRUE)=TRUE,VLOOKUP(E1386,Store_VAM!B2:I273,8, FALSE),VLOOKUP(E1386,Store_SRP!B2:I110,8, FALSE)), VLOOKUP(E1386,Store_Showcase!B2:I144,8, FALSE))</f>
      </c>
      <c r="T1386">
        <f>VLOOKUP(G1386,Sku_Consolidated!A2:R957,18,FALSE)</f>
      </c>
      <c r="U1386">
        <v>8441</v>
      </c>
      <c r="V1386">
        <f>IF(VLOOKUP(G1386,Sku_Consolidated!A2:S957,19,FALSE)="SHOWCASE", VLOOKUP(E1386,Store_Showcase!B2:L144,11, FALSE), IF(VLOOKUP(G1386,Sku_Consolidated!A2:S957,19,FALSE)="VAM",VLOOKUP(E1386,Store_VAM!B2:L273,11, FALSE),VLOOKUP(E1386,Store_SRP!B2:L110,11, FALSE)))</f>
      </c>
      <c r="W1386">
        <f>VLOOKUP(G1386,Sku_Consolidated!A2:W957,11,FALSE)</f>
      </c>
      <c r="X1386">
        <f>VLOOKUP(G1386,Sku_Consolidated!A2:H957,8,FALSE)</f>
      </c>
      <c r="Y1386">
        <f>VLOOKUP(G1386,Sku_Consolidated!A2:I957,9,FALSE)</f>
      </c>
      <c r="Z1386" t="s">
        <v>38</v>
      </c>
      <c r="AA1386">
        <f>VLOOKUP(G1386,Sku_Consolidated!A2:E957,5,FALSE)</f>
      </c>
      <c r="AB1386">
        <f>IF(VLOOKUP(G1386,Sku_Consolidated!A2:S957,19,FALSE)="SHOWCASE", VLOOKUP(E1386,Store_Showcase!B2:N144,13, FALSE), IF(VLOOKUP(G1386,Sku_Consolidated!A2:S957,19,FALSE)="VAM",VLOOKUP(E1386,Store_VAM!B2:N273,13, FALSE),VLOOKUP(E1386,Store_SRP!B2:N110,13, FALSE)))</f>
      </c>
      <c r="AC1386">
        <f>IF(IFERROR(AB1386,TRUE)=TRUE, "-","OK")</f>
      </c>
      <c r="AD1386" s="8" t="s">
        <v>2960</v>
      </c>
      <c r="AE1386" s="8" t="s">
        <v>2961</v>
      </c>
      <c r="AF1386">
        <f>IF(IFERROR(VLOOKUP(E1386,Store_Showcase!B2:H144,{5}, FALSE), TRUE)=TRUE, IF(IFERROR(VLOOKUP(E1386,Store_SRP!B2:H110,{5}, FALSE), TRUE)=TRUE,VLOOKUP(E1386,Store_VAM!B2:H273,{5}, FALSE),VLOOKUP(E1386,Store_SRP!B2:H110,{5}, FALSE)), VLOOKUP(E1386,Store_Showcase!B2:H144,{5}, FALSE))</f>
      </c>
      <c r="AG1386">
        <f>IF(IFERROR(VLOOKUP(E1386,Store_Showcase!B2:H144,{6}, FALSE), TRUE)=TRUE, IF(IFERROR(VLOOKUP(E1386,Store_SRP!B2:H110,{6}, FALSE), TRUE)=TRUE,VLOOKUP(E1386,Store_VAM!B2:H273,{6}, FALSE),VLOOKUP(E1386,Store_SRP!B2:H110,{6}, FALSE)), VLOOKUP(E1386,Store_Showcase!B2:H144,{6}, FALSE))</f>
      </c>
      <c r="AH1386">
        <f>VLOOKUP(G1386,Sku_Consolidated!A2:R957,18,FALSE)</f>
      </c>
      <c r="AI1386">
        <f>VLOOKUP(G1386,Sku_Consolidated!A2:S957,19,FALSE)</f>
      </c>
      <c r="AJ1386">
        <f>VLOOKUP(G1386,Sku_Consolidated!A2:T957,20,FALSE)</f>
      </c>
    </row>
    <row r="1387" spans="1:36" x14ac:dyDescent="0.25">
      <c r="A1387">
        <v>2024</v>
      </c>
      <c r="B1387" t="s">
        <v>31</v>
      </c>
      <c r="C1387" t="s">
        <v>32</v>
      </c>
      <c r="D1387" t="s">
        <v>33</v>
      </c>
      <c r="E1387">
        <v>498</v>
      </c>
      <c r="F1387">
        <f>IF(IFERROR(VLOOKUP(E1387,Store_Showcase!B2:H144,{2}, FALSE), TRUE)=TRUE, IF(IFERROR(VLOOKUP(E1387,Store_SRP!B2:H110,{2}, FALSE), TRUE)=TRUE,VLOOKUP(E1387,Store_VAM!B2:H273,{2}, FALSE),VLOOKUP(E1387,Store_SRP!B2:H110,{2}, FALSE)), VLOOKUP(E1387,Store_Showcase!B2:H144,{2}, FALSE))</f>
      </c>
      <c r="G1387">
        <v>671786</v>
      </c>
      <c r="H1387" t="s">
        <v>1306</v>
      </c>
      <c r="I1387" s="8" t="s">
        <v>2006</v>
      </c>
      <c r="J1387" t="s">
        <v>493</v>
      </c>
      <c r="K1387" s="8">
        <f>IF(J1387="PCK", I1387, 0)</f>
      </c>
      <c r="L1387" s="8">
        <f>IF(J1387="KLS", I1387, IF(J1387="PCK", I1387*VLOOKUP(G1387,Sku_Consolidated!A2:U957,21, FALSE),I1387*VLOOKUP(G1387,Sku_Consolidated!A2:U957,21, FALSE)))</f>
      </c>
      <c r="M1387" s="8">
        <f>IF(J1387="PCS", I1387, 0)</f>
      </c>
      <c r="N1387" s="8" t="s">
        <v>2962</v>
      </c>
      <c r="O1387" s="8">
        <f>N1387 * VLOOKUP(E1387&amp;VLOOKUP(G1387,Sku_Consolidated!A2:Q957,17,FALSE),Sku_CommRate!A2:E1002, 5, FALSE)</f>
      </c>
      <c r="P1387" s="8">
        <f>N1387 - O1387</f>
      </c>
      <c r="Q1387">
        <f>VLOOKUP(G1387,Sku_Consolidated!A2:G957,7, FALSE)</f>
      </c>
      <c r="R1387">
        <f>IF(IFERROR(VLOOKUP(E1387,Store_Showcase!B2:H144,7, FALSE), TRUE)=TRUE, IF(IFERROR(VLOOKUP(E1387,Store_SRP!B2:H110,7, FALSE), TRUE)=TRUE,VLOOKUP(E1387,Store_VAM!B2:H273,7, FALSE),VLOOKUP(E1387,Store_SRP!B2:H110,7, FALSE)), VLOOKUP(E1387,Store_Showcase!B2:H144,7, FALSE))</f>
      </c>
      <c r="S1387">
        <f>IF(IFERROR(VLOOKUP(E1387,Store_Showcase!B2:I144,8, FALSE), TRUE)=TRUE, IF(IFERROR(VLOOKUP(E1387,Store_SRP!B2:I110,8, FALSE), TRUE)=TRUE,VLOOKUP(E1387,Store_VAM!B2:I273,8, FALSE),VLOOKUP(E1387,Store_SRP!B2:I110,8, FALSE)), VLOOKUP(E1387,Store_Showcase!B2:I144,8, FALSE))</f>
      </c>
      <c r="T1387">
        <f>VLOOKUP(G1387,Sku_Consolidated!A2:R957,18,FALSE)</f>
      </c>
      <c r="U1387">
        <v>2100006717860</v>
      </c>
      <c r="V1387">
        <f>IF(VLOOKUP(G1387,Sku_Consolidated!A2:S957,19,FALSE)="SHOWCASE", VLOOKUP(E1387,Store_Showcase!B2:L144,11, FALSE), IF(VLOOKUP(G1387,Sku_Consolidated!A2:S957,19,FALSE)="VAM",VLOOKUP(E1387,Store_VAM!B2:L273,11, FALSE),VLOOKUP(E1387,Store_SRP!B2:L110,11, FALSE)))</f>
      </c>
      <c r="W1387">
        <f>VLOOKUP(G1387,Sku_Consolidated!A2:W957,11,FALSE)</f>
      </c>
      <c r="X1387">
        <f>VLOOKUP(G1387,Sku_Consolidated!A2:H957,8,FALSE)</f>
      </c>
      <c r="Y1387">
        <f>VLOOKUP(G1387,Sku_Consolidated!A2:I957,9,FALSE)</f>
      </c>
      <c r="Z1387" t="s">
        <v>38</v>
      </c>
      <c r="AA1387">
        <f>VLOOKUP(G1387,Sku_Consolidated!A2:E957,5,FALSE)</f>
      </c>
      <c r="AB1387">
        <f>IF(VLOOKUP(G1387,Sku_Consolidated!A2:S957,19,FALSE)="SHOWCASE", VLOOKUP(E1387,Store_Showcase!B2:N144,13, FALSE), IF(VLOOKUP(G1387,Sku_Consolidated!A2:S957,19,FALSE)="VAM",VLOOKUP(E1387,Store_VAM!B2:N273,13, FALSE),VLOOKUP(E1387,Store_SRP!B2:N110,13, FALSE)))</f>
      </c>
      <c r="AC1387">
        <f>IF(IFERROR(AB1387,TRUE)=TRUE, "-","OK")</f>
      </c>
      <c r="AD1387" s="8" t="s">
        <v>2962</v>
      </c>
      <c r="AE1387" s="8" t="s">
        <v>39</v>
      </c>
      <c r="AF1387">
        <f>IF(IFERROR(VLOOKUP(E1387,Store_Showcase!B2:H144,{5}, FALSE), TRUE)=TRUE, IF(IFERROR(VLOOKUP(E1387,Store_SRP!B2:H110,{5}, FALSE), TRUE)=TRUE,VLOOKUP(E1387,Store_VAM!B2:H273,{5}, FALSE),VLOOKUP(E1387,Store_SRP!B2:H110,{5}, FALSE)), VLOOKUP(E1387,Store_Showcase!B2:H144,{5}, FALSE))</f>
      </c>
      <c r="AG1387">
        <f>IF(IFERROR(VLOOKUP(E1387,Store_Showcase!B2:H144,{6}, FALSE), TRUE)=TRUE, IF(IFERROR(VLOOKUP(E1387,Store_SRP!B2:H110,{6}, FALSE), TRUE)=TRUE,VLOOKUP(E1387,Store_VAM!B2:H273,{6}, FALSE),VLOOKUP(E1387,Store_SRP!B2:H110,{6}, FALSE)), VLOOKUP(E1387,Store_Showcase!B2:H144,{6}, FALSE))</f>
      </c>
      <c r="AH1387">
        <f>VLOOKUP(G1387,Sku_Consolidated!A2:R957,18,FALSE)</f>
      </c>
      <c r="AI1387">
        <f>VLOOKUP(G1387,Sku_Consolidated!A2:S957,19,FALSE)</f>
      </c>
      <c r="AJ1387">
        <f>VLOOKUP(G1387,Sku_Consolidated!A2:T957,20,FALSE)</f>
      </c>
    </row>
    <row r="1388" spans="1:36" x14ac:dyDescent="0.25">
      <c r="A1388">
        <v>2024</v>
      </c>
      <c r="B1388" t="s">
        <v>31</v>
      </c>
      <c r="C1388" t="s">
        <v>32</v>
      </c>
      <c r="D1388" t="s">
        <v>33</v>
      </c>
      <c r="E1388">
        <v>253</v>
      </c>
      <c r="F1388">
        <f>IF(IFERROR(VLOOKUP(E1388,Store_Showcase!B2:H144,{2}, FALSE), TRUE)=TRUE, IF(IFERROR(VLOOKUP(E1388,Store_SRP!B2:H110,{2}, FALSE), TRUE)=TRUE,VLOOKUP(E1388,Store_VAM!B2:H273,{2}, FALSE),VLOOKUP(E1388,Store_SRP!B2:H110,{2}, FALSE)), VLOOKUP(E1388,Store_Showcase!B2:H144,{2}, FALSE))</f>
      </c>
      <c r="G1388">
        <v>655335</v>
      </c>
      <c r="H1388" t="s">
        <v>1089</v>
      </c>
      <c r="I1388" s="8" t="s">
        <v>2963</v>
      </c>
      <c r="J1388" t="s">
        <v>36</v>
      </c>
      <c r="K1388" s="8">
        <f>IF(J1388="PCK", I1388, 0)</f>
      </c>
      <c r="L1388" s="8">
        <f>IF(J1388="KLS", I1388, IF(J1388="PCK", I1388*VLOOKUP(G1388,Sku_Consolidated!A2:U957,21, FALSE),I1388*VLOOKUP(G1388,Sku_Consolidated!A2:U957,21, FALSE)))</f>
      </c>
      <c r="M1388" s="8">
        <f>IF(J1388="PCS", I1388, 0)</f>
      </c>
      <c r="N1388" s="8" t="s">
        <v>2964</v>
      </c>
      <c r="O1388" s="8">
        <f>N1388 * VLOOKUP(E1388&amp;VLOOKUP(G1388,Sku_Consolidated!A2:Q957,17,FALSE),Sku_CommRate!A2:E1002, 5, FALSE)</f>
      </c>
      <c r="P1388" s="8">
        <f>N1388 - O1388</f>
      </c>
      <c r="Q1388">
        <f>VLOOKUP(G1388,Sku_Consolidated!A2:G957,7, FALSE)</f>
      </c>
      <c r="R1388">
        <f>IF(IFERROR(VLOOKUP(E1388,Store_Showcase!B2:H144,7, FALSE), TRUE)=TRUE, IF(IFERROR(VLOOKUP(E1388,Store_SRP!B2:H110,7, FALSE), TRUE)=TRUE,VLOOKUP(E1388,Store_VAM!B2:H273,7, FALSE),VLOOKUP(E1388,Store_SRP!B2:H110,7, FALSE)), VLOOKUP(E1388,Store_Showcase!B2:H144,7, FALSE))</f>
      </c>
      <c r="S1388">
        <f>IF(IFERROR(VLOOKUP(E1388,Store_Showcase!B2:I144,8, FALSE), TRUE)=TRUE, IF(IFERROR(VLOOKUP(E1388,Store_SRP!B2:I110,8, FALSE), TRUE)=TRUE,VLOOKUP(E1388,Store_VAM!B2:I273,8, FALSE),VLOOKUP(E1388,Store_SRP!B2:I110,8, FALSE)), VLOOKUP(E1388,Store_Showcase!B2:I144,8, FALSE))</f>
      </c>
      <c r="T1388">
        <f>VLOOKUP(G1388,Sku_Consolidated!A2:R957,18,FALSE)</f>
      </c>
      <c r="U1388">
        <v>6259</v>
      </c>
      <c r="V1388">
        <f>IF(VLOOKUP(G1388,Sku_Consolidated!A2:S957,19,FALSE)="SHOWCASE", VLOOKUP(E1388,Store_Showcase!B2:L144,11, FALSE), IF(VLOOKUP(G1388,Sku_Consolidated!A2:S957,19,FALSE)="VAM",VLOOKUP(E1388,Store_VAM!B2:L273,11, FALSE),VLOOKUP(E1388,Store_SRP!B2:L110,11, FALSE)))</f>
      </c>
      <c r="W1388">
        <f>VLOOKUP(G1388,Sku_Consolidated!A2:W957,11,FALSE)</f>
      </c>
      <c r="X1388">
        <f>VLOOKUP(G1388,Sku_Consolidated!A2:H957,8,FALSE)</f>
      </c>
      <c r="Y1388">
        <f>VLOOKUP(G1388,Sku_Consolidated!A2:I957,9,FALSE)</f>
      </c>
      <c r="Z1388" t="s">
        <v>38</v>
      </c>
      <c r="AA1388">
        <f>VLOOKUP(G1388,Sku_Consolidated!A2:E957,5,FALSE)</f>
      </c>
      <c r="AB1388">
        <f>IF(VLOOKUP(G1388,Sku_Consolidated!A2:S957,19,FALSE)="SHOWCASE", VLOOKUP(E1388,Store_Showcase!B2:N144,13, FALSE), IF(VLOOKUP(G1388,Sku_Consolidated!A2:S957,19,FALSE)="VAM",VLOOKUP(E1388,Store_VAM!B2:N273,13, FALSE),VLOOKUP(E1388,Store_SRP!B2:N110,13, FALSE)))</f>
      </c>
      <c r="AC1388">
        <f>IF(IFERROR(AB1388,TRUE)=TRUE, "-","OK")</f>
      </c>
      <c r="AD1388" s="8" t="s">
        <v>2964</v>
      </c>
      <c r="AE1388" s="8" t="s">
        <v>39</v>
      </c>
      <c r="AF1388">
        <f>IF(IFERROR(VLOOKUP(E1388,Store_Showcase!B2:H144,{5}, FALSE), TRUE)=TRUE, IF(IFERROR(VLOOKUP(E1388,Store_SRP!B2:H110,{5}, FALSE), TRUE)=TRUE,VLOOKUP(E1388,Store_VAM!B2:H273,{5}, FALSE),VLOOKUP(E1388,Store_SRP!B2:H110,{5}, FALSE)), VLOOKUP(E1388,Store_Showcase!B2:H144,{5}, FALSE))</f>
      </c>
      <c r="AG1388">
        <f>IF(IFERROR(VLOOKUP(E1388,Store_Showcase!B2:H144,{6}, FALSE), TRUE)=TRUE, IF(IFERROR(VLOOKUP(E1388,Store_SRP!B2:H110,{6}, FALSE), TRUE)=TRUE,VLOOKUP(E1388,Store_VAM!B2:H273,{6}, FALSE),VLOOKUP(E1388,Store_SRP!B2:H110,{6}, FALSE)), VLOOKUP(E1388,Store_Showcase!B2:H144,{6}, FALSE))</f>
      </c>
      <c r="AH1388">
        <f>VLOOKUP(G1388,Sku_Consolidated!A2:R957,18,FALSE)</f>
      </c>
      <c r="AI1388">
        <f>VLOOKUP(G1388,Sku_Consolidated!A2:S957,19,FALSE)</f>
      </c>
      <c r="AJ1388">
        <f>VLOOKUP(G1388,Sku_Consolidated!A2:T957,20,FALSE)</f>
      </c>
    </row>
    <row r="1389" spans="1:36" x14ac:dyDescent="0.25">
      <c r="A1389">
        <v>2024</v>
      </c>
      <c r="B1389" t="s">
        <v>31</v>
      </c>
      <c r="C1389" t="s">
        <v>32</v>
      </c>
      <c r="D1389" t="s">
        <v>33</v>
      </c>
      <c r="E1389">
        <v>123</v>
      </c>
      <c r="F1389">
        <f>IF(IFERROR(VLOOKUP(E1389,Store_Showcase!B2:H144,{2}, FALSE), TRUE)=TRUE, IF(IFERROR(VLOOKUP(E1389,Store_SRP!B2:H110,{2}, FALSE), TRUE)=TRUE,VLOOKUP(E1389,Store_VAM!B2:H273,{2}, FALSE),VLOOKUP(E1389,Store_SRP!B2:H110,{2}, FALSE)), VLOOKUP(E1389,Store_Showcase!B2:H144,{2}, FALSE))</f>
      </c>
      <c r="G1389">
        <v>687770</v>
      </c>
      <c r="H1389" t="s">
        <v>1487</v>
      </c>
      <c r="I1389" s="8" t="s">
        <v>1643</v>
      </c>
      <c r="J1389" t="s">
        <v>493</v>
      </c>
      <c r="K1389" s="8">
        <f>IF(J1389="PCK", I1389, 0)</f>
      </c>
      <c r="L1389" s="8">
        <f>IF(J1389="KLS", I1389, IF(J1389="PCK", I1389*VLOOKUP(G1389,Sku_Consolidated!A2:U957,21, FALSE),I1389*VLOOKUP(G1389,Sku_Consolidated!A2:U957,21, FALSE)))</f>
      </c>
      <c r="M1389" s="8">
        <f>IF(J1389="PCS", I1389, 0)</f>
      </c>
      <c r="N1389" s="8" t="s">
        <v>2965</v>
      </c>
      <c r="O1389" s="8">
        <f>N1389 * VLOOKUP(E1389&amp;VLOOKUP(G1389,Sku_Consolidated!A2:Q957,17,FALSE),Sku_CommRate!A2:E1002, 5, FALSE)</f>
      </c>
      <c r="P1389" s="8">
        <f>N1389 - O1389</f>
      </c>
      <c r="Q1389">
        <f>VLOOKUP(G1389,Sku_Consolidated!A2:G957,7, FALSE)</f>
      </c>
      <c r="R1389">
        <f>IF(IFERROR(VLOOKUP(E1389,Store_Showcase!B2:H144,7, FALSE), TRUE)=TRUE, IF(IFERROR(VLOOKUP(E1389,Store_SRP!B2:H110,7, FALSE), TRUE)=TRUE,VLOOKUP(E1389,Store_VAM!B2:H273,7, FALSE),VLOOKUP(E1389,Store_SRP!B2:H110,7, FALSE)), VLOOKUP(E1389,Store_Showcase!B2:H144,7, FALSE))</f>
      </c>
      <c r="S1389">
        <f>IF(IFERROR(VLOOKUP(E1389,Store_Showcase!B2:I144,8, FALSE), TRUE)=TRUE, IF(IFERROR(VLOOKUP(E1389,Store_SRP!B2:I110,8, FALSE), TRUE)=TRUE,VLOOKUP(E1389,Store_VAM!B2:I273,8, FALSE),VLOOKUP(E1389,Store_SRP!B2:I110,8, FALSE)), VLOOKUP(E1389,Store_Showcase!B2:I144,8, FALSE))</f>
      </c>
      <c r="T1389">
        <f>VLOOKUP(G1389,Sku_Consolidated!A2:R957,18,FALSE)</f>
      </c>
      <c r="U1389">
        <v>4806532531526</v>
      </c>
      <c r="V1389">
        <f>IF(VLOOKUP(G1389,Sku_Consolidated!A2:S957,19,FALSE)="SHOWCASE", VLOOKUP(E1389,Store_Showcase!B2:L144,11, FALSE), IF(VLOOKUP(G1389,Sku_Consolidated!A2:S957,19,FALSE)="VAM",VLOOKUP(E1389,Store_VAM!B2:L273,11, FALSE),VLOOKUP(E1389,Store_SRP!B2:L110,11, FALSE)))</f>
      </c>
      <c r="W1389">
        <f>VLOOKUP(G1389,Sku_Consolidated!A2:W957,11,FALSE)</f>
      </c>
      <c r="X1389">
        <f>VLOOKUP(G1389,Sku_Consolidated!A2:H957,8,FALSE)</f>
      </c>
      <c r="Y1389">
        <f>VLOOKUP(G1389,Sku_Consolidated!A2:I957,9,FALSE)</f>
      </c>
      <c r="Z1389" t="s">
        <v>38</v>
      </c>
      <c r="AA1389">
        <f>VLOOKUP(G1389,Sku_Consolidated!A2:E957,5,FALSE)</f>
      </c>
      <c r="AB1389">
        <f>IF(VLOOKUP(G1389,Sku_Consolidated!A2:S957,19,FALSE)="SHOWCASE", VLOOKUP(E1389,Store_Showcase!B2:N144,13, FALSE), IF(VLOOKUP(G1389,Sku_Consolidated!A2:S957,19,FALSE)="VAM",VLOOKUP(E1389,Store_VAM!B2:N273,13, FALSE),VLOOKUP(E1389,Store_SRP!B2:N110,13, FALSE)))</f>
      </c>
      <c r="AC1389">
        <f>IF(IFERROR(AB1389,TRUE)=TRUE, "-","OK")</f>
      </c>
      <c r="AD1389" s="8" t="s">
        <v>2966</v>
      </c>
      <c r="AE1389" s="8" t="s">
        <v>2967</v>
      </c>
      <c r="AF1389">
        <f>IF(IFERROR(VLOOKUP(E1389,Store_Showcase!B2:H144,{5}, FALSE), TRUE)=TRUE, IF(IFERROR(VLOOKUP(E1389,Store_SRP!B2:H110,{5}, FALSE), TRUE)=TRUE,VLOOKUP(E1389,Store_VAM!B2:H273,{5}, FALSE),VLOOKUP(E1389,Store_SRP!B2:H110,{5}, FALSE)), VLOOKUP(E1389,Store_Showcase!B2:H144,{5}, FALSE))</f>
      </c>
      <c r="AG1389">
        <f>IF(IFERROR(VLOOKUP(E1389,Store_Showcase!B2:H144,{6}, FALSE), TRUE)=TRUE, IF(IFERROR(VLOOKUP(E1389,Store_SRP!B2:H110,{6}, FALSE), TRUE)=TRUE,VLOOKUP(E1389,Store_VAM!B2:H273,{6}, FALSE),VLOOKUP(E1389,Store_SRP!B2:H110,{6}, FALSE)), VLOOKUP(E1389,Store_Showcase!B2:H144,{6}, FALSE))</f>
      </c>
      <c r="AH1389">
        <f>VLOOKUP(G1389,Sku_Consolidated!A2:R957,18,FALSE)</f>
      </c>
      <c r="AI1389">
        <f>VLOOKUP(G1389,Sku_Consolidated!A2:S957,19,FALSE)</f>
      </c>
      <c r="AJ1389">
        <f>VLOOKUP(G1389,Sku_Consolidated!A2:T957,20,FALSE)</f>
      </c>
    </row>
    <row r="1390" spans="1:36" x14ac:dyDescent="0.25">
      <c r="A1390">
        <v>2024</v>
      </c>
      <c r="B1390" t="s">
        <v>31</v>
      </c>
      <c r="C1390" t="s">
        <v>32</v>
      </c>
      <c r="D1390" t="s">
        <v>33</v>
      </c>
      <c r="E1390">
        <v>221</v>
      </c>
      <c r="F1390">
        <f>IF(IFERROR(VLOOKUP(E1390,Store_Showcase!B2:H144,{2}, FALSE), TRUE)=TRUE, IF(IFERROR(VLOOKUP(E1390,Store_SRP!B2:H110,{2}, FALSE), TRUE)=TRUE,VLOOKUP(E1390,Store_VAM!B2:H273,{2}, FALSE),VLOOKUP(E1390,Store_SRP!B2:H110,{2}, FALSE)), VLOOKUP(E1390,Store_Showcase!B2:H144,{2}, FALSE))</f>
      </c>
      <c r="G1390">
        <v>670214</v>
      </c>
      <c r="H1390" t="s">
        <v>1451</v>
      </c>
      <c r="I1390" s="8" t="s">
        <v>2592</v>
      </c>
      <c r="J1390" t="s">
        <v>36</v>
      </c>
      <c r="K1390" s="8">
        <f>IF(J1390="PCK", I1390, 0)</f>
      </c>
      <c r="L1390" s="8">
        <f>IF(J1390="KLS", I1390, IF(J1390="PCK", I1390*VLOOKUP(G1390,Sku_Consolidated!A2:U957,21, FALSE),I1390*VLOOKUP(G1390,Sku_Consolidated!A2:U957,21, FALSE)))</f>
      </c>
      <c r="M1390" s="8">
        <f>IF(J1390="PCS", I1390, 0)</f>
      </c>
      <c r="N1390" s="8" t="s">
        <v>2968</v>
      </c>
      <c r="O1390" s="8">
        <f>N1390 * VLOOKUP(E1390&amp;VLOOKUP(G1390,Sku_Consolidated!A2:Q957,17,FALSE),Sku_CommRate!A2:E1002, 5, FALSE)</f>
      </c>
      <c r="P1390" s="8">
        <f>N1390 - O1390</f>
      </c>
      <c r="Q1390">
        <f>VLOOKUP(G1390,Sku_Consolidated!A2:G957,7, FALSE)</f>
      </c>
      <c r="R1390">
        <f>IF(IFERROR(VLOOKUP(E1390,Store_Showcase!B2:H144,7, FALSE), TRUE)=TRUE, IF(IFERROR(VLOOKUP(E1390,Store_SRP!B2:H110,7, FALSE), TRUE)=TRUE,VLOOKUP(E1390,Store_VAM!B2:H273,7, FALSE),VLOOKUP(E1390,Store_SRP!B2:H110,7, FALSE)), VLOOKUP(E1390,Store_Showcase!B2:H144,7, FALSE))</f>
      </c>
      <c r="S1390">
        <f>IF(IFERROR(VLOOKUP(E1390,Store_Showcase!B2:I144,8, FALSE), TRUE)=TRUE, IF(IFERROR(VLOOKUP(E1390,Store_SRP!B2:I110,8, FALSE), TRUE)=TRUE,VLOOKUP(E1390,Store_VAM!B2:I273,8, FALSE),VLOOKUP(E1390,Store_SRP!B2:I110,8, FALSE)), VLOOKUP(E1390,Store_Showcase!B2:I144,8, FALSE))</f>
      </c>
      <c r="T1390">
        <f>VLOOKUP(G1390,Sku_Consolidated!A2:R957,18,FALSE)</f>
      </c>
      <c r="U1390">
        <v>8441</v>
      </c>
      <c r="V1390">
        <f>IF(VLOOKUP(G1390,Sku_Consolidated!A2:S957,19,FALSE)="SHOWCASE", VLOOKUP(E1390,Store_Showcase!B2:L144,11, FALSE), IF(VLOOKUP(G1390,Sku_Consolidated!A2:S957,19,FALSE)="VAM",VLOOKUP(E1390,Store_VAM!B2:L273,11, FALSE),VLOOKUP(E1390,Store_SRP!B2:L110,11, FALSE)))</f>
      </c>
      <c r="W1390">
        <f>VLOOKUP(G1390,Sku_Consolidated!A2:W957,11,FALSE)</f>
      </c>
      <c r="X1390">
        <f>VLOOKUP(G1390,Sku_Consolidated!A2:H957,8,FALSE)</f>
      </c>
      <c r="Y1390">
        <f>VLOOKUP(G1390,Sku_Consolidated!A2:I957,9,FALSE)</f>
      </c>
      <c r="Z1390" t="s">
        <v>38</v>
      </c>
      <c r="AA1390">
        <f>VLOOKUP(G1390,Sku_Consolidated!A2:E957,5,FALSE)</f>
      </c>
      <c r="AB1390">
        <f>IF(VLOOKUP(G1390,Sku_Consolidated!A2:S957,19,FALSE)="SHOWCASE", VLOOKUP(E1390,Store_Showcase!B2:N144,13, FALSE), IF(VLOOKUP(G1390,Sku_Consolidated!A2:S957,19,FALSE)="VAM",VLOOKUP(E1390,Store_VAM!B2:N273,13, FALSE),VLOOKUP(E1390,Store_SRP!B2:N110,13, FALSE)))</f>
      </c>
      <c r="AC1390">
        <f>IF(IFERROR(AB1390,TRUE)=TRUE, "-","OK")</f>
      </c>
      <c r="AD1390" s="8" t="s">
        <v>2969</v>
      </c>
      <c r="AE1390" s="8" t="s">
        <v>2970</v>
      </c>
      <c r="AF1390">
        <f>IF(IFERROR(VLOOKUP(E1390,Store_Showcase!B2:H144,{5}, FALSE), TRUE)=TRUE, IF(IFERROR(VLOOKUP(E1390,Store_SRP!B2:H110,{5}, FALSE), TRUE)=TRUE,VLOOKUP(E1390,Store_VAM!B2:H273,{5}, FALSE),VLOOKUP(E1390,Store_SRP!B2:H110,{5}, FALSE)), VLOOKUP(E1390,Store_Showcase!B2:H144,{5}, FALSE))</f>
      </c>
      <c r="AG1390">
        <f>IF(IFERROR(VLOOKUP(E1390,Store_Showcase!B2:H144,{6}, FALSE), TRUE)=TRUE, IF(IFERROR(VLOOKUP(E1390,Store_SRP!B2:H110,{6}, FALSE), TRUE)=TRUE,VLOOKUP(E1390,Store_VAM!B2:H273,{6}, FALSE),VLOOKUP(E1390,Store_SRP!B2:H110,{6}, FALSE)), VLOOKUP(E1390,Store_Showcase!B2:H144,{6}, FALSE))</f>
      </c>
      <c r="AH1390">
        <f>VLOOKUP(G1390,Sku_Consolidated!A2:R957,18,FALSE)</f>
      </c>
      <c r="AI1390">
        <f>VLOOKUP(G1390,Sku_Consolidated!A2:S957,19,FALSE)</f>
      </c>
      <c r="AJ1390">
        <f>VLOOKUP(G1390,Sku_Consolidated!A2:T957,20,FALSE)</f>
      </c>
    </row>
    <row r="1391" spans="1:36" x14ac:dyDescent="0.25">
      <c r="A1391">
        <v>2024</v>
      </c>
      <c r="B1391" t="s">
        <v>31</v>
      </c>
      <c r="C1391" t="s">
        <v>32</v>
      </c>
      <c r="D1391" t="s">
        <v>33</v>
      </c>
      <c r="E1391">
        <v>813</v>
      </c>
      <c r="F1391">
        <f>IF(IFERROR(VLOOKUP(E1391,Store_Showcase!B2:H144,{2}, FALSE), TRUE)=TRUE, IF(IFERROR(VLOOKUP(E1391,Store_SRP!B2:H110,{2}, FALSE), TRUE)=TRUE,VLOOKUP(E1391,Store_VAM!B2:H273,{2}, FALSE),VLOOKUP(E1391,Store_SRP!B2:H110,{2}, FALSE)), VLOOKUP(E1391,Store_Showcase!B2:H144,{2}, FALSE))</f>
      </c>
      <c r="G1391">
        <v>676484</v>
      </c>
      <c r="H1391" t="s">
        <v>2971</v>
      </c>
      <c r="I1391" s="8" t="s">
        <v>2972</v>
      </c>
      <c r="J1391" t="s">
        <v>36</v>
      </c>
      <c r="K1391" s="8">
        <f>IF(J1391="PCK", I1391, 0)</f>
      </c>
      <c r="L1391" s="8">
        <f>IF(J1391="KLS", I1391, IF(J1391="PCK", I1391*VLOOKUP(G1391,Sku_Consolidated!A2:U957,21, FALSE),I1391*VLOOKUP(G1391,Sku_Consolidated!A2:U957,21, FALSE)))</f>
      </c>
      <c r="M1391" s="8">
        <f>IF(J1391="PCS", I1391, 0)</f>
      </c>
      <c r="N1391" s="8" t="s">
        <v>2973</v>
      </c>
      <c r="O1391" s="8">
        <f>N1391 * VLOOKUP(E1391&amp;VLOOKUP(G1391,Sku_Consolidated!A2:Q957,17,FALSE),Sku_CommRate!A2:E1002, 5, FALSE)</f>
      </c>
      <c r="P1391" s="8">
        <f>N1391 - O1391</f>
      </c>
      <c r="Q1391">
        <f>VLOOKUP(G1391,Sku_Consolidated!A2:G957,7, FALSE)</f>
      </c>
      <c r="R1391">
        <f>IF(IFERROR(VLOOKUP(E1391,Store_Showcase!B2:H144,7, FALSE), TRUE)=TRUE, IF(IFERROR(VLOOKUP(E1391,Store_SRP!B2:H110,7, FALSE), TRUE)=TRUE,VLOOKUP(E1391,Store_VAM!B2:H273,7, FALSE),VLOOKUP(E1391,Store_SRP!B2:H110,7, FALSE)), VLOOKUP(E1391,Store_Showcase!B2:H144,7, FALSE))</f>
      </c>
      <c r="S1391">
        <f>IF(IFERROR(VLOOKUP(E1391,Store_Showcase!B2:I144,8, FALSE), TRUE)=TRUE, IF(IFERROR(VLOOKUP(E1391,Store_SRP!B2:I110,8, FALSE), TRUE)=TRUE,VLOOKUP(E1391,Store_VAM!B2:I273,8, FALSE),VLOOKUP(E1391,Store_SRP!B2:I110,8, FALSE)), VLOOKUP(E1391,Store_Showcase!B2:I144,8, FALSE))</f>
      </c>
      <c r="T1391">
        <f>VLOOKUP(G1391,Sku_Consolidated!A2:R957,18,FALSE)</f>
      </c>
      <c r="U1391">
        <v>9576</v>
      </c>
      <c r="V1391">
        <f>IF(VLOOKUP(G1391,Sku_Consolidated!A2:S957,19,FALSE)="SHOWCASE", VLOOKUP(E1391,Store_Showcase!B2:L144,11, FALSE), IF(VLOOKUP(G1391,Sku_Consolidated!A2:S957,19,FALSE)="VAM",VLOOKUP(E1391,Store_VAM!B2:L273,11, FALSE),VLOOKUP(E1391,Store_SRP!B2:L110,11, FALSE)))</f>
      </c>
      <c r="W1391">
        <f>VLOOKUP(G1391,Sku_Consolidated!A2:W957,11,FALSE)</f>
      </c>
      <c r="X1391">
        <f>VLOOKUP(G1391,Sku_Consolidated!A2:H957,8,FALSE)</f>
      </c>
      <c r="Y1391">
        <f>VLOOKUP(G1391,Sku_Consolidated!A2:I957,9,FALSE)</f>
      </c>
      <c r="Z1391" t="s">
        <v>38</v>
      </c>
      <c r="AA1391">
        <f>VLOOKUP(G1391,Sku_Consolidated!A2:E957,5,FALSE)</f>
      </c>
      <c r="AB1391">
        <f>IF(VLOOKUP(G1391,Sku_Consolidated!A2:S957,19,FALSE)="SHOWCASE", VLOOKUP(E1391,Store_Showcase!B2:N144,13, FALSE), IF(VLOOKUP(G1391,Sku_Consolidated!A2:S957,19,FALSE)="VAM",VLOOKUP(E1391,Store_VAM!B2:N273,13, FALSE),VLOOKUP(E1391,Store_SRP!B2:N110,13, FALSE)))</f>
      </c>
      <c r="AC1391">
        <f>IF(IFERROR(AB1391,TRUE)=TRUE, "-","OK")</f>
      </c>
      <c r="AD1391" s="8" t="s">
        <v>2973</v>
      </c>
      <c r="AE1391" s="8" t="s">
        <v>39</v>
      </c>
      <c r="AF1391">
        <f>IF(IFERROR(VLOOKUP(E1391,Store_Showcase!B2:H144,{5}, FALSE), TRUE)=TRUE, IF(IFERROR(VLOOKUP(E1391,Store_SRP!B2:H110,{5}, FALSE), TRUE)=TRUE,VLOOKUP(E1391,Store_VAM!B2:H273,{5}, FALSE),VLOOKUP(E1391,Store_SRP!B2:H110,{5}, FALSE)), VLOOKUP(E1391,Store_Showcase!B2:H144,{5}, FALSE))</f>
      </c>
      <c r="AG1391">
        <f>IF(IFERROR(VLOOKUP(E1391,Store_Showcase!B2:H144,{6}, FALSE), TRUE)=TRUE, IF(IFERROR(VLOOKUP(E1391,Store_SRP!B2:H110,{6}, FALSE), TRUE)=TRUE,VLOOKUP(E1391,Store_VAM!B2:H273,{6}, FALSE),VLOOKUP(E1391,Store_SRP!B2:H110,{6}, FALSE)), VLOOKUP(E1391,Store_Showcase!B2:H144,{6}, FALSE))</f>
      </c>
      <c r="AH1391">
        <f>VLOOKUP(G1391,Sku_Consolidated!A2:R957,18,FALSE)</f>
      </c>
      <c r="AI1391">
        <f>VLOOKUP(G1391,Sku_Consolidated!A2:S957,19,FALSE)</f>
      </c>
      <c r="AJ1391">
        <f>VLOOKUP(G1391,Sku_Consolidated!A2:T957,20,FALSE)</f>
      </c>
    </row>
    <row r="1392" spans="1:36" x14ac:dyDescent="0.25">
      <c r="A1392">
        <v>2024</v>
      </c>
      <c r="B1392" t="s">
        <v>31</v>
      </c>
      <c r="C1392" t="s">
        <v>32</v>
      </c>
      <c r="D1392" t="s">
        <v>33</v>
      </c>
      <c r="E1392">
        <v>746</v>
      </c>
      <c r="F1392">
        <f>IF(IFERROR(VLOOKUP(E1392,Store_Showcase!B2:H144,{2}, FALSE), TRUE)=TRUE, IF(IFERROR(VLOOKUP(E1392,Store_SRP!B2:H110,{2}, FALSE), TRUE)=TRUE,VLOOKUP(E1392,Store_VAM!B2:H273,{2}, FALSE),VLOOKUP(E1392,Store_SRP!B2:H110,{2}, FALSE)), VLOOKUP(E1392,Store_Showcase!B2:H144,{2}, FALSE))</f>
      </c>
      <c r="G1392">
        <v>655317</v>
      </c>
      <c r="H1392" t="s">
        <v>916</v>
      </c>
      <c r="I1392" s="8" t="s">
        <v>2974</v>
      </c>
      <c r="J1392" t="s">
        <v>36</v>
      </c>
      <c r="K1392" s="8">
        <f>IF(J1392="PCK", I1392, 0)</f>
      </c>
      <c r="L1392" s="8">
        <f>IF(J1392="KLS", I1392, IF(J1392="PCK", I1392*VLOOKUP(G1392,Sku_Consolidated!A2:U957,21, FALSE),I1392*VLOOKUP(G1392,Sku_Consolidated!A2:U957,21, FALSE)))</f>
      </c>
      <c r="M1392" s="8">
        <f>IF(J1392="PCS", I1392, 0)</f>
      </c>
      <c r="N1392" s="8" t="s">
        <v>2975</v>
      </c>
      <c r="O1392" s="8">
        <f>N1392 * VLOOKUP(E1392&amp;VLOOKUP(G1392,Sku_Consolidated!A2:Q957,17,FALSE),Sku_CommRate!A2:E1002, 5, FALSE)</f>
      </c>
      <c r="P1392" s="8">
        <f>N1392 - O1392</f>
      </c>
      <c r="Q1392">
        <f>VLOOKUP(G1392,Sku_Consolidated!A2:G957,7, FALSE)</f>
      </c>
      <c r="R1392">
        <f>IF(IFERROR(VLOOKUP(E1392,Store_Showcase!B2:H144,7, FALSE), TRUE)=TRUE, IF(IFERROR(VLOOKUP(E1392,Store_SRP!B2:H110,7, FALSE), TRUE)=TRUE,VLOOKUP(E1392,Store_VAM!B2:H273,7, FALSE),VLOOKUP(E1392,Store_SRP!B2:H110,7, FALSE)), VLOOKUP(E1392,Store_Showcase!B2:H144,7, FALSE))</f>
      </c>
      <c r="S1392">
        <f>IF(IFERROR(VLOOKUP(E1392,Store_Showcase!B2:I144,8, FALSE), TRUE)=TRUE, IF(IFERROR(VLOOKUP(E1392,Store_SRP!B2:I110,8, FALSE), TRUE)=TRUE,VLOOKUP(E1392,Store_VAM!B2:I273,8, FALSE),VLOOKUP(E1392,Store_SRP!B2:I110,8, FALSE)), VLOOKUP(E1392,Store_Showcase!B2:I144,8, FALSE))</f>
      </c>
      <c r="T1392">
        <f>VLOOKUP(G1392,Sku_Consolidated!A2:R957,18,FALSE)</f>
      </c>
      <c r="U1392">
        <v>6242</v>
      </c>
      <c r="V1392">
        <f>IF(VLOOKUP(G1392,Sku_Consolidated!A2:S957,19,FALSE)="SHOWCASE", VLOOKUP(E1392,Store_Showcase!B2:L144,11, FALSE), IF(VLOOKUP(G1392,Sku_Consolidated!A2:S957,19,FALSE)="VAM",VLOOKUP(E1392,Store_VAM!B2:L273,11, FALSE),VLOOKUP(E1392,Store_SRP!B2:L110,11, FALSE)))</f>
      </c>
      <c r="W1392">
        <f>VLOOKUP(G1392,Sku_Consolidated!A2:W957,11,FALSE)</f>
      </c>
      <c r="X1392">
        <f>VLOOKUP(G1392,Sku_Consolidated!A2:H957,8,FALSE)</f>
      </c>
      <c r="Y1392">
        <f>VLOOKUP(G1392,Sku_Consolidated!A2:I957,9,FALSE)</f>
      </c>
      <c r="Z1392" t="s">
        <v>38</v>
      </c>
      <c r="AA1392">
        <f>VLOOKUP(G1392,Sku_Consolidated!A2:E957,5,FALSE)</f>
      </c>
      <c r="AB1392">
        <f>IF(VLOOKUP(G1392,Sku_Consolidated!A2:S957,19,FALSE)="SHOWCASE", VLOOKUP(E1392,Store_Showcase!B2:N144,13, FALSE), IF(VLOOKUP(G1392,Sku_Consolidated!A2:S957,19,FALSE)="VAM",VLOOKUP(E1392,Store_VAM!B2:N273,13, FALSE),VLOOKUP(E1392,Store_SRP!B2:N110,13, FALSE)))</f>
      </c>
      <c r="AC1392">
        <f>IF(IFERROR(AB1392,TRUE)=TRUE, "-","OK")</f>
      </c>
      <c r="AD1392" s="8" t="s">
        <v>2975</v>
      </c>
      <c r="AE1392" s="8" t="s">
        <v>39</v>
      </c>
      <c r="AF1392">
        <f>IF(IFERROR(VLOOKUP(E1392,Store_Showcase!B2:H144,{5}, FALSE), TRUE)=TRUE, IF(IFERROR(VLOOKUP(E1392,Store_SRP!B2:H110,{5}, FALSE), TRUE)=TRUE,VLOOKUP(E1392,Store_VAM!B2:H273,{5}, FALSE),VLOOKUP(E1392,Store_SRP!B2:H110,{5}, FALSE)), VLOOKUP(E1392,Store_Showcase!B2:H144,{5}, FALSE))</f>
      </c>
      <c r="AG1392">
        <f>IF(IFERROR(VLOOKUP(E1392,Store_Showcase!B2:H144,{6}, FALSE), TRUE)=TRUE, IF(IFERROR(VLOOKUP(E1392,Store_SRP!B2:H110,{6}, FALSE), TRUE)=TRUE,VLOOKUP(E1392,Store_VAM!B2:H273,{6}, FALSE),VLOOKUP(E1392,Store_SRP!B2:H110,{6}, FALSE)), VLOOKUP(E1392,Store_Showcase!B2:H144,{6}, FALSE))</f>
      </c>
      <c r="AH1392">
        <f>VLOOKUP(G1392,Sku_Consolidated!A2:R957,18,FALSE)</f>
      </c>
      <c r="AI1392">
        <f>VLOOKUP(G1392,Sku_Consolidated!A2:S957,19,FALSE)</f>
      </c>
      <c r="AJ1392">
        <f>VLOOKUP(G1392,Sku_Consolidated!A2:T957,20,FALSE)</f>
      </c>
    </row>
    <row r="1393" spans="1:36" x14ac:dyDescent="0.25">
      <c r="A1393">
        <v>2024</v>
      </c>
      <c r="B1393" t="s">
        <v>31</v>
      </c>
      <c r="C1393" t="s">
        <v>32</v>
      </c>
      <c r="D1393" t="s">
        <v>33</v>
      </c>
      <c r="E1393">
        <v>150</v>
      </c>
      <c r="F1393">
        <f>IF(IFERROR(VLOOKUP(E1393,Store_Showcase!B2:H144,{2}, FALSE), TRUE)=TRUE, IF(IFERROR(VLOOKUP(E1393,Store_SRP!B2:H110,{2}, FALSE), TRUE)=TRUE,VLOOKUP(E1393,Store_VAM!B2:H273,{2}, FALSE),VLOOKUP(E1393,Store_SRP!B2:H110,{2}, FALSE)), VLOOKUP(E1393,Store_Showcase!B2:H144,{2}, FALSE))</f>
      </c>
      <c r="G1393">
        <v>655909</v>
      </c>
      <c r="H1393" t="s">
        <v>2350</v>
      </c>
      <c r="I1393" s="8" t="s">
        <v>2838</v>
      </c>
      <c r="J1393" t="s">
        <v>36</v>
      </c>
      <c r="K1393" s="8">
        <f>IF(J1393="PCK", I1393, 0)</f>
      </c>
      <c r="L1393" s="8">
        <f>IF(J1393="KLS", I1393, IF(J1393="PCK", I1393*VLOOKUP(G1393,Sku_Consolidated!A2:U957,21, FALSE),I1393*VLOOKUP(G1393,Sku_Consolidated!A2:U957,21, FALSE)))</f>
      </c>
      <c r="M1393" s="8">
        <f>IF(J1393="PCS", I1393, 0)</f>
      </c>
      <c r="N1393" s="8" t="s">
        <v>2976</v>
      </c>
      <c r="O1393" s="8">
        <f>N1393 * VLOOKUP(E1393&amp;VLOOKUP(G1393,Sku_Consolidated!A2:Q957,17,FALSE),Sku_CommRate!A2:E1002, 5, FALSE)</f>
      </c>
      <c r="P1393" s="8">
        <f>N1393 - O1393</f>
      </c>
      <c r="Q1393">
        <f>VLOOKUP(G1393,Sku_Consolidated!A2:G957,7, FALSE)</f>
      </c>
      <c r="R1393">
        <f>IF(IFERROR(VLOOKUP(E1393,Store_Showcase!B2:H144,7, FALSE), TRUE)=TRUE, IF(IFERROR(VLOOKUP(E1393,Store_SRP!B2:H110,7, FALSE), TRUE)=TRUE,VLOOKUP(E1393,Store_VAM!B2:H273,7, FALSE),VLOOKUP(E1393,Store_SRP!B2:H110,7, FALSE)), VLOOKUP(E1393,Store_Showcase!B2:H144,7, FALSE))</f>
      </c>
      <c r="S1393">
        <f>IF(IFERROR(VLOOKUP(E1393,Store_Showcase!B2:I144,8, FALSE), TRUE)=TRUE, IF(IFERROR(VLOOKUP(E1393,Store_SRP!B2:I110,8, FALSE), TRUE)=TRUE,VLOOKUP(E1393,Store_VAM!B2:I273,8, FALSE),VLOOKUP(E1393,Store_SRP!B2:I110,8, FALSE)), VLOOKUP(E1393,Store_Showcase!B2:I144,8, FALSE))</f>
      </c>
      <c r="T1393">
        <f>VLOOKUP(G1393,Sku_Consolidated!A2:R957,18,FALSE)</f>
      </c>
      <c r="U1393">
        <v>6503</v>
      </c>
      <c r="V1393">
        <f>IF(VLOOKUP(G1393,Sku_Consolidated!A2:S957,19,FALSE)="SHOWCASE", VLOOKUP(E1393,Store_Showcase!B2:L144,11, FALSE), IF(VLOOKUP(G1393,Sku_Consolidated!A2:S957,19,FALSE)="VAM",VLOOKUP(E1393,Store_VAM!B2:L273,11, FALSE),VLOOKUP(E1393,Store_SRP!B2:L110,11, FALSE)))</f>
      </c>
      <c r="W1393">
        <f>VLOOKUP(G1393,Sku_Consolidated!A2:W957,11,FALSE)</f>
      </c>
      <c r="X1393">
        <f>VLOOKUP(G1393,Sku_Consolidated!A2:H957,8,FALSE)</f>
      </c>
      <c r="Y1393">
        <f>VLOOKUP(G1393,Sku_Consolidated!A2:I957,9,FALSE)</f>
      </c>
      <c r="Z1393" t="s">
        <v>38</v>
      </c>
      <c r="AA1393">
        <f>VLOOKUP(G1393,Sku_Consolidated!A2:E957,5,FALSE)</f>
      </c>
      <c r="AB1393">
        <f>IF(VLOOKUP(G1393,Sku_Consolidated!A2:S957,19,FALSE)="SHOWCASE", VLOOKUP(E1393,Store_Showcase!B2:N144,13, FALSE), IF(VLOOKUP(G1393,Sku_Consolidated!A2:S957,19,FALSE)="VAM",VLOOKUP(E1393,Store_VAM!B2:N273,13, FALSE),VLOOKUP(E1393,Store_SRP!B2:N110,13, FALSE)))</f>
      </c>
      <c r="AC1393">
        <f>IF(IFERROR(AB1393,TRUE)=TRUE, "-","OK")</f>
      </c>
      <c r="AD1393" s="8" t="s">
        <v>2977</v>
      </c>
      <c r="AE1393" s="8" t="s">
        <v>2978</v>
      </c>
      <c r="AF1393">
        <f>IF(IFERROR(VLOOKUP(E1393,Store_Showcase!B2:H144,{5}, FALSE), TRUE)=TRUE, IF(IFERROR(VLOOKUP(E1393,Store_SRP!B2:H110,{5}, FALSE), TRUE)=TRUE,VLOOKUP(E1393,Store_VAM!B2:H273,{5}, FALSE),VLOOKUP(E1393,Store_SRP!B2:H110,{5}, FALSE)), VLOOKUP(E1393,Store_Showcase!B2:H144,{5}, FALSE))</f>
      </c>
      <c r="AG1393">
        <f>IF(IFERROR(VLOOKUP(E1393,Store_Showcase!B2:H144,{6}, FALSE), TRUE)=TRUE, IF(IFERROR(VLOOKUP(E1393,Store_SRP!B2:H110,{6}, FALSE), TRUE)=TRUE,VLOOKUP(E1393,Store_VAM!B2:H273,{6}, FALSE),VLOOKUP(E1393,Store_SRP!B2:H110,{6}, FALSE)), VLOOKUP(E1393,Store_Showcase!B2:H144,{6}, FALSE))</f>
      </c>
      <c r="AH1393">
        <f>VLOOKUP(G1393,Sku_Consolidated!A2:R957,18,FALSE)</f>
      </c>
      <c r="AI1393">
        <f>VLOOKUP(G1393,Sku_Consolidated!A2:S957,19,FALSE)</f>
      </c>
      <c r="AJ1393">
        <f>VLOOKUP(G1393,Sku_Consolidated!A2:T957,20,FALSE)</f>
      </c>
    </row>
    <row r="1394" spans="1:36" x14ac:dyDescent="0.25">
      <c r="A1394">
        <v>2024</v>
      </c>
      <c r="B1394" t="s">
        <v>31</v>
      </c>
      <c r="C1394" t="s">
        <v>32</v>
      </c>
      <c r="D1394" t="s">
        <v>33</v>
      </c>
      <c r="E1394">
        <v>611</v>
      </c>
      <c r="F1394">
        <f>IF(IFERROR(VLOOKUP(E1394,Store_Showcase!B2:H144,{2}, FALSE), TRUE)=TRUE, IF(IFERROR(VLOOKUP(E1394,Store_SRP!B2:H110,{2}, FALSE), TRUE)=TRUE,VLOOKUP(E1394,Store_VAM!B2:H273,{2}, FALSE),VLOOKUP(E1394,Store_SRP!B2:H110,{2}, FALSE)), VLOOKUP(E1394,Store_Showcase!B2:H144,{2}, FALSE))</f>
      </c>
      <c r="G1394">
        <v>671861</v>
      </c>
      <c r="H1394" t="s">
        <v>1651</v>
      </c>
      <c r="I1394" s="8" t="s">
        <v>2627</v>
      </c>
      <c r="J1394" t="s">
        <v>493</v>
      </c>
      <c r="K1394" s="8">
        <f>IF(J1394="PCK", I1394, 0)</f>
      </c>
      <c r="L1394" s="8">
        <f>IF(J1394="KLS", I1394, IF(J1394="PCK", I1394*VLOOKUP(G1394,Sku_Consolidated!A2:U957,21, FALSE),I1394*VLOOKUP(G1394,Sku_Consolidated!A2:U957,21, FALSE)))</f>
      </c>
      <c r="M1394" s="8">
        <f>IF(J1394="PCS", I1394, 0)</f>
      </c>
      <c r="N1394" s="8" t="s">
        <v>2979</v>
      </c>
      <c r="O1394" s="8">
        <f>N1394 * VLOOKUP(E1394&amp;VLOOKUP(G1394,Sku_Consolidated!A2:Q957,17,FALSE),Sku_CommRate!A2:E1002, 5, FALSE)</f>
      </c>
      <c r="P1394" s="8">
        <f>N1394 - O1394</f>
      </c>
      <c r="Q1394">
        <f>VLOOKUP(G1394,Sku_Consolidated!A2:G957,7, FALSE)</f>
      </c>
      <c r="R1394">
        <f>IF(IFERROR(VLOOKUP(E1394,Store_Showcase!B2:H144,7, FALSE), TRUE)=TRUE, IF(IFERROR(VLOOKUP(E1394,Store_SRP!B2:H110,7, FALSE), TRUE)=TRUE,VLOOKUP(E1394,Store_VAM!B2:H273,7, FALSE),VLOOKUP(E1394,Store_SRP!B2:H110,7, FALSE)), VLOOKUP(E1394,Store_Showcase!B2:H144,7, FALSE))</f>
      </c>
      <c r="S1394">
        <f>IF(IFERROR(VLOOKUP(E1394,Store_Showcase!B2:I144,8, FALSE), TRUE)=TRUE, IF(IFERROR(VLOOKUP(E1394,Store_SRP!B2:I110,8, FALSE), TRUE)=TRUE,VLOOKUP(E1394,Store_VAM!B2:I273,8, FALSE),VLOOKUP(E1394,Store_SRP!B2:I110,8, FALSE)), VLOOKUP(E1394,Store_Showcase!B2:I144,8, FALSE))</f>
      </c>
      <c r="T1394">
        <f>VLOOKUP(G1394,Sku_Consolidated!A2:R957,18,FALSE)</f>
      </c>
      <c r="U1394">
        <v>2100006718614</v>
      </c>
      <c r="V1394">
        <f>IF(VLOOKUP(G1394,Sku_Consolidated!A2:S957,19,FALSE)="SHOWCASE", VLOOKUP(E1394,Store_Showcase!B2:L144,11, FALSE), IF(VLOOKUP(G1394,Sku_Consolidated!A2:S957,19,FALSE)="VAM",VLOOKUP(E1394,Store_VAM!B2:L273,11, FALSE),VLOOKUP(E1394,Store_SRP!B2:L110,11, FALSE)))</f>
      </c>
      <c r="W1394">
        <f>VLOOKUP(G1394,Sku_Consolidated!A2:W957,11,FALSE)</f>
      </c>
      <c r="X1394">
        <f>VLOOKUP(G1394,Sku_Consolidated!A2:H957,8,FALSE)</f>
      </c>
      <c r="Y1394">
        <f>VLOOKUP(G1394,Sku_Consolidated!A2:I957,9,FALSE)</f>
      </c>
      <c r="Z1394" t="s">
        <v>38</v>
      </c>
      <c r="AA1394">
        <f>VLOOKUP(G1394,Sku_Consolidated!A2:E957,5,FALSE)</f>
      </c>
      <c r="AB1394">
        <f>IF(VLOOKUP(G1394,Sku_Consolidated!A2:S957,19,FALSE)="SHOWCASE", VLOOKUP(E1394,Store_Showcase!B2:N144,13, FALSE), IF(VLOOKUP(G1394,Sku_Consolidated!A2:S957,19,FALSE)="VAM",VLOOKUP(E1394,Store_VAM!B2:N273,13, FALSE),VLOOKUP(E1394,Store_SRP!B2:N110,13, FALSE)))</f>
      </c>
      <c r="AC1394">
        <f>IF(IFERROR(AB1394,TRUE)=TRUE, "-","OK")</f>
      </c>
      <c r="AD1394" s="8" t="s">
        <v>2979</v>
      </c>
      <c r="AE1394" s="8" t="s">
        <v>39</v>
      </c>
      <c r="AF1394">
        <f>IF(IFERROR(VLOOKUP(E1394,Store_Showcase!B2:H144,{5}, FALSE), TRUE)=TRUE, IF(IFERROR(VLOOKUP(E1394,Store_SRP!B2:H110,{5}, FALSE), TRUE)=TRUE,VLOOKUP(E1394,Store_VAM!B2:H273,{5}, FALSE),VLOOKUP(E1394,Store_SRP!B2:H110,{5}, FALSE)), VLOOKUP(E1394,Store_Showcase!B2:H144,{5}, FALSE))</f>
      </c>
      <c r="AG1394">
        <f>IF(IFERROR(VLOOKUP(E1394,Store_Showcase!B2:H144,{6}, FALSE), TRUE)=TRUE, IF(IFERROR(VLOOKUP(E1394,Store_SRP!B2:H110,{6}, FALSE), TRUE)=TRUE,VLOOKUP(E1394,Store_VAM!B2:H273,{6}, FALSE),VLOOKUP(E1394,Store_SRP!B2:H110,{6}, FALSE)), VLOOKUP(E1394,Store_Showcase!B2:H144,{6}, FALSE))</f>
      </c>
      <c r="AH1394">
        <f>VLOOKUP(G1394,Sku_Consolidated!A2:R957,18,FALSE)</f>
      </c>
      <c r="AI1394">
        <f>VLOOKUP(G1394,Sku_Consolidated!A2:S957,19,FALSE)</f>
      </c>
      <c r="AJ1394">
        <f>VLOOKUP(G1394,Sku_Consolidated!A2:T957,20,FALSE)</f>
      </c>
    </row>
    <row r="1395" spans="1:36" x14ac:dyDescent="0.25">
      <c r="A1395">
        <v>2024</v>
      </c>
      <c r="B1395" t="s">
        <v>31</v>
      </c>
      <c r="C1395" t="s">
        <v>32</v>
      </c>
      <c r="D1395" t="s">
        <v>33</v>
      </c>
      <c r="E1395">
        <v>618</v>
      </c>
      <c r="F1395">
        <f>IF(IFERROR(VLOOKUP(E1395,Store_Showcase!B2:H144,{2}, FALSE), TRUE)=TRUE, IF(IFERROR(VLOOKUP(E1395,Store_SRP!B2:H110,{2}, FALSE), TRUE)=TRUE,VLOOKUP(E1395,Store_VAM!B2:H273,{2}, FALSE),VLOOKUP(E1395,Store_SRP!B2:H110,{2}, FALSE)), VLOOKUP(E1395,Store_Showcase!B2:H144,{2}, FALSE))</f>
      </c>
      <c r="G1395">
        <v>671861</v>
      </c>
      <c r="H1395" t="s">
        <v>1651</v>
      </c>
      <c r="I1395" s="8" t="s">
        <v>2627</v>
      </c>
      <c r="J1395" t="s">
        <v>493</v>
      </c>
      <c r="K1395" s="8">
        <f>IF(J1395="PCK", I1395, 0)</f>
      </c>
      <c r="L1395" s="8">
        <f>IF(J1395="KLS", I1395, IF(J1395="PCK", I1395*VLOOKUP(G1395,Sku_Consolidated!A2:U957,21, FALSE),I1395*VLOOKUP(G1395,Sku_Consolidated!A2:U957,21, FALSE)))</f>
      </c>
      <c r="M1395" s="8">
        <f>IF(J1395="PCS", I1395, 0)</f>
      </c>
      <c r="N1395" s="8" t="s">
        <v>2979</v>
      </c>
      <c r="O1395" s="8">
        <f>N1395 * VLOOKUP(E1395&amp;VLOOKUP(G1395,Sku_Consolidated!A2:Q957,17,FALSE),Sku_CommRate!A2:E1002, 5, FALSE)</f>
      </c>
      <c r="P1395" s="8">
        <f>N1395 - O1395</f>
      </c>
      <c r="Q1395">
        <f>VLOOKUP(G1395,Sku_Consolidated!A2:G957,7, FALSE)</f>
      </c>
      <c r="R1395">
        <f>IF(IFERROR(VLOOKUP(E1395,Store_Showcase!B2:H144,7, FALSE), TRUE)=TRUE, IF(IFERROR(VLOOKUP(E1395,Store_SRP!B2:H110,7, FALSE), TRUE)=TRUE,VLOOKUP(E1395,Store_VAM!B2:H273,7, FALSE),VLOOKUP(E1395,Store_SRP!B2:H110,7, FALSE)), VLOOKUP(E1395,Store_Showcase!B2:H144,7, FALSE))</f>
      </c>
      <c r="S1395">
        <f>IF(IFERROR(VLOOKUP(E1395,Store_Showcase!B2:I144,8, FALSE), TRUE)=TRUE, IF(IFERROR(VLOOKUP(E1395,Store_SRP!B2:I110,8, FALSE), TRUE)=TRUE,VLOOKUP(E1395,Store_VAM!B2:I273,8, FALSE),VLOOKUP(E1395,Store_SRP!B2:I110,8, FALSE)), VLOOKUP(E1395,Store_Showcase!B2:I144,8, FALSE))</f>
      </c>
      <c r="T1395">
        <f>VLOOKUP(G1395,Sku_Consolidated!A2:R957,18,FALSE)</f>
      </c>
      <c r="U1395">
        <v>2100006718614</v>
      </c>
      <c r="V1395">
        <f>IF(VLOOKUP(G1395,Sku_Consolidated!A2:S957,19,FALSE)="SHOWCASE", VLOOKUP(E1395,Store_Showcase!B2:L144,11, FALSE), IF(VLOOKUP(G1395,Sku_Consolidated!A2:S957,19,FALSE)="VAM",VLOOKUP(E1395,Store_VAM!B2:L273,11, FALSE),VLOOKUP(E1395,Store_SRP!B2:L110,11, FALSE)))</f>
      </c>
      <c r="W1395">
        <f>VLOOKUP(G1395,Sku_Consolidated!A2:W957,11,FALSE)</f>
      </c>
      <c r="X1395">
        <f>VLOOKUP(G1395,Sku_Consolidated!A2:H957,8,FALSE)</f>
      </c>
      <c r="Y1395">
        <f>VLOOKUP(G1395,Sku_Consolidated!A2:I957,9,FALSE)</f>
      </c>
      <c r="Z1395" t="s">
        <v>38</v>
      </c>
      <c r="AA1395">
        <f>VLOOKUP(G1395,Sku_Consolidated!A2:E957,5,FALSE)</f>
      </c>
      <c r="AB1395">
        <f>IF(VLOOKUP(G1395,Sku_Consolidated!A2:S957,19,FALSE)="SHOWCASE", VLOOKUP(E1395,Store_Showcase!B2:N144,13, FALSE), IF(VLOOKUP(G1395,Sku_Consolidated!A2:S957,19,FALSE)="VAM",VLOOKUP(E1395,Store_VAM!B2:N273,13, FALSE),VLOOKUP(E1395,Store_SRP!B2:N110,13, FALSE)))</f>
      </c>
      <c r="AC1395">
        <f>IF(IFERROR(AB1395,TRUE)=TRUE, "-","OK")</f>
      </c>
      <c r="AD1395" s="8" t="s">
        <v>2979</v>
      </c>
      <c r="AE1395" s="8" t="s">
        <v>39</v>
      </c>
      <c r="AF1395">
        <f>IF(IFERROR(VLOOKUP(E1395,Store_Showcase!B2:H144,{5}, FALSE), TRUE)=TRUE, IF(IFERROR(VLOOKUP(E1395,Store_SRP!B2:H110,{5}, FALSE), TRUE)=TRUE,VLOOKUP(E1395,Store_VAM!B2:H273,{5}, FALSE),VLOOKUP(E1395,Store_SRP!B2:H110,{5}, FALSE)), VLOOKUP(E1395,Store_Showcase!B2:H144,{5}, FALSE))</f>
      </c>
      <c r="AG1395">
        <f>IF(IFERROR(VLOOKUP(E1395,Store_Showcase!B2:H144,{6}, FALSE), TRUE)=TRUE, IF(IFERROR(VLOOKUP(E1395,Store_SRP!B2:H110,{6}, FALSE), TRUE)=TRUE,VLOOKUP(E1395,Store_VAM!B2:H273,{6}, FALSE),VLOOKUP(E1395,Store_SRP!B2:H110,{6}, FALSE)), VLOOKUP(E1395,Store_Showcase!B2:H144,{6}, FALSE))</f>
      </c>
      <c r="AH1395">
        <f>VLOOKUP(G1395,Sku_Consolidated!A2:R957,18,FALSE)</f>
      </c>
      <c r="AI1395">
        <f>VLOOKUP(G1395,Sku_Consolidated!A2:S957,19,FALSE)</f>
      </c>
      <c r="AJ1395">
        <f>VLOOKUP(G1395,Sku_Consolidated!A2:T957,20,FALSE)</f>
      </c>
    </row>
    <row r="1396" spans="1:36" x14ac:dyDescent="0.25">
      <c r="A1396">
        <v>2024</v>
      </c>
      <c r="B1396" t="s">
        <v>31</v>
      </c>
      <c r="C1396" t="s">
        <v>32</v>
      </c>
      <c r="D1396" t="s">
        <v>33</v>
      </c>
      <c r="E1396">
        <v>612</v>
      </c>
      <c r="F1396">
        <f>IF(IFERROR(VLOOKUP(E1396,Store_Showcase!B2:H144,{2}, FALSE), TRUE)=TRUE, IF(IFERROR(VLOOKUP(E1396,Store_SRP!B2:H110,{2}, FALSE), TRUE)=TRUE,VLOOKUP(E1396,Store_VAM!B2:H273,{2}, FALSE),VLOOKUP(E1396,Store_SRP!B2:H110,{2}, FALSE)), VLOOKUP(E1396,Store_Showcase!B2:H144,{2}, FALSE))</f>
      </c>
      <c r="G1396">
        <v>671861</v>
      </c>
      <c r="H1396" t="s">
        <v>1651</v>
      </c>
      <c r="I1396" s="8" t="s">
        <v>2627</v>
      </c>
      <c r="J1396" t="s">
        <v>493</v>
      </c>
      <c r="K1396" s="8">
        <f>IF(J1396="PCK", I1396, 0)</f>
      </c>
      <c r="L1396" s="8">
        <f>IF(J1396="KLS", I1396, IF(J1396="PCK", I1396*VLOOKUP(G1396,Sku_Consolidated!A2:U957,21, FALSE),I1396*VLOOKUP(G1396,Sku_Consolidated!A2:U957,21, FALSE)))</f>
      </c>
      <c r="M1396" s="8">
        <f>IF(J1396="PCS", I1396, 0)</f>
      </c>
      <c r="N1396" s="8" t="s">
        <v>2979</v>
      </c>
      <c r="O1396" s="8">
        <f>N1396 * VLOOKUP(E1396&amp;VLOOKUP(G1396,Sku_Consolidated!A2:Q957,17,FALSE),Sku_CommRate!A2:E1002, 5, FALSE)</f>
      </c>
      <c r="P1396" s="8">
        <f>N1396 - O1396</f>
      </c>
      <c r="Q1396">
        <f>VLOOKUP(G1396,Sku_Consolidated!A2:G957,7, FALSE)</f>
      </c>
      <c r="R1396">
        <f>IF(IFERROR(VLOOKUP(E1396,Store_Showcase!B2:H144,7, FALSE), TRUE)=TRUE, IF(IFERROR(VLOOKUP(E1396,Store_SRP!B2:H110,7, FALSE), TRUE)=TRUE,VLOOKUP(E1396,Store_VAM!B2:H273,7, FALSE),VLOOKUP(E1396,Store_SRP!B2:H110,7, FALSE)), VLOOKUP(E1396,Store_Showcase!B2:H144,7, FALSE))</f>
      </c>
      <c r="S1396">
        <f>IF(IFERROR(VLOOKUP(E1396,Store_Showcase!B2:I144,8, FALSE), TRUE)=TRUE, IF(IFERROR(VLOOKUP(E1396,Store_SRP!B2:I110,8, FALSE), TRUE)=TRUE,VLOOKUP(E1396,Store_VAM!B2:I273,8, FALSE),VLOOKUP(E1396,Store_SRP!B2:I110,8, FALSE)), VLOOKUP(E1396,Store_Showcase!B2:I144,8, FALSE))</f>
      </c>
      <c r="T1396">
        <f>VLOOKUP(G1396,Sku_Consolidated!A2:R957,18,FALSE)</f>
      </c>
      <c r="U1396">
        <v>2100006718614</v>
      </c>
      <c r="V1396">
        <f>IF(VLOOKUP(G1396,Sku_Consolidated!A2:S957,19,FALSE)="SHOWCASE", VLOOKUP(E1396,Store_Showcase!B2:L144,11, FALSE), IF(VLOOKUP(G1396,Sku_Consolidated!A2:S957,19,FALSE)="VAM",VLOOKUP(E1396,Store_VAM!B2:L273,11, FALSE),VLOOKUP(E1396,Store_SRP!B2:L110,11, FALSE)))</f>
      </c>
      <c r="W1396">
        <f>VLOOKUP(G1396,Sku_Consolidated!A2:W957,11,FALSE)</f>
      </c>
      <c r="X1396">
        <f>VLOOKUP(G1396,Sku_Consolidated!A2:H957,8,FALSE)</f>
      </c>
      <c r="Y1396">
        <f>VLOOKUP(G1396,Sku_Consolidated!A2:I957,9,FALSE)</f>
      </c>
      <c r="Z1396" t="s">
        <v>38</v>
      </c>
      <c r="AA1396">
        <f>VLOOKUP(G1396,Sku_Consolidated!A2:E957,5,FALSE)</f>
      </c>
      <c r="AB1396">
        <f>IF(VLOOKUP(G1396,Sku_Consolidated!A2:S957,19,FALSE)="SHOWCASE", VLOOKUP(E1396,Store_Showcase!B2:N144,13, FALSE), IF(VLOOKUP(G1396,Sku_Consolidated!A2:S957,19,FALSE)="VAM",VLOOKUP(E1396,Store_VAM!B2:N273,13, FALSE),VLOOKUP(E1396,Store_SRP!B2:N110,13, FALSE)))</f>
      </c>
      <c r="AC1396">
        <f>IF(IFERROR(AB1396,TRUE)=TRUE, "-","OK")</f>
      </c>
      <c r="AD1396" s="8" t="s">
        <v>2979</v>
      </c>
      <c r="AE1396" s="8" t="s">
        <v>39</v>
      </c>
      <c r="AF1396">
        <f>IF(IFERROR(VLOOKUP(E1396,Store_Showcase!B2:H144,{5}, FALSE), TRUE)=TRUE, IF(IFERROR(VLOOKUP(E1396,Store_SRP!B2:H110,{5}, FALSE), TRUE)=TRUE,VLOOKUP(E1396,Store_VAM!B2:H273,{5}, FALSE),VLOOKUP(E1396,Store_SRP!B2:H110,{5}, FALSE)), VLOOKUP(E1396,Store_Showcase!B2:H144,{5}, FALSE))</f>
      </c>
      <c r="AG1396">
        <f>IF(IFERROR(VLOOKUP(E1396,Store_Showcase!B2:H144,{6}, FALSE), TRUE)=TRUE, IF(IFERROR(VLOOKUP(E1396,Store_SRP!B2:H110,{6}, FALSE), TRUE)=TRUE,VLOOKUP(E1396,Store_VAM!B2:H273,{6}, FALSE),VLOOKUP(E1396,Store_SRP!B2:H110,{6}, FALSE)), VLOOKUP(E1396,Store_Showcase!B2:H144,{6}, FALSE))</f>
      </c>
      <c r="AH1396">
        <f>VLOOKUP(G1396,Sku_Consolidated!A2:R957,18,FALSE)</f>
      </c>
      <c r="AI1396">
        <f>VLOOKUP(G1396,Sku_Consolidated!A2:S957,19,FALSE)</f>
      </c>
      <c r="AJ1396">
        <f>VLOOKUP(G1396,Sku_Consolidated!A2:T957,20,FALSE)</f>
      </c>
    </row>
    <row r="1397" spans="1:36" x14ac:dyDescent="0.25">
      <c r="A1397">
        <v>2024</v>
      </c>
      <c r="B1397" t="s">
        <v>31</v>
      </c>
      <c r="C1397" t="s">
        <v>32</v>
      </c>
      <c r="D1397" t="s">
        <v>33</v>
      </c>
      <c r="E1397">
        <v>705</v>
      </c>
      <c r="F1397">
        <f>IF(IFERROR(VLOOKUP(E1397,Store_Showcase!B2:H144,{2}, FALSE), TRUE)=TRUE, IF(IFERROR(VLOOKUP(E1397,Store_SRP!B2:H110,{2}, FALSE), TRUE)=TRUE,VLOOKUP(E1397,Store_VAM!B2:H273,{2}, FALSE),VLOOKUP(E1397,Store_SRP!B2:H110,{2}, FALSE)), VLOOKUP(E1397,Store_Showcase!B2:H144,{2}, FALSE))</f>
      </c>
      <c r="G1397">
        <v>695117</v>
      </c>
      <c r="H1397" t="s">
        <v>2980</v>
      </c>
      <c r="I1397" s="8" t="s">
        <v>2927</v>
      </c>
      <c r="J1397" t="s">
        <v>36</v>
      </c>
      <c r="K1397" s="8">
        <f>IF(J1397="PCK", I1397, 0)</f>
      </c>
      <c r="L1397" s="8">
        <f>IF(J1397="KLS", I1397, IF(J1397="PCK", I1397*VLOOKUP(G1397,Sku_Consolidated!A2:U957,21, FALSE),I1397*VLOOKUP(G1397,Sku_Consolidated!A2:U957,21, FALSE)))</f>
      </c>
      <c r="M1397" s="8">
        <f>IF(J1397="PCS", I1397, 0)</f>
      </c>
      <c r="N1397" s="8" t="s">
        <v>2981</v>
      </c>
      <c r="O1397" s="8">
        <f>N1397 * VLOOKUP(E1397&amp;VLOOKUP(G1397,Sku_Consolidated!A2:Q957,17,FALSE),Sku_CommRate!A2:E1002, 5, FALSE)</f>
      </c>
      <c r="P1397" s="8">
        <f>N1397 - O1397</f>
      </c>
      <c r="Q1397">
        <f>VLOOKUP(G1397,Sku_Consolidated!A2:G957,7, FALSE)</f>
      </c>
      <c r="R1397">
        <f>IF(IFERROR(VLOOKUP(E1397,Store_Showcase!B2:H144,7, FALSE), TRUE)=TRUE, IF(IFERROR(VLOOKUP(E1397,Store_SRP!B2:H110,7, FALSE), TRUE)=TRUE,VLOOKUP(E1397,Store_VAM!B2:H273,7, FALSE),VLOOKUP(E1397,Store_SRP!B2:H110,7, FALSE)), VLOOKUP(E1397,Store_Showcase!B2:H144,7, FALSE))</f>
      </c>
      <c r="S1397">
        <f>IF(IFERROR(VLOOKUP(E1397,Store_Showcase!B2:I144,8, FALSE), TRUE)=TRUE, IF(IFERROR(VLOOKUP(E1397,Store_SRP!B2:I110,8, FALSE), TRUE)=TRUE,VLOOKUP(E1397,Store_VAM!B2:I273,8, FALSE),VLOOKUP(E1397,Store_SRP!B2:I110,8, FALSE)), VLOOKUP(E1397,Store_Showcase!B2:I144,8, FALSE))</f>
      </c>
      <c r="T1397">
        <f>VLOOKUP(G1397,Sku_Consolidated!A2:R957,18,FALSE)</f>
      </c>
      <c r="U1397">
        <v>17801</v>
      </c>
      <c r="V1397">
        <f>IF(VLOOKUP(G1397,Sku_Consolidated!A2:S957,19,FALSE)="SHOWCASE", VLOOKUP(E1397,Store_Showcase!B2:L144,11, FALSE), IF(VLOOKUP(G1397,Sku_Consolidated!A2:S957,19,FALSE)="VAM",VLOOKUP(E1397,Store_VAM!B2:L273,11, FALSE),VLOOKUP(E1397,Store_SRP!B2:L110,11, FALSE)))</f>
      </c>
      <c r="W1397">
        <f>VLOOKUP(G1397,Sku_Consolidated!A2:W957,11,FALSE)</f>
      </c>
      <c r="X1397">
        <f>VLOOKUP(G1397,Sku_Consolidated!A2:H957,8,FALSE)</f>
      </c>
      <c r="Y1397">
        <f>VLOOKUP(G1397,Sku_Consolidated!A2:I957,9,FALSE)</f>
      </c>
      <c r="Z1397" t="s">
        <v>38</v>
      </c>
      <c r="AA1397">
        <f>VLOOKUP(G1397,Sku_Consolidated!A2:E957,5,FALSE)</f>
      </c>
      <c r="AB1397">
        <f>IF(VLOOKUP(G1397,Sku_Consolidated!A2:S957,19,FALSE)="SHOWCASE", VLOOKUP(E1397,Store_Showcase!B2:N144,13, FALSE), IF(VLOOKUP(G1397,Sku_Consolidated!A2:S957,19,FALSE)="VAM",VLOOKUP(E1397,Store_VAM!B2:N273,13, FALSE),VLOOKUP(E1397,Store_SRP!B2:N110,13, FALSE)))</f>
      </c>
      <c r="AC1397">
        <f>IF(IFERROR(AB1397,TRUE)=TRUE, "-","OK")</f>
      </c>
      <c r="AD1397" s="8" t="s">
        <v>2981</v>
      </c>
      <c r="AE1397" s="8" t="s">
        <v>39</v>
      </c>
      <c r="AF1397">
        <f>IF(IFERROR(VLOOKUP(E1397,Store_Showcase!B2:H144,{5}, FALSE), TRUE)=TRUE, IF(IFERROR(VLOOKUP(E1397,Store_SRP!B2:H110,{5}, FALSE), TRUE)=TRUE,VLOOKUP(E1397,Store_VAM!B2:H273,{5}, FALSE),VLOOKUP(E1397,Store_SRP!B2:H110,{5}, FALSE)), VLOOKUP(E1397,Store_Showcase!B2:H144,{5}, FALSE))</f>
      </c>
      <c r="AG1397">
        <f>IF(IFERROR(VLOOKUP(E1397,Store_Showcase!B2:H144,{6}, FALSE), TRUE)=TRUE, IF(IFERROR(VLOOKUP(E1397,Store_SRP!B2:H110,{6}, FALSE), TRUE)=TRUE,VLOOKUP(E1397,Store_VAM!B2:H273,{6}, FALSE),VLOOKUP(E1397,Store_SRP!B2:H110,{6}, FALSE)), VLOOKUP(E1397,Store_Showcase!B2:H144,{6}, FALSE))</f>
      </c>
      <c r="AH1397">
        <f>VLOOKUP(G1397,Sku_Consolidated!A2:R957,18,FALSE)</f>
      </c>
      <c r="AI1397">
        <f>VLOOKUP(G1397,Sku_Consolidated!A2:S957,19,FALSE)</f>
      </c>
      <c r="AJ1397">
        <f>VLOOKUP(G1397,Sku_Consolidated!A2:T957,20,FALSE)</f>
      </c>
    </row>
    <row r="1398" spans="1:36" x14ac:dyDescent="0.25">
      <c r="A1398">
        <v>2024</v>
      </c>
      <c r="B1398" t="s">
        <v>31</v>
      </c>
      <c r="C1398" t="s">
        <v>32</v>
      </c>
      <c r="D1398" t="s">
        <v>33</v>
      </c>
      <c r="E1398">
        <v>406</v>
      </c>
      <c r="F1398">
        <f>IF(IFERROR(VLOOKUP(E1398,Store_Showcase!B2:H144,{2}, FALSE), TRUE)=TRUE, IF(IFERROR(VLOOKUP(E1398,Store_SRP!B2:H110,{2}, FALSE), TRUE)=TRUE,VLOOKUP(E1398,Store_VAM!B2:H273,{2}, FALSE),VLOOKUP(E1398,Store_SRP!B2:H110,{2}, FALSE)), VLOOKUP(E1398,Store_Showcase!B2:H144,{2}, FALSE))</f>
      </c>
      <c r="G1398">
        <v>671861</v>
      </c>
      <c r="H1398" t="s">
        <v>1651</v>
      </c>
      <c r="I1398" s="8" t="s">
        <v>2627</v>
      </c>
      <c r="J1398" t="s">
        <v>493</v>
      </c>
      <c r="K1398" s="8">
        <f>IF(J1398="PCK", I1398, 0)</f>
      </c>
      <c r="L1398" s="8">
        <f>IF(J1398="KLS", I1398, IF(J1398="PCK", I1398*VLOOKUP(G1398,Sku_Consolidated!A2:U957,21, FALSE),I1398*VLOOKUP(G1398,Sku_Consolidated!A2:U957,21, FALSE)))</f>
      </c>
      <c r="M1398" s="8">
        <f>IF(J1398="PCS", I1398, 0)</f>
      </c>
      <c r="N1398" s="8" t="s">
        <v>2982</v>
      </c>
      <c r="O1398" s="8">
        <f>N1398 * VLOOKUP(E1398&amp;VLOOKUP(G1398,Sku_Consolidated!A2:Q957,17,FALSE),Sku_CommRate!A2:E1002, 5, FALSE)</f>
      </c>
      <c r="P1398" s="8">
        <f>N1398 - O1398</f>
      </c>
      <c r="Q1398">
        <f>VLOOKUP(G1398,Sku_Consolidated!A2:G957,7, FALSE)</f>
      </c>
      <c r="R1398">
        <f>IF(IFERROR(VLOOKUP(E1398,Store_Showcase!B2:H144,7, FALSE), TRUE)=TRUE, IF(IFERROR(VLOOKUP(E1398,Store_SRP!B2:H110,7, FALSE), TRUE)=TRUE,VLOOKUP(E1398,Store_VAM!B2:H273,7, FALSE),VLOOKUP(E1398,Store_SRP!B2:H110,7, FALSE)), VLOOKUP(E1398,Store_Showcase!B2:H144,7, FALSE))</f>
      </c>
      <c r="S1398">
        <f>IF(IFERROR(VLOOKUP(E1398,Store_Showcase!B2:I144,8, FALSE), TRUE)=TRUE, IF(IFERROR(VLOOKUP(E1398,Store_SRP!B2:I110,8, FALSE), TRUE)=TRUE,VLOOKUP(E1398,Store_VAM!B2:I273,8, FALSE),VLOOKUP(E1398,Store_SRP!B2:I110,8, FALSE)), VLOOKUP(E1398,Store_Showcase!B2:I144,8, FALSE))</f>
      </c>
      <c r="T1398">
        <f>VLOOKUP(G1398,Sku_Consolidated!A2:R957,18,FALSE)</f>
      </c>
      <c r="U1398">
        <v>2100006718614</v>
      </c>
      <c r="V1398">
        <f>IF(VLOOKUP(G1398,Sku_Consolidated!A2:S957,19,FALSE)="SHOWCASE", VLOOKUP(E1398,Store_Showcase!B2:L144,11, FALSE), IF(VLOOKUP(G1398,Sku_Consolidated!A2:S957,19,FALSE)="VAM",VLOOKUP(E1398,Store_VAM!B2:L273,11, FALSE),VLOOKUP(E1398,Store_SRP!B2:L110,11, FALSE)))</f>
      </c>
      <c r="W1398">
        <f>VLOOKUP(G1398,Sku_Consolidated!A2:W957,11,FALSE)</f>
      </c>
      <c r="X1398">
        <f>VLOOKUP(G1398,Sku_Consolidated!A2:H957,8,FALSE)</f>
      </c>
      <c r="Y1398">
        <f>VLOOKUP(G1398,Sku_Consolidated!A2:I957,9,FALSE)</f>
      </c>
      <c r="Z1398" t="s">
        <v>38</v>
      </c>
      <c r="AA1398">
        <f>VLOOKUP(G1398,Sku_Consolidated!A2:E957,5,FALSE)</f>
      </c>
      <c r="AB1398">
        <f>IF(VLOOKUP(G1398,Sku_Consolidated!A2:S957,19,FALSE)="SHOWCASE", VLOOKUP(E1398,Store_Showcase!B2:N144,13, FALSE), IF(VLOOKUP(G1398,Sku_Consolidated!A2:S957,19,FALSE)="VAM",VLOOKUP(E1398,Store_VAM!B2:N273,13, FALSE),VLOOKUP(E1398,Store_SRP!B2:N110,13, FALSE)))</f>
      </c>
      <c r="AC1398">
        <f>IF(IFERROR(AB1398,TRUE)=TRUE, "-","OK")</f>
      </c>
      <c r="AD1398" s="8" t="s">
        <v>2982</v>
      </c>
      <c r="AE1398" s="8" t="s">
        <v>39</v>
      </c>
      <c r="AF1398">
        <f>IF(IFERROR(VLOOKUP(E1398,Store_Showcase!B2:H144,{5}, FALSE), TRUE)=TRUE, IF(IFERROR(VLOOKUP(E1398,Store_SRP!B2:H110,{5}, FALSE), TRUE)=TRUE,VLOOKUP(E1398,Store_VAM!B2:H273,{5}, FALSE),VLOOKUP(E1398,Store_SRP!B2:H110,{5}, FALSE)), VLOOKUP(E1398,Store_Showcase!B2:H144,{5}, FALSE))</f>
      </c>
      <c r="AG1398">
        <f>IF(IFERROR(VLOOKUP(E1398,Store_Showcase!B2:H144,{6}, FALSE), TRUE)=TRUE, IF(IFERROR(VLOOKUP(E1398,Store_SRP!B2:H110,{6}, FALSE), TRUE)=TRUE,VLOOKUP(E1398,Store_VAM!B2:H273,{6}, FALSE),VLOOKUP(E1398,Store_SRP!B2:H110,{6}, FALSE)), VLOOKUP(E1398,Store_Showcase!B2:H144,{6}, FALSE))</f>
      </c>
      <c r="AH1398">
        <f>VLOOKUP(G1398,Sku_Consolidated!A2:R957,18,FALSE)</f>
      </c>
      <c r="AI1398">
        <f>VLOOKUP(G1398,Sku_Consolidated!A2:S957,19,FALSE)</f>
      </c>
      <c r="AJ1398">
        <f>VLOOKUP(G1398,Sku_Consolidated!A2:T957,20,FALSE)</f>
      </c>
    </row>
    <row r="1399" spans="1:36" x14ac:dyDescent="0.25">
      <c r="A1399">
        <v>2024</v>
      </c>
      <c r="B1399" t="s">
        <v>31</v>
      </c>
      <c r="C1399" t="s">
        <v>32</v>
      </c>
      <c r="D1399" t="s">
        <v>33</v>
      </c>
      <c r="E1399">
        <v>4048</v>
      </c>
      <c r="F1399">
        <f>IF(IFERROR(VLOOKUP(E1399,Store_Showcase!B2:H144,{2}, FALSE), TRUE)=TRUE, IF(IFERROR(VLOOKUP(E1399,Store_SRP!B2:H110,{2}, FALSE), TRUE)=TRUE,VLOOKUP(E1399,Store_VAM!B2:H273,{2}, FALSE),VLOOKUP(E1399,Store_SRP!B2:H110,{2}, FALSE)), VLOOKUP(E1399,Store_Showcase!B2:H144,{2}, FALSE))</f>
      </c>
      <c r="G1399">
        <v>671861</v>
      </c>
      <c r="H1399" t="s">
        <v>1651</v>
      </c>
      <c r="I1399" s="8" t="s">
        <v>2627</v>
      </c>
      <c r="J1399" t="s">
        <v>493</v>
      </c>
      <c r="K1399" s="8">
        <f>IF(J1399="PCK", I1399, 0)</f>
      </c>
      <c r="L1399" s="8">
        <f>IF(J1399="KLS", I1399, IF(J1399="PCK", I1399*VLOOKUP(G1399,Sku_Consolidated!A2:U957,21, FALSE),I1399*VLOOKUP(G1399,Sku_Consolidated!A2:U957,21, FALSE)))</f>
      </c>
      <c r="M1399" s="8">
        <f>IF(J1399="PCS", I1399, 0)</f>
      </c>
      <c r="N1399" s="8" t="s">
        <v>2982</v>
      </c>
      <c r="O1399" s="8">
        <f>N1399 * VLOOKUP(E1399&amp;VLOOKUP(G1399,Sku_Consolidated!A2:Q957,17,FALSE),Sku_CommRate!A2:E1002, 5, FALSE)</f>
      </c>
      <c r="P1399" s="8">
        <f>N1399 - O1399</f>
      </c>
      <c r="Q1399">
        <f>VLOOKUP(G1399,Sku_Consolidated!A2:G957,7, FALSE)</f>
      </c>
      <c r="R1399">
        <f>IF(IFERROR(VLOOKUP(E1399,Store_Showcase!B2:H144,7, FALSE), TRUE)=TRUE, IF(IFERROR(VLOOKUP(E1399,Store_SRP!B2:H110,7, FALSE), TRUE)=TRUE,VLOOKUP(E1399,Store_VAM!B2:H273,7, FALSE),VLOOKUP(E1399,Store_SRP!B2:H110,7, FALSE)), VLOOKUP(E1399,Store_Showcase!B2:H144,7, FALSE))</f>
      </c>
      <c r="S1399">
        <f>IF(IFERROR(VLOOKUP(E1399,Store_Showcase!B2:I144,8, FALSE), TRUE)=TRUE, IF(IFERROR(VLOOKUP(E1399,Store_SRP!B2:I110,8, FALSE), TRUE)=TRUE,VLOOKUP(E1399,Store_VAM!B2:I273,8, FALSE),VLOOKUP(E1399,Store_SRP!B2:I110,8, FALSE)), VLOOKUP(E1399,Store_Showcase!B2:I144,8, FALSE))</f>
      </c>
      <c r="T1399">
        <f>VLOOKUP(G1399,Sku_Consolidated!A2:R957,18,FALSE)</f>
      </c>
      <c r="U1399">
        <v>2100006718614</v>
      </c>
      <c r="V1399">
        <f>IF(VLOOKUP(G1399,Sku_Consolidated!A2:S957,19,FALSE)="SHOWCASE", VLOOKUP(E1399,Store_Showcase!B2:L144,11, FALSE), IF(VLOOKUP(G1399,Sku_Consolidated!A2:S957,19,FALSE)="VAM",VLOOKUP(E1399,Store_VAM!B2:L273,11, FALSE),VLOOKUP(E1399,Store_SRP!B2:L110,11, FALSE)))</f>
      </c>
      <c r="W1399">
        <f>VLOOKUP(G1399,Sku_Consolidated!A2:W957,11,FALSE)</f>
      </c>
      <c r="X1399">
        <f>VLOOKUP(G1399,Sku_Consolidated!A2:H957,8,FALSE)</f>
      </c>
      <c r="Y1399">
        <f>VLOOKUP(G1399,Sku_Consolidated!A2:I957,9,FALSE)</f>
      </c>
      <c r="Z1399" t="s">
        <v>38</v>
      </c>
      <c r="AA1399">
        <f>VLOOKUP(G1399,Sku_Consolidated!A2:E957,5,FALSE)</f>
      </c>
      <c r="AB1399">
        <f>IF(VLOOKUP(G1399,Sku_Consolidated!A2:S957,19,FALSE)="SHOWCASE", VLOOKUP(E1399,Store_Showcase!B2:N144,13, FALSE), IF(VLOOKUP(G1399,Sku_Consolidated!A2:S957,19,FALSE)="VAM",VLOOKUP(E1399,Store_VAM!B2:N273,13, FALSE),VLOOKUP(E1399,Store_SRP!B2:N110,13, FALSE)))</f>
      </c>
      <c r="AC1399">
        <f>IF(IFERROR(AB1399,TRUE)=TRUE, "-","OK")</f>
      </c>
      <c r="AD1399" s="8" t="s">
        <v>2982</v>
      </c>
      <c r="AE1399" s="8" t="s">
        <v>39</v>
      </c>
      <c r="AF1399">
        <f>IF(IFERROR(VLOOKUP(E1399,Store_Showcase!B2:H144,{5}, FALSE), TRUE)=TRUE, IF(IFERROR(VLOOKUP(E1399,Store_SRP!B2:H110,{5}, FALSE), TRUE)=TRUE,VLOOKUP(E1399,Store_VAM!B2:H273,{5}, FALSE),VLOOKUP(E1399,Store_SRP!B2:H110,{5}, FALSE)), VLOOKUP(E1399,Store_Showcase!B2:H144,{5}, FALSE))</f>
      </c>
      <c r="AG1399">
        <f>IF(IFERROR(VLOOKUP(E1399,Store_Showcase!B2:H144,{6}, FALSE), TRUE)=TRUE, IF(IFERROR(VLOOKUP(E1399,Store_SRP!B2:H110,{6}, FALSE), TRUE)=TRUE,VLOOKUP(E1399,Store_VAM!B2:H273,{6}, FALSE),VLOOKUP(E1399,Store_SRP!B2:H110,{6}, FALSE)), VLOOKUP(E1399,Store_Showcase!B2:H144,{6}, FALSE))</f>
      </c>
      <c r="AH1399">
        <f>VLOOKUP(G1399,Sku_Consolidated!A2:R957,18,FALSE)</f>
      </c>
      <c r="AI1399">
        <f>VLOOKUP(G1399,Sku_Consolidated!A2:S957,19,FALSE)</f>
      </c>
      <c r="AJ1399">
        <f>VLOOKUP(G1399,Sku_Consolidated!A2:T957,20,FALSE)</f>
      </c>
    </row>
    <row r="1400" spans="1:36" x14ac:dyDescent="0.25">
      <c r="A1400">
        <v>2024</v>
      </c>
      <c r="B1400" t="s">
        <v>31</v>
      </c>
      <c r="C1400" t="s">
        <v>32</v>
      </c>
      <c r="D1400" t="s">
        <v>33</v>
      </c>
      <c r="E1400">
        <v>405</v>
      </c>
      <c r="F1400">
        <f>IF(IFERROR(VLOOKUP(E1400,Store_Showcase!B2:H144,{2}, FALSE), TRUE)=TRUE, IF(IFERROR(VLOOKUP(E1400,Store_SRP!B2:H110,{2}, FALSE), TRUE)=TRUE,VLOOKUP(E1400,Store_VAM!B2:H273,{2}, FALSE),VLOOKUP(E1400,Store_SRP!B2:H110,{2}, FALSE)), VLOOKUP(E1400,Store_Showcase!B2:H144,{2}, FALSE))</f>
      </c>
      <c r="G1400">
        <v>671861</v>
      </c>
      <c r="H1400" t="s">
        <v>1651</v>
      </c>
      <c r="I1400" s="8" t="s">
        <v>2627</v>
      </c>
      <c r="J1400" t="s">
        <v>493</v>
      </c>
      <c r="K1400" s="8">
        <f>IF(J1400="PCK", I1400, 0)</f>
      </c>
      <c r="L1400" s="8">
        <f>IF(J1400="KLS", I1400, IF(J1400="PCK", I1400*VLOOKUP(G1400,Sku_Consolidated!A2:U957,21, FALSE),I1400*VLOOKUP(G1400,Sku_Consolidated!A2:U957,21, FALSE)))</f>
      </c>
      <c r="M1400" s="8">
        <f>IF(J1400="PCS", I1400, 0)</f>
      </c>
      <c r="N1400" s="8" t="s">
        <v>2982</v>
      </c>
      <c r="O1400" s="8">
        <f>N1400 * VLOOKUP(E1400&amp;VLOOKUP(G1400,Sku_Consolidated!A2:Q957,17,FALSE),Sku_CommRate!A2:E1002, 5, FALSE)</f>
      </c>
      <c r="P1400" s="8">
        <f>N1400 - O1400</f>
      </c>
      <c r="Q1400">
        <f>VLOOKUP(G1400,Sku_Consolidated!A2:G957,7, FALSE)</f>
      </c>
      <c r="R1400">
        <f>IF(IFERROR(VLOOKUP(E1400,Store_Showcase!B2:H144,7, FALSE), TRUE)=TRUE, IF(IFERROR(VLOOKUP(E1400,Store_SRP!B2:H110,7, FALSE), TRUE)=TRUE,VLOOKUP(E1400,Store_VAM!B2:H273,7, FALSE),VLOOKUP(E1400,Store_SRP!B2:H110,7, FALSE)), VLOOKUP(E1400,Store_Showcase!B2:H144,7, FALSE))</f>
      </c>
      <c r="S1400">
        <f>IF(IFERROR(VLOOKUP(E1400,Store_Showcase!B2:I144,8, FALSE), TRUE)=TRUE, IF(IFERROR(VLOOKUP(E1400,Store_SRP!B2:I110,8, FALSE), TRUE)=TRUE,VLOOKUP(E1400,Store_VAM!B2:I273,8, FALSE),VLOOKUP(E1400,Store_SRP!B2:I110,8, FALSE)), VLOOKUP(E1400,Store_Showcase!B2:I144,8, FALSE))</f>
      </c>
      <c r="T1400">
        <f>VLOOKUP(G1400,Sku_Consolidated!A2:R957,18,FALSE)</f>
      </c>
      <c r="U1400">
        <v>2100006718614</v>
      </c>
      <c r="V1400">
        <f>IF(VLOOKUP(G1400,Sku_Consolidated!A2:S957,19,FALSE)="SHOWCASE", VLOOKUP(E1400,Store_Showcase!B2:L144,11, FALSE), IF(VLOOKUP(G1400,Sku_Consolidated!A2:S957,19,FALSE)="VAM",VLOOKUP(E1400,Store_VAM!B2:L273,11, FALSE),VLOOKUP(E1400,Store_SRP!B2:L110,11, FALSE)))</f>
      </c>
      <c r="W1400">
        <f>VLOOKUP(G1400,Sku_Consolidated!A2:W957,11,FALSE)</f>
      </c>
      <c r="X1400">
        <f>VLOOKUP(G1400,Sku_Consolidated!A2:H957,8,FALSE)</f>
      </c>
      <c r="Y1400">
        <f>VLOOKUP(G1400,Sku_Consolidated!A2:I957,9,FALSE)</f>
      </c>
      <c r="Z1400" t="s">
        <v>38</v>
      </c>
      <c r="AA1400">
        <f>VLOOKUP(G1400,Sku_Consolidated!A2:E957,5,FALSE)</f>
      </c>
      <c r="AB1400">
        <f>IF(VLOOKUP(G1400,Sku_Consolidated!A2:S957,19,FALSE)="SHOWCASE", VLOOKUP(E1400,Store_Showcase!B2:N144,13, FALSE), IF(VLOOKUP(G1400,Sku_Consolidated!A2:S957,19,FALSE)="VAM",VLOOKUP(E1400,Store_VAM!B2:N273,13, FALSE),VLOOKUP(E1400,Store_SRP!B2:N110,13, FALSE)))</f>
      </c>
      <c r="AC1400">
        <f>IF(IFERROR(AB1400,TRUE)=TRUE, "-","OK")</f>
      </c>
      <c r="AD1400" s="8" t="s">
        <v>2982</v>
      </c>
      <c r="AE1400" s="8" t="s">
        <v>39</v>
      </c>
      <c r="AF1400">
        <f>IF(IFERROR(VLOOKUP(E1400,Store_Showcase!B2:H144,{5}, FALSE), TRUE)=TRUE, IF(IFERROR(VLOOKUP(E1400,Store_SRP!B2:H110,{5}, FALSE), TRUE)=TRUE,VLOOKUP(E1400,Store_VAM!B2:H273,{5}, FALSE),VLOOKUP(E1400,Store_SRP!B2:H110,{5}, FALSE)), VLOOKUP(E1400,Store_Showcase!B2:H144,{5}, FALSE))</f>
      </c>
      <c r="AG1400">
        <f>IF(IFERROR(VLOOKUP(E1400,Store_Showcase!B2:H144,{6}, FALSE), TRUE)=TRUE, IF(IFERROR(VLOOKUP(E1400,Store_SRP!B2:H110,{6}, FALSE), TRUE)=TRUE,VLOOKUP(E1400,Store_VAM!B2:H273,{6}, FALSE),VLOOKUP(E1400,Store_SRP!B2:H110,{6}, FALSE)), VLOOKUP(E1400,Store_Showcase!B2:H144,{6}, FALSE))</f>
      </c>
      <c r="AH1400">
        <f>VLOOKUP(G1400,Sku_Consolidated!A2:R957,18,FALSE)</f>
      </c>
      <c r="AI1400">
        <f>VLOOKUP(G1400,Sku_Consolidated!A2:S957,19,FALSE)</f>
      </c>
      <c r="AJ1400">
        <f>VLOOKUP(G1400,Sku_Consolidated!A2:T957,20,FALSE)</f>
      </c>
    </row>
    <row r="1401" spans="1:36" x14ac:dyDescent="0.25">
      <c r="A1401">
        <v>2024</v>
      </c>
      <c r="B1401" t="s">
        <v>31</v>
      </c>
      <c r="C1401" t="s">
        <v>32</v>
      </c>
      <c r="D1401" t="s">
        <v>33</v>
      </c>
      <c r="E1401">
        <v>717</v>
      </c>
      <c r="F1401">
        <f>IF(IFERROR(VLOOKUP(E1401,Store_Showcase!B2:H144,{2}, FALSE), TRUE)=TRUE, IF(IFERROR(VLOOKUP(E1401,Store_SRP!B2:H110,{2}, FALSE), TRUE)=TRUE,VLOOKUP(E1401,Store_VAM!B2:H273,{2}, FALSE),VLOOKUP(E1401,Store_SRP!B2:H110,{2}, FALSE)), VLOOKUP(E1401,Store_Showcase!B2:H144,{2}, FALSE))</f>
      </c>
      <c r="G1401">
        <v>659618</v>
      </c>
      <c r="H1401" t="s">
        <v>1991</v>
      </c>
      <c r="I1401" s="8" t="s">
        <v>2983</v>
      </c>
      <c r="J1401" t="s">
        <v>36</v>
      </c>
      <c r="K1401" s="8">
        <f>IF(J1401="PCK", I1401, 0)</f>
      </c>
      <c r="L1401" s="8">
        <f>IF(J1401="KLS", I1401, IF(J1401="PCK", I1401*VLOOKUP(G1401,Sku_Consolidated!A2:U957,21, FALSE),I1401*VLOOKUP(G1401,Sku_Consolidated!A2:U957,21, FALSE)))</f>
      </c>
      <c r="M1401" s="8">
        <f>IF(J1401="PCS", I1401, 0)</f>
      </c>
      <c r="N1401" s="8" t="s">
        <v>2984</v>
      </c>
      <c r="O1401" s="8">
        <f>N1401 * VLOOKUP(E1401&amp;VLOOKUP(G1401,Sku_Consolidated!A2:Q957,17,FALSE),Sku_CommRate!A2:E1002, 5, FALSE)</f>
      </c>
      <c r="P1401" s="8">
        <f>N1401 - O1401</f>
      </c>
      <c r="Q1401">
        <f>VLOOKUP(G1401,Sku_Consolidated!A2:G957,7, FALSE)</f>
      </c>
      <c r="R1401">
        <f>IF(IFERROR(VLOOKUP(E1401,Store_Showcase!B2:H144,7, FALSE), TRUE)=TRUE, IF(IFERROR(VLOOKUP(E1401,Store_SRP!B2:H110,7, FALSE), TRUE)=TRUE,VLOOKUP(E1401,Store_VAM!B2:H273,7, FALSE),VLOOKUP(E1401,Store_SRP!B2:H110,7, FALSE)), VLOOKUP(E1401,Store_Showcase!B2:H144,7, FALSE))</f>
      </c>
      <c r="S1401">
        <f>IF(IFERROR(VLOOKUP(E1401,Store_Showcase!B2:I144,8, FALSE), TRUE)=TRUE, IF(IFERROR(VLOOKUP(E1401,Store_SRP!B2:I110,8, FALSE), TRUE)=TRUE,VLOOKUP(E1401,Store_VAM!B2:I273,8, FALSE),VLOOKUP(E1401,Store_SRP!B2:I110,8, FALSE)), VLOOKUP(E1401,Store_Showcase!B2:I144,8, FALSE))</f>
      </c>
      <c r="T1401">
        <f>VLOOKUP(G1401,Sku_Consolidated!A2:R957,18,FALSE)</f>
      </c>
      <c r="U1401">
        <v>7377</v>
      </c>
      <c r="V1401">
        <f>IF(VLOOKUP(G1401,Sku_Consolidated!A2:S957,19,FALSE)="SHOWCASE", VLOOKUP(E1401,Store_Showcase!B2:L144,11, FALSE), IF(VLOOKUP(G1401,Sku_Consolidated!A2:S957,19,FALSE)="VAM",VLOOKUP(E1401,Store_VAM!B2:L273,11, FALSE),VLOOKUP(E1401,Store_SRP!B2:L110,11, FALSE)))</f>
      </c>
      <c r="W1401">
        <f>VLOOKUP(G1401,Sku_Consolidated!A2:W957,11,FALSE)</f>
      </c>
      <c r="X1401">
        <f>VLOOKUP(G1401,Sku_Consolidated!A2:H957,8,FALSE)</f>
      </c>
      <c r="Y1401">
        <f>VLOOKUP(G1401,Sku_Consolidated!A2:I957,9,FALSE)</f>
      </c>
      <c r="Z1401" t="s">
        <v>38</v>
      </c>
      <c r="AA1401">
        <f>VLOOKUP(G1401,Sku_Consolidated!A2:E957,5,FALSE)</f>
      </c>
      <c r="AB1401">
        <f>IF(VLOOKUP(G1401,Sku_Consolidated!A2:S957,19,FALSE)="SHOWCASE", VLOOKUP(E1401,Store_Showcase!B2:N144,13, FALSE), IF(VLOOKUP(G1401,Sku_Consolidated!A2:S957,19,FALSE)="VAM",VLOOKUP(E1401,Store_VAM!B2:N273,13, FALSE),VLOOKUP(E1401,Store_SRP!B2:N110,13, FALSE)))</f>
      </c>
      <c r="AC1401">
        <f>IF(IFERROR(AB1401,TRUE)=TRUE, "-","OK")</f>
      </c>
      <c r="AD1401" s="8" t="s">
        <v>2984</v>
      </c>
      <c r="AE1401" s="8" t="s">
        <v>39</v>
      </c>
      <c r="AF1401">
        <f>IF(IFERROR(VLOOKUP(E1401,Store_Showcase!B2:H144,{5}, FALSE), TRUE)=TRUE, IF(IFERROR(VLOOKUP(E1401,Store_SRP!B2:H110,{5}, FALSE), TRUE)=TRUE,VLOOKUP(E1401,Store_VAM!B2:H273,{5}, FALSE),VLOOKUP(E1401,Store_SRP!B2:H110,{5}, FALSE)), VLOOKUP(E1401,Store_Showcase!B2:H144,{5}, FALSE))</f>
      </c>
      <c r="AG1401">
        <f>IF(IFERROR(VLOOKUP(E1401,Store_Showcase!B2:H144,{6}, FALSE), TRUE)=TRUE, IF(IFERROR(VLOOKUP(E1401,Store_SRP!B2:H110,{6}, FALSE), TRUE)=TRUE,VLOOKUP(E1401,Store_VAM!B2:H273,{6}, FALSE),VLOOKUP(E1401,Store_SRP!B2:H110,{6}, FALSE)), VLOOKUP(E1401,Store_Showcase!B2:H144,{6}, FALSE))</f>
      </c>
      <c r="AH1401">
        <f>VLOOKUP(G1401,Sku_Consolidated!A2:R957,18,FALSE)</f>
      </c>
      <c r="AI1401">
        <f>VLOOKUP(G1401,Sku_Consolidated!A2:S957,19,FALSE)</f>
      </c>
      <c r="AJ1401">
        <f>VLOOKUP(G1401,Sku_Consolidated!A2:T957,20,FALSE)</f>
      </c>
    </row>
    <row r="1402" spans="1:36" x14ac:dyDescent="0.25">
      <c r="A1402">
        <v>2024</v>
      </c>
      <c r="B1402" t="s">
        <v>31</v>
      </c>
      <c r="C1402" t="s">
        <v>32</v>
      </c>
      <c r="D1402" t="s">
        <v>33</v>
      </c>
      <c r="E1402">
        <v>405</v>
      </c>
      <c r="F1402">
        <f>IF(IFERROR(VLOOKUP(E1402,Store_Showcase!B2:H144,{2}, FALSE), TRUE)=TRUE, IF(IFERROR(VLOOKUP(E1402,Store_SRP!B2:H110,{2}, FALSE), TRUE)=TRUE,VLOOKUP(E1402,Store_VAM!B2:H273,{2}, FALSE),VLOOKUP(E1402,Store_SRP!B2:H110,{2}, FALSE)), VLOOKUP(E1402,Store_Showcase!B2:H144,{2}, FALSE))</f>
      </c>
      <c r="G1402">
        <v>687771</v>
      </c>
      <c r="H1402" t="s">
        <v>1194</v>
      </c>
      <c r="I1402" s="8" t="s">
        <v>2006</v>
      </c>
      <c r="J1402" t="s">
        <v>493</v>
      </c>
      <c r="K1402" s="8">
        <f>IF(J1402="PCK", I1402, 0)</f>
      </c>
      <c r="L1402" s="8">
        <f>IF(J1402="KLS", I1402, IF(J1402="PCK", I1402*VLOOKUP(G1402,Sku_Consolidated!A2:U957,21, FALSE),I1402*VLOOKUP(G1402,Sku_Consolidated!A2:U957,21, FALSE)))</f>
      </c>
      <c r="M1402" s="8">
        <f>IF(J1402="PCS", I1402, 0)</f>
      </c>
      <c r="N1402" s="8" t="s">
        <v>2985</v>
      </c>
      <c r="O1402" s="8">
        <f>N1402 * VLOOKUP(E1402&amp;VLOOKUP(G1402,Sku_Consolidated!A2:Q957,17,FALSE),Sku_CommRate!A2:E1002, 5, FALSE)</f>
      </c>
      <c r="P1402" s="8">
        <f>N1402 - O1402</f>
      </c>
      <c r="Q1402">
        <f>VLOOKUP(G1402,Sku_Consolidated!A2:G957,7, FALSE)</f>
      </c>
      <c r="R1402">
        <f>IF(IFERROR(VLOOKUP(E1402,Store_Showcase!B2:H144,7, FALSE), TRUE)=TRUE, IF(IFERROR(VLOOKUP(E1402,Store_SRP!B2:H110,7, FALSE), TRUE)=TRUE,VLOOKUP(E1402,Store_VAM!B2:H273,7, FALSE),VLOOKUP(E1402,Store_SRP!B2:H110,7, FALSE)), VLOOKUP(E1402,Store_Showcase!B2:H144,7, FALSE))</f>
      </c>
      <c r="S1402">
        <f>IF(IFERROR(VLOOKUP(E1402,Store_Showcase!B2:I144,8, FALSE), TRUE)=TRUE, IF(IFERROR(VLOOKUP(E1402,Store_SRP!B2:I110,8, FALSE), TRUE)=TRUE,VLOOKUP(E1402,Store_VAM!B2:I273,8, FALSE),VLOOKUP(E1402,Store_SRP!B2:I110,8, FALSE)), VLOOKUP(E1402,Store_Showcase!B2:I144,8, FALSE))</f>
      </c>
      <c r="T1402">
        <f>VLOOKUP(G1402,Sku_Consolidated!A2:R957,18,FALSE)</f>
      </c>
      <c r="U1402">
        <v>4806532531533</v>
      </c>
      <c r="V1402">
        <f>IF(VLOOKUP(G1402,Sku_Consolidated!A2:S957,19,FALSE)="SHOWCASE", VLOOKUP(E1402,Store_Showcase!B2:L144,11, FALSE), IF(VLOOKUP(G1402,Sku_Consolidated!A2:S957,19,FALSE)="VAM",VLOOKUP(E1402,Store_VAM!B2:L273,11, FALSE),VLOOKUP(E1402,Store_SRP!B2:L110,11, FALSE)))</f>
      </c>
      <c r="W1402">
        <f>VLOOKUP(G1402,Sku_Consolidated!A2:W957,11,FALSE)</f>
      </c>
      <c r="X1402">
        <f>VLOOKUP(G1402,Sku_Consolidated!A2:H957,8,FALSE)</f>
      </c>
      <c r="Y1402">
        <f>VLOOKUP(G1402,Sku_Consolidated!A2:I957,9,FALSE)</f>
      </c>
      <c r="Z1402" t="s">
        <v>38</v>
      </c>
      <c r="AA1402">
        <f>VLOOKUP(G1402,Sku_Consolidated!A2:E957,5,FALSE)</f>
      </c>
      <c r="AB1402">
        <f>IF(VLOOKUP(G1402,Sku_Consolidated!A2:S957,19,FALSE)="SHOWCASE", VLOOKUP(E1402,Store_Showcase!B2:N144,13, FALSE), IF(VLOOKUP(G1402,Sku_Consolidated!A2:S957,19,FALSE)="VAM",VLOOKUP(E1402,Store_VAM!B2:N273,13, FALSE),VLOOKUP(E1402,Store_SRP!B2:N110,13, FALSE)))</f>
      </c>
      <c r="AC1402">
        <f>IF(IFERROR(AB1402,TRUE)=TRUE, "-","OK")</f>
      </c>
      <c r="AD1402" s="8" t="s">
        <v>2986</v>
      </c>
      <c r="AE1402" s="8" t="s">
        <v>2987</v>
      </c>
      <c r="AF1402">
        <f>IF(IFERROR(VLOOKUP(E1402,Store_Showcase!B2:H144,{5}, FALSE), TRUE)=TRUE, IF(IFERROR(VLOOKUP(E1402,Store_SRP!B2:H110,{5}, FALSE), TRUE)=TRUE,VLOOKUP(E1402,Store_VAM!B2:H273,{5}, FALSE),VLOOKUP(E1402,Store_SRP!B2:H110,{5}, FALSE)), VLOOKUP(E1402,Store_Showcase!B2:H144,{5}, FALSE))</f>
      </c>
      <c r="AG1402">
        <f>IF(IFERROR(VLOOKUP(E1402,Store_Showcase!B2:H144,{6}, FALSE), TRUE)=TRUE, IF(IFERROR(VLOOKUP(E1402,Store_SRP!B2:H110,{6}, FALSE), TRUE)=TRUE,VLOOKUP(E1402,Store_VAM!B2:H273,{6}, FALSE),VLOOKUP(E1402,Store_SRP!B2:H110,{6}, FALSE)), VLOOKUP(E1402,Store_Showcase!B2:H144,{6}, FALSE))</f>
      </c>
      <c r="AH1402">
        <f>VLOOKUP(G1402,Sku_Consolidated!A2:R957,18,FALSE)</f>
      </c>
      <c r="AI1402">
        <f>VLOOKUP(G1402,Sku_Consolidated!A2:S957,19,FALSE)</f>
      </c>
      <c r="AJ1402">
        <f>VLOOKUP(G1402,Sku_Consolidated!A2:T957,20,FALSE)</f>
      </c>
    </row>
    <row r="1403" spans="1:36" x14ac:dyDescent="0.25">
      <c r="A1403">
        <v>2024</v>
      </c>
      <c r="B1403" t="s">
        <v>31</v>
      </c>
      <c r="C1403" t="s">
        <v>32</v>
      </c>
      <c r="D1403" t="s">
        <v>33</v>
      </c>
      <c r="E1403">
        <v>457</v>
      </c>
      <c r="F1403">
        <f>IF(IFERROR(VLOOKUP(E1403,Store_Showcase!B2:H144,{2}, FALSE), TRUE)=TRUE, IF(IFERROR(VLOOKUP(E1403,Store_SRP!B2:H110,{2}, FALSE), TRUE)=TRUE,VLOOKUP(E1403,Store_VAM!B2:H273,{2}, FALSE),VLOOKUP(E1403,Store_SRP!B2:H110,{2}, FALSE)), VLOOKUP(E1403,Store_Showcase!B2:H144,{2}, FALSE))</f>
      </c>
      <c r="G1403">
        <v>687771</v>
      </c>
      <c r="H1403" t="s">
        <v>1194</v>
      </c>
      <c r="I1403" s="8" t="s">
        <v>2006</v>
      </c>
      <c r="J1403" t="s">
        <v>493</v>
      </c>
      <c r="K1403" s="8">
        <f>IF(J1403="PCK", I1403, 0)</f>
      </c>
      <c r="L1403" s="8">
        <f>IF(J1403="KLS", I1403, IF(J1403="PCK", I1403*VLOOKUP(G1403,Sku_Consolidated!A2:U957,21, FALSE),I1403*VLOOKUP(G1403,Sku_Consolidated!A2:U957,21, FALSE)))</f>
      </c>
      <c r="M1403" s="8">
        <f>IF(J1403="PCS", I1403, 0)</f>
      </c>
      <c r="N1403" s="8" t="s">
        <v>2985</v>
      </c>
      <c r="O1403" s="8">
        <f>N1403 * VLOOKUP(E1403&amp;VLOOKUP(G1403,Sku_Consolidated!A2:Q957,17,FALSE),Sku_CommRate!A2:E1002, 5, FALSE)</f>
      </c>
      <c r="P1403" s="8">
        <f>N1403 - O1403</f>
      </c>
      <c r="Q1403">
        <f>VLOOKUP(G1403,Sku_Consolidated!A2:G957,7, FALSE)</f>
      </c>
      <c r="R1403">
        <f>IF(IFERROR(VLOOKUP(E1403,Store_Showcase!B2:H144,7, FALSE), TRUE)=TRUE, IF(IFERROR(VLOOKUP(E1403,Store_SRP!B2:H110,7, FALSE), TRUE)=TRUE,VLOOKUP(E1403,Store_VAM!B2:H273,7, FALSE),VLOOKUP(E1403,Store_SRP!B2:H110,7, FALSE)), VLOOKUP(E1403,Store_Showcase!B2:H144,7, FALSE))</f>
      </c>
      <c r="S1403">
        <f>IF(IFERROR(VLOOKUP(E1403,Store_Showcase!B2:I144,8, FALSE), TRUE)=TRUE, IF(IFERROR(VLOOKUP(E1403,Store_SRP!B2:I110,8, FALSE), TRUE)=TRUE,VLOOKUP(E1403,Store_VAM!B2:I273,8, FALSE),VLOOKUP(E1403,Store_SRP!B2:I110,8, FALSE)), VLOOKUP(E1403,Store_Showcase!B2:I144,8, FALSE))</f>
      </c>
      <c r="T1403">
        <f>VLOOKUP(G1403,Sku_Consolidated!A2:R957,18,FALSE)</f>
      </c>
      <c r="U1403">
        <v>4806532531533</v>
      </c>
      <c r="V1403">
        <f>IF(VLOOKUP(G1403,Sku_Consolidated!A2:S957,19,FALSE)="SHOWCASE", VLOOKUP(E1403,Store_Showcase!B2:L144,11, FALSE), IF(VLOOKUP(G1403,Sku_Consolidated!A2:S957,19,FALSE)="VAM",VLOOKUP(E1403,Store_VAM!B2:L273,11, FALSE),VLOOKUP(E1403,Store_SRP!B2:L110,11, FALSE)))</f>
      </c>
      <c r="W1403">
        <f>VLOOKUP(G1403,Sku_Consolidated!A2:W957,11,FALSE)</f>
      </c>
      <c r="X1403">
        <f>VLOOKUP(G1403,Sku_Consolidated!A2:H957,8,FALSE)</f>
      </c>
      <c r="Y1403">
        <f>VLOOKUP(G1403,Sku_Consolidated!A2:I957,9,FALSE)</f>
      </c>
      <c r="Z1403" t="s">
        <v>38</v>
      </c>
      <c r="AA1403">
        <f>VLOOKUP(G1403,Sku_Consolidated!A2:E957,5,FALSE)</f>
      </c>
      <c r="AB1403">
        <f>IF(VLOOKUP(G1403,Sku_Consolidated!A2:S957,19,FALSE)="SHOWCASE", VLOOKUP(E1403,Store_Showcase!B2:N144,13, FALSE), IF(VLOOKUP(G1403,Sku_Consolidated!A2:S957,19,FALSE)="VAM",VLOOKUP(E1403,Store_VAM!B2:N273,13, FALSE),VLOOKUP(E1403,Store_SRP!B2:N110,13, FALSE)))</f>
      </c>
      <c r="AC1403">
        <f>IF(IFERROR(AB1403,TRUE)=TRUE, "-","OK")</f>
      </c>
      <c r="AD1403" s="8" t="s">
        <v>2986</v>
      </c>
      <c r="AE1403" s="8" t="s">
        <v>2987</v>
      </c>
      <c r="AF1403">
        <f>IF(IFERROR(VLOOKUP(E1403,Store_Showcase!B2:H144,{5}, FALSE), TRUE)=TRUE, IF(IFERROR(VLOOKUP(E1403,Store_SRP!B2:H110,{5}, FALSE), TRUE)=TRUE,VLOOKUP(E1403,Store_VAM!B2:H273,{5}, FALSE),VLOOKUP(E1403,Store_SRP!B2:H110,{5}, FALSE)), VLOOKUP(E1403,Store_Showcase!B2:H144,{5}, FALSE))</f>
      </c>
      <c r="AG1403">
        <f>IF(IFERROR(VLOOKUP(E1403,Store_Showcase!B2:H144,{6}, FALSE), TRUE)=TRUE, IF(IFERROR(VLOOKUP(E1403,Store_SRP!B2:H110,{6}, FALSE), TRUE)=TRUE,VLOOKUP(E1403,Store_VAM!B2:H273,{6}, FALSE),VLOOKUP(E1403,Store_SRP!B2:H110,{6}, FALSE)), VLOOKUP(E1403,Store_Showcase!B2:H144,{6}, FALSE))</f>
      </c>
      <c r="AH1403">
        <f>VLOOKUP(G1403,Sku_Consolidated!A2:R957,18,FALSE)</f>
      </c>
      <c r="AI1403">
        <f>VLOOKUP(G1403,Sku_Consolidated!A2:S957,19,FALSE)</f>
      </c>
      <c r="AJ1403">
        <f>VLOOKUP(G1403,Sku_Consolidated!A2:T957,20,FALSE)</f>
      </c>
    </row>
    <row r="1404" spans="1:36" x14ac:dyDescent="0.25">
      <c r="A1404">
        <v>2024</v>
      </c>
      <c r="B1404" t="s">
        <v>31</v>
      </c>
      <c r="C1404" t="s">
        <v>32</v>
      </c>
      <c r="D1404" t="s">
        <v>33</v>
      </c>
      <c r="E1404">
        <v>144</v>
      </c>
      <c r="F1404">
        <f>IF(IFERROR(VLOOKUP(E1404,Store_Showcase!B2:H144,{2}, FALSE), TRUE)=TRUE, IF(IFERROR(VLOOKUP(E1404,Store_SRP!B2:H110,{2}, FALSE), TRUE)=TRUE,VLOOKUP(E1404,Store_VAM!B2:H273,{2}, FALSE),VLOOKUP(E1404,Store_SRP!B2:H110,{2}, FALSE)), VLOOKUP(E1404,Store_Showcase!B2:H144,{2}, FALSE))</f>
      </c>
      <c r="G1404">
        <v>687771</v>
      </c>
      <c r="H1404" t="s">
        <v>1194</v>
      </c>
      <c r="I1404" s="8" t="s">
        <v>2006</v>
      </c>
      <c r="J1404" t="s">
        <v>493</v>
      </c>
      <c r="K1404" s="8">
        <f>IF(J1404="PCK", I1404, 0)</f>
      </c>
      <c r="L1404" s="8">
        <f>IF(J1404="KLS", I1404, IF(J1404="PCK", I1404*VLOOKUP(G1404,Sku_Consolidated!A2:U957,21, FALSE),I1404*VLOOKUP(G1404,Sku_Consolidated!A2:U957,21, FALSE)))</f>
      </c>
      <c r="M1404" s="8">
        <f>IF(J1404="PCS", I1404, 0)</f>
      </c>
      <c r="N1404" s="8" t="s">
        <v>2985</v>
      </c>
      <c r="O1404" s="8">
        <f>N1404 * VLOOKUP(E1404&amp;VLOOKUP(G1404,Sku_Consolidated!A2:Q957,17,FALSE),Sku_CommRate!A2:E1002, 5, FALSE)</f>
      </c>
      <c r="P1404" s="8">
        <f>N1404 - O1404</f>
      </c>
      <c r="Q1404">
        <f>VLOOKUP(G1404,Sku_Consolidated!A2:G957,7, FALSE)</f>
      </c>
      <c r="R1404">
        <f>IF(IFERROR(VLOOKUP(E1404,Store_Showcase!B2:H144,7, FALSE), TRUE)=TRUE, IF(IFERROR(VLOOKUP(E1404,Store_SRP!B2:H110,7, FALSE), TRUE)=TRUE,VLOOKUP(E1404,Store_VAM!B2:H273,7, FALSE),VLOOKUP(E1404,Store_SRP!B2:H110,7, FALSE)), VLOOKUP(E1404,Store_Showcase!B2:H144,7, FALSE))</f>
      </c>
      <c r="S1404">
        <f>IF(IFERROR(VLOOKUP(E1404,Store_Showcase!B2:I144,8, FALSE), TRUE)=TRUE, IF(IFERROR(VLOOKUP(E1404,Store_SRP!B2:I110,8, FALSE), TRUE)=TRUE,VLOOKUP(E1404,Store_VAM!B2:I273,8, FALSE),VLOOKUP(E1404,Store_SRP!B2:I110,8, FALSE)), VLOOKUP(E1404,Store_Showcase!B2:I144,8, FALSE))</f>
      </c>
      <c r="T1404">
        <f>VLOOKUP(G1404,Sku_Consolidated!A2:R957,18,FALSE)</f>
      </c>
      <c r="U1404">
        <v>4806532531533</v>
      </c>
      <c r="V1404">
        <f>IF(VLOOKUP(G1404,Sku_Consolidated!A2:S957,19,FALSE)="SHOWCASE", VLOOKUP(E1404,Store_Showcase!B2:L144,11, FALSE), IF(VLOOKUP(G1404,Sku_Consolidated!A2:S957,19,FALSE)="VAM",VLOOKUP(E1404,Store_VAM!B2:L273,11, FALSE),VLOOKUP(E1404,Store_SRP!B2:L110,11, FALSE)))</f>
      </c>
      <c r="W1404">
        <f>VLOOKUP(G1404,Sku_Consolidated!A2:W957,11,FALSE)</f>
      </c>
      <c r="X1404">
        <f>VLOOKUP(G1404,Sku_Consolidated!A2:H957,8,FALSE)</f>
      </c>
      <c r="Y1404">
        <f>VLOOKUP(G1404,Sku_Consolidated!A2:I957,9,FALSE)</f>
      </c>
      <c r="Z1404" t="s">
        <v>38</v>
      </c>
      <c r="AA1404">
        <f>VLOOKUP(G1404,Sku_Consolidated!A2:E957,5,FALSE)</f>
      </c>
      <c r="AB1404">
        <f>IF(VLOOKUP(G1404,Sku_Consolidated!A2:S957,19,FALSE)="SHOWCASE", VLOOKUP(E1404,Store_Showcase!B2:N144,13, FALSE), IF(VLOOKUP(G1404,Sku_Consolidated!A2:S957,19,FALSE)="VAM",VLOOKUP(E1404,Store_VAM!B2:N273,13, FALSE),VLOOKUP(E1404,Store_SRP!B2:N110,13, FALSE)))</f>
      </c>
      <c r="AC1404">
        <f>IF(IFERROR(AB1404,TRUE)=TRUE, "-","OK")</f>
      </c>
      <c r="AD1404" s="8" t="s">
        <v>2986</v>
      </c>
      <c r="AE1404" s="8" t="s">
        <v>2987</v>
      </c>
      <c r="AF1404">
        <f>IF(IFERROR(VLOOKUP(E1404,Store_Showcase!B2:H144,{5}, FALSE), TRUE)=TRUE, IF(IFERROR(VLOOKUP(E1404,Store_SRP!B2:H110,{5}, FALSE), TRUE)=TRUE,VLOOKUP(E1404,Store_VAM!B2:H273,{5}, FALSE),VLOOKUP(E1404,Store_SRP!B2:H110,{5}, FALSE)), VLOOKUP(E1404,Store_Showcase!B2:H144,{5}, FALSE))</f>
      </c>
      <c r="AG1404">
        <f>IF(IFERROR(VLOOKUP(E1404,Store_Showcase!B2:H144,{6}, FALSE), TRUE)=TRUE, IF(IFERROR(VLOOKUP(E1404,Store_SRP!B2:H110,{6}, FALSE), TRUE)=TRUE,VLOOKUP(E1404,Store_VAM!B2:H273,{6}, FALSE),VLOOKUP(E1404,Store_SRP!B2:H110,{6}, FALSE)), VLOOKUP(E1404,Store_Showcase!B2:H144,{6}, FALSE))</f>
      </c>
      <c r="AH1404">
        <f>VLOOKUP(G1404,Sku_Consolidated!A2:R957,18,FALSE)</f>
      </c>
      <c r="AI1404">
        <f>VLOOKUP(G1404,Sku_Consolidated!A2:S957,19,FALSE)</f>
      </c>
      <c r="AJ1404">
        <f>VLOOKUP(G1404,Sku_Consolidated!A2:T957,20,FALSE)</f>
      </c>
    </row>
    <row r="1405" spans="1:36" x14ac:dyDescent="0.25">
      <c r="A1405">
        <v>2024</v>
      </c>
      <c r="B1405" t="s">
        <v>31</v>
      </c>
      <c r="C1405" t="s">
        <v>32</v>
      </c>
      <c r="D1405" t="s">
        <v>33</v>
      </c>
      <c r="E1405">
        <v>243</v>
      </c>
      <c r="F1405">
        <f>IF(IFERROR(VLOOKUP(E1405,Store_Showcase!B2:H144,{2}, FALSE), TRUE)=TRUE, IF(IFERROR(VLOOKUP(E1405,Store_SRP!B2:H110,{2}, FALSE), TRUE)=TRUE,VLOOKUP(E1405,Store_VAM!B2:H273,{2}, FALSE),VLOOKUP(E1405,Store_SRP!B2:H110,{2}, FALSE)), VLOOKUP(E1405,Store_Showcase!B2:H144,{2}, FALSE))</f>
      </c>
      <c r="G1405">
        <v>687771</v>
      </c>
      <c r="H1405" t="s">
        <v>1194</v>
      </c>
      <c r="I1405" s="8" t="s">
        <v>2006</v>
      </c>
      <c r="J1405" t="s">
        <v>493</v>
      </c>
      <c r="K1405" s="8">
        <f>IF(J1405="PCK", I1405, 0)</f>
      </c>
      <c r="L1405" s="8">
        <f>IF(J1405="KLS", I1405, IF(J1405="PCK", I1405*VLOOKUP(G1405,Sku_Consolidated!A2:U957,21, FALSE),I1405*VLOOKUP(G1405,Sku_Consolidated!A2:U957,21, FALSE)))</f>
      </c>
      <c r="M1405" s="8">
        <f>IF(J1405="PCS", I1405, 0)</f>
      </c>
      <c r="N1405" s="8" t="s">
        <v>2985</v>
      </c>
      <c r="O1405" s="8">
        <f>N1405 * VLOOKUP(E1405&amp;VLOOKUP(G1405,Sku_Consolidated!A2:Q957,17,FALSE),Sku_CommRate!A2:E1002, 5, FALSE)</f>
      </c>
      <c r="P1405" s="8">
        <f>N1405 - O1405</f>
      </c>
      <c r="Q1405">
        <f>VLOOKUP(G1405,Sku_Consolidated!A2:G957,7, FALSE)</f>
      </c>
      <c r="R1405">
        <f>IF(IFERROR(VLOOKUP(E1405,Store_Showcase!B2:H144,7, FALSE), TRUE)=TRUE, IF(IFERROR(VLOOKUP(E1405,Store_SRP!B2:H110,7, FALSE), TRUE)=TRUE,VLOOKUP(E1405,Store_VAM!B2:H273,7, FALSE),VLOOKUP(E1405,Store_SRP!B2:H110,7, FALSE)), VLOOKUP(E1405,Store_Showcase!B2:H144,7, FALSE))</f>
      </c>
      <c r="S1405">
        <f>IF(IFERROR(VLOOKUP(E1405,Store_Showcase!B2:I144,8, FALSE), TRUE)=TRUE, IF(IFERROR(VLOOKUP(E1405,Store_SRP!B2:I110,8, FALSE), TRUE)=TRUE,VLOOKUP(E1405,Store_VAM!B2:I273,8, FALSE),VLOOKUP(E1405,Store_SRP!B2:I110,8, FALSE)), VLOOKUP(E1405,Store_Showcase!B2:I144,8, FALSE))</f>
      </c>
      <c r="T1405">
        <f>VLOOKUP(G1405,Sku_Consolidated!A2:R957,18,FALSE)</f>
      </c>
      <c r="U1405">
        <v>4806532531533</v>
      </c>
      <c r="V1405">
        <f>IF(VLOOKUP(G1405,Sku_Consolidated!A2:S957,19,FALSE)="SHOWCASE", VLOOKUP(E1405,Store_Showcase!B2:L144,11, FALSE), IF(VLOOKUP(G1405,Sku_Consolidated!A2:S957,19,FALSE)="VAM",VLOOKUP(E1405,Store_VAM!B2:L273,11, FALSE),VLOOKUP(E1405,Store_SRP!B2:L110,11, FALSE)))</f>
      </c>
      <c r="W1405">
        <f>VLOOKUP(G1405,Sku_Consolidated!A2:W957,11,FALSE)</f>
      </c>
      <c r="X1405">
        <f>VLOOKUP(G1405,Sku_Consolidated!A2:H957,8,FALSE)</f>
      </c>
      <c r="Y1405">
        <f>VLOOKUP(G1405,Sku_Consolidated!A2:I957,9,FALSE)</f>
      </c>
      <c r="Z1405" t="s">
        <v>38</v>
      </c>
      <c r="AA1405">
        <f>VLOOKUP(G1405,Sku_Consolidated!A2:E957,5,FALSE)</f>
      </c>
      <c r="AB1405">
        <f>IF(VLOOKUP(G1405,Sku_Consolidated!A2:S957,19,FALSE)="SHOWCASE", VLOOKUP(E1405,Store_Showcase!B2:N144,13, FALSE), IF(VLOOKUP(G1405,Sku_Consolidated!A2:S957,19,FALSE)="VAM",VLOOKUP(E1405,Store_VAM!B2:N273,13, FALSE),VLOOKUP(E1405,Store_SRP!B2:N110,13, FALSE)))</f>
      </c>
      <c r="AC1405">
        <f>IF(IFERROR(AB1405,TRUE)=TRUE, "-","OK")</f>
      </c>
      <c r="AD1405" s="8" t="s">
        <v>2986</v>
      </c>
      <c r="AE1405" s="8" t="s">
        <v>2987</v>
      </c>
      <c r="AF1405">
        <f>IF(IFERROR(VLOOKUP(E1405,Store_Showcase!B2:H144,{5}, FALSE), TRUE)=TRUE, IF(IFERROR(VLOOKUP(E1405,Store_SRP!B2:H110,{5}, FALSE), TRUE)=TRUE,VLOOKUP(E1405,Store_VAM!B2:H273,{5}, FALSE),VLOOKUP(E1405,Store_SRP!B2:H110,{5}, FALSE)), VLOOKUP(E1405,Store_Showcase!B2:H144,{5}, FALSE))</f>
      </c>
      <c r="AG1405">
        <f>IF(IFERROR(VLOOKUP(E1405,Store_Showcase!B2:H144,{6}, FALSE), TRUE)=TRUE, IF(IFERROR(VLOOKUP(E1405,Store_SRP!B2:H110,{6}, FALSE), TRUE)=TRUE,VLOOKUP(E1405,Store_VAM!B2:H273,{6}, FALSE),VLOOKUP(E1405,Store_SRP!B2:H110,{6}, FALSE)), VLOOKUP(E1405,Store_Showcase!B2:H144,{6}, FALSE))</f>
      </c>
      <c r="AH1405">
        <f>VLOOKUP(G1405,Sku_Consolidated!A2:R957,18,FALSE)</f>
      </c>
      <c r="AI1405">
        <f>VLOOKUP(G1405,Sku_Consolidated!A2:S957,19,FALSE)</f>
      </c>
      <c r="AJ1405">
        <f>VLOOKUP(G1405,Sku_Consolidated!A2:T957,20,FALSE)</f>
      </c>
    </row>
    <row r="1406" spans="1:36" x14ac:dyDescent="0.25">
      <c r="A1406">
        <v>2024</v>
      </c>
      <c r="B1406" t="s">
        <v>31</v>
      </c>
      <c r="C1406" t="s">
        <v>32</v>
      </c>
      <c r="D1406" t="s">
        <v>33</v>
      </c>
      <c r="E1406">
        <v>745</v>
      </c>
      <c r="F1406">
        <f>IF(IFERROR(VLOOKUP(E1406,Store_Showcase!B2:H144,{2}, FALSE), TRUE)=TRUE, IF(IFERROR(VLOOKUP(E1406,Store_SRP!B2:H110,{2}, FALSE), TRUE)=TRUE,VLOOKUP(E1406,Store_VAM!B2:H273,{2}, FALSE),VLOOKUP(E1406,Store_SRP!B2:H110,{2}, FALSE)), VLOOKUP(E1406,Store_Showcase!B2:H144,{2}, FALSE))</f>
      </c>
      <c r="G1406">
        <v>695110</v>
      </c>
      <c r="H1406" t="s">
        <v>2988</v>
      </c>
      <c r="I1406" s="8" t="s">
        <v>2447</v>
      </c>
      <c r="J1406" t="s">
        <v>36</v>
      </c>
      <c r="K1406" s="8">
        <f>IF(J1406="PCK", I1406, 0)</f>
      </c>
      <c r="L1406" s="8">
        <f>IF(J1406="KLS", I1406, IF(J1406="PCK", I1406*VLOOKUP(G1406,Sku_Consolidated!A2:U957,21, FALSE),I1406*VLOOKUP(G1406,Sku_Consolidated!A2:U957,21, FALSE)))</f>
      </c>
      <c r="M1406" s="8">
        <f>IF(J1406="PCS", I1406, 0)</f>
      </c>
      <c r="N1406" s="8" t="s">
        <v>2989</v>
      </c>
      <c r="O1406" s="8">
        <f>N1406 * VLOOKUP(E1406&amp;VLOOKUP(G1406,Sku_Consolidated!A2:Q957,17,FALSE),Sku_CommRate!A2:E1002, 5, FALSE)</f>
      </c>
      <c r="P1406" s="8">
        <f>N1406 - O1406</f>
      </c>
      <c r="Q1406">
        <f>VLOOKUP(G1406,Sku_Consolidated!A2:G957,7, FALSE)</f>
      </c>
      <c r="R1406">
        <f>IF(IFERROR(VLOOKUP(E1406,Store_Showcase!B2:H144,7, FALSE), TRUE)=TRUE, IF(IFERROR(VLOOKUP(E1406,Store_SRP!B2:H110,7, FALSE), TRUE)=TRUE,VLOOKUP(E1406,Store_VAM!B2:H273,7, FALSE),VLOOKUP(E1406,Store_SRP!B2:H110,7, FALSE)), VLOOKUP(E1406,Store_Showcase!B2:H144,7, FALSE))</f>
      </c>
      <c r="S1406">
        <f>IF(IFERROR(VLOOKUP(E1406,Store_Showcase!B2:I144,8, FALSE), TRUE)=TRUE, IF(IFERROR(VLOOKUP(E1406,Store_SRP!B2:I110,8, FALSE), TRUE)=TRUE,VLOOKUP(E1406,Store_VAM!B2:I273,8, FALSE),VLOOKUP(E1406,Store_SRP!B2:I110,8, FALSE)), VLOOKUP(E1406,Store_Showcase!B2:I144,8, FALSE))</f>
      </c>
      <c r="T1406">
        <f>VLOOKUP(G1406,Sku_Consolidated!A2:R957,18,FALSE)</f>
      </c>
      <c r="U1406">
        <v>17795</v>
      </c>
      <c r="V1406">
        <f>IF(VLOOKUP(G1406,Sku_Consolidated!A2:S957,19,FALSE)="SHOWCASE", VLOOKUP(E1406,Store_Showcase!B2:L144,11, FALSE), IF(VLOOKUP(G1406,Sku_Consolidated!A2:S957,19,FALSE)="VAM",VLOOKUP(E1406,Store_VAM!B2:L273,11, FALSE),VLOOKUP(E1406,Store_SRP!B2:L110,11, FALSE)))</f>
      </c>
      <c r="W1406">
        <f>VLOOKUP(G1406,Sku_Consolidated!A2:W957,11,FALSE)</f>
      </c>
      <c r="X1406">
        <f>VLOOKUP(G1406,Sku_Consolidated!A2:H957,8,FALSE)</f>
      </c>
      <c r="Y1406">
        <f>VLOOKUP(G1406,Sku_Consolidated!A2:I957,9,FALSE)</f>
      </c>
      <c r="Z1406" t="s">
        <v>38</v>
      </c>
      <c r="AA1406">
        <f>VLOOKUP(G1406,Sku_Consolidated!A2:E957,5,FALSE)</f>
      </c>
      <c r="AB1406">
        <f>IF(VLOOKUP(G1406,Sku_Consolidated!A2:S957,19,FALSE)="SHOWCASE", VLOOKUP(E1406,Store_Showcase!B2:N144,13, FALSE), IF(VLOOKUP(G1406,Sku_Consolidated!A2:S957,19,FALSE)="VAM",VLOOKUP(E1406,Store_VAM!B2:N273,13, FALSE),VLOOKUP(E1406,Store_SRP!B2:N110,13, FALSE)))</f>
      </c>
      <c r="AC1406">
        <f>IF(IFERROR(AB1406,TRUE)=TRUE, "-","OK")</f>
      </c>
      <c r="AD1406" s="8" t="s">
        <v>2989</v>
      </c>
      <c r="AE1406" s="8" t="s">
        <v>39</v>
      </c>
      <c r="AF1406">
        <f>IF(IFERROR(VLOOKUP(E1406,Store_Showcase!B2:H144,{5}, FALSE), TRUE)=TRUE, IF(IFERROR(VLOOKUP(E1406,Store_SRP!B2:H110,{5}, FALSE), TRUE)=TRUE,VLOOKUP(E1406,Store_VAM!B2:H273,{5}, FALSE),VLOOKUP(E1406,Store_SRP!B2:H110,{5}, FALSE)), VLOOKUP(E1406,Store_Showcase!B2:H144,{5}, FALSE))</f>
      </c>
      <c r="AG1406">
        <f>IF(IFERROR(VLOOKUP(E1406,Store_Showcase!B2:H144,{6}, FALSE), TRUE)=TRUE, IF(IFERROR(VLOOKUP(E1406,Store_SRP!B2:H110,{6}, FALSE), TRUE)=TRUE,VLOOKUP(E1406,Store_VAM!B2:H273,{6}, FALSE),VLOOKUP(E1406,Store_SRP!B2:H110,{6}, FALSE)), VLOOKUP(E1406,Store_Showcase!B2:H144,{6}, FALSE))</f>
      </c>
      <c r="AH1406">
        <f>VLOOKUP(G1406,Sku_Consolidated!A2:R957,18,FALSE)</f>
      </c>
      <c r="AI1406">
        <f>VLOOKUP(G1406,Sku_Consolidated!A2:S957,19,FALSE)</f>
      </c>
      <c r="AJ1406">
        <f>VLOOKUP(G1406,Sku_Consolidated!A2:T957,20,FALSE)</f>
      </c>
    </row>
    <row r="1407" spans="1:36" x14ac:dyDescent="0.25">
      <c r="A1407">
        <v>2024</v>
      </c>
      <c r="B1407" t="s">
        <v>31</v>
      </c>
      <c r="C1407" t="s">
        <v>32</v>
      </c>
      <c r="D1407" t="s">
        <v>33</v>
      </c>
      <c r="E1407">
        <v>804</v>
      </c>
      <c r="F1407">
        <f>IF(IFERROR(VLOOKUP(E1407,Store_Showcase!B2:H144,{2}, FALSE), TRUE)=TRUE, IF(IFERROR(VLOOKUP(E1407,Store_SRP!B2:H110,{2}, FALSE), TRUE)=TRUE,VLOOKUP(E1407,Store_VAM!B2:H273,{2}, FALSE),VLOOKUP(E1407,Store_SRP!B2:H110,{2}, FALSE)), VLOOKUP(E1407,Store_Showcase!B2:H144,{2}, FALSE))</f>
      </c>
      <c r="G1407">
        <v>687771</v>
      </c>
      <c r="H1407" t="s">
        <v>1194</v>
      </c>
      <c r="I1407" s="8" t="s">
        <v>2006</v>
      </c>
      <c r="J1407" t="s">
        <v>493</v>
      </c>
      <c r="K1407" s="8">
        <f>IF(J1407="PCK", I1407, 0)</f>
      </c>
      <c r="L1407" s="8">
        <f>IF(J1407="KLS", I1407, IF(J1407="PCK", I1407*VLOOKUP(G1407,Sku_Consolidated!A2:U957,21, FALSE),I1407*VLOOKUP(G1407,Sku_Consolidated!A2:U957,21, FALSE)))</f>
      </c>
      <c r="M1407" s="8">
        <f>IF(J1407="PCS", I1407, 0)</f>
      </c>
      <c r="N1407" s="8" t="s">
        <v>2990</v>
      </c>
      <c r="O1407" s="8">
        <f>N1407 * VLOOKUP(E1407&amp;VLOOKUP(G1407,Sku_Consolidated!A2:Q957,17,FALSE),Sku_CommRate!A2:E1002, 5, FALSE)</f>
      </c>
      <c r="P1407" s="8">
        <f>N1407 - O1407</f>
      </c>
      <c r="Q1407">
        <f>VLOOKUP(G1407,Sku_Consolidated!A2:G957,7, FALSE)</f>
      </c>
      <c r="R1407">
        <f>IF(IFERROR(VLOOKUP(E1407,Store_Showcase!B2:H144,7, FALSE), TRUE)=TRUE, IF(IFERROR(VLOOKUP(E1407,Store_SRP!B2:H110,7, FALSE), TRUE)=TRUE,VLOOKUP(E1407,Store_VAM!B2:H273,7, FALSE),VLOOKUP(E1407,Store_SRP!B2:H110,7, FALSE)), VLOOKUP(E1407,Store_Showcase!B2:H144,7, FALSE))</f>
      </c>
      <c r="S1407">
        <f>IF(IFERROR(VLOOKUP(E1407,Store_Showcase!B2:I144,8, FALSE), TRUE)=TRUE, IF(IFERROR(VLOOKUP(E1407,Store_SRP!B2:I110,8, FALSE), TRUE)=TRUE,VLOOKUP(E1407,Store_VAM!B2:I273,8, FALSE),VLOOKUP(E1407,Store_SRP!B2:I110,8, FALSE)), VLOOKUP(E1407,Store_Showcase!B2:I144,8, FALSE))</f>
      </c>
      <c r="T1407">
        <f>VLOOKUP(G1407,Sku_Consolidated!A2:R957,18,FALSE)</f>
      </c>
      <c r="U1407">
        <v>4806532531533</v>
      </c>
      <c r="V1407">
        <f>IF(VLOOKUP(G1407,Sku_Consolidated!A2:S957,19,FALSE)="SHOWCASE", VLOOKUP(E1407,Store_Showcase!B2:L144,11, FALSE), IF(VLOOKUP(G1407,Sku_Consolidated!A2:S957,19,FALSE)="VAM",VLOOKUP(E1407,Store_VAM!B2:L273,11, FALSE),VLOOKUP(E1407,Store_SRP!B2:L110,11, FALSE)))</f>
      </c>
      <c r="W1407">
        <f>VLOOKUP(G1407,Sku_Consolidated!A2:W957,11,FALSE)</f>
      </c>
      <c r="X1407">
        <f>VLOOKUP(G1407,Sku_Consolidated!A2:H957,8,FALSE)</f>
      </c>
      <c r="Y1407">
        <f>VLOOKUP(G1407,Sku_Consolidated!A2:I957,9,FALSE)</f>
      </c>
      <c r="Z1407" t="s">
        <v>38</v>
      </c>
      <c r="AA1407">
        <f>VLOOKUP(G1407,Sku_Consolidated!A2:E957,5,FALSE)</f>
      </c>
      <c r="AB1407">
        <f>IF(VLOOKUP(G1407,Sku_Consolidated!A2:S957,19,FALSE)="SHOWCASE", VLOOKUP(E1407,Store_Showcase!B2:N144,13, FALSE), IF(VLOOKUP(G1407,Sku_Consolidated!A2:S957,19,FALSE)="VAM",VLOOKUP(E1407,Store_VAM!B2:N273,13, FALSE),VLOOKUP(E1407,Store_SRP!B2:N110,13, FALSE)))</f>
      </c>
      <c r="AC1407">
        <f>IF(IFERROR(AB1407,TRUE)=TRUE, "-","OK")</f>
      </c>
      <c r="AD1407" s="8" t="s">
        <v>2991</v>
      </c>
      <c r="AE1407" s="8" t="s">
        <v>2992</v>
      </c>
      <c r="AF1407">
        <f>IF(IFERROR(VLOOKUP(E1407,Store_Showcase!B2:H144,{5}, FALSE), TRUE)=TRUE, IF(IFERROR(VLOOKUP(E1407,Store_SRP!B2:H110,{5}, FALSE), TRUE)=TRUE,VLOOKUP(E1407,Store_VAM!B2:H273,{5}, FALSE),VLOOKUP(E1407,Store_SRP!B2:H110,{5}, FALSE)), VLOOKUP(E1407,Store_Showcase!B2:H144,{5}, FALSE))</f>
      </c>
      <c r="AG1407">
        <f>IF(IFERROR(VLOOKUP(E1407,Store_Showcase!B2:H144,{6}, FALSE), TRUE)=TRUE, IF(IFERROR(VLOOKUP(E1407,Store_SRP!B2:H110,{6}, FALSE), TRUE)=TRUE,VLOOKUP(E1407,Store_VAM!B2:H273,{6}, FALSE),VLOOKUP(E1407,Store_SRP!B2:H110,{6}, FALSE)), VLOOKUP(E1407,Store_Showcase!B2:H144,{6}, FALSE))</f>
      </c>
      <c r="AH1407">
        <f>VLOOKUP(G1407,Sku_Consolidated!A2:R957,18,FALSE)</f>
      </c>
      <c r="AI1407">
        <f>VLOOKUP(G1407,Sku_Consolidated!A2:S957,19,FALSE)</f>
      </c>
      <c r="AJ1407">
        <f>VLOOKUP(G1407,Sku_Consolidated!A2:T957,20,FALSE)</f>
      </c>
    </row>
    <row r="1408" spans="1:36" x14ac:dyDescent="0.25">
      <c r="A1408">
        <v>2024</v>
      </c>
      <c r="B1408" t="s">
        <v>31</v>
      </c>
      <c r="C1408" t="s">
        <v>32</v>
      </c>
      <c r="D1408" t="s">
        <v>33</v>
      </c>
      <c r="E1408">
        <v>218</v>
      </c>
      <c r="F1408">
        <f>IF(IFERROR(VLOOKUP(E1408,Store_Showcase!B2:H144,{2}, FALSE), TRUE)=TRUE, IF(IFERROR(VLOOKUP(E1408,Store_SRP!B2:H110,{2}, FALSE), TRUE)=TRUE,VLOOKUP(E1408,Store_VAM!B2:H273,{2}, FALSE),VLOOKUP(E1408,Store_SRP!B2:H110,{2}, FALSE)), VLOOKUP(E1408,Store_Showcase!B2:H144,{2}, FALSE))</f>
      </c>
      <c r="G1408">
        <v>662372</v>
      </c>
      <c r="H1408" t="s">
        <v>654</v>
      </c>
      <c r="I1408" s="8" t="s">
        <v>2627</v>
      </c>
      <c r="J1408" t="s">
        <v>493</v>
      </c>
      <c r="K1408" s="8">
        <f>IF(J1408="PCK", I1408, 0)</f>
      </c>
      <c r="L1408" s="8">
        <f>IF(J1408="KLS", I1408, IF(J1408="PCK", I1408*VLOOKUP(G1408,Sku_Consolidated!A2:U957,21, FALSE),I1408*VLOOKUP(G1408,Sku_Consolidated!A2:U957,21, FALSE)))</f>
      </c>
      <c r="M1408" s="8">
        <f>IF(J1408="PCS", I1408, 0)</f>
      </c>
      <c r="N1408" s="8" t="s">
        <v>2993</v>
      </c>
      <c r="O1408" s="8">
        <f>N1408 * VLOOKUP(E1408&amp;VLOOKUP(G1408,Sku_Consolidated!A2:Q957,17,FALSE),Sku_CommRate!A2:E1002, 5, FALSE)</f>
      </c>
      <c r="P1408" s="8">
        <f>N1408 - O1408</f>
      </c>
      <c r="Q1408">
        <f>VLOOKUP(G1408,Sku_Consolidated!A2:G957,7, FALSE)</f>
      </c>
      <c r="R1408">
        <f>IF(IFERROR(VLOOKUP(E1408,Store_Showcase!B2:H144,7, FALSE), TRUE)=TRUE, IF(IFERROR(VLOOKUP(E1408,Store_SRP!B2:H110,7, FALSE), TRUE)=TRUE,VLOOKUP(E1408,Store_VAM!B2:H273,7, FALSE),VLOOKUP(E1408,Store_SRP!B2:H110,7, FALSE)), VLOOKUP(E1408,Store_Showcase!B2:H144,7, FALSE))</f>
      </c>
      <c r="S1408">
        <f>IF(IFERROR(VLOOKUP(E1408,Store_Showcase!B2:I144,8, FALSE), TRUE)=TRUE, IF(IFERROR(VLOOKUP(E1408,Store_SRP!B2:I110,8, FALSE), TRUE)=TRUE,VLOOKUP(E1408,Store_VAM!B2:I273,8, FALSE),VLOOKUP(E1408,Store_SRP!B2:I110,8, FALSE)), VLOOKUP(E1408,Store_Showcase!B2:I144,8, FALSE))</f>
      </c>
      <c r="T1408">
        <f>VLOOKUP(G1408,Sku_Consolidated!A2:R957,18,FALSE)</f>
      </c>
      <c r="U1408">
        <v>4806532531625</v>
      </c>
      <c r="V1408">
        <f>IF(VLOOKUP(G1408,Sku_Consolidated!A2:S957,19,FALSE)="SHOWCASE", VLOOKUP(E1408,Store_Showcase!B2:L144,11, FALSE), IF(VLOOKUP(G1408,Sku_Consolidated!A2:S957,19,FALSE)="VAM",VLOOKUP(E1408,Store_VAM!B2:L273,11, FALSE),VLOOKUP(E1408,Store_SRP!B2:L110,11, FALSE)))</f>
      </c>
      <c r="W1408">
        <f>VLOOKUP(G1408,Sku_Consolidated!A2:W957,11,FALSE)</f>
      </c>
      <c r="X1408">
        <f>VLOOKUP(G1408,Sku_Consolidated!A2:H957,8,FALSE)</f>
      </c>
      <c r="Y1408">
        <f>VLOOKUP(G1408,Sku_Consolidated!A2:I957,9,FALSE)</f>
      </c>
      <c r="Z1408" t="s">
        <v>38</v>
      </c>
      <c r="AA1408">
        <f>VLOOKUP(G1408,Sku_Consolidated!A2:E957,5,FALSE)</f>
      </c>
      <c r="AB1408">
        <f>IF(VLOOKUP(G1408,Sku_Consolidated!A2:S957,19,FALSE)="SHOWCASE", VLOOKUP(E1408,Store_Showcase!B2:N144,13, FALSE), IF(VLOOKUP(G1408,Sku_Consolidated!A2:S957,19,FALSE)="VAM",VLOOKUP(E1408,Store_VAM!B2:N273,13, FALSE),VLOOKUP(E1408,Store_SRP!B2:N110,13, FALSE)))</f>
      </c>
      <c r="AC1408">
        <f>IF(IFERROR(AB1408,TRUE)=TRUE, "-","OK")</f>
      </c>
      <c r="AD1408" s="8" t="s">
        <v>2994</v>
      </c>
      <c r="AE1408" s="8" t="s">
        <v>2995</v>
      </c>
      <c r="AF1408">
        <f>IF(IFERROR(VLOOKUP(E1408,Store_Showcase!B2:H144,{5}, FALSE), TRUE)=TRUE, IF(IFERROR(VLOOKUP(E1408,Store_SRP!B2:H110,{5}, FALSE), TRUE)=TRUE,VLOOKUP(E1408,Store_VAM!B2:H273,{5}, FALSE),VLOOKUP(E1408,Store_SRP!B2:H110,{5}, FALSE)), VLOOKUP(E1408,Store_Showcase!B2:H144,{5}, FALSE))</f>
      </c>
      <c r="AG1408">
        <f>IF(IFERROR(VLOOKUP(E1408,Store_Showcase!B2:H144,{6}, FALSE), TRUE)=TRUE, IF(IFERROR(VLOOKUP(E1408,Store_SRP!B2:H110,{6}, FALSE), TRUE)=TRUE,VLOOKUP(E1408,Store_VAM!B2:H273,{6}, FALSE),VLOOKUP(E1408,Store_SRP!B2:H110,{6}, FALSE)), VLOOKUP(E1408,Store_Showcase!B2:H144,{6}, FALSE))</f>
      </c>
      <c r="AH1408">
        <f>VLOOKUP(G1408,Sku_Consolidated!A2:R957,18,FALSE)</f>
      </c>
      <c r="AI1408">
        <f>VLOOKUP(G1408,Sku_Consolidated!A2:S957,19,FALSE)</f>
      </c>
      <c r="AJ1408">
        <f>VLOOKUP(G1408,Sku_Consolidated!A2:T957,20,FALSE)</f>
      </c>
    </row>
    <row r="1409" spans="1:36" x14ac:dyDescent="0.25">
      <c r="A1409">
        <v>2024</v>
      </c>
      <c r="B1409" t="s">
        <v>31</v>
      </c>
      <c r="C1409" t="s">
        <v>32</v>
      </c>
      <c r="D1409" t="s">
        <v>33</v>
      </c>
      <c r="E1409">
        <v>463</v>
      </c>
      <c r="F1409">
        <f>IF(IFERROR(VLOOKUP(E1409,Store_Showcase!B2:H144,{2}, FALSE), TRUE)=TRUE, IF(IFERROR(VLOOKUP(E1409,Store_SRP!B2:H110,{2}, FALSE), TRUE)=TRUE,VLOOKUP(E1409,Store_VAM!B2:H273,{2}, FALSE),VLOOKUP(E1409,Store_SRP!B2:H110,{2}, FALSE)), VLOOKUP(E1409,Store_Showcase!B2:H144,{2}, FALSE))</f>
      </c>
      <c r="G1409">
        <v>662372</v>
      </c>
      <c r="H1409" t="s">
        <v>654</v>
      </c>
      <c r="I1409" s="8" t="s">
        <v>2627</v>
      </c>
      <c r="J1409" t="s">
        <v>493</v>
      </c>
      <c r="K1409" s="8">
        <f>IF(J1409="PCK", I1409, 0)</f>
      </c>
      <c r="L1409" s="8">
        <f>IF(J1409="KLS", I1409, IF(J1409="PCK", I1409*VLOOKUP(G1409,Sku_Consolidated!A2:U957,21, FALSE),I1409*VLOOKUP(G1409,Sku_Consolidated!A2:U957,21, FALSE)))</f>
      </c>
      <c r="M1409" s="8">
        <f>IF(J1409="PCS", I1409, 0)</f>
      </c>
      <c r="N1409" s="8" t="s">
        <v>2993</v>
      </c>
      <c r="O1409" s="8">
        <f>N1409 * VLOOKUP(E1409&amp;VLOOKUP(G1409,Sku_Consolidated!A2:Q957,17,FALSE),Sku_CommRate!A2:E1002, 5, FALSE)</f>
      </c>
      <c r="P1409" s="8">
        <f>N1409 - O1409</f>
      </c>
      <c r="Q1409">
        <f>VLOOKUP(G1409,Sku_Consolidated!A2:G957,7, FALSE)</f>
      </c>
      <c r="R1409">
        <f>IF(IFERROR(VLOOKUP(E1409,Store_Showcase!B2:H144,7, FALSE), TRUE)=TRUE, IF(IFERROR(VLOOKUP(E1409,Store_SRP!B2:H110,7, FALSE), TRUE)=TRUE,VLOOKUP(E1409,Store_VAM!B2:H273,7, FALSE),VLOOKUP(E1409,Store_SRP!B2:H110,7, FALSE)), VLOOKUP(E1409,Store_Showcase!B2:H144,7, FALSE))</f>
      </c>
      <c r="S1409">
        <f>IF(IFERROR(VLOOKUP(E1409,Store_Showcase!B2:I144,8, FALSE), TRUE)=TRUE, IF(IFERROR(VLOOKUP(E1409,Store_SRP!B2:I110,8, FALSE), TRUE)=TRUE,VLOOKUP(E1409,Store_VAM!B2:I273,8, FALSE),VLOOKUP(E1409,Store_SRP!B2:I110,8, FALSE)), VLOOKUP(E1409,Store_Showcase!B2:I144,8, FALSE))</f>
      </c>
      <c r="T1409">
        <f>VLOOKUP(G1409,Sku_Consolidated!A2:R957,18,FALSE)</f>
      </c>
      <c r="U1409">
        <v>4806532531625</v>
      </c>
      <c r="V1409">
        <f>IF(VLOOKUP(G1409,Sku_Consolidated!A2:S957,19,FALSE)="SHOWCASE", VLOOKUP(E1409,Store_Showcase!B2:L144,11, FALSE), IF(VLOOKUP(G1409,Sku_Consolidated!A2:S957,19,FALSE)="VAM",VLOOKUP(E1409,Store_VAM!B2:L273,11, FALSE),VLOOKUP(E1409,Store_SRP!B2:L110,11, FALSE)))</f>
      </c>
      <c r="W1409">
        <f>VLOOKUP(G1409,Sku_Consolidated!A2:W957,11,FALSE)</f>
      </c>
      <c r="X1409">
        <f>VLOOKUP(G1409,Sku_Consolidated!A2:H957,8,FALSE)</f>
      </c>
      <c r="Y1409">
        <f>VLOOKUP(G1409,Sku_Consolidated!A2:I957,9,FALSE)</f>
      </c>
      <c r="Z1409" t="s">
        <v>38</v>
      </c>
      <c r="AA1409">
        <f>VLOOKUP(G1409,Sku_Consolidated!A2:E957,5,FALSE)</f>
      </c>
      <c r="AB1409">
        <f>IF(VLOOKUP(G1409,Sku_Consolidated!A2:S957,19,FALSE)="SHOWCASE", VLOOKUP(E1409,Store_Showcase!B2:N144,13, FALSE), IF(VLOOKUP(G1409,Sku_Consolidated!A2:S957,19,FALSE)="VAM",VLOOKUP(E1409,Store_VAM!B2:N273,13, FALSE),VLOOKUP(E1409,Store_SRP!B2:N110,13, FALSE)))</f>
      </c>
      <c r="AC1409">
        <f>IF(IFERROR(AB1409,TRUE)=TRUE, "-","OK")</f>
      </c>
      <c r="AD1409" s="8" t="s">
        <v>2994</v>
      </c>
      <c r="AE1409" s="8" t="s">
        <v>2995</v>
      </c>
      <c r="AF1409">
        <f>IF(IFERROR(VLOOKUP(E1409,Store_Showcase!B2:H144,{5}, FALSE), TRUE)=TRUE, IF(IFERROR(VLOOKUP(E1409,Store_SRP!B2:H110,{5}, FALSE), TRUE)=TRUE,VLOOKUP(E1409,Store_VAM!B2:H273,{5}, FALSE),VLOOKUP(E1409,Store_SRP!B2:H110,{5}, FALSE)), VLOOKUP(E1409,Store_Showcase!B2:H144,{5}, FALSE))</f>
      </c>
      <c r="AG1409">
        <f>IF(IFERROR(VLOOKUP(E1409,Store_Showcase!B2:H144,{6}, FALSE), TRUE)=TRUE, IF(IFERROR(VLOOKUP(E1409,Store_SRP!B2:H110,{6}, FALSE), TRUE)=TRUE,VLOOKUP(E1409,Store_VAM!B2:H273,{6}, FALSE),VLOOKUP(E1409,Store_SRP!B2:H110,{6}, FALSE)), VLOOKUP(E1409,Store_Showcase!B2:H144,{6}, FALSE))</f>
      </c>
      <c r="AH1409">
        <f>VLOOKUP(G1409,Sku_Consolidated!A2:R957,18,FALSE)</f>
      </c>
      <c r="AI1409">
        <f>VLOOKUP(G1409,Sku_Consolidated!A2:S957,19,FALSE)</f>
      </c>
      <c r="AJ1409">
        <f>VLOOKUP(G1409,Sku_Consolidated!A2:T957,20,FALSE)</f>
      </c>
    </row>
    <row r="1410" spans="1:36" x14ac:dyDescent="0.25">
      <c r="A1410">
        <v>2024</v>
      </c>
      <c r="B1410" t="s">
        <v>31</v>
      </c>
      <c r="C1410" t="s">
        <v>32</v>
      </c>
      <c r="D1410" t="s">
        <v>33</v>
      </c>
      <c r="E1410">
        <v>201</v>
      </c>
      <c r="F1410">
        <f>IF(IFERROR(VLOOKUP(E1410,Store_Showcase!B2:H144,{2}, FALSE), TRUE)=TRUE, IF(IFERROR(VLOOKUP(E1410,Store_SRP!B2:H110,{2}, FALSE), TRUE)=TRUE,VLOOKUP(E1410,Store_VAM!B2:H273,{2}, FALSE),VLOOKUP(E1410,Store_SRP!B2:H110,{2}, FALSE)), VLOOKUP(E1410,Store_Showcase!B2:H144,{2}, FALSE))</f>
      </c>
      <c r="G1410">
        <v>662372</v>
      </c>
      <c r="H1410" t="s">
        <v>654</v>
      </c>
      <c r="I1410" s="8" t="s">
        <v>2627</v>
      </c>
      <c r="J1410" t="s">
        <v>493</v>
      </c>
      <c r="K1410" s="8">
        <f>IF(J1410="PCK", I1410, 0)</f>
      </c>
      <c r="L1410" s="8">
        <f>IF(J1410="KLS", I1410, IF(J1410="PCK", I1410*VLOOKUP(G1410,Sku_Consolidated!A2:U957,21, FALSE),I1410*VLOOKUP(G1410,Sku_Consolidated!A2:U957,21, FALSE)))</f>
      </c>
      <c r="M1410" s="8">
        <f>IF(J1410="PCS", I1410, 0)</f>
      </c>
      <c r="N1410" s="8" t="s">
        <v>2993</v>
      </c>
      <c r="O1410" s="8">
        <f>N1410 * VLOOKUP(E1410&amp;VLOOKUP(G1410,Sku_Consolidated!A2:Q957,17,FALSE),Sku_CommRate!A2:E1002, 5, FALSE)</f>
      </c>
      <c r="P1410" s="8">
        <f>N1410 - O1410</f>
      </c>
      <c r="Q1410">
        <f>VLOOKUP(G1410,Sku_Consolidated!A2:G957,7, FALSE)</f>
      </c>
      <c r="R1410">
        <f>IF(IFERROR(VLOOKUP(E1410,Store_Showcase!B2:H144,7, FALSE), TRUE)=TRUE, IF(IFERROR(VLOOKUP(E1410,Store_SRP!B2:H110,7, FALSE), TRUE)=TRUE,VLOOKUP(E1410,Store_VAM!B2:H273,7, FALSE),VLOOKUP(E1410,Store_SRP!B2:H110,7, FALSE)), VLOOKUP(E1410,Store_Showcase!B2:H144,7, FALSE))</f>
      </c>
      <c r="S1410">
        <f>IF(IFERROR(VLOOKUP(E1410,Store_Showcase!B2:I144,8, FALSE), TRUE)=TRUE, IF(IFERROR(VLOOKUP(E1410,Store_SRP!B2:I110,8, FALSE), TRUE)=TRUE,VLOOKUP(E1410,Store_VAM!B2:I273,8, FALSE),VLOOKUP(E1410,Store_SRP!B2:I110,8, FALSE)), VLOOKUP(E1410,Store_Showcase!B2:I144,8, FALSE))</f>
      </c>
      <c r="T1410">
        <f>VLOOKUP(G1410,Sku_Consolidated!A2:R957,18,FALSE)</f>
      </c>
      <c r="U1410">
        <v>4806532531625</v>
      </c>
      <c r="V1410">
        <f>IF(VLOOKUP(G1410,Sku_Consolidated!A2:S957,19,FALSE)="SHOWCASE", VLOOKUP(E1410,Store_Showcase!B2:L144,11, FALSE), IF(VLOOKUP(G1410,Sku_Consolidated!A2:S957,19,FALSE)="VAM",VLOOKUP(E1410,Store_VAM!B2:L273,11, FALSE),VLOOKUP(E1410,Store_SRP!B2:L110,11, FALSE)))</f>
      </c>
      <c r="W1410">
        <f>VLOOKUP(G1410,Sku_Consolidated!A2:W957,11,FALSE)</f>
      </c>
      <c r="X1410">
        <f>VLOOKUP(G1410,Sku_Consolidated!A2:H957,8,FALSE)</f>
      </c>
      <c r="Y1410">
        <f>VLOOKUP(G1410,Sku_Consolidated!A2:I957,9,FALSE)</f>
      </c>
      <c r="Z1410" t="s">
        <v>38</v>
      </c>
      <c r="AA1410">
        <f>VLOOKUP(G1410,Sku_Consolidated!A2:E957,5,FALSE)</f>
      </c>
      <c r="AB1410">
        <f>IF(VLOOKUP(G1410,Sku_Consolidated!A2:S957,19,FALSE)="SHOWCASE", VLOOKUP(E1410,Store_Showcase!B2:N144,13, FALSE), IF(VLOOKUP(G1410,Sku_Consolidated!A2:S957,19,FALSE)="VAM",VLOOKUP(E1410,Store_VAM!B2:N273,13, FALSE),VLOOKUP(E1410,Store_SRP!B2:N110,13, FALSE)))</f>
      </c>
      <c r="AC1410">
        <f>IF(IFERROR(AB1410,TRUE)=TRUE, "-","OK")</f>
      </c>
      <c r="AD1410" s="8" t="s">
        <v>2994</v>
      </c>
      <c r="AE1410" s="8" t="s">
        <v>2995</v>
      </c>
      <c r="AF1410">
        <f>IF(IFERROR(VLOOKUP(E1410,Store_Showcase!B2:H144,{5}, FALSE), TRUE)=TRUE, IF(IFERROR(VLOOKUP(E1410,Store_SRP!B2:H110,{5}, FALSE), TRUE)=TRUE,VLOOKUP(E1410,Store_VAM!B2:H273,{5}, FALSE),VLOOKUP(E1410,Store_SRP!B2:H110,{5}, FALSE)), VLOOKUP(E1410,Store_Showcase!B2:H144,{5}, FALSE))</f>
      </c>
      <c r="AG1410">
        <f>IF(IFERROR(VLOOKUP(E1410,Store_Showcase!B2:H144,{6}, FALSE), TRUE)=TRUE, IF(IFERROR(VLOOKUP(E1410,Store_SRP!B2:H110,{6}, FALSE), TRUE)=TRUE,VLOOKUP(E1410,Store_VAM!B2:H273,{6}, FALSE),VLOOKUP(E1410,Store_SRP!B2:H110,{6}, FALSE)), VLOOKUP(E1410,Store_Showcase!B2:H144,{6}, FALSE))</f>
      </c>
      <c r="AH1410">
        <f>VLOOKUP(G1410,Sku_Consolidated!A2:R957,18,FALSE)</f>
      </c>
      <c r="AI1410">
        <f>VLOOKUP(G1410,Sku_Consolidated!A2:S957,19,FALSE)</f>
      </c>
      <c r="AJ1410">
        <f>VLOOKUP(G1410,Sku_Consolidated!A2:T957,20,FALSE)</f>
      </c>
    </row>
    <row r="1411" spans="1:36" x14ac:dyDescent="0.25">
      <c r="A1411">
        <v>2024</v>
      </c>
      <c r="B1411" t="s">
        <v>31</v>
      </c>
      <c r="C1411" t="s">
        <v>32</v>
      </c>
      <c r="D1411" t="s">
        <v>33</v>
      </c>
      <c r="E1411">
        <v>742</v>
      </c>
      <c r="F1411">
        <f>IF(IFERROR(VLOOKUP(E1411,Store_Showcase!B2:H144,{2}, FALSE), TRUE)=TRUE, IF(IFERROR(VLOOKUP(E1411,Store_SRP!B2:H110,{2}, FALSE), TRUE)=TRUE,VLOOKUP(E1411,Store_VAM!B2:H273,{2}, FALSE),VLOOKUP(E1411,Store_SRP!B2:H110,{2}, FALSE)), VLOOKUP(E1411,Store_Showcase!B2:H144,{2}, FALSE))</f>
      </c>
      <c r="G1411">
        <v>662372</v>
      </c>
      <c r="H1411" t="s">
        <v>654</v>
      </c>
      <c r="I1411" s="8" t="s">
        <v>2627</v>
      </c>
      <c r="J1411" t="s">
        <v>493</v>
      </c>
      <c r="K1411" s="8">
        <f>IF(J1411="PCK", I1411, 0)</f>
      </c>
      <c r="L1411" s="8">
        <f>IF(J1411="KLS", I1411, IF(J1411="PCK", I1411*VLOOKUP(G1411,Sku_Consolidated!A2:U957,21, FALSE),I1411*VLOOKUP(G1411,Sku_Consolidated!A2:U957,21, FALSE)))</f>
      </c>
      <c r="M1411" s="8">
        <f>IF(J1411="PCS", I1411, 0)</f>
      </c>
      <c r="N1411" s="8" t="s">
        <v>2993</v>
      </c>
      <c r="O1411" s="8">
        <f>N1411 * VLOOKUP(E1411&amp;VLOOKUP(G1411,Sku_Consolidated!A2:Q957,17,FALSE),Sku_CommRate!A2:E1002, 5, FALSE)</f>
      </c>
      <c r="P1411" s="8">
        <f>N1411 - O1411</f>
      </c>
      <c r="Q1411">
        <f>VLOOKUP(G1411,Sku_Consolidated!A2:G957,7, FALSE)</f>
      </c>
      <c r="R1411">
        <f>IF(IFERROR(VLOOKUP(E1411,Store_Showcase!B2:H144,7, FALSE), TRUE)=TRUE, IF(IFERROR(VLOOKUP(E1411,Store_SRP!B2:H110,7, FALSE), TRUE)=TRUE,VLOOKUP(E1411,Store_VAM!B2:H273,7, FALSE),VLOOKUP(E1411,Store_SRP!B2:H110,7, FALSE)), VLOOKUP(E1411,Store_Showcase!B2:H144,7, FALSE))</f>
      </c>
      <c r="S1411">
        <f>IF(IFERROR(VLOOKUP(E1411,Store_Showcase!B2:I144,8, FALSE), TRUE)=TRUE, IF(IFERROR(VLOOKUP(E1411,Store_SRP!B2:I110,8, FALSE), TRUE)=TRUE,VLOOKUP(E1411,Store_VAM!B2:I273,8, FALSE),VLOOKUP(E1411,Store_SRP!B2:I110,8, FALSE)), VLOOKUP(E1411,Store_Showcase!B2:I144,8, FALSE))</f>
      </c>
      <c r="T1411">
        <f>VLOOKUP(G1411,Sku_Consolidated!A2:R957,18,FALSE)</f>
      </c>
      <c r="U1411">
        <v>4806532531625</v>
      </c>
      <c r="V1411">
        <f>IF(VLOOKUP(G1411,Sku_Consolidated!A2:S957,19,FALSE)="SHOWCASE", VLOOKUP(E1411,Store_Showcase!B2:L144,11, FALSE), IF(VLOOKUP(G1411,Sku_Consolidated!A2:S957,19,FALSE)="VAM",VLOOKUP(E1411,Store_VAM!B2:L273,11, FALSE),VLOOKUP(E1411,Store_SRP!B2:L110,11, FALSE)))</f>
      </c>
      <c r="W1411">
        <f>VLOOKUP(G1411,Sku_Consolidated!A2:W957,11,FALSE)</f>
      </c>
      <c r="X1411">
        <f>VLOOKUP(G1411,Sku_Consolidated!A2:H957,8,FALSE)</f>
      </c>
      <c r="Y1411">
        <f>VLOOKUP(G1411,Sku_Consolidated!A2:I957,9,FALSE)</f>
      </c>
      <c r="Z1411" t="s">
        <v>38</v>
      </c>
      <c r="AA1411">
        <f>VLOOKUP(G1411,Sku_Consolidated!A2:E957,5,FALSE)</f>
      </c>
      <c r="AB1411">
        <f>IF(VLOOKUP(G1411,Sku_Consolidated!A2:S957,19,FALSE)="SHOWCASE", VLOOKUP(E1411,Store_Showcase!B2:N144,13, FALSE), IF(VLOOKUP(G1411,Sku_Consolidated!A2:S957,19,FALSE)="VAM",VLOOKUP(E1411,Store_VAM!B2:N273,13, FALSE),VLOOKUP(E1411,Store_SRP!B2:N110,13, FALSE)))</f>
      </c>
      <c r="AC1411">
        <f>IF(IFERROR(AB1411,TRUE)=TRUE, "-","OK")</f>
      </c>
      <c r="AD1411" s="8" t="s">
        <v>2994</v>
      </c>
      <c r="AE1411" s="8" t="s">
        <v>2995</v>
      </c>
      <c r="AF1411">
        <f>IF(IFERROR(VLOOKUP(E1411,Store_Showcase!B2:H144,{5}, FALSE), TRUE)=TRUE, IF(IFERROR(VLOOKUP(E1411,Store_SRP!B2:H110,{5}, FALSE), TRUE)=TRUE,VLOOKUP(E1411,Store_VAM!B2:H273,{5}, FALSE),VLOOKUP(E1411,Store_SRP!B2:H110,{5}, FALSE)), VLOOKUP(E1411,Store_Showcase!B2:H144,{5}, FALSE))</f>
      </c>
      <c r="AG1411">
        <f>IF(IFERROR(VLOOKUP(E1411,Store_Showcase!B2:H144,{6}, FALSE), TRUE)=TRUE, IF(IFERROR(VLOOKUP(E1411,Store_SRP!B2:H110,{6}, FALSE), TRUE)=TRUE,VLOOKUP(E1411,Store_VAM!B2:H273,{6}, FALSE),VLOOKUP(E1411,Store_SRP!B2:H110,{6}, FALSE)), VLOOKUP(E1411,Store_Showcase!B2:H144,{6}, FALSE))</f>
      </c>
      <c r="AH1411">
        <f>VLOOKUP(G1411,Sku_Consolidated!A2:R957,18,FALSE)</f>
      </c>
      <c r="AI1411">
        <f>VLOOKUP(G1411,Sku_Consolidated!A2:S957,19,FALSE)</f>
      </c>
      <c r="AJ1411">
        <f>VLOOKUP(G1411,Sku_Consolidated!A2:T957,20,FALSE)</f>
      </c>
    </row>
    <row r="1412" spans="1:36" x14ac:dyDescent="0.25">
      <c r="A1412">
        <v>2024</v>
      </c>
      <c r="B1412" t="s">
        <v>31</v>
      </c>
      <c r="C1412" t="s">
        <v>32</v>
      </c>
      <c r="D1412" t="s">
        <v>33</v>
      </c>
      <c r="E1412">
        <v>210</v>
      </c>
      <c r="F1412">
        <f>IF(IFERROR(VLOOKUP(E1412,Store_Showcase!B2:H144,{2}, FALSE), TRUE)=TRUE, IF(IFERROR(VLOOKUP(E1412,Store_SRP!B2:H110,{2}, FALSE), TRUE)=TRUE,VLOOKUP(E1412,Store_VAM!B2:H273,{2}, FALSE),VLOOKUP(E1412,Store_SRP!B2:H110,{2}, FALSE)), VLOOKUP(E1412,Store_Showcase!B2:H144,{2}, FALSE))</f>
      </c>
      <c r="G1412">
        <v>662372</v>
      </c>
      <c r="H1412" t="s">
        <v>654</v>
      </c>
      <c r="I1412" s="8" t="s">
        <v>2627</v>
      </c>
      <c r="J1412" t="s">
        <v>493</v>
      </c>
      <c r="K1412" s="8">
        <f>IF(J1412="PCK", I1412, 0)</f>
      </c>
      <c r="L1412" s="8">
        <f>IF(J1412="KLS", I1412, IF(J1412="PCK", I1412*VLOOKUP(G1412,Sku_Consolidated!A2:U957,21, FALSE),I1412*VLOOKUP(G1412,Sku_Consolidated!A2:U957,21, FALSE)))</f>
      </c>
      <c r="M1412" s="8">
        <f>IF(J1412="PCS", I1412, 0)</f>
      </c>
      <c r="N1412" s="8" t="s">
        <v>2993</v>
      </c>
      <c r="O1412" s="8">
        <f>N1412 * VLOOKUP(E1412&amp;VLOOKUP(G1412,Sku_Consolidated!A2:Q957,17,FALSE),Sku_CommRate!A2:E1002, 5, FALSE)</f>
      </c>
      <c r="P1412" s="8">
        <f>N1412 - O1412</f>
      </c>
      <c r="Q1412">
        <f>VLOOKUP(G1412,Sku_Consolidated!A2:G957,7, FALSE)</f>
      </c>
      <c r="R1412">
        <f>IF(IFERROR(VLOOKUP(E1412,Store_Showcase!B2:H144,7, FALSE), TRUE)=TRUE, IF(IFERROR(VLOOKUP(E1412,Store_SRP!B2:H110,7, FALSE), TRUE)=TRUE,VLOOKUP(E1412,Store_VAM!B2:H273,7, FALSE),VLOOKUP(E1412,Store_SRP!B2:H110,7, FALSE)), VLOOKUP(E1412,Store_Showcase!B2:H144,7, FALSE))</f>
      </c>
      <c r="S1412">
        <f>IF(IFERROR(VLOOKUP(E1412,Store_Showcase!B2:I144,8, FALSE), TRUE)=TRUE, IF(IFERROR(VLOOKUP(E1412,Store_SRP!B2:I110,8, FALSE), TRUE)=TRUE,VLOOKUP(E1412,Store_VAM!B2:I273,8, FALSE),VLOOKUP(E1412,Store_SRP!B2:I110,8, FALSE)), VLOOKUP(E1412,Store_Showcase!B2:I144,8, FALSE))</f>
      </c>
      <c r="T1412">
        <f>VLOOKUP(G1412,Sku_Consolidated!A2:R957,18,FALSE)</f>
      </c>
      <c r="U1412">
        <v>4806532531625</v>
      </c>
      <c r="V1412">
        <f>IF(VLOOKUP(G1412,Sku_Consolidated!A2:S957,19,FALSE)="SHOWCASE", VLOOKUP(E1412,Store_Showcase!B2:L144,11, FALSE), IF(VLOOKUP(G1412,Sku_Consolidated!A2:S957,19,FALSE)="VAM",VLOOKUP(E1412,Store_VAM!B2:L273,11, FALSE),VLOOKUP(E1412,Store_SRP!B2:L110,11, FALSE)))</f>
      </c>
      <c r="W1412">
        <f>VLOOKUP(G1412,Sku_Consolidated!A2:W957,11,FALSE)</f>
      </c>
      <c r="X1412">
        <f>VLOOKUP(G1412,Sku_Consolidated!A2:H957,8,FALSE)</f>
      </c>
      <c r="Y1412">
        <f>VLOOKUP(G1412,Sku_Consolidated!A2:I957,9,FALSE)</f>
      </c>
      <c r="Z1412" t="s">
        <v>38</v>
      </c>
      <c r="AA1412">
        <f>VLOOKUP(G1412,Sku_Consolidated!A2:E957,5,FALSE)</f>
      </c>
      <c r="AB1412">
        <f>IF(VLOOKUP(G1412,Sku_Consolidated!A2:S957,19,FALSE)="SHOWCASE", VLOOKUP(E1412,Store_Showcase!B2:N144,13, FALSE), IF(VLOOKUP(G1412,Sku_Consolidated!A2:S957,19,FALSE)="VAM",VLOOKUP(E1412,Store_VAM!B2:N273,13, FALSE),VLOOKUP(E1412,Store_SRP!B2:N110,13, FALSE)))</f>
      </c>
      <c r="AC1412">
        <f>IF(IFERROR(AB1412,TRUE)=TRUE, "-","OK")</f>
      </c>
      <c r="AD1412" s="8" t="s">
        <v>2994</v>
      </c>
      <c r="AE1412" s="8" t="s">
        <v>2995</v>
      </c>
      <c r="AF1412">
        <f>IF(IFERROR(VLOOKUP(E1412,Store_Showcase!B2:H144,{5}, FALSE), TRUE)=TRUE, IF(IFERROR(VLOOKUP(E1412,Store_SRP!B2:H110,{5}, FALSE), TRUE)=TRUE,VLOOKUP(E1412,Store_VAM!B2:H273,{5}, FALSE),VLOOKUP(E1412,Store_SRP!B2:H110,{5}, FALSE)), VLOOKUP(E1412,Store_Showcase!B2:H144,{5}, FALSE))</f>
      </c>
      <c r="AG1412">
        <f>IF(IFERROR(VLOOKUP(E1412,Store_Showcase!B2:H144,{6}, FALSE), TRUE)=TRUE, IF(IFERROR(VLOOKUP(E1412,Store_SRP!B2:H110,{6}, FALSE), TRUE)=TRUE,VLOOKUP(E1412,Store_VAM!B2:H273,{6}, FALSE),VLOOKUP(E1412,Store_SRP!B2:H110,{6}, FALSE)), VLOOKUP(E1412,Store_Showcase!B2:H144,{6}, FALSE))</f>
      </c>
      <c r="AH1412">
        <f>VLOOKUP(G1412,Sku_Consolidated!A2:R957,18,FALSE)</f>
      </c>
      <c r="AI1412">
        <f>VLOOKUP(G1412,Sku_Consolidated!A2:S957,19,FALSE)</f>
      </c>
      <c r="AJ1412">
        <f>VLOOKUP(G1412,Sku_Consolidated!A2:T957,20,FALSE)</f>
      </c>
    </row>
    <row r="1413" spans="1:36" x14ac:dyDescent="0.25">
      <c r="A1413">
        <v>2024</v>
      </c>
      <c r="B1413" t="s">
        <v>31</v>
      </c>
      <c r="C1413" t="s">
        <v>32</v>
      </c>
      <c r="D1413" t="s">
        <v>33</v>
      </c>
      <c r="E1413">
        <v>221</v>
      </c>
      <c r="F1413">
        <f>IF(IFERROR(VLOOKUP(E1413,Store_Showcase!B2:H144,{2}, FALSE), TRUE)=TRUE, IF(IFERROR(VLOOKUP(E1413,Store_SRP!B2:H110,{2}, FALSE), TRUE)=TRUE,VLOOKUP(E1413,Store_VAM!B2:H273,{2}, FALSE),VLOOKUP(E1413,Store_SRP!B2:H110,{2}, FALSE)), VLOOKUP(E1413,Store_Showcase!B2:H144,{2}, FALSE))</f>
      </c>
      <c r="G1413">
        <v>662372</v>
      </c>
      <c r="H1413" t="s">
        <v>654</v>
      </c>
      <c r="I1413" s="8" t="s">
        <v>2627</v>
      </c>
      <c r="J1413" t="s">
        <v>493</v>
      </c>
      <c r="K1413" s="8">
        <f>IF(J1413="PCK", I1413, 0)</f>
      </c>
      <c r="L1413" s="8">
        <f>IF(J1413="KLS", I1413, IF(J1413="PCK", I1413*VLOOKUP(G1413,Sku_Consolidated!A2:U957,21, FALSE),I1413*VLOOKUP(G1413,Sku_Consolidated!A2:U957,21, FALSE)))</f>
      </c>
      <c r="M1413" s="8">
        <f>IF(J1413="PCS", I1413, 0)</f>
      </c>
      <c r="N1413" s="8" t="s">
        <v>2993</v>
      </c>
      <c r="O1413" s="8">
        <f>N1413 * VLOOKUP(E1413&amp;VLOOKUP(G1413,Sku_Consolidated!A2:Q957,17,FALSE),Sku_CommRate!A2:E1002, 5, FALSE)</f>
      </c>
      <c r="P1413" s="8">
        <f>N1413 - O1413</f>
      </c>
      <c r="Q1413">
        <f>VLOOKUP(G1413,Sku_Consolidated!A2:G957,7, FALSE)</f>
      </c>
      <c r="R1413">
        <f>IF(IFERROR(VLOOKUP(E1413,Store_Showcase!B2:H144,7, FALSE), TRUE)=TRUE, IF(IFERROR(VLOOKUP(E1413,Store_SRP!B2:H110,7, FALSE), TRUE)=TRUE,VLOOKUP(E1413,Store_VAM!B2:H273,7, FALSE),VLOOKUP(E1413,Store_SRP!B2:H110,7, FALSE)), VLOOKUP(E1413,Store_Showcase!B2:H144,7, FALSE))</f>
      </c>
      <c r="S1413">
        <f>IF(IFERROR(VLOOKUP(E1413,Store_Showcase!B2:I144,8, FALSE), TRUE)=TRUE, IF(IFERROR(VLOOKUP(E1413,Store_SRP!B2:I110,8, FALSE), TRUE)=TRUE,VLOOKUP(E1413,Store_VAM!B2:I273,8, FALSE),VLOOKUP(E1413,Store_SRP!B2:I110,8, FALSE)), VLOOKUP(E1413,Store_Showcase!B2:I144,8, FALSE))</f>
      </c>
      <c r="T1413">
        <f>VLOOKUP(G1413,Sku_Consolidated!A2:R957,18,FALSE)</f>
      </c>
      <c r="U1413">
        <v>4806532531625</v>
      </c>
      <c r="V1413">
        <f>IF(VLOOKUP(G1413,Sku_Consolidated!A2:S957,19,FALSE)="SHOWCASE", VLOOKUP(E1413,Store_Showcase!B2:L144,11, FALSE), IF(VLOOKUP(G1413,Sku_Consolidated!A2:S957,19,FALSE)="VAM",VLOOKUP(E1413,Store_VAM!B2:L273,11, FALSE),VLOOKUP(E1413,Store_SRP!B2:L110,11, FALSE)))</f>
      </c>
      <c r="W1413">
        <f>VLOOKUP(G1413,Sku_Consolidated!A2:W957,11,FALSE)</f>
      </c>
      <c r="X1413">
        <f>VLOOKUP(G1413,Sku_Consolidated!A2:H957,8,FALSE)</f>
      </c>
      <c r="Y1413">
        <f>VLOOKUP(G1413,Sku_Consolidated!A2:I957,9,FALSE)</f>
      </c>
      <c r="Z1413" t="s">
        <v>38</v>
      </c>
      <c r="AA1413">
        <f>VLOOKUP(G1413,Sku_Consolidated!A2:E957,5,FALSE)</f>
      </c>
      <c r="AB1413">
        <f>IF(VLOOKUP(G1413,Sku_Consolidated!A2:S957,19,FALSE)="SHOWCASE", VLOOKUP(E1413,Store_Showcase!B2:N144,13, FALSE), IF(VLOOKUP(G1413,Sku_Consolidated!A2:S957,19,FALSE)="VAM",VLOOKUP(E1413,Store_VAM!B2:N273,13, FALSE),VLOOKUP(E1413,Store_SRP!B2:N110,13, FALSE)))</f>
      </c>
      <c r="AC1413">
        <f>IF(IFERROR(AB1413,TRUE)=TRUE, "-","OK")</f>
      </c>
      <c r="AD1413" s="8" t="s">
        <v>2994</v>
      </c>
      <c r="AE1413" s="8" t="s">
        <v>2995</v>
      </c>
      <c r="AF1413">
        <f>IF(IFERROR(VLOOKUP(E1413,Store_Showcase!B2:H144,{5}, FALSE), TRUE)=TRUE, IF(IFERROR(VLOOKUP(E1413,Store_SRP!B2:H110,{5}, FALSE), TRUE)=TRUE,VLOOKUP(E1413,Store_VAM!B2:H273,{5}, FALSE),VLOOKUP(E1413,Store_SRP!B2:H110,{5}, FALSE)), VLOOKUP(E1413,Store_Showcase!B2:H144,{5}, FALSE))</f>
      </c>
      <c r="AG1413">
        <f>IF(IFERROR(VLOOKUP(E1413,Store_Showcase!B2:H144,{6}, FALSE), TRUE)=TRUE, IF(IFERROR(VLOOKUP(E1413,Store_SRP!B2:H110,{6}, FALSE), TRUE)=TRUE,VLOOKUP(E1413,Store_VAM!B2:H273,{6}, FALSE),VLOOKUP(E1413,Store_SRP!B2:H110,{6}, FALSE)), VLOOKUP(E1413,Store_Showcase!B2:H144,{6}, FALSE))</f>
      </c>
      <c r="AH1413">
        <f>VLOOKUP(G1413,Sku_Consolidated!A2:R957,18,FALSE)</f>
      </c>
      <c r="AI1413">
        <f>VLOOKUP(G1413,Sku_Consolidated!A2:S957,19,FALSE)</f>
      </c>
      <c r="AJ1413">
        <f>VLOOKUP(G1413,Sku_Consolidated!A2:T957,20,FALSE)</f>
      </c>
    </row>
    <row r="1414" spans="1:36" x14ac:dyDescent="0.25">
      <c r="A1414">
        <v>2024</v>
      </c>
      <c r="B1414" t="s">
        <v>31</v>
      </c>
      <c r="C1414" t="s">
        <v>32</v>
      </c>
      <c r="D1414" t="s">
        <v>33</v>
      </c>
      <c r="E1414">
        <v>815</v>
      </c>
      <c r="F1414">
        <f>IF(IFERROR(VLOOKUP(E1414,Store_Showcase!B2:H144,{2}, FALSE), TRUE)=TRUE, IF(IFERROR(VLOOKUP(E1414,Store_SRP!B2:H110,{2}, FALSE), TRUE)=TRUE,VLOOKUP(E1414,Store_VAM!B2:H273,{2}, FALSE),VLOOKUP(E1414,Store_SRP!B2:H110,{2}, FALSE)), VLOOKUP(E1414,Store_Showcase!B2:H144,{2}, FALSE))</f>
      </c>
      <c r="G1414">
        <v>662372</v>
      </c>
      <c r="H1414" t="s">
        <v>654</v>
      </c>
      <c r="I1414" s="8" t="s">
        <v>2627</v>
      </c>
      <c r="J1414" t="s">
        <v>493</v>
      </c>
      <c r="K1414" s="8">
        <f>IF(J1414="PCK", I1414, 0)</f>
      </c>
      <c r="L1414" s="8">
        <f>IF(J1414="KLS", I1414, IF(J1414="PCK", I1414*VLOOKUP(G1414,Sku_Consolidated!A2:U957,21, FALSE),I1414*VLOOKUP(G1414,Sku_Consolidated!A2:U957,21, FALSE)))</f>
      </c>
      <c r="M1414" s="8">
        <f>IF(J1414="PCS", I1414, 0)</f>
      </c>
      <c r="N1414" s="8" t="s">
        <v>2993</v>
      </c>
      <c r="O1414" s="8">
        <f>N1414 * VLOOKUP(E1414&amp;VLOOKUP(G1414,Sku_Consolidated!A2:Q957,17,FALSE),Sku_CommRate!A2:E1002, 5, FALSE)</f>
      </c>
      <c r="P1414" s="8">
        <f>N1414 - O1414</f>
      </c>
      <c r="Q1414">
        <f>VLOOKUP(G1414,Sku_Consolidated!A2:G957,7, FALSE)</f>
      </c>
      <c r="R1414">
        <f>IF(IFERROR(VLOOKUP(E1414,Store_Showcase!B2:H144,7, FALSE), TRUE)=TRUE, IF(IFERROR(VLOOKUP(E1414,Store_SRP!B2:H110,7, FALSE), TRUE)=TRUE,VLOOKUP(E1414,Store_VAM!B2:H273,7, FALSE),VLOOKUP(E1414,Store_SRP!B2:H110,7, FALSE)), VLOOKUP(E1414,Store_Showcase!B2:H144,7, FALSE))</f>
      </c>
      <c r="S1414">
        <f>IF(IFERROR(VLOOKUP(E1414,Store_Showcase!B2:I144,8, FALSE), TRUE)=TRUE, IF(IFERROR(VLOOKUP(E1414,Store_SRP!B2:I110,8, FALSE), TRUE)=TRUE,VLOOKUP(E1414,Store_VAM!B2:I273,8, FALSE),VLOOKUP(E1414,Store_SRP!B2:I110,8, FALSE)), VLOOKUP(E1414,Store_Showcase!B2:I144,8, FALSE))</f>
      </c>
      <c r="T1414">
        <f>VLOOKUP(G1414,Sku_Consolidated!A2:R957,18,FALSE)</f>
      </c>
      <c r="U1414">
        <v>4806532531625</v>
      </c>
      <c r="V1414">
        <f>IF(VLOOKUP(G1414,Sku_Consolidated!A2:S957,19,FALSE)="SHOWCASE", VLOOKUP(E1414,Store_Showcase!B2:L144,11, FALSE), IF(VLOOKUP(G1414,Sku_Consolidated!A2:S957,19,FALSE)="VAM",VLOOKUP(E1414,Store_VAM!B2:L273,11, FALSE),VLOOKUP(E1414,Store_SRP!B2:L110,11, FALSE)))</f>
      </c>
      <c r="W1414">
        <f>VLOOKUP(G1414,Sku_Consolidated!A2:W957,11,FALSE)</f>
      </c>
      <c r="X1414">
        <f>VLOOKUP(G1414,Sku_Consolidated!A2:H957,8,FALSE)</f>
      </c>
      <c r="Y1414">
        <f>VLOOKUP(G1414,Sku_Consolidated!A2:I957,9,FALSE)</f>
      </c>
      <c r="Z1414" t="s">
        <v>38</v>
      </c>
      <c r="AA1414">
        <f>VLOOKUP(G1414,Sku_Consolidated!A2:E957,5,FALSE)</f>
      </c>
      <c r="AB1414">
        <f>IF(VLOOKUP(G1414,Sku_Consolidated!A2:S957,19,FALSE)="SHOWCASE", VLOOKUP(E1414,Store_Showcase!B2:N144,13, FALSE), IF(VLOOKUP(G1414,Sku_Consolidated!A2:S957,19,FALSE)="VAM",VLOOKUP(E1414,Store_VAM!B2:N273,13, FALSE),VLOOKUP(E1414,Store_SRP!B2:N110,13, FALSE)))</f>
      </c>
      <c r="AC1414">
        <f>IF(IFERROR(AB1414,TRUE)=TRUE, "-","OK")</f>
      </c>
      <c r="AD1414" s="8" t="s">
        <v>2994</v>
      </c>
      <c r="AE1414" s="8" t="s">
        <v>2995</v>
      </c>
      <c r="AF1414">
        <f>IF(IFERROR(VLOOKUP(E1414,Store_Showcase!B2:H144,{5}, FALSE), TRUE)=TRUE, IF(IFERROR(VLOOKUP(E1414,Store_SRP!B2:H110,{5}, FALSE), TRUE)=TRUE,VLOOKUP(E1414,Store_VAM!B2:H273,{5}, FALSE),VLOOKUP(E1414,Store_SRP!B2:H110,{5}, FALSE)), VLOOKUP(E1414,Store_Showcase!B2:H144,{5}, FALSE))</f>
      </c>
      <c r="AG1414">
        <f>IF(IFERROR(VLOOKUP(E1414,Store_Showcase!B2:H144,{6}, FALSE), TRUE)=TRUE, IF(IFERROR(VLOOKUP(E1414,Store_SRP!B2:H110,{6}, FALSE), TRUE)=TRUE,VLOOKUP(E1414,Store_VAM!B2:H273,{6}, FALSE),VLOOKUP(E1414,Store_SRP!B2:H110,{6}, FALSE)), VLOOKUP(E1414,Store_Showcase!B2:H144,{6}, FALSE))</f>
      </c>
      <c r="AH1414">
        <f>VLOOKUP(G1414,Sku_Consolidated!A2:R957,18,FALSE)</f>
      </c>
      <c r="AI1414">
        <f>VLOOKUP(G1414,Sku_Consolidated!A2:S957,19,FALSE)</f>
      </c>
      <c r="AJ1414">
        <f>VLOOKUP(G1414,Sku_Consolidated!A2:T957,20,FALSE)</f>
      </c>
    </row>
    <row r="1415" spans="1:36" x14ac:dyDescent="0.25">
      <c r="A1415">
        <v>2024</v>
      </c>
      <c r="B1415" t="s">
        <v>31</v>
      </c>
      <c r="C1415" t="s">
        <v>32</v>
      </c>
      <c r="D1415" t="s">
        <v>33</v>
      </c>
      <c r="E1415">
        <v>728</v>
      </c>
      <c r="F1415">
        <f>IF(IFERROR(VLOOKUP(E1415,Store_Showcase!B2:H144,{2}, FALSE), TRUE)=TRUE, IF(IFERROR(VLOOKUP(E1415,Store_SRP!B2:H110,{2}, FALSE), TRUE)=TRUE,VLOOKUP(E1415,Store_VAM!B2:H273,{2}, FALSE),VLOOKUP(E1415,Store_SRP!B2:H110,{2}, FALSE)), VLOOKUP(E1415,Store_Showcase!B2:H144,{2}, FALSE))</f>
      </c>
      <c r="G1415">
        <v>662372</v>
      </c>
      <c r="H1415" t="s">
        <v>654</v>
      </c>
      <c r="I1415" s="8" t="s">
        <v>2627</v>
      </c>
      <c r="J1415" t="s">
        <v>493</v>
      </c>
      <c r="K1415" s="8">
        <f>IF(J1415="PCK", I1415, 0)</f>
      </c>
      <c r="L1415" s="8">
        <f>IF(J1415="KLS", I1415, IF(J1415="PCK", I1415*VLOOKUP(G1415,Sku_Consolidated!A2:U957,21, FALSE),I1415*VLOOKUP(G1415,Sku_Consolidated!A2:U957,21, FALSE)))</f>
      </c>
      <c r="M1415" s="8">
        <f>IF(J1415="PCS", I1415, 0)</f>
      </c>
      <c r="N1415" s="8" t="s">
        <v>2993</v>
      </c>
      <c r="O1415" s="8">
        <f>N1415 * VLOOKUP(E1415&amp;VLOOKUP(G1415,Sku_Consolidated!A2:Q957,17,FALSE),Sku_CommRate!A2:E1002, 5, FALSE)</f>
      </c>
      <c r="P1415" s="8">
        <f>N1415 - O1415</f>
      </c>
      <c r="Q1415">
        <f>VLOOKUP(G1415,Sku_Consolidated!A2:G957,7, FALSE)</f>
      </c>
      <c r="R1415">
        <f>IF(IFERROR(VLOOKUP(E1415,Store_Showcase!B2:H144,7, FALSE), TRUE)=TRUE, IF(IFERROR(VLOOKUP(E1415,Store_SRP!B2:H110,7, FALSE), TRUE)=TRUE,VLOOKUP(E1415,Store_VAM!B2:H273,7, FALSE),VLOOKUP(E1415,Store_SRP!B2:H110,7, FALSE)), VLOOKUP(E1415,Store_Showcase!B2:H144,7, FALSE))</f>
      </c>
      <c r="S1415">
        <f>IF(IFERROR(VLOOKUP(E1415,Store_Showcase!B2:I144,8, FALSE), TRUE)=TRUE, IF(IFERROR(VLOOKUP(E1415,Store_SRP!B2:I110,8, FALSE), TRUE)=TRUE,VLOOKUP(E1415,Store_VAM!B2:I273,8, FALSE),VLOOKUP(E1415,Store_SRP!B2:I110,8, FALSE)), VLOOKUP(E1415,Store_Showcase!B2:I144,8, FALSE))</f>
      </c>
      <c r="T1415">
        <f>VLOOKUP(G1415,Sku_Consolidated!A2:R957,18,FALSE)</f>
      </c>
      <c r="U1415">
        <v>4806532531625</v>
      </c>
      <c r="V1415">
        <f>IF(VLOOKUP(G1415,Sku_Consolidated!A2:S957,19,FALSE)="SHOWCASE", VLOOKUP(E1415,Store_Showcase!B2:L144,11, FALSE), IF(VLOOKUP(G1415,Sku_Consolidated!A2:S957,19,FALSE)="VAM",VLOOKUP(E1415,Store_VAM!B2:L273,11, FALSE),VLOOKUP(E1415,Store_SRP!B2:L110,11, FALSE)))</f>
      </c>
      <c r="W1415">
        <f>VLOOKUP(G1415,Sku_Consolidated!A2:W957,11,FALSE)</f>
      </c>
      <c r="X1415">
        <f>VLOOKUP(G1415,Sku_Consolidated!A2:H957,8,FALSE)</f>
      </c>
      <c r="Y1415">
        <f>VLOOKUP(G1415,Sku_Consolidated!A2:I957,9,FALSE)</f>
      </c>
      <c r="Z1415" t="s">
        <v>38</v>
      </c>
      <c r="AA1415">
        <f>VLOOKUP(G1415,Sku_Consolidated!A2:E957,5,FALSE)</f>
      </c>
      <c r="AB1415">
        <f>IF(VLOOKUP(G1415,Sku_Consolidated!A2:S957,19,FALSE)="SHOWCASE", VLOOKUP(E1415,Store_Showcase!B2:N144,13, FALSE), IF(VLOOKUP(G1415,Sku_Consolidated!A2:S957,19,FALSE)="VAM",VLOOKUP(E1415,Store_VAM!B2:N273,13, FALSE),VLOOKUP(E1415,Store_SRP!B2:N110,13, FALSE)))</f>
      </c>
      <c r="AC1415">
        <f>IF(IFERROR(AB1415,TRUE)=TRUE, "-","OK")</f>
      </c>
      <c r="AD1415" s="8" t="s">
        <v>2994</v>
      </c>
      <c r="AE1415" s="8" t="s">
        <v>2995</v>
      </c>
      <c r="AF1415">
        <f>IF(IFERROR(VLOOKUP(E1415,Store_Showcase!B2:H144,{5}, FALSE), TRUE)=TRUE, IF(IFERROR(VLOOKUP(E1415,Store_SRP!B2:H110,{5}, FALSE), TRUE)=TRUE,VLOOKUP(E1415,Store_VAM!B2:H273,{5}, FALSE),VLOOKUP(E1415,Store_SRP!B2:H110,{5}, FALSE)), VLOOKUP(E1415,Store_Showcase!B2:H144,{5}, FALSE))</f>
      </c>
      <c r="AG1415">
        <f>IF(IFERROR(VLOOKUP(E1415,Store_Showcase!B2:H144,{6}, FALSE), TRUE)=TRUE, IF(IFERROR(VLOOKUP(E1415,Store_SRP!B2:H110,{6}, FALSE), TRUE)=TRUE,VLOOKUP(E1415,Store_VAM!B2:H273,{6}, FALSE),VLOOKUP(E1415,Store_SRP!B2:H110,{6}, FALSE)), VLOOKUP(E1415,Store_Showcase!B2:H144,{6}, FALSE))</f>
      </c>
      <c r="AH1415">
        <f>VLOOKUP(G1415,Sku_Consolidated!A2:R957,18,FALSE)</f>
      </c>
      <c r="AI1415">
        <f>VLOOKUP(G1415,Sku_Consolidated!A2:S957,19,FALSE)</f>
      </c>
      <c r="AJ1415">
        <f>VLOOKUP(G1415,Sku_Consolidated!A2:T957,20,FALSE)</f>
      </c>
    </row>
    <row r="1416" spans="1:36" x14ac:dyDescent="0.25">
      <c r="A1416">
        <v>2024</v>
      </c>
      <c r="B1416" t="s">
        <v>31</v>
      </c>
      <c r="C1416" t="s">
        <v>32</v>
      </c>
      <c r="D1416" t="s">
        <v>33</v>
      </c>
      <c r="E1416">
        <v>4049</v>
      </c>
      <c r="F1416">
        <f>IF(IFERROR(VLOOKUP(E1416,Store_Showcase!B2:H144,{2}, FALSE), TRUE)=TRUE, IF(IFERROR(VLOOKUP(E1416,Store_SRP!B2:H110,{2}, FALSE), TRUE)=TRUE,VLOOKUP(E1416,Store_VAM!B2:H273,{2}, FALSE),VLOOKUP(E1416,Store_SRP!B2:H110,{2}, FALSE)), VLOOKUP(E1416,Store_Showcase!B2:H144,{2}, FALSE))</f>
      </c>
      <c r="G1416">
        <v>677205</v>
      </c>
      <c r="H1416" t="s">
        <v>2996</v>
      </c>
      <c r="I1416" s="8" t="s">
        <v>1643</v>
      </c>
      <c r="J1416" t="s">
        <v>493</v>
      </c>
      <c r="K1416" s="8">
        <f>IF(J1416="PCK", I1416, 0)</f>
      </c>
      <c r="L1416" s="8">
        <f>IF(J1416="KLS", I1416, IF(J1416="PCK", I1416*VLOOKUP(G1416,Sku_Consolidated!A2:U957,21, FALSE),I1416*VLOOKUP(G1416,Sku_Consolidated!A2:U957,21, FALSE)))</f>
      </c>
      <c r="M1416" s="8">
        <f>IF(J1416="PCS", I1416, 0)</f>
      </c>
      <c r="N1416" s="8" t="s">
        <v>2997</v>
      </c>
      <c r="O1416" s="8">
        <f>N1416 * VLOOKUP(E1416&amp;VLOOKUP(G1416,Sku_Consolidated!A2:Q957,17,FALSE),Sku_CommRate!A2:E1002, 5, FALSE)</f>
      </c>
      <c r="P1416" s="8">
        <f>N1416 - O1416</f>
      </c>
      <c r="Q1416">
        <f>VLOOKUP(G1416,Sku_Consolidated!A2:G957,7, FALSE)</f>
      </c>
      <c r="R1416">
        <f>IF(IFERROR(VLOOKUP(E1416,Store_Showcase!B2:H144,7, FALSE), TRUE)=TRUE, IF(IFERROR(VLOOKUP(E1416,Store_SRP!B2:H110,7, FALSE), TRUE)=TRUE,VLOOKUP(E1416,Store_VAM!B2:H273,7, FALSE),VLOOKUP(E1416,Store_SRP!B2:H110,7, FALSE)), VLOOKUP(E1416,Store_Showcase!B2:H144,7, FALSE))</f>
      </c>
      <c r="S1416">
        <f>IF(IFERROR(VLOOKUP(E1416,Store_Showcase!B2:I144,8, FALSE), TRUE)=TRUE, IF(IFERROR(VLOOKUP(E1416,Store_SRP!B2:I110,8, FALSE), TRUE)=TRUE,VLOOKUP(E1416,Store_VAM!B2:I273,8, FALSE),VLOOKUP(E1416,Store_SRP!B2:I110,8, FALSE)), VLOOKUP(E1416,Store_Showcase!B2:I144,8, FALSE))</f>
      </c>
      <c r="T1416">
        <f>VLOOKUP(G1416,Sku_Consolidated!A2:R957,18,FALSE)</f>
      </c>
      <c r="U1416">
        <v>9761</v>
      </c>
      <c r="V1416">
        <f>IF(VLOOKUP(G1416,Sku_Consolidated!A2:S957,19,FALSE)="SHOWCASE", VLOOKUP(E1416,Store_Showcase!B2:L144,11, FALSE), IF(VLOOKUP(G1416,Sku_Consolidated!A2:S957,19,FALSE)="VAM",VLOOKUP(E1416,Store_VAM!B2:L273,11, FALSE),VLOOKUP(E1416,Store_SRP!B2:L110,11, FALSE)))</f>
      </c>
      <c r="W1416">
        <f>VLOOKUP(G1416,Sku_Consolidated!A2:W957,11,FALSE)</f>
      </c>
      <c r="X1416">
        <f>VLOOKUP(G1416,Sku_Consolidated!A2:H957,8,FALSE)</f>
      </c>
      <c r="Y1416">
        <f>VLOOKUP(G1416,Sku_Consolidated!A2:I957,9,FALSE)</f>
      </c>
      <c r="Z1416" t="s">
        <v>38</v>
      </c>
      <c r="AA1416">
        <f>VLOOKUP(G1416,Sku_Consolidated!A2:E957,5,FALSE)</f>
      </c>
      <c r="AB1416">
        <f>IF(VLOOKUP(G1416,Sku_Consolidated!A2:S957,19,FALSE)="SHOWCASE", VLOOKUP(E1416,Store_Showcase!B2:N144,13, FALSE), IF(VLOOKUP(G1416,Sku_Consolidated!A2:S957,19,FALSE)="VAM",VLOOKUP(E1416,Store_VAM!B2:N273,13, FALSE),VLOOKUP(E1416,Store_SRP!B2:N110,13, FALSE)))</f>
      </c>
      <c r="AC1416">
        <f>IF(IFERROR(AB1416,TRUE)=TRUE, "-","OK")</f>
      </c>
      <c r="AD1416" s="8" t="s">
        <v>2997</v>
      </c>
      <c r="AE1416" s="8" t="s">
        <v>39</v>
      </c>
      <c r="AF1416">
        <f>IF(IFERROR(VLOOKUP(E1416,Store_Showcase!B2:H144,{5}, FALSE), TRUE)=TRUE, IF(IFERROR(VLOOKUP(E1416,Store_SRP!B2:H110,{5}, FALSE), TRUE)=TRUE,VLOOKUP(E1416,Store_VAM!B2:H273,{5}, FALSE),VLOOKUP(E1416,Store_SRP!B2:H110,{5}, FALSE)), VLOOKUP(E1416,Store_Showcase!B2:H144,{5}, FALSE))</f>
      </c>
      <c r="AG1416">
        <f>IF(IFERROR(VLOOKUP(E1416,Store_Showcase!B2:H144,{6}, FALSE), TRUE)=TRUE, IF(IFERROR(VLOOKUP(E1416,Store_SRP!B2:H110,{6}, FALSE), TRUE)=TRUE,VLOOKUP(E1416,Store_VAM!B2:H273,{6}, FALSE),VLOOKUP(E1416,Store_SRP!B2:H110,{6}, FALSE)), VLOOKUP(E1416,Store_Showcase!B2:H144,{6}, FALSE))</f>
      </c>
      <c r="AH1416">
        <f>VLOOKUP(G1416,Sku_Consolidated!A2:R957,18,FALSE)</f>
      </c>
      <c r="AI1416">
        <f>VLOOKUP(G1416,Sku_Consolidated!A2:S957,19,FALSE)</f>
      </c>
      <c r="AJ1416">
        <f>VLOOKUP(G1416,Sku_Consolidated!A2:T957,20,FALSE)</f>
      </c>
    </row>
    <row r="1417" spans="1:36" x14ac:dyDescent="0.25">
      <c r="A1417">
        <v>2024</v>
      </c>
      <c r="B1417" t="s">
        <v>31</v>
      </c>
      <c r="C1417" t="s">
        <v>32</v>
      </c>
      <c r="D1417" t="s">
        <v>33</v>
      </c>
      <c r="E1417">
        <v>485</v>
      </c>
      <c r="F1417">
        <f>IF(IFERROR(VLOOKUP(E1417,Store_Showcase!B2:H144,{2}, FALSE), TRUE)=TRUE, IF(IFERROR(VLOOKUP(E1417,Store_SRP!B2:H110,{2}, FALSE), TRUE)=TRUE,VLOOKUP(E1417,Store_VAM!B2:H273,{2}, FALSE),VLOOKUP(E1417,Store_SRP!B2:H110,{2}, FALSE)), VLOOKUP(E1417,Store_Showcase!B2:H144,{2}, FALSE))</f>
      </c>
      <c r="G1417">
        <v>677212</v>
      </c>
      <c r="H1417" t="s">
        <v>2371</v>
      </c>
      <c r="I1417" s="8" t="s">
        <v>1643</v>
      </c>
      <c r="J1417" t="s">
        <v>493</v>
      </c>
      <c r="K1417" s="8">
        <f>IF(J1417="PCK", I1417, 0)</f>
      </c>
      <c r="L1417" s="8">
        <f>IF(J1417="KLS", I1417, IF(J1417="PCK", I1417*VLOOKUP(G1417,Sku_Consolidated!A2:U957,21, FALSE),I1417*VLOOKUP(G1417,Sku_Consolidated!A2:U957,21, FALSE)))</f>
      </c>
      <c r="M1417" s="8">
        <f>IF(J1417="PCS", I1417, 0)</f>
      </c>
      <c r="N1417" s="8" t="s">
        <v>2997</v>
      </c>
      <c r="O1417" s="8">
        <f>N1417 * VLOOKUP(E1417&amp;VLOOKUP(G1417,Sku_Consolidated!A2:Q957,17,FALSE),Sku_CommRate!A2:E1002, 5, FALSE)</f>
      </c>
      <c r="P1417" s="8">
        <f>N1417 - O1417</f>
      </c>
      <c r="Q1417">
        <f>VLOOKUP(G1417,Sku_Consolidated!A2:G957,7, FALSE)</f>
      </c>
      <c r="R1417">
        <f>IF(IFERROR(VLOOKUP(E1417,Store_Showcase!B2:H144,7, FALSE), TRUE)=TRUE, IF(IFERROR(VLOOKUP(E1417,Store_SRP!B2:H110,7, FALSE), TRUE)=TRUE,VLOOKUP(E1417,Store_VAM!B2:H273,7, FALSE),VLOOKUP(E1417,Store_SRP!B2:H110,7, FALSE)), VLOOKUP(E1417,Store_Showcase!B2:H144,7, FALSE))</f>
      </c>
      <c r="S1417">
        <f>IF(IFERROR(VLOOKUP(E1417,Store_Showcase!B2:I144,8, FALSE), TRUE)=TRUE, IF(IFERROR(VLOOKUP(E1417,Store_SRP!B2:I110,8, FALSE), TRUE)=TRUE,VLOOKUP(E1417,Store_VAM!B2:I273,8, FALSE),VLOOKUP(E1417,Store_SRP!B2:I110,8, FALSE)), VLOOKUP(E1417,Store_Showcase!B2:I144,8, FALSE))</f>
      </c>
      <c r="T1417">
        <f>VLOOKUP(G1417,Sku_Consolidated!A2:R957,18,FALSE)</f>
      </c>
      <c r="U1417">
        <v>9768</v>
      </c>
      <c r="V1417">
        <f>IF(VLOOKUP(G1417,Sku_Consolidated!A2:S957,19,FALSE)="SHOWCASE", VLOOKUP(E1417,Store_Showcase!B2:L144,11, FALSE), IF(VLOOKUP(G1417,Sku_Consolidated!A2:S957,19,FALSE)="VAM",VLOOKUP(E1417,Store_VAM!B2:L273,11, FALSE),VLOOKUP(E1417,Store_SRP!B2:L110,11, FALSE)))</f>
      </c>
      <c r="W1417">
        <f>VLOOKUP(G1417,Sku_Consolidated!A2:W957,11,FALSE)</f>
      </c>
      <c r="X1417">
        <f>VLOOKUP(G1417,Sku_Consolidated!A2:H957,8,FALSE)</f>
      </c>
      <c r="Y1417">
        <f>VLOOKUP(G1417,Sku_Consolidated!A2:I957,9,FALSE)</f>
      </c>
      <c r="Z1417" t="s">
        <v>38</v>
      </c>
      <c r="AA1417">
        <f>VLOOKUP(G1417,Sku_Consolidated!A2:E957,5,FALSE)</f>
      </c>
      <c r="AB1417">
        <f>IF(VLOOKUP(G1417,Sku_Consolidated!A2:S957,19,FALSE)="SHOWCASE", VLOOKUP(E1417,Store_Showcase!B2:N144,13, FALSE), IF(VLOOKUP(G1417,Sku_Consolidated!A2:S957,19,FALSE)="VAM",VLOOKUP(E1417,Store_VAM!B2:N273,13, FALSE),VLOOKUP(E1417,Store_SRP!B2:N110,13, FALSE)))</f>
      </c>
      <c r="AC1417">
        <f>IF(IFERROR(AB1417,TRUE)=TRUE, "-","OK")</f>
      </c>
      <c r="AD1417" s="8" t="s">
        <v>2997</v>
      </c>
      <c r="AE1417" s="8" t="s">
        <v>39</v>
      </c>
      <c r="AF1417">
        <f>IF(IFERROR(VLOOKUP(E1417,Store_Showcase!B2:H144,{5}, FALSE), TRUE)=TRUE, IF(IFERROR(VLOOKUP(E1417,Store_SRP!B2:H110,{5}, FALSE), TRUE)=TRUE,VLOOKUP(E1417,Store_VAM!B2:H273,{5}, FALSE),VLOOKUP(E1417,Store_SRP!B2:H110,{5}, FALSE)), VLOOKUP(E1417,Store_Showcase!B2:H144,{5}, FALSE))</f>
      </c>
      <c r="AG1417">
        <f>IF(IFERROR(VLOOKUP(E1417,Store_Showcase!B2:H144,{6}, FALSE), TRUE)=TRUE, IF(IFERROR(VLOOKUP(E1417,Store_SRP!B2:H110,{6}, FALSE), TRUE)=TRUE,VLOOKUP(E1417,Store_VAM!B2:H273,{6}, FALSE),VLOOKUP(E1417,Store_SRP!B2:H110,{6}, FALSE)), VLOOKUP(E1417,Store_Showcase!B2:H144,{6}, FALSE))</f>
      </c>
      <c r="AH1417">
        <f>VLOOKUP(G1417,Sku_Consolidated!A2:R957,18,FALSE)</f>
      </c>
      <c r="AI1417">
        <f>VLOOKUP(G1417,Sku_Consolidated!A2:S957,19,FALSE)</f>
      </c>
      <c r="AJ1417">
        <f>VLOOKUP(G1417,Sku_Consolidated!A2:T957,20,FALSE)</f>
      </c>
    </row>
    <row r="1418" spans="1:36" x14ac:dyDescent="0.25">
      <c r="A1418">
        <v>2024</v>
      </c>
      <c r="B1418" t="s">
        <v>31</v>
      </c>
      <c r="C1418" t="s">
        <v>32</v>
      </c>
      <c r="D1418" t="s">
        <v>33</v>
      </c>
      <c r="E1418">
        <v>423</v>
      </c>
      <c r="F1418">
        <f>IF(IFERROR(VLOOKUP(E1418,Store_Showcase!B2:H144,{2}, FALSE), TRUE)=TRUE, IF(IFERROR(VLOOKUP(E1418,Store_SRP!B2:H110,{2}, FALSE), TRUE)=TRUE,VLOOKUP(E1418,Store_VAM!B2:H273,{2}, FALSE),VLOOKUP(E1418,Store_SRP!B2:H110,{2}, FALSE)), VLOOKUP(E1418,Store_Showcase!B2:H144,{2}, FALSE))</f>
      </c>
      <c r="G1418">
        <v>677206</v>
      </c>
      <c r="H1418" t="s">
        <v>2840</v>
      </c>
      <c r="I1418" s="8" t="s">
        <v>1643</v>
      </c>
      <c r="J1418" t="s">
        <v>493</v>
      </c>
      <c r="K1418" s="8">
        <f>IF(J1418="PCK", I1418, 0)</f>
      </c>
      <c r="L1418" s="8">
        <f>IF(J1418="KLS", I1418, IF(J1418="PCK", I1418*VLOOKUP(G1418,Sku_Consolidated!A2:U957,21, FALSE),I1418*VLOOKUP(G1418,Sku_Consolidated!A2:U957,21, FALSE)))</f>
      </c>
      <c r="M1418" s="8">
        <f>IF(J1418="PCS", I1418, 0)</f>
      </c>
      <c r="N1418" s="8" t="s">
        <v>2997</v>
      </c>
      <c r="O1418" s="8">
        <f>N1418 * VLOOKUP(E1418&amp;VLOOKUP(G1418,Sku_Consolidated!A2:Q957,17,FALSE),Sku_CommRate!A2:E1002, 5, FALSE)</f>
      </c>
      <c r="P1418" s="8">
        <f>N1418 - O1418</f>
      </c>
      <c r="Q1418">
        <f>VLOOKUP(G1418,Sku_Consolidated!A2:G957,7, FALSE)</f>
      </c>
      <c r="R1418">
        <f>IF(IFERROR(VLOOKUP(E1418,Store_Showcase!B2:H144,7, FALSE), TRUE)=TRUE, IF(IFERROR(VLOOKUP(E1418,Store_SRP!B2:H110,7, FALSE), TRUE)=TRUE,VLOOKUP(E1418,Store_VAM!B2:H273,7, FALSE),VLOOKUP(E1418,Store_SRP!B2:H110,7, FALSE)), VLOOKUP(E1418,Store_Showcase!B2:H144,7, FALSE))</f>
      </c>
      <c r="S1418">
        <f>IF(IFERROR(VLOOKUP(E1418,Store_Showcase!B2:I144,8, FALSE), TRUE)=TRUE, IF(IFERROR(VLOOKUP(E1418,Store_SRP!B2:I110,8, FALSE), TRUE)=TRUE,VLOOKUP(E1418,Store_VAM!B2:I273,8, FALSE),VLOOKUP(E1418,Store_SRP!B2:I110,8, FALSE)), VLOOKUP(E1418,Store_Showcase!B2:I144,8, FALSE))</f>
      </c>
      <c r="T1418">
        <f>VLOOKUP(G1418,Sku_Consolidated!A2:R957,18,FALSE)</f>
      </c>
      <c r="U1418">
        <v>9762</v>
      </c>
      <c r="V1418">
        <f>IF(VLOOKUP(G1418,Sku_Consolidated!A2:S957,19,FALSE)="SHOWCASE", VLOOKUP(E1418,Store_Showcase!B2:L144,11, FALSE), IF(VLOOKUP(G1418,Sku_Consolidated!A2:S957,19,FALSE)="VAM",VLOOKUP(E1418,Store_VAM!B2:L273,11, FALSE),VLOOKUP(E1418,Store_SRP!B2:L110,11, FALSE)))</f>
      </c>
      <c r="W1418">
        <f>VLOOKUP(G1418,Sku_Consolidated!A2:W957,11,FALSE)</f>
      </c>
      <c r="X1418">
        <f>VLOOKUP(G1418,Sku_Consolidated!A2:H957,8,FALSE)</f>
      </c>
      <c r="Y1418">
        <f>VLOOKUP(G1418,Sku_Consolidated!A2:I957,9,FALSE)</f>
      </c>
      <c r="Z1418" t="s">
        <v>38</v>
      </c>
      <c r="AA1418">
        <f>VLOOKUP(G1418,Sku_Consolidated!A2:E957,5,FALSE)</f>
      </c>
      <c r="AB1418">
        <f>IF(VLOOKUP(G1418,Sku_Consolidated!A2:S957,19,FALSE)="SHOWCASE", VLOOKUP(E1418,Store_Showcase!B2:N144,13, FALSE), IF(VLOOKUP(G1418,Sku_Consolidated!A2:S957,19,FALSE)="VAM",VLOOKUP(E1418,Store_VAM!B2:N273,13, FALSE),VLOOKUP(E1418,Store_SRP!B2:N110,13, FALSE)))</f>
      </c>
      <c r="AC1418">
        <f>IF(IFERROR(AB1418,TRUE)=TRUE, "-","OK")</f>
      </c>
      <c r="AD1418" s="8" t="s">
        <v>2997</v>
      </c>
      <c r="AE1418" s="8" t="s">
        <v>39</v>
      </c>
      <c r="AF1418">
        <f>IF(IFERROR(VLOOKUP(E1418,Store_Showcase!B2:H144,{5}, FALSE), TRUE)=TRUE, IF(IFERROR(VLOOKUP(E1418,Store_SRP!B2:H110,{5}, FALSE), TRUE)=TRUE,VLOOKUP(E1418,Store_VAM!B2:H273,{5}, FALSE),VLOOKUP(E1418,Store_SRP!B2:H110,{5}, FALSE)), VLOOKUP(E1418,Store_Showcase!B2:H144,{5}, FALSE))</f>
      </c>
      <c r="AG1418">
        <f>IF(IFERROR(VLOOKUP(E1418,Store_Showcase!B2:H144,{6}, FALSE), TRUE)=TRUE, IF(IFERROR(VLOOKUP(E1418,Store_SRP!B2:H110,{6}, FALSE), TRUE)=TRUE,VLOOKUP(E1418,Store_VAM!B2:H273,{6}, FALSE),VLOOKUP(E1418,Store_SRP!B2:H110,{6}, FALSE)), VLOOKUP(E1418,Store_Showcase!B2:H144,{6}, FALSE))</f>
      </c>
      <c r="AH1418">
        <f>VLOOKUP(G1418,Sku_Consolidated!A2:R957,18,FALSE)</f>
      </c>
      <c r="AI1418">
        <f>VLOOKUP(G1418,Sku_Consolidated!A2:S957,19,FALSE)</f>
      </c>
      <c r="AJ1418">
        <f>VLOOKUP(G1418,Sku_Consolidated!A2:T957,20,FALSE)</f>
      </c>
    </row>
    <row r="1419" spans="1:36" x14ac:dyDescent="0.25">
      <c r="A1419">
        <v>2024</v>
      </c>
      <c r="B1419" t="s">
        <v>31</v>
      </c>
      <c r="C1419" t="s">
        <v>32</v>
      </c>
      <c r="D1419" t="s">
        <v>33</v>
      </c>
      <c r="E1419">
        <v>423</v>
      </c>
      <c r="F1419">
        <f>IF(IFERROR(VLOOKUP(E1419,Store_Showcase!B2:H144,{2}, FALSE), TRUE)=TRUE, IF(IFERROR(VLOOKUP(E1419,Store_SRP!B2:H110,{2}, FALSE), TRUE)=TRUE,VLOOKUP(E1419,Store_VAM!B2:H273,{2}, FALSE),VLOOKUP(E1419,Store_SRP!B2:H110,{2}, FALSE)), VLOOKUP(E1419,Store_Showcase!B2:H144,{2}, FALSE))</f>
      </c>
      <c r="G1419">
        <v>677207</v>
      </c>
      <c r="H1419" t="s">
        <v>2998</v>
      </c>
      <c r="I1419" s="8" t="s">
        <v>1643</v>
      </c>
      <c r="J1419" t="s">
        <v>493</v>
      </c>
      <c r="K1419" s="8">
        <f>IF(J1419="PCK", I1419, 0)</f>
      </c>
      <c r="L1419" s="8">
        <f>IF(J1419="KLS", I1419, IF(J1419="PCK", I1419*VLOOKUP(G1419,Sku_Consolidated!A2:U957,21, FALSE),I1419*VLOOKUP(G1419,Sku_Consolidated!A2:U957,21, FALSE)))</f>
      </c>
      <c r="M1419" s="8">
        <f>IF(J1419="PCS", I1419, 0)</f>
      </c>
      <c r="N1419" s="8" t="s">
        <v>2997</v>
      </c>
      <c r="O1419" s="8">
        <f>N1419 * VLOOKUP(E1419&amp;VLOOKUP(G1419,Sku_Consolidated!A2:Q957,17,FALSE),Sku_CommRate!A2:E1002, 5, FALSE)</f>
      </c>
      <c r="P1419" s="8">
        <f>N1419 - O1419</f>
      </c>
      <c r="Q1419">
        <f>VLOOKUP(G1419,Sku_Consolidated!A2:G957,7, FALSE)</f>
      </c>
      <c r="R1419">
        <f>IF(IFERROR(VLOOKUP(E1419,Store_Showcase!B2:H144,7, FALSE), TRUE)=TRUE, IF(IFERROR(VLOOKUP(E1419,Store_SRP!B2:H110,7, FALSE), TRUE)=TRUE,VLOOKUP(E1419,Store_VAM!B2:H273,7, FALSE),VLOOKUP(E1419,Store_SRP!B2:H110,7, FALSE)), VLOOKUP(E1419,Store_Showcase!B2:H144,7, FALSE))</f>
      </c>
      <c r="S1419">
        <f>IF(IFERROR(VLOOKUP(E1419,Store_Showcase!B2:I144,8, FALSE), TRUE)=TRUE, IF(IFERROR(VLOOKUP(E1419,Store_SRP!B2:I110,8, FALSE), TRUE)=TRUE,VLOOKUP(E1419,Store_VAM!B2:I273,8, FALSE),VLOOKUP(E1419,Store_SRP!B2:I110,8, FALSE)), VLOOKUP(E1419,Store_Showcase!B2:I144,8, FALSE))</f>
      </c>
      <c r="T1419">
        <f>VLOOKUP(G1419,Sku_Consolidated!A2:R957,18,FALSE)</f>
      </c>
      <c r="U1419">
        <v>9763</v>
      </c>
      <c r="V1419">
        <f>IF(VLOOKUP(G1419,Sku_Consolidated!A2:S957,19,FALSE)="SHOWCASE", VLOOKUP(E1419,Store_Showcase!B2:L144,11, FALSE), IF(VLOOKUP(G1419,Sku_Consolidated!A2:S957,19,FALSE)="VAM",VLOOKUP(E1419,Store_VAM!B2:L273,11, FALSE),VLOOKUP(E1419,Store_SRP!B2:L110,11, FALSE)))</f>
      </c>
      <c r="W1419">
        <f>VLOOKUP(G1419,Sku_Consolidated!A2:W957,11,FALSE)</f>
      </c>
      <c r="X1419">
        <f>VLOOKUP(G1419,Sku_Consolidated!A2:H957,8,FALSE)</f>
      </c>
      <c r="Y1419">
        <f>VLOOKUP(G1419,Sku_Consolidated!A2:I957,9,FALSE)</f>
      </c>
      <c r="Z1419" t="s">
        <v>38</v>
      </c>
      <c r="AA1419">
        <f>VLOOKUP(G1419,Sku_Consolidated!A2:E957,5,FALSE)</f>
      </c>
      <c r="AB1419">
        <f>IF(VLOOKUP(G1419,Sku_Consolidated!A2:S957,19,FALSE)="SHOWCASE", VLOOKUP(E1419,Store_Showcase!B2:N144,13, FALSE), IF(VLOOKUP(G1419,Sku_Consolidated!A2:S957,19,FALSE)="VAM",VLOOKUP(E1419,Store_VAM!B2:N273,13, FALSE),VLOOKUP(E1419,Store_SRP!B2:N110,13, FALSE)))</f>
      </c>
      <c r="AC1419">
        <f>IF(IFERROR(AB1419,TRUE)=TRUE, "-","OK")</f>
      </c>
      <c r="AD1419" s="8" t="s">
        <v>2997</v>
      </c>
      <c r="AE1419" s="8" t="s">
        <v>39</v>
      </c>
      <c r="AF1419">
        <f>IF(IFERROR(VLOOKUP(E1419,Store_Showcase!B2:H144,{5}, FALSE), TRUE)=TRUE, IF(IFERROR(VLOOKUP(E1419,Store_SRP!B2:H110,{5}, FALSE), TRUE)=TRUE,VLOOKUP(E1419,Store_VAM!B2:H273,{5}, FALSE),VLOOKUP(E1419,Store_SRP!B2:H110,{5}, FALSE)), VLOOKUP(E1419,Store_Showcase!B2:H144,{5}, FALSE))</f>
      </c>
      <c r="AG1419">
        <f>IF(IFERROR(VLOOKUP(E1419,Store_Showcase!B2:H144,{6}, FALSE), TRUE)=TRUE, IF(IFERROR(VLOOKUP(E1419,Store_SRP!B2:H110,{6}, FALSE), TRUE)=TRUE,VLOOKUP(E1419,Store_VAM!B2:H273,{6}, FALSE),VLOOKUP(E1419,Store_SRP!B2:H110,{6}, FALSE)), VLOOKUP(E1419,Store_Showcase!B2:H144,{6}, FALSE))</f>
      </c>
      <c r="AH1419">
        <f>VLOOKUP(G1419,Sku_Consolidated!A2:R957,18,FALSE)</f>
      </c>
      <c r="AI1419">
        <f>VLOOKUP(G1419,Sku_Consolidated!A2:S957,19,FALSE)</f>
      </c>
      <c r="AJ1419">
        <f>VLOOKUP(G1419,Sku_Consolidated!A2:T957,20,FALSE)</f>
      </c>
    </row>
    <row r="1420" spans="1:36" x14ac:dyDescent="0.25">
      <c r="A1420">
        <v>2024</v>
      </c>
      <c r="B1420" t="s">
        <v>31</v>
      </c>
      <c r="C1420" t="s">
        <v>32</v>
      </c>
      <c r="D1420" t="s">
        <v>33</v>
      </c>
      <c r="E1420">
        <v>423</v>
      </c>
      <c r="F1420">
        <f>IF(IFERROR(VLOOKUP(E1420,Store_Showcase!B2:H144,{2}, FALSE), TRUE)=TRUE, IF(IFERROR(VLOOKUP(E1420,Store_SRP!B2:H110,{2}, FALSE), TRUE)=TRUE,VLOOKUP(E1420,Store_VAM!B2:H273,{2}, FALSE),VLOOKUP(E1420,Store_SRP!B2:H110,{2}, FALSE)), VLOOKUP(E1420,Store_Showcase!B2:H144,{2}, FALSE))</f>
      </c>
      <c r="G1420">
        <v>677211</v>
      </c>
      <c r="H1420" t="s">
        <v>2999</v>
      </c>
      <c r="I1420" s="8" t="s">
        <v>1643</v>
      </c>
      <c r="J1420" t="s">
        <v>493</v>
      </c>
      <c r="K1420" s="8">
        <f>IF(J1420="PCK", I1420, 0)</f>
      </c>
      <c r="L1420" s="8">
        <f>IF(J1420="KLS", I1420, IF(J1420="PCK", I1420*VLOOKUP(G1420,Sku_Consolidated!A2:U957,21, FALSE),I1420*VLOOKUP(G1420,Sku_Consolidated!A2:U957,21, FALSE)))</f>
      </c>
      <c r="M1420" s="8">
        <f>IF(J1420="PCS", I1420, 0)</f>
      </c>
      <c r="N1420" s="8" t="s">
        <v>2997</v>
      </c>
      <c r="O1420" s="8">
        <f>N1420 * VLOOKUP(E1420&amp;VLOOKUP(G1420,Sku_Consolidated!A2:Q957,17,FALSE),Sku_CommRate!A2:E1002, 5, FALSE)</f>
      </c>
      <c r="P1420" s="8">
        <f>N1420 - O1420</f>
      </c>
      <c r="Q1420">
        <f>VLOOKUP(G1420,Sku_Consolidated!A2:G957,7, FALSE)</f>
      </c>
      <c r="R1420">
        <f>IF(IFERROR(VLOOKUP(E1420,Store_Showcase!B2:H144,7, FALSE), TRUE)=TRUE, IF(IFERROR(VLOOKUP(E1420,Store_SRP!B2:H110,7, FALSE), TRUE)=TRUE,VLOOKUP(E1420,Store_VAM!B2:H273,7, FALSE),VLOOKUP(E1420,Store_SRP!B2:H110,7, FALSE)), VLOOKUP(E1420,Store_Showcase!B2:H144,7, FALSE))</f>
      </c>
      <c r="S1420">
        <f>IF(IFERROR(VLOOKUP(E1420,Store_Showcase!B2:I144,8, FALSE), TRUE)=TRUE, IF(IFERROR(VLOOKUP(E1420,Store_SRP!B2:I110,8, FALSE), TRUE)=TRUE,VLOOKUP(E1420,Store_VAM!B2:I273,8, FALSE),VLOOKUP(E1420,Store_SRP!B2:I110,8, FALSE)), VLOOKUP(E1420,Store_Showcase!B2:I144,8, FALSE))</f>
      </c>
      <c r="T1420">
        <f>VLOOKUP(G1420,Sku_Consolidated!A2:R957,18,FALSE)</f>
      </c>
      <c r="U1420">
        <v>9767</v>
      </c>
      <c r="V1420">
        <f>IF(VLOOKUP(G1420,Sku_Consolidated!A2:S957,19,FALSE)="SHOWCASE", VLOOKUP(E1420,Store_Showcase!B2:L144,11, FALSE), IF(VLOOKUP(G1420,Sku_Consolidated!A2:S957,19,FALSE)="VAM",VLOOKUP(E1420,Store_VAM!B2:L273,11, FALSE),VLOOKUP(E1420,Store_SRP!B2:L110,11, FALSE)))</f>
      </c>
      <c r="W1420">
        <f>VLOOKUP(G1420,Sku_Consolidated!A2:W957,11,FALSE)</f>
      </c>
      <c r="X1420">
        <f>VLOOKUP(G1420,Sku_Consolidated!A2:H957,8,FALSE)</f>
      </c>
      <c r="Y1420">
        <f>VLOOKUP(G1420,Sku_Consolidated!A2:I957,9,FALSE)</f>
      </c>
      <c r="Z1420" t="s">
        <v>38</v>
      </c>
      <c r="AA1420">
        <f>VLOOKUP(G1420,Sku_Consolidated!A2:E957,5,FALSE)</f>
      </c>
      <c r="AB1420">
        <f>IF(VLOOKUP(G1420,Sku_Consolidated!A2:S957,19,FALSE)="SHOWCASE", VLOOKUP(E1420,Store_Showcase!B2:N144,13, FALSE), IF(VLOOKUP(G1420,Sku_Consolidated!A2:S957,19,FALSE)="VAM",VLOOKUP(E1420,Store_VAM!B2:N273,13, FALSE),VLOOKUP(E1420,Store_SRP!B2:N110,13, FALSE)))</f>
      </c>
      <c r="AC1420">
        <f>IF(IFERROR(AB1420,TRUE)=TRUE, "-","OK")</f>
      </c>
      <c r="AD1420" s="8" t="s">
        <v>2997</v>
      </c>
      <c r="AE1420" s="8" t="s">
        <v>39</v>
      </c>
      <c r="AF1420">
        <f>IF(IFERROR(VLOOKUP(E1420,Store_Showcase!B2:H144,{5}, FALSE), TRUE)=TRUE, IF(IFERROR(VLOOKUP(E1420,Store_SRP!B2:H110,{5}, FALSE), TRUE)=TRUE,VLOOKUP(E1420,Store_VAM!B2:H273,{5}, FALSE),VLOOKUP(E1420,Store_SRP!B2:H110,{5}, FALSE)), VLOOKUP(E1420,Store_Showcase!B2:H144,{5}, FALSE))</f>
      </c>
      <c r="AG1420">
        <f>IF(IFERROR(VLOOKUP(E1420,Store_Showcase!B2:H144,{6}, FALSE), TRUE)=TRUE, IF(IFERROR(VLOOKUP(E1420,Store_SRP!B2:H110,{6}, FALSE), TRUE)=TRUE,VLOOKUP(E1420,Store_VAM!B2:H273,{6}, FALSE),VLOOKUP(E1420,Store_SRP!B2:H110,{6}, FALSE)), VLOOKUP(E1420,Store_Showcase!B2:H144,{6}, FALSE))</f>
      </c>
      <c r="AH1420">
        <f>VLOOKUP(G1420,Sku_Consolidated!A2:R957,18,FALSE)</f>
      </c>
      <c r="AI1420">
        <f>VLOOKUP(G1420,Sku_Consolidated!A2:S957,19,FALSE)</f>
      </c>
      <c r="AJ1420">
        <f>VLOOKUP(G1420,Sku_Consolidated!A2:T957,20,FALSE)</f>
      </c>
    </row>
    <row r="1421" spans="1:36" x14ac:dyDescent="0.25">
      <c r="A1421">
        <v>2024</v>
      </c>
      <c r="B1421" t="s">
        <v>31</v>
      </c>
      <c r="C1421" t="s">
        <v>32</v>
      </c>
      <c r="D1421" t="s">
        <v>33</v>
      </c>
      <c r="E1421">
        <v>137</v>
      </c>
      <c r="F1421">
        <f>IF(IFERROR(VLOOKUP(E1421,Store_Showcase!B2:H144,{2}, FALSE), TRUE)=TRUE, IF(IFERROR(VLOOKUP(E1421,Store_SRP!B2:H110,{2}, FALSE), TRUE)=TRUE,VLOOKUP(E1421,Store_VAM!B2:H273,{2}, FALSE),VLOOKUP(E1421,Store_SRP!B2:H110,{2}, FALSE)), VLOOKUP(E1421,Store_Showcase!B2:H144,{2}, FALSE))</f>
      </c>
      <c r="G1421">
        <v>687771</v>
      </c>
      <c r="H1421" t="s">
        <v>1194</v>
      </c>
      <c r="I1421" s="8" t="s">
        <v>2006</v>
      </c>
      <c r="J1421" t="s">
        <v>493</v>
      </c>
      <c r="K1421" s="8">
        <f>IF(J1421="PCK", I1421, 0)</f>
      </c>
      <c r="L1421" s="8">
        <f>IF(J1421="KLS", I1421, IF(J1421="PCK", I1421*VLOOKUP(G1421,Sku_Consolidated!A2:U957,21, FALSE),I1421*VLOOKUP(G1421,Sku_Consolidated!A2:U957,21, FALSE)))</f>
      </c>
      <c r="M1421" s="8">
        <f>IF(J1421="PCS", I1421, 0)</f>
      </c>
      <c r="N1421" s="8" t="s">
        <v>3000</v>
      </c>
      <c r="O1421" s="8">
        <f>N1421 * VLOOKUP(E1421&amp;VLOOKUP(G1421,Sku_Consolidated!A2:Q957,17,FALSE),Sku_CommRate!A2:E1002, 5, FALSE)</f>
      </c>
      <c r="P1421" s="8">
        <f>N1421 - O1421</f>
      </c>
      <c r="Q1421">
        <f>VLOOKUP(G1421,Sku_Consolidated!A2:G957,7, FALSE)</f>
      </c>
      <c r="R1421">
        <f>IF(IFERROR(VLOOKUP(E1421,Store_Showcase!B2:H144,7, FALSE), TRUE)=TRUE, IF(IFERROR(VLOOKUP(E1421,Store_SRP!B2:H110,7, FALSE), TRUE)=TRUE,VLOOKUP(E1421,Store_VAM!B2:H273,7, FALSE),VLOOKUP(E1421,Store_SRP!B2:H110,7, FALSE)), VLOOKUP(E1421,Store_Showcase!B2:H144,7, FALSE))</f>
      </c>
      <c r="S1421">
        <f>IF(IFERROR(VLOOKUP(E1421,Store_Showcase!B2:I144,8, FALSE), TRUE)=TRUE, IF(IFERROR(VLOOKUP(E1421,Store_SRP!B2:I110,8, FALSE), TRUE)=TRUE,VLOOKUP(E1421,Store_VAM!B2:I273,8, FALSE),VLOOKUP(E1421,Store_SRP!B2:I110,8, FALSE)), VLOOKUP(E1421,Store_Showcase!B2:I144,8, FALSE))</f>
      </c>
      <c r="T1421">
        <f>VLOOKUP(G1421,Sku_Consolidated!A2:R957,18,FALSE)</f>
      </c>
      <c r="U1421">
        <v>4806532531533</v>
      </c>
      <c r="V1421">
        <f>IF(VLOOKUP(G1421,Sku_Consolidated!A2:S957,19,FALSE)="SHOWCASE", VLOOKUP(E1421,Store_Showcase!B2:L144,11, FALSE), IF(VLOOKUP(G1421,Sku_Consolidated!A2:S957,19,FALSE)="VAM",VLOOKUP(E1421,Store_VAM!B2:L273,11, FALSE),VLOOKUP(E1421,Store_SRP!B2:L110,11, FALSE)))</f>
      </c>
      <c r="W1421">
        <f>VLOOKUP(G1421,Sku_Consolidated!A2:W957,11,FALSE)</f>
      </c>
      <c r="X1421">
        <f>VLOOKUP(G1421,Sku_Consolidated!A2:H957,8,FALSE)</f>
      </c>
      <c r="Y1421">
        <f>VLOOKUP(G1421,Sku_Consolidated!A2:I957,9,FALSE)</f>
      </c>
      <c r="Z1421" t="s">
        <v>38</v>
      </c>
      <c r="AA1421">
        <f>VLOOKUP(G1421,Sku_Consolidated!A2:E957,5,FALSE)</f>
      </c>
      <c r="AB1421">
        <f>IF(VLOOKUP(G1421,Sku_Consolidated!A2:S957,19,FALSE)="SHOWCASE", VLOOKUP(E1421,Store_Showcase!B2:N144,13, FALSE), IF(VLOOKUP(G1421,Sku_Consolidated!A2:S957,19,FALSE)="VAM",VLOOKUP(E1421,Store_VAM!B2:N273,13, FALSE),VLOOKUP(E1421,Store_SRP!B2:N110,13, FALSE)))</f>
      </c>
      <c r="AC1421">
        <f>IF(IFERROR(AB1421,TRUE)=TRUE, "-","OK")</f>
      </c>
      <c r="AD1421" s="8" t="s">
        <v>3001</v>
      </c>
      <c r="AE1421" s="8" t="s">
        <v>3002</v>
      </c>
      <c r="AF1421">
        <f>IF(IFERROR(VLOOKUP(E1421,Store_Showcase!B2:H144,{5}, FALSE), TRUE)=TRUE, IF(IFERROR(VLOOKUP(E1421,Store_SRP!B2:H110,{5}, FALSE), TRUE)=TRUE,VLOOKUP(E1421,Store_VAM!B2:H273,{5}, FALSE),VLOOKUP(E1421,Store_SRP!B2:H110,{5}, FALSE)), VLOOKUP(E1421,Store_Showcase!B2:H144,{5}, FALSE))</f>
      </c>
      <c r="AG1421">
        <f>IF(IFERROR(VLOOKUP(E1421,Store_Showcase!B2:H144,{6}, FALSE), TRUE)=TRUE, IF(IFERROR(VLOOKUP(E1421,Store_SRP!B2:H110,{6}, FALSE), TRUE)=TRUE,VLOOKUP(E1421,Store_VAM!B2:H273,{6}, FALSE),VLOOKUP(E1421,Store_SRP!B2:H110,{6}, FALSE)), VLOOKUP(E1421,Store_Showcase!B2:H144,{6}, FALSE))</f>
      </c>
      <c r="AH1421">
        <f>VLOOKUP(G1421,Sku_Consolidated!A2:R957,18,FALSE)</f>
      </c>
      <c r="AI1421">
        <f>VLOOKUP(G1421,Sku_Consolidated!A2:S957,19,FALSE)</f>
      </c>
      <c r="AJ1421">
        <f>VLOOKUP(G1421,Sku_Consolidated!A2:T957,20,FALSE)</f>
      </c>
    </row>
    <row r="1422" spans="1:36" x14ac:dyDescent="0.25">
      <c r="A1422">
        <v>2024</v>
      </c>
      <c r="B1422" t="s">
        <v>31</v>
      </c>
      <c r="C1422" t="s">
        <v>32</v>
      </c>
      <c r="D1422" t="s">
        <v>33</v>
      </c>
      <c r="E1422">
        <v>423</v>
      </c>
      <c r="F1422">
        <f>IF(IFERROR(VLOOKUP(E1422,Store_Showcase!B2:H144,{2}, FALSE), TRUE)=TRUE, IF(IFERROR(VLOOKUP(E1422,Store_SRP!B2:H110,{2}, FALSE), TRUE)=TRUE,VLOOKUP(E1422,Store_VAM!B2:H273,{2}, FALSE),VLOOKUP(E1422,Store_SRP!B2:H110,{2}, FALSE)), VLOOKUP(E1422,Store_Showcase!B2:H144,{2}, FALSE))</f>
      </c>
      <c r="G1422">
        <v>687771</v>
      </c>
      <c r="H1422" t="s">
        <v>1194</v>
      </c>
      <c r="I1422" s="8" t="s">
        <v>2006</v>
      </c>
      <c r="J1422" t="s">
        <v>493</v>
      </c>
      <c r="K1422" s="8">
        <f>IF(J1422="PCK", I1422, 0)</f>
      </c>
      <c r="L1422" s="8">
        <f>IF(J1422="KLS", I1422, IF(J1422="PCK", I1422*VLOOKUP(G1422,Sku_Consolidated!A2:U957,21, FALSE),I1422*VLOOKUP(G1422,Sku_Consolidated!A2:U957,21, FALSE)))</f>
      </c>
      <c r="M1422" s="8">
        <f>IF(J1422="PCS", I1422, 0)</f>
      </c>
      <c r="N1422" s="8" t="s">
        <v>3000</v>
      </c>
      <c r="O1422" s="8">
        <f>N1422 * VLOOKUP(E1422&amp;VLOOKUP(G1422,Sku_Consolidated!A2:Q957,17,FALSE),Sku_CommRate!A2:E1002, 5, FALSE)</f>
      </c>
      <c r="P1422" s="8">
        <f>N1422 - O1422</f>
      </c>
      <c r="Q1422">
        <f>VLOOKUP(G1422,Sku_Consolidated!A2:G957,7, FALSE)</f>
      </c>
      <c r="R1422">
        <f>IF(IFERROR(VLOOKUP(E1422,Store_Showcase!B2:H144,7, FALSE), TRUE)=TRUE, IF(IFERROR(VLOOKUP(E1422,Store_SRP!B2:H110,7, FALSE), TRUE)=TRUE,VLOOKUP(E1422,Store_VAM!B2:H273,7, FALSE),VLOOKUP(E1422,Store_SRP!B2:H110,7, FALSE)), VLOOKUP(E1422,Store_Showcase!B2:H144,7, FALSE))</f>
      </c>
      <c r="S1422">
        <f>IF(IFERROR(VLOOKUP(E1422,Store_Showcase!B2:I144,8, FALSE), TRUE)=TRUE, IF(IFERROR(VLOOKUP(E1422,Store_SRP!B2:I110,8, FALSE), TRUE)=TRUE,VLOOKUP(E1422,Store_VAM!B2:I273,8, FALSE),VLOOKUP(E1422,Store_SRP!B2:I110,8, FALSE)), VLOOKUP(E1422,Store_Showcase!B2:I144,8, FALSE))</f>
      </c>
      <c r="T1422">
        <f>VLOOKUP(G1422,Sku_Consolidated!A2:R957,18,FALSE)</f>
      </c>
      <c r="U1422">
        <v>4806532531533</v>
      </c>
      <c r="V1422">
        <f>IF(VLOOKUP(G1422,Sku_Consolidated!A2:S957,19,FALSE)="SHOWCASE", VLOOKUP(E1422,Store_Showcase!B2:L144,11, FALSE), IF(VLOOKUP(G1422,Sku_Consolidated!A2:S957,19,FALSE)="VAM",VLOOKUP(E1422,Store_VAM!B2:L273,11, FALSE),VLOOKUP(E1422,Store_SRP!B2:L110,11, FALSE)))</f>
      </c>
      <c r="W1422">
        <f>VLOOKUP(G1422,Sku_Consolidated!A2:W957,11,FALSE)</f>
      </c>
      <c r="X1422">
        <f>VLOOKUP(G1422,Sku_Consolidated!A2:H957,8,FALSE)</f>
      </c>
      <c r="Y1422">
        <f>VLOOKUP(G1422,Sku_Consolidated!A2:I957,9,FALSE)</f>
      </c>
      <c r="Z1422" t="s">
        <v>38</v>
      </c>
      <c r="AA1422">
        <f>VLOOKUP(G1422,Sku_Consolidated!A2:E957,5,FALSE)</f>
      </c>
      <c r="AB1422">
        <f>IF(VLOOKUP(G1422,Sku_Consolidated!A2:S957,19,FALSE)="SHOWCASE", VLOOKUP(E1422,Store_Showcase!B2:N144,13, FALSE), IF(VLOOKUP(G1422,Sku_Consolidated!A2:S957,19,FALSE)="VAM",VLOOKUP(E1422,Store_VAM!B2:N273,13, FALSE),VLOOKUP(E1422,Store_SRP!B2:N110,13, FALSE)))</f>
      </c>
      <c r="AC1422">
        <f>IF(IFERROR(AB1422,TRUE)=TRUE, "-","OK")</f>
      </c>
      <c r="AD1422" s="8" t="s">
        <v>3001</v>
      </c>
      <c r="AE1422" s="8" t="s">
        <v>3002</v>
      </c>
      <c r="AF1422">
        <f>IF(IFERROR(VLOOKUP(E1422,Store_Showcase!B2:H144,{5}, FALSE), TRUE)=TRUE, IF(IFERROR(VLOOKUP(E1422,Store_SRP!B2:H110,{5}, FALSE), TRUE)=TRUE,VLOOKUP(E1422,Store_VAM!B2:H273,{5}, FALSE),VLOOKUP(E1422,Store_SRP!B2:H110,{5}, FALSE)), VLOOKUP(E1422,Store_Showcase!B2:H144,{5}, FALSE))</f>
      </c>
      <c r="AG1422">
        <f>IF(IFERROR(VLOOKUP(E1422,Store_Showcase!B2:H144,{6}, FALSE), TRUE)=TRUE, IF(IFERROR(VLOOKUP(E1422,Store_SRP!B2:H110,{6}, FALSE), TRUE)=TRUE,VLOOKUP(E1422,Store_VAM!B2:H273,{6}, FALSE),VLOOKUP(E1422,Store_SRP!B2:H110,{6}, FALSE)), VLOOKUP(E1422,Store_Showcase!B2:H144,{6}, FALSE))</f>
      </c>
      <c r="AH1422">
        <f>VLOOKUP(G1422,Sku_Consolidated!A2:R957,18,FALSE)</f>
      </c>
      <c r="AI1422">
        <f>VLOOKUP(G1422,Sku_Consolidated!A2:S957,19,FALSE)</f>
      </c>
      <c r="AJ1422">
        <f>VLOOKUP(G1422,Sku_Consolidated!A2:T957,20,FALSE)</f>
      </c>
    </row>
    <row r="1423" spans="1:36" x14ac:dyDescent="0.25">
      <c r="A1423">
        <v>2024</v>
      </c>
      <c r="B1423" t="s">
        <v>31</v>
      </c>
      <c r="C1423" t="s">
        <v>32</v>
      </c>
      <c r="D1423" t="s">
        <v>33</v>
      </c>
      <c r="E1423">
        <v>227</v>
      </c>
      <c r="F1423">
        <f>IF(IFERROR(VLOOKUP(E1423,Store_Showcase!B2:H144,{2}, FALSE), TRUE)=TRUE, IF(IFERROR(VLOOKUP(E1423,Store_SRP!B2:H110,{2}, FALSE), TRUE)=TRUE,VLOOKUP(E1423,Store_VAM!B2:H273,{2}, FALSE),VLOOKUP(E1423,Store_SRP!B2:H110,{2}, FALSE)), VLOOKUP(E1423,Store_Showcase!B2:H144,{2}, FALSE))</f>
      </c>
      <c r="G1423">
        <v>687770</v>
      </c>
      <c r="H1423" t="s">
        <v>1487</v>
      </c>
      <c r="I1423" s="8" t="s">
        <v>2006</v>
      </c>
      <c r="J1423" t="s">
        <v>493</v>
      </c>
      <c r="K1423" s="8">
        <f>IF(J1423="PCK", I1423, 0)</f>
      </c>
      <c r="L1423" s="8">
        <f>IF(J1423="KLS", I1423, IF(J1423="PCK", I1423*VLOOKUP(G1423,Sku_Consolidated!A2:U957,21, FALSE),I1423*VLOOKUP(G1423,Sku_Consolidated!A2:U957,21, FALSE)))</f>
      </c>
      <c r="M1423" s="8">
        <f>IF(J1423="PCS", I1423, 0)</f>
      </c>
      <c r="N1423" s="8" t="s">
        <v>3003</v>
      </c>
      <c r="O1423" s="8">
        <f>N1423 * VLOOKUP(E1423&amp;VLOOKUP(G1423,Sku_Consolidated!A2:Q957,17,FALSE),Sku_CommRate!A2:E1002, 5, FALSE)</f>
      </c>
      <c r="P1423" s="8">
        <f>N1423 - O1423</f>
      </c>
      <c r="Q1423">
        <f>VLOOKUP(G1423,Sku_Consolidated!A2:G957,7, FALSE)</f>
      </c>
      <c r="R1423">
        <f>IF(IFERROR(VLOOKUP(E1423,Store_Showcase!B2:H144,7, FALSE), TRUE)=TRUE, IF(IFERROR(VLOOKUP(E1423,Store_SRP!B2:H110,7, FALSE), TRUE)=TRUE,VLOOKUP(E1423,Store_VAM!B2:H273,7, FALSE),VLOOKUP(E1423,Store_SRP!B2:H110,7, FALSE)), VLOOKUP(E1423,Store_Showcase!B2:H144,7, FALSE))</f>
      </c>
      <c r="S1423">
        <f>IF(IFERROR(VLOOKUP(E1423,Store_Showcase!B2:I144,8, FALSE), TRUE)=TRUE, IF(IFERROR(VLOOKUP(E1423,Store_SRP!B2:I110,8, FALSE), TRUE)=TRUE,VLOOKUP(E1423,Store_VAM!B2:I273,8, FALSE),VLOOKUP(E1423,Store_SRP!B2:I110,8, FALSE)), VLOOKUP(E1423,Store_Showcase!B2:I144,8, FALSE))</f>
      </c>
      <c r="T1423">
        <f>VLOOKUP(G1423,Sku_Consolidated!A2:R957,18,FALSE)</f>
      </c>
      <c r="U1423">
        <v>4806532531526</v>
      </c>
      <c r="V1423">
        <f>IF(VLOOKUP(G1423,Sku_Consolidated!A2:S957,19,FALSE)="SHOWCASE", VLOOKUP(E1423,Store_Showcase!B2:L144,11, FALSE), IF(VLOOKUP(G1423,Sku_Consolidated!A2:S957,19,FALSE)="VAM",VLOOKUP(E1423,Store_VAM!B2:L273,11, FALSE),VLOOKUP(E1423,Store_SRP!B2:L110,11, FALSE)))</f>
      </c>
      <c r="W1423">
        <f>VLOOKUP(G1423,Sku_Consolidated!A2:W957,11,FALSE)</f>
      </c>
      <c r="X1423">
        <f>VLOOKUP(G1423,Sku_Consolidated!A2:H957,8,FALSE)</f>
      </c>
      <c r="Y1423">
        <f>VLOOKUP(G1423,Sku_Consolidated!A2:I957,9,FALSE)</f>
      </c>
      <c r="Z1423" t="s">
        <v>38</v>
      </c>
      <c r="AA1423">
        <f>VLOOKUP(G1423,Sku_Consolidated!A2:E957,5,FALSE)</f>
      </c>
      <c r="AB1423">
        <f>IF(VLOOKUP(G1423,Sku_Consolidated!A2:S957,19,FALSE)="SHOWCASE", VLOOKUP(E1423,Store_Showcase!B2:N144,13, FALSE), IF(VLOOKUP(G1423,Sku_Consolidated!A2:S957,19,FALSE)="VAM",VLOOKUP(E1423,Store_VAM!B2:N273,13, FALSE),VLOOKUP(E1423,Store_SRP!B2:N110,13, FALSE)))</f>
      </c>
      <c r="AC1423">
        <f>IF(IFERROR(AB1423,TRUE)=TRUE, "-","OK")</f>
      </c>
      <c r="AD1423" s="8" t="s">
        <v>3004</v>
      </c>
      <c r="AE1423" s="8" t="s">
        <v>3005</v>
      </c>
      <c r="AF1423">
        <f>IF(IFERROR(VLOOKUP(E1423,Store_Showcase!B2:H144,{5}, FALSE), TRUE)=TRUE, IF(IFERROR(VLOOKUP(E1423,Store_SRP!B2:H110,{5}, FALSE), TRUE)=TRUE,VLOOKUP(E1423,Store_VAM!B2:H273,{5}, FALSE),VLOOKUP(E1423,Store_SRP!B2:H110,{5}, FALSE)), VLOOKUP(E1423,Store_Showcase!B2:H144,{5}, FALSE))</f>
      </c>
      <c r="AG1423">
        <f>IF(IFERROR(VLOOKUP(E1423,Store_Showcase!B2:H144,{6}, FALSE), TRUE)=TRUE, IF(IFERROR(VLOOKUP(E1423,Store_SRP!B2:H110,{6}, FALSE), TRUE)=TRUE,VLOOKUP(E1423,Store_VAM!B2:H273,{6}, FALSE),VLOOKUP(E1423,Store_SRP!B2:H110,{6}, FALSE)), VLOOKUP(E1423,Store_Showcase!B2:H144,{6}, FALSE))</f>
      </c>
      <c r="AH1423">
        <f>VLOOKUP(G1423,Sku_Consolidated!A2:R957,18,FALSE)</f>
      </c>
      <c r="AI1423">
        <f>VLOOKUP(G1423,Sku_Consolidated!A2:S957,19,FALSE)</f>
      </c>
      <c r="AJ1423">
        <f>VLOOKUP(G1423,Sku_Consolidated!A2:T957,20,FALSE)</f>
      </c>
    </row>
    <row r="1424" spans="1:36" x14ac:dyDescent="0.25">
      <c r="A1424">
        <v>2024</v>
      </c>
      <c r="B1424" t="s">
        <v>31</v>
      </c>
      <c r="C1424" t="s">
        <v>32</v>
      </c>
      <c r="D1424" t="s">
        <v>33</v>
      </c>
      <c r="E1424">
        <v>201</v>
      </c>
      <c r="F1424">
        <f>IF(IFERROR(VLOOKUP(E1424,Store_Showcase!B2:H144,{2}, FALSE), TRUE)=TRUE, IF(IFERROR(VLOOKUP(E1424,Store_SRP!B2:H110,{2}, FALSE), TRUE)=TRUE,VLOOKUP(E1424,Store_VAM!B2:H273,{2}, FALSE),VLOOKUP(E1424,Store_SRP!B2:H110,{2}, FALSE)), VLOOKUP(E1424,Store_Showcase!B2:H144,{2}, FALSE))</f>
      </c>
      <c r="G1424">
        <v>687770</v>
      </c>
      <c r="H1424" t="s">
        <v>1487</v>
      </c>
      <c r="I1424" s="8" t="s">
        <v>2006</v>
      </c>
      <c r="J1424" t="s">
        <v>493</v>
      </c>
      <c r="K1424" s="8">
        <f>IF(J1424="PCK", I1424, 0)</f>
      </c>
      <c r="L1424" s="8">
        <f>IF(J1424="KLS", I1424, IF(J1424="PCK", I1424*VLOOKUP(G1424,Sku_Consolidated!A2:U957,21, FALSE),I1424*VLOOKUP(G1424,Sku_Consolidated!A2:U957,21, FALSE)))</f>
      </c>
      <c r="M1424" s="8">
        <f>IF(J1424="PCS", I1424, 0)</f>
      </c>
      <c r="N1424" s="8" t="s">
        <v>3003</v>
      </c>
      <c r="O1424" s="8">
        <f>N1424 * VLOOKUP(E1424&amp;VLOOKUP(G1424,Sku_Consolidated!A2:Q957,17,FALSE),Sku_CommRate!A2:E1002, 5, FALSE)</f>
      </c>
      <c r="P1424" s="8">
        <f>N1424 - O1424</f>
      </c>
      <c r="Q1424">
        <f>VLOOKUP(G1424,Sku_Consolidated!A2:G957,7, FALSE)</f>
      </c>
      <c r="R1424">
        <f>IF(IFERROR(VLOOKUP(E1424,Store_Showcase!B2:H144,7, FALSE), TRUE)=TRUE, IF(IFERROR(VLOOKUP(E1424,Store_SRP!B2:H110,7, FALSE), TRUE)=TRUE,VLOOKUP(E1424,Store_VAM!B2:H273,7, FALSE),VLOOKUP(E1424,Store_SRP!B2:H110,7, FALSE)), VLOOKUP(E1424,Store_Showcase!B2:H144,7, FALSE))</f>
      </c>
      <c r="S1424">
        <f>IF(IFERROR(VLOOKUP(E1424,Store_Showcase!B2:I144,8, FALSE), TRUE)=TRUE, IF(IFERROR(VLOOKUP(E1424,Store_SRP!B2:I110,8, FALSE), TRUE)=TRUE,VLOOKUP(E1424,Store_VAM!B2:I273,8, FALSE),VLOOKUP(E1424,Store_SRP!B2:I110,8, FALSE)), VLOOKUP(E1424,Store_Showcase!B2:I144,8, FALSE))</f>
      </c>
      <c r="T1424">
        <f>VLOOKUP(G1424,Sku_Consolidated!A2:R957,18,FALSE)</f>
      </c>
      <c r="U1424">
        <v>4806532531526</v>
      </c>
      <c r="V1424">
        <f>IF(VLOOKUP(G1424,Sku_Consolidated!A2:S957,19,FALSE)="SHOWCASE", VLOOKUP(E1424,Store_Showcase!B2:L144,11, FALSE), IF(VLOOKUP(G1424,Sku_Consolidated!A2:S957,19,FALSE)="VAM",VLOOKUP(E1424,Store_VAM!B2:L273,11, FALSE),VLOOKUP(E1424,Store_SRP!B2:L110,11, FALSE)))</f>
      </c>
      <c r="W1424">
        <f>VLOOKUP(G1424,Sku_Consolidated!A2:W957,11,FALSE)</f>
      </c>
      <c r="X1424">
        <f>VLOOKUP(G1424,Sku_Consolidated!A2:H957,8,FALSE)</f>
      </c>
      <c r="Y1424">
        <f>VLOOKUP(G1424,Sku_Consolidated!A2:I957,9,FALSE)</f>
      </c>
      <c r="Z1424" t="s">
        <v>38</v>
      </c>
      <c r="AA1424">
        <f>VLOOKUP(G1424,Sku_Consolidated!A2:E957,5,FALSE)</f>
      </c>
      <c r="AB1424">
        <f>IF(VLOOKUP(G1424,Sku_Consolidated!A2:S957,19,FALSE)="SHOWCASE", VLOOKUP(E1424,Store_Showcase!B2:N144,13, FALSE), IF(VLOOKUP(G1424,Sku_Consolidated!A2:S957,19,FALSE)="VAM",VLOOKUP(E1424,Store_VAM!B2:N273,13, FALSE),VLOOKUP(E1424,Store_SRP!B2:N110,13, FALSE)))</f>
      </c>
      <c r="AC1424">
        <f>IF(IFERROR(AB1424,TRUE)=TRUE, "-","OK")</f>
      </c>
      <c r="AD1424" s="8" t="s">
        <v>3004</v>
      </c>
      <c r="AE1424" s="8" t="s">
        <v>3005</v>
      </c>
      <c r="AF1424">
        <f>IF(IFERROR(VLOOKUP(E1424,Store_Showcase!B2:H144,{5}, FALSE), TRUE)=TRUE, IF(IFERROR(VLOOKUP(E1424,Store_SRP!B2:H110,{5}, FALSE), TRUE)=TRUE,VLOOKUP(E1424,Store_VAM!B2:H273,{5}, FALSE),VLOOKUP(E1424,Store_SRP!B2:H110,{5}, FALSE)), VLOOKUP(E1424,Store_Showcase!B2:H144,{5}, FALSE))</f>
      </c>
      <c r="AG1424">
        <f>IF(IFERROR(VLOOKUP(E1424,Store_Showcase!B2:H144,{6}, FALSE), TRUE)=TRUE, IF(IFERROR(VLOOKUP(E1424,Store_SRP!B2:H110,{6}, FALSE), TRUE)=TRUE,VLOOKUP(E1424,Store_VAM!B2:H273,{6}, FALSE),VLOOKUP(E1424,Store_SRP!B2:H110,{6}, FALSE)), VLOOKUP(E1424,Store_Showcase!B2:H144,{6}, FALSE))</f>
      </c>
      <c r="AH1424">
        <f>VLOOKUP(G1424,Sku_Consolidated!A2:R957,18,FALSE)</f>
      </c>
      <c r="AI1424">
        <f>VLOOKUP(G1424,Sku_Consolidated!A2:S957,19,FALSE)</f>
      </c>
      <c r="AJ1424">
        <f>VLOOKUP(G1424,Sku_Consolidated!A2:T957,20,FALSE)</f>
      </c>
    </row>
    <row r="1425" spans="1:36" x14ac:dyDescent="0.25">
      <c r="A1425">
        <v>2024</v>
      </c>
      <c r="B1425" t="s">
        <v>31</v>
      </c>
      <c r="C1425" t="s">
        <v>32</v>
      </c>
      <c r="D1425" t="s">
        <v>33</v>
      </c>
      <c r="E1425">
        <v>702</v>
      </c>
      <c r="F1425">
        <f>IF(IFERROR(VLOOKUP(E1425,Store_Showcase!B2:H144,{2}, FALSE), TRUE)=TRUE, IF(IFERROR(VLOOKUP(E1425,Store_SRP!B2:H110,{2}, FALSE), TRUE)=TRUE,VLOOKUP(E1425,Store_VAM!B2:H273,{2}, FALSE),VLOOKUP(E1425,Store_SRP!B2:H110,{2}, FALSE)), VLOOKUP(E1425,Store_Showcase!B2:H144,{2}, FALSE))</f>
      </c>
      <c r="G1425">
        <v>687771</v>
      </c>
      <c r="H1425" t="s">
        <v>1194</v>
      </c>
      <c r="I1425" s="8" t="s">
        <v>2006</v>
      </c>
      <c r="J1425" t="s">
        <v>493</v>
      </c>
      <c r="K1425" s="8">
        <f>IF(J1425="PCK", I1425, 0)</f>
      </c>
      <c r="L1425" s="8">
        <f>IF(J1425="KLS", I1425, IF(J1425="PCK", I1425*VLOOKUP(G1425,Sku_Consolidated!A2:U957,21, FALSE),I1425*VLOOKUP(G1425,Sku_Consolidated!A2:U957,21, FALSE)))</f>
      </c>
      <c r="M1425" s="8">
        <f>IF(J1425="PCS", I1425, 0)</f>
      </c>
      <c r="N1425" s="8" t="s">
        <v>3006</v>
      </c>
      <c r="O1425" s="8">
        <f>N1425 * VLOOKUP(E1425&amp;VLOOKUP(G1425,Sku_Consolidated!A2:Q957,17,FALSE),Sku_CommRate!A2:E1002, 5, FALSE)</f>
      </c>
      <c r="P1425" s="8">
        <f>N1425 - O1425</f>
      </c>
      <c r="Q1425">
        <f>VLOOKUP(G1425,Sku_Consolidated!A2:G957,7, FALSE)</f>
      </c>
      <c r="R1425">
        <f>IF(IFERROR(VLOOKUP(E1425,Store_Showcase!B2:H144,7, FALSE), TRUE)=TRUE, IF(IFERROR(VLOOKUP(E1425,Store_SRP!B2:H110,7, FALSE), TRUE)=TRUE,VLOOKUP(E1425,Store_VAM!B2:H273,7, FALSE),VLOOKUP(E1425,Store_SRP!B2:H110,7, FALSE)), VLOOKUP(E1425,Store_Showcase!B2:H144,7, FALSE))</f>
      </c>
      <c r="S1425">
        <f>IF(IFERROR(VLOOKUP(E1425,Store_Showcase!B2:I144,8, FALSE), TRUE)=TRUE, IF(IFERROR(VLOOKUP(E1425,Store_SRP!B2:I110,8, FALSE), TRUE)=TRUE,VLOOKUP(E1425,Store_VAM!B2:I273,8, FALSE),VLOOKUP(E1425,Store_SRP!B2:I110,8, FALSE)), VLOOKUP(E1425,Store_Showcase!B2:I144,8, FALSE))</f>
      </c>
      <c r="T1425">
        <f>VLOOKUP(G1425,Sku_Consolidated!A2:R957,18,FALSE)</f>
      </c>
      <c r="U1425">
        <v>4806532531533</v>
      </c>
      <c r="V1425">
        <f>IF(VLOOKUP(G1425,Sku_Consolidated!A2:S957,19,FALSE)="SHOWCASE", VLOOKUP(E1425,Store_Showcase!B2:L144,11, FALSE), IF(VLOOKUP(G1425,Sku_Consolidated!A2:S957,19,FALSE)="VAM",VLOOKUP(E1425,Store_VAM!B2:L273,11, FALSE),VLOOKUP(E1425,Store_SRP!B2:L110,11, FALSE)))</f>
      </c>
      <c r="W1425">
        <f>VLOOKUP(G1425,Sku_Consolidated!A2:W957,11,FALSE)</f>
      </c>
      <c r="X1425">
        <f>VLOOKUP(G1425,Sku_Consolidated!A2:H957,8,FALSE)</f>
      </c>
      <c r="Y1425">
        <f>VLOOKUP(G1425,Sku_Consolidated!A2:I957,9,FALSE)</f>
      </c>
      <c r="Z1425" t="s">
        <v>38</v>
      </c>
      <c r="AA1425">
        <f>VLOOKUP(G1425,Sku_Consolidated!A2:E957,5,FALSE)</f>
      </c>
      <c r="AB1425">
        <f>IF(VLOOKUP(G1425,Sku_Consolidated!A2:S957,19,FALSE)="SHOWCASE", VLOOKUP(E1425,Store_Showcase!B2:N144,13, FALSE), IF(VLOOKUP(G1425,Sku_Consolidated!A2:S957,19,FALSE)="VAM",VLOOKUP(E1425,Store_VAM!B2:N273,13, FALSE),VLOOKUP(E1425,Store_SRP!B2:N110,13, FALSE)))</f>
      </c>
      <c r="AC1425">
        <f>IF(IFERROR(AB1425,TRUE)=TRUE, "-","OK")</f>
      </c>
      <c r="AD1425" s="8" t="s">
        <v>3007</v>
      </c>
      <c r="AE1425" s="8" t="s">
        <v>3008</v>
      </c>
      <c r="AF1425">
        <f>IF(IFERROR(VLOOKUP(E1425,Store_Showcase!B2:H144,{5}, FALSE), TRUE)=TRUE, IF(IFERROR(VLOOKUP(E1425,Store_SRP!B2:H110,{5}, FALSE), TRUE)=TRUE,VLOOKUP(E1425,Store_VAM!B2:H273,{5}, FALSE),VLOOKUP(E1425,Store_SRP!B2:H110,{5}, FALSE)), VLOOKUP(E1425,Store_Showcase!B2:H144,{5}, FALSE))</f>
      </c>
      <c r="AG1425">
        <f>IF(IFERROR(VLOOKUP(E1425,Store_Showcase!B2:H144,{6}, FALSE), TRUE)=TRUE, IF(IFERROR(VLOOKUP(E1425,Store_SRP!B2:H110,{6}, FALSE), TRUE)=TRUE,VLOOKUP(E1425,Store_VAM!B2:H273,{6}, FALSE),VLOOKUP(E1425,Store_SRP!B2:H110,{6}, FALSE)), VLOOKUP(E1425,Store_Showcase!B2:H144,{6}, FALSE))</f>
      </c>
      <c r="AH1425">
        <f>VLOOKUP(G1425,Sku_Consolidated!A2:R957,18,FALSE)</f>
      </c>
      <c r="AI1425">
        <f>VLOOKUP(G1425,Sku_Consolidated!A2:S957,19,FALSE)</f>
      </c>
      <c r="AJ1425">
        <f>VLOOKUP(G1425,Sku_Consolidated!A2:T957,20,FALSE)</f>
      </c>
    </row>
    <row r="1426" spans="1:36" x14ac:dyDescent="0.25">
      <c r="A1426">
        <v>2024</v>
      </c>
      <c r="B1426" t="s">
        <v>31</v>
      </c>
      <c r="C1426" t="s">
        <v>32</v>
      </c>
      <c r="D1426" t="s">
        <v>33</v>
      </c>
      <c r="E1426">
        <v>218</v>
      </c>
      <c r="F1426">
        <f>IF(IFERROR(VLOOKUP(E1426,Store_Showcase!B2:H144,{2}, FALSE), TRUE)=TRUE, IF(IFERROR(VLOOKUP(E1426,Store_SRP!B2:H110,{2}, FALSE), TRUE)=TRUE,VLOOKUP(E1426,Store_VAM!B2:H273,{2}, FALSE),VLOOKUP(E1426,Store_SRP!B2:H110,{2}, FALSE)), VLOOKUP(E1426,Store_Showcase!B2:H144,{2}, FALSE))</f>
      </c>
      <c r="G1426">
        <v>687771</v>
      </c>
      <c r="H1426" t="s">
        <v>1194</v>
      </c>
      <c r="I1426" s="8" t="s">
        <v>2006</v>
      </c>
      <c r="J1426" t="s">
        <v>493</v>
      </c>
      <c r="K1426" s="8">
        <f>IF(J1426="PCK", I1426, 0)</f>
      </c>
      <c r="L1426" s="8">
        <f>IF(J1426="KLS", I1426, IF(J1426="PCK", I1426*VLOOKUP(G1426,Sku_Consolidated!A2:U957,21, FALSE),I1426*VLOOKUP(G1426,Sku_Consolidated!A2:U957,21, FALSE)))</f>
      </c>
      <c r="M1426" s="8">
        <f>IF(J1426="PCS", I1426, 0)</f>
      </c>
      <c r="N1426" s="8" t="s">
        <v>3006</v>
      </c>
      <c r="O1426" s="8">
        <f>N1426 * VLOOKUP(E1426&amp;VLOOKUP(G1426,Sku_Consolidated!A2:Q957,17,FALSE),Sku_CommRate!A2:E1002, 5, FALSE)</f>
      </c>
      <c r="P1426" s="8">
        <f>N1426 - O1426</f>
      </c>
      <c r="Q1426">
        <f>VLOOKUP(G1426,Sku_Consolidated!A2:G957,7, FALSE)</f>
      </c>
      <c r="R1426">
        <f>IF(IFERROR(VLOOKUP(E1426,Store_Showcase!B2:H144,7, FALSE), TRUE)=TRUE, IF(IFERROR(VLOOKUP(E1426,Store_SRP!B2:H110,7, FALSE), TRUE)=TRUE,VLOOKUP(E1426,Store_VAM!B2:H273,7, FALSE),VLOOKUP(E1426,Store_SRP!B2:H110,7, FALSE)), VLOOKUP(E1426,Store_Showcase!B2:H144,7, FALSE))</f>
      </c>
      <c r="S1426">
        <f>IF(IFERROR(VLOOKUP(E1426,Store_Showcase!B2:I144,8, FALSE), TRUE)=TRUE, IF(IFERROR(VLOOKUP(E1426,Store_SRP!B2:I110,8, FALSE), TRUE)=TRUE,VLOOKUP(E1426,Store_VAM!B2:I273,8, FALSE),VLOOKUP(E1426,Store_SRP!B2:I110,8, FALSE)), VLOOKUP(E1426,Store_Showcase!B2:I144,8, FALSE))</f>
      </c>
      <c r="T1426">
        <f>VLOOKUP(G1426,Sku_Consolidated!A2:R957,18,FALSE)</f>
      </c>
      <c r="U1426">
        <v>4806532531533</v>
      </c>
      <c r="V1426">
        <f>IF(VLOOKUP(G1426,Sku_Consolidated!A2:S957,19,FALSE)="SHOWCASE", VLOOKUP(E1426,Store_Showcase!B2:L144,11, FALSE), IF(VLOOKUP(G1426,Sku_Consolidated!A2:S957,19,FALSE)="VAM",VLOOKUP(E1426,Store_VAM!B2:L273,11, FALSE),VLOOKUP(E1426,Store_SRP!B2:L110,11, FALSE)))</f>
      </c>
      <c r="W1426">
        <f>VLOOKUP(G1426,Sku_Consolidated!A2:W957,11,FALSE)</f>
      </c>
      <c r="X1426">
        <f>VLOOKUP(G1426,Sku_Consolidated!A2:H957,8,FALSE)</f>
      </c>
      <c r="Y1426">
        <f>VLOOKUP(G1426,Sku_Consolidated!A2:I957,9,FALSE)</f>
      </c>
      <c r="Z1426" t="s">
        <v>38</v>
      </c>
      <c r="AA1426">
        <f>VLOOKUP(G1426,Sku_Consolidated!A2:E957,5,FALSE)</f>
      </c>
      <c r="AB1426">
        <f>IF(VLOOKUP(G1426,Sku_Consolidated!A2:S957,19,FALSE)="SHOWCASE", VLOOKUP(E1426,Store_Showcase!B2:N144,13, FALSE), IF(VLOOKUP(G1426,Sku_Consolidated!A2:S957,19,FALSE)="VAM",VLOOKUP(E1426,Store_VAM!B2:N273,13, FALSE),VLOOKUP(E1426,Store_SRP!B2:N110,13, FALSE)))</f>
      </c>
      <c r="AC1426">
        <f>IF(IFERROR(AB1426,TRUE)=TRUE, "-","OK")</f>
      </c>
      <c r="AD1426" s="8" t="s">
        <v>3007</v>
      </c>
      <c r="AE1426" s="8" t="s">
        <v>3008</v>
      </c>
      <c r="AF1426">
        <f>IF(IFERROR(VLOOKUP(E1426,Store_Showcase!B2:H144,{5}, FALSE), TRUE)=TRUE, IF(IFERROR(VLOOKUP(E1426,Store_SRP!B2:H110,{5}, FALSE), TRUE)=TRUE,VLOOKUP(E1426,Store_VAM!B2:H273,{5}, FALSE),VLOOKUP(E1426,Store_SRP!B2:H110,{5}, FALSE)), VLOOKUP(E1426,Store_Showcase!B2:H144,{5}, FALSE))</f>
      </c>
      <c r="AG1426">
        <f>IF(IFERROR(VLOOKUP(E1426,Store_Showcase!B2:H144,{6}, FALSE), TRUE)=TRUE, IF(IFERROR(VLOOKUP(E1426,Store_SRP!B2:H110,{6}, FALSE), TRUE)=TRUE,VLOOKUP(E1426,Store_VAM!B2:H273,{6}, FALSE),VLOOKUP(E1426,Store_SRP!B2:H110,{6}, FALSE)), VLOOKUP(E1426,Store_Showcase!B2:H144,{6}, FALSE))</f>
      </c>
      <c r="AH1426">
        <f>VLOOKUP(G1426,Sku_Consolidated!A2:R957,18,FALSE)</f>
      </c>
      <c r="AI1426">
        <f>VLOOKUP(G1426,Sku_Consolidated!A2:S957,19,FALSE)</f>
      </c>
      <c r="AJ1426">
        <f>VLOOKUP(G1426,Sku_Consolidated!A2:T957,20,FALSE)</f>
      </c>
    </row>
    <row r="1427" spans="1:36" x14ac:dyDescent="0.25">
      <c r="A1427">
        <v>2024</v>
      </c>
      <c r="B1427" t="s">
        <v>31</v>
      </c>
      <c r="C1427" t="s">
        <v>32</v>
      </c>
      <c r="D1427" t="s">
        <v>33</v>
      </c>
      <c r="E1427">
        <v>258</v>
      </c>
      <c r="F1427">
        <f>IF(IFERROR(VLOOKUP(E1427,Store_Showcase!B2:H144,{2}, FALSE), TRUE)=TRUE, IF(IFERROR(VLOOKUP(E1427,Store_SRP!B2:H110,{2}, FALSE), TRUE)=TRUE,VLOOKUP(E1427,Store_VAM!B2:H273,{2}, FALSE),VLOOKUP(E1427,Store_SRP!B2:H110,{2}, FALSE)), VLOOKUP(E1427,Store_Showcase!B2:H144,{2}, FALSE))</f>
      </c>
      <c r="G1427">
        <v>687771</v>
      </c>
      <c r="H1427" t="s">
        <v>1194</v>
      </c>
      <c r="I1427" s="8" t="s">
        <v>2006</v>
      </c>
      <c r="J1427" t="s">
        <v>493</v>
      </c>
      <c r="K1427" s="8">
        <f>IF(J1427="PCK", I1427, 0)</f>
      </c>
      <c r="L1427" s="8">
        <f>IF(J1427="KLS", I1427, IF(J1427="PCK", I1427*VLOOKUP(G1427,Sku_Consolidated!A2:U957,21, FALSE),I1427*VLOOKUP(G1427,Sku_Consolidated!A2:U957,21, FALSE)))</f>
      </c>
      <c r="M1427" s="8">
        <f>IF(J1427="PCS", I1427, 0)</f>
      </c>
      <c r="N1427" s="8" t="s">
        <v>3006</v>
      </c>
      <c r="O1427" s="8">
        <f>N1427 * VLOOKUP(E1427&amp;VLOOKUP(G1427,Sku_Consolidated!A2:Q957,17,FALSE),Sku_CommRate!A2:E1002, 5, FALSE)</f>
      </c>
      <c r="P1427" s="8">
        <f>N1427 - O1427</f>
      </c>
      <c r="Q1427">
        <f>VLOOKUP(G1427,Sku_Consolidated!A2:G957,7, FALSE)</f>
      </c>
      <c r="R1427">
        <f>IF(IFERROR(VLOOKUP(E1427,Store_Showcase!B2:H144,7, FALSE), TRUE)=TRUE, IF(IFERROR(VLOOKUP(E1427,Store_SRP!B2:H110,7, FALSE), TRUE)=TRUE,VLOOKUP(E1427,Store_VAM!B2:H273,7, FALSE),VLOOKUP(E1427,Store_SRP!B2:H110,7, FALSE)), VLOOKUP(E1427,Store_Showcase!B2:H144,7, FALSE))</f>
      </c>
      <c r="S1427">
        <f>IF(IFERROR(VLOOKUP(E1427,Store_Showcase!B2:I144,8, FALSE), TRUE)=TRUE, IF(IFERROR(VLOOKUP(E1427,Store_SRP!B2:I110,8, FALSE), TRUE)=TRUE,VLOOKUP(E1427,Store_VAM!B2:I273,8, FALSE),VLOOKUP(E1427,Store_SRP!B2:I110,8, FALSE)), VLOOKUP(E1427,Store_Showcase!B2:I144,8, FALSE))</f>
      </c>
      <c r="T1427">
        <f>VLOOKUP(G1427,Sku_Consolidated!A2:R957,18,FALSE)</f>
      </c>
      <c r="U1427">
        <v>4806532531533</v>
      </c>
      <c r="V1427">
        <f>IF(VLOOKUP(G1427,Sku_Consolidated!A2:S957,19,FALSE)="SHOWCASE", VLOOKUP(E1427,Store_Showcase!B2:L144,11, FALSE), IF(VLOOKUP(G1427,Sku_Consolidated!A2:S957,19,FALSE)="VAM",VLOOKUP(E1427,Store_VAM!B2:L273,11, FALSE),VLOOKUP(E1427,Store_SRP!B2:L110,11, FALSE)))</f>
      </c>
      <c r="W1427">
        <f>VLOOKUP(G1427,Sku_Consolidated!A2:W957,11,FALSE)</f>
      </c>
      <c r="X1427">
        <f>VLOOKUP(G1427,Sku_Consolidated!A2:H957,8,FALSE)</f>
      </c>
      <c r="Y1427">
        <f>VLOOKUP(G1427,Sku_Consolidated!A2:I957,9,FALSE)</f>
      </c>
      <c r="Z1427" t="s">
        <v>38</v>
      </c>
      <c r="AA1427">
        <f>VLOOKUP(G1427,Sku_Consolidated!A2:E957,5,FALSE)</f>
      </c>
      <c r="AB1427">
        <f>IF(VLOOKUP(G1427,Sku_Consolidated!A2:S957,19,FALSE)="SHOWCASE", VLOOKUP(E1427,Store_Showcase!B2:N144,13, FALSE), IF(VLOOKUP(G1427,Sku_Consolidated!A2:S957,19,FALSE)="VAM",VLOOKUP(E1427,Store_VAM!B2:N273,13, FALSE),VLOOKUP(E1427,Store_SRP!B2:N110,13, FALSE)))</f>
      </c>
      <c r="AC1427">
        <f>IF(IFERROR(AB1427,TRUE)=TRUE, "-","OK")</f>
      </c>
      <c r="AD1427" s="8" t="s">
        <v>3007</v>
      </c>
      <c r="AE1427" s="8" t="s">
        <v>3008</v>
      </c>
      <c r="AF1427">
        <f>IF(IFERROR(VLOOKUP(E1427,Store_Showcase!B2:H144,{5}, FALSE), TRUE)=TRUE, IF(IFERROR(VLOOKUP(E1427,Store_SRP!B2:H110,{5}, FALSE), TRUE)=TRUE,VLOOKUP(E1427,Store_VAM!B2:H273,{5}, FALSE),VLOOKUP(E1427,Store_SRP!B2:H110,{5}, FALSE)), VLOOKUP(E1427,Store_Showcase!B2:H144,{5}, FALSE))</f>
      </c>
      <c r="AG1427">
        <f>IF(IFERROR(VLOOKUP(E1427,Store_Showcase!B2:H144,{6}, FALSE), TRUE)=TRUE, IF(IFERROR(VLOOKUP(E1427,Store_SRP!B2:H110,{6}, FALSE), TRUE)=TRUE,VLOOKUP(E1427,Store_VAM!B2:H273,{6}, FALSE),VLOOKUP(E1427,Store_SRP!B2:H110,{6}, FALSE)), VLOOKUP(E1427,Store_Showcase!B2:H144,{6}, FALSE))</f>
      </c>
      <c r="AH1427">
        <f>VLOOKUP(G1427,Sku_Consolidated!A2:R957,18,FALSE)</f>
      </c>
      <c r="AI1427">
        <f>VLOOKUP(G1427,Sku_Consolidated!A2:S957,19,FALSE)</f>
      </c>
      <c r="AJ1427">
        <f>VLOOKUP(G1427,Sku_Consolidated!A2:T957,20,FALSE)</f>
      </c>
    </row>
    <row r="1428" spans="1:36" x14ac:dyDescent="0.25">
      <c r="A1428">
        <v>2024</v>
      </c>
      <c r="B1428" t="s">
        <v>31</v>
      </c>
      <c r="C1428" t="s">
        <v>32</v>
      </c>
      <c r="D1428" t="s">
        <v>33</v>
      </c>
      <c r="E1428">
        <v>136</v>
      </c>
      <c r="F1428">
        <f>IF(IFERROR(VLOOKUP(E1428,Store_Showcase!B2:H144,{2}, FALSE), TRUE)=TRUE, IF(IFERROR(VLOOKUP(E1428,Store_SRP!B2:H110,{2}, FALSE), TRUE)=TRUE,VLOOKUP(E1428,Store_VAM!B2:H273,{2}, FALSE),VLOOKUP(E1428,Store_SRP!B2:H110,{2}, FALSE)), VLOOKUP(E1428,Store_Showcase!B2:H144,{2}, FALSE))</f>
      </c>
      <c r="G1428">
        <v>687771</v>
      </c>
      <c r="H1428" t="s">
        <v>1194</v>
      </c>
      <c r="I1428" s="8" t="s">
        <v>2006</v>
      </c>
      <c r="J1428" t="s">
        <v>493</v>
      </c>
      <c r="K1428" s="8">
        <f>IF(J1428="PCK", I1428, 0)</f>
      </c>
      <c r="L1428" s="8">
        <f>IF(J1428="KLS", I1428, IF(J1428="PCK", I1428*VLOOKUP(G1428,Sku_Consolidated!A2:U957,21, FALSE),I1428*VLOOKUP(G1428,Sku_Consolidated!A2:U957,21, FALSE)))</f>
      </c>
      <c r="M1428" s="8">
        <f>IF(J1428="PCS", I1428, 0)</f>
      </c>
      <c r="N1428" s="8" t="s">
        <v>3006</v>
      </c>
      <c r="O1428" s="8">
        <f>N1428 * VLOOKUP(E1428&amp;VLOOKUP(G1428,Sku_Consolidated!A2:Q957,17,FALSE),Sku_CommRate!A2:E1002, 5, FALSE)</f>
      </c>
      <c r="P1428" s="8">
        <f>N1428 - O1428</f>
      </c>
      <c r="Q1428">
        <f>VLOOKUP(G1428,Sku_Consolidated!A2:G957,7, FALSE)</f>
      </c>
      <c r="R1428">
        <f>IF(IFERROR(VLOOKUP(E1428,Store_Showcase!B2:H144,7, FALSE), TRUE)=TRUE, IF(IFERROR(VLOOKUP(E1428,Store_SRP!B2:H110,7, FALSE), TRUE)=TRUE,VLOOKUP(E1428,Store_VAM!B2:H273,7, FALSE),VLOOKUP(E1428,Store_SRP!B2:H110,7, FALSE)), VLOOKUP(E1428,Store_Showcase!B2:H144,7, FALSE))</f>
      </c>
      <c r="S1428">
        <f>IF(IFERROR(VLOOKUP(E1428,Store_Showcase!B2:I144,8, FALSE), TRUE)=TRUE, IF(IFERROR(VLOOKUP(E1428,Store_SRP!B2:I110,8, FALSE), TRUE)=TRUE,VLOOKUP(E1428,Store_VAM!B2:I273,8, FALSE),VLOOKUP(E1428,Store_SRP!B2:I110,8, FALSE)), VLOOKUP(E1428,Store_Showcase!B2:I144,8, FALSE))</f>
      </c>
      <c r="T1428">
        <f>VLOOKUP(G1428,Sku_Consolidated!A2:R957,18,FALSE)</f>
      </c>
      <c r="U1428">
        <v>4806532531533</v>
      </c>
      <c r="V1428">
        <f>IF(VLOOKUP(G1428,Sku_Consolidated!A2:S957,19,FALSE)="SHOWCASE", VLOOKUP(E1428,Store_Showcase!B2:L144,11, FALSE), IF(VLOOKUP(G1428,Sku_Consolidated!A2:S957,19,FALSE)="VAM",VLOOKUP(E1428,Store_VAM!B2:L273,11, FALSE),VLOOKUP(E1428,Store_SRP!B2:L110,11, FALSE)))</f>
      </c>
      <c r="W1428">
        <f>VLOOKUP(G1428,Sku_Consolidated!A2:W957,11,FALSE)</f>
      </c>
      <c r="X1428">
        <f>VLOOKUP(G1428,Sku_Consolidated!A2:H957,8,FALSE)</f>
      </c>
      <c r="Y1428">
        <f>VLOOKUP(G1428,Sku_Consolidated!A2:I957,9,FALSE)</f>
      </c>
      <c r="Z1428" t="s">
        <v>38</v>
      </c>
      <c r="AA1428">
        <f>VLOOKUP(G1428,Sku_Consolidated!A2:E957,5,FALSE)</f>
      </c>
      <c r="AB1428">
        <f>IF(VLOOKUP(G1428,Sku_Consolidated!A2:S957,19,FALSE)="SHOWCASE", VLOOKUP(E1428,Store_Showcase!B2:N144,13, FALSE), IF(VLOOKUP(G1428,Sku_Consolidated!A2:S957,19,FALSE)="VAM",VLOOKUP(E1428,Store_VAM!B2:N273,13, FALSE),VLOOKUP(E1428,Store_SRP!B2:N110,13, FALSE)))</f>
      </c>
      <c r="AC1428">
        <f>IF(IFERROR(AB1428,TRUE)=TRUE, "-","OK")</f>
      </c>
      <c r="AD1428" s="8" t="s">
        <v>3007</v>
      </c>
      <c r="AE1428" s="8" t="s">
        <v>3008</v>
      </c>
      <c r="AF1428">
        <f>IF(IFERROR(VLOOKUP(E1428,Store_Showcase!B2:H144,{5}, FALSE), TRUE)=TRUE, IF(IFERROR(VLOOKUP(E1428,Store_SRP!B2:H110,{5}, FALSE), TRUE)=TRUE,VLOOKUP(E1428,Store_VAM!B2:H273,{5}, FALSE),VLOOKUP(E1428,Store_SRP!B2:H110,{5}, FALSE)), VLOOKUP(E1428,Store_Showcase!B2:H144,{5}, FALSE))</f>
      </c>
      <c r="AG1428">
        <f>IF(IFERROR(VLOOKUP(E1428,Store_Showcase!B2:H144,{6}, FALSE), TRUE)=TRUE, IF(IFERROR(VLOOKUP(E1428,Store_SRP!B2:H110,{6}, FALSE), TRUE)=TRUE,VLOOKUP(E1428,Store_VAM!B2:H273,{6}, FALSE),VLOOKUP(E1428,Store_SRP!B2:H110,{6}, FALSE)), VLOOKUP(E1428,Store_Showcase!B2:H144,{6}, FALSE))</f>
      </c>
      <c r="AH1428">
        <f>VLOOKUP(G1428,Sku_Consolidated!A2:R957,18,FALSE)</f>
      </c>
      <c r="AI1428">
        <f>VLOOKUP(G1428,Sku_Consolidated!A2:S957,19,FALSE)</f>
      </c>
      <c r="AJ1428">
        <f>VLOOKUP(G1428,Sku_Consolidated!A2:T957,20,FALSE)</f>
      </c>
    </row>
    <row r="1429" spans="1:36" x14ac:dyDescent="0.25">
      <c r="A1429">
        <v>2024</v>
      </c>
      <c r="B1429" t="s">
        <v>31</v>
      </c>
      <c r="C1429" t="s">
        <v>32</v>
      </c>
      <c r="D1429" t="s">
        <v>33</v>
      </c>
      <c r="E1429">
        <v>232</v>
      </c>
      <c r="F1429">
        <f>IF(IFERROR(VLOOKUP(E1429,Store_Showcase!B2:H144,{2}, FALSE), TRUE)=TRUE, IF(IFERROR(VLOOKUP(E1429,Store_SRP!B2:H110,{2}, FALSE), TRUE)=TRUE,VLOOKUP(E1429,Store_VAM!B2:H273,{2}, FALSE),VLOOKUP(E1429,Store_SRP!B2:H110,{2}, FALSE)), VLOOKUP(E1429,Store_Showcase!B2:H144,{2}, FALSE))</f>
      </c>
      <c r="G1429">
        <v>687771</v>
      </c>
      <c r="H1429" t="s">
        <v>1194</v>
      </c>
      <c r="I1429" s="8" t="s">
        <v>2006</v>
      </c>
      <c r="J1429" t="s">
        <v>493</v>
      </c>
      <c r="K1429" s="8">
        <f>IF(J1429="PCK", I1429, 0)</f>
      </c>
      <c r="L1429" s="8">
        <f>IF(J1429="KLS", I1429, IF(J1429="PCK", I1429*VLOOKUP(G1429,Sku_Consolidated!A2:U957,21, FALSE),I1429*VLOOKUP(G1429,Sku_Consolidated!A2:U957,21, FALSE)))</f>
      </c>
      <c r="M1429" s="8">
        <f>IF(J1429="PCS", I1429, 0)</f>
      </c>
      <c r="N1429" s="8" t="s">
        <v>3006</v>
      </c>
      <c r="O1429" s="8">
        <f>N1429 * VLOOKUP(E1429&amp;VLOOKUP(G1429,Sku_Consolidated!A2:Q957,17,FALSE),Sku_CommRate!A2:E1002, 5, FALSE)</f>
      </c>
      <c r="P1429" s="8">
        <f>N1429 - O1429</f>
      </c>
      <c r="Q1429">
        <f>VLOOKUP(G1429,Sku_Consolidated!A2:G957,7, FALSE)</f>
      </c>
      <c r="R1429">
        <f>IF(IFERROR(VLOOKUP(E1429,Store_Showcase!B2:H144,7, FALSE), TRUE)=TRUE, IF(IFERROR(VLOOKUP(E1429,Store_SRP!B2:H110,7, FALSE), TRUE)=TRUE,VLOOKUP(E1429,Store_VAM!B2:H273,7, FALSE),VLOOKUP(E1429,Store_SRP!B2:H110,7, FALSE)), VLOOKUP(E1429,Store_Showcase!B2:H144,7, FALSE))</f>
      </c>
      <c r="S1429">
        <f>IF(IFERROR(VLOOKUP(E1429,Store_Showcase!B2:I144,8, FALSE), TRUE)=TRUE, IF(IFERROR(VLOOKUP(E1429,Store_SRP!B2:I110,8, FALSE), TRUE)=TRUE,VLOOKUP(E1429,Store_VAM!B2:I273,8, FALSE),VLOOKUP(E1429,Store_SRP!B2:I110,8, FALSE)), VLOOKUP(E1429,Store_Showcase!B2:I144,8, FALSE))</f>
      </c>
      <c r="T1429">
        <f>VLOOKUP(G1429,Sku_Consolidated!A2:R957,18,FALSE)</f>
      </c>
      <c r="U1429">
        <v>4806532531533</v>
      </c>
      <c r="V1429">
        <f>IF(VLOOKUP(G1429,Sku_Consolidated!A2:S957,19,FALSE)="SHOWCASE", VLOOKUP(E1429,Store_Showcase!B2:L144,11, FALSE), IF(VLOOKUP(G1429,Sku_Consolidated!A2:S957,19,FALSE)="VAM",VLOOKUP(E1429,Store_VAM!B2:L273,11, FALSE),VLOOKUP(E1429,Store_SRP!B2:L110,11, FALSE)))</f>
      </c>
      <c r="W1429">
        <f>VLOOKUP(G1429,Sku_Consolidated!A2:W957,11,FALSE)</f>
      </c>
      <c r="X1429">
        <f>VLOOKUP(G1429,Sku_Consolidated!A2:H957,8,FALSE)</f>
      </c>
      <c r="Y1429">
        <f>VLOOKUP(G1429,Sku_Consolidated!A2:I957,9,FALSE)</f>
      </c>
      <c r="Z1429" t="s">
        <v>38</v>
      </c>
      <c r="AA1429">
        <f>VLOOKUP(G1429,Sku_Consolidated!A2:E957,5,FALSE)</f>
      </c>
      <c r="AB1429">
        <f>IF(VLOOKUP(G1429,Sku_Consolidated!A2:S957,19,FALSE)="SHOWCASE", VLOOKUP(E1429,Store_Showcase!B2:N144,13, FALSE), IF(VLOOKUP(G1429,Sku_Consolidated!A2:S957,19,FALSE)="VAM",VLOOKUP(E1429,Store_VAM!B2:N273,13, FALSE),VLOOKUP(E1429,Store_SRP!B2:N110,13, FALSE)))</f>
      </c>
      <c r="AC1429">
        <f>IF(IFERROR(AB1429,TRUE)=TRUE, "-","OK")</f>
      </c>
      <c r="AD1429" s="8" t="s">
        <v>3007</v>
      </c>
      <c r="AE1429" s="8" t="s">
        <v>3008</v>
      </c>
      <c r="AF1429">
        <f>IF(IFERROR(VLOOKUP(E1429,Store_Showcase!B2:H144,{5}, FALSE), TRUE)=TRUE, IF(IFERROR(VLOOKUP(E1429,Store_SRP!B2:H110,{5}, FALSE), TRUE)=TRUE,VLOOKUP(E1429,Store_VAM!B2:H273,{5}, FALSE),VLOOKUP(E1429,Store_SRP!B2:H110,{5}, FALSE)), VLOOKUP(E1429,Store_Showcase!B2:H144,{5}, FALSE))</f>
      </c>
      <c r="AG1429">
        <f>IF(IFERROR(VLOOKUP(E1429,Store_Showcase!B2:H144,{6}, FALSE), TRUE)=TRUE, IF(IFERROR(VLOOKUP(E1429,Store_SRP!B2:H110,{6}, FALSE), TRUE)=TRUE,VLOOKUP(E1429,Store_VAM!B2:H273,{6}, FALSE),VLOOKUP(E1429,Store_SRP!B2:H110,{6}, FALSE)), VLOOKUP(E1429,Store_Showcase!B2:H144,{6}, FALSE))</f>
      </c>
      <c r="AH1429">
        <f>VLOOKUP(G1429,Sku_Consolidated!A2:R957,18,FALSE)</f>
      </c>
      <c r="AI1429">
        <f>VLOOKUP(G1429,Sku_Consolidated!A2:S957,19,FALSE)</f>
      </c>
      <c r="AJ1429">
        <f>VLOOKUP(G1429,Sku_Consolidated!A2:T957,20,FALSE)</f>
      </c>
    </row>
    <row r="1430" spans="1:36" x14ac:dyDescent="0.25">
      <c r="A1430">
        <v>2024</v>
      </c>
      <c r="B1430" t="s">
        <v>31</v>
      </c>
      <c r="C1430" t="s">
        <v>32</v>
      </c>
      <c r="D1430" t="s">
        <v>33</v>
      </c>
      <c r="E1430">
        <v>472</v>
      </c>
      <c r="F1430">
        <f>IF(IFERROR(VLOOKUP(E1430,Store_Showcase!B2:H144,{2}, FALSE), TRUE)=TRUE, IF(IFERROR(VLOOKUP(E1430,Store_SRP!B2:H110,{2}, FALSE), TRUE)=TRUE,VLOOKUP(E1430,Store_VAM!B2:H273,{2}, FALSE),VLOOKUP(E1430,Store_SRP!B2:H110,{2}, FALSE)), VLOOKUP(E1430,Store_Showcase!B2:H144,{2}, FALSE))</f>
      </c>
      <c r="G1430">
        <v>687771</v>
      </c>
      <c r="H1430" t="s">
        <v>1194</v>
      </c>
      <c r="I1430" s="8" t="s">
        <v>2006</v>
      </c>
      <c r="J1430" t="s">
        <v>493</v>
      </c>
      <c r="K1430" s="8">
        <f>IF(J1430="PCK", I1430, 0)</f>
      </c>
      <c r="L1430" s="8">
        <f>IF(J1430="KLS", I1430, IF(J1430="PCK", I1430*VLOOKUP(G1430,Sku_Consolidated!A2:U957,21, FALSE),I1430*VLOOKUP(G1430,Sku_Consolidated!A2:U957,21, FALSE)))</f>
      </c>
      <c r="M1430" s="8">
        <f>IF(J1430="PCS", I1430, 0)</f>
      </c>
      <c r="N1430" s="8" t="s">
        <v>3006</v>
      </c>
      <c r="O1430" s="8">
        <f>N1430 * VLOOKUP(E1430&amp;VLOOKUP(G1430,Sku_Consolidated!A2:Q957,17,FALSE),Sku_CommRate!A2:E1002, 5, FALSE)</f>
      </c>
      <c r="P1430" s="8">
        <f>N1430 - O1430</f>
      </c>
      <c r="Q1430">
        <f>VLOOKUP(G1430,Sku_Consolidated!A2:G957,7, FALSE)</f>
      </c>
      <c r="R1430">
        <f>IF(IFERROR(VLOOKUP(E1430,Store_Showcase!B2:H144,7, FALSE), TRUE)=TRUE, IF(IFERROR(VLOOKUP(E1430,Store_SRP!B2:H110,7, FALSE), TRUE)=TRUE,VLOOKUP(E1430,Store_VAM!B2:H273,7, FALSE),VLOOKUP(E1430,Store_SRP!B2:H110,7, FALSE)), VLOOKUP(E1430,Store_Showcase!B2:H144,7, FALSE))</f>
      </c>
      <c r="S1430">
        <f>IF(IFERROR(VLOOKUP(E1430,Store_Showcase!B2:I144,8, FALSE), TRUE)=TRUE, IF(IFERROR(VLOOKUP(E1430,Store_SRP!B2:I110,8, FALSE), TRUE)=TRUE,VLOOKUP(E1430,Store_VAM!B2:I273,8, FALSE),VLOOKUP(E1430,Store_SRP!B2:I110,8, FALSE)), VLOOKUP(E1430,Store_Showcase!B2:I144,8, FALSE))</f>
      </c>
      <c r="T1430">
        <f>VLOOKUP(G1430,Sku_Consolidated!A2:R957,18,FALSE)</f>
      </c>
      <c r="U1430">
        <v>4806532531533</v>
      </c>
      <c r="V1430">
        <f>IF(VLOOKUP(G1430,Sku_Consolidated!A2:S957,19,FALSE)="SHOWCASE", VLOOKUP(E1430,Store_Showcase!B2:L144,11, FALSE), IF(VLOOKUP(G1430,Sku_Consolidated!A2:S957,19,FALSE)="VAM",VLOOKUP(E1430,Store_VAM!B2:L273,11, FALSE),VLOOKUP(E1430,Store_SRP!B2:L110,11, FALSE)))</f>
      </c>
      <c r="W1430">
        <f>VLOOKUP(G1430,Sku_Consolidated!A2:W957,11,FALSE)</f>
      </c>
      <c r="X1430">
        <f>VLOOKUP(G1430,Sku_Consolidated!A2:H957,8,FALSE)</f>
      </c>
      <c r="Y1430">
        <f>VLOOKUP(G1430,Sku_Consolidated!A2:I957,9,FALSE)</f>
      </c>
      <c r="Z1430" t="s">
        <v>38</v>
      </c>
      <c r="AA1430">
        <f>VLOOKUP(G1430,Sku_Consolidated!A2:E957,5,FALSE)</f>
      </c>
      <c r="AB1430">
        <f>IF(VLOOKUP(G1430,Sku_Consolidated!A2:S957,19,FALSE)="SHOWCASE", VLOOKUP(E1430,Store_Showcase!B2:N144,13, FALSE), IF(VLOOKUP(G1430,Sku_Consolidated!A2:S957,19,FALSE)="VAM",VLOOKUP(E1430,Store_VAM!B2:N273,13, FALSE),VLOOKUP(E1430,Store_SRP!B2:N110,13, FALSE)))</f>
      </c>
      <c r="AC1430">
        <f>IF(IFERROR(AB1430,TRUE)=TRUE, "-","OK")</f>
      </c>
      <c r="AD1430" s="8" t="s">
        <v>3007</v>
      </c>
      <c r="AE1430" s="8" t="s">
        <v>3008</v>
      </c>
      <c r="AF1430">
        <f>IF(IFERROR(VLOOKUP(E1430,Store_Showcase!B2:H144,{5}, FALSE), TRUE)=TRUE, IF(IFERROR(VLOOKUP(E1430,Store_SRP!B2:H110,{5}, FALSE), TRUE)=TRUE,VLOOKUP(E1430,Store_VAM!B2:H273,{5}, FALSE),VLOOKUP(E1430,Store_SRP!B2:H110,{5}, FALSE)), VLOOKUP(E1430,Store_Showcase!B2:H144,{5}, FALSE))</f>
      </c>
      <c r="AG1430">
        <f>IF(IFERROR(VLOOKUP(E1430,Store_Showcase!B2:H144,{6}, FALSE), TRUE)=TRUE, IF(IFERROR(VLOOKUP(E1430,Store_SRP!B2:H110,{6}, FALSE), TRUE)=TRUE,VLOOKUP(E1430,Store_VAM!B2:H273,{6}, FALSE),VLOOKUP(E1430,Store_SRP!B2:H110,{6}, FALSE)), VLOOKUP(E1430,Store_Showcase!B2:H144,{6}, FALSE))</f>
      </c>
      <c r="AH1430">
        <f>VLOOKUP(G1430,Sku_Consolidated!A2:R957,18,FALSE)</f>
      </c>
      <c r="AI1430">
        <f>VLOOKUP(G1430,Sku_Consolidated!A2:S957,19,FALSE)</f>
      </c>
      <c r="AJ1430">
        <f>VLOOKUP(G1430,Sku_Consolidated!A2:T957,20,FALSE)</f>
      </c>
    </row>
    <row r="1431" spans="1:36" x14ac:dyDescent="0.25">
      <c r="A1431">
        <v>2024</v>
      </c>
      <c r="B1431" t="s">
        <v>31</v>
      </c>
      <c r="C1431" t="s">
        <v>32</v>
      </c>
      <c r="D1431" t="s">
        <v>33</v>
      </c>
      <c r="E1431">
        <v>262</v>
      </c>
      <c r="F1431">
        <f>IF(IFERROR(VLOOKUP(E1431,Store_Showcase!B2:H144,{2}, FALSE), TRUE)=TRUE, IF(IFERROR(VLOOKUP(E1431,Store_SRP!B2:H110,{2}, FALSE), TRUE)=TRUE,VLOOKUP(E1431,Store_VAM!B2:H273,{2}, FALSE),VLOOKUP(E1431,Store_SRP!B2:H110,{2}, FALSE)), VLOOKUP(E1431,Store_Showcase!B2:H144,{2}, FALSE))</f>
      </c>
      <c r="G1431">
        <v>655512</v>
      </c>
      <c r="H1431" t="s">
        <v>63</v>
      </c>
      <c r="I1431" s="8" t="s">
        <v>2846</v>
      </c>
      <c r="J1431" t="s">
        <v>36</v>
      </c>
      <c r="K1431" s="8">
        <f>IF(J1431="PCK", I1431, 0)</f>
      </c>
      <c r="L1431" s="8">
        <f>IF(J1431="KLS", I1431, IF(J1431="PCK", I1431*VLOOKUP(G1431,Sku_Consolidated!A2:U957,21, FALSE),I1431*VLOOKUP(G1431,Sku_Consolidated!A2:U957,21, FALSE)))</f>
      </c>
      <c r="M1431" s="8">
        <f>IF(J1431="PCS", I1431, 0)</f>
      </c>
      <c r="N1431" s="8" t="s">
        <v>3009</v>
      </c>
      <c r="O1431" s="8">
        <f>N1431 * VLOOKUP(E1431&amp;VLOOKUP(G1431,Sku_Consolidated!A2:Q957,17,FALSE),Sku_CommRate!A2:E1002, 5, FALSE)</f>
      </c>
      <c r="P1431" s="8">
        <f>N1431 - O1431</f>
      </c>
      <c r="Q1431">
        <f>VLOOKUP(G1431,Sku_Consolidated!A2:G957,7, FALSE)</f>
      </c>
      <c r="R1431">
        <f>IF(IFERROR(VLOOKUP(E1431,Store_Showcase!B2:H144,7, FALSE), TRUE)=TRUE, IF(IFERROR(VLOOKUP(E1431,Store_SRP!B2:H110,7, FALSE), TRUE)=TRUE,VLOOKUP(E1431,Store_VAM!B2:H273,7, FALSE),VLOOKUP(E1431,Store_SRP!B2:H110,7, FALSE)), VLOOKUP(E1431,Store_Showcase!B2:H144,7, FALSE))</f>
      </c>
      <c r="S1431">
        <f>IF(IFERROR(VLOOKUP(E1431,Store_Showcase!B2:I144,8, FALSE), TRUE)=TRUE, IF(IFERROR(VLOOKUP(E1431,Store_SRP!B2:I110,8, FALSE), TRUE)=TRUE,VLOOKUP(E1431,Store_VAM!B2:I273,8, FALSE),VLOOKUP(E1431,Store_SRP!B2:I110,8, FALSE)), VLOOKUP(E1431,Store_Showcase!B2:I144,8, FALSE))</f>
      </c>
      <c r="T1431">
        <f>VLOOKUP(G1431,Sku_Consolidated!A2:R957,18,FALSE)</f>
      </c>
      <c r="U1431">
        <v>6334</v>
      </c>
      <c r="V1431">
        <f>IF(VLOOKUP(G1431,Sku_Consolidated!A2:S957,19,FALSE)="SHOWCASE", VLOOKUP(E1431,Store_Showcase!B2:L144,11, FALSE), IF(VLOOKUP(G1431,Sku_Consolidated!A2:S957,19,FALSE)="VAM",VLOOKUP(E1431,Store_VAM!B2:L273,11, FALSE),VLOOKUP(E1431,Store_SRP!B2:L110,11, FALSE)))</f>
      </c>
      <c r="W1431">
        <f>VLOOKUP(G1431,Sku_Consolidated!A2:W957,11,FALSE)</f>
      </c>
      <c r="X1431">
        <f>VLOOKUP(G1431,Sku_Consolidated!A2:H957,8,FALSE)</f>
      </c>
      <c r="Y1431">
        <f>VLOOKUP(G1431,Sku_Consolidated!A2:I957,9,FALSE)</f>
      </c>
      <c r="Z1431" t="s">
        <v>38</v>
      </c>
      <c r="AA1431">
        <f>VLOOKUP(G1431,Sku_Consolidated!A2:E957,5,FALSE)</f>
      </c>
      <c r="AB1431">
        <f>IF(VLOOKUP(G1431,Sku_Consolidated!A2:S957,19,FALSE)="SHOWCASE", VLOOKUP(E1431,Store_Showcase!B2:N144,13, FALSE), IF(VLOOKUP(G1431,Sku_Consolidated!A2:S957,19,FALSE)="VAM",VLOOKUP(E1431,Store_VAM!B2:N273,13, FALSE),VLOOKUP(E1431,Store_SRP!B2:N110,13, FALSE)))</f>
      </c>
      <c r="AC1431">
        <f>IF(IFERROR(AB1431,TRUE)=TRUE, "-","OK")</f>
      </c>
      <c r="AD1431" s="8" t="s">
        <v>3009</v>
      </c>
      <c r="AE1431" s="8" t="s">
        <v>39</v>
      </c>
      <c r="AF1431">
        <f>IF(IFERROR(VLOOKUP(E1431,Store_Showcase!B2:H144,{5}, FALSE), TRUE)=TRUE, IF(IFERROR(VLOOKUP(E1431,Store_SRP!B2:H110,{5}, FALSE), TRUE)=TRUE,VLOOKUP(E1431,Store_VAM!B2:H273,{5}, FALSE),VLOOKUP(E1431,Store_SRP!B2:H110,{5}, FALSE)), VLOOKUP(E1431,Store_Showcase!B2:H144,{5}, FALSE))</f>
      </c>
      <c r="AG1431">
        <f>IF(IFERROR(VLOOKUP(E1431,Store_Showcase!B2:H144,{6}, FALSE), TRUE)=TRUE, IF(IFERROR(VLOOKUP(E1431,Store_SRP!B2:H110,{6}, FALSE), TRUE)=TRUE,VLOOKUP(E1431,Store_VAM!B2:H273,{6}, FALSE),VLOOKUP(E1431,Store_SRP!B2:H110,{6}, FALSE)), VLOOKUP(E1431,Store_Showcase!B2:H144,{6}, FALSE))</f>
      </c>
      <c r="AH1431">
        <f>VLOOKUP(G1431,Sku_Consolidated!A2:R957,18,FALSE)</f>
      </c>
      <c r="AI1431">
        <f>VLOOKUP(G1431,Sku_Consolidated!A2:S957,19,FALSE)</f>
      </c>
      <c r="AJ1431">
        <f>VLOOKUP(G1431,Sku_Consolidated!A2:T957,20,FALSE)</f>
      </c>
    </row>
    <row r="1432" spans="1:36" x14ac:dyDescent="0.25">
      <c r="A1432">
        <v>2024</v>
      </c>
      <c r="B1432" t="s">
        <v>31</v>
      </c>
      <c r="C1432" t="s">
        <v>32</v>
      </c>
      <c r="D1432" t="s">
        <v>33</v>
      </c>
      <c r="E1432">
        <v>111</v>
      </c>
      <c r="F1432">
        <f>IF(IFERROR(VLOOKUP(E1432,Store_Showcase!B2:H144,{2}, FALSE), TRUE)=TRUE, IF(IFERROR(VLOOKUP(E1432,Store_SRP!B2:H110,{2}, FALSE), TRUE)=TRUE,VLOOKUP(E1432,Store_VAM!B2:H273,{2}, FALSE),VLOOKUP(E1432,Store_SRP!B2:H110,{2}, FALSE)), VLOOKUP(E1432,Store_Showcase!B2:H144,{2}, FALSE))</f>
      </c>
      <c r="G1432">
        <v>655833</v>
      </c>
      <c r="H1432" t="s">
        <v>1577</v>
      </c>
      <c r="I1432" s="8" t="s">
        <v>3010</v>
      </c>
      <c r="J1432" t="s">
        <v>36</v>
      </c>
      <c r="K1432" s="8">
        <f>IF(J1432="PCK", I1432, 0)</f>
      </c>
      <c r="L1432" s="8">
        <f>IF(J1432="KLS", I1432, IF(J1432="PCK", I1432*VLOOKUP(G1432,Sku_Consolidated!A2:U957,21, FALSE),I1432*VLOOKUP(G1432,Sku_Consolidated!A2:U957,21, FALSE)))</f>
      </c>
      <c r="M1432" s="8">
        <f>IF(J1432="PCS", I1432, 0)</f>
      </c>
      <c r="N1432" s="8" t="s">
        <v>3011</v>
      </c>
      <c r="O1432" s="8">
        <f>N1432 * VLOOKUP(E1432&amp;VLOOKUP(G1432,Sku_Consolidated!A2:Q957,17,FALSE),Sku_CommRate!A2:E1002, 5, FALSE)</f>
      </c>
      <c r="P1432" s="8">
        <f>N1432 - O1432</f>
      </c>
      <c r="Q1432">
        <f>VLOOKUP(G1432,Sku_Consolidated!A2:G957,7, FALSE)</f>
      </c>
      <c r="R1432">
        <f>IF(IFERROR(VLOOKUP(E1432,Store_Showcase!B2:H144,7, FALSE), TRUE)=TRUE, IF(IFERROR(VLOOKUP(E1432,Store_SRP!B2:H110,7, FALSE), TRUE)=TRUE,VLOOKUP(E1432,Store_VAM!B2:H273,7, FALSE),VLOOKUP(E1432,Store_SRP!B2:H110,7, FALSE)), VLOOKUP(E1432,Store_Showcase!B2:H144,7, FALSE))</f>
      </c>
      <c r="S1432">
        <f>IF(IFERROR(VLOOKUP(E1432,Store_Showcase!B2:I144,8, FALSE), TRUE)=TRUE, IF(IFERROR(VLOOKUP(E1432,Store_SRP!B2:I110,8, FALSE), TRUE)=TRUE,VLOOKUP(E1432,Store_VAM!B2:I273,8, FALSE),VLOOKUP(E1432,Store_SRP!B2:I110,8, FALSE)), VLOOKUP(E1432,Store_Showcase!B2:I144,8, FALSE))</f>
      </c>
      <c r="T1432">
        <f>VLOOKUP(G1432,Sku_Consolidated!A2:R957,18,FALSE)</f>
      </c>
      <c r="U1432">
        <v>6490</v>
      </c>
      <c r="V1432">
        <f>IF(VLOOKUP(G1432,Sku_Consolidated!A2:S957,19,FALSE)="SHOWCASE", VLOOKUP(E1432,Store_Showcase!B2:L144,11, FALSE), IF(VLOOKUP(G1432,Sku_Consolidated!A2:S957,19,FALSE)="VAM",VLOOKUP(E1432,Store_VAM!B2:L273,11, FALSE),VLOOKUP(E1432,Store_SRP!B2:L110,11, FALSE)))</f>
      </c>
      <c r="W1432">
        <f>VLOOKUP(G1432,Sku_Consolidated!A2:W957,11,FALSE)</f>
      </c>
      <c r="X1432">
        <f>VLOOKUP(G1432,Sku_Consolidated!A2:H957,8,FALSE)</f>
      </c>
      <c r="Y1432">
        <f>VLOOKUP(G1432,Sku_Consolidated!A2:I957,9,FALSE)</f>
      </c>
      <c r="Z1432" t="s">
        <v>38</v>
      </c>
      <c r="AA1432">
        <f>VLOOKUP(G1432,Sku_Consolidated!A2:E957,5,FALSE)</f>
      </c>
      <c r="AB1432">
        <f>IF(VLOOKUP(G1432,Sku_Consolidated!A2:S957,19,FALSE)="SHOWCASE", VLOOKUP(E1432,Store_Showcase!B2:N144,13, FALSE), IF(VLOOKUP(G1432,Sku_Consolidated!A2:S957,19,FALSE)="VAM",VLOOKUP(E1432,Store_VAM!B2:N273,13, FALSE),VLOOKUP(E1432,Store_SRP!B2:N110,13, FALSE)))</f>
      </c>
      <c r="AC1432">
        <f>IF(IFERROR(AB1432,TRUE)=TRUE, "-","OK")</f>
      </c>
      <c r="AD1432" s="8" t="s">
        <v>3011</v>
      </c>
      <c r="AE1432" s="8" t="s">
        <v>39</v>
      </c>
      <c r="AF1432">
        <f>IF(IFERROR(VLOOKUP(E1432,Store_Showcase!B2:H144,{5}, FALSE), TRUE)=TRUE, IF(IFERROR(VLOOKUP(E1432,Store_SRP!B2:H110,{5}, FALSE), TRUE)=TRUE,VLOOKUP(E1432,Store_VAM!B2:H273,{5}, FALSE),VLOOKUP(E1432,Store_SRP!B2:H110,{5}, FALSE)), VLOOKUP(E1432,Store_Showcase!B2:H144,{5}, FALSE))</f>
      </c>
      <c r="AG1432">
        <f>IF(IFERROR(VLOOKUP(E1432,Store_Showcase!B2:H144,{6}, FALSE), TRUE)=TRUE, IF(IFERROR(VLOOKUP(E1432,Store_SRP!B2:H110,{6}, FALSE), TRUE)=TRUE,VLOOKUP(E1432,Store_VAM!B2:H273,{6}, FALSE),VLOOKUP(E1432,Store_SRP!B2:H110,{6}, FALSE)), VLOOKUP(E1432,Store_Showcase!B2:H144,{6}, FALSE))</f>
      </c>
      <c r="AH1432">
        <f>VLOOKUP(G1432,Sku_Consolidated!A2:R957,18,FALSE)</f>
      </c>
      <c r="AI1432">
        <f>VLOOKUP(G1432,Sku_Consolidated!A2:S957,19,FALSE)</f>
      </c>
      <c r="AJ1432">
        <f>VLOOKUP(G1432,Sku_Consolidated!A2:T957,20,FALSE)</f>
      </c>
    </row>
    <row r="1433" spans="1:36" x14ac:dyDescent="0.25">
      <c r="A1433">
        <v>2024</v>
      </c>
      <c r="B1433" t="s">
        <v>31</v>
      </c>
      <c r="C1433" t="s">
        <v>32</v>
      </c>
      <c r="D1433" t="s">
        <v>33</v>
      </c>
      <c r="E1433">
        <v>150</v>
      </c>
      <c r="F1433">
        <f>IF(IFERROR(VLOOKUP(E1433,Store_Showcase!B2:H144,{2}, FALSE), TRUE)=TRUE, IF(IFERROR(VLOOKUP(E1433,Store_SRP!B2:H110,{2}, FALSE), TRUE)=TRUE,VLOOKUP(E1433,Store_VAM!B2:H273,{2}, FALSE),VLOOKUP(E1433,Store_SRP!B2:H110,{2}, FALSE)), VLOOKUP(E1433,Store_Showcase!B2:H144,{2}, FALSE))</f>
      </c>
      <c r="G1433">
        <v>657471</v>
      </c>
      <c r="H1433" t="s">
        <v>84</v>
      </c>
      <c r="I1433" s="8" t="s">
        <v>3012</v>
      </c>
      <c r="J1433" t="s">
        <v>36</v>
      </c>
      <c r="K1433" s="8">
        <f>IF(J1433="PCK", I1433, 0)</f>
      </c>
      <c r="L1433" s="8">
        <f>IF(J1433="KLS", I1433, IF(J1433="PCK", I1433*VLOOKUP(G1433,Sku_Consolidated!A2:U957,21, FALSE),I1433*VLOOKUP(G1433,Sku_Consolidated!A2:U957,21, FALSE)))</f>
      </c>
      <c r="M1433" s="8">
        <f>IF(J1433="PCS", I1433, 0)</f>
      </c>
      <c r="N1433" s="8" t="s">
        <v>3013</v>
      </c>
      <c r="O1433" s="8">
        <f>N1433 * VLOOKUP(E1433&amp;VLOOKUP(G1433,Sku_Consolidated!A2:Q957,17,FALSE),Sku_CommRate!A2:E1002, 5, FALSE)</f>
      </c>
      <c r="P1433" s="8">
        <f>N1433 - O1433</f>
      </c>
      <c r="Q1433">
        <f>VLOOKUP(G1433,Sku_Consolidated!A2:G957,7, FALSE)</f>
      </c>
      <c r="R1433">
        <f>IF(IFERROR(VLOOKUP(E1433,Store_Showcase!B2:H144,7, FALSE), TRUE)=TRUE, IF(IFERROR(VLOOKUP(E1433,Store_SRP!B2:H110,7, FALSE), TRUE)=TRUE,VLOOKUP(E1433,Store_VAM!B2:H273,7, FALSE),VLOOKUP(E1433,Store_SRP!B2:H110,7, FALSE)), VLOOKUP(E1433,Store_Showcase!B2:H144,7, FALSE))</f>
      </c>
      <c r="S1433">
        <f>IF(IFERROR(VLOOKUP(E1433,Store_Showcase!B2:I144,8, FALSE), TRUE)=TRUE, IF(IFERROR(VLOOKUP(E1433,Store_SRP!B2:I110,8, FALSE), TRUE)=TRUE,VLOOKUP(E1433,Store_VAM!B2:I273,8, FALSE),VLOOKUP(E1433,Store_SRP!B2:I110,8, FALSE)), VLOOKUP(E1433,Store_Showcase!B2:I144,8, FALSE))</f>
      </c>
      <c r="T1433">
        <f>VLOOKUP(G1433,Sku_Consolidated!A2:R957,18,FALSE)</f>
      </c>
      <c r="U1433">
        <v>7074</v>
      </c>
      <c r="V1433">
        <f>IF(VLOOKUP(G1433,Sku_Consolidated!A2:S957,19,FALSE)="SHOWCASE", VLOOKUP(E1433,Store_Showcase!B2:L144,11, FALSE), IF(VLOOKUP(G1433,Sku_Consolidated!A2:S957,19,FALSE)="VAM",VLOOKUP(E1433,Store_VAM!B2:L273,11, FALSE),VLOOKUP(E1433,Store_SRP!B2:L110,11, FALSE)))</f>
      </c>
      <c r="W1433">
        <f>VLOOKUP(G1433,Sku_Consolidated!A2:W957,11,FALSE)</f>
      </c>
      <c r="X1433">
        <f>VLOOKUP(G1433,Sku_Consolidated!A2:H957,8,FALSE)</f>
      </c>
      <c r="Y1433">
        <f>VLOOKUP(G1433,Sku_Consolidated!A2:I957,9,FALSE)</f>
      </c>
      <c r="Z1433" t="s">
        <v>38</v>
      </c>
      <c r="AA1433">
        <f>VLOOKUP(G1433,Sku_Consolidated!A2:E957,5,FALSE)</f>
      </c>
      <c r="AB1433">
        <f>IF(VLOOKUP(G1433,Sku_Consolidated!A2:S957,19,FALSE)="SHOWCASE", VLOOKUP(E1433,Store_Showcase!B2:N144,13, FALSE), IF(VLOOKUP(G1433,Sku_Consolidated!A2:S957,19,FALSE)="VAM",VLOOKUP(E1433,Store_VAM!B2:N273,13, FALSE),VLOOKUP(E1433,Store_SRP!B2:N110,13, FALSE)))</f>
      </c>
      <c r="AC1433">
        <f>IF(IFERROR(AB1433,TRUE)=TRUE, "-","OK")</f>
      </c>
      <c r="AD1433" s="8" t="s">
        <v>3013</v>
      </c>
      <c r="AE1433" s="8" t="s">
        <v>39</v>
      </c>
      <c r="AF1433">
        <f>IF(IFERROR(VLOOKUP(E1433,Store_Showcase!B2:H144,{5}, FALSE), TRUE)=TRUE, IF(IFERROR(VLOOKUP(E1433,Store_SRP!B2:H110,{5}, FALSE), TRUE)=TRUE,VLOOKUP(E1433,Store_VAM!B2:H273,{5}, FALSE),VLOOKUP(E1433,Store_SRP!B2:H110,{5}, FALSE)), VLOOKUP(E1433,Store_Showcase!B2:H144,{5}, FALSE))</f>
      </c>
      <c r="AG1433">
        <f>IF(IFERROR(VLOOKUP(E1433,Store_Showcase!B2:H144,{6}, FALSE), TRUE)=TRUE, IF(IFERROR(VLOOKUP(E1433,Store_SRP!B2:H110,{6}, FALSE), TRUE)=TRUE,VLOOKUP(E1433,Store_VAM!B2:H273,{6}, FALSE),VLOOKUP(E1433,Store_SRP!B2:H110,{6}, FALSE)), VLOOKUP(E1433,Store_Showcase!B2:H144,{6}, FALSE))</f>
      </c>
      <c r="AH1433">
        <f>VLOOKUP(G1433,Sku_Consolidated!A2:R957,18,FALSE)</f>
      </c>
      <c r="AI1433">
        <f>VLOOKUP(G1433,Sku_Consolidated!A2:S957,19,FALSE)</f>
      </c>
      <c r="AJ1433">
        <f>VLOOKUP(G1433,Sku_Consolidated!A2:T957,20,FALSE)</f>
      </c>
    </row>
    <row r="1434" spans="1:36" x14ac:dyDescent="0.25">
      <c r="A1434">
        <v>2024</v>
      </c>
      <c r="B1434" t="s">
        <v>31</v>
      </c>
      <c r="C1434" t="s">
        <v>32</v>
      </c>
      <c r="D1434" t="s">
        <v>33</v>
      </c>
      <c r="E1434">
        <v>237</v>
      </c>
      <c r="F1434">
        <f>IF(IFERROR(VLOOKUP(E1434,Store_Showcase!B2:H144,{2}, FALSE), TRUE)=TRUE, IF(IFERROR(VLOOKUP(E1434,Store_SRP!B2:H110,{2}, FALSE), TRUE)=TRUE,VLOOKUP(E1434,Store_VAM!B2:H273,{2}, FALSE),VLOOKUP(E1434,Store_SRP!B2:H110,{2}, FALSE)), VLOOKUP(E1434,Store_Showcase!B2:H144,{2}, FALSE))</f>
      </c>
      <c r="G1434">
        <v>662372</v>
      </c>
      <c r="H1434" t="s">
        <v>654</v>
      </c>
      <c r="I1434" s="8" t="s">
        <v>2627</v>
      </c>
      <c r="J1434" t="s">
        <v>493</v>
      </c>
      <c r="K1434" s="8">
        <f>IF(J1434="PCK", I1434, 0)</f>
      </c>
      <c r="L1434" s="8">
        <f>IF(J1434="KLS", I1434, IF(J1434="PCK", I1434*VLOOKUP(G1434,Sku_Consolidated!A2:U957,21, FALSE),I1434*VLOOKUP(G1434,Sku_Consolidated!A2:U957,21, FALSE)))</f>
      </c>
      <c r="M1434" s="8">
        <f>IF(J1434="PCS", I1434, 0)</f>
      </c>
      <c r="N1434" s="8" t="s">
        <v>3014</v>
      </c>
      <c r="O1434" s="8">
        <f>N1434 * VLOOKUP(E1434&amp;VLOOKUP(G1434,Sku_Consolidated!A2:Q957,17,FALSE),Sku_CommRate!A2:E1002, 5, FALSE)</f>
      </c>
      <c r="P1434" s="8">
        <f>N1434 - O1434</f>
      </c>
      <c r="Q1434">
        <f>VLOOKUP(G1434,Sku_Consolidated!A2:G957,7, FALSE)</f>
      </c>
      <c r="R1434">
        <f>IF(IFERROR(VLOOKUP(E1434,Store_Showcase!B2:H144,7, FALSE), TRUE)=TRUE, IF(IFERROR(VLOOKUP(E1434,Store_SRP!B2:H110,7, FALSE), TRUE)=TRUE,VLOOKUP(E1434,Store_VAM!B2:H273,7, FALSE),VLOOKUP(E1434,Store_SRP!B2:H110,7, FALSE)), VLOOKUP(E1434,Store_Showcase!B2:H144,7, FALSE))</f>
      </c>
      <c r="S1434">
        <f>IF(IFERROR(VLOOKUP(E1434,Store_Showcase!B2:I144,8, FALSE), TRUE)=TRUE, IF(IFERROR(VLOOKUP(E1434,Store_SRP!B2:I110,8, FALSE), TRUE)=TRUE,VLOOKUP(E1434,Store_VAM!B2:I273,8, FALSE),VLOOKUP(E1434,Store_SRP!B2:I110,8, FALSE)), VLOOKUP(E1434,Store_Showcase!B2:I144,8, FALSE))</f>
      </c>
      <c r="T1434">
        <f>VLOOKUP(G1434,Sku_Consolidated!A2:R957,18,FALSE)</f>
      </c>
      <c r="U1434">
        <v>4806532531625</v>
      </c>
      <c r="V1434">
        <f>IF(VLOOKUP(G1434,Sku_Consolidated!A2:S957,19,FALSE)="SHOWCASE", VLOOKUP(E1434,Store_Showcase!B2:L144,11, FALSE), IF(VLOOKUP(G1434,Sku_Consolidated!A2:S957,19,FALSE)="VAM",VLOOKUP(E1434,Store_VAM!B2:L273,11, FALSE),VLOOKUP(E1434,Store_SRP!B2:L110,11, FALSE)))</f>
      </c>
      <c r="W1434">
        <f>VLOOKUP(G1434,Sku_Consolidated!A2:W957,11,FALSE)</f>
      </c>
      <c r="X1434">
        <f>VLOOKUP(G1434,Sku_Consolidated!A2:H957,8,FALSE)</f>
      </c>
      <c r="Y1434">
        <f>VLOOKUP(G1434,Sku_Consolidated!A2:I957,9,FALSE)</f>
      </c>
      <c r="Z1434" t="s">
        <v>38</v>
      </c>
      <c r="AA1434">
        <f>VLOOKUP(G1434,Sku_Consolidated!A2:E957,5,FALSE)</f>
      </c>
      <c r="AB1434">
        <f>IF(VLOOKUP(G1434,Sku_Consolidated!A2:S957,19,FALSE)="SHOWCASE", VLOOKUP(E1434,Store_Showcase!B2:N144,13, FALSE), IF(VLOOKUP(G1434,Sku_Consolidated!A2:S957,19,FALSE)="VAM",VLOOKUP(E1434,Store_VAM!B2:N273,13, FALSE),VLOOKUP(E1434,Store_SRP!B2:N110,13, FALSE)))</f>
      </c>
      <c r="AC1434">
        <f>IF(IFERROR(AB1434,TRUE)=TRUE, "-","OK")</f>
      </c>
      <c r="AD1434" s="8" t="s">
        <v>3015</v>
      </c>
      <c r="AE1434" s="8" t="s">
        <v>3016</v>
      </c>
      <c r="AF1434">
        <f>IF(IFERROR(VLOOKUP(E1434,Store_Showcase!B2:H144,{5}, FALSE), TRUE)=TRUE, IF(IFERROR(VLOOKUP(E1434,Store_SRP!B2:H110,{5}, FALSE), TRUE)=TRUE,VLOOKUP(E1434,Store_VAM!B2:H273,{5}, FALSE),VLOOKUP(E1434,Store_SRP!B2:H110,{5}, FALSE)), VLOOKUP(E1434,Store_Showcase!B2:H144,{5}, FALSE))</f>
      </c>
      <c r="AG1434">
        <f>IF(IFERROR(VLOOKUP(E1434,Store_Showcase!B2:H144,{6}, FALSE), TRUE)=TRUE, IF(IFERROR(VLOOKUP(E1434,Store_SRP!B2:H110,{6}, FALSE), TRUE)=TRUE,VLOOKUP(E1434,Store_VAM!B2:H273,{6}, FALSE),VLOOKUP(E1434,Store_SRP!B2:H110,{6}, FALSE)), VLOOKUP(E1434,Store_Showcase!B2:H144,{6}, FALSE))</f>
      </c>
      <c r="AH1434">
        <f>VLOOKUP(G1434,Sku_Consolidated!A2:R957,18,FALSE)</f>
      </c>
      <c r="AI1434">
        <f>VLOOKUP(G1434,Sku_Consolidated!A2:S957,19,FALSE)</f>
      </c>
      <c r="AJ1434">
        <f>VLOOKUP(G1434,Sku_Consolidated!A2:T957,20,FALSE)</f>
      </c>
    </row>
    <row r="1435" spans="1:36" x14ac:dyDescent="0.25">
      <c r="A1435">
        <v>2024</v>
      </c>
      <c r="B1435" t="s">
        <v>31</v>
      </c>
      <c r="C1435" t="s">
        <v>32</v>
      </c>
      <c r="D1435" t="s">
        <v>33</v>
      </c>
      <c r="E1435">
        <v>732</v>
      </c>
      <c r="F1435">
        <f>IF(IFERROR(VLOOKUP(E1435,Store_Showcase!B2:H144,{2}, FALSE), TRUE)=TRUE, IF(IFERROR(VLOOKUP(E1435,Store_SRP!B2:H110,{2}, FALSE), TRUE)=TRUE,VLOOKUP(E1435,Store_VAM!B2:H273,{2}, FALSE),VLOOKUP(E1435,Store_SRP!B2:H110,{2}, FALSE)), VLOOKUP(E1435,Store_Showcase!B2:H144,{2}, FALSE))</f>
      </c>
      <c r="G1435">
        <v>662372</v>
      </c>
      <c r="H1435" t="s">
        <v>654</v>
      </c>
      <c r="I1435" s="8" t="s">
        <v>2627</v>
      </c>
      <c r="J1435" t="s">
        <v>493</v>
      </c>
      <c r="K1435" s="8">
        <f>IF(J1435="PCK", I1435, 0)</f>
      </c>
      <c r="L1435" s="8">
        <f>IF(J1435="KLS", I1435, IF(J1435="PCK", I1435*VLOOKUP(G1435,Sku_Consolidated!A2:U957,21, FALSE),I1435*VLOOKUP(G1435,Sku_Consolidated!A2:U957,21, FALSE)))</f>
      </c>
      <c r="M1435" s="8">
        <f>IF(J1435="PCS", I1435, 0)</f>
      </c>
      <c r="N1435" s="8" t="s">
        <v>3014</v>
      </c>
      <c r="O1435" s="8">
        <f>N1435 * VLOOKUP(E1435&amp;VLOOKUP(G1435,Sku_Consolidated!A2:Q957,17,FALSE),Sku_CommRate!A2:E1002, 5, FALSE)</f>
      </c>
      <c r="P1435" s="8">
        <f>N1435 - O1435</f>
      </c>
      <c r="Q1435">
        <f>VLOOKUP(G1435,Sku_Consolidated!A2:G957,7, FALSE)</f>
      </c>
      <c r="R1435">
        <f>IF(IFERROR(VLOOKUP(E1435,Store_Showcase!B2:H144,7, FALSE), TRUE)=TRUE, IF(IFERROR(VLOOKUP(E1435,Store_SRP!B2:H110,7, FALSE), TRUE)=TRUE,VLOOKUP(E1435,Store_VAM!B2:H273,7, FALSE),VLOOKUP(E1435,Store_SRP!B2:H110,7, FALSE)), VLOOKUP(E1435,Store_Showcase!B2:H144,7, FALSE))</f>
      </c>
      <c r="S1435">
        <f>IF(IFERROR(VLOOKUP(E1435,Store_Showcase!B2:I144,8, FALSE), TRUE)=TRUE, IF(IFERROR(VLOOKUP(E1435,Store_SRP!B2:I110,8, FALSE), TRUE)=TRUE,VLOOKUP(E1435,Store_VAM!B2:I273,8, FALSE),VLOOKUP(E1435,Store_SRP!B2:I110,8, FALSE)), VLOOKUP(E1435,Store_Showcase!B2:I144,8, FALSE))</f>
      </c>
      <c r="T1435">
        <f>VLOOKUP(G1435,Sku_Consolidated!A2:R957,18,FALSE)</f>
      </c>
      <c r="U1435">
        <v>4806532531625</v>
      </c>
      <c r="V1435">
        <f>IF(VLOOKUP(G1435,Sku_Consolidated!A2:S957,19,FALSE)="SHOWCASE", VLOOKUP(E1435,Store_Showcase!B2:L144,11, FALSE), IF(VLOOKUP(G1435,Sku_Consolidated!A2:S957,19,FALSE)="VAM",VLOOKUP(E1435,Store_VAM!B2:L273,11, FALSE),VLOOKUP(E1435,Store_SRP!B2:L110,11, FALSE)))</f>
      </c>
      <c r="W1435">
        <f>VLOOKUP(G1435,Sku_Consolidated!A2:W957,11,FALSE)</f>
      </c>
      <c r="X1435">
        <f>VLOOKUP(G1435,Sku_Consolidated!A2:H957,8,FALSE)</f>
      </c>
      <c r="Y1435">
        <f>VLOOKUP(G1435,Sku_Consolidated!A2:I957,9,FALSE)</f>
      </c>
      <c r="Z1435" t="s">
        <v>38</v>
      </c>
      <c r="AA1435">
        <f>VLOOKUP(G1435,Sku_Consolidated!A2:E957,5,FALSE)</f>
      </c>
      <c r="AB1435">
        <f>IF(VLOOKUP(G1435,Sku_Consolidated!A2:S957,19,FALSE)="SHOWCASE", VLOOKUP(E1435,Store_Showcase!B2:N144,13, FALSE), IF(VLOOKUP(G1435,Sku_Consolidated!A2:S957,19,FALSE)="VAM",VLOOKUP(E1435,Store_VAM!B2:N273,13, FALSE),VLOOKUP(E1435,Store_SRP!B2:N110,13, FALSE)))</f>
      </c>
      <c r="AC1435">
        <f>IF(IFERROR(AB1435,TRUE)=TRUE, "-","OK")</f>
      </c>
      <c r="AD1435" s="8" t="s">
        <v>3015</v>
      </c>
      <c r="AE1435" s="8" t="s">
        <v>3016</v>
      </c>
      <c r="AF1435">
        <f>IF(IFERROR(VLOOKUP(E1435,Store_Showcase!B2:H144,{5}, FALSE), TRUE)=TRUE, IF(IFERROR(VLOOKUP(E1435,Store_SRP!B2:H110,{5}, FALSE), TRUE)=TRUE,VLOOKUP(E1435,Store_VAM!B2:H273,{5}, FALSE),VLOOKUP(E1435,Store_SRP!B2:H110,{5}, FALSE)), VLOOKUP(E1435,Store_Showcase!B2:H144,{5}, FALSE))</f>
      </c>
      <c r="AG1435">
        <f>IF(IFERROR(VLOOKUP(E1435,Store_Showcase!B2:H144,{6}, FALSE), TRUE)=TRUE, IF(IFERROR(VLOOKUP(E1435,Store_SRP!B2:H110,{6}, FALSE), TRUE)=TRUE,VLOOKUP(E1435,Store_VAM!B2:H273,{6}, FALSE),VLOOKUP(E1435,Store_SRP!B2:H110,{6}, FALSE)), VLOOKUP(E1435,Store_Showcase!B2:H144,{6}, FALSE))</f>
      </c>
      <c r="AH1435">
        <f>VLOOKUP(G1435,Sku_Consolidated!A2:R957,18,FALSE)</f>
      </c>
      <c r="AI1435">
        <f>VLOOKUP(G1435,Sku_Consolidated!A2:S957,19,FALSE)</f>
      </c>
      <c r="AJ1435">
        <f>VLOOKUP(G1435,Sku_Consolidated!A2:T957,20,FALSE)</f>
      </c>
    </row>
    <row r="1436" spans="1:36" x14ac:dyDescent="0.25">
      <c r="A1436">
        <v>2024</v>
      </c>
      <c r="B1436" t="s">
        <v>31</v>
      </c>
      <c r="C1436" t="s">
        <v>32</v>
      </c>
      <c r="D1436" t="s">
        <v>33</v>
      </c>
      <c r="E1436">
        <v>701</v>
      </c>
      <c r="F1436">
        <f>IF(IFERROR(VLOOKUP(E1436,Store_Showcase!B2:H144,{2}, FALSE), TRUE)=TRUE, IF(IFERROR(VLOOKUP(E1436,Store_SRP!B2:H110,{2}, FALSE), TRUE)=TRUE,VLOOKUP(E1436,Store_VAM!B2:H273,{2}, FALSE),VLOOKUP(E1436,Store_SRP!B2:H110,{2}, FALSE)), VLOOKUP(E1436,Store_Showcase!B2:H144,{2}, FALSE))</f>
      </c>
      <c r="G1436">
        <v>662372</v>
      </c>
      <c r="H1436" t="s">
        <v>654</v>
      </c>
      <c r="I1436" s="8" t="s">
        <v>2627</v>
      </c>
      <c r="J1436" t="s">
        <v>493</v>
      </c>
      <c r="K1436" s="8">
        <f>IF(J1436="PCK", I1436, 0)</f>
      </c>
      <c r="L1436" s="8">
        <f>IF(J1436="KLS", I1436, IF(J1436="PCK", I1436*VLOOKUP(G1436,Sku_Consolidated!A2:U957,21, FALSE),I1436*VLOOKUP(G1436,Sku_Consolidated!A2:U957,21, FALSE)))</f>
      </c>
      <c r="M1436" s="8">
        <f>IF(J1436="PCS", I1436, 0)</f>
      </c>
      <c r="N1436" s="8" t="s">
        <v>3014</v>
      </c>
      <c r="O1436" s="8">
        <f>N1436 * VLOOKUP(E1436&amp;VLOOKUP(G1436,Sku_Consolidated!A2:Q957,17,FALSE),Sku_CommRate!A2:E1002, 5, FALSE)</f>
      </c>
      <c r="P1436" s="8">
        <f>N1436 - O1436</f>
      </c>
      <c r="Q1436">
        <f>VLOOKUP(G1436,Sku_Consolidated!A2:G957,7, FALSE)</f>
      </c>
      <c r="R1436">
        <f>IF(IFERROR(VLOOKUP(E1436,Store_Showcase!B2:H144,7, FALSE), TRUE)=TRUE, IF(IFERROR(VLOOKUP(E1436,Store_SRP!B2:H110,7, FALSE), TRUE)=TRUE,VLOOKUP(E1436,Store_VAM!B2:H273,7, FALSE),VLOOKUP(E1436,Store_SRP!B2:H110,7, FALSE)), VLOOKUP(E1436,Store_Showcase!B2:H144,7, FALSE))</f>
      </c>
      <c r="S1436">
        <f>IF(IFERROR(VLOOKUP(E1436,Store_Showcase!B2:I144,8, FALSE), TRUE)=TRUE, IF(IFERROR(VLOOKUP(E1436,Store_SRP!B2:I110,8, FALSE), TRUE)=TRUE,VLOOKUP(E1436,Store_VAM!B2:I273,8, FALSE),VLOOKUP(E1436,Store_SRP!B2:I110,8, FALSE)), VLOOKUP(E1436,Store_Showcase!B2:I144,8, FALSE))</f>
      </c>
      <c r="T1436">
        <f>VLOOKUP(G1436,Sku_Consolidated!A2:R957,18,FALSE)</f>
      </c>
      <c r="U1436">
        <v>4806532531625</v>
      </c>
      <c r="V1436">
        <f>IF(VLOOKUP(G1436,Sku_Consolidated!A2:S957,19,FALSE)="SHOWCASE", VLOOKUP(E1436,Store_Showcase!B2:L144,11, FALSE), IF(VLOOKUP(G1436,Sku_Consolidated!A2:S957,19,FALSE)="VAM",VLOOKUP(E1436,Store_VAM!B2:L273,11, FALSE),VLOOKUP(E1436,Store_SRP!B2:L110,11, FALSE)))</f>
      </c>
      <c r="W1436">
        <f>VLOOKUP(G1436,Sku_Consolidated!A2:W957,11,FALSE)</f>
      </c>
      <c r="X1436">
        <f>VLOOKUP(G1436,Sku_Consolidated!A2:H957,8,FALSE)</f>
      </c>
      <c r="Y1436">
        <f>VLOOKUP(G1436,Sku_Consolidated!A2:I957,9,FALSE)</f>
      </c>
      <c r="Z1436" t="s">
        <v>38</v>
      </c>
      <c r="AA1436">
        <f>VLOOKUP(G1436,Sku_Consolidated!A2:E957,5,FALSE)</f>
      </c>
      <c r="AB1436">
        <f>IF(VLOOKUP(G1436,Sku_Consolidated!A2:S957,19,FALSE)="SHOWCASE", VLOOKUP(E1436,Store_Showcase!B2:N144,13, FALSE), IF(VLOOKUP(G1436,Sku_Consolidated!A2:S957,19,FALSE)="VAM",VLOOKUP(E1436,Store_VAM!B2:N273,13, FALSE),VLOOKUP(E1436,Store_SRP!B2:N110,13, FALSE)))</f>
      </c>
      <c r="AC1436">
        <f>IF(IFERROR(AB1436,TRUE)=TRUE, "-","OK")</f>
      </c>
      <c r="AD1436" s="8" t="s">
        <v>3015</v>
      </c>
      <c r="AE1436" s="8" t="s">
        <v>3016</v>
      </c>
      <c r="AF1436">
        <f>IF(IFERROR(VLOOKUP(E1436,Store_Showcase!B2:H144,{5}, FALSE), TRUE)=TRUE, IF(IFERROR(VLOOKUP(E1436,Store_SRP!B2:H110,{5}, FALSE), TRUE)=TRUE,VLOOKUP(E1436,Store_VAM!B2:H273,{5}, FALSE),VLOOKUP(E1436,Store_SRP!B2:H110,{5}, FALSE)), VLOOKUP(E1436,Store_Showcase!B2:H144,{5}, FALSE))</f>
      </c>
      <c r="AG1436">
        <f>IF(IFERROR(VLOOKUP(E1436,Store_Showcase!B2:H144,{6}, FALSE), TRUE)=TRUE, IF(IFERROR(VLOOKUP(E1436,Store_SRP!B2:H110,{6}, FALSE), TRUE)=TRUE,VLOOKUP(E1436,Store_VAM!B2:H273,{6}, FALSE),VLOOKUP(E1436,Store_SRP!B2:H110,{6}, FALSE)), VLOOKUP(E1436,Store_Showcase!B2:H144,{6}, FALSE))</f>
      </c>
      <c r="AH1436">
        <f>VLOOKUP(G1436,Sku_Consolidated!A2:R957,18,FALSE)</f>
      </c>
      <c r="AI1436">
        <f>VLOOKUP(G1436,Sku_Consolidated!A2:S957,19,FALSE)</f>
      </c>
      <c r="AJ1436">
        <f>VLOOKUP(G1436,Sku_Consolidated!A2:T957,20,FALSE)</f>
      </c>
    </row>
    <row r="1437" spans="1:36" x14ac:dyDescent="0.25">
      <c r="A1437">
        <v>2024</v>
      </c>
      <c r="B1437" t="s">
        <v>31</v>
      </c>
      <c r="C1437" t="s">
        <v>32</v>
      </c>
      <c r="D1437" t="s">
        <v>33</v>
      </c>
      <c r="E1437">
        <v>618</v>
      </c>
      <c r="F1437">
        <f>IF(IFERROR(VLOOKUP(E1437,Store_Showcase!B2:H144,{2}, FALSE), TRUE)=TRUE, IF(IFERROR(VLOOKUP(E1437,Store_SRP!B2:H110,{2}, FALSE), TRUE)=TRUE,VLOOKUP(E1437,Store_VAM!B2:H273,{2}, FALSE),VLOOKUP(E1437,Store_SRP!B2:H110,{2}, FALSE)), VLOOKUP(E1437,Store_Showcase!B2:H144,{2}, FALSE))</f>
      </c>
      <c r="G1437">
        <v>671859</v>
      </c>
      <c r="H1437" t="s">
        <v>1929</v>
      </c>
      <c r="I1437" s="8" t="s">
        <v>2627</v>
      </c>
      <c r="J1437" t="s">
        <v>493</v>
      </c>
      <c r="K1437" s="8">
        <f>IF(J1437="PCK", I1437, 0)</f>
      </c>
      <c r="L1437" s="8">
        <f>IF(J1437="KLS", I1437, IF(J1437="PCK", I1437*VLOOKUP(G1437,Sku_Consolidated!A2:U957,21, FALSE),I1437*VLOOKUP(G1437,Sku_Consolidated!A2:U957,21, FALSE)))</f>
      </c>
      <c r="M1437" s="8">
        <f>IF(J1437="PCS", I1437, 0)</f>
      </c>
      <c r="N1437" s="8" t="s">
        <v>3017</v>
      </c>
      <c r="O1437" s="8">
        <f>N1437 * VLOOKUP(E1437&amp;VLOOKUP(G1437,Sku_Consolidated!A2:Q957,17,FALSE),Sku_CommRate!A2:E1002, 5, FALSE)</f>
      </c>
      <c r="P1437" s="8">
        <f>N1437 - O1437</f>
      </c>
      <c r="Q1437">
        <f>VLOOKUP(G1437,Sku_Consolidated!A2:G957,7, FALSE)</f>
      </c>
      <c r="R1437">
        <f>IF(IFERROR(VLOOKUP(E1437,Store_Showcase!B2:H144,7, FALSE), TRUE)=TRUE, IF(IFERROR(VLOOKUP(E1437,Store_SRP!B2:H110,7, FALSE), TRUE)=TRUE,VLOOKUP(E1437,Store_VAM!B2:H273,7, FALSE),VLOOKUP(E1437,Store_SRP!B2:H110,7, FALSE)), VLOOKUP(E1437,Store_Showcase!B2:H144,7, FALSE))</f>
      </c>
      <c r="S1437">
        <f>IF(IFERROR(VLOOKUP(E1437,Store_Showcase!B2:I144,8, FALSE), TRUE)=TRUE, IF(IFERROR(VLOOKUP(E1437,Store_SRP!B2:I110,8, FALSE), TRUE)=TRUE,VLOOKUP(E1437,Store_VAM!B2:I273,8, FALSE),VLOOKUP(E1437,Store_SRP!B2:I110,8, FALSE)), VLOOKUP(E1437,Store_Showcase!B2:I144,8, FALSE))</f>
      </c>
      <c r="T1437">
        <f>VLOOKUP(G1437,Sku_Consolidated!A2:R957,18,FALSE)</f>
      </c>
      <c r="U1437">
        <v>2100006718591</v>
      </c>
      <c r="V1437">
        <f>IF(VLOOKUP(G1437,Sku_Consolidated!A2:S957,19,FALSE)="SHOWCASE", VLOOKUP(E1437,Store_Showcase!B2:L144,11, FALSE), IF(VLOOKUP(G1437,Sku_Consolidated!A2:S957,19,FALSE)="VAM",VLOOKUP(E1437,Store_VAM!B2:L273,11, FALSE),VLOOKUP(E1437,Store_SRP!B2:L110,11, FALSE)))</f>
      </c>
      <c r="W1437">
        <f>VLOOKUP(G1437,Sku_Consolidated!A2:W957,11,FALSE)</f>
      </c>
      <c r="X1437">
        <f>VLOOKUP(G1437,Sku_Consolidated!A2:H957,8,FALSE)</f>
      </c>
      <c r="Y1437">
        <f>VLOOKUP(G1437,Sku_Consolidated!A2:I957,9,FALSE)</f>
      </c>
      <c r="Z1437" t="s">
        <v>38</v>
      </c>
      <c r="AA1437">
        <f>VLOOKUP(G1437,Sku_Consolidated!A2:E957,5,FALSE)</f>
      </c>
      <c r="AB1437">
        <f>IF(VLOOKUP(G1437,Sku_Consolidated!A2:S957,19,FALSE)="SHOWCASE", VLOOKUP(E1437,Store_Showcase!B2:N144,13, FALSE), IF(VLOOKUP(G1437,Sku_Consolidated!A2:S957,19,FALSE)="VAM",VLOOKUP(E1437,Store_VAM!B2:N273,13, FALSE),VLOOKUP(E1437,Store_SRP!B2:N110,13, FALSE)))</f>
      </c>
      <c r="AC1437">
        <f>IF(IFERROR(AB1437,TRUE)=TRUE, "-","OK")</f>
      </c>
      <c r="AD1437" s="8" t="s">
        <v>3017</v>
      </c>
      <c r="AE1437" s="8" t="s">
        <v>39</v>
      </c>
      <c r="AF1437">
        <f>IF(IFERROR(VLOOKUP(E1437,Store_Showcase!B2:H144,{5}, FALSE), TRUE)=TRUE, IF(IFERROR(VLOOKUP(E1437,Store_SRP!B2:H110,{5}, FALSE), TRUE)=TRUE,VLOOKUP(E1437,Store_VAM!B2:H273,{5}, FALSE),VLOOKUP(E1437,Store_SRP!B2:H110,{5}, FALSE)), VLOOKUP(E1437,Store_Showcase!B2:H144,{5}, FALSE))</f>
      </c>
      <c r="AG1437">
        <f>IF(IFERROR(VLOOKUP(E1437,Store_Showcase!B2:H144,{6}, FALSE), TRUE)=TRUE, IF(IFERROR(VLOOKUP(E1437,Store_SRP!B2:H110,{6}, FALSE), TRUE)=TRUE,VLOOKUP(E1437,Store_VAM!B2:H273,{6}, FALSE),VLOOKUP(E1437,Store_SRP!B2:H110,{6}, FALSE)), VLOOKUP(E1437,Store_Showcase!B2:H144,{6}, FALSE))</f>
      </c>
      <c r="AH1437">
        <f>VLOOKUP(G1437,Sku_Consolidated!A2:R957,18,FALSE)</f>
      </c>
      <c r="AI1437">
        <f>VLOOKUP(G1437,Sku_Consolidated!A2:S957,19,FALSE)</f>
      </c>
      <c r="AJ1437">
        <f>VLOOKUP(G1437,Sku_Consolidated!A2:T957,20,FALSE)</f>
      </c>
    </row>
    <row r="1438" spans="1:36" x14ac:dyDescent="0.25">
      <c r="A1438">
        <v>2024</v>
      </c>
      <c r="B1438" t="s">
        <v>31</v>
      </c>
      <c r="C1438" t="s">
        <v>32</v>
      </c>
      <c r="D1438" t="s">
        <v>33</v>
      </c>
      <c r="E1438">
        <v>616</v>
      </c>
      <c r="F1438">
        <f>IF(IFERROR(VLOOKUP(E1438,Store_Showcase!B2:H144,{2}, FALSE), TRUE)=TRUE, IF(IFERROR(VLOOKUP(E1438,Store_SRP!B2:H110,{2}, FALSE), TRUE)=TRUE,VLOOKUP(E1438,Store_VAM!B2:H273,{2}, FALSE),VLOOKUP(E1438,Store_SRP!B2:H110,{2}, FALSE)), VLOOKUP(E1438,Store_Showcase!B2:H144,{2}, FALSE))</f>
      </c>
      <c r="G1438">
        <v>671859</v>
      </c>
      <c r="H1438" t="s">
        <v>1929</v>
      </c>
      <c r="I1438" s="8" t="s">
        <v>2627</v>
      </c>
      <c r="J1438" t="s">
        <v>493</v>
      </c>
      <c r="K1438" s="8">
        <f>IF(J1438="PCK", I1438, 0)</f>
      </c>
      <c r="L1438" s="8">
        <f>IF(J1438="KLS", I1438, IF(J1438="PCK", I1438*VLOOKUP(G1438,Sku_Consolidated!A2:U957,21, FALSE),I1438*VLOOKUP(G1438,Sku_Consolidated!A2:U957,21, FALSE)))</f>
      </c>
      <c r="M1438" s="8">
        <f>IF(J1438="PCS", I1438, 0)</f>
      </c>
      <c r="N1438" s="8" t="s">
        <v>3017</v>
      </c>
      <c r="O1438" s="8">
        <f>N1438 * VLOOKUP(E1438&amp;VLOOKUP(G1438,Sku_Consolidated!A2:Q957,17,FALSE),Sku_CommRate!A2:E1002, 5, FALSE)</f>
      </c>
      <c r="P1438" s="8">
        <f>N1438 - O1438</f>
      </c>
      <c r="Q1438">
        <f>VLOOKUP(G1438,Sku_Consolidated!A2:G957,7, FALSE)</f>
      </c>
      <c r="R1438">
        <f>IF(IFERROR(VLOOKUP(E1438,Store_Showcase!B2:H144,7, FALSE), TRUE)=TRUE, IF(IFERROR(VLOOKUP(E1438,Store_SRP!B2:H110,7, FALSE), TRUE)=TRUE,VLOOKUP(E1438,Store_VAM!B2:H273,7, FALSE),VLOOKUP(E1438,Store_SRP!B2:H110,7, FALSE)), VLOOKUP(E1438,Store_Showcase!B2:H144,7, FALSE))</f>
      </c>
      <c r="S1438">
        <f>IF(IFERROR(VLOOKUP(E1438,Store_Showcase!B2:I144,8, FALSE), TRUE)=TRUE, IF(IFERROR(VLOOKUP(E1438,Store_SRP!B2:I110,8, FALSE), TRUE)=TRUE,VLOOKUP(E1438,Store_VAM!B2:I273,8, FALSE),VLOOKUP(E1438,Store_SRP!B2:I110,8, FALSE)), VLOOKUP(E1438,Store_Showcase!B2:I144,8, FALSE))</f>
      </c>
      <c r="T1438">
        <f>VLOOKUP(G1438,Sku_Consolidated!A2:R957,18,FALSE)</f>
      </c>
      <c r="U1438">
        <v>2100006718591</v>
      </c>
      <c r="V1438">
        <f>IF(VLOOKUP(G1438,Sku_Consolidated!A2:S957,19,FALSE)="SHOWCASE", VLOOKUP(E1438,Store_Showcase!B2:L144,11, FALSE), IF(VLOOKUP(G1438,Sku_Consolidated!A2:S957,19,FALSE)="VAM",VLOOKUP(E1438,Store_VAM!B2:L273,11, FALSE),VLOOKUP(E1438,Store_SRP!B2:L110,11, FALSE)))</f>
      </c>
      <c r="W1438">
        <f>VLOOKUP(G1438,Sku_Consolidated!A2:W957,11,FALSE)</f>
      </c>
      <c r="X1438">
        <f>VLOOKUP(G1438,Sku_Consolidated!A2:H957,8,FALSE)</f>
      </c>
      <c r="Y1438">
        <f>VLOOKUP(G1438,Sku_Consolidated!A2:I957,9,FALSE)</f>
      </c>
      <c r="Z1438" t="s">
        <v>38</v>
      </c>
      <c r="AA1438">
        <f>VLOOKUP(G1438,Sku_Consolidated!A2:E957,5,FALSE)</f>
      </c>
      <c r="AB1438">
        <f>IF(VLOOKUP(G1438,Sku_Consolidated!A2:S957,19,FALSE)="SHOWCASE", VLOOKUP(E1438,Store_Showcase!B2:N144,13, FALSE), IF(VLOOKUP(G1438,Sku_Consolidated!A2:S957,19,FALSE)="VAM",VLOOKUP(E1438,Store_VAM!B2:N273,13, FALSE),VLOOKUP(E1438,Store_SRP!B2:N110,13, FALSE)))</f>
      </c>
      <c r="AC1438">
        <f>IF(IFERROR(AB1438,TRUE)=TRUE, "-","OK")</f>
      </c>
      <c r="AD1438" s="8" t="s">
        <v>3017</v>
      </c>
      <c r="AE1438" s="8" t="s">
        <v>39</v>
      </c>
      <c r="AF1438">
        <f>IF(IFERROR(VLOOKUP(E1438,Store_Showcase!B2:H144,{5}, FALSE), TRUE)=TRUE, IF(IFERROR(VLOOKUP(E1438,Store_SRP!B2:H110,{5}, FALSE), TRUE)=TRUE,VLOOKUP(E1438,Store_VAM!B2:H273,{5}, FALSE),VLOOKUP(E1438,Store_SRP!B2:H110,{5}, FALSE)), VLOOKUP(E1438,Store_Showcase!B2:H144,{5}, FALSE))</f>
      </c>
      <c r="AG1438">
        <f>IF(IFERROR(VLOOKUP(E1438,Store_Showcase!B2:H144,{6}, FALSE), TRUE)=TRUE, IF(IFERROR(VLOOKUP(E1438,Store_SRP!B2:H110,{6}, FALSE), TRUE)=TRUE,VLOOKUP(E1438,Store_VAM!B2:H273,{6}, FALSE),VLOOKUP(E1438,Store_SRP!B2:H110,{6}, FALSE)), VLOOKUP(E1438,Store_Showcase!B2:H144,{6}, FALSE))</f>
      </c>
      <c r="AH1438">
        <f>VLOOKUP(G1438,Sku_Consolidated!A2:R957,18,FALSE)</f>
      </c>
      <c r="AI1438">
        <f>VLOOKUP(G1438,Sku_Consolidated!A2:S957,19,FALSE)</f>
      </c>
      <c r="AJ1438">
        <f>VLOOKUP(G1438,Sku_Consolidated!A2:T957,20,FALSE)</f>
      </c>
    </row>
    <row r="1439" spans="1:36" x14ac:dyDescent="0.25">
      <c r="A1439">
        <v>2024</v>
      </c>
      <c r="B1439" t="s">
        <v>31</v>
      </c>
      <c r="C1439" t="s">
        <v>32</v>
      </c>
      <c r="D1439" t="s">
        <v>33</v>
      </c>
      <c r="E1439">
        <v>607</v>
      </c>
      <c r="F1439">
        <f>IF(IFERROR(VLOOKUP(E1439,Store_Showcase!B2:H144,{2}, FALSE), TRUE)=TRUE, IF(IFERROR(VLOOKUP(E1439,Store_SRP!B2:H110,{2}, FALSE), TRUE)=TRUE,VLOOKUP(E1439,Store_VAM!B2:H273,{2}, FALSE),VLOOKUP(E1439,Store_SRP!B2:H110,{2}, FALSE)), VLOOKUP(E1439,Store_Showcase!B2:H144,{2}, FALSE))</f>
      </c>
      <c r="G1439">
        <v>671859</v>
      </c>
      <c r="H1439" t="s">
        <v>1929</v>
      </c>
      <c r="I1439" s="8" t="s">
        <v>2627</v>
      </c>
      <c r="J1439" t="s">
        <v>493</v>
      </c>
      <c r="K1439" s="8">
        <f>IF(J1439="PCK", I1439, 0)</f>
      </c>
      <c r="L1439" s="8">
        <f>IF(J1439="KLS", I1439, IF(J1439="PCK", I1439*VLOOKUP(G1439,Sku_Consolidated!A2:U957,21, FALSE),I1439*VLOOKUP(G1439,Sku_Consolidated!A2:U957,21, FALSE)))</f>
      </c>
      <c r="M1439" s="8">
        <f>IF(J1439="PCS", I1439, 0)</f>
      </c>
      <c r="N1439" s="8" t="s">
        <v>3017</v>
      </c>
      <c r="O1439" s="8">
        <f>N1439 * VLOOKUP(E1439&amp;VLOOKUP(G1439,Sku_Consolidated!A2:Q957,17,FALSE),Sku_CommRate!A2:E1002, 5, FALSE)</f>
      </c>
      <c r="P1439" s="8">
        <f>N1439 - O1439</f>
      </c>
      <c r="Q1439">
        <f>VLOOKUP(G1439,Sku_Consolidated!A2:G957,7, FALSE)</f>
      </c>
      <c r="R1439">
        <f>IF(IFERROR(VLOOKUP(E1439,Store_Showcase!B2:H144,7, FALSE), TRUE)=TRUE, IF(IFERROR(VLOOKUP(E1439,Store_SRP!B2:H110,7, FALSE), TRUE)=TRUE,VLOOKUP(E1439,Store_VAM!B2:H273,7, FALSE),VLOOKUP(E1439,Store_SRP!B2:H110,7, FALSE)), VLOOKUP(E1439,Store_Showcase!B2:H144,7, FALSE))</f>
      </c>
      <c r="S1439">
        <f>IF(IFERROR(VLOOKUP(E1439,Store_Showcase!B2:I144,8, FALSE), TRUE)=TRUE, IF(IFERROR(VLOOKUP(E1439,Store_SRP!B2:I110,8, FALSE), TRUE)=TRUE,VLOOKUP(E1439,Store_VAM!B2:I273,8, FALSE),VLOOKUP(E1439,Store_SRP!B2:I110,8, FALSE)), VLOOKUP(E1439,Store_Showcase!B2:I144,8, FALSE))</f>
      </c>
      <c r="T1439">
        <f>VLOOKUP(G1439,Sku_Consolidated!A2:R957,18,FALSE)</f>
      </c>
      <c r="U1439">
        <v>2100006718591</v>
      </c>
      <c r="V1439">
        <f>IF(VLOOKUP(G1439,Sku_Consolidated!A2:S957,19,FALSE)="SHOWCASE", VLOOKUP(E1439,Store_Showcase!B2:L144,11, FALSE), IF(VLOOKUP(G1439,Sku_Consolidated!A2:S957,19,FALSE)="VAM",VLOOKUP(E1439,Store_VAM!B2:L273,11, FALSE),VLOOKUP(E1439,Store_SRP!B2:L110,11, FALSE)))</f>
      </c>
      <c r="W1439">
        <f>VLOOKUP(G1439,Sku_Consolidated!A2:W957,11,FALSE)</f>
      </c>
      <c r="X1439">
        <f>VLOOKUP(G1439,Sku_Consolidated!A2:H957,8,FALSE)</f>
      </c>
      <c r="Y1439">
        <f>VLOOKUP(G1439,Sku_Consolidated!A2:I957,9,FALSE)</f>
      </c>
      <c r="Z1439" t="s">
        <v>38</v>
      </c>
      <c r="AA1439">
        <f>VLOOKUP(G1439,Sku_Consolidated!A2:E957,5,FALSE)</f>
      </c>
      <c r="AB1439">
        <f>IF(VLOOKUP(G1439,Sku_Consolidated!A2:S957,19,FALSE)="SHOWCASE", VLOOKUP(E1439,Store_Showcase!B2:N144,13, FALSE), IF(VLOOKUP(G1439,Sku_Consolidated!A2:S957,19,FALSE)="VAM",VLOOKUP(E1439,Store_VAM!B2:N273,13, FALSE),VLOOKUP(E1439,Store_SRP!B2:N110,13, FALSE)))</f>
      </c>
      <c r="AC1439">
        <f>IF(IFERROR(AB1439,TRUE)=TRUE, "-","OK")</f>
      </c>
      <c r="AD1439" s="8" t="s">
        <v>3017</v>
      </c>
      <c r="AE1439" s="8" t="s">
        <v>39</v>
      </c>
      <c r="AF1439">
        <f>IF(IFERROR(VLOOKUP(E1439,Store_Showcase!B2:H144,{5}, FALSE), TRUE)=TRUE, IF(IFERROR(VLOOKUP(E1439,Store_SRP!B2:H110,{5}, FALSE), TRUE)=TRUE,VLOOKUP(E1439,Store_VAM!B2:H273,{5}, FALSE),VLOOKUP(E1439,Store_SRP!B2:H110,{5}, FALSE)), VLOOKUP(E1439,Store_Showcase!B2:H144,{5}, FALSE))</f>
      </c>
      <c r="AG1439">
        <f>IF(IFERROR(VLOOKUP(E1439,Store_Showcase!B2:H144,{6}, FALSE), TRUE)=TRUE, IF(IFERROR(VLOOKUP(E1439,Store_SRP!B2:H110,{6}, FALSE), TRUE)=TRUE,VLOOKUP(E1439,Store_VAM!B2:H273,{6}, FALSE),VLOOKUP(E1439,Store_SRP!B2:H110,{6}, FALSE)), VLOOKUP(E1439,Store_Showcase!B2:H144,{6}, FALSE))</f>
      </c>
      <c r="AH1439">
        <f>VLOOKUP(G1439,Sku_Consolidated!A2:R957,18,FALSE)</f>
      </c>
      <c r="AI1439">
        <f>VLOOKUP(G1439,Sku_Consolidated!A2:S957,19,FALSE)</f>
      </c>
      <c r="AJ1439">
        <f>VLOOKUP(G1439,Sku_Consolidated!A2:T957,20,FALSE)</f>
      </c>
    </row>
    <row r="1440" spans="1:36" x14ac:dyDescent="0.25">
      <c r="A1440">
        <v>2024</v>
      </c>
      <c r="B1440" t="s">
        <v>31</v>
      </c>
      <c r="C1440" t="s">
        <v>32</v>
      </c>
      <c r="D1440" t="s">
        <v>33</v>
      </c>
      <c r="E1440">
        <v>814</v>
      </c>
      <c r="F1440">
        <f>IF(IFERROR(VLOOKUP(E1440,Store_Showcase!B2:H144,{2}, FALSE), TRUE)=TRUE, IF(IFERROR(VLOOKUP(E1440,Store_SRP!B2:H110,{2}, FALSE), TRUE)=TRUE,VLOOKUP(E1440,Store_VAM!B2:H273,{2}, FALSE),VLOOKUP(E1440,Store_SRP!B2:H110,{2}, FALSE)), VLOOKUP(E1440,Store_Showcase!B2:H144,{2}, FALSE))</f>
      </c>
      <c r="G1440">
        <v>657472</v>
      </c>
      <c r="H1440" t="s">
        <v>162</v>
      </c>
      <c r="I1440" s="8" t="s">
        <v>3018</v>
      </c>
      <c r="J1440" t="s">
        <v>36</v>
      </c>
      <c r="K1440" s="8">
        <f>IF(J1440="PCK", I1440, 0)</f>
      </c>
      <c r="L1440" s="8">
        <f>IF(J1440="KLS", I1440, IF(J1440="PCK", I1440*VLOOKUP(G1440,Sku_Consolidated!A2:U957,21, FALSE),I1440*VLOOKUP(G1440,Sku_Consolidated!A2:U957,21, FALSE)))</f>
      </c>
      <c r="M1440" s="8">
        <f>IF(J1440="PCS", I1440, 0)</f>
      </c>
      <c r="N1440" s="8" t="s">
        <v>3019</v>
      </c>
      <c r="O1440" s="8">
        <f>N1440 * VLOOKUP(E1440&amp;VLOOKUP(G1440,Sku_Consolidated!A2:Q957,17,FALSE),Sku_CommRate!A2:E1002, 5, FALSE)</f>
      </c>
      <c r="P1440" s="8">
        <f>N1440 - O1440</f>
      </c>
      <c r="Q1440">
        <f>VLOOKUP(G1440,Sku_Consolidated!A2:G957,7, FALSE)</f>
      </c>
      <c r="R1440">
        <f>IF(IFERROR(VLOOKUP(E1440,Store_Showcase!B2:H144,7, FALSE), TRUE)=TRUE, IF(IFERROR(VLOOKUP(E1440,Store_SRP!B2:H110,7, FALSE), TRUE)=TRUE,VLOOKUP(E1440,Store_VAM!B2:H273,7, FALSE),VLOOKUP(E1440,Store_SRP!B2:H110,7, FALSE)), VLOOKUP(E1440,Store_Showcase!B2:H144,7, FALSE))</f>
      </c>
      <c r="S1440">
        <f>IF(IFERROR(VLOOKUP(E1440,Store_Showcase!B2:I144,8, FALSE), TRUE)=TRUE, IF(IFERROR(VLOOKUP(E1440,Store_SRP!B2:I110,8, FALSE), TRUE)=TRUE,VLOOKUP(E1440,Store_VAM!B2:I273,8, FALSE),VLOOKUP(E1440,Store_SRP!B2:I110,8, FALSE)), VLOOKUP(E1440,Store_Showcase!B2:I144,8, FALSE))</f>
      </c>
      <c r="T1440">
        <f>VLOOKUP(G1440,Sku_Consolidated!A2:R957,18,FALSE)</f>
      </c>
      <c r="U1440">
        <v>7075</v>
      </c>
      <c r="V1440">
        <f>IF(VLOOKUP(G1440,Sku_Consolidated!A2:S957,19,FALSE)="SHOWCASE", VLOOKUP(E1440,Store_Showcase!B2:L144,11, FALSE), IF(VLOOKUP(G1440,Sku_Consolidated!A2:S957,19,FALSE)="VAM",VLOOKUP(E1440,Store_VAM!B2:L273,11, FALSE),VLOOKUP(E1440,Store_SRP!B2:L110,11, FALSE)))</f>
      </c>
      <c r="W1440">
        <f>VLOOKUP(G1440,Sku_Consolidated!A2:W957,11,FALSE)</f>
      </c>
      <c r="X1440">
        <f>VLOOKUP(G1440,Sku_Consolidated!A2:H957,8,FALSE)</f>
      </c>
      <c r="Y1440">
        <f>VLOOKUP(G1440,Sku_Consolidated!A2:I957,9,FALSE)</f>
      </c>
      <c r="Z1440" t="s">
        <v>38</v>
      </c>
      <c r="AA1440">
        <f>VLOOKUP(G1440,Sku_Consolidated!A2:E957,5,FALSE)</f>
      </c>
      <c r="AB1440">
        <f>IF(VLOOKUP(G1440,Sku_Consolidated!A2:S957,19,FALSE)="SHOWCASE", VLOOKUP(E1440,Store_Showcase!B2:N144,13, FALSE), IF(VLOOKUP(G1440,Sku_Consolidated!A2:S957,19,FALSE)="VAM",VLOOKUP(E1440,Store_VAM!B2:N273,13, FALSE),VLOOKUP(E1440,Store_SRP!B2:N110,13, FALSE)))</f>
      </c>
      <c r="AC1440">
        <f>IF(IFERROR(AB1440,TRUE)=TRUE, "-","OK")</f>
      </c>
      <c r="AD1440" s="8" t="s">
        <v>3019</v>
      </c>
      <c r="AE1440" s="8" t="s">
        <v>39</v>
      </c>
      <c r="AF1440">
        <f>IF(IFERROR(VLOOKUP(E1440,Store_Showcase!B2:H144,{5}, FALSE), TRUE)=TRUE, IF(IFERROR(VLOOKUP(E1440,Store_SRP!B2:H110,{5}, FALSE), TRUE)=TRUE,VLOOKUP(E1440,Store_VAM!B2:H273,{5}, FALSE),VLOOKUP(E1440,Store_SRP!B2:H110,{5}, FALSE)), VLOOKUP(E1440,Store_Showcase!B2:H144,{5}, FALSE))</f>
      </c>
      <c r="AG1440">
        <f>IF(IFERROR(VLOOKUP(E1440,Store_Showcase!B2:H144,{6}, FALSE), TRUE)=TRUE, IF(IFERROR(VLOOKUP(E1440,Store_SRP!B2:H110,{6}, FALSE), TRUE)=TRUE,VLOOKUP(E1440,Store_VAM!B2:H273,{6}, FALSE),VLOOKUP(E1440,Store_SRP!B2:H110,{6}, FALSE)), VLOOKUP(E1440,Store_Showcase!B2:H144,{6}, FALSE))</f>
      </c>
      <c r="AH1440">
        <f>VLOOKUP(G1440,Sku_Consolidated!A2:R957,18,FALSE)</f>
      </c>
      <c r="AI1440">
        <f>VLOOKUP(G1440,Sku_Consolidated!A2:S957,19,FALSE)</f>
      </c>
      <c r="AJ1440">
        <f>VLOOKUP(G1440,Sku_Consolidated!A2:T957,20,FALSE)</f>
      </c>
    </row>
    <row r="1441" spans="1:36" x14ac:dyDescent="0.25">
      <c r="A1441">
        <v>2024</v>
      </c>
      <c r="B1441" t="s">
        <v>31</v>
      </c>
      <c r="C1441" t="s">
        <v>32</v>
      </c>
      <c r="D1441" t="s">
        <v>33</v>
      </c>
      <c r="E1441">
        <v>496</v>
      </c>
      <c r="F1441">
        <f>IF(IFERROR(VLOOKUP(E1441,Store_Showcase!B2:H144,{2}, FALSE), TRUE)=TRUE, IF(IFERROR(VLOOKUP(E1441,Store_SRP!B2:H110,{2}, FALSE), TRUE)=TRUE,VLOOKUP(E1441,Store_VAM!B2:H273,{2}, FALSE),VLOOKUP(E1441,Store_SRP!B2:H110,{2}, FALSE)), VLOOKUP(E1441,Store_Showcase!B2:H144,{2}, FALSE))</f>
      </c>
      <c r="G1441">
        <v>655713</v>
      </c>
      <c r="H1441" t="s">
        <v>309</v>
      </c>
      <c r="I1441" s="8" t="s">
        <v>2676</v>
      </c>
      <c r="J1441" t="s">
        <v>36</v>
      </c>
      <c r="K1441" s="8">
        <f>IF(J1441="PCK", I1441, 0)</f>
      </c>
      <c r="L1441" s="8">
        <f>IF(J1441="KLS", I1441, IF(J1441="PCK", I1441*VLOOKUP(G1441,Sku_Consolidated!A2:U957,21, FALSE),I1441*VLOOKUP(G1441,Sku_Consolidated!A2:U957,21, FALSE)))</f>
      </c>
      <c r="M1441" s="8">
        <f>IF(J1441="PCS", I1441, 0)</f>
      </c>
      <c r="N1441" s="8" t="s">
        <v>3020</v>
      </c>
      <c r="O1441" s="8">
        <f>N1441 * VLOOKUP(E1441&amp;VLOOKUP(G1441,Sku_Consolidated!A2:Q957,17,FALSE),Sku_CommRate!A2:E1002, 5, FALSE)</f>
      </c>
      <c r="P1441" s="8">
        <f>N1441 - O1441</f>
      </c>
      <c r="Q1441">
        <f>VLOOKUP(G1441,Sku_Consolidated!A2:G957,7, FALSE)</f>
      </c>
      <c r="R1441">
        <f>IF(IFERROR(VLOOKUP(E1441,Store_Showcase!B2:H144,7, FALSE), TRUE)=TRUE, IF(IFERROR(VLOOKUP(E1441,Store_SRP!B2:H110,7, FALSE), TRUE)=TRUE,VLOOKUP(E1441,Store_VAM!B2:H273,7, FALSE),VLOOKUP(E1441,Store_SRP!B2:H110,7, FALSE)), VLOOKUP(E1441,Store_Showcase!B2:H144,7, FALSE))</f>
      </c>
      <c r="S1441">
        <f>IF(IFERROR(VLOOKUP(E1441,Store_Showcase!B2:I144,8, FALSE), TRUE)=TRUE, IF(IFERROR(VLOOKUP(E1441,Store_SRP!B2:I110,8, FALSE), TRUE)=TRUE,VLOOKUP(E1441,Store_VAM!B2:I273,8, FALSE),VLOOKUP(E1441,Store_SRP!B2:I110,8, FALSE)), VLOOKUP(E1441,Store_Showcase!B2:I144,8, FALSE))</f>
      </c>
      <c r="T1441">
        <f>VLOOKUP(G1441,Sku_Consolidated!A2:R957,18,FALSE)</f>
      </c>
      <c r="U1441">
        <v>6441</v>
      </c>
      <c r="V1441">
        <f>IF(VLOOKUP(G1441,Sku_Consolidated!A2:S957,19,FALSE)="SHOWCASE", VLOOKUP(E1441,Store_Showcase!B2:L144,11, FALSE), IF(VLOOKUP(G1441,Sku_Consolidated!A2:S957,19,FALSE)="VAM",VLOOKUP(E1441,Store_VAM!B2:L273,11, FALSE),VLOOKUP(E1441,Store_SRP!B2:L110,11, FALSE)))</f>
      </c>
      <c r="W1441">
        <f>VLOOKUP(G1441,Sku_Consolidated!A2:W957,11,FALSE)</f>
      </c>
      <c r="X1441">
        <f>VLOOKUP(G1441,Sku_Consolidated!A2:H957,8,FALSE)</f>
      </c>
      <c r="Y1441">
        <f>VLOOKUP(G1441,Sku_Consolidated!A2:I957,9,FALSE)</f>
      </c>
      <c r="Z1441" t="s">
        <v>38</v>
      </c>
      <c r="AA1441">
        <f>VLOOKUP(G1441,Sku_Consolidated!A2:E957,5,FALSE)</f>
      </c>
      <c r="AB1441">
        <f>IF(VLOOKUP(G1441,Sku_Consolidated!A2:S957,19,FALSE)="SHOWCASE", VLOOKUP(E1441,Store_Showcase!B2:N144,13, FALSE), IF(VLOOKUP(G1441,Sku_Consolidated!A2:S957,19,FALSE)="VAM",VLOOKUP(E1441,Store_VAM!B2:N273,13, FALSE),VLOOKUP(E1441,Store_SRP!B2:N110,13, FALSE)))</f>
      </c>
      <c r="AC1441">
        <f>IF(IFERROR(AB1441,TRUE)=TRUE, "-","OK")</f>
      </c>
      <c r="AD1441" s="8" t="s">
        <v>3020</v>
      </c>
      <c r="AE1441" s="8" t="s">
        <v>39</v>
      </c>
      <c r="AF1441">
        <f>IF(IFERROR(VLOOKUP(E1441,Store_Showcase!B2:H144,{5}, FALSE), TRUE)=TRUE, IF(IFERROR(VLOOKUP(E1441,Store_SRP!B2:H110,{5}, FALSE), TRUE)=TRUE,VLOOKUP(E1441,Store_VAM!B2:H273,{5}, FALSE),VLOOKUP(E1441,Store_SRP!B2:H110,{5}, FALSE)), VLOOKUP(E1441,Store_Showcase!B2:H144,{5}, FALSE))</f>
      </c>
      <c r="AG1441">
        <f>IF(IFERROR(VLOOKUP(E1441,Store_Showcase!B2:H144,{6}, FALSE), TRUE)=TRUE, IF(IFERROR(VLOOKUP(E1441,Store_SRP!B2:H110,{6}, FALSE), TRUE)=TRUE,VLOOKUP(E1441,Store_VAM!B2:H273,{6}, FALSE),VLOOKUP(E1441,Store_SRP!B2:H110,{6}, FALSE)), VLOOKUP(E1441,Store_Showcase!B2:H144,{6}, FALSE))</f>
      </c>
      <c r="AH1441">
        <f>VLOOKUP(G1441,Sku_Consolidated!A2:R957,18,FALSE)</f>
      </c>
      <c r="AI1441">
        <f>VLOOKUP(G1441,Sku_Consolidated!A2:S957,19,FALSE)</f>
      </c>
      <c r="AJ1441">
        <f>VLOOKUP(G1441,Sku_Consolidated!A2:T957,20,FALSE)</f>
      </c>
    </row>
    <row r="1442" spans="1:36" x14ac:dyDescent="0.25">
      <c r="A1442">
        <v>2024</v>
      </c>
      <c r="B1442" t="s">
        <v>31</v>
      </c>
      <c r="C1442" t="s">
        <v>32</v>
      </c>
      <c r="D1442" t="s">
        <v>33</v>
      </c>
      <c r="E1442">
        <v>216</v>
      </c>
      <c r="F1442">
        <f>IF(IFERROR(VLOOKUP(E1442,Store_Showcase!B2:H144,{2}, FALSE), TRUE)=TRUE, IF(IFERROR(VLOOKUP(E1442,Store_SRP!B2:H110,{2}, FALSE), TRUE)=TRUE,VLOOKUP(E1442,Store_VAM!B2:H273,{2}, FALSE),VLOOKUP(E1442,Store_SRP!B2:H110,{2}, FALSE)), VLOOKUP(E1442,Store_Showcase!B2:H144,{2}, FALSE))</f>
      </c>
      <c r="G1442">
        <v>655292</v>
      </c>
      <c r="H1442" t="s">
        <v>72</v>
      </c>
      <c r="I1442" s="8" t="s">
        <v>3021</v>
      </c>
      <c r="J1442" t="s">
        <v>36</v>
      </c>
      <c r="K1442" s="8">
        <f>IF(J1442="PCK", I1442, 0)</f>
      </c>
      <c r="L1442" s="8">
        <f>IF(J1442="KLS", I1442, IF(J1442="PCK", I1442*VLOOKUP(G1442,Sku_Consolidated!A2:U957,21, FALSE),I1442*VLOOKUP(G1442,Sku_Consolidated!A2:U957,21, FALSE)))</f>
      </c>
      <c r="M1442" s="8">
        <f>IF(J1442="PCS", I1442, 0)</f>
      </c>
      <c r="N1442" s="8" t="s">
        <v>3022</v>
      </c>
      <c r="O1442" s="8">
        <f>N1442 * VLOOKUP(E1442&amp;VLOOKUP(G1442,Sku_Consolidated!A2:Q957,17,FALSE),Sku_CommRate!A2:E1002, 5, FALSE)</f>
      </c>
      <c r="P1442" s="8">
        <f>N1442 - O1442</f>
      </c>
      <c r="Q1442">
        <f>VLOOKUP(G1442,Sku_Consolidated!A2:G957,7, FALSE)</f>
      </c>
      <c r="R1442">
        <f>IF(IFERROR(VLOOKUP(E1442,Store_Showcase!B2:H144,7, FALSE), TRUE)=TRUE, IF(IFERROR(VLOOKUP(E1442,Store_SRP!B2:H110,7, FALSE), TRUE)=TRUE,VLOOKUP(E1442,Store_VAM!B2:H273,7, FALSE),VLOOKUP(E1442,Store_SRP!B2:H110,7, FALSE)), VLOOKUP(E1442,Store_Showcase!B2:H144,7, FALSE))</f>
      </c>
      <c r="S1442">
        <f>IF(IFERROR(VLOOKUP(E1442,Store_Showcase!B2:I144,8, FALSE), TRUE)=TRUE, IF(IFERROR(VLOOKUP(E1442,Store_SRP!B2:I110,8, FALSE), TRUE)=TRUE,VLOOKUP(E1442,Store_VAM!B2:I273,8, FALSE),VLOOKUP(E1442,Store_SRP!B2:I110,8, FALSE)), VLOOKUP(E1442,Store_Showcase!B2:I144,8, FALSE))</f>
      </c>
      <c r="T1442">
        <f>VLOOKUP(G1442,Sku_Consolidated!A2:R957,18,FALSE)</f>
      </c>
      <c r="U1442">
        <v>6220</v>
      </c>
      <c r="V1442">
        <f>IF(VLOOKUP(G1442,Sku_Consolidated!A2:S957,19,FALSE)="SHOWCASE", VLOOKUP(E1442,Store_Showcase!B2:L144,11, FALSE), IF(VLOOKUP(G1442,Sku_Consolidated!A2:S957,19,FALSE)="VAM",VLOOKUP(E1442,Store_VAM!B2:L273,11, FALSE),VLOOKUP(E1442,Store_SRP!B2:L110,11, FALSE)))</f>
      </c>
      <c r="W1442">
        <f>VLOOKUP(G1442,Sku_Consolidated!A2:W957,11,FALSE)</f>
      </c>
      <c r="X1442">
        <f>VLOOKUP(G1442,Sku_Consolidated!A2:H957,8,FALSE)</f>
      </c>
      <c r="Y1442">
        <f>VLOOKUP(G1442,Sku_Consolidated!A2:I957,9,FALSE)</f>
      </c>
      <c r="Z1442" t="s">
        <v>38</v>
      </c>
      <c r="AA1442">
        <f>VLOOKUP(G1442,Sku_Consolidated!A2:E957,5,FALSE)</f>
      </c>
      <c r="AB1442">
        <f>IF(VLOOKUP(G1442,Sku_Consolidated!A2:S957,19,FALSE)="SHOWCASE", VLOOKUP(E1442,Store_Showcase!B2:N144,13, FALSE), IF(VLOOKUP(G1442,Sku_Consolidated!A2:S957,19,FALSE)="VAM",VLOOKUP(E1442,Store_VAM!B2:N273,13, FALSE),VLOOKUP(E1442,Store_SRP!B2:N110,13, FALSE)))</f>
      </c>
      <c r="AC1442">
        <f>IF(IFERROR(AB1442,TRUE)=TRUE, "-","OK")</f>
      </c>
      <c r="AD1442" s="8" t="s">
        <v>3022</v>
      </c>
      <c r="AE1442" s="8" t="s">
        <v>39</v>
      </c>
      <c r="AF1442">
        <f>IF(IFERROR(VLOOKUP(E1442,Store_Showcase!B2:H144,{5}, FALSE), TRUE)=TRUE, IF(IFERROR(VLOOKUP(E1442,Store_SRP!B2:H110,{5}, FALSE), TRUE)=TRUE,VLOOKUP(E1442,Store_VAM!B2:H273,{5}, FALSE),VLOOKUP(E1442,Store_SRP!B2:H110,{5}, FALSE)), VLOOKUP(E1442,Store_Showcase!B2:H144,{5}, FALSE))</f>
      </c>
      <c r="AG1442">
        <f>IF(IFERROR(VLOOKUP(E1442,Store_Showcase!B2:H144,{6}, FALSE), TRUE)=TRUE, IF(IFERROR(VLOOKUP(E1442,Store_SRP!B2:H110,{6}, FALSE), TRUE)=TRUE,VLOOKUP(E1442,Store_VAM!B2:H273,{6}, FALSE),VLOOKUP(E1442,Store_SRP!B2:H110,{6}, FALSE)), VLOOKUP(E1442,Store_Showcase!B2:H144,{6}, FALSE))</f>
      </c>
      <c r="AH1442">
        <f>VLOOKUP(G1442,Sku_Consolidated!A2:R957,18,FALSE)</f>
      </c>
      <c r="AI1442">
        <f>VLOOKUP(G1442,Sku_Consolidated!A2:S957,19,FALSE)</f>
      </c>
      <c r="AJ1442">
        <f>VLOOKUP(G1442,Sku_Consolidated!A2:T957,20,FALSE)</f>
      </c>
    </row>
    <row r="1443" spans="1:36" x14ac:dyDescent="0.25">
      <c r="A1443">
        <v>2024</v>
      </c>
      <c r="B1443" t="s">
        <v>31</v>
      </c>
      <c r="C1443" t="s">
        <v>32</v>
      </c>
      <c r="D1443" t="s">
        <v>33</v>
      </c>
      <c r="E1443">
        <v>4049</v>
      </c>
      <c r="F1443">
        <f>IF(IFERROR(VLOOKUP(E1443,Store_Showcase!B2:H144,{2}, FALSE), TRUE)=TRUE, IF(IFERROR(VLOOKUP(E1443,Store_SRP!B2:H110,{2}, FALSE), TRUE)=TRUE,VLOOKUP(E1443,Store_VAM!B2:H273,{2}, FALSE),VLOOKUP(E1443,Store_SRP!B2:H110,{2}, FALSE)), VLOOKUP(E1443,Store_Showcase!B2:H144,{2}, FALSE))</f>
      </c>
      <c r="G1443">
        <v>655740</v>
      </c>
      <c r="H1443" t="s">
        <v>2212</v>
      </c>
      <c r="I1443" s="8" t="s">
        <v>2300</v>
      </c>
      <c r="J1443" t="s">
        <v>36</v>
      </c>
      <c r="K1443" s="8">
        <f>IF(J1443="PCK", I1443, 0)</f>
      </c>
      <c r="L1443" s="8">
        <f>IF(J1443="KLS", I1443, IF(J1443="PCK", I1443*VLOOKUP(G1443,Sku_Consolidated!A2:U957,21, FALSE),I1443*VLOOKUP(G1443,Sku_Consolidated!A2:U957,21, FALSE)))</f>
      </c>
      <c r="M1443" s="8">
        <f>IF(J1443="PCS", I1443, 0)</f>
      </c>
      <c r="N1443" s="8" t="s">
        <v>3023</v>
      </c>
      <c r="O1443" s="8">
        <f>N1443 * VLOOKUP(E1443&amp;VLOOKUP(G1443,Sku_Consolidated!A2:Q957,17,FALSE),Sku_CommRate!A2:E1002, 5, FALSE)</f>
      </c>
      <c r="P1443" s="8">
        <f>N1443 - O1443</f>
      </c>
      <c r="Q1443">
        <f>VLOOKUP(G1443,Sku_Consolidated!A2:G957,7, FALSE)</f>
      </c>
      <c r="R1443">
        <f>IF(IFERROR(VLOOKUP(E1443,Store_Showcase!B2:H144,7, FALSE), TRUE)=TRUE, IF(IFERROR(VLOOKUP(E1443,Store_SRP!B2:H110,7, FALSE), TRUE)=TRUE,VLOOKUP(E1443,Store_VAM!B2:H273,7, FALSE),VLOOKUP(E1443,Store_SRP!B2:H110,7, FALSE)), VLOOKUP(E1443,Store_Showcase!B2:H144,7, FALSE))</f>
      </c>
      <c r="S1443">
        <f>IF(IFERROR(VLOOKUP(E1443,Store_Showcase!B2:I144,8, FALSE), TRUE)=TRUE, IF(IFERROR(VLOOKUP(E1443,Store_SRP!B2:I110,8, FALSE), TRUE)=TRUE,VLOOKUP(E1443,Store_VAM!B2:I273,8, FALSE),VLOOKUP(E1443,Store_SRP!B2:I110,8, FALSE)), VLOOKUP(E1443,Store_Showcase!B2:I144,8, FALSE))</f>
      </c>
      <c r="T1443">
        <f>VLOOKUP(G1443,Sku_Consolidated!A2:R957,18,FALSE)</f>
      </c>
      <c r="U1443">
        <v>6459</v>
      </c>
      <c r="V1443">
        <f>IF(VLOOKUP(G1443,Sku_Consolidated!A2:S957,19,FALSE)="SHOWCASE", VLOOKUP(E1443,Store_Showcase!B2:L144,11, FALSE), IF(VLOOKUP(G1443,Sku_Consolidated!A2:S957,19,FALSE)="VAM",VLOOKUP(E1443,Store_VAM!B2:L273,11, FALSE),VLOOKUP(E1443,Store_SRP!B2:L110,11, FALSE)))</f>
      </c>
      <c r="W1443">
        <f>VLOOKUP(G1443,Sku_Consolidated!A2:W957,11,FALSE)</f>
      </c>
      <c r="X1443">
        <f>VLOOKUP(G1443,Sku_Consolidated!A2:H957,8,FALSE)</f>
      </c>
      <c r="Y1443">
        <f>VLOOKUP(G1443,Sku_Consolidated!A2:I957,9,FALSE)</f>
      </c>
      <c r="Z1443" t="s">
        <v>38</v>
      </c>
      <c r="AA1443">
        <f>VLOOKUP(G1443,Sku_Consolidated!A2:E957,5,FALSE)</f>
      </c>
      <c r="AB1443">
        <f>IF(VLOOKUP(G1443,Sku_Consolidated!A2:S957,19,FALSE)="SHOWCASE", VLOOKUP(E1443,Store_Showcase!B2:N144,13, FALSE), IF(VLOOKUP(G1443,Sku_Consolidated!A2:S957,19,FALSE)="VAM",VLOOKUP(E1443,Store_VAM!B2:N273,13, FALSE),VLOOKUP(E1443,Store_SRP!B2:N110,13, FALSE)))</f>
      </c>
      <c r="AC1443">
        <f>IF(IFERROR(AB1443,TRUE)=TRUE, "-","OK")</f>
      </c>
      <c r="AD1443" s="8" t="s">
        <v>3023</v>
      </c>
      <c r="AE1443" s="8" t="s">
        <v>39</v>
      </c>
      <c r="AF1443">
        <f>IF(IFERROR(VLOOKUP(E1443,Store_Showcase!B2:H144,{5}, FALSE), TRUE)=TRUE, IF(IFERROR(VLOOKUP(E1443,Store_SRP!B2:H110,{5}, FALSE), TRUE)=TRUE,VLOOKUP(E1443,Store_VAM!B2:H273,{5}, FALSE),VLOOKUP(E1443,Store_SRP!B2:H110,{5}, FALSE)), VLOOKUP(E1443,Store_Showcase!B2:H144,{5}, FALSE))</f>
      </c>
      <c r="AG1443">
        <f>IF(IFERROR(VLOOKUP(E1443,Store_Showcase!B2:H144,{6}, FALSE), TRUE)=TRUE, IF(IFERROR(VLOOKUP(E1443,Store_SRP!B2:H110,{6}, FALSE), TRUE)=TRUE,VLOOKUP(E1443,Store_VAM!B2:H273,{6}, FALSE),VLOOKUP(E1443,Store_SRP!B2:H110,{6}, FALSE)), VLOOKUP(E1443,Store_Showcase!B2:H144,{6}, FALSE))</f>
      </c>
      <c r="AH1443">
        <f>VLOOKUP(G1443,Sku_Consolidated!A2:R957,18,FALSE)</f>
      </c>
      <c r="AI1443">
        <f>VLOOKUP(G1443,Sku_Consolidated!A2:S957,19,FALSE)</f>
      </c>
      <c r="AJ1443">
        <f>VLOOKUP(G1443,Sku_Consolidated!A2:T957,20,FALSE)</f>
      </c>
    </row>
    <row r="1444" spans="1:36" x14ac:dyDescent="0.25">
      <c r="A1444">
        <v>2024</v>
      </c>
      <c r="B1444" t="s">
        <v>31</v>
      </c>
      <c r="C1444" t="s">
        <v>32</v>
      </c>
      <c r="D1444" t="s">
        <v>33</v>
      </c>
      <c r="E1444">
        <v>453</v>
      </c>
      <c r="F1444">
        <f>IF(IFERROR(VLOOKUP(E1444,Store_Showcase!B2:H144,{2}, FALSE), TRUE)=TRUE, IF(IFERROR(VLOOKUP(E1444,Store_SRP!B2:H110,{2}, FALSE), TRUE)=TRUE,VLOOKUP(E1444,Store_VAM!B2:H273,{2}, FALSE),VLOOKUP(E1444,Store_SRP!B2:H110,{2}, FALSE)), VLOOKUP(E1444,Store_Showcase!B2:H144,{2}, FALSE))</f>
      </c>
      <c r="G1444">
        <v>687771</v>
      </c>
      <c r="H1444" t="s">
        <v>1194</v>
      </c>
      <c r="I1444" s="8" t="s">
        <v>2006</v>
      </c>
      <c r="J1444" t="s">
        <v>493</v>
      </c>
      <c r="K1444" s="8">
        <f>IF(J1444="PCK", I1444, 0)</f>
      </c>
      <c r="L1444" s="8">
        <f>IF(J1444="KLS", I1444, IF(J1444="PCK", I1444*VLOOKUP(G1444,Sku_Consolidated!A2:U957,21, FALSE),I1444*VLOOKUP(G1444,Sku_Consolidated!A2:U957,21, FALSE)))</f>
      </c>
      <c r="M1444" s="8">
        <f>IF(J1444="PCS", I1444, 0)</f>
      </c>
      <c r="N1444" s="8" t="s">
        <v>3024</v>
      </c>
      <c r="O1444" s="8">
        <f>N1444 * VLOOKUP(E1444&amp;VLOOKUP(G1444,Sku_Consolidated!A2:Q957,17,FALSE),Sku_CommRate!A2:E1002, 5, FALSE)</f>
      </c>
      <c r="P1444" s="8">
        <f>N1444 - O1444</f>
      </c>
      <c r="Q1444">
        <f>VLOOKUP(G1444,Sku_Consolidated!A2:G957,7, FALSE)</f>
      </c>
      <c r="R1444">
        <f>IF(IFERROR(VLOOKUP(E1444,Store_Showcase!B2:H144,7, FALSE), TRUE)=TRUE, IF(IFERROR(VLOOKUP(E1444,Store_SRP!B2:H110,7, FALSE), TRUE)=TRUE,VLOOKUP(E1444,Store_VAM!B2:H273,7, FALSE),VLOOKUP(E1444,Store_SRP!B2:H110,7, FALSE)), VLOOKUP(E1444,Store_Showcase!B2:H144,7, FALSE))</f>
      </c>
      <c r="S1444">
        <f>IF(IFERROR(VLOOKUP(E1444,Store_Showcase!B2:I144,8, FALSE), TRUE)=TRUE, IF(IFERROR(VLOOKUP(E1444,Store_SRP!B2:I110,8, FALSE), TRUE)=TRUE,VLOOKUP(E1444,Store_VAM!B2:I273,8, FALSE),VLOOKUP(E1444,Store_SRP!B2:I110,8, FALSE)), VLOOKUP(E1444,Store_Showcase!B2:I144,8, FALSE))</f>
      </c>
      <c r="T1444">
        <f>VLOOKUP(G1444,Sku_Consolidated!A2:R957,18,FALSE)</f>
      </c>
      <c r="U1444">
        <v>4806532531533</v>
      </c>
      <c r="V1444">
        <f>IF(VLOOKUP(G1444,Sku_Consolidated!A2:S957,19,FALSE)="SHOWCASE", VLOOKUP(E1444,Store_Showcase!B2:L144,11, FALSE), IF(VLOOKUP(G1444,Sku_Consolidated!A2:S957,19,FALSE)="VAM",VLOOKUP(E1444,Store_VAM!B2:L273,11, FALSE),VLOOKUP(E1444,Store_SRP!B2:L110,11, FALSE)))</f>
      </c>
      <c r="W1444">
        <f>VLOOKUP(G1444,Sku_Consolidated!A2:W957,11,FALSE)</f>
      </c>
      <c r="X1444">
        <f>VLOOKUP(G1444,Sku_Consolidated!A2:H957,8,FALSE)</f>
      </c>
      <c r="Y1444">
        <f>VLOOKUP(G1444,Sku_Consolidated!A2:I957,9,FALSE)</f>
      </c>
      <c r="Z1444" t="s">
        <v>38</v>
      </c>
      <c r="AA1444">
        <f>VLOOKUP(G1444,Sku_Consolidated!A2:E957,5,FALSE)</f>
      </c>
      <c r="AB1444">
        <f>IF(VLOOKUP(G1444,Sku_Consolidated!A2:S957,19,FALSE)="SHOWCASE", VLOOKUP(E1444,Store_Showcase!B2:N144,13, FALSE), IF(VLOOKUP(G1444,Sku_Consolidated!A2:S957,19,FALSE)="VAM",VLOOKUP(E1444,Store_VAM!B2:N273,13, FALSE),VLOOKUP(E1444,Store_SRP!B2:N110,13, FALSE)))</f>
      </c>
      <c r="AC1444">
        <f>IF(IFERROR(AB1444,TRUE)=TRUE, "-","OK")</f>
      </c>
      <c r="AD1444" s="8" t="s">
        <v>3025</v>
      </c>
      <c r="AE1444" s="8" t="s">
        <v>3026</v>
      </c>
      <c r="AF1444">
        <f>IF(IFERROR(VLOOKUP(E1444,Store_Showcase!B2:H144,{5}, FALSE), TRUE)=TRUE, IF(IFERROR(VLOOKUP(E1444,Store_SRP!B2:H110,{5}, FALSE), TRUE)=TRUE,VLOOKUP(E1444,Store_VAM!B2:H273,{5}, FALSE),VLOOKUP(E1444,Store_SRP!B2:H110,{5}, FALSE)), VLOOKUP(E1444,Store_Showcase!B2:H144,{5}, FALSE))</f>
      </c>
      <c r="AG1444">
        <f>IF(IFERROR(VLOOKUP(E1444,Store_Showcase!B2:H144,{6}, FALSE), TRUE)=TRUE, IF(IFERROR(VLOOKUP(E1444,Store_SRP!B2:H110,{6}, FALSE), TRUE)=TRUE,VLOOKUP(E1444,Store_VAM!B2:H273,{6}, FALSE),VLOOKUP(E1444,Store_SRP!B2:H110,{6}, FALSE)), VLOOKUP(E1444,Store_Showcase!B2:H144,{6}, FALSE))</f>
      </c>
      <c r="AH1444">
        <f>VLOOKUP(G1444,Sku_Consolidated!A2:R957,18,FALSE)</f>
      </c>
      <c r="AI1444">
        <f>VLOOKUP(G1444,Sku_Consolidated!A2:S957,19,FALSE)</f>
      </c>
      <c r="AJ1444">
        <f>VLOOKUP(G1444,Sku_Consolidated!A2:T957,20,FALSE)</f>
      </c>
    </row>
    <row r="1445" spans="1:36" x14ac:dyDescent="0.25">
      <c r="A1445">
        <v>2024</v>
      </c>
      <c r="B1445" t="s">
        <v>31</v>
      </c>
      <c r="C1445" t="s">
        <v>32</v>
      </c>
      <c r="D1445" t="s">
        <v>33</v>
      </c>
      <c r="E1445">
        <v>248</v>
      </c>
      <c r="F1445">
        <f>IF(IFERROR(VLOOKUP(E1445,Store_Showcase!B2:H144,{2}, FALSE), TRUE)=TRUE, IF(IFERROR(VLOOKUP(E1445,Store_SRP!B2:H110,{2}, FALSE), TRUE)=TRUE,VLOOKUP(E1445,Store_VAM!B2:H273,{2}, FALSE),VLOOKUP(E1445,Store_SRP!B2:H110,{2}, FALSE)), VLOOKUP(E1445,Store_Showcase!B2:H144,{2}, FALSE))</f>
      </c>
      <c r="G1445">
        <v>687771</v>
      </c>
      <c r="H1445" t="s">
        <v>1194</v>
      </c>
      <c r="I1445" s="8" t="s">
        <v>2006</v>
      </c>
      <c r="J1445" t="s">
        <v>493</v>
      </c>
      <c r="K1445" s="8">
        <f>IF(J1445="PCK", I1445, 0)</f>
      </c>
      <c r="L1445" s="8">
        <f>IF(J1445="KLS", I1445, IF(J1445="PCK", I1445*VLOOKUP(G1445,Sku_Consolidated!A2:U957,21, FALSE),I1445*VLOOKUP(G1445,Sku_Consolidated!A2:U957,21, FALSE)))</f>
      </c>
      <c r="M1445" s="8">
        <f>IF(J1445="PCS", I1445, 0)</f>
      </c>
      <c r="N1445" s="8" t="s">
        <v>3024</v>
      </c>
      <c r="O1445" s="8">
        <f>N1445 * VLOOKUP(E1445&amp;VLOOKUP(G1445,Sku_Consolidated!A2:Q957,17,FALSE),Sku_CommRate!A2:E1002, 5, FALSE)</f>
      </c>
      <c r="P1445" s="8">
        <f>N1445 - O1445</f>
      </c>
      <c r="Q1445">
        <f>VLOOKUP(G1445,Sku_Consolidated!A2:G957,7, FALSE)</f>
      </c>
      <c r="R1445">
        <f>IF(IFERROR(VLOOKUP(E1445,Store_Showcase!B2:H144,7, FALSE), TRUE)=TRUE, IF(IFERROR(VLOOKUP(E1445,Store_SRP!B2:H110,7, FALSE), TRUE)=TRUE,VLOOKUP(E1445,Store_VAM!B2:H273,7, FALSE),VLOOKUP(E1445,Store_SRP!B2:H110,7, FALSE)), VLOOKUP(E1445,Store_Showcase!B2:H144,7, FALSE))</f>
      </c>
      <c r="S1445">
        <f>IF(IFERROR(VLOOKUP(E1445,Store_Showcase!B2:I144,8, FALSE), TRUE)=TRUE, IF(IFERROR(VLOOKUP(E1445,Store_SRP!B2:I110,8, FALSE), TRUE)=TRUE,VLOOKUP(E1445,Store_VAM!B2:I273,8, FALSE),VLOOKUP(E1445,Store_SRP!B2:I110,8, FALSE)), VLOOKUP(E1445,Store_Showcase!B2:I144,8, FALSE))</f>
      </c>
      <c r="T1445">
        <f>VLOOKUP(G1445,Sku_Consolidated!A2:R957,18,FALSE)</f>
      </c>
      <c r="U1445">
        <v>4806532531533</v>
      </c>
      <c r="V1445">
        <f>IF(VLOOKUP(G1445,Sku_Consolidated!A2:S957,19,FALSE)="SHOWCASE", VLOOKUP(E1445,Store_Showcase!B2:L144,11, FALSE), IF(VLOOKUP(G1445,Sku_Consolidated!A2:S957,19,FALSE)="VAM",VLOOKUP(E1445,Store_VAM!B2:L273,11, FALSE),VLOOKUP(E1445,Store_SRP!B2:L110,11, FALSE)))</f>
      </c>
      <c r="W1445">
        <f>VLOOKUP(G1445,Sku_Consolidated!A2:W957,11,FALSE)</f>
      </c>
      <c r="X1445">
        <f>VLOOKUP(G1445,Sku_Consolidated!A2:H957,8,FALSE)</f>
      </c>
      <c r="Y1445">
        <f>VLOOKUP(G1445,Sku_Consolidated!A2:I957,9,FALSE)</f>
      </c>
      <c r="Z1445" t="s">
        <v>38</v>
      </c>
      <c r="AA1445">
        <f>VLOOKUP(G1445,Sku_Consolidated!A2:E957,5,FALSE)</f>
      </c>
      <c r="AB1445">
        <f>IF(VLOOKUP(G1445,Sku_Consolidated!A2:S957,19,FALSE)="SHOWCASE", VLOOKUP(E1445,Store_Showcase!B2:N144,13, FALSE), IF(VLOOKUP(G1445,Sku_Consolidated!A2:S957,19,FALSE)="VAM",VLOOKUP(E1445,Store_VAM!B2:N273,13, FALSE),VLOOKUP(E1445,Store_SRP!B2:N110,13, FALSE)))</f>
      </c>
      <c r="AC1445">
        <f>IF(IFERROR(AB1445,TRUE)=TRUE, "-","OK")</f>
      </c>
      <c r="AD1445" s="8" t="s">
        <v>3025</v>
      </c>
      <c r="AE1445" s="8" t="s">
        <v>3026</v>
      </c>
      <c r="AF1445">
        <f>IF(IFERROR(VLOOKUP(E1445,Store_Showcase!B2:H144,{5}, FALSE), TRUE)=TRUE, IF(IFERROR(VLOOKUP(E1445,Store_SRP!B2:H110,{5}, FALSE), TRUE)=TRUE,VLOOKUP(E1445,Store_VAM!B2:H273,{5}, FALSE),VLOOKUP(E1445,Store_SRP!B2:H110,{5}, FALSE)), VLOOKUP(E1445,Store_Showcase!B2:H144,{5}, FALSE))</f>
      </c>
      <c r="AG1445">
        <f>IF(IFERROR(VLOOKUP(E1445,Store_Showcase!B2:H144,{6}, FALSE), TRUE)=TRUE, IF(IFERROR(VLOOKUP(E1445,Store_SRP!B2:H110,{6}, FALSE), TRUE)=TRUE,VLOOKUP(E1445,Store_VAM!B2:H273,{6}, FALSE),VLOOKUP(E1445,Store_SRP!B2:H110,{6}, FALSE)), VLOOKUP(E1445,Store_Showcase!B2:H144,{6}, FALSE))</f>
      </c>
      <c r="AH1445">
        <f>VLOOKUP(G1445,Sku_Consolidated!A2:R957,18,FALSE)</f>
      </c>
      <c r="AI1445">
        <f>VLOOKUP(G1445,Sku_Consolidated!A2:S957,19,FALSE)</f>
      </c>
      <c r="AJ1445">
        <f>VLOOKUP(G1445,Sku_Consolidated!A2:T957,20,FALSE)</f>
      </c>
    </row>
    <row r="1446" spans="1:36" x14ac:dyDescent="0.25">
      <c r="A1446">
        <v>2024</v>
      </c>
      <c r="B1446" t="s">
        <v>31</v>
      </c>
      <c r="C1446" t="s">
        <v>32</v>
      </c>
      <c r="D1446" t="s">
        <v>33</v>
      </c>
      <c r="E1446">
        <v>498</v>
      </c>
      <c r="F1446">
        <f>IF(IFERROR(VLOOKUP(E1446,Store_Showcase!B2:H144,{2}, FALSE), TRUE)=TRUE, IF(IFERROR(VLOOKUP(E1446,Store_SRP!B2:H110,{2}, FALSE), TRUE)=TRUE,VLOOKUP(E1446,Store_VAM!B2:H273,{2}, FALSE),VLOOKUP(E1446,Store_SRP!B2:H110,{2}, FALSE)), VLOOKUP(E1446,Store_Showcase!B2:H144,{2}, FALSE))</f>
      </c>
      <c r="G1446">
        <v>671859</v>
      </c>
      <c r="H1446" t="s">
        <v>1929</v>
      </c>
      <c r="I1446" s="8" t="s">
        <v>2627</v>
      </c>
      <c r="J1446" t="s">
        <v>493</v>
      </c>
      <c r="K1446" s="8">
        <f>IF(J1446="PCK", I1446, 0)</f>
      </c>
      <c r="L1446" s="8">
        <f>IF(J1446="KLS", I1446, IF(J1446="PCK", I1446*VLOOKUP(G1446,Sku_Consolidated!A2:U957,21, FALSE),I1446*VLOOKUP(G1446,Sku_Consolidated!A2:U957,21, FALSE)))</f>
      </c>
      <c r="M1446" s="8">
        <f>IF(J1446="PCS", I1446, 0)</f>
      </c>
      <c r="N1446" s="8" t="s">
        <v>3027</v>
      </c>
      <c r="O1446" s="8">
        <f>N1446 * VLOOKUP(E1446&amp;VLOOKUP(G1446,Sku_Consolidated!A2:Q957,17,FALSE),Sku_CommRate!A2:E1002, 5, FALSE)</f>
      </c>
      <c r="P1446" s="8">
        <f>N1446 - O1446</f>
      </c>
      <c r="Q1446">
        <f>VLOOKUP(G1446,Sku_Consolidated!A2:G957,7, FALSE)</f>
      </c>
      <c r="R1446">
        <f>IF(IFERROR(VLOOKUP(E1446,Store_Showcase!B2:H144,7, FALSE), TRUE)=TRUE, IF(IFERROR(VLOOKUP(E1446,Store_SRP!B2:H110,7, FALSE), TRUE)=TRUE,VLOOKUP(E1446,Store_VAM!B2:H273,7, FALSE),VLOOKUP(E1446,Store_SRP!B2:H110,7, FALSE)), VLOOKUP(E1446,Store_Showcase!B2:H144,7, FALSE))</f>
      </c>
      <c r="S1446">
        <f>IF(IFERROR(VLOOKUP(E1446,Store_Showcase!B2:I144,8, FALSE), TRUE)=TRUE, IF(IFERROR(VLOOKUP(E1446,Store_SRP!B2:I110,8, FALSE), TRUE)=TRUE,VLOOKUP(E1446,Store_VAM!B2:I273,8, FALSE),VLOOKUP(E1446,Store_SRP!B2:I110,8, FALSE)), VLOOKUP(E1446,Store_Showcase!B2:I144,8, FALSE))</f>
      </c>
      <c r="T1446">
        <f>VLOOKUP(G1446,Sku_Consolidated!A2:R957,18,FALSE)</f>
      </c>
      <c r="U1446">
        <v>2100006718591</v>
      </c>
      <c r="V1446">
        <f>IF(VLOOKUP(G1446,Sku_Consolidated!A2:S957,19,FALSE)="SHOWCASE", VLOOKUP(E1446,Store_Showcase!B2:L144,11, FALSE), IF(VLOOKUP(G1446,Sku_Consolidated!A2:S957,19,FALSE)="VAM",VLOOKUP(E1446,Store_VAM!B2:L273,11, FALSE),VLOOKUP(E1446,Store_SRP!B2:L110,11, FALSE)))</f>
      </c>
      <c r="W1446">
        <f>VLOOKUP(G1446,Sku_Consolidated!A2:W957,11,FALSE)</f>
      </c>
      <c r="X1446">
        <f>VLOOKUP(G1446,Sku_Consolidated!A2:H957,8,FALSE)</f>
      </c>
      <c r="Y1446">
        <f>VLOOKUP(G1446,Sku_Consolidated!A2:I957,9,FALSE)</f>
      </c>
      <c r="Z1446" t="s">
        <v>38</v>
      </c>
      <c r="AA1446">
        <f>VLOOKUP(G1446,Sku_Consolidated!A2:E957,5,FALSE)</f>
      </c>
      <c r="AB1446">
        <f>IF(VLOOKUP(G1446,Sku_Consolidated!A2:S957,19,FALSE)="SHOWCASE", VLOOKUP(E1446,Store_Showcase!B2:N144,13, FALSE), IF(VLOOKUP(G1446,Sku_Consolidated!A2:S957,19,FALSE)="VAM",VLOOKUP(E1446,Store_VAM!B2:N273,13, FALSE),VLOOKUP(E1446,Store_SRP!B2:N110,13, FALSE)))</f>
      </c>
      <c r="AC1446">
        <f>IF(IFERROR(AB1446,TRUE)=TRUE, "-","OK")</f>
      </c>
      <c r="AD1446" s="8" t="s">
        <v>3027</v>
      </c>
      <c r="AE1446" s="8" t="s">
        <v>39</v>
      </c>
      <c r="AF1446">
        <f>IF(IFERROR(VLOOKUP(E1446,Store_Showcase!B2:H144,{5}, FALSE), TRUE)=TRUE, IF(IFERROR(VLOOKUP(E1446,Store_SRP!B2:H110,{5}, FALSE), TRUE)=TRUE,VLOOKUP(E1446,Store_VAM!B2:H273,{5}, FALSE),VLOOKUP(E1446,Store_SRP!B2:H110,{5}, FALSE)), VLOOKUP(E1446,Store_Showcase!B2:H144,{5}, FALSE))</f>
      </c>
      <c r="AG1446">
        <f>IF(IFERROR(VLOOKUP(E1446,Store_Showcase!B2:H144,{6}, FALSE), TRUE)=TRUE, IF(IFERROR(VLOOKUP(E1446,Store_SRP!B2:H110,{6}, FALSE), TRUE)=TRUE,VLOOKUP(E1446,Store_VAM!B2:H273,{6}, FALSE),VLOOKUP(E1446,Store_SRP!B2:H110,{6}, FALSE)), VLOOKUP(E1446,Store_Showcase!B2:H144,{6}, FALSE))</f>
      </c>
      <c r="AH1446">
        <f>VLOOKUP(G1446,Sku_Consolidated!A2:R957,18,FALSE)</f>
      </c>
      <c r="AI1446">
        <f>VLOOKUP(G1446,Sku_Consolidated!A2:S957,19,FALSE)</f>
      </c>
      <c r="AJ1446">
        <f>VLOOKUP(G1446,Sku_Consolidated!A2:T957,20,FALSE)</f>
      </c>
    </row>
    <row r="1447" spans="1:36" x14ac:dyDescent="0.25">
      <c r="A1447">
        <v>2024</v>
      </c>
      <c r="B1447" t="s">
        <v>31</v>
      </c>
      <c r="C1447" t="s">
        <v>32</v>
      </c>
      <c r="D1447" t="s">
        <v>33</v>
      </c>
      <c r="E1447">
        <v>205</v>
      </c>
      <c r="F1447">
        <f>IF(IFERROR(VLOOKUP(E1447,Store_Showcase!B2:H144,{2}, FALSE), TRUE)=TRUE, IF(IFERROR(VLOOKUP(E1447,Store_SRP!B2:H110,{2}, FALSE), TRUE)=TRUE,VLOOKUP(E1447,Store_VAM!B2:H273,{2}, FALSE),VLOOKUP(E1447,Store_SRP!B2:H110,{2}, FALSE)), VLOOKUP(E1447,Store_Showcase!B2:H144,{2}, FALSE))</f>
      </c>
      <c r="G1447">
        <v>655535</v>
      </c>
      <c r="H1447" t="s">
        <v>524</v>
      </c>
      <c r="I1447" s="8" t="s">
        <v>3028</v>
      </c>
      <c r="J1447" t="s">
        <v>36</v>
      </c>
      <c r="K1447" s="8">
        <f>IF(J1447="PCK", I1447, 0)</f>
      </c>
      <c r="L1447" s="8">
        <f>IF(J1447="KLS", I1447, IF(J1447="PCK", I1447*VLOOKUP(G1447,Sku_Consolidated!A2:U957,21, FALSE),I1447*VLOOKUP(G1447,Sku_Consolidated!A2:U957,21, FALSE)))</f>
      </c>
      <c r="M1447" s="8">
        <f>IF(J1447="PCS", I1447, 0)</f>
      </c>
      <c r="N1447" s="8" t="s">
        <v>3029</v>
      </c>
      <c r="O1447" s="8">
        <f>N1447 * VLOOKUP(E1447&amp;VLOOKUP(G1447,Sku_Consolidated!A2:Q957,17,FALSE),Sku_CommRate!A2:E1002, 5, FALSE)</f>
      </c>
      <c r="P1447" s="8">
        <f>N1447 - O1447</f>
      </c>
      <c r="Q1447">
        <f>VLOOKUP(G1447,Sku_Consolidated!A2:G957,7, FALSE)</f>
      </c>
      <c r="R1447">
        <f>IF(IFERROR(VLOOKUP(E1447,Store_Showcase!B2:H144,7, FALSE), TRUE)=TRUE, IF(IFERROR(VLOOKUP(E1447,Store_SRP!B2:H110,7, FALSE), TRUE)=TRUE,VLOOKUP(E1447,Store_VAM!B2:H273,7, FALSE),VLOOKUP(E1447,Store_SRP!B2:H110,7, FALSE)), VLOOKUP(E1447,Store_Showcase!B2:H144,7, FALSE))</f>
      </c>
      <c r="S1447">
        <f>IF(IFERROR(VLOOKUP(E1447,Store_Showcase!B2:I144,8, FALSE), TRUE)=TRUE, IF(IFERROR(VLOOKUP(E1447,Store_SRP!B2:I110,8, FALSE), TRUE)=TRUE,VLOOKUP(E1447,Store_VAM!B2:I273,8, FALSE),VLOOKUP(E1447,Store_SRP!B2:I110,8, FALSE)), VLOOKUP(E1447,Store_Showcase!B2:I144,8, FALSE))</f>
      </c>
      <c r="T1447">
        <f>VLOOKUP(G1447,Sku_Consolidated!A2:R957,18,FALSE)</f>
      </c>
      <c r="U1447">
        <v>6356</v>
      </c>
      <c r="V1447">
        <f>IF(VLOOKUP(G1447,Sku_Consolidated!A2:S957,19,FALSE)="SHOWCASE", VLOOKUP(E1447,Store_Showcase!B2:L144,11, FALSE), IF(VLOOKUP(G1447,Sku_Consolidated!A2:S957,19,FALSE)="VAM",VLOOKUP(E1447,Store_VAM!B2:L273,11, FALSE),VLOOKUP(E1447,Store_SRP!B2:L110,11, FALSE)))</f>
      </c>
      <c r="W1447">
        <f>VLOOKUP(G1447,Sku_Consolidated!A2:W957,11,FALSE)</f>
      </c>
      <c r="X1447">
        <f>VLOOKUP(G1447,Sku_Consolidated!A2:H957,8,FALSE)</f>
      </c>
      <c r="Y1447">
        <f>VLOOKUP(G1447,Sku_Consolidated!A2:I957,9,FALSE)</f>
      </c>
      <c r="Z1447" t="s">
        <v>38</v>
      </c>
      <c r="AA1447">
        <f>VLOOKUP(G1447,Sku_Consolidated!A2:E957,5,FALSE)</f>
      </c>
      <c r="AB1447">
        <f>IF(VLOOKUP(G1447,Sku_Consolidated!A2:S957,19,FALSE)="SHOWCASE", VLOOKUP(E1447,Store_Showcase!B2:N144,13, FALSE), IF(VLOOKUP(G1447,Sku_Consolidated!A2:S957,19,FALSE)="VAM",VLOOKUP(E1447,Store_VAM!B2:N273,13, FALSE),VLOOKUP(E1447,Store_SRP!B2:N110,13, FALSE)))</f>
      </c>
      <c r="AC1447">
        <f>IF(IFERROR(AB1447,TRUE)=TRUE, "-","OK")</f>
      </c>
      <c r="AD1447" s="8" t="s">
        <v>3029</v>
      </c>
      <c r="AE1447" s="8" t="s">
        <v>39</v>
      </c>
      <c r="AF1447">
        <f>IF(IFERROR(VLOOKUP(E1447,Store_Showcase!B2:H144,{5}, FALSE), TRUE)=TRUE, IF(IFERROR(VLOOKUP(E1447,Store_SRP!B2:H110,{5}, FALSE), TRUE)=TRUE,VLOOKUP(E1447,Store_VAM!B2:H273,{5}, FALSE),VLOOKUP(E1447,Store_SRP!B2:H110,{5}, FALSE)), VLOOKUP(E1447,Store_Showcase!B2:H144,{5}, FALSE))</f>
      </c>
      <c r="AG1447">
        <f>IF(IFERROR(VLOOKUP(E1447,Store_Showcase!B2:H144,{6}, FALSE), TRUE)=TRUE, IF(IFERROR(VLOOKUP(E1447,Store_SRP!B2:H110,{6}, FALSE), TRUE)=TRUE,VLOOKUP(E1447,Store_VAM!B2:H273,{6}, FALSE),VLOOKUP(E1447,Store_SRP!B2:H110,{6}, FALSE)), VLOOKUP(E1447,Store_Showcase!B2:H144,{6}, FALSE))</f>
      </c>
      <c r="AH1447">
        <f>VLOOKUP(G1447,Sku_Consolidated!A2:R957,18,FALSE)</f>
      </c>
      <c r="AI1447">
        <f>VLOOKUP(G1447,Sku_Consolidated!A2:S957,19,FALSE)</f>
      </c>
      <c r="AJ1447">
        <f>VLOOKUP(G1447,Sku_Consolidated!A2:T957,20,FALSE)</f>
      </c>
    </row>
    <row r="1448" spans="1:36" x14ac:dyDescent="0.25">
      <c r="A1448">
        <v>2024</v>
      </c>
      <c r="B1448" t="s">
        <v>31</v>
      </c>
      <c r="C1448" t="s">
        <v>32</v>
      </c>
      <c r="D1448" t="s">
        <v>33</v>
      </c>
      <c r="E1448">
        <v>745</v>
      </c>
      <c r="F1448">
        <f>IF(IFERROR(VLOOKUP(E1448,Store_Showcase!B2:H144,{2}, FALSE), TRUE)=TRUE, IF(IFERROR(VLOOKUP(E1448,Store_SRP!B2:H110,{2}, FALSE), TRUE)=TRUE,VLOOKUP(E1448,Store_VAM!B2:H273,{2}, FALSE),VLOOKUP(E1448,Store_SRP!B2:H110,{2}, FALSE)), VLOOKUP(E1448,Store_Showcase!B2:H144,{2}, FALSE))</f>
      </c>
      <c r="G1448">
        <v>695115</v>
      </c>
      <c r="H1448" t="s">
        <v>3030</v>
      </c>
      <c r="I1448" s="8" t="s">
        <v>3031</v>
      </c>
      <c r="J1448" t="s">
        <v>36</v>
      </c>
      <c r="K1448" s="8">
        <f>IF(J1448="PCK", I1448, 0)</f>
      </c>
      <c r="L1448" s="8">
        <f>IF(J1448="KLS", I1448, IF(J1448="PCK", I1448*VLOOKUP(G1448,Sku_Consolidated!A2:U957,21, FALSE),I1448*VLOOKUP(G1448,Sku_Consolidated!A2:U957,21, FALSE)))</f>
      </c>
      <c r="M1448" s="8">
        <f>IF(J1448="PCS", I1448, 0)</f>
      </c>
      <c r="N1448" s="8" t="s">
        <v>3032</v>
      </c>
      <c r="O1448" s="8">
        <f>N1448 * VLOOKUP(E1448&amp;VLOOKUP(G1448,Sku_Consolidated!A2:Q957,17,FALSE),Sku_CommRate!A2:E1002, 5, FALSE)</f>
      </c>
      <c r="P1448" s="8">
        <f>N1448 - O1448</f>
      </c>
      <c r="Q1448">
        <f>VLOOKUP(G1448,Sku_Consolidated!A2:G957,7, FALSE)</f>
      </c>
      <c r="R1448">
        <f>IF(IFERROR(VLOOKUP(E1448,Store_Showcase!B2:H144,7, FALSE), TRUE)=TRUE, IF(IFERROR(VLOOKUP(E1448,Store_SRP!B2:H110,7, FALSE), TRUE)=TRUE,VLOOKUP(E1448,Store_VAM!B2:H273,7, FALSE),VLOOKUP(E1448,Store_SRP!B2:H110,7, FALSE)), VLOOKUP(E1448,Store_Showcase!B2:H144,7, FALSE))</f>
      </c>
      <c r="S1448">
        <f>IF(IFERROR(VLOOKUP(E1448,Store_Showcase!B2:I144,8, FALSE), TRUE)=TRUE, IF(IFERROR(VLOOKUP(E1448,Store_SRP!B2:I110,8, FALSE), TRUE)=TRUE,VLOOKUP(E1448,Store_VAM!B2:I273,8, FALSE),VLOOKUP(E1448,Store_SRP!B2:I110,8, FALSE)), VLOOKUP(E1448,Store_Showcase!B2:I144,8, FALSE))</f>
      </c>
      <c r="T1448">
        <f>VLOOKUP(G1448,Sku_Consolidated!A2:R957,18,FALSE)</f>
      </c>
      <c r="U1448">
        <v>17799</v>
      </c>
      <c r="V1448">
        <f>IF(VLOOKUP(G1448,Sku_Consolidated!A2:S957,19,FALSE)="SHOWCASE", VLOOKUP(E1448,Store_Showcase!B2:L144,11, FALSE), IF(VLOOKUP(G1448,Sku_Consolidated!A2:S957,19,FALSE)="VAM",VLOOKUP(E1448,Store_VAM!B2:L273,11, FALSE),VLOOKUP(E1448,Store_SRP!B2:L110,11, FALSE)))</f>
      </c>
      <c r="W1448">
        <f>VLOOKUP(G1448,Sku_Consolidated!A2:W957,11,FALSE)</f>
      </c>
      <c r="X1448">
        <f>VLOOKUP(G1448,Sku_Consolidated!A2:H957,8,FALSE)</f>
      </c>
      <c r="Y1448">
        <f>VLOOKUP(G1448,Sku_Consolidated!A2:I957,9,FALSE)</f>
      </c>
      <c r="Z1448" t="s">
        <v>38</v>
      </c>
      <c r="AA1448">
        <f>VLOOKUP(G1448,Sku_Consolidated!A2:E957,5,FALSE)</f>
      </c>
      <c r="AB1448">
        <f>IF(VLOOKUP(G1448,Sku_Consolidated!A2:S957,19,FALSE)="SHOWCASE", VLOOKUP(E1448,Store_Showcase!B2:N144,13, FALSE), IF(VLOOKUP(G1448,Sku_Consolidated!A2:S957,19,FALSE)="VAM",VLOOKUP(E1448,Store_VAM!B2:N273,13, FALSE),VLOOKUP(E1448,Store_SRP!B2:N110,13, FALSE)))</f>
      </c>
      <c r="AC1448">
        <f>IF(IFERROR(AB1448,TRUE)=TRUE, "-","OK")</f>
      </c>
      <c r="AD1448" s="8" t="s">
        <v>3032</v>
      </c>
      <c r="AE1448" s="8" t="s">
        <v>39</v>
      </c>
      <c r="AF1448">
        <f>IF(IFERROR(VLOOKUP(E1448,Store_Showcase!B2:H144,{5}, FALSE), TRUE)=TRUE, IF(IFERROR(VLOOKUP(E1448,Store_SRP!B2:H110,{5}, FALSE), TRUE)=TRUE,VLOOKUP(E1448,Store_VAM!B2:H273,{5}, FALSE),VLOOKUP(E1448,Store_SRP!B2:H110,{5}, FALSE)), VLOOKUP(E1448,Store_Showcase!B2:H144,{5}, FALSE))</f>
      </c>
      <c r="AG1448">
        <f>IF(IFERROR(VLOOKUP(E1448,Store_Showcase!B2:H144,{6}, FALSE), TRUE)=TRUE, IF(IFERROR(VLOOKUP(E1448,Store_SRP!B2:H110,{6}, FALSE), TRUE)=TRUE,VLOOKUP(E1448,Store_VAM!B2:H273,{6}, FALSE),VLOOKUP(E1448,Store_SRP!B2:H110,{6}, FALSE)), VLOOKUP(E1448,Store_Showcase!B2:H144,{6}, FALSE))</f>
      </c>
      <c r="AH1448">
        <f>VLOOKUP(G1448,Sku_Consolidated!A2:R957,18,FALSE)</f>
      </c>
      <c r="AI1448">
        <f>VLOOKUP(G1448,Sku_Consolidated!A2:S957,19,FALSE)</f>
      </c>
      <c r="AJ1448">
        <f>VLOOKUP(G1448,Sku_Consolidated!A2:T957,20,FALSE)</f>
      </c>
    </row>
    <row r="1449" spans="1:36" x14ac:dyDescent="0.25">
      <c r="A1449">
        <v>2024</v>
      </c>
      <c r="B1449" t="s">
        <v>31</v>
      </c>
      <c r="C1449" t="s">
        <v>32</v>
      </c>
      <c r="D1449" t="s">
        <v>33</v>
      </c>
      <c r="E1449">
        <v>216</v>
      </c>
      <c r="F1449">
        <f>IF(IFERROR(VLOOKUP(E1449,Store_Showcase!B2:H144,{2}, FALSE), TRUE)=TRUE, IF(IFERROR(VLOOKUP(E1449,Store_SRP!B2:H110,{2}, FALSE), TRUE)=TRUE,VLOOKUP(E1449,Store_VAM!B2:H273,{2}, FALSE),VLOOKUP(E1449,Store_SRP!B2:H110,{2}, FALSE)), VLOOKUP(E1449,Store_Showcase!B2:H144,{2}, FALSE))</f>
      </c>
      <c r="G1449">
        <v>655281</v>
      </c>
      <c r="H1449" t="s">
        <v>40</v>
      </c>
      <c r="I1449" s="8" t="s">
        <v>3033</v>
      </c>
      <c r="J1449" t="s">
        <v>36</v>
      </c>
      <c r="K1449" s="8">
        <f>IF(J1449="PCK", I1449, 0)</f>
      </c>
      <c r="L1449" s="8">
        <f>IF(J1449="KLS", I1449, IF(J1449="PCK", I1449*VLOOKUP(G1449,Sku_Consolidated!A2:U957,21, FALSE),I1449*VLOOKUP(G1449,Sku_Consolidated!A2:U957,21, FALSE)))</f>
      </c>
      <c r="M1449" s="8">
        <f>IF(J1449="PCS", I1449, 0)</f>
      </c>
      <c r="N1449" s="8" t="s">
        <v>3034</v>
      </c>
      <c r="O1449" s="8">
        <f>N1449 * VLOOKUP(E1449&amp;VLOOKUP(G1449,Sku_Consolidated!A2:Q957,17,FALSE),Sku_CommRate!A2:E1002, 5, FALSE)</f>
      </c>
      <c r="P1449" s="8">
        <f>N1449 - O1449</f>
      </c>
      <c r="Q1449">
        <f>VLOOKUP(G1449,Sku_Consolidated!A2:G957,7, FALSE)</f>
      </c>
      <c r="R1449">
        <f>IF(IFERROR(VLOOKUP(E1449,Store_Showcase!B2:H144,7, FALSE), TRUE)=TRUE, IF(IFERROR(VLOOKUP(E1449,Store_SRP!B2:H110,7, FALSE), TRUE)=TRUE,VLOOKUP(E1449,Store_VAM!B2:H273,7, FALSE),VLOOKUP(E1449,Store_SRP!B2:H110,7, FALSE)), VLOOKUP(E1449,Store_Showcase!B2:H144,7, FALSE))</f>
      </c>
      <c r="S1449">
        <f>IF(IFERROR(VLOOKUP(E1449,Store_Showcase!B2:I144,8, FALSE), TRUE)=TRUE, IF(IFERROR(VLOOKUP(E1449,Store_SRP!B2:I110,8, FALSE), TRUE)=TRUE,VLOOKUP(E1449,Store_VAM!B2:I273,8, FALSE),VLOOKUP(E1449,Store_SRP!B2:I110,8, FALSE)), VLOOKUP(E1449,Store_Showcase!B2:I144,8, FALSE))</f>
      </c>
      <c r="T1449">
        <f>VLOOKUP(G1449,Sku_Consolidated!A2:R957,18,FALSE)</f>
      </c>
      <c r="U1449">
        <v>6216</v>
      </c>
      <c r="V1449">
        <f>IF(VLOOKUP(G1449,Sku_Consolidated!A2:S957,19,FALSE)="SHOWCASE", VLOOKUP(E1449,Store_Showcase!B2:L144,11, FALSE), IF(VLOOKUP(G1449,Sku_Consolidated!A2:S957,19,FALSE)="VAM",VLOOKUP(E1449,Store_VAM!B2:L273,11, FALSE),VLOOKUP(E1449,Store_SRP!B2:L110,11, FALSE)))</f>
      </c>
      <c r="W1449">
        <f>VLOOKUP(G1449,Sku_Consolidated!A2:W957,11,FALSE)</f>
      </c>
      <c r="X1449">
        <f>VLOOKUP(G1449,Sku_Consolidated!A2:H957,8,FALSE)</f>
      </c>
      <c r="Y1449">
        <f>VLOOKUP(G1449,Sku_Consolidated!A2:I957,9,FALSE)</f>
      </c>
      <c r="Z1449" t="s">
        <v>38</v>
      </c>
      <c r="AA1449">
        <f>VLOOKUP(G1449,Sku_Consolidated!A2:E957,5,FALSE)</f>
      </c>
      <c r="AB1449">
        <f>IF(VLOOKUP(G1449,Sku_Consolidated!A2:S957,19,FALSE)="SHOWCASE", VLOOKUP(E1449,Store_Showcase!B2:N144,13, FALSE), IF(VLOOKUP(G1449,Sku_Consolidated!A2:S957,19,FALSE)="VAM",VLOOKUP(E1449,Store_VAM!B2:N273,13, FALSE),VLOOKUP(E1449,Store_SRP!B2:N110,13, FALSE)))</f>
      </c>
      <c r="AC1449">
        <f>IF(IFERROR(AB1449,TRUE)=TRUE, "-","OK")</f>
      </c>
      <c r="AD1449" s="8" t="s">
        <v>3034</v>
      </c>
      <c r="AE1449" s="8" t="s">
        <v>39</v>
      </c>
      <c r="AF1449">
        <f>IF(IFERROR(VLOOKUP(E1449,Store_Showcase!B2:H144,{5}, FALSE), TRUE)=TRUE, IF(IFERROR(VLOOKUP(E1449,Store_SRP!B2:H110,{5}, FALSE), TRUE)=TRUE,VLOOKUP(E1449,Store_VAM!B2:H273,{5}, FALSE),VLOOKUP(E1449,Store_SRP!B2:H110,{5}, FALSE)), VLOOKUP(E1449,Store_Showcase!B2:H144,{5}, FALSE))</f>
      </c>
      <c r="AG1449">
        <f>IF(IFERROR(VLOOKUP(E1449,Store_Showcase!B2:H144,{6}, FALSE), TRUE)=TRUE, IF(IFERROR(VLOOKUP(E1449,Store_SRP!B2:H110,{6}, FALSE), TRUE)=TRUE,VLOOKUP(E1449,Store_VAM!B2:H273,{6}, FALSE),VLOOKUP(E1449,Store_SRP!B2:H110,{6}, FALSE)), VLOOKUP(E1449,Store_Showcase!B2:H144,{6}, FALSE))</f>
      </c>
      <c r="AH1449">
        <f>VLOOKUP(G1449,Sku_Consolidated!A2:R957,18,FALSE)</f>
      </c>
      <c r="AI1449">
        <f>VLOOKUP(G1449,Sku_Consolidated!A2:S957,19,FALSE)</f>
      </c>
      <c r="AJ1449">
        <f>VLOOKUP(G1449,Sku_Consolidated!A2:T957,20,FALSE)</f>
      </c>
    </row>
    <row r="1450" spans="1:36" x14ac:dyDescent="0.25">
      <c r="A1450">
        <v>2024</v>
      </c>
      <c r="B1450" t="s">
        <v>31</v>
      </c>
      <c r="C1450" t="s">
        <v>32</v>
      </c>
      <c r="D1450" t="s">
        <v>33</v>
      </c>
      <c r="E1450">
        <v>471</v>
      </c>
      <c r="F1450">
        <f>IF(IFERROR(VLOOKUP(E1450,Store_Showcase!B2:H144,{2}, FALSE), TRUE)=TRUE, IF(IFERROR(VLOOKUP(E1450,Store_SRP!B2:H110,{2}, FALSE), TRUE)=TRUE,VLOOKUP(E1450,Store_VAM!B2:H273,{2}, FALSE),VLOOKUP(E1450,Store_SRP!B2:H110,{2}, FALSE)), VLOOKUP(E1450,Store_Showcase!B2:H144,{2}, FALSE))</f>
      </c>
      <c r="G1450">
        <v>657353</v>
      </c>
      <c r="H1450" t="s">
        <v>779</v>
      </c>
      <c r="I1450" s="8" t="s">
        <v>2006</v>
      </c>
      <c r="J1450" t="s">
        <v>12</v>
      </c>
      <c r="K1450" s="8">
        <f>IF(J1450="PCK", I1450, 0)</f>
      </c>
      <c r="L1450" s="8">
        <f>IF(J1450="KLS", I1450, IF(J1450="PCK", I1450*VLOOKUP(G1450,Sku_Consolidated!A2:U957,21, FALSE),I1450*VLOOKUP(G1450,Sku_Consolidated!A2:U957,21, FALSE)))</f>
      </c>
      <c r="M1450" s="8">
        <f>IF(J1450="PCS", I1450, 0)</f>
      </c>
      <c r="N1450" s="8" t="s">
        <v>3035</v>
      </c>
      <c r="O1450" s="8">
        <f>N1450 * VLOOKUP(E1450&amp;VLOOKUP(G1450,Sku_Consolidated!A2:Q957,17,FALSE),Sku_CommRate!A2:E1002, 5, FALSE)</f>
      </c>
      <c r="P1450" s="8">
        <f>N1450 - O1450</f>
      </c>
      <c r="Q1450">
        <f>VLOOKUP(G1450,Sku_Consolidated!A2:G957,7, FALSE)</f>
      </c>
      <c r="R1450">
        <f>IF(IFERROR(VLOOKUP(E1450,Store_Showcase!B2:H144,7, FALSE), TRUE)=TRUE, IF(IFERROR(VLOOKUP(E1450,Store_SRP!B2:H110,7, FALSE), TRUE)=TRUE,VLOOKUP(E1450,Store_VAM!B2:H273,7, FALSE),VLOOKUP(E1450,Store_SRP!B2:H110,7, FALSE)), VLOOKUP(E1450,Store_Showcase!B2:H144,7, FALSE))</f>
      </c>
      <c r="S1450">
        <f>IF(IFERROR(VLOOKUP(E1450,Store_Showcase!B2:I144,8, FALSE), TRUE)=TRUE, IF(IFERROR(VLOOKUP(E1450,Store_SRP!B2:I110,8, FALSE), TRUE)=TRUE,VLOOKUP(E1450,Store_VAM!B2:I273,8, FALSE),VLOOKUP(E1450,Store_SRP!B2:I110,8, FALSE)), VLOOKUP(E1450,Store_Showcase!B2:I144,8, FALSE))</f>
      </c>
      <c r="T1450">
        <f>VLOOKUP(G1450,Sku_Consolidated!A2:R957,18,FALSE)</f>
      </c>
      <c r="U1450">
        <v>4806532531588</v>
      </c>
      <c r="V1450">
        <f>IF(VLOOKUP(G1450,Sku_Consolidated!A2:S957,19,FALSE)="SHOWCASE", VLOOKUP(E1450,Store_Showcase!B2:L144,11, FALSE), IF(VLOOKUP(G1450,Sku_Consolidated!A2:S957,19,FALSE)="VAM",VLOOKUP(E1450,Store_VAM!B2:L273,11, FALSE),VLOOKUP(E1450,Store_SRP!B2:L110,11, FALSE)))</f>
      </c>
      <c r="W1450">
        <f>VLOOKUP(G1450,Sku_Consolidated!A2:W957,11,FALSE)</f>
      </c>
      <c r="X1450">
        <f>VLOOKUP(G1450,Sku_Consolidated!A2:H957,8,FALSE)</f>
      </c>
      <c r="Y1450">
        <f>VLOOKUP(G1450,Sku_Consolidated!A2:I957,9,FALSE)</f>
      </c>
      <c r="Z1450" t="s">
        <v>38</v>
      </c>
      <c r="AA1450">
        <f>VLOOKUP(G1450,Sku_Consolidated!A2:E957,5,FALSE)</f>
      </c>
      <c r="AB1450">
        <f>IF(VLOOKUP(G1450,Sku_Consolidated!A2:S957,19,FALSE)="SHOWCASE", VLOOKUP(E1450,Store_Showcase!B2:N144,13, FALSE), IF(VLOOKUP(G1450,Sku_Consolidated!A2:S957,19,FALSE)="VAM",VLOOKUP(E1450,Store_VAM!B2:N273,13, FALSE),VLOOKUP(E1450,Store_SRP!B2:N110,13, FALSE)))</f>
      </c>
      <c r="AC1450">
        <f>IF(IFERROR(AB1450,TRUE)=TRUE, "-","OK")</f>
      </c>
      <c r="AD1450" s="8" t="s">
        <v>3036</v>
      </c>
      <c r="AE1450" s="8" t="s">
        <v>3037</v>
      </c>
      <c r="AF1450">
        <f>IF(IFERROR(VLOOKUP(E1450,Store_Showcase!B2:H144,{5}, FALSE), TRUE)=TRUE, IF(IFERROR(VLOOKUP(E1450,Store_SRP!B2:H110,{5}, FALSE), TRUE)=TRUE,VLOOKUP(E1450,Store_VAM!B2:H273,{5}, FALSE),VLOOKUP(E1450,Store_SRP!B2:H110,{5}, FALSE)), VLOOKUP(E1450,Store_Showcase!B2:H144,{5}, FALSE))</f>
      </c>
      <c r="AG1450">
        <f>IF(IFERROR(VLOOKUP(E1450,Store_Showcase!B2:H144,{6}, FALSE), TRUE)=TRUE, IF(IFERROR(VLOOKUP(E1450,Store_SRP!B2:H110,{6}, FALSE), TRUE)=TRUE,VLOOKUP(E1450,Store_VAM!B2:H273,{6}, FALSE),VLOOKUP(E1450,Store_SRP!B2:H110,{6}, FALSE)), VLOOKUP(E1450,Store_Showcase!B2:H144,{6}, FALSE))</f>
      </c>
      <c r="AH1450">
        <f>VLOOKUP(G1450,Sku_Consolidated!A2:R957,18,FALSE)</f>
      </c>
      <c r="AI1450">
        <f>VLOOKUP(G1450,Sku_Consolidated!A2:S957,19,FALSE)</f>
      </c>
      <c r="AJ1450">
        <f>VLOOKUP(G1450,Sku_Consolidated!A2:T957,20,FALSE)</f>
      </c>
    </row>
    <row r="1451" spans="1:36" x14ac:dyDescent="0.25">
      <c r="A1451">
        <v>2024</v>
      </c>
      <c r="B1451" t="s">
        <v>31</v>
      </c>
      <c r="C1451" t="s">
        <v>32</v>
      </c>
      <c r="D1451" t="s">
        <v>33</v>
      </c>
      <c r="E1451">
        <v>732</v>
      </c>
      <c r="F1451">
        <f>IF(IFERROR(VLOOKUP(E1451,Store_Showcase!B2:H144,{2}, FALSE), TRUE)=TRUE, IF(IFERROR(VLOOKUP(E1451,Store_SRP!B2:H110,{2}, FALSE), TRUE)=TRUE,VLOOKUP(E1451,Store_VAM!B2:H273,{2}, FALSE),VLOOKUP(E1451,Store_SRP!B2:H110,{2}, FALSE)), VLOOKUP(E1451,Store_Showcase!B2:H144,{2}, FALSE))</f>
      </c>
      <c r="G1451">
        <v>657353</v>
      </c>
      <c r="H1451" t="s">
        <v>779</v>
      </c>
      <c r="I1451" s="8" t="s">
        <v>2006</v>
      </c>
      <c r="J1451" t="s">
        <v>12</v>
      </c>
      <c r="K1451" s="8">
        <f>IF(J1451="PCK", I1451, 0)</f>
      </c>
      <c r="L1451" s="8">
        <f>IF(J1451="KLS", I1451, IF(J1451="PCK", I1451*VLOOKUP(G1451,Sku_Consolidated!A2:U957,21, FALSE),I1451*VLOOKUP(G1451,Sku_Consolidated!A2:U957,21, FALSE)))</f>
      </c>
      <c r="M1451" s="8">
        <f>IF(J1451="PCS", I1451, 0)</f>
      </c>
      <c r="N1451" s="8" t="s">
        <v>3035</v>
      </c>
      <c r="O1451" s="8">
        <f>N1451 * VLOOKUP(E1451&amp;VLOOKUP(G1451,Sku_Consolidated!A2:Q957,17,FALSE),Sku_CommRate!A2:E1002, 5, FALSE)</f>
      </c>
      <c r="P1451" s="8">
        <f>N1451 - O1451</f>
      </c>
      <c r="Q1451">
        <f>VLOOKUP(G1451,Sku_Consolidated!A2:G957,7, FALSE)</f>
      </c>
      <c r="R1451">
        <f>IF(IFERROR(VLOOKUP(E1451,Store_Showcase!B2:H144,7, FALSE), TRUE)=TRUE, IF(IFERROR(VLOOKUP(E1451,Store_SRP!B2:H110,7, FALSE), TRUE)=TRUE,VLOOKUP(E1451,Store_VAM!B2:H273,7, FALSE),VLOOKUP(E1451,Store_SRP!B2:H110,7, FALSE)), VLOOKUP(E1451,Store_Showcase!B2:H144,7, FALSE))</f>
      </c>
      <c r="S1451">
        <f>IF(IFERROR(VLOOKUP(E1451,Store_Showcase!B2:I144,8, FALSE), TRUE)=TRUE, IF(IFERROR(VLOOKUP(E1451,Store_SRP!B2:I110,8, FALSE), TRUE)=TRUE,VLOOKUP(E1451,Store_VAM!B2:I273,8, FALSE),VLOOKUP(E1451,Store_SRP!B2:I110,8, FALSE)), VLOOKUP(E1451,Store_Showcase!B2:I144,8, FALSE))</f>
      </c>
      <c r="T1451">
        <f>VLOOKUP(G1451,Sku_Consolidated!A2:R957,18,FALSE)</f>
      </c>
      <c r="U1451">
        <v>4806532531588</v>
      </c>
      <c r="V1451">
        <f>IF(VLOOKUP(G1451,Sku_Consolidated!A2:S957,19,FALSE)="SHOWCASE", VLOOKUP(E1451,Store_Showcase!B2:L144,11, FALSE), IF(VLOOKUP(G1451,Sku_Consolidated!A2:S957,19,FALSE)="VAM",VLOOKUP(E1451,Store_VAM!B2:L273,11, FALSE),VLOOKUP(E1451,Store_SRP!B2:L110,11, FALSE)))</f>
      </c>
      <c r="W1451">
        <f>VLOOKUP(G1451,Sku_Consolidated!A2:W957,11,FALSE)</f>
      </c>
      <c r="X1451">
        <f>VLOOKUP(G1451,Sku_Consolidated!A2:H957,8,FALSE)</f>
      </c>
      <c r="Y1451">
        <f>VLOOKUP(G1451,Sku_Consolidated!A2:I957,9,FALSE)</f>
      </c>
      <c r="Z1451" t="s">
        <v>38</v>
      </c>
      <c r="AA1451">
        <f>VLOOKUP(G1451,Sku_Consolidated!A2:E957,5,FALSE)</f>
      </c>
      <c r="AB1451">
        <f>IF(VLOOKUP(G1451,Sku_Consolidated!A2:S957,19,FALSE)="SHOWCASE", VLOOKUP(E1451,Store_Showcase!B2:N144,13, FALSE), IF(VLOOKUP(G1451,Sku_Consolidated!A2:S957,19,FALSE)="VAM",VLOOKUP(E1451,Store_VAM!B2:N273,13, FALSE),VLOOKUP(E1451,Store_SRP!B2:N110,13, FALSE)))</f>
      </c>
      <c r="AC1451">
        <f>IF(IFERROR(AB1451,TRUE)=TRUE, "-","OK")</f>
      </c>
      <c r="AD1451" s="8" t="s">
        <v>3036</v>
      </c>
      <c r="AE1451" s="8" t="s">
        <v>3037</v>
      </c>
      <c r="AF1451">
        <f>IF(IFERROR(VLOOKUP(E1451,Store_Showcase!B2:H144,{5}, FALSE), TRUE)=TRUE, IF(IFERROR(VLOOKUP(E1451,Store_SRP!B2:H110,{5}, FALSE), TRUE)=TRUE,VLOOKUP(E1451,Store_VAM!B2:H273,{5}, FALSE),VLOOKUP(E1451,Store_SRP!B2:H110,{5}, FALSE)), VLOOKUP(E1451,Store_Showcase!B2:H144,{5}, FALSE))</f>
      </c>
      <c r="AG1451">
        <f>IF(IFERROR(VLOOKUP(E1451,Store_Showcase!B2:H144,{6}, FALSE), TRUE)=TRUE, IF(IFERROR(VLOOKUP(E1451,Store_SRP!B2:H110,{6}, FALSE), TRUE)=TRUE,VLOOKUP(E1451,Store_VAM!B2:H273,{6}, FALSE),VLOOKUP(E1451,Store_SRP!B2:H110,{6}, FALSE)), VLOOKUP(E1451,Store_Showcase!B2:H144,{6}, FALSE))</f>
      </c>
      <c r="AH1451">
        <f>VLOOKUP(G1451,Sku_Consolidated!A2:R957,18,FALSE)</f>
      </c>
      <c r="AI1451">
        <f>VLOOKUP(G1451,Sku_Consolidated!A2:S957,19,FALSE)</f>
      </c>
      <c r="AJ1451">
        <f>VLOOKUP(G1451,Sku_Consolidated!A2:T957,20,FALSE)</f>
      </c>
    </row>
    <row r="1452" spans="1:36" x14ac:dyDescent="0.25">
      <c r="A1452">
        <v>2024</v>
      </c>
      <c r="B1452" t="s">
        <v>31</v>
      </c>
      <c r="C1452" t="s">
        <v>32</v>
      </c>
      <c r="D1452" t="s">
        <v>33</v>
      </c>
      <c r="E1452">
        <v>241</v>
      </c>
      <c r="F1452">
        <f>IF(IFERROR(VLOOKUP(E1452,Store_Showcase!B2:H144,{2}, FALSE), TRUE)=TRUE, IF(IFERROR(VLOOKUP(E1452,Store_SRP!B2:H110,{2}, FALSE), TRUE)=TRUE,VLOOKUP(E1452,Store_VAM!B2:H273,{2}, FALSE),VLOOKUP(E1452,Store_SRP!B2:H110,{2}, FALSE)), VLOOKUP(E1452,Store_Showcase!B2:H144,{2}, FALSE))</f>
      </c>
      <c r="G1452">
        <v>657353</v>
      </c>
      <c r="H1452" t="s">
        <v>779</v>
      </c>
      <c r="I1452" s="8" t="s">
        <v>2006</v>
      </c>
      <c r="J1452" t="s">
        <v>12</v>
      </c>
      <c r="K1452" s="8">
        <f>IF(J1452="PCK", I1452, 0)</f>
      </c>
      <c r="L1452" s="8">
        <f>IF(J1452="KLS", I1452, IF(J1452="PCK", I1452*VLOOKUP(G1452,Sku_Consolidated!A2:U957,21, FALSE),I1452*VLOOKUP(G1452,Sku_Consolidated!A2:U957,21, FALSE)))</f>
      </c>
      <c r="M1452" s="8">
        <f>IF(J1452="PCS", I1452, 0)</f>
      </c>
      <c r="N1452" s="8" t="s">
        <v>3035</v>
      </c>
      <c r="O1452" s="8">
        <f>N1452 * VLOOKUP(E1452&amp;VLOOKUP(G1452,Sku_Consolidated!A2:Q957,17,FALSE),Sku_CommRate!A2:E1002, 5, FALSE)</f>
      </c>
      <c r="P1452" s="8">
        <f>N1452 - O1452</f>
      </c>
      <c r="Q1452">
        <f>VLOOKUP(G1452,Sku_Consolidated!A2:G957,7, FALSE)</f>
      </c>
      <c r="R1452">
        <f>IF(IFERROR(VLOOKUP(E1452,Store_Showcase!B2:H144,7, FALSE), TRUE)=TRUE, IF(IFERROR(VLOOKUP(E1452,Store_SRP!B2:H110,7, FALSE), TRUE)=TRUE,VLOOKUP(E1452,Store_VAM!B2:H273,7, FALSE),VLOOKUP(E1452,Store_SRP!B2:H110,7, FALSE)), VLOOKUP(E1452,Store_Showcase!B2:H144,7, FALSE))</f>
      </c>
      <c r="S1452">
        <f>IF(IFERROR(VLOOKUP(E1452,Store_Showcase!B2:I144,8, FALSE), TRUE)=TRUE, IF(IFERROR(VLOOKUP(E1452,Store_SRP!B2:I110,8, FALSE), TRUE)=TRUE,VLOOKUP(E1452,Store_VAM!B2:I273,8, FALSE),VLOOKUP(E1452,Store_SRP!B2:I110,8, FALSE)), VLOOKUP(E1452,Store_Showcase!B2:I144,8, FALSE))</f>
      </c>
      <c r="T1452">
        <f>VLOOKUP(G1452,Sku_Consolidated!A2:R957,18,FALSE)</f>
      </c>
      <c r="U1452">
        <v>4806532531588</v>
      </c>
      <c r="V1452">
        <f>IF(VLOOKUP(G1452,Sku_Consolidated!A2:S957,19,FALSE)="SHOWCASE", VLOOKUP(E1452,Store_Showcase!B2:L144,11, FALSE), IF(VLOOKUP(G1452,Sku_Consolidated!A2:S957,19,FALSE)="VAM",VLOOKUP(E1452,Store_VAM!B2:L273,11, FALSE),VLOOKUP(E1452,Store_SRP!B2:L110,11, FALSE)))</f>
      </c>
      <c r="W1452">
        <f>VLOOKUP(G1452,Sku_Consolidated!A2:W957,11,FALSE)</f>
      </c>
      <c r="X1452">
        <f>VLOOKUP(G1452,Sku_Consolidated!A2:H957,8,FALSE)</f>
      </c>
      <c r="Y1452">
        <f>VLOOKUP(G1452,Sku_Consolidated!A2:I957,9,FALSE)</f>
      </c>
      <c r="Z1452" t="s">
        <v>38</v>
      </c>
      <c r="AA1452">
        <f>VLOOKUP(G1452,Sku_Consolidated!A2:E957,5,FALSE)</f>
      </c>
      <c r="AB1452">
        <f>IF(VLOOKUP(G1452,Sku_Consolidated!A2:S957,19,FALSE)="SHOWCASE", VLOOKUP(E1452,Store_Showcase!B2:N144,13, FALSE), IF(VLOOKUP(G1452,Sku_Consolidated!A2:S957,19,FALSE)="VAM",VLOOKUP(E1452,Store_VAM!B2:N273,13, FALSE),VLOOKUP(E1452,Store_SRP!B2:N110,13, FALSE)))</f>
      </c>
      <c r="AC1452">
        <f>IF(IFERROR(AB1452,TRUE)=TRUE, "-","OK")</f>
      </c>
      <c r="AD1452" s="8" t="s">
        <v>3036</v>
      </c>
      <c r="AE1452" s="8" t="s">
        <v>3037</v>
      </c>
      <c r="AF1452">
        <f>IF(IFERROR(VLOOKUP(E1452,Store_Showcase!B2:H144,{5}, FALSE), TRUE)=TRUE, IF(IFERROR(VLOOKUP(E1452,Store_SRP!B2:H110,{5}, FALSE), TRUE)=TRUE,VLOOKUP(E1452,Store_VAM!B2:H273,{5}, FALSE),VLOOKUP(E1452,Store_SRP!B2:H110,{5}, FALSE)), VLOOKUP(E1452,Store_Showcase!B2:H144,{5}, FALSE))</f>
      </c>
      <c r="AG1452">
        <f>IF(IFERROR(VLOOKUP(E1452,Store_Showcase!B2:H144,{6}, FALSE), TRUE)=TRUE, IF(IFERROR(VLOOKUP(E1452,Store_SRP!B2:H110,{6}, FALSE), TRUE)=TRUE,VLOOKUP(E1452,Store_VAM!B2:H273,{6}, FALSE),VLOOKUP(E1452,Store_SRP!B2:H110,{6}, FALSE)), VLOOKUP(E1452,Store_Showcase!B2:H144,{6}, FALSE))</f>
      </c>
      <c r="AH1452">
        <f>VLOOKUP(G1452,Sku_Consolidated!A2:R957,18,FALSE)</f>
      </c>
      <c r="AI1452">
        <f>VLOOKUP(G1452,Sku_Consolidated!A2:S957,19,FALSE)</f>
      </c>
      <c r="AJ1452">
        <f>VLOOKUP(G1452,Sku_Consolidated!A2:T957,20,FALSE)</f>
      </c>
    </row>
    <row r="1453" spans="1:36" x14ac:dyDescent="0.25">
      <c r="A1453">
        <v>2024</v>
      </c>
      <c r="B1453" t="s">
        <v>31</v>
      </c>
      <c r="C1453" t="s">
        <v>32</v>
      </c>
      <c r="D1453" t="s">
        <v>33</v>
      </c>
      <c r="E1453">
        <v>4040</v>
      </c>
      <c r="F1453">
        <f>IF(IFERROR(VLOOKUP(E1453,Store_Showcase!B2:H144,{2}, FALSE), TRUE)=TRUE, IF(IFERROR(VLOOKUP(E1453,Store_SRP!B2:H110,{2}, FALSE), TRUE)=TRUE,VLOOKUP(E1453,Store_VAM!B2:H273,{2}, FALSE),VLOOKUP(E1453,Store_SRP!B2:H110,{2}, FALSE)), VLOOKUP(E1453,Store_Showcase!B2:H144,{2}, FALSE))</f>
      </c>
      <c r="G1453">
        <v>662375</v>
      </c>
      <c r="H1453" t="s">
        <v>1376</v>
      </c>
      <c r="I1453" s="8" t="s">
        <v>2006</v>
      </c>
      <c r="J1453" t="s">
        <v>493</v>
      </c>
      <c r="K1453" s="8">
        <f>IF(J1453="PCK", I1453, 0)</f>
      </c>
      <c r="L1453" s="8">
        <f>IF(J1453="KLS", I1453, IF(J1453="PCK", I1453*VLOOKUP(G1453,Sku_Consolidated!A2:U957,21, FALSE),I1453*VLOOKUP(G1453,Sku_Consolidated!A2:U957,21, FALSE)))</f>
      </c>
      <c r="M1453" s="8">
        <f>IF(J1453="PCS", I1453, 0)</f>
      </c>
      <c r="N1453" s="8" t="s">
        <v>3035</v>
      </c>
      <c r="O1453" s="8">
        <f>N1453 * VLOOKUP(E1453&amp;VLOOKUP(G1453,Sku_Consolidated!A2:Q957,17,FALSE),Sku_CommRate!A2:E1002, 5, FALSE)</f>
      </c>
      <c r="P1453" s="8">
        <f>N1453 - O1453</f>
      </c>
      <c r="Q1453">
        <f>VLOOKUP(G1453,Sku_Consolidated!A2:G957,7, FALSE)</f>
      </c>
      <c r="R1453">
        <f>IF(IFERROR(VLOOKUP(E1453,Store_Showcase!B2:H144,7, FALSE), TRUE)=TRUE, IF(IFERROR(VLOOKUP(E1453,Store_SRP!B2:H110,7, FALSE), TRUE)=TRUE,VLOOKUP(E1453,Store_VAM!B2:H273,7, FALSE),VLOOKUP(E1453,Store_SRP!B2:H110,7, FALSE)), VLOOKUP(E1453,Store_Showcase!B2:H144,7, FALSE))</f>
      </c>
      <c r="S1453">
        <f>IF(IFERROR(VLOOKUP(E1453,Store_Showcase!B2:I144,8, FALSE), TRUE)=TRUE, IF(IFERROR(VLOOKUP(E1453,Store_SRP!B2:I110,8, FALSE), TRUE)=TRUE,VLOOKUP(E1453,Store_VAM!B2:I273,8, FALSE),VLOOKUP(E1453,Store_SRP!B2:I110,8, FALSE)), VLOOKUP(E1453,Store_Showcase!B2:I144,8, FALSE))</f>
      </c>
      <c r="T1453">
        <f>VLOOKUP(G1453,Sku_Consolidated!A2:R957,18,FALSE)</f>
      </c>
      <c r="U1453">
        <v>4806532531601</v>
      </c>
      <c r="V1453">
        <f>IF(VLOOKUP(G1453,Sku_Consolidated!A2:S957,19,FALSE)="SHOWCASE", VLOOKUP(E1453,Store_Showcase!B2:L144,11, FALSE), IF(VLOOKUP(G1453,Sku_Consolidated!A2:S957,19,FALSE)="VAM",VLOOKUP(E1453,Store_VAM!B2:L273,11, FALSE),VLOOKUP(E1453,Store_SRP!B2:L110,11, FALSE)))</f>
      </c>
      <c r="W1453">
        <f>VLOOKUP(G1453,Sku_Consolidated!A2:W957,11,FALSE)</f>
      </c>
      <c r="X1453">
        <f>VLOOKUP(G1453,Sku_Consolidated!A2:H957,8,FALSE)</f>
      </c>
      <c r="Y1453">
        <f>VLOOKUP(G1453,Sku_Consolidated!A2:I957,9,FALSE)</f>
      </c>
      <c r="Z1453" t="s">
        <v>38</v>
      </c>
      <c r="AA1453">
        <f>VLOOKUP(G1453,Sku_Consolidated!A2:E957,5,FALSE)</f>
      </c>
      <c r="AB1453">
        <f>IF(VLOOKUP(G1453,Sku_Consolidated!A2:S957,19,FALSE)="SHOWCASE", VLOOKUP(E1453,Store_Showcase!B2:N144,13, FALSE), IF(VLOOKUP(G1453,Sku_Consolidated!A2:S957,19,FALSE)="VAM",VLOOKUP(E1453,Store_VAM!B2:N273,13, FALSE),VLOOKUP(E1453,Store_SRP!B2:N110,13, FALSE)))</f>
      </c>
      <c r="AC1453">
        <f>IF(IFERROR(AB1453,TRUE)=TRUE, "-","OK")</f>
      </c>
      <c r="AD1453" s="8" t="s">
        <v>3036</v>
      </c>
      <c r="AE1453" s="8" t="s">
        <v>3037</v>
      </c>
      <c r="AF1453">
        <f>IF(IFERROR(VLOOKUP(E1453,Store_Showcase!B2:H144,{5}, FALSE), TRUE)=TRUE, IF(IFERROR(VLOOKUP(E1453,Store_SRP!B2:H110,{5}, FALSE), TRUE)=TRUE,VLOOKUP(E1453,Store_VAM!B2:H273,{5}, FALSE),VLOOKUP(E1453,Store_SRP!B2:H110,{5}, FALSE)), VLOOKUP(E1453,Store_Showcase!B2:H144,{5}, FALSE))</f>
      </c>
      <c r="AG1453">
        <f>IF(IFERROR(VLOOKUP(E1453,Store_Showcase!B2:H144,{6}, FALSE), TRUE)=TRUE, IF(IFERROR(VLOOKUP(E1453,Store_SRP!B2:H110,{6}, FALSE), TRUE)=TRUE,VLOOKUP(E1453,Store_VAM!B2:H273,{6}, FALSE),VLOOKUP(E1453,Store_SRP!B2:H110,{6}, FALSE)), VLOOKUP(E1453,Store_Showcase!B2:H144,{6}, FALSE))</f>
      </c>
      <c r="AH1453">
        <f>VLOOKUP(G1453,Sku_Consolidated!A2:R957,18,FALSE)</f>
      </c>
      <c r="AI1453">
        <f>VLOOKUP(G1453,Sku_Consolidated!A2:S957,19,FALSE)</f>
      </c>
      <c r="AJ1453">
        <f>VLOOKUP(G1453,Sku_Consolidated!A2:T957,20,FALSE)</f>
      </c>
    </row>
    <row r="1454" spans="1:36" x14ac:dyDescent="0.25">
      <c r="A1454">
        <v>2024</v>
      </c>
      <c r="B1454" t="s">
        <v>31</v>
      </c>
      <c r="C1454" t="s">
        <v>32</v>
      </c>
      <c r="D1454" t="s">
        <v>33</v>
      </c>
      <c r="E1454">
        <v>122</v>
      </c>
      <c r="F1454">
        <f>IF(IFERROR(VLOOKUP(E1454,Store_Showcase!B2:H144,{2}, FALSE), TRUE)=TRUE, IF(IFERROR(VLOOKUP(E1454,Store_SRP!B2:H110,{2}, FALSE), TRUE)=TRUE,VLOOKUP(E1454,Store_VAM!B2:H273,{2}, FALSE),VLOOKUP(E1454,Store_SRP!B2:H110,{2}, FALSE)), VLOOKUP(E1454,Store_Showcase!B2:H144,{2}, FALSE))</f>
      </c>
      <c r="G1454">
        <v>662375</v>
      </c>
      <c r="H1454" t="s">
        <v>1376</v>
      </c>
      <c r="I1454" s="8" t="s">
        <v>2006</v>
      </c>
      <c r="J1454" t="s">
        <v>493</v>
      </c>
      <c r="K1454" s="8">
        <f>IF(J1454="PCK", I1454, 0)</f>
      </c>
      <c r="L1454" s="8">
        <f>IF(J1454="KLS", I1454, IF(J1454="PCK", I1454*VLOOKUP(G1454,Sku_Consolidated!A2:U957,21, FALSE),I1454*VLOOKUP(G1454,Sku_Consolidated!A2:U957,21, FALSE)))</f>
      </c>
      <c r="M1454" s="8">
        <f>IF(J1454="PCS", I1454, 0)</f>
      </c>
      <c r="N1454" s="8" t="s">
        <v>3035</v>
      </c>
      <c r="O1454" s="8">
        <f>N1454 * VLOOKUP(E1454&amp;VLOOKUP(G1454,Sku_Consolidated!A2:Q957,17,FALSE),Sku_CommRate!A2:E1002, 5, FALSE)</f>
      </c>
      <c r="P1454" s="8">
        <f>N1454 - O1454</f>
      </c>
      <c r="Q1454">
        <f>VLOOKUP(G1454,Sku_Consolidated!A2:G957,7, FALSE)</f>
      </c>
      <c r="R1454">
        <f>IF(IFERROR(VLOOKUP(E1454,Store_Showcase!B2:H144,7, FALSE), TRUE)=TRUE, IF(IFERROR(VLOOKUP(E1454,Store_SRP!B2:H110,7, FALSE), TRUE)=TRUE,VLOOKUP(E1454,Store_VAM!B2:H273,7, FALSE),VLOOKUP(E1454,Store_SRP!B2:H110,7, FALSE)), VLOOKUP(E1454,Store_Showcase!B2:H144,7, FALSE))</f>
      </c>
      <c r="S1454">
        <f>IF(IFERROR(VLOOKUP(E1454,Store_Showcase!B2:I144,8, FALSE), TRUE)=TRUE, IF(IFERROR(VLOOKUP(E1454,Store_SRP!B2:I110,8, FALSE), TRUE)=TRUE,VLOOKUP(E1454,Store_VAM!B2:I273,8, FALSE),VLOOKUP(E1454,Store_SRP!B2:I110,8, FALSE)), VLOOKUP(E1454,Store_Showcase!B2:I144,8, FALSE))</f>
      </c>
      <c r="T1454">
        <f>VLOOKUP(G1454,Sku_Consolidated!A2:R957,18,FALSE)</f>
      </c>
      <c r="U1454">
        <v>4806532531601</v>
      </c>
      <c r="V1454">
        <f>IF(VLOOKUP(G1454,Sku_Consolidated!A2:S957,19,FALSE)="SHOWCASE", VLOOKUP(E1454,Store_Showcase!B2:L144,11, FALSE), IF(VLOOKUP(G1454,Sku_Consolidated!A2:S957,19,FALSE)="VAM",VLOOKUP(E1454,Store_VAM!B2:L273,11, FALSE),VLOOKUP(E1454,Store_SRP!B2:L110,11, FALSE)))</f>
      </c>
      <c r="W1454">
        <f>VLOOKUP(G1454,Sku_Consolidated!A2:W957,11,FALSE)</f>
      </c>
      <c r="X1454">
        <f>VLOOKUP(G1454,Sku_Consolidated!A2:H957,8,FALSE)</f>
      </c>
      <c r="Y1454">
        <f>VLOOKUP(G1454,Sku_Consolidated!A2:I957,9,FALSE)</f>
      </c>
      <c r="Z1454" t="s">
        <v>38</v>
      </c>
      <c r="AA1454">
        <f>VLOOKUP(G1454,Sku_Consolidated!A2:E957,5,FALSE)</f>
      </c>
      <c r="AB1454">
        <f>IF(VLOOKUP(G1454,Sku_Consolidated!A2:S957,19,FALSE)="SHOWCASE", VLOOKUP(E1454,Store_Showcase!B2:N144,13, FALSE), IF(VLOOKUP(G1454,Sku_Consolidated!A2:S957,19,FALSE)="VAM",VLOOKUP(E1454,Store_VAM!B2:N273,13, FALSE),VLOOKUP(E1454,Store_SRP!B2:N110,13, FALSE)))</f>
      </c>
      <c r="AC1454">
        <f>IF(IFERROR(AB1454,TRUE)=TRUE, "-","OK")</f>
      </c>
      <c r="AD1454" s="8" t="s">
        <v>3036</v>
      </c>
      <c r="AE1454" s="8" t="s">
        <v>3037</v>
      </c>
      <c r="AF1454">
        <f>IF(IFERROR(VLOOKUP(E1454,Store_Showcase!B2:H144,{5}, FALSE), TRUE)=TRUE, IF(IFERROR(VLOOKUP(E1454,Store_SRP!B2:H110,{5}, FALSE), TRUE)=TRUE,VLOOKUP(E1454,Store_VAM!B2:H273,{5}, FALSE),VLOOKUP(E1454,Store_SRP!B2:H110,{5}, FALSE)), VLOOKUP(E1454,Store_Showcase!B2:H144,{5}, FALSE))</f>
      </c>
      <c r="AG1454">
        <f>IF(IFERROR(VLOOKUP(E1454,Store_Showcase!B2:H144,{6}, FALSE), TRUE)=TRUE, IF(IFERROR(VLOOKUP(E1454,Store_SRP!B2:H110,{6}, FALSE), TRUE)=TRUE,VLOOKUP(E1454,Store_VAM!B2:H273,{6}, FALSE),VLOOKUP(E1454,Store_SRP!B2:H110,{6}, FALSE)), VLOOKUP(E1454,Store_Showcase!B2:H144,{6}, FALSE))</f>
      </c>
      <c r="AH1454">
        <f>VLOOKUP(G1454,Sku_Consolidated!A2:R957,18,FALSE)</f>
      </c>
      <c r="AI1454">
        <f>VLOOKUP(G1454,Sku_Consolidated!A2:S957,19,FALSE)</f>
      </c>
      <c r="AJ1454">
        <f>VLOOKUP(G1454,Sku_Consolidated!A2:T957,20,FALSE)</f>
      </c>
    </row>
    <row r="1455" spans="1:36" x14ac:dyDescent="0.25">
      <c r="A1455">
        <v>2024</v>
      </c>
      <c r="B1455" t="s">
        <v>31</v>
      </c>
      <c r="C1455" t="s">
        <v>32</v>
      </c>
      <c r="D1455" t="s">
        <v>33</v>
      </c>
      <c r="E1455">
        <v>235</v>
      </c>
      <c r="F1455">
        <f>IF(IFERROR(VLOOKUP(E1455,Store_Showcase!B2:H144,{2}, FALSE), TRUE)=TRUE, IF(IFERROR(VLOOKUP(E1455,Store_SRP!B2:H110,{2}, FALSE), TRUE)=TRUE,VLOOKUP(E1455,Store_VAM!B2:H273,{2}, FALSE),VLOOKUP(E1455,Store_SRP!B2:H110,{2}, FALSE)), VLOOKUP(E1455,Store_Showcase!B2:H144,{2}, FALSE))</f>
      </c>
      <c r="G1455">
        <v>657353</v>
      </c>
      <c r="H1455" t="s">
        <v>779</v>
      </c>
      <c r="I1455" s="8" t="s">
        <v>2006</v>
      </c>
      <c r="J1455" t="s">
        <v>12</v>
      </c>
      <c r="K1455" s="8">
        <f>IF(J1455="PCK", I1455, 0)</f>
      </c>
      <c r="L1455" s="8">
        <f>IF(J1455="KLS", I1455, IF(J1455="PCK", I1455*VLOOKUP(G1455,Sku_Consolidated!A2:U957,21, FALSE),I1455*VLOOKUP(G1455,Sku_Consolidated!A2:U957,21, FALSE)))</f>
      </c>
      <c r="M1455" s="8">
        <f>IF(J1455="PCS", I1455, 0)</f>
      </c>
      <c r="N1455" s="8" t="s">
        <v>3035</v>
      </c>
      <c r="O1455" s="8">
        <f>N1455 * VLOOKUP(E1455&amp;VLOOKUP(G1455,Sku_Consolidated!A2:Q957,17,FALSE),Sku_CommRate!A2:E1002, 5, FALSE)</f>
      </c>
      <c r="P1455" s="8">
        <f>N1455 - O1455</f>
      </c>
      <c r="Q1455">
        <f>VLOOKUP(G1455,Sku_Consolidated!A2:G957,7, FALSE)</f>
      </c>
      <c r="R1455">
        <f>IF(IFERROR(VLOOKUP(E1455,Store_Showcase!B2:H144,7, FALSE), TRUE)=TRUE, IF(IFERROR(VLOOKUP(E1455,Store_SRP!B2:H110,7, FALSE), TRUE)=TRUE,VLOOKUP(E1455,Store_VAM!B2:H273,7, FALSE),VLOOKUP(E1455,Store_SRP!B2:H110,7, FALSE)), VLOOKUP(E1455,Store_Showcase!B2:H144,7, FALSE))</f>
      </c>
      <c r="S1455">
        <f>IF(IFERROR(VLOOKUP(E1455,Store_Showcase!B2:I144,8, FALSE), TRUE)=TRUE, IF(IFERROR(VLOOKUP(E1455,Store_SRP!B2:I110,8, FALSE), TRUE)=TRUE,VLOOKUP(E1455,Store_VAM!B2:I273,8, FALSE),VLOOKUP(E1455,Store_SRP!B2:I110,8, FALSE)), VLOOKUP(E1455,Store_Showcase!B2:I144,8, FALSE))</f>
      </c>
      <c r="T1455">
        <f>VLOOKUP(G1455,Sku_Consolidated!A2:R957,18,FALSE)</f>
      </c>
      <c r="U1455">
        <v>4806532531588</v>
      </c>
      <c r="V1455">
        <f>IF(VLOOKUP(G1455,Sku_Consolidated!A2:S957,19,FALSE)="SHOWCASE", VLOOKUP(E1455,Store_Showcase!B2:L144,11, FALSE), IF(VLOOKUP(G1455,Sku_Consolidated!A2:S957,19,FALSE)="VAM",VLOOKUP(E1455,Store_VAM!B2:L273,11, FALSE),VLOOKUP(E1455,Store_SRP!B2:L110,11, FALSE)))</f>
      </c>
      <c r="W1455">
        <f>VLOOKUP(G1455,Sku_Consolidated!A2:W957,11,FALSE)</f>
      </c>
      <c r="X1455">
        <f>VLOOKUP(G1455,Sku_Consolidated!A2:H957,8,FALSE)</f>
      </c>
      <c r="Y1455">
        <f>VLOOKUP(G1455,Sku_Consolidated!A2:I957,9,FALSE)</f>
      </c>
      <c r="Z1455" t="s">
        <v>38</v>
      </c>
      <c r="AA1455">
        <f>VLOOKUP(G1455,Sku_Consolidated!A2:E957,5,FALSE)</f>
      </c>
      <c r="AB1455">
        <f>IF(VLOOKUP(G1455,Sku_Consolidated!A2:S957,19,FALSE)="SHOWCASE", VLOOKUP(E1455,Store_Showcase!B2:N144,13, FALSE), IF(VLOOKUP(G1455,Sku_Consolidated!A2:S957,19,FALSE)="VAM",VLOOKUP(E1455,Store_VAM!B2:N273,13, FALSE),VLOOKUP(E1455,Store_SRP!B2:N110,13, FALSE)))</f>
      </c>
      <c r="AC1455">
        <f>IF(IFERROR(AB1455,TRUE)=TRUE, "-","OK")</f>
      </c>
      <c r="AD1455" s="8" t="s">
        <v>3036</v>
      </c>
      <c r="AE1455" s="8" t="s">
        <v>3037</v>
      </c>
      <c r="AF1455">
        <f>IF(IFERROR(VLOOKUP(E1455,Store_Showcase!B2:H144,{5}, FALSE), TRUE)=TRUE, IF(IFERROR(VLOOKUP(E1455,Store_SRP!B2:H110,{5}, FALSE), TRUE)=TRUE,VLOOKUP(E1455,Store_VAM!B2:H273,{5}, FALSE),VLOOKUP(E1455,Store_SRP!B2:H110,{5}, FALSE)), VLOOKUP(E1455,Store_Showcase!B2:H144,{5}, FALSE))</f>
      </c>
      <c r="AG1455">
        <f>IF(IFERROR(VLOOKUP(E1455,Store_Showcase!B2:H144,{6}, FALSE), TRUE)=TRUE, IF(IFERROR(VLOOKUP(E1455,Store_SRP!B2:H110,{6}, FALSE), TRUE)=TRUE,VLOOKUP(E1455,Store_VAM!B2:H273,{6}, FALSE),VLOOKUP(E1455,Store_SRP!B2:H110,{6}, FALSE)), VLOOKUP(E1455,Store_Showcase!B2:H144,{6}, FALSE))</f>
      </c>
      <c r="AH1455">
        <f>VLOOKUP(G1455,Sku_Consolidated!A2:R957,18,FALSE)</f>
      </c>
      <c r="AI1455">
        <f>VLOOKUP(G1455,Sku_Consolidated!A2:S957,19,FALSE)</f>
      </c>
      <c r="AJ1455">
        <f>VLOOKUP(G1455,Sku_Consolidated!A2:T957,20,FALSE)</f>
      </c>
    </row>
    <row r="1456" spans="1:36" x14ac:dyDescent="0.25">
      <c r="A1456">
        <v>2024</v>
      </c>
      <c r="B1456" t="s">
        <v>31</v>
      </c>
      <c r="C1456" t="s">
        <v>32</v>
      </c>
      <c r="D1456" t="s">
        <v>33</v>
      </c>
      <c r="E1456">
        <v>127</v>
      </c>
      <c r="F1456">
        <f>IF(IFERROR(VLOOKUP(E1456,Store_Showcase!B2:H144,{2}, FALSE), TRUE)=TRUE, IF(IFERROR(VLOOKUP(E1456,Store_SRP!B2:H110,{2}, FALSE), TRUE)=TRUE,VLOOKUP(E1456,Store_VAM!B2:H273,{2}, FALSE),VLOOKUP(E1456,Store_SRP!B2:H110,{2}, FALSE)), VLOOKUP(E1456,Store_Showcase!B2:H144,{2}, FALSE))</f>
      </c>
      <c r="G1456">
        <v>662375</v>
      </c>
      <c r="H1456" t="s">
        <v>1376</v>
      </c>
      <c r="I1456" s="8" t="s">
        <v>2006</v>
      </c>
      <c r="J1456" t="s">
        <v>493</v>
      </c>
      <c r="K1456" s="8">
        <f>IF(J1456="PCK", I1456, 0)</f>
      </c>
      <c r="L1456" s="8">
        <f>IF(J1456="KLS", I1456, IF(J1456="PCK", I1456*VLOOKUP(G1456,Sku_Consolidated!A2:U957,21, FALSE),I1456*VLOOKUP(G1456,Sku_Consolidated!A2:U957,21, FALSE)))</f>
      </c>
      <c r="M1456" s="8">
        <f>IF(J1456="PCS", I1456, 0)</f>
      </c>
      <c r="N1456" s="8" t="s">
        <v>3035</v>
      </c>
      <c r="O1456" s="8">
        <f>N1456 * VLOOKUP(E1456&amp;VLOOKUP(G1456,Sku_Consolidated!A2:Q957,17,FALSE),Sku_CommRate!A2:E1002, 5, FALSE)</f>
      </c>
      <c r="P1456" s="8">
        <f>N1456 - O1456</f>
      </c>
      <c r="Q1456">
        <f>VLOOKUP(G1456,Sku_Consolidated!A2:G957,7, FALSE)</f>
      </c>
      <c r="R1456">
        <f>IF(IFERROR(VLOOKUP(E1456,Store_Showcase!B2:H144,7, FALSE), TRUE)=TRUE, IF(IFERROR(VLOOKUP(E1456,Store_SRP!B2:H110,7, FALSE), TRUE)=TRUE,VLOOKUP(E1456,Store_VAM!B2:H273,7, FALSE),VLOOKUP(E1456,Store_SRP!B2:H110,7, FALSE)), VLOOKUP(E1456,Store_Showcase!B2:H144,7, FALSE))</f>
      </c>
      <c r="S1456">
        <f>IF(IFERROR(VLOOKUP(E1456,Store_Showcase!B2:I144,8, FALSE), TRUE)=TRUE, IF(IFERROR(VLOOKUP(E1456,Store_SRP!B2:I110,8, FALSE), TRUE)=TRUE,VLOOKUP(E1456,Store_VAM!B2:I273,8, FALSE),VLOOKUP(E1456,Store_SRP!B2:I110,8, FALSE)), VLOOKUP(E1456,Store_Showcase!B2:I144,8, FALSE))</f>
      </c>
      <c r="T1456">
        <f>VLOOKUP(G1456,Sku_Consolidated!A2:R957,18,FALSE)</f>
      </c>
      <c r="U1456">
        <v>4806532531601</v>
      </c>
      <c r="V1456">
        <f>IF(VLOOKUP(G1456,Sku_Consolidated!A2:S957,19,FALSE)="SHOWCASE", VLOOKUP(E1456,Store_Showcase!B2:L144,11, FALSE), IF(VLOOKUP(G1456,Sku_Consolidated!A2:S957,19,FALSE)="VAM",VLOOKUP(E1456,Store_VAM!B2:L273,11, FALSE),VLOOKUP(E1456,Store_SRP!B2:L110,11, FALSE)))</f>
      </c>
      <c r="W1456">
        <f>VLOOKUP(G1456,Sku_Consolidated!A2:W957,11,FALSE)</f>
      </c>
      <c r="X1456">
        <f>VLOOKUP(G1456,Sku_Consolidated!A2:H957,8,FALSE)</f>
      </c>
      <c r="Y1456">
        <f>VLOOKUP(G1456,Sku_Consolidated!A2:I957,9,FALSE)</f>
      </c>
      <c r="Z1456" t="s">
        <v>38</v>
      </c>
      <c r="AA1456">
        <f>VLOOKUP(G1456,Sku_Consolidated!A2:E957,5,FALSE)</f>
      </c>
      <c r="AB1456">
        <f>IF(VLOOKUP(G1456,Sku_Consolidated!A2:S957,19,FALSE)="SHOWCASE", VLOOKUP(E1456,Store_Showcase!B2:N144,13, FALSE), IF(VLOOKUP(G1456,Sku_Consolidated!A2:S957,19,FALSE)="VAM",VLOOKUP(E1456,Store_VAM!B2:N273,13, FALSE),VLOOKUP(E1456,Store_SRP!B2:N110,13, FALSE)))</f>
      </c>
      <c r="AC1456">
        <f>IF(IFERROR(AB1456,TRUE)=TRUE, "-","OK")</f>
      </c>
      <c r="AD1456" s="8" t="s">
        <v>3036</v>
      </c>
      <c r="AE1456" s="8" t="s">
        <v>3037</v>
      </c>
      <c r="AF1456">
        <f>IF(IFERROR(VLOOKUP(E1456,Store_Showcase!B2:H144,{5}, FALSE), TRUE)=TRUE, IF(IFERROR(VLOOKUP(E1456,Store_SRP!B2:H110,{5}, FALSE), TRUE)=TRUE,VLOOKUP(E1456,Store_VAM!B2:H273,{5}, FALSE),VLOOKUP(E1456,Store_SRP!B2:H110,{5}, FALSE)), VLOOKUP(E1456,Store_Showcase!B2:H144,{5}, FALSE))</f>
      </c>
      <c r="AG1456">
        <f>IF(IFERROR(VLOOKUP(E1456,Store_Showcase!B2:H144,{6}, FALSE), TRUE)=TRUE, IF(IFERROR(VLOOKUP(E1456,Store_SRP!B2:H110,{6}, FALSE), TRUE)=TRUE,VLOOKUP(E1456,Store_VAM!B2:H273,{6}, FALSE),VLOOKUP(E1456,Store_SRP!B2:H110,{6}, FALSE)), VLOOKUP(E1456,Store_Showcase!B2:H144,{6}, FALSE))</f>
      </c>
      <c r="AH1456">
        <f>VLOOKUP(G1456,Sku_Consolidated!A2:R957,18,FALSE)</f>
      </c>
      <c r="AI1456">
        <f>VLOOKUP(G1456,Sku_Consolidated!A2:S957,19,FALSE)</f>
      </c>
      <c r="AJ1456">
        <f>VLOOKUP(G1456,Sku_Consolidated!A2:T957,20,FALSE)</f>
      </c>
    </row>
    <row r="1457" spans="1:36" x14ac:dyDescent="0.25">
      <c r="A1457">
        <v>2024</v>
      </c>
      <c r="B1457" t="s">
        <v>31</v>
      </c>
      <c r="C1457" t="s">
        <v>32</v>
      </c>
      <c r="D1457" t="s">
        <v>33</v>
      </c>
      <c r="E1457">
        <v>101</v>
      </c>
      <c r="F1457">
        <f>IF(IFERROR(VLOOKUP(E1457,Store_Showcase!B2:H144,{2}, FALSE), TRUE)=TRUE, IF(IFERROR(VLOOKUP(E1457,Store_SRP!B2:H110,{2}, FALSE), TRUE)=TRUE,VLOOKUP(E1457,Store_VAM!B2:H273,{2}, FALSE),VLOOKUP(E1457,Store_SRP!B2:H110,{2}, FALSE)), VLOOKUP(E1457,Store_Showcase!B2:H144,{2}, FALSE))</f>
      </c>
      <c r="G1457">
        <v>662375</v>
      </c>
      <c r="H1457" t="s">
        <v>1376</v>
      </c>
      <c r="I1457" s="8" t="s">
        <v>2006</v>
      </c>
      <c r="J1457" t="s">
        <v>493</v>
      </c>
      <c r="K1457" s="8">
        <f>IF(J1457="PCK", I1457, 0)</f>
      </c>
      <c r="L1457" s="8">
        <f>IF(J1457="KLS", I1457, IF(J1457="PCK", I1457*VLOOKUP(G1457,Sku_Consolidated!A2:U957,21, FALSE),I1457*VLOOKUP(G1457,Sku_Consolidated!A2:U957,21, FALSE)))</f>
      </c>
      <c r="M1457" s="8">
        <f>IF(J1457="PCS", I1457, 0)</f>
      </c>
      <c r="N1457" s="8" t="s">
        <v>3038</v>
      </c>
      <c r="O1457" s="8">
        <f>N1457 * VLOOKUP(E1457&amp;VLOOKUP(G1457,Sku_Consolidated!A2:Q957,17,FALSE),Sku_CommRate!A2:E1002, 5, FALSE)</f>
      </c>
      <c r="P1457" s="8">
        <f>N1457 - O1457</f>
      </c>
      <c r="Q1457">
        <f>VLOOKUP(G1457,Sku_Consolidated!A2:G957,7, FALSE)</f>
      </c>
      <c r="R1457">
        <f>IF(IFERROR(VLOOKUP(E1457,Store_Showcase!B2:H144,7, FALSE), TRUE)=TRUE, IF(IFERROR(VLOOKUP(E1457,Store_SRP!B2:H110,7, FALSE), TRUE)=TRUE,VLOOKUP(E1457,Store_VAM!B2:H273,7, FALSE),VLOOKUP(E1457,Store_SRP!B2:H110,7, FALSE)), VLOOKUP(E1457,Store_Showcase!B2:H144,7, FALSE))</f>
      </c>
      <c r="S1457">
        <f>IF(IFERROR(VLOOKUP(E1457,Store_Showcase!B2:I144,8, FALSE), TRUE)=TRUE, IF(IFERROR(VLOOKUP(E1457,Store_SRP!B2:I110,8, FALSE), TRUE)=TRUE,VLOOKUP(E1457,Store_VAM!B2:I273,8, FALSE),VLOOKUP(E1457,Store_SRP!B2:I110,8, FALSE)), VLOOKUP(E1457,Store_Showcase!B2:I144,8, FALSE))</f>
      </c>
      <c r="T1457">
        <f>VLOOKUP(G1457,Sku_Consolidated!A2:R957,18,FALSE)</f>
      </c>
      <c r="U1457">
        <v>4806532531601</v>
      </c>
      <c r="V1457">
        <f>IF(VLOOKUP(G1457,Sku_Consolidated!A2:S957,19,FALSE)="SHOWCASE", VLOOKUP(E1457,Store_Showcase!B2:L144,11, FALSE), IF(VLOOKUP(G1457,Sku_Consolidated!A2:S957,19,FALSE)="VAM",VLOOKUP(E1457,Store_VAM!B2:L273,11, FALSE),VLOOKUP(E1457,Store_SRP!B2:L110,11, FALSE)))</f>
      </c>
      <c r="W1457">
        <f>VLOOKUP(G1457,Sku_Consolidated!A2:W957,11,FALSE)</f>
      </c>
      <c r="X1457">
        <f>VLOOKUP(G1457,Sku_Consolidated!A2:H957,8,FALSE)</f>
      </c>
      <c r="Y1457">
        <f>VLOOKUP(G1457,Sku_Consolidated!A2:I957,9,FALSE)</f>
      </c>
      <c r="Z1457" t="s">
        <v>38</v>
      </c>
      <c r="AA1457">
        <f>VLOOKUP(G1457,Sku_Consolidated!A2:E957,5,FALSE)</f>
      </c>
      <c r="AB1457">
        <f>IF(VLOOKUP(G1457,Sku_Consolidated!A2:S957,19,FALSE)="SHOWCASE", VLOOKUP(E1457,Store_Showcase!B2:N144,13, FALSE), IF(VLOOKUP(G1457,Sku_Consolidated!A2:S957,19,FALSE)="VAM",VLOOKUP(E1457,Store_VAM!B2:N273,13, FALSE),VLOOKUP(E1457,Store_SRP!B2:N110,13, FALSE)))</f>
      </c>
      <c r="AC1457">
        <f>IF(IFERROR(AB1457,TRUE)=TRUE, "-","OK")</f>
      </c>
      <c r="AD1457" s="8" t="s">
        <v>3039</v>
      </c>
      <c r="AE1457" s="8" t="s">
        <v>3040</v>
      </c>
      <c r="AF1457">
        <f>IF(IFERROR(VLOOKUP(E1457,Store_Showcase!B2:H144,{5}, FALSE), TRUE)=TRUE, IF(IFERROR(VLOOKUP(E1457,Store_SRP!B2:H110,{5}, FALSE), TRUE)=TRUE,VLOOKUP(E1457,Store_VAM!B2:H273,{5}, FALSE),VLOOKUP(E1457,Store_SRP!B2:H110,{5}, FALSE)), VLOOKUP(E1457,Store_Showcase!B2:H144,{5}, FALSE))</f>
      </c>
      <c r="AG1457">
        <f>IF(IFERROR(VLOOKUP(E1457,Store_Showcase!B2:H144,{6}, FALSE), TRUE)=TRUE, IF(IFERROR(VLOOKUP(E1457,Store_SRP!B2:H110,{6}, FALSE), TRUE)=TRUE,VLOOKUP(E1457,Store_VAM!B2:H273,{6}, FALSE),VLOOKUP(E1457,Store_SRP!B2:H110,{6}, FALSE)), VLOOKUP(E1457,Store_Showcase!B2:H144,{6}, FALSE))</f>
      </c>
      <c r="AH1457">
        <f>VLOOKUP(G1457,Sku_Consolidated!A2:R957,18,FALSE)</f>
      </c>
      <c r="AI1457">
        <f>VLOOKUP(G1457,Sku_Consolidated!A2:S957,19,FALSE)</f>
      </c>
      <c r="AJ1457">
        <f>VLOOKUP(G1457,Sku_Consolidated!A2:T957,20,FALSE)</f>
      </c>
    </row>
    <row r="1458" spans="1:36" x14ac:dyDescent="0.25">
      <c r="A1458">
        <v>2024</v>
      </c>
      <c r="B1458" t="s">
        <v>31</v>
      </c>
      <c r="C1458" t="s">
        <v>32</v>
      </c>
      <c r="D1458" t="s">
        <v>33</v>
      </c>
      <c r="E1458">
        <v>232</v>
      </c>
      <c r="F1458">
        <f>IF(IFERROR(VLOOKUP(E1458,Store_Showcase!B2:H144,{2}, FALSE), TRUE)=TRUE, IF(IFERROR(VLOOKUP(E1458,Store_SRP!B2:H110,{2}, FALSE), TRUE)=TRUE,VLOOKUP(E1458,Store_VAM!B2:H273,{2}, FALSE),VLOOKUP(E1458,Store_SRP!B2:H110,{2}, FALSE)), VLOOKUP(E1458,Store_Showcase!B2:H144,{2}, FALSE))</f>
      </c>
      <c r="G1458">
        <v>657353</v>
      </c>
      <c r="H1458" t="s">
        <v>779</v>
      </c>
      <c r="I1458" s="8" t="s">
        <v>2006</v>
      </c>
      <c r="J1458" t="s">
        <v>12</v>
      </c>
      <c r="K1458" s="8">
        <f>IF(J1458="PCK", I1458, 0)</f>
      </c>
      <c r="L1458" s="8">
        <f>IF(J1458="KLS", I1458, IF(J1458="PCK", I1458*VLOOKUP(G1458,Sku_Consolidated!A2:U957,21, FALSE),I1458*VLOOKUP(G1458,Sku_Consolidated!A2:U957,21, FALSE)))</f>
      </c>
      <c r="M1458" s="8">
        <f>IF(J1458="PCS", I1458, 0)</f>
      </c>
      <c r="N1458" s="8" t="s">
        <v>3038</v>
      </c>
      <c r="O1458" s="8">
        <f>N1458 * VLOOKUP(E1458&amp;VLOOKUP(G1458,Sku_Consolidated!A2:Q957,17,FALSE),Sku_CommRate!A2:E1002, 5, FALSE)</f>
      </c>
      <c r="P1458" s="8">
        <f>N1458 - O1458</f>
      </c>
      <c r="Q1458">
        <f>VLOOKUP(G1458,Sku_Consolidated!A2:G957,7, FALSE)</f>
      </c>
      <c r="R1458">
        <f>IF(IFERROR(VLOOKUP(E1458,Store_Showcase!B2:H144,7, FALSE), TRUE)=TRUE, IF(IFERROR(VLOOKUP(E1458,Store_SRP!B2:H110,7, FALSE), TRUE)=TRUE,VLOOKUP(E1458,Store_VAM!B2:H273,7, FALSE),VLOOKUP(E1458,Store_SRP!B2:H110,7, FALSE)), VLOOKUP(E1458,Store_Showcase!B2:H144,7, FALSE))</f>
      </c>
      <c r="S1458">
        <f>IF(IFERROR(VLOOKUP(E1458,Store_Showcase!B2:I144,8, FALSE), TRUE)=TRUE, IF(IFERROR(VLOOKUP(E1458,Store_SRP!B2:I110,8, FALSE), TRUE)=TRUE,VLOOKUP(E1458,Store_VAM!B2:I273,8, FALSE),VLOOKUP(E1458,Store_SRP!B2:I110,8, FALSE)), VLOOKUP(E1458,Store_Showcase!B2:I144,8, FALSE))</f>
      </c>
      <c r="T1458">
        <f>VLOOKUP(G1458,Sku_Consolidated!A2:R957,18,FALSE)</f>
      </c>
      <c r="U1458">
        <v>4806532531588</v>
      </c>
      <c r="V1458">
        <f>IF(VLOOKUP(G1458,Sku_Consolidated!A2:S957,19,FALSE)="SHOWCASE", VLOOKUP(E1458,Store_Showcase!B2:L144,11, FALSE), IF(VLOOKUP(G1458,Sku_Consolidated!A2:S957,19,FALSE)="VAM",VLOOKUP(E1458,Store_VAM!B2:L273,11, FALSE),VLOOKUP(E1458,Store_SRP!B2:L110,11, FALSE)))</f>
      </c>
      <c r="W1458">
        <f>VLOOKUP(G1458,Sku_Consolidated!A2:W957,11,FALSE)</f>
      </c>
      <c r="X1458">
        <f>VLOOKUP(G1458,Sku_Consolidated!A2:H957,8,FALSE)</f>
      </c>
      <c r="Y1458">
        <f>VLOOKUP(G1458,Sku_Consolidated!A2:I957,9,FALSE)</f>
      </c>
      <c r="Z1458" t="s">
        <v>38</v>
      </c>
      <c r="AA1458">
        <f>VLOOKUP(G1458,Sku_Consolidated!A2:E957,5,FALSE)</f>
      </c>
      <c r="AB1458">
        <f>IF(VLOOKUP(G1458,Sku_Consolidated!A2:S957,19,FALSE)="SHOWCASE", VLOOKUP(E1458,Store_Showcase!B2:N144,13, FALSE), IF(VLOOKUP(G1458,Sku_Consolidated!A2:S957,19,FALSE)="VAM",VLOOKUP(E1458,Store_VAM!B2:N273,13, FALSE),VLOOKUP(E1458,Store_SRP!B2:N110,13, FALSE)))</f>
      </c>
      <c r="AC1458">
        <f>IF(IFERROR(AB1458,TRUE)=TRUE, "-","OK")</f>
      </c>
      <c r="AD1458" s="8" t="s">
        <v>3039</v>
      </c>
      <c r="AE1458" s="8" t="s">
        <v>3040</v>
      </c>
      <c r="AF1458">
        <f>IF(IFERROR(VLOOKUP(E1458,Store_Showcase!B2:H144,{5}, FALSE), TRUE)=TRUE, IF(IFERROR(VLOOKUP(E1458,Store_SRP!B2:H110,{5}, FALSE), TRUE)=TRUE,VLOOKUP(E1458,Store_VAM!B2:H273,{5}, FALSE),VLOOKUP(E1458,Store_SRP!B2:H110,{5}, FALSE)), VLOOKUP(E1458,Store_Showcase!B2:H144,{5}, FALSE))</f>
      </c>
      <c r="AG1458">
        <f>IF(IFERROR(VLOOKUP(E1458,Store_Showcase!B2:H144,{6}, FALSE), TRUE)=TRUE, IF(IFERROR(VLOOKUP(E1458,Store_SRP!B2:H110,{6}, FALSE), TRUE)=TRUE,VLOOKUP(E1458,Store_VAM!B2:H273,{6}, FALSE),VLOOKUP(E1458,Store_SRP!B2:H110,{6}, FALSE)), VLOOKUP(E1458,Store_Showcase!B2:H144,{6}, FALSE))</f>
      </c>
      <c r="AH1458">
        <f>VLOOKUP(G1458,Sku_Consolidated!A2:R957,18,FALSE)</f>
      </c>
      <c r="AI1458">
        <f>VLOOKUP(G1458,Sku_Consolidated!A2:S957,19,FALSE)</f>
      </c>
      <c r="AJ1458">
        <f>VLOOKUP(G1458,Sku_Consolidated!A2:T957,20,FALSE)</f>
      </c>
    </row>
    <row r="1459" spans="1:36" x14ac:dyDescent="0.25">
      <c r="A1459">
        <v>2024</v>
      </c>
      <c r="B1459" t="s">
        <v>31</v>
      </c>
      <c r="C1459" t="s">
        <v>32</v>
      </c>
      <c r="D1459" t="s">
        <v>33</v>
      </c>
      <c r="E1459">
        <v>717</v>
      </c>
      <c r="F1459">
        <f>IF(IFERROR(VLOOKUP(E1459,Store_Showcase!B2:H144,{2}, FALSE), TRUE)=TRUE, IF(IFERROR(VLOOKUP(E1459,Store_SRP!B2:H110,{2}, FALSE), TRUE)=TRUE,VLOOKUP(E1459,Store_VAM!B2:H273,{2}, FALSE),VLOOKUP(E1459,Store_SRP!B2:H110,{2}, FALSE)), VLOOKUP(E1459,Store_Showcase!B2:H144,{2}, FALSE))</f>
      </c>
      <c r="G1459">
        <v>662375</v>
      </c>
      <c r="H1459" t="s">
        <v>1376</v>
      </c>
      <c r="I1459" s="8" t="s">
        <v>2006</v>
      </c>
      <c r="J1459" t="s">
        <v>493</v>
      </c>
      <c r="K1459" s="8">
        <f>IF(J1459="PCK", I1459, 0)</f>
      </c>
      <c r="L1459" s="8">
        <f>IF(J1459="KLS", I1459, IF(J1459="PCK", I1459*VLOOKUP(G1459,Sku_Consolidated!A2:U957,21, FALSE),I1459*VLOOKUP(G1459,Sku_Consolidated!A2:U957,21, FALSE)))</f>
      </c>
      <c r="M1459" s="8">
        <f>IF(J1459="PCS", I1459, 0)</f>
      </c>
      <c r="N1459" s="8" t="s">
        <v>3038</v>
      </c>
      <c r="O1459" s="8">
        <f>N1459 * VLOOKUP(E1459&amp;VLOOKUP(G1459,Sku_Consolidated!A2:Q957,17,FALSE),Sku_CommRate!A2:E1002, 5, FALSE)</f>
      </c>
      <c r="P1459" s="8">
        <f>N1459 - O1459</f>
      </c>
      <c r="Q1459">
        <f>VLOOKUP(G1459,Sku_Consolidated!A2:G957,7, FALSE)</f>
      </c>
      <c r="R1459">
        <f>IF(IFERROR(VLOOKUP(E1459,Store_Showcase!B2:H144,7, FALSE), TRUE)=TRUE, IF(IFERROR(VLOOKUP(E1459,Store_SRP!B2:H110,7, FALSE), TRUE)=TRUE,VLOOKUP(E1459,Store_VAM!B2:H273,7, FALSE),VLOOKUP(E1459,Store_SRP!B2:H110,7, FALSE)), VLOOKUP(E1459,Store_Showcase!B2:H144,7, FALSE))</f>
      </c>
      <c r="S1459">
        <f>IF(IFERROR(VLOOKUP(E1459,Store_Showcase!B2:I144,8, FALSE), TRUE)=TRUE, IF(IFERROR(VLOOKUP(E1459,Store_SRP!B2:I110,8, FALSE), TRUE)=TRUE,VLOOKUP(E1459,Store_VAM!B2:I273,8, FALSE),VLOOKUP(E1459,Store_SRP!B2:I110,8, FALSE)), VLOOKUP(E1459,Store_Showcase!B2:I144,8, FALSE))</f>
      </c>
      <c r="T1459">
        <f>VLOOKUP(G1459,Sku_Consolidated!A2:R957,18,FALSE)</f>
      </c>
      <c r="U1459">
        <v>4806532531601</v>
      </c>
      <c r="V1459">
        <f>IF(VLOOKUP(G1459,Sku_Consolidated!A2:S957,19,FALSE)="SHOWCASE", VLOOKUP(E1459,Store_Showcase!B2:L144,11, FALSE), IF(VLOOKUP(G1459,Sku_Consolidated!A2:S957,19,FALSE)="VAM",VLOOKUP(E1459,Store_VAM!B2:L273,11, FALSE),VLOOKUP(E1459,Store_SRP!B2:L110,11, FALSE)))</f>
      </c>
      <c r="W1459">
        <f>VLOOKUP(G1459,Sku_Consolidated!A2:W957,11,FALSE)</f>
      </c>
      <c r="X1459">
        <f>VLOOKUP(G1459,Sku_Consolidated!A2:H957,8,FALSE)</f>
      </c>
      <c r="Y1459">
        <f>VLOOKUP(G1459,Sku_Consolidated!A2:I957,9,FALSE)</f>
      </c>
      <c r="Z1459" t="s">
        <v>38</v>
      </c>
      <c r="AA1459">
        <f>VLOOKUP(G1459,Sku_Consolidated!A2:E957,5,FALSE)</f>
      </c>
      <c r="AB1459">
        <f>IF(VLOOKUP(G1459,Sku_Consolidated!A2:S957,19,FALSE)="SHOWCASE", VLOOKUP(E1459,Store_Showcase!B2:N144,13, FALSE), IF(VLOOKUP(G1459,Sku_Consolidated!A2:S957,19,FALSE)="VAM",VLOOKUP(E1459,Store_VAM!B2:N273,13, FALSE),VLOOKUP(E1459,Store_SRP!B2:N110,13, FALSE)))</f>
      </c>
      <c r="AC1459">
        <f>IF(IFERROR(AB1459,TRUE)=TRUE, "-","OK")</f>
      </c>
      <c r="AD1459" s="8" t="s">
        <v>3039</v>
      </c>
      <c r="AE1459" s="8" t="s">
        <v>3040</v>
      </c>
      <c r="AF1459">
        <f>IF(IFERROR(VLOOKUP(E1459,Store_Showcase!B2:H144,{5}, FALSE), TRUE)=TRUE, IF(IFERROR(VLOOKUP(E1459,Store_SRP!B2:H110,{5}, FALSE), TRUE)=TRUE,VLOOKUP(E1459,Store_VAM!B2:H273,{5}, FALSE),VLOOKUP(E1459,Store_SRP!B2:H110,{5}, FALSE)), VLOOKUP(E1459,Store_Showcase!B2:H144,{5}, FALSE))</f>
      </c>
      <c r="AG1459">
        <f>IF(IFERROR(VLOOKUP(E1459,Store_Showcase!B2:H144,{6}, FALSE), TRUE)=TRUE, IF(IFERROR(VLOOKUP(E1459,Store_SRP!B2:H110,{6}, FALSE), TRUE)=TRUE,VLOOKUP(E1459,Store_VAM!B2:H273,{6}, FALSE),VLOOKUP(E1459,Store_SRP!B2:H110,{6}, FALSE)), VLOOKUP(E1459,Store_Showcase!B2:H144,{6}, FALSE))</f>
      </c>
      <c r="AH1459">
        <f>VLOOKUP(G1459,Sku_Consolidated!A2:R957,18,FALSE)</f>
      </c>
      <c r="AI1459">
        <f>VLOOKUP(G1459,Sku_Consolidated!A2:S957,19,FALSE)</f>
      </c>
      <c r="AJ1459">
        <f>VLOOKUP(G1459,Sku_Consolidated!A2:T957,20,FALSE)</f>
      </c>
    </row>
    <row r="1460" spans="1:36" x14ac:dyDescent="0.25">
      <c r="A1460">
        <v>2024</v>
      </c>
      <c r="B1460" t="s">
        <v>31</v>
      </c>
      <c r="C1460" t="s">
        <v>32</v>
      </c>
      <c r="D1460" t="s">
        <v>33</v>
      </c>
      <c r="E1460">
        <v>401</v>
      </c>
      <c r="F1460">
        <f>IF(IFERROR(VLOOKUP(E1460,Store_Showcase!B2:H144,{2}, FALSE), TRUE)=TRUE, IF(IFERROR(VLOOKUP(E1460,Store_SRP!B2:H110,{2}, FALSE), TRUE)=TRUE,VLOOKUP(E1460,Store_VAM!B2:H273,{2}, FALSE),VLOOKUP(E1460,Store_SRP!B2:H110,{2}, FALSE)), VLOOKUP(E1460,Store_Showcase!B2:H144,{2}, FALSE))</f>
      </c>
      <c r="G1460">
        <v>662375</v>
      </c>
      <c r="H1460" t="s">
        <v>1376</v>
      </c>
      <c r="I1460" s="8" t="s">
        <v>2006</v>
      </c>
      <c r="J1460" t="s">
        <v>493</v>
      </c>
      <c r="K1460" s="8">
        <f>IF(J1460="PCK", I1460, 0)</f>
      </c>
      <c r="L1460" s="8">
        <f>IF(J1460="KLS", I1460, IF(J1460="PCK", I1460*VLOOKUP(G1460,Sku_Consolidated!A2:U957,21, FALSE),I1460*VLOOKUP(G1460,Sku_Consolidated!A2:U957,21, FALSE)))</f>
      </c>
      <c r="M1460" s="8">
        <f>IF(J1460="PCS", I1460, 0)</f>
      </c>
      <c r="N1460" s="8" t="s">
        <v>3038</v>
      </c>
      <c r="O1460" s="8">
        <f>N1460 * VLOOKUP(E1460&amp;VLOOKUP(G1460,Sku_Consolidated!A2:Q957,17,FALSE),Sku_CommRate!A2:E1002, 5, FALSE)</f>
      </c>
      <c r="P1460" s="8">
        <f>N1460 - O1460</f>
      </c>
      <c r="Q1460">
        <f>VLOOKUP(G1460,Sku_Consolidated!A2:G957,7, FALSE)</f>
      </c>
      <c r="R1460">
        <f>IF(IFERROR(VLOOKUP(E1460,Store_Showcase!B2:H144,7, FALSE), TRUE)=TRUE, IF(IFERROR(VLOOKUP(E1460,Store_SRP!B2:H110,7, FALSE), TRUE)=TRUE,VLOOKUP(E1460,Store_VAM!B2:H273,7, FALSE),VLOOKUP(E1460,Store_SRP!B2:H110,7, FALSE)), VLOOKUP(E1460,Store_Showcase!B2:H144,7, FALSE))</f>
      </c>
      <c r="S1460">
        <f>IF(IFERROR(VLOOKUP(E1460,Store_Showcase!B2:I144,8, FALSE), TRUE)=TRUE, IF(IFERROR(VLOOKUP(E1460,Store_SRP!B2:I110,8, FALSE), TRUE)=TRUE,VLOOKUP(E1460,Store_VAM!B2:I273,8, FALSE),VLOOKUP(E1460,Store_SRP!B2:I110,8, FALSE)), VLOOKUP(E1460,Store_Showcase!B2:I144,8, FALSE))</f>
      </c>
      <c r="T1460">
        <f>VLOOKUP(G1460,Sku_Consolidated!A2:R957,18,FALSE)</f>
      </c>
      <c r="U1460">
        <v>4806532531601</v>
      </c>
      <c r="V1460">
        <f>IF(VLOOKUP(G1460,Sku_Consolidated!A2:S957,19,FALSE)="SHOWCASE", VLOOKUP(E1460,Store_Showcase!B2:L144,11, FALSE), IF(VLOOKUP(G1460,Sku_Consolidated!A2:S957,19,FALSE)="VAM",VLOOKUP(E1460,Store_VAM!B2:L273,11, FALSE),VLOOKUP(E1460,Store_SRP!B2:L110,11, FALSE)))</f>
      </c>
      <c r="W1460">
        <f>VLOOKUP(G1460,Sku_Consolidated!A2:W957,11,FALSE)</f>
      </c>
      <c r="X1460">
        <f>VLOOKUP(G1460,Sku_Consolidated!A2:H957,8,FALSE)</f>
      </c>
      <c r="Y1460">
        <f>VLOOKUP(G1460,Sku_Consolidated!A2:I957,9,FALSE)</f>
      </c>
      <c r="Z1460" t="s">
        <v>38</v>
      </c>
      <c r="AA1460">
        <f>VLOOKUP(G1460,Sku_Consolidated!A2:E957,5,FALSE)</f>
      </c>
      <c r="AB1460">
        <f>IF(VLOOKUP(G1460,Sku_Consolidated!A2:S957,19,FALSE)="SHOWCASE", VLOOKUP(E1460,Store_Showcase!B2:N144,13, FALSE), IF(VLOOKUP(G1460,Sku_Consolidated!A2:S957,19,FALSE)="VAM",VLOOKUP(E1460,Store_VAM!B2:N273,13, FALSE),VLOOKUP(E1460,Store_SRP!B2:N110,13, FALSE)))</f>
      </c>
      <c r="AC1460">
        <f>IF(IFERROR(AB1460,TRUE)=TRUE, "-","OK")</f>
      </c>
      <c r="AD1460" s="8" t="s">
        <v>3039</v>
      </c>
      <c r="AE1460" s="8" t="s">
        <v>3040</v>
      </c>
      <c r="AF1460">
        <f>IF(IFERROR(VLOOKUP(E1460,Store_Showcase!B2:H144,{5}, FALSE), TRUE)=TRUE, IF(IFERROR(VLOOKUP(E1460,Store_SRP!B2:H110,{5}, FALSE), TRUE)=TRUE,VLOOKUP(E1460,Store_VAM!B2:H273,{5}, FALSE),VLOOKUP(E1460,Store_SRP!B2:H110,{5}, FALSE)), VLOOKUP(E1460,Store_Showcase!B2:H144,{5}, FALSE))</f>
      </c>
      <c r="AG1460">
        <f>IF(IFERROR(VLOOKUP(E1460,Store_Showcase!B2:H144,{6}, FALSE), TRUE)=TRUE, IF(IFERROR(VLOOKUP(E1460,Store_SRP!B2:H110,{6}, FALSE), TRUE)=TRUE,VLOOKUP(E1460,Store_VAM!B2:H273,{6}, FALSE),VLOOKUP(E1460,Store_SRP!B2:H110,{6}, FALSE)), VLOOKUP(E1460,Store_Showcase!B2:H144,{6}, FALSE))</f>
      </c>
      <c r="AH1460">
        <f>VLOOKUP(G1460,Sku_Consolidated!A2:R957,18,FALSE)</f>
      </c>
      <c r="AI1460">
        <f>VLOOKUP(G1460,Sku_Consolidated!A2:S957,19,FALSE)</f>
      </c>
      <c r="AJ1460">
        <f>VLOOKUP(G1460,Sku_Consolidated!A2:T957,20,FALSE)</f>
      </c>
    </row>
    <row r="1461" spans="1:36" x14ac:dyDescent="0.25">
      <c r="A1461">
        <v>2024</v>
      </c>
      <c r="B1461" t="s">
        <v>31</v>
      </c>
      <c r="C1461" t="s">
        <v>32</v>
      </c>
      <c r="D1461" t="s">
        <v>33</v>
      </c>
      <c r="E1461">
        <v>151</v>
      </c>
      <c r="F1461">
        <f>IF(IFERROR(VLOOKUP(E1461,Store_Showcase!B2:H144,{2}, FALSE), TRUE)=TRUE, IF(IFERROR(VLOOKUP(E1461,Store_SRP!B2:H110,{2}, FALSE), TRUE)=TRUE,VLOOKUP(E1461,Store_VAM!B2:H273,{2}, FALSE),VLOOKUP(E1461,Store_SRP!B2:H110,{2}, FALSE)), VLOOKUP(E1461,Store_Showcase!B2:H144,{2}, FALSE))</f>
      </c>
      <c r="G1461">
        <v>657353</v>
      </c>
      <c r="H1461" t="s">
        <v>779</v>
      </c>
      <c r="I1461" s="8" t="s">
        <v>2006</v>
      </c>
      <c r="J1461" t="s">
        <v>12</v>
      </c>
      <c r="K1461" s="8">
        <f>IF(J1461="PCK", I1461, 0)</f>
      </c>
      <c r="L1461" s="8">
        <f>IF(J1461="KLS", I1461, IF(J1461="PCK", I1461*VLOOKUP(G1461,Sku_Consolidated!A2:U957,21, FALSE),I1461*VLOOKUP(G1461,Sku_Consolidated!A2:U957,21, FALSE)))</f>
      </c>
      <c r="M1461" s="8">
        <f>IF(J1461="PCS", I1461, 0)</f>
      </c>
      <c r="N1461" s="8" t="s">
        <v>3038</v>
      </c>
      <c r="O1461" s="8">
        <f>N1461 * VLOOKUP(E1461&amp;VLOOKUP(G1461,Sku_Consolidated!A2:Q957,17,FALSE),Sku_CommRate!A2:E1002, 5, FALSE)</f>
      </c>
      <c r="P1461" s="8">
        <f>N1461 - O1461</f>
      </c>
      <c r="Q1461">
        <f>VLOOKUP(G1461,Sku_Consolidated!A2:G957,7, FALSE)</f>
      </c>
      <c r="R1461">
        <f>IF(IFERROR(VLOOKUP(E1461,Store_Showcase!B2:H144,7, FALSE), TRUE)=TRUE, IF(IFERROR(VLOOKUP(E1461,Store_SRP!B2:H110,7, FALSE), TRUE)=TRUE,VLOOKUP(E1461,Store_VAM!B2:H273,7, FALSE),VLOOKUP(E1461,Store_SRP!B2:H110,7, FALSE)), VLOOKUP(E1461,Store_Showcase!B2:H144,7, FALSE))</f>
      </c>
      <c r="S1461">
        <f>IF(IFERROR(VLOOKUP(E1461,Store_Showcase!B2:I144,8, FALSE), TRUE)=TRUE, IF(IFERROR(VLOOKUP(E1461,Store_SRP!B2:I110,8, FALSE), TRUE)=TRUE,VLOOKUP(E1461,Store_VAM!B2:I273,8, FALSE),VLOOKUP(E1461,Store_SRP!B2:I110,8, FALSE)), VLOOKUP(E1461,Store_Showcase!B2:I144,8, FALSE))</f>
      </c>
      <c r="T1461">
        <f>VLOOKUP(G1461,Sku_Consolidated!A2:R957,18,FALSE)</f>
      </c>
      <c r="U1461">
        <v>4806532531588</v>
      </c>
      <c r="V1461">
        <f>IF(VLOOKUP(G1461,Sku_Consolidated!A2:S957,19,FALSE)="SHOWCASE", VLOOKUP(E1461,Store_Showcase!B2:L144,11, FALSE), IF(VLOOKUP(G1461,Sku_Consolidated!A2:S957,19,FALSE)="VAM",VLOOKUP(E1461,Store_VAM!B2:L273,11, FALSE),VLOOKUP(E1461,Store_SRP!B2:L110,11, FALSE)))</f>
      </c>
      <c r="W1461">
        <f>VLOOKUP(G1461,Sku_Consolidated!A2:W957,11,FALSE)</f>
      </c>
      <c r="X1461">
        <f>VLOOKUP(G1461,Sku_Consolidated!A2:H957,8,FALSE)</f>
      </c>
      <c r="Y1461">
        <f>VLOOKUP(G1461,Sku_Consolidated!A2:I957,9,FALSE)</f>
      </c>
      <c r="Z1461" t="s">
        <v>38</v>
      </c>
      <c r="AA1461">
        <f>VLOOKUP(G1461,Sku_Consolidated!A2:E957,5,FALSE)</f>
      </c>
      <c r="AB1461">
        <f>IF(VLOOKUP(G1461,Sku_Consolidated!A2:S957,19,FALSE)="SHOWCASE", VLOOKUP(E1461,Store_Showcase!B2:N144,13, FALSE), IF(VLOOKUP(G1461,Sku_Consolidated!A2:S957,19,FALSE)="VAM",VLOOKUP(E1461,Store_VAM!B2:N273,13, FALSE),VLOOKUP(E1461,Store_SRP!B2:N110,13, FALSE)))</f>
      </c>
      <c r="AC1461">
        <f>IF(IFERROR(AB1461,TRUE)=TRUE, "-","OK")</f>
      </c>
      <c r="AD1461" s="8" t="s">
        <v>3039</v>
      </c>
      <c r="AE1461" s="8" t="s">
        <v>3040</v>
      </c>
      <c r="AF1461">
        <f>IF(IFERROR(VLOOKUP(E1461,Store_Showcase!B2:H144,{5}, FALSE), TRUE)=TRUE, IF(IFERROR(VLOOKUP(E1461,Store_SRP!B2:H110,{5}, FALSE), TRUE)=TRUE,VLOOKUP(E1461,Store_VAM!B2:H273,{5}, FALSE),VLOOKUP(E1461,Store_SRP!B2:H110,{5}, FALSE)), VLOOKUP(E1461,Store_Showcase!B2:H144,{5}, FALSE))</f>
      </c>
      <c r="AG1461">
        <f>IF(IFERROR(VLOOKUP(E1461,Store_Showcase!B2:H144,{6}, FALSE), TRUE)=TRUE, IF(IFERROR(VLOOKUP(E1461,Store_SRP!B2:H110,{6}, FALSE), TRUE)=TRUE,VLOOKUP(E1461,Store_VAM!B2:H273,{6}, FALSE),VLOOKUP(E1461,Store_SRP!B2:H110,{6}, FALSE)), VLOOKUP(E1461,Store_Showcase!B2:H144,{6}, FALSE))</f>
      </c>
      <c r="AH1461">
        <f>VLOOKUP(G1461,Sku_Consolidated!A2:R957,18,FALSE)</f>
      </c>
      <c r="AI1461">
        <f>VLOOKUP(G1461,Sku_Consolidated!A2:S957,19,FALSE)</f>
      </c>
      <c r="AJ1461">
        <f>VLOOKUP(G1461,Sku_Consolidated!A2:T957,20,FALSE)</f>
      </c>
    </row>
    <row r="1462" spans="1:36" x14ac:dyDescent="0.25">
      <c r="A1462">
        <v>2024</v>
      </c>
      <c r="B1462" t="s">
        <v>31</v>
      </c>
      <c r="C1462" t="s">
        <v>32</v>
      </c>
      <c r="D1462" t="s">
        <v>33</v>
      </c>
      <c r="E1462">
        <v>729</v>
      </c>
      <c r="F1462">
        <f>IF(IFERROR(VLOOKUP(E1462,Store_Showcase!B2:H144,{2}, FALSE), TRUE)=TRUE, IF(IFERROR(VLOOKUP(E1462,Store_SRP!B2:H110,{2}, FALSE), TRUE)=TRUE,VLOOKUP(E1462,Store_VAM!B2:H273,{2}, FALSE),VLOOKUP(E1462,Store_SRP!B2:H110,{2}, FALSE)), VLOOKUP(E1462,Store_Showcase!B2:H144,{2}, FALSE))</f>
      </c>
      <c r="G1462">
        <v>657353</v>
      </c>
      <c r="H1462" t="s">
        <v>779</v>
      </c>
      <c r="I1462" s="8" t="s">
        <v>2006</v>
      </c>
      <c r="J1462" t="s">
        <v>12</v>
      </c>
      <c r="K1462" s="8">
        <f>IF(J1462="PCK", I1462, 0)</f>
      </c>
      <c r="L1462" s="8">
        <f>IF(J1462="KLS", I1462, IF(J1462="PCK", I1462*VLOOKUP(G1462,Sku_Consolidated!A2:U957,21, FALSE),I1462*VLOOKUP(G1462,Sku_Consolidated!A2:U957,21, FALSE)))</f>
      </c>
      <c r="M1462" s="8">
        <f>IF(J1462="PCS", I1462, 0)</f>
      </c>
      <c r="N1462" s="8" t="s">
        <v>3038</v>
      </c>
      <c r="O1462" s="8">
        <f>N1462 * VLOOKUP(E1462&amp;VLOOKUP(G1462,Sku_Consolidated!A2:Q957,17,FALSE),Sku_CommRate!A2:E1002, 5, FALSE)</f>
      </c>
      <c r="P1462" s="8">
        <f>N1462 - O1462</f>
      </c>
      <c r="Q1462">
        <f>VLOOKUP(G1462,Sku_Consolidated!A2:G957,7, FALSE)</f>
      </c>
      <c r="R1462">
        <f>IF(IFERROR(VLOOKUP(E1462,Store_Showcase!B2:H144,7, FALSE), TRUE)=TRUE, IF(IFERROR(VLOOKUP(E1462,Store_SRP!B2:H110,7, FALSE), TRUE)=TRUE,VLOOKUP(E1462,Store_VAM!B2:H273,7, FALSE),VLOOKUP(E1462,Store_SRP!B2:H110,7, FALSE)), VLOOKUP(E1462,Store_Showcase!B2:H144,7, FALSE))</f>
      </c>
      <c r="S1462">
        <f>IF(IFERROR(VLOOKUP(E1462,Store_Showcase!B2:I144,8, FALSE), TRUE)=TRUE, IF(IFERROR(VLOOKUP(E1462,Store_SRP!B2:I110,8, FALSE), TRUE)=TRUE,VLOOKUP(E1462,Store_VAM!B2:I273,8, FALSE),VLOOKUP(E1462,Store_SRP!B2:I110,8, FALSE)), VLOOKUP(E1462,Store_Showcase!B2:I144,8, FALSE))</f>
      </c>
      <c r="T1462">
        <f>VLOOKUP(G1462,Sku_Consolidated!A2:R957,18,FALSE)</f>
      </c>
      <c r="U1462">
        <v>4806532531588</v>
      </c>
      <c r="V1462">
        <f>IF(VLOOKUP(G1462,Sku_Consolidated!A2:S957,19,FALSE)="SHOWCASE", VLOOKUP(E1462,Store_Showcase!B2:L144,11, FALSE), IF(VLOOKUP(G1462,Sku_Consolidated!A2:S957,19,FALSE)="VAM",VLOOKUP(E1462,Store_VAM!B2:L273,11, FALSE),VLOOKUP(E1462,Store_SRP!B2:L110,11, FALSE)))</f>
      </c>
      <c r="W1462">
        <f>VLOOKUP(G1462,Sku_Consolidated!A2:W957,11,FALSE)</f>
      </c>
      <c r="X1462">
        <f>VLOOKUP(G1462,Sku_Consolidated!A2:H957,8,FALSE)</f>
      </c>
      <c r="Y1462">
        <f>VLOOKUP(G1462,Sku_Consolidated!A2:I957,9,FALSE)</f>
      </c>
      <c r="Z1462" t="s">
        <v>38</v>
      </c>
      <c r="AA1462">
        <f>VLOOKUP(G1462,Sku_Consolidated!A2:E957,5,FALSE)</f>
      </c>
      <c r="AB1462">
        <f>IF(VLOOKUP(G1462,Sku_Consolidated!A2:S957,19,FALSE)="SHOWCASE", VLOOKUP(E1462,Store_Showcase!B2:N144,13, FALSE), IF(VLOOKUP(G1462,Sku_Consolidated!A2:S957,19,FALSE)="VAM",VLOOKUP(E1462,Store_VAM!B2:N273,13, FALSE),VLOOKUP(E1462,Store_SRP!B2:N110,13, FALSE)))</f>
      </c>
      <c r="AC1462">
        <f>IF(IFERROR(AB1462,TRUE)=TRUE, "-","OK")</f>
      </c>
      <c r="AD1462" s="8" t="s">
        <v>3039</v>
      </c>
      <c r="AE1462" s="8" t="s">
        <v>3040</v>
      </c>
      <c r="AF1462">
        <f>IF(IFERROR(VLOOKUP(E1462,Store_Showcase!B2:H144,{5}, FALSE), TRUE)=TRUE, IF(IFERROR(VLOOKUP(E1462,Store_SRP!B2:H110,{5}, FALSE), TRUE)=TRUE,VLOOKUP(E1462,Store_VAM!B2:H273,{5}, FALSE),VLOOKUP(E1462,Store_SRP!B2:H110,{5}, FALSE)), VLOOKUP(E1462,Store_Showcase!B2:H144,{5}, FALSE))</f>
      </c>
      <c r="AG1462">
        <f>IF(IFERROR(VLOOKUP(E1462,Store_Showcase!B2:H144,{6}, FALSE), TRUE)=TRUE, IF(IFERROR(VLOOKUP(E1462,Store_SRP!B2:H110,{6}, FALSE), TRUE)=TRUE,VLOOKUP(E1462,Store_VAM!B2:H273,{6}, FALSE),VLOOKUP(E1462,Store_SRP!B2:H110,{6}, FALSE)), VLOOKUP(E1462,Store_Showcase!B2:H144,{6}, FALSE))</f>
      </c>
      <c r="AH1462">
        <f>VLOOKUP(G1462,Sku_Consolidated!A2:R957,18,FALSE)</f>
      </c>
      <c r="AI1462">
        <f>VLOOKUP(G1462,Sku_Consolidated!A2:S957,19,FALSE)</f>
      </c>
      <c r="AJ1462">
        <f>VLOOKUP(G1462,Sku_Consolidated!A2:T957,20,FALSE)</f>
      </c>
    </row>
    <row r="1463" spans="1:36" x14ac:dyDescent="0.25">
      <c r="A1463">
        <v>2024</v>
      </c>
      <c r="B1463" t="s">
        <v>31</v>
      </c>
      <c r="C1463" t="s">
        <v>32</v>
      </c>
      <c r="D1463" t="s">
        <v>33</v>
      </c>
      <c r="E1463">
        <v>232</v>
      </c>
      <c r="F1463">
        <f>IF(IFERROR(VLOOKUP(E1463,Store_Showcase!B2:H144,{2}, FALSE), TRUE)=TRUE, IF(IFERROR(VLOOKUP(E1463,Store_SRP!B2:H110,{2}, FALSE), TRUE)=TRUE,VLOOKUP(E1463,Store_VAM!B2:H273,{2}, FALSE),VLOOKUP(E1463,Store_SRP!B2:H110,{2}, FALSE)), VLOOKUP(E1463,Store_Showcase!B2:H144,{2}, FALSE))</f>
      </c>
      <c r="G1463">
        <v>687767</v>
      </c>
      <c r="H1463" t="s">
        <v>1118</v>
      </c>
      <c r="I1463" s="8" t="s">
        <v>2627</v>
      </c>
      <c r="J1463" t="s">
        <v>493</v>
      </c>
      <c r="K1463" s="8">
        <f>IF(J1463="PCK", I1463, 0)</f>
      </c>
      <c r="L1463" s="8">
        <f>IF(J1463="KLS", I1463, IF(J1463="PCK", I1463*VLOOKUP(G1463,Sku_Consolidated!A2:U957,21, FALSE),I1463*VLOOKUP(G1463,Sku_Consolidated!A2:U957,21, FALSE)))</f>
      </c>
      <c r="M1463" s="8">
        <f>IF(J1463="PCS", I1463, 0)</f>
      </c>
      <c r="N1463" s="8" t="s">
        <v>3041</v>
      </c>
      <c r="O1463" s="8">
        <f>N1463 * VLOOKUP(E1463&amp;VLOOKUP(G1463,Sku_Consolidated!A2:Q957,17,FALSE),Sku_CommRate!A2:E1002, 5, FALSE)</f>
      </c>
      <c r="P1463" s="8">
        <f>N1463 - O1463</f>
      </c>
      <c r="Q1463">
        <f>VLOOKUP(G1463,Sku_Consolidated!A2:G957,7, FALSE)</f>
      </c>
      <c r="R1463">
        <f>IF(IFERROR(VLOOKUP(E1463,Store_Showcase!B2:H144,7, FALSE), TRUE)=TRUE, IF(IFERROR(VLOOKUP(E1463,Store_SRP!B2:H110,7, FALSE), TRUE)=TRUE,VLOOKUP(E1463,Store_VAM!B2:H273,7, FALSE),VLOOKUP(E1463,Store_SRP!B2:H110,7, FALSE)), VLOOKUP(E1463,Store_Showcase!B2:H144,7, FALSE))</f>
      </c>
      <c r="S1463">
        <f>IF(IFERROR(VLOOKUP(E1463,Store_Showcase!B2:I144,8, FALSE), TRUE)=TRUE, IF(IFERROR(VLOOKUP(E1463,Store_SRP!B2:I110,8, FALSE), TRUE)=TRUE,VLOOKUP(E1463,Store_VAM!B2:I273,8, FALSE),VLOOKUP(E1463,Store_SRP!B2:I110,8, FALSE)), VLOOKUP(E1463,Store_Showcase!B2:I144,8, FALSE))</f>
      </c>
      <c r="T1463">
        <f>VLOOKUP(G1463,Sku_Consolidated!A2:R957,18,FALSE)</f>
      </c>
      <c r="U1463">
        <v>4806532531557</v>
      </c>
      <c r="V1463">
        <f>IF(VLOOKUP(G1463,Sku_Consolidated!A2:S957,19,FALSE)="SHOWCASE", VLOOKUP(E1463,Store_Showcase!B2:L144,11, FALSE), IF(VLOOKUP(G1463,Sku_Consolidated!A2:S957,19,FALSE)="VAM",VLOOKUP(E1463,Store_VAM!B2:L273,11, FALSE),VLOOKUP(E1463,Store_SRP!B2:L110,11, FALSE)))</f>
      </c>
      <c r="W1463">
        <f>VLOOKUP(G1463,Sku_Consolidated!A2:W957,11,FALSE)</f>
      </c>
      <c r="X1463">
        <f>VLOOKUP(G1463,Sku_Consolidated!A2:H957,8,FALSE)</f>
      </c>
      <c r="Y1463">
        <f>VLOOKUP(G1463,Sku_Consolidated!A2:I957,9,FALSE)</f>
      </c>
      <c r="Z1463" t="s">
        <v>38</v>
      </c>
      <c r="AA1463">
        <f>VLOOKUP(G1463,Sku_Consolidated!A2:E957,5,FALSE)</f>
      </c>
      <c r="AB1463">
        <f>IF(VLOOKUP(G1463,Sku_Consolidated!A2:S957,19,FALSE)="SHOWCASE", VLOOKUP(E1463,Store_Showcase!B2:N144,13, FALSE), IF(VLOOKUP(G1463,Sku_Consolidated!A2:S957,19,FALSE)="VAM",VLOOKUP(E1463,Store_VAM!B2:N273,13, FALSE),VLOOKUP(E1463,Store_SRP!B2:N110,13, FALSE)))</f>
      </c>
      <c r="AC1463">
        <f>IF(IFERROR(AB1463,TRUE)=TRUE, "-","OK")</f>
      </c>
      <c r="AD1463" s="8" t="s">
        <v>3042</v>
      </c>
      <c r="AE1463" s="8" t="s">
        <v>3043</v>
      </c>
      <c r="AF1463">
        <f>IF(IFERROR(VLOOKUP(E1463,Store_Showcase!B2:H144,{5}, FALSE), TRUE)=TRUE, IF(IFERROR(VLOOKUP(E1463,Store_SRP!B2:H110,{5}, FALSE), TRUE)=TRUE,VLOOKUP(E1463,Store_VAM!B2:H273,{5}, FALSE),VLOOKUP(E1463,Store_SRP!B2:H110,{5}, FALSE)), VLOOKUP(E1463,Store_Showcase!B2:H144,{5}, FALSE))</f>
      </c>
      <c r="AG1463">
        <f>IF(IFERROR(VLOOKUP(E1463,Store_Showcase!B2:H144,{6}, FALSE), TRUE)=TRUE, IF(IFERROR(VLOOKUP(E1463,Store_SRP!B2:H110,{6}, FALSE), TRUE)=TRUE,VLOOKUP(E1463,Store_VAM!B2:H273,{6}, FALSE),VLOOKUP(E1463,Store_SRP!B2:H110,{6}, FALSE)), VLOOKUP(E1463,Store_Showcase!B2:H144,{6}, FALSE))</f>
      </c>
      <c r="AH1463">
        <f>VLOOKUP(G1463,Sku_Consolidated!A2:R957,18,FALSE)</f>
      </c>
      <c r="AI1463">
        <f>VLOOKUP(G1463,Sku_Consolidated!A2:S957,19,FALSE)</f>
      </c>
      <c r="AJ1463">
        <f>VLOOKUP(G1463,Sku_Consolidated!A2:T957,20,FALSE)</f>
      </c>
    </row>
    <row r="1464" spans="1:36" x14ac:dyDescent="0.25">
      <c r="A1464">
        <v>2024</v>
      </c>
      <c r="B1464" t="s">
        <v>31</v>
      </c>
      <c r="C1464" t="s">
        <v>32</v>
      </c>
      <c r="D1464" t="s">
        <v>33</v>
      </c>
      <c r="E1464">
        <v>258</v>
      </c>
      <c r="F1464">
        <f>IF(IFERROR(VLOOKUP(E1464,Store_Showcase!B2:H144,{2}, FALSE), TRUE)=TRUE, IF(IFERROR(VLOOKUP(E1464,Store_SRP!B2:H110,{2}, FALSE), TRUE)=TRUE,VLOOKUP(E1464,Store_VAM!B2:H273,{2}, FALSE),VLOOKUP(E1464,Store_SRP!B2:H110,{2}, FALSE)), VLOOKUP(E1464,Store_Showcase!B2:H144,{2}, FALSE))</f>
      </c>
      <c r="G1464">
        <v>687767</v>
      </c>
      <c r="H1464" t="s">
        <v>1118</v>
      </c>
      <c r="I1464" s="8" t="s">
        <v>2627</v>
      </c>
      <c r="J1464" t="s">
        <v>493</v>
      </c>
      <c r="K1464" s="8">
        <f>IF(J1464="PCK", I1464, 0)</f>
      </c>
      <c r="L1464" s="8">
        <f>IF(J1464="KLS", I1464, IF(J1464="PCK", I1464*VLOOKUP(G1464,Sku_Consolidated!A2:U957,21, FALSE),I1464*VLOOKUP(G1464,Sku_Consolidated!A2:U957,21, FALSE)))</f>
      </c>
      <c r="M1464" s="8">
        <f>IF(J1464="PCS", I1464, 0)</f>
      </c>
      <c r="N1464" s="8" t="s">
        <v>3041</v>
      </c>
      <c r="O1464" s="8">
        <f>N1464 * VLOOKUP(E1464&amp;VLOOKUP(G1464,Sku_Consolidated!A2:Q957,17,FALSE),Sku_CommRate!A2:E1002, 5, FALSE)</f>
      </c>
      <c r="P1464" s="8">
        <f>N1464 - O1464</f>
      </c>
      <c r="Q1464">
        <f>VLOOKUP(G1464,Sku_Consolidated!A2:G957,7, FALSE)</f>
      </c>
      <c r="R1464">
        <f>IF(IFERROR(VLOOKUP(E1464,Store_Showcase!B2:H144,7, FALSE), TRUE)=TRUE, IF(IFERROR(VLOOKUP(E1464,Store_SRP!B2:H110,7, FALSE), TRUE)=TRUE,VLOOKUP(E1464,Store_VAM!B2:H273,7, FALSE),VLOOKUP(E1464,Store_SRP!B2:H110,7, FALSE)), VLOOKUP(E1464,Store_Showcase!B2:H144,7, FALSE))</f>
      </c>
      <c r="S1464">
        <f>IF(IFERROR(VLOOKUP(E1464,Store_Showcase!B2:I144,8, FALSE), TRUE)=TRUE, IF(IFERROR(VLOOKUP(E1464,Store_SRP!B2:I110,8, FALSE), TRUE)=TRUE,VLOOKUP(E1464,Store_VAM!B2:I273,8, FALSE),VLOOKUP(E1464,Store_SRP!B2:I110,8, FALSE)), VLOOKUP(E1464,Store_Showcase!B2:I144,8, FALSE))</f>
      </c>
      <c r="T1464">
        <f>VLOOKUP(G1464,Sku_Consolidated!A2:R957,18,FALSE)</f>
      </c>
      <c r="U1464">
        <v>4806532531557</v>
      </c>
      <c r="V1464">
        <f>IF(VLOOKUP(G1464,Sku_Consolidated!A2:S957,19,FALSE)="SHOWCASE", VLOOKUP(E1464,Store_Showcase!B2:L144,11, FALSE), IF(VLOOKUP(G1464,Sku_Consolidated!A2:S957,19,FALSE)="VAM",VLOOKUP(E1464,Store_VAM!B2:L273,11, FALSE),VLOOKUP(E1464,Store_SRP!B2:L110,11, FALSE)))</f>
      </c>
      <c r="W1464">
        <f>VLOOKUP(G1464,Sku_Consolidated!A2:W957,11,FALSE)</f>
      </c>
      <c r="X1464">
        <f>VLOOKUP(G1464,Sku_Consolidated!A2:H957,8,FALSE)</f>
      </c>
      <c r="Y1464">
        <f>VLOOKUP(G1464,Sku_Consolidated!A2:I957,9,FALSE)</f>
      </c>
      <c r="Z1464" t="s">
        <v>38</v>
      </c>
      <c r="AA1464">
        <f>VLOOKUP(G1464,Sku_Consolidated!A2:E957,5,FALSE)</f>
      </c>
      <c r="AB1464">
        <f>IF(VLOOKUP(G1464,Sku_Consolidated!A2:S957,19,FALSE)="SHOWCASE", VLOOKUP(E1464,Store_Showcase!B2:N144,13, FALSE), IF(VLOOKUP(G1464,Sku_Consolidated!A2:S957,19,FALSE)="VAM",VLOOKUP(E1464,Store_VAM!B2:N273,13, FALSE),VLOOKUP(E1464,Store_SRP!B2:N110,13, FALSE)))</f>
      </c>
      <c r="AC1464">
        <f>IF(IFERROR(AB1464,TRUE)=TRUE, "-","OK")</f>
      </c>
      <c r="AD1464" s="8" t="s">
        <v>3042</v>
      </c>
      <c r="AE1464" s="8" t="s">
        <v>3043</v>
      </c>
      <c r="AF1464">
        <f>IF(IFERROR(VLOOKUP(E1464,Store_Showcase!B2:H144,{5}, FALSE), TRUE)=TRUE, IF(IFERROR(VLOOKUP(E1464,Store_SRP!B2:H110,{5}, FALSE), TRUE)=TRUE,VLOOKUP(E1464,Store_VAM!B2:H273,{5}, FALSE),VLOOKUP(E1464,Store_SRP!B2:H110,{5}, FALSE)), VLOOKUP(E1464,Store_Showcase!B2:H144,{5}, FALSE))</f>
      </c>
      <c r="AG1464">
        <f>IF(IFERROR(VLOOKUP(E1464,Store_Showcase!B2:H144,{6}, FALSE), TRUE)=TRUE, IF(IFERROR(VLOOKUP(E1464,Store_SRP!B2:H110,{6}, FALSE), TRUE)=TRUE,VLOOKUP(E1464,Store_VAM!B2:H273,{6}, FALSE),VLOOKUP(E1464,Store_SRP!B2:H110,{6}, FALSE)), VLOOKUP(E1464,Store_Showcase!B2:H144,{6}, FALSE))</f>
      </c>
      <c r="AH1464">
        <f>VLOOKUP(G1464,Sku_Consolidated!A2:R957,18,FALSE)</f>
      </c>
      <c r="AI1464">
        <f>VLOOKUP(G1464,Sku_Consolidated!A2:S957,19,FALSE)</f>
      </c>
      <c r="AJ1464">
        <f>VLOOKUP(G1464,Sku_Consolidated!A2:T957,20,FALSE)</f>
      </c>
    </row>
    <row r="1465" spans="1:36" x14ac:dyDescent="0.25">
      <c r="A1465">
        <v>2024</v>
      </c>
      <c r="B1465" t="s">
        <v>31</v>
      </c>
      <c r="C1465" t="s">
        <v>32</v>
      </c>
      <c r="D1465" t="s">
        <v>33</v>
      </c>
      <c r="E1465">
        <v>251</v>
      </c>
      <c r="F1465">
        <f>IF(IFERROR(VLOOKUP(E1465,Store_Showcase!B2:H144,{2}, FALSE), TRUE)=TRUE, IF(IFERROR(VLOOKUP(E1465,Store_SRP!B2:H110,{2}, FALSE), TRUE)=TRUE,VLOOKUP(E1465,Store_VAM!B2:H273,{2}, FALSE),VLOOKUP(E1465,Store_SRP!B2:H110,{2}, FALSE)), VLOOKUP(E1465,Store_Showcase!B2:H144,{2}, FALSE))</f>
      </c>
      <c r="G1465">
        <v>687767</v>
      </c>
      <c r="H1465" t="s">
        <v>1118</v>
      </c>
      <c r="I1465" s="8" t="s">
        <v>2627</v>
      </c>
      <c r="J1465" t="s">
        <v>493</v>
      </c>
      <c r="K1465" s="8">
        <f>IF(J1465="PCK", I1465, 0)</f>
      </c>
      <c r="L1465" s="8">
        <f>IF(J1465="KLS", I1465, IF(J1465="PCK", I1465*VLOOKUP(G1465,Sku_Consolidated!A2:U957,21, FALSE),I1465*VLOOKUP(G1465,Sku_Consolidated!A2:U957,21, FALSE)))</f>
      </c>
      <c r="M1465" s="8">
        <f>IF(J1465="PCS", I1465, 0)</f>
      </c>
      <c r="N1465" s="8" t="s">
        <v>3041</v>
      </c>
      <c r="O1465" s="8">
        <f>N1465 * VLOOKUP(E1465&amp;VLOOKUP(G1465,Sku_Consolidated!A2:Q957,17,FALSE),Sku_CommRate!A2:E1002, 5, FALSE)</f>
      </c>
      <c r="P1465" s="8">
        <f>N1465 - O1465</f>
      </c>
      <c r="Q1465">
        <f>VLOOKUP(G1465,Sku_Consolidated!A2:G957,7, FALSE)</f>
      </c>
      <c r="R1465">
        <f>IF(IFERROR(VLOOKUP(E1465,Store_Showcase!B2:H144,7, FALSE), TRUE)=TRUE, IF(IFERROR(VLOOKUP(E1465,Store_SRP!B2:H110,7, FALSE), TRUE)=TRUE,VLOOKUP(E1465,Store_VAM!B2:H273,7, FALSE),VLOOKUP(E1465,Store_SRP!B2:H110,7, FALSE)), VLOOKUP(E1465,Store_Showcase!B2:H144,7, FALSE))</f>
      </c>
      <c r="S1465">
        <f>IF(IFERROR(VLOOKUP(E1465,Store_Showcase!B2:I144,8, FALSE), TRUE)=TRUE, IF(IFERROR(VLOOKUP(E1465,Store_SRP!B2:I110,8, FALSE), TRUE)=TRUE,VLOOKUP(E1465,Store_VAM!B2:I273,8, FALSE),VLOOKUP(E1465,Store_SRP!B2:I110,8, FALSE)), VLOOKUP(E1465,Store_Showcase!B2:I144,8, FALSE))</f>
      </c>
      <c r="T1465">
        <f>VLOOKUP(G1465,Sku_Consolidated!A2:R957,18,FALSE)</f>
      </c>
      <c r="U1465">
        <v>4806532531557</v>
      </c>
      <c r="V1465">
        <f>IF(VLOOKUP(G1465,Sku_Consolidated!A2:S957,19,FALSE)="SHOWCASE", VLOOKUP(E1465,Store_Showcase!B2:L144,11, FALSE), IF(VLOOKUP(G1465,Sku_Consolidated!A2:S957,19,FALSE)="VAM",VLOOKUP(E1465,Store_VAM!B2:L273,11, FALSE),VLOOKUP(E1465,Store_SRP!B2:L110,11, FALSE)))</f>
      </c>
      <c r="W1465">
        <f>VLOOKUP(G1465,Sku_Consolidated!A2:W957,11,FALSE)</f>
      </c>
      <c r="X1465">
        <f>VLOOKUP(G1465,Sku_Consolidated!A2:H957,8,FALSE)</f>
      </c>
      <c r="Y1465">
        <f>VLOOKUP(G1465,Sku_Consolidated!A2:I957,9,FALSE)</f>
      </c>
      <c r="Z1465" t="s">
        <v>38</v>
      </c>
      <c r="AA1465">
        <f>VLOOKUP(G1465,Sku_Consolidated!A2:E957,5,FALSE)</f>
      </c>
      <c r="AB1465">
        <f>IF(VLOOKUP(G1465,Sku_Consolidated!A2:S957,19,FALSE)="SHOWCASE", VLOOKUP(E1465,Store_Showcase!B2:N144,13, FALSE), IF(VLOOKUP(G1465,Sku_Consolidated!A2:S957,19,FALSE)="VAM",VLOOKUP(E1465,Store_VAM!B2:N273,13, FALSE),VLOOKUP(E1465,Store_SRP!B2:N110,13, FALSE)))</f>
      </c>
      <c r="AC1465">
        <f>IF(IFERROR(AB1465,TRUE)=TRUE, "-","OK")</f>
      </c>
      <c r="AD1465" s="8" t="s">
        <v>3042</v>
      </c>
      <c r="AE1465" s="8" t="s">
        <v>3043</v>
      </c>
      <c r="AF1465">
        <f>IF(IFERROR(VLOOKUP(E1465,Store_Showcase!B2:H144,{5}, FALSE), TRUE)=TRUE, IF(IFERROR(VLOOKUP(E1465,Store_SRP!B2:H110,{5}, FALSE), TRUE)=TRUE,VLOOKUP(E1465,Store_VAM!B2:H273,{5}, FALSE),VLOOKUP(E1465,Store_SRP!B2:H110,{5}, FALSE)), VLOOKUP(E1465,Store_Showcase!B2:H144,{5}, FALSE))</f>
      </c>
      <c r="AG1465">
        <f>IF(IFERROR(VLOOKUP(E1465,Store_Showcase!B2:H144,{6}, FALSE), TRUE)=TRUE, IF(IFERROR(VLOOKUP(E1465,Store_SRP!B2:H110,{6}, FALSE), TRUE)=TRUE,VLOOKUP(E1465,Store_VAM!B2:H273,{6}, FALSE),VLOOKUP(E1465,Store_SRP!B2:H110,{6}, FALSE)), VLOOKUP(E1465,Store_Showcase!B2:H144,{6}, FALSE))</f>
      </c>
      <c r="AH1465">
        <f>VLOOKUP(G1465,Sku_Consolidated!A2:R957,18,FALSE)</f>
      </c>
      <c r="AI1465">
        <f>VLOOKUP(G1465,Sku_Consolidated!A2:S957,19,FALSE)</f>
      </c>
      <c r="AJ1465">
        <f>VLOOKUP(G1465,Sku_Consolidated!A2:T957,20,FALSE)</f>
      </c>
    </row>
    <row r="1466" spans="1:36" x14ac:dyDescent="0.25">
      <c r="A1466">
        <v>2024</v>
      </c>
      <c r="B1466" t="s">
        <v>31</v>
      </c>
      <c r="C1466" t="s">
        <v>32</v>
      </c>
      <c r="D1466" t="s">
        <v>33</v>
      </c>
      <c r="E1466">
        <v>495</v>
      </c>
      <c r="F1466">
        <f>IF(IFERROR(VLOOKUP(E1466,Store_Showcase!B2:H144,{2}, FALSE), TRUE)=TRUE, IF(IFERROR(VLOOKUP(E1466,Store_SRP!B2:H110,{2}, FALSE), TRUE)=TRUE,VLOOKUP(E1466,Store_VAM!B2:H273,{2}, FALSE),VLOOKUP(E1466,Store_SRP!B2:H110,{2}, FALSE)), VLOOKUP(E1466,Store_Showcase!B2:H144,{2}, FALSE))</f>
      </c>
      <c r="G1466">
        <v>655719</v>
      </c>
      <c r="H1466" t="s">
        <v>454</v>
      </c>
      <c r="I1466" s="8" t="s">
        <v>2719</v>
      </c>
      <c r="J1466" t="s">
        <v>36</v>
      </c>
      <c r="K1466" s="8">
        <f>IF(J1466="PCK", I1466, 0)</f>
      </c>
      <c r="L1466" s="8">
        <f>IF(J1466="KLS", I1466, IF(J1466="PCK", I1466*VLOOKUP(G1466,Sku_Consolidated!A2:U957,21, FALSE),I1466*VLOOKUP(G1466,Sku_Consolidated!A2:U957,21, FALSE)))</f>
      </c>
      <c r="M1466" s="8">
        <f>IF(J1466="PCS", I1466, 0)</f>
      </c>
      <c r="N1466" s="8" t="s">
        <v>3044</v>
      </c>
      <c r="O1466" s="8">
        <f>N1466 * VLOOKUP(E1466&amp;VLOOKUP(G1466,Sku_Consolidated!A2:Q957,17,FALSE),Sku_CommRate!A2:E1002, 5, FALSE)</f>
      </c>
      <c r="P1466" s="8">
        <f>N1466 - O1466</f>
      </c>
      <c r="Q1466">
        <f>VLOOKUP(G1466,Sku_Consolidated!A2:G957,7, FALSE)</f>
      </c>
      <c r="R1466">
        <f>IF(IFERROR(VLOOKUP(E1466,Store_Showcase!B2:H144,7, FALSE), TRUE)=TRUE, IF(IFERROR(VLOOKUP(E1466,Store_SRP!B2:H110,7, FALSE), TRUE)=TRUE,VLOOKUP(E1466,Store_VAM!B2:H273,7, FALSE),VLOOKUP(E1466,Store_SRP!B2:H110,7, FALSE)), VLOOKUP(E1466,Store_Showcase!B2:H144,7, FALSE))</f>
      </c>
      <c r="S1466">
        <f>IF(IFERROR(VLOOKUP(E1466,Store_Showcase!B2:I144,8, FALSE), TRUE)=TRUE, IF(IFERROR(VLOOKUP(E1466,Store_SRP!B2:I110,8, FALSE), TRUE)=TRUE,VLOOKUP(E1466,Store_VAM!B2:I273,8, FALSE),VLOOKUP(E1466,Store_SRP!B2:I110,8, FALSE)), VLOOKUP(E1466,Store_Showcase!B2:I144,8, FALSE))</f>
      </c>
      <c r="T1466">
        <f>VLOOKUP(G1466,Sku_Consolidated!A2:R957,18,FALSE)</f>
      </c>
      <c r="U1466">
        <v>6447</v>
      </c>
      <c r="V1466">
        <f>IF(VLOOKUP(G1466,Sku_Consolidated!A2:S957,19,FALSE)="SHOWCASE", VLOOKUP(E1466,Store_Showcase!B2:L144,11, FALSE), IF(VLOOKUP(G1466,Sku_Consolidated!A2:S957,19,FALSE)="VAM",VLOOKUP(E1466,Store_VAM!B2:L273,11, FALSE),VLOOKUP(E1466,Store_SRP!B2:L110,11, FALSE)))</f>
      </c>
      <c r="W1466">
        <f>VLOOKUP(G1466,Sku_Consolidated!A2:W957,11,FALSE)</f>
      </c>
      <c r="X1466">
        <f>VLOOKUP(G1466,Sku_Consolidated!A2:H957,8,FALSE)</f>
      </c>
      <c r="Y1466">
        <f>VLOOKUP(G1466,Sku_Consolidated!A2:I957,9,FALSE)</f>
      </c>
      <c r="Z1466" t="s">
        <v>38</v>
      </c>
      <c r="AA1466">
        <f>VLOOKUP(G1466,Sku_Consolidated!A2:E957,5,FALSE)</f>
      </c>
      <c r="AB1466">
        <f>IF(VLOOKUP(G1466,Sku_Consolidated!A2:S957,19,FALSE)="SHOWCASE", VLOOKUP(E1466,Store_Showcase!B2:N144,13, FALSE), IF(VLOOKUP(G1466,Sku_Consolidated!A2:S957,19,FALSE)="VAM",VLOOKUP(E1466,Store_VAM!B2:N273,13, FALSE),VLOOKUP(E1466,Store_SRP!B2:N110,13, FALSE)))</f>
      </c>
      <c r="AC1466">
        <f>IF(IFERROR(AB1466,TRUE)=TRUE, "-","OK")</f>
      </c>
      <c r="AD1466" s="8" t="s">
        <v>3044</v>
      </c>
      <c r="AE1466" s="8" t="s">
        <v>39</v>
      </c>
      <c r="AF1466">
        <f>IF(IFERROR(VLOOKUP(E1466,Store_Showcase!B2:H144,{5}, FALSE), TRUE)=TRUE, IF(IFERROR(VLOOKUP(E1466,Store_SRP!B2:H110,{5}, FALSE), TRUE)=TRUE,VLOOKUP(E1466,Store_VAM!B2:H273,{5}, FALSE),VLOOKUP(E1466,Store_SRP!B2:H110,{5}, FALSE)), VLOOKUP(E1466,Store_Showcase!B2:H144,{5}, FALSE))</f>
      </c>
      <c r="AG1466">
        <f>IF(IFERROR(VLOOKUP(E1466,Store_Showcase!B2:H144,{6}, FALSE), TRUE)=TRUE, IF(IFERROR(VLOOKUP(E1466,Store_SRP!B2:H110,{6}, FALSE), TRUE)=TRUE,VLOOKUP(E1466,Store_VAM!B2:H273,{6}, FALSE),VLOOKUP(E1466,Store_SRP!B2:H110,{6}, FALSE)), VLOOKUP(E1466,Store_Showcase!B2:H144,{6}, FALSE))</f>
      </c>
      <c r="AH1466">
        <f>VLOOKUP(G1466,Sku_Consolidated!A2:R957,18,FALSE)</f>
      </c>
      <c r="AI1466">
        <f>VLOOKUP(G1466,Sku_Consolidated!A2:S957,19,FALSE)</f>
      </c>
      <c r="AJ1466">
        <f>VLOOKUP(G1466,Sku_Consolidated!A2:T957,20,FALSE)</f>
      </c>
    </row>
    <row r="1467" spans="1:36" x14ac:dyDescent="0.25">
      <c r="A1467">
        <v>2024</v>
      </c>
      <c r="B1467" t="s">
        <v>31</v>
      </c>
      <c r="C1467" t="s">
        <v>32</v>
      </c>
      <c r="D1467" t="s">
        <v>33</v>
      </c>
      <c r="E1467">
        <v>4005</v>
      </c>
      <c r="F1467">
        <f>IF(IFERROR(VLOOKUP(E1467,Store_Showcase!B2:H144,{2}, FALSE), TRUE)=TRUE, IF(IFERROR(VLOOKUP(E1467,Store_SRP!B2:H110,{2}, FALSE), TRUE)=TRUE,VLOOKUP(E1467,Store_VAM!B2:H273,{2}, FALSE),VLOOKUP(E1467,Store_SRP!B2:H110,{2}, FALSE)), VLOOKUP(E1467,Store_Showcase!B2:H144,{2}, FALSE))</f>
      </c>
      <c r="G1467">
        <v>655723</v>
      </c>
      <c r="H1467" t="s">
        <v>1777</v>
      </c>
      <c r="I1467" s="8" t="s">
        <v>3045</v>
      </c>
      <c r="J1467" t="s">
        <v>36</v>
      </c>
      <c r="K1467" s="8">
        <f>IF(J1467="PCK", I1467, 0)</f>
      </c>
      <c r="L1467" s="8">
        <f>IF(J1467="KLS", I1467, IF(J1467="PCK", I1467*VLOOKUP(G1467,Sku_Consolidated!A2:U957,21, FALSE),I1467*VLOOKUP(G1467,Sku_Consolidated!A2:U957,21, FALSE)))</f>
      </c>
      <c r="M1467" s="8">
        <f>IF(J1467="PCS", I1467, 0)</f>
      </c>
      <c r="N1467" s="8" t="s">
        <v>3046</v>
      </c>
      <c r="O1467" s="8">
        <f>N1467 * VLOOKUP(E1467&amp;VLOOKUP(G1467,Sku_Consolidated!A2:Q957,17,FALSE),Sku_CommRate!A2:E1002, 5, FALSE)</f>
      </c>
      <c r="P1467" s="8">
        <f>N1467 - O1467</f>
      </c>
      <c r="Q1467">
        <f>VLOOKUP(G1467,Sku_Consolidated!A2:G957,7, FALSE)</f>
      </c>
      <c r="R1467">
        <f>IF(IFERROR(VLOOKUP(E1467,Store_Showcase!B2:H144,7, FALSE), TRUE)=TRUE, IF(IFERROR(VLOOKUP(E1467,Store_SRP!B2:H110,7, FALSE), TRUE)=TRUE,VLOOKUP(E1467,Store_VAM!B2:H273,7, FALSE),VLOOKUP(E1467,Store_SRP!B2:H110,7, FALSE)), VLOOKUP(E1467,Store_Showcase!B2:H144,7, FALSE))</f>
      </c>
      <c r="S1467">
        <f>IF(IFERROR(VLOOKUP(E1467,Store_Showcase!B2:I144,8, FALSE), TRUE)=TRUE, IF(IFERROR(VLOOKUP(E1467,Store_SRP!B2:I110,8, FALSE), TRUE)=TRUE,VLOOKUP(E1467,Store_VAM!B2:I273,8, FALSE),VLOOKUP(E1467,Store_SRP!B2:I110,8, FALSE)), VLOOKUP(E1467,Store_Showcase!B2:I144,8, FALSE))</f>
      </c>
      <c r="T1467">
        <f>VLOOKUP(G1467,Sku_Consolidated!A2:R957,18,FALSE)</f>
      </c>
      <c r="U1467">
        <v>6449</v>
      </c>
      <c r="V1467">
        <f>IF(VLOOKUP(G1467,Sku_Consolidated!A2:S957,19,FALSE)="SHOWCASE", VLOOKUP(E1467,Store_Showcase!B2:L144,11, FALSE), IF(VLOOKUP(G1467,Sku_Consolidated!A2:S957,19,FALSE)="VAM",VLOOKUP(E1467,Store_VAM!B2:L273,11, FALSE),VLOOKUP(E1467,Store_SRP!B2:L110,11, FALSE)))</f>
      </c>
      <c r="W1467">
        <f>VLOOKUP(G1467,Sku_Consolidated!A2:W957,11,FALSE)</f>
      </c>
      <c r="X1467">
        <f>VLOOKUP(G1467,Sku_Consolidated!A2:H957,8,FALSE)</f>
      </c>
      <c r="Y1467">
        <f>VLOOKUP(G1467,Sku_Consolidated!A2:I957,9,FALSE)</f>
      </c>
      <c r="Z1467" t="s">
        <v>38</v>
      </c>
      <c r="AA1467">
        <f>VLOOKUP(G1467,Sku_Consolidated!A2:E957,5,FALSE)</f>
      </c>
      <c r="AB1467">
        <f>IF(VLOOKUP(G1467,Sku_Consolidated!A2:S957,19,FALSE)="SHOWCASE", VLOOKUP(E1467,Store_Showcase!B2:N144,13, FALSE), IF(VLOOKUP(G1467,Sku_Consolidated!A2:S957,19,FALSE)="VAM",VLOOKUP(E1467,Store_VAM!B2:N273,13, FALSE),VLOOKUP(E1467,Store_SRP!B2:N110,13, FALSE)))</f>
      </c>
      <c r="AC1467">
        <f>IF(IFERROR(AB1467,TRUE)=TRUE, "-","OK")</f>
      </c>
      <c r="AD1467" s="8" t="s">
        <v>3046</v>
      </c>
      <c r="AE1467" s="8" t="s">
        <v>39</v>
      </c>
      <c r="AF1467">
        <f>IF(IFERROR(VLOOKUP(E1467,Store_Showcase!B2:H144,{5}, FALSE), TRUE)=TRUE, IF(IFERROR(VLOOKUP(E1467,Store_SRP!B2:H110,{5}, FALSE), TRUE)=TRUE,VLOOKUP(E1467,Store_VAM!B2:H273,{5}, FALSE),VLOOKUP(E1467,Store_SRP!B2:H110,{5}, FALSE)), VLOOKUP(E1467,Store_Showcase!B2:H144,{5}, FALSE))</f>
      </c>
      <c r="AG1467">
        <f>IF(IFERROR(VLOOKUP(E1467,Store_Showcase!B2:H144,{6}, FALSE), TRUE)=TRUE, IF(IFERROR(VLOOKUP(E1467,Store_SRP!B2:H110,{6}, FALSE), TRUE)=TRUE,VLOOKUP(E1467,Store_VAM!B2:H273,{6}, FALSE),VLOOKUP(E1467,Store_SRP!B2:H110,{6}, FALSE)), VLOOKUP(E1467,Store_Showcase!B2:H144,{6}, FALSE))</f>
      </c>
      <c r="AH1467">
        <f>VLOOKUP(G1467,Sku_Consolidated!A2:R957,18,FALSE)</f>
      </c>
      <c r="AI1467">
        <f>VLOOKUP(G1467,Sku_Consolidated!A2:S957,19,FALSE)</f>
      </c>
      <c r="AJ1467">
        <f>VLOOKUP(G1467,Sku_Consolidated!A2:T957,20,FALSE)</f>
      </c>
    </row>
    <row r="1468" spans="1:36" x14ac:dyDescent="0.25">
      <c r="A1468">
        <v>2024</v>
      </c>
      <c r="B1468" t="s">
        <v>31</v>
      </c>
      <c r="C1468" t="s">
        <v>32</v>
      </c>
      <c r="D1468" t="s">
        <v>33</v>
      </c>
      <c r="E1468">
        <v>202</v>
      </c>
      <c r="F1468">
        <f>IF(IFERROR(VLOOKUP(E1468,Store_Showcase!B2:H144,{2}, FALSE), TRUE)=TRUE, IF(IFERROR(VLOOKUP(E1468,Store_SRP!B2:H110,{2}, FALSE), TRUE)=TRUE,VLOOKUP(E1468,Store_VAM!B2:H273,{2}, FALSE),VLOOKUP(E1468,Store_SRP!B2:H110,{2}, FALSE)), VLOOKUP(E1468,Store_Showcase!B2:H144,{2}, FALSE))</f>
      </c>
      <c r="G1468">
        <v>655335</v>
      </c>
      <c r="H1468" t="s">
        <v>1089</v>
      </c>
      <c r="I1468" s="8" t="s">
        <v>2674</v>
      </c>
      <c r="J1468" t="s">
        <v>36</v>
      </c>
      <c r="K1468" s="8">
        <f>IF(J1468="PCK", I1468, 0)</f>
      </c>
      <c r="L1468" s="8">
        <f>IF(J1468="KLS", I1468, IF(J1468="PCK", I1468*VLOOKUP(G1468,Sku_Consolidated!A2:U957,21, FALSE),I1468*VLOOKUP(G1468,Sku_Consolidated!A2:U957,21, FALSE)))</f>
      </c>
      <c r="M1468" s="8">
        <f>IF(J1468="PCS", I1468, 0)</f>
      </c>
      <c r="N1468" s="8" t="s">
        <v>3047</v>
      </c>
      <c r="O1468" s="8">
        <f>N1468 * VLOOKUP(E1468&amp;VLOOKUP(G1468,Sku_Consolidated!A2:Q957,17,FALSE),Sku_CommRate!A2:E1002, 5, FALSE)</f>
      </c>
      <c r="P1468" s="8">
        <f>N1468 - O1468</f>
      </c>
      <c r="Q1468">
        <f>VLOOKUP(G1468,Sku_Consolidated!A2:G957,7, FALSE)</f>
      </c>
      <c r="R1468">
        <f>IF(IFERROR(VLOOKUP(E1468,Store_Showcase!B2:H144,7, FALSE), TRUE)=TRUE, IF(IFERROR(VLOOKUP(E1468,Store_SRP!B2:H110,7, FALSE), TRUE)=TRUE,VLOOKUP(E1468,Store_VAM!B2:H273,7, FALSE),VLOOKUP(E1468,Store_SRP!B2:H110,7, FALSE)), VLOOKUP(E1468,Store_Showcase!B2:H144,7, FALSE))</f>
      </c>
      <c r="S1468">
        <f>IF(IFERROR(VLOOKUP(E1468,Store_Showcase!B2:I144,8, FALSE), TRUE)=TRUE, IF(IFERROR(VLOOKUP(E1468,Store_SRP!B2:I110,8, FALSE), TRUE)=TRUE,VLOOKUP(E1468,Store_VAM!B2:I273,8, FALSE),VLOOKUP(E1468,Store_SRP!B2:I110,8, FALSE)), VLOOKUP(E1468,Store_Showcase!B2:I144,8, FALSE))</f>
      </c>
      <c r="T1468">
        <f>VLOOKUP(G1468,Sku_Consolidated!A2:R957,18,FALSE)</f>
      </c>
      <c r="U1468">
        <v>6259</v>
      </c>
      <c r="V1468">
        <f>IF(VLOOKUP(G1468,Sku_Consolidated!A2:S957,19,FALSE)="SHOWCASE", VLOOKUP(E1468,Store_Showcase!B2:L144,11, FALSE), IF(VLOOKUP(G1468,Sku_Consolidated!A2:S957,19,FALSE)="VAM",VLOOKUP(E1468,Store_VAM!B2:L273,11, FALSE),VLOOKUP(E1468,Store_SRP!B2:L110,11, FALSE)))</f>
      </c>
      <c r="W1468">
        <f>VLOOKUP(G1468,Sku_Consolidated!A2:W957,11,FALSE)</f>
      </c>
      <c r="X1468">
        <f>VLOOKUP(G1468,Sku_Consolidated!A2:H957,8,FALSE)</f>
      </c>
      <c r="Y1468">
        <f>VLOOKUP(G1468,Sku_Consolidated!A2:I957,9,FALSE)</f>
      </c>
      <c r="Z1468" t="s">
        <v>38</v>
      </c>
      <c r="AA1468">
        <f>VLOOKUP(G1468,Sku_Consolidated!A2:E957,5,FALSE)</f>
      </c>
      <c r="AB1468">
        <f>IF(VLOOKUP(G1468,Sku_Consolidated!A2:S957,19,FALSE)="SHOWCASE", VLOOKUP(E1468,Store_Showcase!B2:N144,13, FALSE), IF(VLOOKUP(G1468,Sku_Consolidated!A2:S957,19,FALSE)="VAM",VLOOKUP(E1468,Store_VAM!B2:N273,13, FALSE),VLOOKUP(E1468,Store_SRP!B2:N110,13, FALSE)))</f>
      </c>
      <c r="AC1468">
        <f>IF(IFERROR(AB1468,TRUE)=TRUE, "-","OK")</f>
      </c>
      <c r="AD1468" s="8" t="s">
        <v>3047</v>
      </c>
      <c r="AE1468" s="8" t="s">
        <v>39</v>
      </c>
      <c r="AF1468">
        <f>IF(IFERROR(VLOOKUP(E1468,Store_Showcase!B2:H144,{5}, FALSE), TRUE)=TRUE, IF(IFERROR(VLOOKUP(E1468,Store_SRP!B2:H110,{5}, FALSE), TRUE)=TRUE,VLOOKUP(E1468,Store_VAM!B2:H273,{5}, FALSE),VLOOKUP(E1468,Store_SRP!B2:H110,{5}, FALSE)), VLOOKUP(E1468,Store_Showcase!B2:H144,{5}, FALSE))</f>
      </c>
      <c r="AG1468">
        <f>IF(IFERROR(VLOOKUP(E1468,Store_Showcase!B2:H144,{6}, FALSE), TRUE)=TRUE, IF(IFERROR(VLOOKUP(E1468,Store_SRP!B2:H110,{6}, FALSE), TRUE)=TRUE,VLOOKUP(E1468,Store_VAM!B2:H273,{6}, FALSE),VLOOKUP(E1468,Store_SRP!B2:H110,{6}, FALSE)), VLOOKUP(E1468,Store_Showcase!B2:H144,{6}, FALSE))</f>
      </c>
      <c r="AH1468">
        <f>VLOOKUP(G1468,Sku_Consolidated!A2:R957,18,FALSE)</f>
      </c>
      <c r="AI1468">
        <f>VLOOKUP(G1468,Sku_Consolidated!A2:S957,19,FALSE)</f>
      </c>
      <c r="AJ1468">
        <f>VLOOKUP(G1468,Sku_Consolidated!A2:T957,20,FALSE)</f>
      </c>
    </row>
    <row r="1469" spans="1:36" x14ac:dyDescent="0.25">
      <c r="A1469">
        <v>2024</v>
      </c>
      <c r="B1469" t="s">
        <v>31</v>
      </c>
      <c r="C1469" t="s">
        <v>32</v>
      </c>
      <c r="D1469" t="s">
        <v>33</v>
      </c>
      <c r="E1469">
        <v>494</v>
      </c>
      <c r="F1469">
        <f>IF(IFERROR(VLOOKUP(E1469,Store_Showcase!B2:H144,{2}, FALSE), TRUE)=TRUE, IF(IFERROR(VLOOKUP(E1469,Store_SRP!B2:H110,{2}, FALSE), TRUE)=TRUE,VLOOKUP(E1469,Store_VAM!B2:H273,{2}, FALSE),VLOOKUP(E1469,Store_SRP!B2:H110,{2}, FALSE)), VLOOKUP(E1469,Store_Showcase!B2:H144,{2}, FALSE))</f>
      </c>
      <c r="G1469">
        <v>662375</v>
      </c>
      <c r="H1469" t="s">
        <v>1376</v>
      </c>
      <c r="I1469" s="8" t="s">
        <v>2006</v>
      </c>
      <c r="J1469" t="s">
        <v>493</v>
      </c>
      <c r="K1469" s="8">
        <f>IF(J1469="PCK", I1469, 0)</f>
      </c>
      <c r="L1469" s="8">
        <f>IF(J1469="KLS", I1469, IF(J1469="PCK", I1469*VLOOKUP(G1469,Sku_Consolidated!A2:U957,21, FALSE),I1469*VLOOKUP(G1469,Sku_Consolidated!A2:U957,21, FALSE)))</f>
      </c>
      <c r="M1469" s="8">
        <f>IF(J1469="PCS", I1469, 0)</f>
      </c>
      <c r="N1469" s="8" t="s">
        <v>3048</v>
      </c>
      <c r="O1469" s="8">
        <f>N1469 * VLOOKUP(E1469&amp;VLOOKUP(G1469,Sku_Consolidated!A2:Q957,17,FALSE),Sku_CommRate!A2:E1002, 5, FALSE)</f>
      </c>
      <c r="P1469" s="8">
        <f>N1469 - O1469</f>
      </c>
      <c r="Q1469">
        <f>VLOOKUP(G1469,Sku_Consolidated!A2:G957,7, FALSE)</f>
      </c>
      <c r="R1469">
        <f>IF(IFERROR(VLOOKUP(E1469,Store_Showcase!B2:H144,7, FALSE), TRUE)=TRUE, IF(IFERROR(VLOOKUP(E1469,Store_SRP!B2:H110,7, FALSE), TRUE)=TRUE,VLOOKUP(E1469,Store_VAM!B2:H273,7, FALSE),VLOOKUP(E1469,Store_SRP!B2:H110,7, FALSE)), VLOOKUP(E1469,Store_Showcase!B2:H144,7, FALSE))</f>
      </c>
      <c r="S1469">
        <f>IF(IFERROR(VLOOKUP(E1469,Store_Showcase!B2:I144,8, FALSE), TRUE)=TRUE, IF(IFERROR(VLOOKUP(E1469,Store_SRP!B2:I110,8, FALSE), TRUE)=TRUE,VLOOKUP(E1469,Store_VAM!B2:I273,8, FALSE),VLOOKUP(E1469,Store_SRP!B2:I110,8, FALSE)), VLOOKUP(E1469,Store_Showcase!B2:I144,8, FALSE))</f>
      </c>
      <c r="T1469">
        <f>VLOOKUP(G1469,Sku_Consolidated!A2:R957,18,FALSE)</f>
      </c>
      <c r="U1469">
        <v>4806532531601</v>
      </c>
      <c r="V1469">
        <f>IF(VLOOKUP(G1469,Sku_Consolidated!A2:S957,19,FALSE)="SHOWCASE", VLOOKUP(E1469,Store_Showcase!B2:L144,11, FALSE), IF(VLOOKUP(G1469,Sku_Consolidated!A2:S957,19,FALSE)="VAM",VLOOKUP(E1469,Store_VAM!B2:L273,11, FALSE),VLOOKUP(E1469,Store_SRP!B2:L110,11, FALSE)))</f>
      </c>
      <c r="W1469">
        <f>VLOOKUP(G1469,Sku_Consolidated!A2:W957,11,FALSE)</f>
      </c>
      <c r="X1469">
        <f>VLOOKUP(G1469,Sku_Consolidated!A2:H957,8,FALSE)</f>
      </c>
      <c r="Y1469">
        <f>VLOOKUP(G1469,Sku_Consolidated!A2:I957,9,FALSE)</f>
      </c>
      <c r="Z1469" t="s">
        <v>38</v>
      </c>
      <c r="AA1469">
        <f>VLOOKUP(G1469,Sku_Consolidated!A2:E957,5,FALSE)</f>
      </c>
      <c r="AB1469">
        <f>IF(VLOOKUP(G1469,Sku_Consolidated!A2:S957,19,FALSE)="SHOWCASE", VLOOKUP(E1469,Store_Showcase!B2:N144,13, FALSE), IF(VLOOKUP(G1469,Sku_Consolidated!A2:S957,19,FALSE)="VAM",VLOOKUP(E1469,Store_VAM!B2:N273,13, FALSE),VLOOKUP(E1469,Store_SRP!B2:N110,13, FALSE)))</f>
      </c>
      <c r="AC1469">
        <f>IF(IFERROR(AB1469,TRUE)=TRUE, "-","OK")</f>
      </c>
      <c r="AD1469" s="8" t="s">
        <v>3049</v>
      </c>
      <c r="AE1469" s="8" t="s">
        <v>3050</v>
      </c>
      <c r="AF1469">
        <f>IF(IFERROR(VLOOKUP(E1469,Store_Showcase!B2:H144,{5}, FALSE), TRUE)=TRUE, IF(IFERROR(VLOOKUP(E1469,Store_SRP!B2:H110,{5}, FALSE), TRUE)=TRUE,VLOOKUP(E1469,Store_VAM!B2:H273,{5}, FALSE),VLOOKUP(E1469,Store_SRP!B2:H110,{5}, FALSE)), VLOOKUP(E1469,Store_Showcase!B2:H144,{5}, FALSE))</f>
      </c>
      <c r="AG1469">
        <f>IF(IFERROR(VLOOKUP(E1469,Store_Showcase!B2:H144,{6}, FALSE), TRUE)=TRUE, IF(IFERROR(VLOOKUP(E1469,Store_SRP!B2:H110,{6}, FALSE), TRUE)=TRUE,VLOOKUP(E1469,Store_VAM!B2:H273,{6}, FALSE),VLOOKUP(E1469,Store_SRP!B2:H110,{6}, FALSE)), VLOOKUP(E1469,Store_Showcase!B2:H144,{6}, FALSE))</f>
      </c>
      <c r="AH1469">
        <f>VLOOKUP(G1469,Sku_Consolidated!A2:R957,18,FALSE)</f>
      </c>
      <c r="AI1469">
        <f>VLOOKUP(G1469,Sku_Consolidated!A2:S957,19,FALSE)</f>
      </c>
      <c r="AJ1469">
        <f>VLOOKUP(G1469,Sku_Consolidated!A2:T957,20,FALSE)</f>
      </c>
    </row>
    <row r="1470" spans="1:36" x14ac:dyDescent="0.25">
      <c r="A1470">
        <v>2024</v>
      </c>
      <c r="B1470" t="s">
        <v>31</v>
      </c>
      <c r="C1470" t="s">
        <v>32</v>
      </c>
      <c r="D1470" t="s">
        <v>33</v>
      </c>
      <c r="E1470">
        <v>722</v>
      </c>
      <c r="F1470">
        <f>IF(IFERROR(VLOOKUP(E1470,Store_Showcase!B2:H144,{2}, FALSE), TRUE)=TRUE, IF(IFERROR(VLOOKUP(E1470,Store_SRP!B2:H110,{2}, FALSE), TRUE)=TRUE,VLOOKUP(E1470,Store_VAM!B2:H273,{2}, FALSE),VLOOKUP(E1470,Store_SRP!B2:H110,{2}, FALSE)), VLOOKUP(E1470,Store_Showcase!B2:H144,{2}, FALSE))</f>
      </c>
      <c r="G1470">
        <v>662375</v>
      </c>
      <c r="H1470" t="s">
        <v>1376</v>
      </c>
      <c r="I1470" s="8" t="s">
        <v>2006</v>
      </c>
      <c r="J1470" t="s">
        <v>493</v>
      </c>
      <c r="K1470" s="8">
        <f>IF(J1470="PCK", I1470, 0)</f>
      </c>
      <c r="L1470" s="8">
        <f>IF(J1470="KLS", I1470, IF(J1470="PCK", I1470*VLOOKUP(G1470,Sku_Consolidated!A2:U957,21, FALSE),I1470*VLOOKUP(G1470,Sku_Consolidated!A2:U957,21, FALSE)))</f>
      </c>
      <c r="M1470" s="8">
        <f>IF(J1470="PCS", I1470, 0)</f>
      </c>
      <c r="N1470" s="8" t="s">
        <v>3048</v>
      </c>
      <c r="O1470" s="8">
        <f>N1470 * VLOOKUP(E1470&amp;VLOOKUP(G1470,Sku_Consolidated!A2:Q957,17,FALSE),Sku_CommRate!A2:E1002, 5, FALSE)</f>
      </c>
      <c r="P1470" s="8">
        <f>N1470 - O1470</f>
      </c>
      <c r="Q1470">
        <f>VLOOKUP(G1470,Sku_Consolidated!A2:G957,7, FALSE)</f>
      </c>
      <c r="R1470">
        <f>IF(IFERROR(VLOOKUP(E1470,Store_Showcase!B2:H144,7, FALSE), TRUE)=TRUE, IF(IFERROR(VLOOKUP(E1470,Store_SRP!B2:H110,7, FALSE), TRUE)=TRUE,VLOOKUP(E1470,Store_VAM!B2:H273,7, FALSE),VLOOKUP(E1470,Store_SRP!B2:H110,7, FALSE)), VLOOKUP(E1470,Store_Showcase!B2:H144,7, FALSE))</f>
      </c>
      <c r="S1470">
        <f>IF(IFERROR(VLOOKUP(E1470,Store_Showcase!B2:I144,8, FALSE), TRUE)=TRUE, IF(IFERROR(VLOOKUP(E1470,Store_SRP!B2:I110,8, FALSE), TRUE)=TRUE,VLOOKUP(E1470,Store_VAM!B2:I273,8, FALSE),VLOOKUP(E1470,Store_SRP!B2:I110,8, FALSE)), VLOOKUP(E1470,Store_Showcase!B2:I144,8, FALSE))</f>
      </c>
      <c r="T1470">
        <f>VLOOKUP(G1470,Sku_Consolidated!A2:R957,18,FALSE)</f>
      </c>
      <c r="U1470">
        <v>4806532531601</v>
      </c>
      <c r="V1470">
        <f>IF(VLOOKUP(G1470,Sku_Consolidated!A2:S957,19,FALSE)="SHOWCASE", VLOOKUP(E1470,Store_Showcase!B2:L144,11, FALSE), IF(VLOOKUP(G1470,Sku_Consolidated!A2:S957,19,FALSE)="VAM",VLOOKUP(E1470,Store_VAM!B2:L273,11, FALSE),VLOOKUP(E1470,Store_SRP!B2:L110,11, FALSE)))</f>
      </c>
      <c r="W1470">
        <f>VLOOKUP(G1470,Sku_Consolidated!A2:W957,11,FALSE)</f>
      </c>
      <c r="X1470">
        <f>VLOOKUP(G1470,Sku_Consolidated!A2:H957,8,FALSE)</f>
      </c>
      <c r="Y1470">
        <f>VLOOKUP(G1470,Sku_Consolidated!A2:I957,9,FALSE)</f>
      </c>
      <c r="Z1470" t="s">
        <v>38</v>
      </c>
      <c r="AA1470">
        <f>VLOOKUP(G1470,Sku_Consolidated!A2:E957,5,FALSE)</f>
      </c>
      <c r="AB1470">
        <f>IF(VLOOKUP(G1470,Sku_Consolidated!A2:S957,19,FALSE)="SHOWCASE", VLOOKUP(E1470,Store_Showcase!B2:N144,13, FALSE), IF(VLOOKUP(G1470,Sku_Consolidated!A2:S957,19,FALSE)="VAM",VLOOKUP(E1470,Store_VAM!B2:N273,13, FALSE),VLOOKUP(E1470,Store_SRP!B2:N110,13, FALSE)))</f>
      </c>
      <c r="AC1470">
        <f>IF(IFERROR(AB1470,TRUE)=TRUE, "-","OK")</f>
      </c>
      <c r="AD1470" s="8" t="s">
        <v>3049</v>
      </c>
      <c r="AE1470" s="8" t="s">
        <v>3050</v>
      </c>
      <c r="AF1470">
        <f>IF(IFERROR(VLOOKUP(E1470,Store_Showcase!B2:H144,{5}, FALSE), TRUE)=TRUE, IF(IFERROR(VLOOKUP(E1470,Store_SRP!B2:H110,{5}, FALSE), TRUE)=TRUE,VLOOKUP(E1470,Store_VAM!B2:H273,{5}, FALSE),VLOOKUP(E1470,Store_SRP!B2:H110,{5}, FALSE)), VLOOKUP(E1470,Store_Showcase!B2:H144,{5}, FALSE))</f>
      </c>
      <c r="AG1470">
        <f>IF(IFERROR(VLOOKUP(E1470,Store_Showcase!B2:H144,{6}, FALSE), TRUE)=TRUE, IF(IFERROR(VLOOKUP(E1470,Store_SRP!B2:H110,{6}, FALSE), TRUE)=TRUE,VLOOKUP(E1470,Store_VAM!B2:H273,{6}, FALSE),VLOOKUP(E1470,Store_SRP!B2:H110,{6}, FALSE)), VLOOKUP(E1470,Store_Showcase!B2:H144,{6}, FALSE))</f>
      </c>
      <c r="AH1470">
        <f>VLOOKUP(G1470,Sku_Consolidated!A2:R957,18,FALSE)</f>
      </c>
      <c r="AI1470">
        <f>VLOOKUP(G1470,Sku_Consolidated!A2:S957,19,FALSE)</f>
      </c>
      <c r="AJ1470">
        <f>VLOOKUP(G1470,Sku_Consolidated!A2:T957,20,FALSE)</f>
      </c>
    </row>
    <row r="1471" spans="1:36" x14ac:dyDescent="0.25">
      <c r="A1471">
        <v>2024</v>
      </c>
      <c r="B1471" t="s">
        <v>31</v>
      </c>
      <c r="C1471" t="s">
        <v>32</v>
      </c>
      <c r="D1471" t="s">
        <v>33</v>
      </c>
      <c r="E1471">
        <v>602</v>
      </c>
      <c r="F1471">
        <f>IF(IFERROR(VLOOKUP(E1471,Store_Showcase!B2:H144,{2}, FALSE), TRUE)=TRUE, IF(IFERROR(VLOOKUP(E1471,Store_SRP!B2:H110,{2}, FALSE), TRUE)=TRUE,VLOOKUP(E1471,Store_VAM!B2:H273,{2}, FALSE),VLOOKUP(E1471,Store_SRP!B2:H110,{2}, FALSE)), VLOOKUP(E1471,Store_Showcase!B2:H144,{2}, FALSE))</f>
      </c>
      <c r="G1471">
        <v>662375</v>
      </c>
      <c r="H1471" t="s">
        <v>1376</v>
      </c>
      <c r="I1471" s="8" t="s">
        <v>2006</v>
      </c>
      <c r="J1471" t="s">
        <v>493</v>
      </c>
      <c r="K1471" s="8">
        <f>IF(J1471="PCK", I1471, 0)</f>
      </c>
      <c r="L1471" s="8">
        <f>IF(J1471="KLS", I1471, IF(J1471="PCK", I1471*VLOOKUP(G1471,Sku_Consolidated!A2:U957,21, FALSE),I1471*VLOOKUP(G1471,Sku_Consolidated!A2:U957,21, FALSE)))</f>
      </c>
      <c r="M1471" s="8">
        <f>IF(J1471="PCS", I1471, 0)</f>
      </c>
      <c r="N1471" s="8" t="s">
        <v>3048</v>
      </c>
      <c r="O1471" s="8">
        <f>N1471 * VLOOKUP(E1471&amp;VLOOKUP(G1471,Sku_Consolidated!A2:Q957,17,FALSE),Sku_CommRate!A2:E1002, 5, FALSE)</f>
      </c>
      <c r="P1471" s="8">
        <f>N1471 - O1471</f>
      </c>
      <c r="Q1471">
        <f>VLOOKUP(G1471,Sku_Consolidated!A2:G957,7, FALSE)</f>
      </c>
      <c r="R1471">
        <f>IF(IFERROR(VLOOKUP(E1471,Store_Showcase!B2:H144,7, FALSE), TRUE)=TRUE, IF(IFERROR(VLOOKUP(E1471,Store_SRP!B2:H110,7, FALSE), TRUE)=TRUE,VLOOKUP(E1471,Store_VAM!B2:H273,7, FALSE),VLOOKUP(E1471,Store_SRP!B2:H110,7, FALSE)), VLOOKUP(E1471,Store_Showcase!B2:H144,7, FALSE))</f>
      </c>
      <c r="S1471">
        <f>IF(IFERROR(VLOOKUP(E1471,Store_Showcase!B2:I144,8, FALSE), TRUE)=TRUE, IF(IFERROR(VLOOKUP(E1471,Store_SRP!B2:I110,8, FALSE), TRUE)=TRUE,VLOOKUP(E1471,Store_VAM!B2:I273,8, FALSE),VLOOKUP(E1471,Store_SRP!B2:I110,8, FALSE)), VLOOKUP(E1471,Store_Showcase!B2:I144,8, FALSE))</f>
      </c>
      <c r="T1471">
        <f>VLOOKUP(G1471,Sku_Consolidated!A2:R957,18,FALSE)</f>
      </c>
      <c r="U1471">
        <v>4806532531601</v>
      </c>
      <c r="V1471">
        <f>IF(VLOOKUP(G1471,Sku_Consolidated!A2:S957,19,FALSE)="SHOWCASE", VLOOKUP(E1471,Store_Showcase!B2:L144,11, FALSE), IF(VLOOKUP(G1471,Sku_Consolidated!A2:S957,19,FALSE)="VAM",VLOOKUP(E1471,Store_VAM!B2:L273,11, FALSE),VLOOKUP(E1471,Store_SRP!B2:L110,11, FALSE)))</f>
      </c>
      <c r="W1471">
        <f>VLOOKUP(G1471,Sku_Consolidated!A2:W957,11,FALSE)</f>
      </c>
      <c r="X1471">
        <f>VLOOKUP(G1471,Sku_Consolidated!A2:H957,8,FALSE)</f>
      </c>
      <c r="Y1471">
        <f>VLOOKUP(G1471,Sku_Consolidated!A2:I957,9,FALSE)</f>
      </c>
      <c r="Z1471" t="s">
        <v>38</v>
      </c>
      <c r="AA1471">
        <f>VLOOKUP(G1471,Sku_Consolidated!A2:E957,5,FALSE)</f>
      </c>
      <c r="AB1471">
        <f>IF(VLOOKUP(G1471,Sku_Consolidated!A2:S957,19,FALSE)="SHOWCASE", VLOOKUP(E1471,Store_Showcase!B2:N144,13, FALSE), IF(VLOOKUP(G1471,Sku_Consolidated!A2:S957,19,FALSE)="VAM",VLOOKUP(E1471,Store_VAM!B2:N273,13, FALSE),VLOOKUP(E1471,Store_SRP!B2:N110,13, FALSE)))</f>
      </c>
      <c r="AC1471">
        <f>IF(IFERROR(AB1471,TRUE)=TRUE, "-","OK")</f>
      </c>
      <c r="AD1471" s="8" t="s">
        <v>3049</v>
      </c>
      <c r="AE1471" s="8" t="s">
        <v>3050</v>
      </c>
      <c r="AF1471">
        <f>IF(IFERROR(VLOOKUP(E1471,Store_Showcase!B2:H144,{5}, FALSE), TRUE)=TRUE, IF(IFERROR(VLOOKUP(E1471,Store_SRP!B2:H110,{5}, FALSE), TRUE)=TRUE,VLOOKUP(E1471,Store_VAM!B2:H273,{5}, FALSE),VLOOKUP(E1471,Store_SRP!B2:H110,{5}, FALSE)), VLOOKUP(E1471,Store_Showcase!B2:H144,{5}, FALSE))</f>
      </c>
      <c r="AG1471">
        <f>IF(IFERROR(VLOOKUP(E1471,Store_Showcase!B2:H144,{6}, FALSE), TRUE)=TRUE, IF(IFERROR(VLOOKUP(E1471,Store_SRP!B2:H110,{6}, FALSE), TRUE)=TRUE,VLOOKUP(E1471,Store_VAM!B2:H273,{6}, FALSE),VLOOKUP(E1471,Store_SRP!B2:H110,{6}, FALSE)), VLOOKUP(E1471,Store_Showcase!B2:H144,{6}, FALSE))</f>
      </c>
      <c r="AH1471">
        <f>VLOOKUP(G1471,Sku_Consolidated!A2:R957,18,FALSE)</f>
      </c>
      <c r="AI1471">
        <f>VLOOKUP(G1471,Sku_Consolidated!A2:S957,19,FALSE)</f>
      </c>
      <c r="AJ1471">
        <f>VLOOKUP(G1471,Sku_Consolidated!A2:T957,20,FALSE)</f>
      </c>
    </row>
    <row r="1472" spans="1:36" x14ac:dyDescent="0.25">
      <c r="A1472">
        <v>2024</v>
      </c>
      <c r="B1472" t="s">
        <v>31</v>
      </c>
      <c r="C1472" t="s">
        <v>32</v>
      </c>
      <c r="D1472" t="s">
        <v>33</v>
      </c>
      <c r="E1472">
        <v>485</v>
      </c>
      <c r="F1472">
        <f>IF(IFERROR(VLOOKUP(E1472,Store_Showcase!B2:H144,{2}, FALSE), TRUE)=TRUE, IF(IFERROR(VLOOKUP(E1472,Store_SRP!B2:H110,{2}, FALSE), TRUE)=TRUE,VLOOKUP(E1472,Store_VAM!B2:H273,{2}, FALSE),VLOOKUP(E1472,Store_SRP!B2:H110,{2}, FALSE)), VLOOKUP(E1472,Store_Showcase!B2:H144,{2}, FALSE))</f>
      </c>
      <c r="G1472">
        <v>655715</v>
      </c>
      <c r="H1472" t="s">
        <v>591</v>
      </c>
      <c r="I1472" s="8" t="s">
        <v>3051</v>
      </c>
      <c r="J1472" t="s">
        <v>36</v>
      </c>
      <c r="K1472" s="8">
        <f>IF(J1472="PCK", I1472, 0)</f>
      </c>
      <c r="L1472" s="8">
        <f>IF(J1472="KLS", I1472, IF(J1472="PCK", I1472*VLOOKUP(G1472,Sku_Consolidated!A2:U957,21, FALSE),I1472*VLOOKUP(G1472,Sku_Consolidated!A2:U957,21, FALSE)))</f>
      </c>
      <c r="M1472" s="8">
        <f>IF(J1472="PCS", I1472, 0)</f>
      </c>
      <c r="N1472" s="8" t="s">
        <v>3052</v>
      </c>
      <c r="O1472" s="8">
        <f>N1472 * VLOOKUP(E1472&amp;VLOOKUP(G1472,Sku_Consolidated!A2:Q957,17,FALSE),Sku_CommRate!A2:E1002, 5, FALSE)</f>
      </c>
      <c r="P1472" s="8">
        <f>N1472 - O1472</f>
      </c>
      <c r="Q1472">
        <f>VLOOKUP(G1472,Sku_Consolidated!A2:G957,7, FALSE)</f>
      </c>
      <c r="R1472">
        <f>IF(IFERROR(VLOOKUP(E1472,Store_Showcase!B2:H144,7, FALSE), TRUE)=TRUE, IF(IFERROR(VLOOKUP(E1472,Store_SRP!B2:H110,7, FALSE), TRUE)=TRUE,VLOOKUP(E1472,Store_VAM!B2:H273,7, FALSE),VLOOKUP(E1472,Store_SRP!B2:H110,7, FALSE)), VLOOKUP(E1472,Store_Showcase!B2:H144,7, FALSE))</f>
      </c>
      <c r="S1472">
        <f>IF(IFERROR(VLOOKUP(E1472,Store_Showcase!B2:I144,8, FALSE), TRUE)=TRUE, IF(IFERROR(VLOOKUP(E1472,Store_SRP!B2:I110,8, FALSE), TRUE)=TRUE,VLOOKUP(E1472,Store_VAM!B2:I273,8, FALSE),VLOOKUP(E1472,Store_SRP!B2:I110,8, FALSE)), VLOOKUP(E1472,Store_Showcase!B2:I144,8, FALSE))</f>
      </c>
      <c r="T1472">
        <f>VLOOKUP(G1472,Sku_Consolidated!A2:R957,18,FALSE)</f>
      </c>
      <c r="U1472">
        <v>6443</v>
      </c>
      <c r="V1472">
        <f>IF(VLOOKUP(G1472,Sku_Consolidated!A2:S957,19,FALSE)="SHOWCASE", VLOOKUP(E1472,Store_Showcase!B2:L144,11, FALSE), IF(VLOOKUP(G1472,Sku_Consolidated!A2:S957,19,FALSE)="VAM",VLOOKUP(E1472,Store_VAM!B2:L273,11, FALSE),VLOOKUP(E1472,Store_SRP!B2:L110,11, FALSE)))</f>
      </c>
      <c r="W1472">
        <f>VLOOKUP(G1472,Sku_Consolidated!A2:W957,11,FALSE)</f>
      </c>
      <c r="X1472">
        <f>VLOOKUP(G1472,Sku_Consolidated!A2:H957,8,FALSE)</f>
      </c>
      <c r="Y1472">
        <f>VLOOKUP(G1472,Sku_Consolidated!A2:I957,9,FALSE)</f>
      </c>
      <c r="Z1472" t="s">
        <v>38</v>
      </c>
      <c r="AA1472">
        <f>VLOOKUP(G1472,Sku_Consolidated!A2:E957,5,FALSE)</f>
      </c>
      <c r="AB1472">
        <f>IF(VLOOKUP(G1472,Sku_Consolidated!A2:S957,19,FALSE)="SHOWCASE", VLOOKUP(E1472,Store_Showcase!B2:N144,13, FALSE), IF(VLOOKUP(G1472,Sku_Consolidated!A2:S957,19,FALSE)="VAM",VLOOKUP(E1472,Store_VAM!B2:N273,13, FALSE),VLOOKUP(E1472,Store_SRP!B2:N110,13, FALSE)))</f>
      </c>
      <c r="AC1472">
        <f>IF(IFERROR(AB1472,TRUE)=TRUE, "-","OK")</f>
      </c>
      <c r="AD1472" s="8" t="s">
        <v>3052</v>
      </c>
      <c r="AE1472" s="8" t="s">
        <v>39</v>
      </c>
      <c r="AF1472">
        <f>IF(IFERROR(VLOOKUP(E1472,Store_Showcase!B2:H144,{5}, FALSE), TRUE)=TRUE, IF(IFERROR(VLOOKUP(E1472,Store_SRP!B2:H110,{5}, FALSE), TRUE)=TRUE,VLOOKUP(E1472,Store_VAM!B2:H273,{5}, FALSE),VLOOKUP(E1472,Store_SRP!B2:H110,{5}, FALSE)), VLOOKUP(E1472,Store_Showcase!B2:H144,{5}, FALSE))</f>
      </c>
      <c r="AG1472">
        <f>IF(IFERROR(VLOOKUP(E1472,Store_Showcase!B2:H144,{6}, FALSE), TRUE)=TRUE, IF(IFERROR(VLOOKUP(E1472,Store_SRP!B2:H110,{6}, FALSE), TRUE)=TRUE,VLOOKUP(E1472,Store_VAM!B2:H273,{6}, FALSE),VLOOKUP(E1472,Store_SRP!B2:H110,{6}, FALSE)), VLOOKUP(E1472,Store_Showcase!B2:H144,{6}, FALSE))</f>
      </c>
      <c r="AH1472">
        <f>VLOOKUP(G1472,Sku_Consolidated!A2:R957,18,FALSE)</f>
      </c>
      <c r="AI1472">
        <f>VLOOKUP(G1472,Sku_Consolidated!A2:S957,19,FALSE)</f>
      </c>
      <c r="AJ1472">
        <f>VLOOKUP(G1472,Sku_Consolidated!A2:T957,20,FALSE)</f>
      </c>
    </row>
    <row r="1473" spans="1:36" x14ac:dyDescent="0.25">
      <c r="A1473">
        <v>2024</v>
      </c>
      <c r="B1473" t="s">
        <v>31</v>
      </c>
      <c r="C1473" t="s">
        <v>32</v>
      </c>
      <c r="D1473" t="s">
        <v>33</v>
      </c>
      <c r="E1473">
        <v>705</v>
      </c>
      <c r="F1473">
        <f>IF(IFERROR(VLOOKUP(E1473,Store_Showcase!B2:H144,{2}, FALSE), TRUE)=TRUE, IF(IFERROR(VLOOKUP(E1473,Store_SRP!B2:H110,{2}, FALSE), TRUE)=TRUE,VLOOKUP(E1473,Store_VAM!B2:H273,{2}, FALSE),VLOOKUP(E1473,Store_SRP!B2:H110,{2}, FALSE)), VLOOKUP(E1473,Store_Showcase!B2:H144,{2}, FALSE))</f>
      </c>
      <c r="G1473">
        <v>657473</v>
      </c>
      <c r="H1473" t="s">
        <v>1007</v>
      </c>
      <c r="I1473" s="8" t="s">
        <v>3053</v>
      </c>
      <c r="J1473" t="s">
        <v>36</v>
      </c>
      <c r="K1473" s="8">
        <f>IF(J1473="PCK", I1473, 0)</f>
      </c>
      <c r="L1473" s="8">
        <f>IF(J1473="KLS", I1473, IF(J1473="PCK", I1473*VLOOKUP(G1473,Sku_Consolidated!A2:U957,21, FALSE),I1473*VLOOKUP(G1473,Sku_Consolidated!A2:U957,21, FALSE)))</f>
      </c>
      <c r="M1473" s="8">
        <f>IF(J1473="PCS", I1473, 0)</f>
      </c>
      <c r="N1473" s="8" t="s">
        <v>3054</v>
      </c>
      <c r="O1473" s="8">
        <f>N1473 * VLOOKUP(E1473&amp;VLOOKUP(G1473,Sku_Consolidated!A2:Q957,17,FALSE),Sku_CommRate!A2:E1002, 5, FALSE)</f>
      </c>
      <c r="P1473" s="8">
        <f>N1473 - O1473</f>
      </c>
      <c r="Q1473">
        <f>VLOOKUP(G1473,Sku_Consolidated!A2:G957,7, FALSE)</f>
      </c>
      <c r="R1473">
        <f>IF(IFERROR(VLOOKUP(E1473,Store_Showcase!B2:H144,7, FALSE), TRUE)=TRUE, IF(IFERROR(VLOOKUP(E1473,Store_SRP!B2:H110,7, FALSE), TRUE)=TRUE,VLOOKUP(E1473,Store_VAM!B2:H273,7, FALSE),VLOOKUP(E1473,Store_SRP!B2:H110,7, FALSE)), VLOOKUP(E1473,Store_Showcase!B2:H144,7, FALSE))</f>
      </c>
      <c r="S1473">
        <f>IF(IFERROR(VLOOKUP(E1473,Store_Showcase!B2:I144,8, FALSE), TRUE)=TRUE, IF(IFERROR(VLOOKUP(E1473,Store_SRP!B2:I110,8, FALSE), TRUE)=TRUE,VLOOKUP(E1473,Store_VAM!B2:I273,8, FALSE),VLOOKUP(E1473,Store_SRP!B2:I110,8, FALSE)), VLOOKUP(E1473,Store_Showcase!B2:I144,8, FALSE))</f>
      </c>
      <c r="T1473">
        <f>VLOOKUP(G1473,Sku_Consolidated!A2:R957,18,FALSE)</f>
      </c>
      <c r="U1473">
        <v>7076</v>
      </c>
      <c r="V1473">
        <f>IF(VLOOKUP(G1473,Sku_Consolidated!A2:S957,19,FALSE)="SHOWCASE", VLOOKUP(E1473,Store_Showcase!B2:L144,11, FALSE), IF(VLOOKUP(G1473,Sku_Consolidated!A2:S957,19,FALSE)="VAM",VLOOKUP(E1473,Store_VAM!B2:L273,11, FALSE),VLOOKUP(E1473,Store_SRP!B2:L110,11, FALSE)))</f>
      </c>
      <c r="W1473">
        <f>VLOOKUP(G1473,Sku_Consolidated!A2:W957,11,FALSE)</f>
      </c>
      <c r="X1473">
        <f>VLOOKUP(G1473,Sku_Consolidated!A2:H957,8,FALSE)</f>
      </c>
      <c r="Y1473">
        <f>VLOOKUP(G1473,Sku_Consolidated!A2:I957,9,FALSE)</f>
      </c>
      <c r="Z1473" t="s">
        <v>38</v>
      </c>
      <c r="AA1473">
        <f>VLOOKUP(G1473,Sku_Consolidated!A2:E957,5,FALSE)</f>
      </c>
      <c r="AB1473">
        <f>IF(VLOOKUP(G1473,Sku_Consolidated!A2:S957,19,FALSE)="SHOWCASE", VLOOKUP(E1473,Store_Showcase!B2:N144,13, FALSE), IF(VLOOKUP(G1473,Sku_Consolidated!A2:S957,19,FALSE)="VAM",VLOOKUP(E1473,Store_VAM!B2:N273,13, FALSE),VLOOKUP(E1473,Store_SRP!B2:N110,13, FALSE)))</f>
      </c>
      <c r="AC1473">
        <f>IF(IFERROR(AB1473,TRUE)=TRUE, "-","OK")</f>
      </c>
      <c r="AD1473" s="8" t="s">
        <v>3054</v>
      </c>
      <c r="AE1473" s="8" t="s">
        <v>39</v>
      </c>
      <c r="AF1473">
        <f>IF(IFERROR(VLOOKUP(E1473,Store_Showcase!B2:H144,{5}, FALSE), TRUE)=TRUE, IF(IFERROR(VLOOKUP(E1473,Store_SRP!B2:H110,{5}, FALSE), TRUE)=TRUE,VLOOKUP(E1473,Store_VAM!B2:H273,{5}, FALSE),VLOOKUP(E1473,Store_SRP!B2:H110,{5}, FALSE)), VLOOKUP(E1473,Store_Showcase!B2:H144,{5}, FALSE))</f>
      </c>
      <c r="AG1473">
        <f>IF(IFERROR(VLOOKUP(E1473,Store_Showcase!B2:H144,{6}, FALSE), TRUE)=TRUE, IF(IFERROR(VLOOKUP(E1473,Store_SRP!B2:H110,{6}, FALSE), TRUE)=TRUE,VLOOKUP(E1473,Store_VAM!B2:H273,{6}, FALSE),VLOOKUP(E1473,Store_SRP!B2:H110,{6}, FALSE)), VLOOKUP(E1473,Store_Showcase!B2:H144,{6}, FALSE))</f>
      </c>
      <c r="AH1473">
        <f>VLOOKUP(G1473,Sku_Consolidated!A2:R957,18,FALSE)</f>
      </c>
      <c r="AI1473">
        <f>VLOOKUP(G1473,Sku_Consolidated!A2:S957,19,FALSE)</f>
      </c>
      <c r="AJ1473">
        <f>VLOOKUP(G1473,Sku_Consolidated!A2:T957,20,FALSE)</f>
      </c>
    </row>
    <row r="1474" spans="1:36" x14ac:dyDescent="0.25">
      <c r="A1474">
        <v>2024</v>
      </c>
      <c r="B1474" t="s">
        <v>31</v>
      </c>
      <c r="C1474" t="s">
        <v>32</v>
      </c>
      <c r="D1474" t="s">
        <v>33</v>
      </c>
      <c r="E1474">
        <v>266</v>
      </c>
      <c r="F1474">
        <f>IF(IFERROR(VLOOKUP(E1474,Store_Showcase!B2:H144,{2}, FALSE), TRUE)=TRUE, IF(IFERROR(VLOOKUP(E1474,Store_SRP!B2:H110,{2}, FALSE), TRUE)=TRUE,VLOOKUP(E1474,Store_VAM!B2:H273,{2}, FALSE),VLOOKUP(E1474,Store_SRP!B2:H110,{2}, FALSE)), VLOOKUP(E1474,Store_Showcase!B2:H144,{2}, FALSE))</f>
      </c>
      <c r="G1474">
        <v>655816</v>
      </c>
      <c r="H1474" t="s">
        <v>866</v>
      </c>
      <c r="I1474" s="8" t="s">
        <v>3055</v>
      </c>
      <c r="J1474" t="s">
        <v>36</v>
      </c>
      <c r="K1474" s="8">
        <f>IF(J1474="PCK", I1474, 0)</f>
      </c>
      <c r="L1474" s="8">
        <f>IF(J1474="KLS", I1474, IF(J1474="PCK", I1474*VLOOKUP(G1474,Sku_Consolidated!A2:U957,21, FALSE),I1474*VLOOKUP(G1474,Sku_Consolidated!A2:U957,21, FALSE)))</f>
      </c>
      <c r="M1474" s="8">
        <f>IF(J1474="PCS", I1474, 0)</f>
      </c>
      <c r="N1474" s="8" t="s">
        <v>3056</v>
      </c>
      <c r="O1474" s="8">
        <f>N1474 * VLOOKUP(E1474&amp;VLOOKUP(G1474,Sku_Consolidated!A2:Q957,17,FALSE),Sku_CommRate!A2:E1002, 5, FALSE)</f>
      </c>
      <c r="P1474" s="8">
        <f>N1474 - O1474</f>
      </c>
      <c r="Q1474">
        <f>VLOOKUP(G1474,Sku_Consolidated!A2:G957,7, FALSE)</f>
      </c>
      <c r="R1474">
        <f>IF(IFERROR(VLOOKUP(E1474,Store_Showcase!B2:H144,7, FALSE), TRUE)=TRUE, IF(IFERROR(VLOOKUP(E1474,Store_SRP!B2:H110,7, FALSE), TRUE)=TRUE,VLOOKUP(E1474,Store_VAM!B2:H273,7, FALSE),VLOOKUP(E1474,Store_SRP!B2:H110,7, FALSE)), VLOOKUP(E1474,Store_Showcase!B2:H144,7, FALSE))</f>
      </c>
      <c r="S1474">
        <f>IF(IFERROR(VLOOKUP(E1474,Store_Showcase!B2:I144,8, FALSE), TRUE)=TRUE, IF(IFERROR(VLOOKUP(E1474,Store_SRP!B2:I110,8, FALSE), TRUE)=TRUE,VLOOKUP(E1474,Store_VAM!B2:I273,8, FALSE),VLOOKUP(E1474,Store_SRP!B2:I110,8, FALSE)), VLOOKUP(E1474,Store_Showcase!B2:I144,8, FALSE))</f>
      </c>
      <c r="T1474">
        <f>VLOOKUP(G1474,Sku_Consolidated!A2:R957,18,FALSE)</f>
      </c>
      <c r="U1474">
        <v>6473</v>
      </c>
      <c r="V1474">
        <f>IF(VLOOKUP(G1474,Sku_Consolidated!A2:S957,19,FALSE)="SHOWCASE", VLOOKUP(E1474,Store_Showcase!B2:L144,11, FALSE), IF(VLOOKUP(G1474,Sku_Consolidated!A2:S957,19,FALSE)="VAM",VLOOKUP(E1474,Store_VAM!B2:L273,11, FALSE),VLOOKUP(E1474,Store_SRP!B2:L110,11, FALSE)))</f>
      </c>
      <c r="W1474">
        <f>VLOOKUP(G1474,Sku_Consolidated!A2:W957,11,FALSE)</f>
      </c>
      <c r="X1474">
        <f>VLOOKUP(G1474,Sku_Consolidated!A2:H957,8,FALSE)</f>
      </c>
      <c r="Y1474">
        <f>VLOOKUP(G1474,Sku_Consolidated!A2:I957,9,FALSE)</f>
      </c>
      <c r="Z1474" t="s">
        <v>38</v>
      </c>
      <c r="AA1474">
        <f>VLOOKUP(G1474,Sku_Consolidated!A2:E957,5,FALSE)</f>
      </c>
      <c r="AB1474">
        <f>IF(VLOOKUP(G1474,Sku_Consolidated!A2:S957,19,FALSE)="SHOWCASE", VLOOKUP(E1474,Store_Showcase!B2:N144,13, FALSE), IF(VLOOKUP(G1474,Sku_Consolidated!A2:S957,19,FALSE)="VAM",VLOOKUP(E1474,Store_VAM!B2:N273,13, FALSE),VLOOKUP(E1474,Store_SRP!B2:N110,13, FALSE)))</f>
      </c>
      <c r="AC1474">
        <f>IF(IFERROR(AB1474,TRUE)=TRUE, "-","OK")</f>
      </c>
      <c r="AD1474" s="8" t="s">
        <v>3056</v>
      </c>
      <c r="AE1474" s="8" t="s">
        <v>39</v>
      </c>
      <c r="AF1474">
        <f>IF(IFERROR(VLOOKUP(E1474,Store_Showcase!B2:H144,{5}, FALSE), TRUE)=TRUE, IF(IFERROR(VLOOKUP(E1474,Store_SRP!B2:H110,{5}, FALSE), TRUE)=TRUE,VLOOKUP(E1474,Store_VAM!B2:H273,{5}, FALSE),VLOOKUP(E1474,Store_SRP!B2:H110,{5}, FALSE)), VLOOKUP(E1474,Store_Showcase!B2:H144,{5}, FALSE))</f>
      </c>
      <c r="AG1474">
        <f>IF(IFERROR(VLOOKUP(E1474,Store_Showcase!B2:H144,{6}, FALSE), TRUE)=TRUE, IF(IFERROR(VLOOKUP(E1474,Store_SRP!B2:H110,{6}, FALSE), TRUE)=TRUE,VLOOKUP(E1474,Store_VAM!B2:H273,{6}, FALSE),VLOOKUP(E1474,Store_SRP!B2:H110,{6}, FALSE)), VLOOKUP(E1474,Store_Showcase!B2:H144,{6}, FALSE))</f>
      </c>
      <c r="AH1474">
        <f>VLOOKUP(G1474,Sku_Consolidated!A2:R957,18,FALSE)</f>
      </c>
      <c r="AI1474">
        <f>VLOOKUP(G1474,Sku_Consolidated!A2:S957,19,FALSE)</f>
      </c>
      <c r="AJ1474">
        <f>VLOOKUP(G1474,Sku_Consolidated!A2:T957,20,FALSE)</f>
      </c>
    </row>
    <row r="1475" spans="1:36" x14ac:dyDescent="0.25">
      <c r="A1475">
        <v>2024</v>
      </c>
      <c r="B1475" t="s">
        <v>31</v>
      </c>
      <c r="C1475" t="s">
        <v>32</v>
      </c>
      <c r="D1475" t="s">
        <v>33</v>
      </c>
      <c r="E1475">
        <v>804</v>
      </c>
      <c r="F1475">
        <f>IF(IFERROR(VLOOKUP(E1475,Store_Showcase!B2:H144,{2}, FALSE), TRUE)=TRUE, IF(IFERROR(VLOOKUP(E1475,Store_SRP!B2:H110,{2}, FALSE), TRUE)=TRUE,VLOOKUP(E1475,Store_VAM!B2:H273,{2}, FALSE),VLOOKUP(E1475,Store_SRP!B2:H110,{2}, FALSE)), VLOOKUP(E1475,Store_Showcase!B2:H144,{2}, FALSE))</f>
      </c>
      <c r="G1475">
        <v>657473</v>
      </c>
      <c r="H1475" t="s">
        <v>1007</v>
      </c>
      <c r="I1475" s="8" t="s">
        <v>3057</v>
      </c>
      <c r="J1475" t="s">
        <v>36</v>
      </c>
      <c r="K1475" s="8">
        <f>IF(J1475="PCK", I1475, 0)</f>
      </c>
      <c r="L1475" s="8">
        <f>IF(J1475="KLS", I1475, IF(J1475="PCK", I1475*VLOOKUP(G1475,Sku_Consolidated!A2:U957,21, FALSE),I1475*VLOOKUP(G1475,Sku_Consolidated!A2:U957,21, FALSE)))</f>
      </c>
      <c r="M1475" s="8">
        <f>IF(J1475="PCS", I1475, 0)</f>
      </c>
      <c r="N1475" s="8" t="s">
        <v>3058</v>
      </c>
      <c r="O1475" s="8">
        <f>N1475 * VLOOKUP(E1475&amp;VLOOKUP(G1475,Sku_Consolidated!A2:Q957,17,FALSE),Sku_CommRate!A2:E1002, 5, FALSE)</f>
      </c>
      <c r="P1475" s="8">
        <f>N1475 - O1475</f>
      </c>
      <c r="Q1475">
        <f>VLOOKUP(G1475,Sku_Consolidated!A2:G957,7, FALSE)</f>
      </c>
      <c r="R1475">
        <f>IF(IFERROR(VLOOKUP(E1475,Store_Showcase!B2:H144,7, FALSE), TRUE)=TRUE, IF(IFERROR(VLOOKUP(E1475,Store_SRP!B2:H110,7, FALSE), TRUE)=TRUE,VLOOKUP(E1475,Store_VAM!B2:H273,7, FALSE),VLOOKUP(E1475,Store_SRP!B2:H110,7, FALSE)), VLOOKUP(E1475,Store_Showcase!B2:H144,7, FALSE))</f>
      </c>
      <c r="S1475">
        <f>IF(IFERROR(VLOOKUP(E1475,Store_Showcase!B2:I144,8, FALSE), TRUE)=TRUE, IF(IFERROR(VLOOKUP(E1475,Store_SRP!B2:I110,8, FALSE), TRUE)=TRUE,VLOOKUP(E1475,Store_VAM!B2:I273,8, FALSE),VLOOKUP(E1475,Store_SRP!B2:I110,8, FALSE)), VLOOKUP(E1475,Store_Showcase!B2:I144,8, FALSE))</f>
      </c>
      <c r="T1475">
        <f>VLOOKUP(G1475,Sku_Consolidated!A2:R957,18,FALSE)</f>
      </c>
      <c r="U1475">
        <v>7076</v>
      </c>
      <c r="V1475">
        <f>IF(VLOOKUP(G1475,Sku_Consolidated!A2:S957,19,FALSE)="SHOWCASE", VLOOKUP(E1475,Store_Showcase!B2:L144,11, FALSE), IF(VLOOKUP(G1475,Sku_Consolidated!A2:S957,19,FALSE)="VAM",VLOOKUP(E1475,Store_VAM!B2:L273,11, FALSE),VLOOKUP(E1475,Store_SRP!B2:L110,11, FALSE)))</f>
      </c>
      <c r="W1475">
        <f>VLOOKUP(G1475,Sku_Consolidated!A2:W957,11,FALSE)</f>
      </c>
      <c r="X1475">
        <f>VLOOKUP(G1475,Sku_Consolidated!A2:H957,8,FALSE)</f>
      </c>
      <c r="Y1475">
        <f>VLOOKUP(G1475,Sku_Consolidated!A2:I957,9,FALSE)</f>
      </c>
      <c r="Z1475" t="s">
        <v>38</v>
      </c>
      <c r="AA1475">
        <f>VLOOKUP(G1475,Sku_Consolidated!A2:E957,5,FALSE)</f>
      </c>
      <c r="AB1475">
        <f>IF(VLOOKUP(G1475,Sku_Consolidated!A2:S957,19,FALSE)="SHOWCASE", VLOOKUP(E1475,Store_Showcase!B2:N144,13, FALSE), IF(VLOOKUP(G1475,Sku_Consolidated!A2:S957,19,FALSE)="VAM",VLOOKUP(E1475,Store_VAM!B2:N273,13, FALSE),VLOOKUP(E1475,Store_SRP!B2:N110,13, FALSE)))</f>
      </c>
      <c r="AC1475">
        <f>IF(IFERROR(AB1475,TRUE)=TRUE, "-","OK")</f>
      </c>
      <c r="AD1475" s="8" t="s">
        <v>3058</v>
      </c>
      <c r="AE1475" s="8" t="s">
        <v>39</v>
      </c>
      <c r="AF1475">
        <f>IF(IFERROR(VLOOKUP(E1475,Store_Showcase!B2:H144,{5}, FALSE), TRUE)=TRUE, IF(IFERROR(VLOOKUP(E1475,Store_SRP!B2:H110,{5}, FALSE), TRUE)=TRUE,VLOOKUP(E1475,Store_VAM!B2:H273,{5}, FALSE),VLOOKUP(E1475,Store_SRP!B2:H110,{5}, FALSE)), VLOOKUP(E1475,Store_Showcase!B2:H144,{5}, FALSE))</f>
      </c>
      <c r="AG1475">
        <f>IF(IFERROR(VLOOKUP(E1475,Store_Showcase!B2:H144,{6}, FALSE), TRUE)=TRUE, IF(IFERROR(VLOOKUP(E1475,Store_SRP!B2:H110,{6}, FALSE), TRUE)=TRUE,VLOOKUP(E1475,Store_VAM!B2:H273,{6}, FALSE),VLOOKUP(E1475,Store_SRP!B2:H110,{6}, FALSE)), VLOOKUP(E1475,Store_Showcase!B2:H144,{6}, FALSE))</f>
      </c>
      <c r="AH1475">
        <f>VLOOKUP(G1475,Sku_Consolidated!A2:R957,18,FALSE)</f>
      </c>
      <c r="AI1475">
        <f>VLOOKUP(G1475,Sku_Consolidated!A2:S957,19,FALSE)</f>
      </c>
      <c r="AJ1475">
        <f>VLOOKUP(G1475,Sku_Consolidated!A2:T957,20,FALSE)</f>
      </c>
    </row>
    <row r="1476" spans="1:36" x14ac:dyDescent="0.25">
      <c r="A1476">
        <v>2024</v>
      </c>
      <c r="B1476" t="s">
        <v>31</v>
      </c>
      <c r="C1476" t="s">
        <v>32</v>
      </c>
      <c r="D1476" t="s">
        <v>33</v>
      </c>
      <c r="E1476">
        <v>804</v>
      </c>
      <c r="F1476">
        <f>IF(IFERROR(VLOOKUP(E1476,Store_Showcase!B2:H144,{2}, FALSE), TRUE)=TRUE, IF(IFERROR(VLOOKUP(E1476,Store_SRP!B2:H110,{2}, FALSE), TRUE)=TRUE,VLOOKUP(E1476,Store_VAM!B2:H273,{2}, FALSE),VLOOKUP(E1476,Store_SRP!B2:H110,{2}, FALSE)), VLOOKUP(E1476,Store_Showcase!B2:H144,{2}, FALSE))</f>
      </c>
      <c r="G1476">
        <v>655314</v>
      </c>
      <c r="H1476" t="s">
        <v>69</v>
      </c>
      <c r="I1476" s="8" t="s">
        <v>2627</v>
      </c>
      <c r="J1476" t="s">
        <v>36</v>
      </c>
      <c r="K1476" s="8">
        <f>IF(J1476="PCK", I1476, 0)</f>
      </c>
      <c r="L1476" s="8">
        <f>IF(J1476="KLS", I1476, IF(J1476="PCK", I1476*VLOOKUP(G1476,Sku_Consolidated!A2:U957,21, FALSE),I1476*VLOOKUP(G1476,Sku_Consolidated!A2:U957,21, FALSE)))</f>
      </c>
      <c r="M1476" s="8">
        <f>IF(J1476="PCS", I1476, 0)</f>
      </c>
      <c r="N1476" s="8" t="s">
        <v>3059</v>
      </c>
      <c r="O1476" s="8">
        <f>N1476 * VLOOKUP(E1476&amp;VLOOKUP(G1476,Sku_Consolidated!A2:Q957,17,FALSE),Sku_CommRate!A2:E1002, 5, FALSE)</f>
      </c>
      <c r="P1476" s="8">
        <f>N1476 - O1476</f>
      </c>
      <c r="Q1476">
        <f>VLOOKUP(G1476,Sku_Consolidated!A2:G957,7, FALSE)</f>
      </c>
      <c r="R1476">
        <f>IF(IFERROR(VLOOKUP(E1476,Store_Showcase!B2:H144,7, FALSE), TRUE)=TRUE, IF(IFERROR(VLOOKUP(E1476,Store_SRP!B2:H110,7, FALSE), TRUE)=TRUE,VLOOKUP(E1476,Store_VAM!B2:H273,7, FALSE),VLOOKUP(E1476,Store_SRP!B2:H110,7, FALSE)), VLOOKUP(E1476,Store_Showcase!B2:H144,7, FALSE))</f>
      </c>
      <c r="S1476">
        <f>IF(IFERROR(VLOOKUP(E1476,Store_Showcase!B2:I144,8, FALSE), TRUE)=TRUE, IF(IFERROR(VLOOKUP(E1476,Store_SRP!B2:I110,8, FALSE), TRUE)=TRUE,VLOOKUP(E1476,Store_VAM!B2:I273,8, FALSE),VLOOKUP(E1476,Store_SRP!B2:I110,8, FALSE)), VLOOKUP(E1476,Store_Showcase!B2:I144,8, FALSE))</f>
      </c>
      <c r="T1476">
        <f>VLOOKUP(G1476,Sku_Consolidated!A2:R957,18,FALSE)</f>
      </c>
      <c r="U1476">
        <v>6239</v>
      </c>
      <c r="V1476">
        <f>IF(VLOOKUP(G1476,Sku_Consolidated!A2:S957,19,FALSE)="SHOWCASE", VLOOKUP(E1476,Store_Showcase!B2:L144,11, FALSE), IF(VLOOKUP(G1476,Sku_Consolidated!A2:S957,19,FALSE)="VAM",VLOOKUP(E1476,Store_VAM!B2:L273,11, FALSE),VLOOKUP(E1476,Store_SRP!B2:L110,11, FALSE)))</f>
      </c>
      <c r="W1476">
        <f>VLOOKUP(G1476,Sku_Consolidated!A2:W957,11,FALSE)</f>
      </c>
      <c r="X1476">
        <f>VLOOKUP(G1476,Sku_Consolidated!A2:H957,8,FALSE)</f>
      </c>
      <c r="Y1476">
        <f>VLOOKUP(G1476,Sku_Consolidated!A2:I957,9,FALSE)</f>
      </c>
      <c r="Z1476" t="s">
        <v>38</v>
      </c>
      <c r="AA1476">
        <f>VLOOKUP(G1476,Sku_Consolidated!A2:E957,5,FALSE)</f>
      </c>
      <c r="AB1476">
        <f>IF(VLOOKUP(G1476,Sku_Consolidated!A2:S957,19,FALSE)="SHOWCASE", VLOOKUP(E1476,Store_Showcase!B2:N144,13, FALSE), IF(VLOOKUP(G1476,Sku_Consolidated!A2:S957,19,FALSE)="VAM",VLOOKUP(E1476,Store_VAM!B2:N273,13, FALSE),VLOOKUP(E1476,Store_SRP!B2:N110,13, FALSE)))</f>
      </c>
      <c r="AC1476">
        <f>IF(IFERROR(AB1476,TRUE)=TRUE, "-","OK")</f>
      </c>
      <c r="AD1476" s="8" t="s">
        <v>3059</v>
      </c>
      <c r="AE1476" s="8" t="s">
        <v>39</v>
      </c>
      <c r="AF1476">
        <f>IF(IFERROR(VLOOKUP(E1476,Store_Showcase!B2:H144,{5}, FALSE), TRUE)=TRUE, IF(IFERROR(VLOOKUP(E1476,Store_SRP!B2:H110,{5}, FALSE), TRUE)=TRUE,VLOOKUP(E1476,Store_VAM!B2:H273,{5}, FALSE),VLOOKUP(E1476,Store_SRP!B2:H110,{5}, FALSE)), VLOOKUP(E1476,Store_Showcase!B2:H144,{5}, FALSE))</f>
      </c>
      <c r="AG1476">
        <f>IF(IFERROR(VLOOKUP(E1476,Store_Showcase!B2:H144,{6}, FALSE), TRUE)=TRUE, IF(IFERROR(VLOOKUP(E1476,Store_SRP!B2:H110,{6}, FALSE), TRUE)=TRUE,VLOOKUP(E1476,Store_VAM!B2:H273,{6}, FALSE),VLOOKUP(E1476,Store_SRP!B2:H110,{6}, FALSE)), VLOOKUP(E1476,Store_Showcase!B2:H144,{6}, FALSE))</f>
      </c>
      <c r="AH1476">
        <f>VLOOKUP(G1476,Sku_Consolidated!A2:R957,18,FALSE)</f>
      </c>
      <c r="AI1476">
        <f>VLOOKUP(G1476,Sku_Consolidated!A2:S957,19,FALSE)</f>
      </c>
      <c r="AJ1476">
        <f>VLOOKUP(G1476,Sku_Consolidated!A2:T957,20,FALSE)</f>
      </c>
    </row>
    <row r="1477" spans="1:36" x14ac:dyDescent="0.25">
      <c r="A1477">
        <v>2024</v>
      </c>
      <c r="B1477" t="s">
        <v>31</v>
      </c>
      <c r="C1477" t="s">
        <v>32</v>
      </c>
      <c r="D1477" t="s">
        <v>33</v>
      </c>
      <c r="E1477">
        <v>202</v>
      </c>
      <c r="F1477">
        <f>IF(IFERROR(VLOOKUP(E1477,Store_Showcase!B2:H144,{2}, FALSE), TRUE)=TRUE, IF(IFERROR(VLOOKUP(E1477,Store_SRP!B2:H110,{2}, FALSE), TRUE)=TRUE,VLOOKUP(E1477,Store_VAM!B2:H273,{2}, FALSE),VLOOKUP(E1477,Store_SRP!B2:H110,{2}, FALSE)), VLOOKUP(E1477,Store_Showcase!B2:H144,{2}, FALSE))</f>
      </c>
      <c r="G1477">
        <v>659440</v>
      </c>
      <c r="H1477" t="s">
        <v>3060</v>
      </c>
      <c r="I1477" s="8" t="s">
        <v>3061</v>
      </c>
      <c r="J1477" t="s">
        <v>36</v>
      </c>
      <c r="K1477" s="8">
        <f>IF(J1477="PCK", I1477, 0)</f>
      </c>
      <c r="L1477" s="8">
        <f>IF(J1477="KLS", I1477, IF(J1477="PCK", I1477*VLOOKUP(G1477,Sku_Consolidated!A2:U957,21, FALSE),I1477*VLOOKUP(G1477,Sku_Consolidated!A2:U957,21, FALSE)))</f>
      </c>
      <c r="M1477" s="8">
        <f>IF(J1477="PCS", I1477, 0)</f>
      </c>
      <c r="N1477" s="8" t="s">
        <v>3062</v>
      </c>
      <c r="O1477" s="8">
        <f>N1477 * VLOOKUP(E1477&amp;VLOOKUP(G1477,Sku_Consolidated!A2:Q957,17,FALSE),Sku_CommRate!A2:E1002, 5, FALSE)</f>
      </c>
      <c r="P1477" s="8">
        <f>N1477 - O1477</f>
      </c>
      <c r="Q1477">
        <f>VLOOKUP(G1477,Sku_Consolidated!A2:G957,7, FALSE)</f>
      </c>
      <c r="R1477">
        <f>IF(IFERROR(VLOOKUP(E1477,Store_Showcase!B2:H144,7, FALSE), TRUE)=TRUE, IF(IFERROR(VLOOKUP(E1477,Store_SRP!B2:H110,7, FALSE), TRUE)=TRUE,VLOOKUP(E1477,Store_VAM!B2:H273,7, FALSE),VLOOKUP(E1477,Store_SRP!B2:H110,7, FALSE)), VLOOKUP(E1477,Store_Showcase!B2:H144,7, FALSE))</f>
      </c>
      <c r="S1477">
        <f>IF(IFERROR(VLOOKUP(E1477,Store_Showcase!B2:I144,8, FALSE), TRUE)=TRUE, IF(IFERROR(VLOOKUP(E1477,Store_SRP!B2:I110,8, FALSE), TRUE)=TRUE,VLOOKUP(E1477,Store_VAM!B2:I273,8, FALSE),VLOOKUP(E1477,Store_SRP!B2:I110,8, FALSE)), VLOOKUP(E1477,Store_Showcase!B2:I144,8, FALSE))</f>
      </c>
      <c r="T1477">
        <f>VLOOKUP(G1477,Sku_Consolidated!A2:R957,18,FALSE)</f>
      </c>
      <c r="U1477">
        <v>7346</v>
      </c>
      <c r="V1477">
        <f>IF(VLOOKUP(G1477,Sku_Consolidated!A2:S957,19,FALSE)="SHOWCASE", VLOOKUP(E1477,Store_Showcase!B2:L144,11, FALSE), IF(VLOOKUP(G1477,Sku_Consolidated!A2:S957,19,FALSE)="VAM",VLOOKUP(E1477,Store_VAM!B2:L273,11, FALSE),VLOOKUP(E1477,Store_SRP!B2:L110,11, FALSE)))</f>
      </c>
      <c r="W1477">
        <f>VLOOKUP(G1477,Sku_Consolidated!A2:W957,11,FALSE)</f>
      </c>
      <c r="X1477">
        <f>VLOOKUP(G1477,Sku_Consolidated!A2:H957,8,FALSE)</f>
      </c>
      <c r="Y1477">
        <f>VLOOKUP(G1477,Sku_Consolidated!A2:I957,9,FALSE)</f>
      </c>
      <c r="Z1477" t="s">
        <v>38</v>
      </c>
      <c r="AA1477">
        <f>VLOOKUP(G1477,Sku_Consolidated!A2:E957,5,FALSE)</f>
      </c>
      <c r="AB1477">
        <f>IF(VLOOKUP(G1477,Sku_Consolidated!A2:S957,19,FALSE)="SHOWCASE", VLOOKUP(E1477,Store_Showcase!B2:N144,13, FALSE), IF(VLOOKUP(G1477,Sku_Consolidated!A2:S957,19,FALSE)="VAM",VLOOKUP(E1477,Store_VAM!B2:N273,13, FALSE),VLOOKUP(E1477,Store_SRP!B2:N110,13, FALSE)))</f>
      </c>
      <c r="AC1477">
        <f>IF(IFERROR(AB1477,TRUE)=TRUE, "-","OK")</f>
      </c>
      <c r="AD1477" s="8" t="s">
        <v>3062</v>
      </c>
      <c r="AE1477" s="8" t="s">
        <v>39</v>
      </c>
      <c r="AF1477">
        <f>IF(IFERROR(VLOOKUP(E1477,Store_Showcase!B2:H144,{5}, FALSE), TRUE)=TRUE, IF(IFERROR(VLOOKUP(E1477,Store_SRP!B2:H110,{5}, FALSE), TRUE)=TRUE,VLOOKUP(E1477,Store_VAM!B2:H273,{5}, FALSE),VLOOKUP(E1477,Store_SRP!B2:H110,{5}, FALSE)), VLOOKUP(E1477,Store_Showcase!B2:H144,{5}, FALSE))</f>
      </c>
      <c r="AG1477">
        <f>IF(IFERROR(VLOOKUP(E1477,Store_Showcase!B2:H144,{6}, FALSE), TRUE)=TRUE, IF(IFERROR(VLOOKUP(E1477,Store_SRP!B2:H110,{6}, FALSE), TRUE)=TRUE,VLOOKUP(E1477,Store_VAM!B2:H273,{6}, FALSE),VLOOKUP(E1477,Store_SRP!B2:H110,{6}, FALSE)), VLOOKUP(E1477,Store_Showcase!B2:H144,{6}, FALSE))</f>
      </c>
      <c r="AH1477">
        <f>VLOOKUP(G1477,Sku_Consolidated!A2:R957,18,FALSE)</f>
      </c>
      <c r="AI1477">
        <f>VLOOKUP(G1477,Sku_Consolidated!A2:S957,19,FALSE)</f>
      </c>
      <c r="AJ1477">
        <f>VLOOKUP(G1477,Sku_Consolidated!A2:T957,20,FALSE)</f>
      </c>
    </row>
    <row r="1478" spans="1:36" x14ac:dyDescent="0.25">
      <c r="A1478">
        <v>2024</v>
      </c>
      <c r="B1478" t="s">
        <v>31</v>
      </c>
      <c r="C1478" t="s">
        <v>32</v>
      </c>
      <c r="D1478" t="s">
        <v>33</v>
      </c>
      <c r="E1478">
        <v>4040</v>
      </c>
      <c r="F1478">
        <f>IF(IFERROR(VLOOKUP(E1478,Store_Showcase!B2:H144,{2}, FALSE), TRUE)=TRUE, IF(IFERROR(VLOOKUP(E1478,Store_SRP!B2:H110,{2}, FALSE), TRUE)=TRUE,VLOOKUP(E1478,Store_VAM!B2:H273,{2}, FALSE),VLOOKUP(E1478,Store_SRP!B2:H110,{2}, FALSE)), VLOOKUP(E1478,Store_Showcase!B2:H144,{2}, FALSE))</f>
      </c>
      <c r="G1478">
        <v>657353</v>
      </c>
      <c r="H1478" t="s">
        <v>779</v>
      </c>
      <c r="I1478" s="8" t="s">
        <v>2006</v>
      </c>
      <c r="J1478" t="s">
        <v>12</v>
      </c>
      <c r="K1478" s="8">
        <f>IF(J1478="PCK", I1478, 0)</f>
      </c>
      <c r="L1478" s="8">
        <f>IF(J1478="KLS", I1478, IF(J1478="PCK", I1478*VLOOKUP(G1478,Sku_Consolidated!A2:U957,21, FALSE),I1478*VLOOKUP(G1478,Sku_Consolidated!A2:U957,21, FALSE)))</f>
      </c>
      <c r="M1478" s="8">
        <f>IF(J1478="PCS", I1478, 0)</f>
      </c>
      <c r="N1478" s="8" t="s">
        <v>3063</v>
      </c>
      <c r="O1478" s="8">
        <f>N1478 * VLOOKUP(E1478&amp;VLOOKUP(G1478,Sku_Consolidated!A2:Q957,17,FALSE),Sku_CommRate!A2:E1002, 5, FALSE)</f>
      </c>
      <c r="P1478" s="8">
        <f>N1478 - O1478</f>
      </c>
      <c r="Q1478">
        <f>VLOOKUP(G1478,Sku_Consolidated!A2:G957,7, FALSE)</f>
      </c>
      <c r="R1478">
        <f>IF(IFERROR(VLOOKUP(E1478,Store_Showcase!B2:H144,7, FALSE), TRUE)=TRUE, IF(IFERROR(VLOOKUP(E1478,Store_SRP!B2:H110,7, FALSE), TRUE)=TRUE,VLOOKUP(E1478,Store_VAM!B2:H273,7, FALSE),VLOOKUP(E1478,Store_SRP!B2:H110,7, FALSE)), VLOOKUP(E1478,Store_Showcase!B2:H144,7, FALSE))</f>
      </c>
      <c r="S1478">
        <f>IF(IFERROR(VLOOKUP(E1478,Store_Showcase!B2:I144,8, FALSE), TRUE)=TRUE, IF(IFERROR(VLOOKUP(E1478,Store_SRP!B2:I110,8, FALSE), TRUE)=TRUE,VLOOKUP(E1478,Store_VAM!B2:I273,8, FALSE),VLOOKUP(E1478,Store_SRP!B2:I110,8, FALSE)), VLOOKUP(E1478,Store_Showcase!B2:I144,8, FALSE))</f>
      </c>
      <c r="T1478">
        <f>VLOOKUP(G1478,Sku_Consolidated!A2:R957,18,FALSE)</f>
      </c>
      <c r="U1478">
        <v>4806532531588</v>
      </c>
      <c r="V1478">
        <f>IF(VLOOKUP(G1478,Sku_Consolidated!A2:S957,19,FALSE)="SHOWCASE", VLOOKUP(E1478,Store_Showcase!B2:L144,11, FALSE), IF(VLOOKUP(G1478,Sku_Consolidated!A2:S957,19,FALSE)="VAM",VLOOKUP(E1478,Store_VAM!B2:L273,11, FALSE),VLOOKUP(E1478,Store_SRP!B2:L110,11, FALSE)))</f>
      </c>
      <c r="W1478">
        <f>VLOOKUP(G1478,Sku_Consolidated!A2:W957,11,FALSE)</f>
      </c>
      <c r="X1478">
        <f>VLOOKUP(G1478,Sku_Consolidated!A2:H957,8,FALSE)</f>
      </c>
      <c r="Y1478">
        <f>VLOOKUP(G1478,Sku_Consolidated!A2:I957,9,FALSE)</f>
      </c>
      <c r="Z1478" t="s">
        <v>38</v>
      </c>
      <c r="AA1478">
        <f>VLOOKUP(G1478,Sku_Consolidated!A2:E957,5,FALSE)</f>
      </c>
      <c r="AB1478">
        <f>IF(VLOOKUP(G1478,Sku_Consolidated!A2:S957,19,FALSE)="SHOWCASE", VLOOKUP(E1478,Store_Showcase!B2:N144,13, FALSE), IF(VLOOKUP(G1478,Sku_Consolidated!A2:S957,19,FALSE)="VAM",VLOOKUP(E1478,Store_VAM!B2:N273,13, FALSE),VLOOKUP(E1478,Store_SRP!B2:N110,13, FALSE)))</f>
      </c>
      <c r="AC1478">
        <f>IF(IFERROR(AB1478,TRUE)=TRUE, "-","OK")</f>
      </c>
      <c r="AD1478" s="8" t="s">
        <v>3064</v>
      </c>
      <c r="AE1478" s="8" t="s">
        <v>3065</v>
      </c>
      <c r="AF1478">
        <f>IF(IFERROR(VLOOKUP(E1478,Store_Showcase!B2:H144,{5}, FALSE), TRUE)=TRUE, IF(IFERROR(VLOOKUP(E1478,Store_SRP!B2:H110,{5}, FALSE), TRUE)=TRUE,VLOOKUP(E1478,Store_VAM!B2:H273,{5}, FALSE),VLOOKUP(E1478,Store_SRP!B2:H110,{5}, FALSE)), VLOOKUP(E1478,Store_Showcase!B2:H144,{5}, FALSE))</f>
      </c>
      <c r="AG1478">
        <f>IF(IFERROR(VLOOKUP(E1478,Store_Showcase!B2:H144,{6}, FALSE), TRUE)=TRUE, IF(IFERROR(VLOOKUP(E1478,Store_SRP!B2:H110,{6}, FALSE), TRUE)=TRUE,VLOOKUP(E1478,Store_VAM!B2:H273,{6}, FALSE),VLOOKUP(E1478,Store_SRP!B2:H110,{6}, FALSE)), VLOOKUP(E1478,Store_Showcase!B2:H144,{6}, FALSE))</f>
      </c>
      <c r="AH1478">
        <f>VLOOKUP(G1478,Sku_Consolidated!A2:R957,18,FALSE)</f>
      </c>
      <c r="AI1478">
        <f>VLOOKUP(G1478,Sku_Consolidated!A2:S957,19,FALSE)</f>
      </c>
      <c r="AJ1478">
        <f>VLOOKUP(G1478,Sku_Consolidated!A2:T957,20,FALSE)</f>
      </c>
    </row>
    <row r="1479" spans="1:36" x14ac:dyDescent="0.25">
      <c r="A1479">
        <v>2024</v>
      </c>
      <c r="B1479" t="s">
        <v>31</v>
      </c>
      <c r="C1479" t="s">
        <v>32</v>
      </c>
      <c r="D1479" t="s">
        <v>33</v>
      </c>
      <c r="E1479">
        <v>4004</v>
      </c>
      <c r="F1479">
        <f>IF(IFERROR(VLOOKUP(E1479,Store_Showcase!B2:H144,{2}, FALSE), TRUE)=TRUE, IF(IFERROR(VLOOKUP(E1479,Store_SRP!B2:H110,{2}, FALSE), TRUE)=TRUE,VLOOKUP(E1479,Store_VAM!B2:H273,{2}, FALSE),VLOOKUP(E1479,Store_SRP!B2:H110,{2}, FALSE)), VLOOKUP(E1479,Store_Showcase!B2:H144,{2}, FALSE))</f>
      </c>
      <c r="G1479">
        <v>657353</v>
      </c>
      <c r="H1479" t="s">
        <v>779</v>
      </c>
      <c r="I1479" s="8" t="s">
        <v>2006</v>
      </c>
      <c r="J1479" t="s">
        <v>12</v>
      </c>
      <c r="K1479" s="8">
        <f>IF(J1479="PCK", I1479, 0)</f>
      </c>
      <c r="L1479" s="8">
        <f>IF(J1479="KLS", I1479, IF(J1479="PCK", I1479*VLOOKUP(G1479,Sku_Consolidated!A2:U957,21, FALSE),I1479*VLOOKUP(G1479,Sku_Consolidated!A2:U957,21, FALSE)))</f>
      </c>
      <c r="M1479" s="8">
        <f>IF(J1479="PCS", I1479, 0)</f>
      </c>
      <c r="N1479" s="8" t="s">
        <v>3063</v>
      </c>
      <c r="O1479" s="8">
        <f>N1479 * VLOOKUP(E1479&amp;VLOOKUP(G1479,Sku_Consolidated!A2:Q957,17,FALSE),Sku_CommRate!A2:E1002, 5, FALSE)</f>
      </c>
      <c r="P1479" s="8">
        <f>N1479 - O1479</f>
      </c>
      <c r="Q1479">
        <f>VLOOKUP(G1479,Sku_Consolidated!A2:G957,7, FALSE)</f>
      </c>
      <c r="R1479">
        <f>IF(IFERROR(VLOOKUP(E1479,Store_Showcase!B2:H144,7, FALSE), TRUE)=TRUE, IF(IFERROR(VLOOKUP(E1479,Store_SRP!B2:H110,7, FALSE), TRUE)=TRUE,VLOOKUP(E1479,Store_VAM!B2:H273,7, FALSE),VLOOKUP(E1479,Store_SRP!B2:H110,7, FALSE)), VLOOKUP(E1479,Store_Showcase!B2:H144,7, FALSE))</f>
      </c>
      <c r="S1479">
        <f>IF(IFERROR(VLOOKUP(E1479,Store_Showcase!B2:I144,8, FALSE), TRUE)=TRUE, IF(IFERROR(VLOOKUP(E1479,Store_SRP!B2:I110,8, FALSE), TRUE)=TRUE,VLOOKUP(E1479,Store_VAM!B2:I273,8, FALSE),VLOOKUP(E1479,Store_SRP!B2:I110,8, FALSE)), VLOOKUP(E1479,Store_Showcase!B2:I144,8, FALSE))</f>
      </c>
      <c r="T1479">
        <f>VLOOKUP(G1479,Sku_Consolidated!A2:R957,18,FALSE)</f>
      </c>
      <c r="U1479">
        <v>4806532531588</v>
      </c>
      <c r="V1479">
        <f>IF(VLOOKUP(G1479,Sku_Consolidated!A2:S957,19,FALSE)="SHOWCASE", VLOOKUP(E1479,Store_Showcase!B2:L144,11, FALSE), IF(VLOOKUP(G1479,Sku_Consolidated!A2:S957,19,FALSE)="VAM",VLOOKUP(E1479,Store_VAM!B2:L273,11, FALSE),VLOOKUP(E1479,Store_SRP!B2:L110,11, FALSE)))</f>
      </c>
      <c r="W1479">
        <f>VLOOKUP(G1479,Sku_Consolidated!A2:W957,11,FALSE)</f>
      </c>
      <c r="X1479">
        <f>VLOOKUP(G1479,Sku_Consolidated!A2:H957,8,FALSE)</f>
      </c>
      <c r="Y1479">
        <f>VLOOKUP(G1479,Sku_Consolidated!A2:I957,9,FALSE)</f>
      </c>
      <c r="Z1479" t="s">
        <v>38</v>
      </c>
      <c r="AA1479">
        <f>VLOOKUP(G1479,Sku_Consolidated!A2:E957,5,FALSE)</f>
      </c>
      <c r="AB1479">
        <f>IF(VLOOKUP(G1479,Sku_Consolidated!A2:S957,19,FALSE)="SHOWCASE", VLOOKUP(E1479,Store_Showcase!B2:N144,13, FALSE), IF(VLOOKUP(G1479,Sku_Consolidated!A2:S957,19,FALSE)="VAM",VLOOKUP(E1479,Store_VAM!B2:N273,13, FALSE),VLOOKUP(E1479,Store_SRP!B2:N110,13, FALSE)))</f>
      </c>
      <c r="AC1479">
        <f>IF(IFERROR(AB1479,TRUE)=TRUE, "-","OK")</f>
      </c>
      <c r="AD1479" s="8" t="s">
        <v>3064</v>
      </c>
      <c r="AE1479" s="8" t="s">
        <v>3065</v>
      </c>
      <c r="AF1479">
        <f>IF(IFERROR(VLOOKUP(E1479,Store_Showcase!B2:H144,{5}, FALSE), TRUE)=TRUE, IF(IFERROR(VLOOKUP(E1479,Store_SRP!B2:H110,{5}, FALSE), TRUE)=TRUE,VLOOKUP(E1479,Store_VAM!B2:H273,{5}, FALSE),VLOOKUP(E1479,Store_SRP!B2:H110,{5}, FALSE)), VLOOKUP(E1479,Store_Showcase!B2:H144,{5}, FALSE))</f>
      </c>
      <c r="AG1479">
        <f>IF(IFERROR(VLOOKUP(E1479,Store_Showcase!B2:H144,{6}, FALSE), TRUE)=TRUE, IF(IFERROR(VLOOKUP(E1479,Store_SRP!B2:H110,{6}, FALSE), TRUE)=TRUE,VLOOKUP(E1479,Store_VAM!B2:H273,{6}, FALSE),VLOOKUP(E1479,Store_SRP!B2:H110,{6}, FALSE)), VLOOKUP(E1479,Store_Showcase!B2:H144,{6}, FALSE))</f>
      </c>
      <c r="AH1479">
        <f>VLOOKUP(G1479,Sku_Consolidated!A2:R957,18,FALSE)</f>
      </c>
      <c r="AI1479">
        <f>VLOOKUP(G1479,Sku_Consolidated!A2:S957,19,FALSE)</f>
      </c>
      <c r="AJ1479">
        <f>VLOOKUP(G1479,Sku_Consolidated!A2:T957,20,FALSE)</f>
      </c>
    </row>
    <row r="1480" spans="1:36" x14ac:dyDescent="0.25">
      <c r="A1480">
        <v>2024</v>
      </c>
      <c r="B1480" t="s">
        <v>31</v>
      </c>
      <c r="C1480" t="s">
        <v>32</v>
      </c>
      <c r="D1480" t="s">
        <v>33</v>
      </c>
      <c r="E1480">
        <v>265</v>
      </c>
      <c r="F1480">
        <f>IF(IFERROR(VLOOKUP(E1480,Store_Showcase!B2:H144,{2}, FALSE), TRUE)=TRUE, IF(IFERROR(VLOOKUP(E1480,Store_SRP!B2:H110,{2}, FALSE), TRUE)=TRUE,VLOOKUP(E1480,Store_VAM!B2:H273,{2}, FALSE),VLOOKUP(E1480,Store_SRP!B2:H110,{2}, FALSE)), VLOOKUP(E1480,Store_Showcase!B2:H144,{2}, FALSE))</f>
      </c>
      <c r="G1480">
        <v>655750</v>
      </c>
      <c r="H1480" t="s">
        <v>1204</v>
      </c>
      <c r="I1480" s="8" t="s">
        <v>3066</v>
      </c>
      <c r="J1480" t="s">
        <v>36</v>
      </c>
      <c r="K1480" s="8">
        <f>IF(J1480="PCK", I1480, 0)</f>
      </c>
      <c r="L1480" s="8">
        <f>IF(J1480="KLS", I1480, IF(J1480="PCK", I1480*VLOOKUP(G1480,Sku_Consolidated!A2:U957,21, FALSE),I1480*VLOOKUP(G1480,Sku_Consolidated!A2:U957,21, FALSE)))</f>
      </c>
      <c r="M1480" s="8">
        <f>IF(J1480="PCS", I1480, 0)</f>
      </c>
      <c r="N1480" s="8" t="s">
        <v>3067</v>
      </c>
      <c r="O1480" s="8">
        <f>N1480 * VLOOKUP(E1480&amp;VLOOKUP(G1480,Sku_Consolidated!A2:Q957,17,FALSE),Sku_CommRate!A2:E1002, 5, FALSE)</f>
      </c>
      <c r="P1480" s="8">
        <f>N1480 - O1480</f>
      </c>
      <c r="Q1480">
        <f>VLOOKUP(G1480,Sku_Consolidated!A2:G957,7, FALSE)</f>
      </c>
      <c r="R1480">
        <f>IF(IFERROR(VLOOKUP(E1480,Store_Showcase!B2:H144,7, FALSE), TRUE)=TRUE, IF(IFERROR(VLOOKUP(E1480,Store_SRP!B2:H110,7, FALSE), TRUE)=TRUE,VLOOKUP(E1480,Store_VAM!B2:H273,7, FALSE),VLOOKUP(E1480,Store_SRP!B2:H110,7, FALSE)), VLOOKUP(E1480,Store_Showcase!B2:H144,7, FALSE))</f>
      </c>
      <c r="S1480">
        <f>IF(IFERROR(VLOOKUP(E1480,Store_Showcase!B2:I144,8, FALSE), TRUE)=TRUE, IF(IFERROR(VLOOKUP(E1480,Store_SRP!B2:I110,8, FALSE), TRUE)=TRUE,VLOOKUP(E1480,Store_VAM!B2:I273,8, FALSE),VLOOKUP(E1480,Store_SRP!B2:I110,8, FALSE)), VLOOKUP(E1480,Store_Showcase!B2:I144,8, FALSE))</f>
      </c>
      <c r="T1480">
        <f>VLOOKUP(G1480,Sku_Consolidated!A2:R957,18,FALSE)</f>
      </c>
      <c r="U1480">
        <v>6467</v>
      </c>
      <c r="V1480">
        <f>IF(VLOOKUP(G1480,Sku_Consolidated!A2:S957,19,FALSE)="SHOWCASE", VLOOKUP(E1480,Store_Showcase!B2:L144,11, FALSE), IF(VLOOKUP(G1480,Sku_Consolidated!A2:S957,19,FALSE)="VAM",VLOOKUP(E1480,Store_VAM!B2:L273,11, FALSE),VLOOKUP(E1480,Store_SRP!B2:L110,11, FALSE)))</f>
      </c>
      <c r="W1480">
        <f>VLOOKUP(G1480,Sku_Consolidated!A2:W957,11,FALSE)</f>
      </c>
      <c r="X1480">
        <f>VLOOKUP(G1480,Sku_Consolidated!A2:H957,8,FALSE)</f>
      </c>
      <c r="Y1480">
        <f>VLOOKUP(G1480,Sku_Consolidated!A2:I957,9,FALSE)</f>
      </c>
      <c r="Z1480" t="s">
        <v>38</v>
      </c>
      <c r="AA1480">
        <f>VLOOKUP(G1480,Sku_Consolidated!A2:E957,5,FALSE)</f>
      </c>
      <c r="AB1480">
        <f>IF(VLOOKUP(G1480,Sku_Consolidated!A2:S957,19,FALSE)="SHOWCASE", VLOOKUP(E1480,Store_Showcase!B2:N144,13, FALSE), IF(VLOOKUP(G1480,Sku_Consolidated!A2:S957,19,FALSE)="VAM",VLOOKUP(E1480,Store_VAM!B2:N273,13, FALSE),VLOOKUP(E1480,Store_SRP!B2:N110,13, FALSE)))</f>
      </c>
      <c r="AC1480">
        <f>IF(IFERROR(AB1480,TRUE)=TRUE, "-","OK")</f>
      </c>
      <c r="AD1480" s="8" t="s">
        <v>3067</v>
      </c>
      <c r="AE1480" s="8" t="s">
        <v>39</v>
      </c>
      <c r="AF1480">
        <f>IF(IFERROR(VLOOKUP(E1480,Store_Showcase!B2:H144,{5}, FALSE), TRUE)=TRUE, IF(IFERROR(VLOOKUP(E1480,Store_SRP!B2:H110,{5}, FALSE), TRUE)=TRUE,VLOOKUP(E1480,Store_VAM!B2:H273,{5}, FALSE),VLOOKUP(E1480,Store_SRP!B2:H110,{5}, FALSE)), VLOOKUP(E1480,Store_Showcase!B2:H144,{5}, FALSE))</f>
      </c>
      <c r="AG1480">
        <f>IF(IFERROR(VLOOKUP(E1480,Store_Showcase!B2:H144,{6}, FALSE), TRUE)=TRUE, IF(IFERROR(VLOOKUP(E1480,Store_SRP!B2:H110,{6}, FALSE), TRUE)=TRUE,VLOOKUP(E1480,Store_VAM!B2:H273,{6}, FALSE),VLOOKUP(E1480,Store_SRP!B2:H110,{6}, FALSE)), VLOOKUP(E1480,Store_Showcase!B2:H144,{6}, FALSE))</f>
      </c>
      <c r="AH1480">
        <f>VLOOKUP(G1480,Sku_Consolidated!A2:R957,18,FALSE)</f>
      </c>
      <c r="AI1480">
        <f>VLOOKUP(G1480,Sku_Consolidated!A2:S957,19,FALSE)</f>
      </c>
      <c r="AJ1480">
        <f>VLOOKUP(G1480,Sku_Consolidated!A2:T957,20,FALSE)</f>
      </c>
    </row>
    <row r="1481" spans="1:36" x14ac:dyDescent="0.25">
      <c r="A1481">
        <v>2024</v>
      </c>
      <c r="B1481" t="s">
        <v>31</v>
      </c>
      <c r="C1481" t="s">
        <v>32</v>
      </c>
      <c r="D1481" t="s">
        <v>33</v>
      </c>
      <c r="E1481">
        <v>257</v>
      </c>
      <c r="F1481">
        <f>IF(IFERROR(VLOOKUP(E1481,Store_Showcase!B2:H144,{2}, FALSE), TRUE)=TRUE, IF(IFERROR(VLOOKUP(E1481,Store_SRP!B2:H110,{2}, FALSE), TRUE)=TRUE,VLOOKUP(E1481,Store_VAM!B2:H273,{2}, FALSE),VLOOKUP(E1481,Store_SRP!B2:H110,{2}, FALSE)), VLOOKUP(E1481,Store_Showcase!B2:H144,{2}, FALSE))</f>
      </c>
      <c r="G1481">
        <v>687767</v>
      </c>
      <c r="H1481" t="s">
        <v>1118</v>
      </c>
      <c r="I1481" s="8" t="s">
        <v>2627</v>
      </c>
      <c r="J1481" t="s">
        <v>493</v>
      </c>
      <c r="K1481" s="8">
        <f>IF(J1481="PCK", I1481, 0)</f>
      </c>
      <c r="L1481" s="8">
        <f>IF(J1481="KLS", I1481, IF(J1481="PCK", I1481*VLOOKUP(G1481,Sku_Consolidated!A2:U957,21, FALSE),I1481*VLOOKUP(G1481,Sku_Consolidated!A2:U957,21, FALSE)))</f>
      </c>
      <c r="M1481" s="8">
        <f>IF(J1481="PCS", I1481, 0)</f>
      </c>
      <c r="N1481" s="8" t="s">
        <v>3068</v>
      </c>
      <c r="O1481" s="8">
        <f>N1481 * VLOOKUP(E1481&amp;VLOOKUP(G1481,Sku_Consolidated!A2:Q957,17,FALSE),Sku_CommRate!A2:E1002, 5, FALSE)</f>
      </c>
      <c r="P1481" s="8">
        <f>N1481 - O1481</f>
      </c>
      <c r="Q1481">
        <f>VLOOKUP(G1481,Sku_Consolidated!A2:G957,7, FALSE)</f>
      </c>
      <c r="R1481">
        <f>IF(IFERROR(VLOOKUP(E1481,Store_Showcase!B2:H144,7, FALSE), TRUE)=TRUE, IF(IFERROR(VLOOKUP(E1481,Store_SRP!B2:H110,7, FALSE), TRUE)=TRUE,VLOOKUP(E1481,Store_VAM!B2:H273,7, FALSE),VLOOKUP(E1481,Store_SRP!B2:H110,7, FALSE)), VLOOKUP(E1481,Store_Showcase!B2:H144,7, FALSE))</f>
      </c>
      <c r="S1481">
        <f>IF(IFERROR(VLOOKUP(E1481,Store_Showcase!B2:I144,8, FALSE), TRUE)=TRUE, IF(IFERROR(VLOOKUP(E1481,Store_SRP!B2:I110,8, FALSE), TRUE)=TRUE,VLOOKUP(E1481,Store_VAM!B2:I273,8, FALSE),VLOOKUP(E1481,Store_SRP!B2:I110,8, FALSE)), VLOOKUP(E1481,Store_Showcase!B2:I144,8, FALSE))</f>
      </c>
      <c r="T1481">
        <f>VLOOKUP(G1481,Sku_Consolidated!A2:R957,18,FALSE)</f>
      </c>
      <c r="U1481">
        <v>4806532531557</v>
      </c>
      <c r="V1481">
        <f>IF(VLOOKUP(G1481,Sku_Consolidated!A2:S957,19,FALSE)="SHOWCASE", VLOOKUP(E1481,Store_Showcase!B2:L144,11, FALSE), IF(VLOOKUP(G1481,Sku_Consolidated!A2:S957,19,FALSE)="VAM",VLOOKUP(E1481,Store_VAM!B2:L273,11, FALSE),VLOOKUP(E1481,Store_SRP!B2:L110,11, FALSE)))</f>
      </c>
      <c r="W1481">
        <f>VLOOKUP(G1481,Sku_Consolidated!A2:W957,11,FALSE)</f>
      </c>
      <c r="X1481">
        <f>VLOOKUP(G1481,Sku_Consolidated!A2:H957,8,FALSE)</f>
      </c>
      <c r="Y1481">
        <f>VLOOKUP(G1481,Sku_Consolidated!A2:I957,9,FALSE)</f>
      </c>
      <c r="Z1481" t="s">
        <v>38</v>
      </c>
      <c r="AA1481">
        <f>VLOOKUP(G1481,Sku_Consolidated!A2:E957,5,FALSE)</f>
      </c>
      <c r="AB1481">
        <f>IF(VLOOKUP(G1481,Sku_Consolidated!A2:S957,19,FALSE)="SHOWCASE", VLOOKUP(E1481,Store_Showcase!B2:N144,13, FALSE), IF(VLOOKUP(G1481,Sku_Consolidated!A2:S957,19,FALSE)="VAM",VLOOKUP(E1481,Store_VAM!B2:N273,13, FALSE),VLOOKUP(E1481,Store_SRP!B2:N110,13, FALSE)))</f>
      </c>
      <c r="AC1481">
        <f>IF(IFERROR(AB1481,TRUE)=TRUE, "-","OK")</f>
      </c>
      <c r="AD1481" s="8" t="s">
        <v>3069</v>
      </c>
      <c r="AE1481" s="8" t="s">
        <v>3070</v>
      </c>
      <c r="AF1481">
        <f>IF(IFERROR(VLOOKUP(E1481,Store_Showcase!B2:H144,{5}, FALSE), TRUE)=TRUE, IF(IFERROR(VLOOKUP(E1481,Store_SRP!B2:H110,{5}, FALSE), TRUE)=TRUE,VLOOKUP(E1481,Store_VAM!B2:H273,{5}, FALSE),VLOOKUP(E1481,Store_SRP!B2:H110,{5}, FALSE)), VLOOKUP(E1481,Store_Showcase!B2:H144,{5}, FALSE))</f>
      </c>
      <c r="AG1481">
        <f>IF(IFERROR(VLOOKUP(E1481,Store_Showcase!B2:H144,{6}, FALSE), TRUE)=TRUE, IF(IFERROR(VLOOKUP(E1481,Store_SRP!B2:H110,{6}, FALSE), TRUE)=TRUE,VLOOKUP(E1481,Store_VAM!B2:H273,{6}, FALSE),VLOOKUP(E1481,Store_SRP!B2:H110,{6}, FALSE)), VLOOKUP(E1481,Store_Showcase!B2:H144,{6}, FALSE))</f>
      </c>
      <c r="AH1481">
        <f>VLOOKUP(G1481,Sku_Consolidated!A2:R957,18,FALSE)</f>
      </c>
      <c r="AI1481">
        <f>VLOOKUP(G1481,Sku_Consolidated!A2:S957,19,FALSE)</f>
      </c>
      <c r="AJ1481">
        <f>VLOOKUP(G1481,Sku_Consolidated!A2:T957,20,FALSE)</f>
      </c>
    </row>
    <row r="1482" spans="1:36" x14ac:dyDescent="0.25">
      <c r="A1482">
        <v>2024</v>
      </c>
      <c r="B1482" t="s">
        <v>31</v>
      </c>
      <c r="C1482" t="s">
        <v>32</v>
      </c>
      <c r="D1482" t="s">
        <v>33</v>
      </c>
      <c r="E1482">
        <v>244</v>
      </c>
      <c r="F1482">
        <f>IF(IFERROR(VLOOKUP(E1482,Store_Showcase!B2:H144,{2}, FALSE), TRUE)=TRUE, IF(IFERROR(VLOOKUP(E1482,Store_SRP!B2:H110,{2}, FALSE), TRUE)=TRUE,VLOOKUP(E1482,Store_VAM!B2:H273,{2}, FALSE),VLOOKUP(E1482,Store_SRP!B2:H110,{2}, FALSE)), VLOOKUP(E1482,Store_Showcase!B2:H144,{2}, FALSE))</f>
      </c>
      <c r="G1482">
        <v>687767</v>
      </c>
      <c r="H1482" t="s">
        <v>1118</v>
      </c>
      <c r="I1482" s="8" t="s">
        <v>2627</v>
      </c>
      <c r="J1482" t="s">
        <v>493</v>
      </c>
      <c r="K1482" s="8">
        <f>IF(J1482="PCK", I1482, 0)</f>
      </c>
      <c r="L1482" s="8">
        <f>IF(J1482="KLS", I1482, IF(J1482="PCK", I1482*VLOOKUP(G1482,Sku_Consolidated!A2:U957,21, FALSE),I1482*VLOOKUP(G1482,Sku_Consolidated!A2:U957,21, FALSE)))</f>
      </c>
      <c r="M1482" s="8">
        <f>IF(J1482="PCS", I1482, 0)</f>
      </c>
      <c r="N1482" s="8" t="s">
        <v>3068</v>
      </c>
      <c r="O1482" s="8">
        <f>N1482 * VLOOKUP(E1482&amp;VLOOKUP(G1482,Sku_Consolidated!A2:Q957,17,FALSE),Sku_CommRate!A2:E1002, 5, FALSE)</f>
      </c>
      <c r="P1482" s="8">
        <f>N1482 - O1482</f>
      </c>
      <c r="Q1482">
        <f>VLOOKUP(G1482,Sku_Consolidated!A2:G957,7, FALSE)</f>
      </c>
      <c r="R1482">
        <f>IF(IFERROR(VLOOKUP(E1482,Store_Showcase!B2:H144,7, FALSE), TRUE)=TRUE, IF(IFERROR(VLOOKUP(E1482,Store_SRP!B2:H110,7, FALSE), TRUE)=TRUE,VLOOKUP(E1482,Store_VAM!B2:H273,7, FALSE),VLOOKUP(E1482,Store_SRP!B2:H110,7, FALSE)), VLOOKUP(E1482,Store_Showcase!B2:H144,7, FALSE))</f>
      </c>
      <c r="S1482">
        <f>IF(IFERROR(VLOOKUP(E1482,Store_Showcase!B2:I144,8, FALSE), TRUE)=TRUE, IF(IFERROR(VLOOKUP(E1482,Store_SRP!B2:I110,8, FALSE), TRUE)=TRUE,VLOOKUP(E1482,Store_VAM!B2:I273,8, FALSE),VLOOKUP(E1482,Store_SRP!B2:I110,8, FALSE)), VLOOKUP(E1482,Store_Showcase!B2:I144,8, FALSE))</f>
      </c>
      <c r="T1482">
        <f>VLOOKUP(G1482,Sku_Consolidated!A2:R957,18,FALSE)</f>
      </c>
      <c r="U1482">
        <v>4806532531557</v>
      </c>
      <c r="V1482">
        <f>IF(VLOOKUP(G1482,Sku_Consolidated!A2:S957,19,FALSE)="SHOWCASE", VLOOKUP(E1482,Store_Showcase!B2:L144,11, FALSE), IF(VLOOKUP(G1482,Sku_Consolidated!A2:S957,19,FALSE)="VAM",VLOOKUP(E1482,Store_VAM!B2:L273,11, FALSE),VLOOKUP(E1482,Store_SRP!B2:L110,11, FALSE)))</f>
      </c>
      <c r="W1482">
        <f>VLOOKUP(G1482,Sku_Consolidated!A2:W957,11,FALSE)</f>
      </c>
      <c r="X1482">
        <f>VLOOKUP(G1482,Sku_Consolidated!A2:H957,8,FALSE)</f>
      </c>
      <c r="Y1482">
        <f>VLOOKUP(G1482,Sku_Consolidated!A2:I957,9,FALSE)</f>
      </c>
      <c r="Z1482" t="s">
        <v>38</v>
      </c>
      <c r="AA1482">
        <f>VLOOKUP(G1482,Sku_Consolidated!A2:E957,5,FALSE)</f>
      </c>
      <c r="AB1482">
        <f>IF(VLOOKUP(G1482,Sku_Consolidated!A2:S957,19,FALSE)="SHOWCASE", VLOOKUP(E1482,Store_Showcase!B2:N144,13, FALSE), IF(VLOOKUP(G1482,Sku_Consolidated!A2:S957,19,FALSE)="VAM",VLOOKUP(E1482,Store_VAM!B2:N273,13, FALSE),VLOOKUP(E1482,Store_SRP!B2:N110,13, FALSE)))</f>
      </c>
      <c r="AC1482">
        <f>IF(IFERROR(AB1482,TRUE)=TRUE, "-","OK")</f>
      </c>
      <c r="AD1482" s="8" t="s">
        <v>3069</v>
      </c>
      <c r="AE1482" s="8" t="s">
        <v>3070</v>
      </c>
      <c r="AF1482">
        <f>IF(IFERROR(VLOOKUP(E1482,Store_Showcase!B2:H144,{5}, FALSE), TRUE)=TRUE, IF(IFERROR(VLOOKUP(E1482,Store_SRP!B2:H110,{5}, FALSE), TRUE)=TRUE,VLOOKUP(E1482,Store_VAM!B2:H273,{5}, FALSE),VLOOKUP(E1482,Store_SRP!B2:H110,{5}, FALSE)), VLOOKUP(E1482,Store_Showcase!B2:H144,{5}, FALSE))</f>
      </c>
      <c r="AG1482">
        <f>IF(IFERROR(VLOOKUP(E1482,Store_Showcase!B2:H144,{6}, FALSE), TRUE)=TRUE, IF(IFERROR(VLOOKUP(E1482,Store_SRP!B2:H110,{6}, FALSE), TRUE)=TRUE,VLOOKUP(E1482,Store_VAM!B2:H273,{6}, FALSE),VLOOKUP(E1482,Store_SRP!B2:H110,{6}, FALSE)), VLOOKUP(E1482,Store_Showcase!B2:H144,{6}, FALSE))</f>
      </c>
      <c r="AH1482">
        <f>VLOOKUP(G1482,Sku_Consolidated!A2:R957,18,FALSE)</f>
      </c>
      <c r="AI1482">
        <f>VLOOKUP(G1482,Sku_Consolidated!A2:S957,19,FALSE)</f>
      </c>
      <c r="AJ1482">
        <f>VLOOKUP(G1482,Sku_Consolidated!A2:T957,20,FALSE)</f>
      </c>
    </row>
    <row r="1483" spans="1:36" x14ac:dyDescent="0.25">
      <c r="A1483">
        <v>2024</v>
      </c>
      <c r="B1483" t="s">
        <v>31</v>
      </c>
      <c r="C1483" t="s">
        <v>32</v>
      </c>
      <c r="D1483" t="s">
        <v>33</v>
      </c>
      <c r="E1483">
        <v>262</v>
      </c>
      <c r="F1483">
        <f>IF(IFERROR(VLOOKUP(E1483,Store_Showcase!B2:H144,{2}, FALSE), TRUE)=TRUE, IF(IFERROR(VLOOKUP(E1483,Store_SRP!B2:H110,{2}, FALSE), TRUE)=TRUE,VLOOKUP(E1483,Store_VAM!B2:H273,{2}, FALSE),VLOOKUP(E1483,Store_SRP!B2:H110,{2}, FALSE)), VLOOKUP(E1483,Store_Showcase!B2:H144,{2}, FALSE))</f>
      </c>
      <c r="G1483">
        <v>662375</v>
      </c>
      <c r="H1483" t="s">
        <v>1376</v>
      </c>
      <c r="I1483" s="8" t="s">
        <v>2006</v>
      </c>
      <c r="J1483" t="s">
        <v>493</v>
      </c>
      <c r="K1483" s="8">
        <f>IF(J1483="PCK", I1483, 0)</f>
      </c>
      <c r="L1483" s="8">
        <f>IF(J1483="KLS", I1483, IF(J1483="PCK", I1483*VLOOKUP(G1483,Sku_Consolidated!A2:U957,21, FALSE),I1483*VLOOKUP(G1483,Sku_Consolidated!A2:U957,21, FALSE)))</f>
      </c>
      <c r="M1483" s="8">
        <f>IF(J1483="PCS", I1483, 0)</f>
      </c>
      <c r="N1483" s="8" t="s">
        <v>3071</v>
      </c>
      <c r="O1483" s="8">
        <f>N1483 * VLOOKUP(E1483&amp;VLOOKUP(G1483,Sku_Consolidated!A2:Q957,17,FALSE),Sku_CommRate!A2:E1002, 5, FALSE)</f>
      </c>
      <c r="P1483" s="8">
        <f>N1483 - O1483</f>
      </c>
      <c r="Q1483">
        <f>VLOOKUP(G1483,Sku_Consolidated!A2:G957,7, FALSE)</f>
      </c>
      <c r="R1483">
        <f>IF(IFERROR(VLOOKUP(E1483,Store_Showcase!B2:H144,7, FALSE), TRUE)=TRUE, IF(IFERROR(VLOOKUP(E1483,Store_SRP!B2:H110,7, FALSE), TRUE)=TRUE,VLOOKUP(E1483,Store_VAM!B2:H273,7, FALSE),VLOOKUP(E1483,Store_SRP!B2:H110,7, FALSE)), VLOOKUP(E1483,Store_Showcase!B2:H144,7, FALSE))</f>
      </c>
      <c r="S1483">
        <f>IF(IFERROR(VLOOKUP(E1483,Store_Showcase!B2:I144,8, FALSE), TRUE)=TRUE, IF(IFERROR(VLOOKUP(E1483,Store_SRP!B2:I110,8, FALSE), TRUE)=TRUE,VLOOKUP(E1483,Store_VAM!B2:I273,8, FALSE),VLOOKUP(E1483,Store_SRP!B2:I110,8, FALSE)), VLOOKUP(E1483,Store_Showcase!B2:I144,8, FALSE))</f>
      </c>
      <c r="T1483">
        <f>VLOOKUP(G1483,Sku_Consolidated!A2:R957,18,FALSE)</f>
      </c>
      <c r="U1483">
        <v>4806532531601</v>
      </c>
      <c r="V1483">
        <f>IF(VLOOKUP(G1483,Sku_Consolidated!A2:S957,19,FALSE)="SHOWCASE", VLOOKUP(E1483,Store_Showcase!B2:L144,11, FALSE), IF(VLOOKUP(G1483,Sku_Consolidated!A2:S957,19,FALSE)="VAM",VLOOKUP(E1483,Store_VAM!B2:L273,11, FALSE),VLOOKUP(E1483,Store_SRP!B2:L110,11, FALSE)))</f>
      </c>
      <c r="W1483">
        <f>VLOOKUP(G1483,Sku_Consolidated!A2:W957,11,FALSE)</f>
      </c>
      <c r="X1483">
        <f>VLOOKUP(G1483,Sku_Consolidated!A2:H957,8,FALSE)</f>
      </c>
      <c r="Y1483">
        <f>VLOOKUP(G1483,Sku_Consolidated!A2:I957,9,FALSE)</f>
      </c>
      <c r="Z1483" t="s">
        <v>38</v>
      </c>
      <c r="AA1483">
        <f>VLOOKUP(G1483,Sku_Consolidated!A2:E957,5,FALSE)</f>
      </c>
      <c r="AB1483">
        <f>IF(VLOOKUP(G1483,Sku_Consolidated!A2:S957,19,FALSE)="SHOWCASE", VLOOKUP(E1483,Store_Showcase!B2:N144,13, FALSE), IF(VLOOKUP(G1483,Sku_Consolidated!A2:S957,19,FALSE)="VAM",VLOOKUP(E1483,Store_VAM!B2:N273,13, FALSE),VLOOKUP(E1483,Store_SRP!B2:N110,13, FALSE)))</f>
      </c>
      <c r="AC1483">
        <f>IF(IFERROR(AB1483,TRUE)=TRUE, "-","OK")</f>
      </c>
      <c r="AD1483" s="8" t="s">
        <v>3072</v>
      </c>
      <c r="AE1483" s="8" t="s">
        <v>3073</v>
      </c>
      <c r="AF1483">
        <f>IF(IFERROR(VLOOKUP(E1483,Store_Showcase!B2:H144,{5}, FALSE), TRUE)=TRUE, IF(IFERROR(VLOOKUP(E1483,Store_SRP!B2:H110,{5}, FALSE), TRUE)=TRUE,VLOOKUP(E1483,Store_VAM!B2:H273,{5}, FALSE),VLOOKUP(E1483,Store_SRP!B2:H110,{5}, FALSE)), VLOOKUP(E1483,Store_Showcase!B2:H144,{5}, FALSE))</f>
      </c>
      <c r="AG1483">
        <f>IF(IFERROR(VLOOKUP(E1483,Store_Showcase!B2:H144,{6}, FALSE), TRUE)=TRUE, IF(IFERROR(VLOOKUP(E1483,Store_SRP!B2:H110,{6}, FALSE), TRUE)=TRUE,VLOOKUP(E1483,Store_VAM!B2:H273,{6}, FALSE),VLOOKUP(E1483,Store_SRP!B2:H110,{6}, FALSE)), VLOOKUP(E1483,Store_Showcase!B2:H144,{6}, FALSE))</f>
      </c>
      <c r="AH1483">
        <f>VLOOKUP(G1483,Sku_Consolidated!A2:R957,18,FALSE)</f>
      </c>
      <c r="AI1483">
        <f>VLOOKUP(G1483,Sku_Consolidated!A2:S957,19,FALSE)</f>
      </c>
      <c r="AJ1483">
        <f>VLOOKUP(G1483,Sku_Consolidated!A2:T957,20,FALSE)</f>
      </c>
    </row>
    <row r="1484" spans="1:36" x14ac:dyDescent="0.25">
      <c r="A1484">
        <v>2024</v>
      </c>
      <c r="B1484" t="s">
        <v>31</v>
      </c>
      <c r="C1484" t="s">
        <v>32</v>
      </c>
      <c r="D1484" t="s">
        <v>33</v>
      </c>
      <c r="E1484">
        <v>251</v>
      </c>
      <c r="F1484">
        <f>IF(IFERROR(VLOOKUP(E1484,Store_Showcase!B2:H144,{2}, FALSE), TRUE)=TRUE, IF(IFERROR(VLOOKUP(E1484,Store_SRP!B2:H110,{2}, FALSE), TRUE)=TRUE,VLOOKUP(E1484,Store_VAM!B2:H273,{2}, FALSE),VLOOKUP(E1484,Store_SRP!B2:H110,{2}, FALSE)), VLOOKUP(E1484,Store_Showcase!B2:H144,{2}, FALSE))</f>
      </c>
      <c r="G1484">
        <v>662375</v>
      </c>
      <c r="H1484" t="s">
        <v>1376</v>
      </c>
      <c r="I1484" s="8" t="s">
        <v>2006</v>
      </c>
      <c r="J1484" t="s">
        <v>493</v>
      </c>
      <c r="K1484" s="8">
        <f>IF(J1484="PCK", I1484, 0)</f>
      </c>
      <c r="L1484" s="8">
        <f>IF(J1484="KLS", I1484, IF(J1484="PCK", I1484*VLOOKUP(G1484,Sku_Consolidated!A2:U957,21, FALSE),I1484*VLOOKUP(G1484,Sku_Consolidated!A2:U957,21, FALSE)))</f>
      </c>
      <c r="M1484" s="8">
        <f>IF(J1484="PCS", I1484, 0)</f>
      </c>
      <c r="N1484" s="8" t="s">
        <v>3071</v>
      </c>
      <c r="O1484" s="8">
        <f>N1484 * VLOOKUP(E1484&amp;VLOOKUP(G1484,Sku_Consolidated!A2:Q957,17,FALSE),Sku_CommRate!A2:E1002, 5, FALSE)</f>
      </c>
      <c r="P1484" s="8">
        <f>N1484 - O1484</f>
      </c>
      <c r="Q1484">
        <f>VLOOKUP(G1484,Sku_Consolidated!A2:G957,7, FALSE)</f>
      </c>
      <c r="R1484">
        <f>IF(IFERROR(VLOOKUP(E1484,Store_Showcase!B2:H144,7, FALSE), TRUE)=TRUE, IF(IFERROR(VLOOKUP(E1484,Store_SRP!B2:H110,7, FALSE), TRUE)=TRUE,VLOOKUP(E1484,Store_VAM!B2:H273,7, FALSE),VLOOKUP(E1484,Store_SRP!B2:H110,7, FALSE)), VLOOKUP(E1484,Store_Showcase!B2:H144,7, FALSE))</f>
      </c>
      <c r="S1484">
        <f>IF(IFERROR(VLOOKUP(E1484,Store_Showcase!B2:I144,8, FALSE), TRUE)=TRUE, IF(IFERROR(VLOOKUP(E1484,Store_SRP!B2:I110,8, FALSE), TRUE)=TRUE,VLOOKUP(E1484,Store_VAM!B2:I273,8, FALSE),VLOOKUP(E1484,Store_SRP!B2:I110,8, FALSE)), VLOOKUP(E1484,Store_Showcase!B2:I144,8, FALSE))</f>
      </c>
      <c r="T1484">
        <f>VLOOKUP(G1484,Sku_Consolidated!A2:R957,18,FALSE)</f>
      </c>
      <c r="U1484">
        <v>4806532531601</v>
      </c>
      <c r="V1484">
        <f>IF(VLOOKUP(G1484,Sku_Consolidated!A2:S957,19,FALSE)="SHOWCASE", VLOOKUP(E1484,Store_Showcase!B2:L144,11, FALSE), IF(VLOOKUP(G1484,Sku_Consolidated!A2:S957,19,FALSE)="VAM",VLOOKUP(E1484,Store_VAM!B2:L273,11, FALSE),VLOOKUP(E1484,Store_SRP!B2:L110,11, FALSE)))</f>
      </c>
      <c r="W1484">
        <f>VLOOKUP(G1484,Sku_Consolidated!A2:W957,11,FALSE)</f>
      </c>
      <c r="X1484">
        <f>VLOOKUP(G1484,Sku_Consolidated!A2:H957,8,FALSE)</f>
      </c>
      <c r="Y1484">
        <f>VLOOKUP(G1484,Sku_Consolidated!A2:I957,9,FALSE)</f>
      </c>
      <c r="Z1484" t="s">
        <v>38</v>
      </c>
      <c r="AA1484">
        <f>VLOOKUP(G1484,Sku_Consolidated!A2:E957,5,FALSE)</f>
      </c>
      <c r="AB1484">
        <f>IF(VLOOKUP(G1484,Sku_Consolidated!A2:S957,19,FALSE)="SHOWCASE", VLOOKUP(E1484,Store_Showcase!B2:N144,13, FALSE), IF(VLOOKUP(G1484,Sku_Consolidated!A2:S957,19,FALSE)="VAM",VLOOKUP(E1484,Store_VAM!B2:N273,13, FALSE),VLOOKUP(E1484,Store_SRP!B2:N110,13, FALSE)))</f>
      </c>
      <c r="AC1484">
        <f>IF(IFERROR(AB1484,TRUE)=TRUE, "-","OK")</f>
      </c>
      <c r="AD1484" s="8" t="s">
        <v>3072</v>
      </c>
      <c r="AE1484" s="8" t="s">
        <v>3073</v>
      </c>
      <c r="AF1484">
        <f>IF(IFERROR(VLOOKUP(E1484,Store_Showcase!B2:H144,{5}, FALSE), TRUE)=TRUE, IF(IFERROR(VLOOKUP(E1484,Store_SRP!B2:H110,{5}, FALSE), TRUE)=TRUE,VLOOKUP(E1484,Store_VAM!B2:H273,{5}, FALSE),VLOOKUP(E1484,Store_SRP!B2:H110,{5}, FALSE)), VLOOKUP(E1484,Store_Showcase!B2:H144,{5}, FALSE))</f>
      </c>
      <c r="AG1484">
        <f>IF(IFERROR(VLOOKUP(E1484,Store_Showcase!B2:H144,{6}, FALSE), TRUE)=TRUE, IF(IFERROR(VLOOKUP(E1484,Store_SRP!B2:H110,{6}, FALSE), TRUE)=TRUE,VLOOKUP(E1484,Store_VAM!B2:H273,{6}, FALSE),VLOOKUP(E1484,Store_SRP!B2:H110,{6}, FALSE)), VLOOKUP(E1484,Store_Showcase!B2:H144,{6}, FALSE))</f>
      </c>
      <c r="AH1484">
        <f>VLOOKUP(G1484,Sku_Consolidated!A2:R957,18,FALSE)</f>
      </c>
      <c r="AI1484">
        <f>VLOOKUP(G1484,Sku_Consolidated!A2:S957,19,FALSE)</f>
      </c>
      <c r="AJ1484">
        <f>VLOOKUP(G1484,Sku_Consolidated!A2:T957,20,FALSE)</f>
      </c>
    </row>
    <row r="1485" spans="1:36" x14ac:dyDescent="0.25">
      <c r="A1485">
        <v>2024</v>
      </c>
      <c r="B1485" t="s">
        <v>31</v>
      </c>
      <c r="C1485" t="s">
        <v>32</v>
      </c>
      <c r="D1485" t="s">
        <v>33</v>
      </c>
      <c r="E1485">
        <v>717</v>
      </c>
      <c r="F1485">
        <f>IF(IFERROR(VLOOKUP(E1485,Store_Showcase!B2:H144,{2}, FALSE), TRUE)=TRUE, IF(IFERROR(VLOOKUP(E1485,Store_SRP!B2:H110,{2}, FALSE), TRUE)=TRUE,VLOOKUP(E1485,Store_VAM!B2:H273,{2}, FALSE),VLOOKUP(E1485,Store_SRP!B2:H110,{2}, FALSE)), VLOOKUP(E1485,Store_Showcase!B2:H144,{2}, FALSE))</f>
      </c>
      <c r="G1485">
        <v>659591</v>
      </c>
      <c r="H1485" t="s">
        <v>1463</v>
      </c>
      <c r="I1485" s="8" t="s">
        <v>3074</v>
      </c>
      <c r="J1485" t="s">
        <v>36</v>
      </c>
      <c r="K1485" s="8">
        <f>IF(J1485="PCK", I1485, 0)</f>
      </c>
      <c r="L1485" s="8">
        <f>IF(J1485="KLS", I1485, IF(J1485="PCK", I1485*VLOOKUP(G1485,Sku_Consolidated!A2:U957,21, FALSE),I1485*VLOOKUP(G1485,Sku_Consolidated!A2:U957,21, FALSE)))</f>
      </c>
      <c r="M1485" s="8">
        <f>IF(J1485="PCS", I1485, 0)</f>
      </c>
      <c r="N1485" s="8" t="s">
        <v>3075</v>
      </c>
      <c r="O1485" s="8">
        <f>N1485 * VLOOKUP(E1485&amp;VLOOKUP(G1485,Sku_Consolidated!A2:Q957,17,FALSE),Sku_CommRate!A2:E1002, 5, FALSE)</f>
      </c>
      <c r="P1485" s="8">
        <f>N1485 - O1485</f>
      </c>
      <c r="Q1485">
        <f>VLOOKUP(G1485,Sku_Consolidated!A2:G957,7, FALSE)</f>
      </c>
      <c r="R1485">
        <f>IF(IFERROR(VLOOKUP(E1485,Store_Showcase!B2:H144,7, FALSE), TRUE)=TRUE, IF(IFERROR(VLOOKUP(E1485,Store_SRP!B2:H110,7, FALSE), TRUE)=TRUE,VLOOKUP(E1485,Store_VAM!B2:H273,7, FALSE),VLOOKUP(E1485,Store_SRP!B2:H110,7, FALSE)), VLOOKUP(E1485,Store_Showcase!B2:H144,7, FALSE))</f>
      </c>
      <c r="S1485">
        <f>IF(IFERROR(VLOOKUP(E1485,Store_Showcase!B2:I144,8, FALSE), TRUE)=TRUE, IF(IFERROR(VLOOKUP(E1485,Store_SRP!B2:I110,8, FALSE), TRUE)=TRUE,VLOOKUP(E1485,Store_VAM!B2:I273,8, FALSE),VLOOKUP(E1485,Store_SRP!B2:I110,8, FALSE)), VLOOKUP(E1485,Store_Showcase!B2:I144,8, FALSE))</f>
      </c>
      <c r="T1485">
        <f>VLOOKUP(G1485,Sku_Consolidated!A2:R957,18,FALSE)</f>
      </c>
      <c r="U1485">
        <v>7364</v>
      </c>
      <c r="V1485">
        <f>IF(VLOOKUP(G1485,Sku_Consolidated!A2:S957,19,FALSE)="SHOWCASE", VLOOKUP(E1485,Store_Showcase!B2:L144,11, FALSE), IF(VLOOKUP(G1485,Sku_Consolidated!A2:S957,19,FALSE)="VAM",VLOOKUP(E1485,Store_VAM!B2:L273,11, FALSE),VLOOKUP(E1485,Store_SRP!B2:L110,11, FALSE)))</f>
      </c>
      <c r="W1485">
        <f>VLOOKUP(G1485,Sku_Consolidated!A2:W957,11,FALSE)</f>
      </c>
      <c r="X1485">
        <f>VLOOKUP(G1485,Sku_Consolidated!A2:H957,8,FALSE)</f>
      </c>
      <c r="Y1485">
        <f>VLOOKUP(G1485,Sku_Consolidated!A2:I957,9,FALSE)</f>
      </c>
      <c r="Z1485" t="s">
        <v>38</v>
      </c>
      <c r="AA1485">
        <f>VLOOKUP(G1485,Sku_Consolidated!A2:E957,5,FALSE)</f>
      </c>
      <c r="AB1485">
        <f>IF(VLOOKUP(G1485,Sku_Consolidated!A2:S957,19,FALSE)="SHOWCASE", VLOOKUP(E1485,Store_Showcase!B2:N144,13, FALSE), IF(VLOOKUP(G1485,Sku_Consolidated!A2:S957,19,FALSE)="VAM",VLOOKUP(E1485,Store_VAM!B2:N273,13, FALSE),VLOOKUP(E1485,Store_SRP!B2:N110,13, FALSE)))</f>
      </c>
      <c r="AC1485">
        <f>IF(IFERROR(AB1485,TRUE)=TRUE, "-","OK")</f>
      </c>
      <c r="AD1485" s="8" t="s">
        <v>3075</v>
      </c>
      <c r="AE1485" s="8" t="s">
        <v>39</v>
      </c>
      <c r="AF1485">
        <f>IF(IFERROR(VLOOKUP(E1485,Store_Showcase!B2:H144,{5}, FALSE), TRUE)=TRUE, IF(IFERROR(VLOOKUP(E1485,Store_SRP!B2:H110,{5}, FALSE), TRUE)=TRUE,VLOOKUP(E1485,Store_VAM!B2:H273,{5}, FALSE),VLOOKUP(E1485,Store_SRP!B2:H110,{5}, FALSE)), VLOOKUP(E1485,Store_Showcase!B2:H144,{5}, FALSE))</f>
      </c>
      <c r="AG1485">
        <f>IF(IFERROR(VLOOKUP(E1485,Store_Showcase!B2:H144,{6}, FALSE), TRUE)=TRUE, IF(IFERROR(VLOOKUP(E1485,Store_SRP!B2:H110,{6}, FALSE), TRUE)=TRUE,VLOOKUP(E1485,Store_VAM!B2:H273,{6}, FALSE),VLOOKUP(E1485,Store_SRP!B2:H110,{6}, FALSE)), VLOOKUP(E1485,Store_Showcase!B2:H144,{6}, FALSE))</f>
      </c>
      <c r="AH1485">
        <f>VLOOKUP(G1485,Sku_Consolidated!A2:R957,18,FALSE)</f>
      </c>
      <c r="AI1485">
        <f>VLOOKUP(G1485,Sku_Consolidated!A2:S957,19,FALSE)</f>
      </c>
      <c r="AJ1485">
        <f>VLOOKUP(G1485,Sku_Consolidated!A2:T957,20,FALSE)</f>
      </c>
    </row>
    <row r="1486" spans="1:36" x14ac:dyDescent="0.25">
      <c r="A1486">
        <v>2024</v>
      </c>
      <c r="B1486" t="s">
        <v>31</v>
      </c>
      <c r="C1486" t="s">
        <v>32</v>
      </c>
      <c r="D1486" t="s">
        <v>33</v>
      </c>
      <c r="E1486">
        <v>814</v>
      </c>
      <c r="F1486">
        <f>IF(IFERROR(VLOOKUP(E1486,Store_Showcase!B2:H144,{2}, FALSE), TRUE)=TRUE, IF(IFERROR(VLOOKUP(E1486,Store_SRP!B2:H110,{2}, FALSE), TRUE)=TRUE,VLOOKUP(E1486,Store_VAM!B2:H273,{2}, FALSE),VLOOKUP(E1486,Store_SRP!B2:H110,{2}, FALSE)), VLOOKUP(E1486,Store_Showcase!B2:H144,{2}, FALSE))</f>
      </c>
      <c r="G1486">
        <v>655320</v>
      </c>
      <c r="H1486" t="s">
        <v>380</v>
      </c>
      <c r="I1486" s="8" t="s">
        <v>3076</v>
      </c>
      <c r="J1486" t="s">
        <v>36</v>
      </c>
      <c r="K1486" s="8">
        <f>IF(J1486="PCK", I1486, 0)</f>
      </c>
      <c r="L1486" s="8">
        <f>IF(J1486="KLS", I1486, IF(J1486="PCK", I1486*VLOOKUP(G1486,Sku_Consolidated!A2:U957,21, FALSE),I1486*VLOOKUP(G1486,Sku_Consolidated!A2:U957,21, FALSE)))</f>
      </c>
      <c r="M1486" s="8">
        <f>IF(J1486="PCS", I1486, 0)</f>
      </c>
      <c r="N1486" s="8" t="s">
        <v>3077</v>
      </c>
      <c r="O1486" s="8">
        <f>N1486 * VLOOKUP(E1486&amp;VLOOKUP(G1486,Sku_Consolidated!A2:Q957,17,FALSE),Sku_CommRate!A2:E1002, 5, FALSE)</f>
      </c>
      <c r="P1486" s="8">
        <f>N1486 - O1486</f>
      </c>
      <c r="Q1486">
        <f>VLOOKUP(G1486,Sku_Consolidated!A2:G957,7, FALSE)</f>
      </c>
      <c r="R1486">
        <f>IF(IFERROR(VLOOKUP(E1486,Store_Showcase!B2:H144,7, FALSE), TRUE)=TRUE, IF(IFERROR(VLOOKUP(E1486,Store_SRP!B2:H110,7, FALSE), TRUE)=TRUE,VLOOKUP(E1486,Store_VAM!B2:H273,7, FALSE),VLOOKUP(E1486,Store_SRP!B2:H110,7, FALSE)), VLOOKUP(E1486,Store_Showcase!B2:H144,7, FALSE))</f>
      </c>
      <c r="S1486">
        <f>IF(IFERROR(VLOOKUP(E1486,Store_Showcase!B2:I144,8, FALSE), TRUE)=TRUE, IF(IFERROR(VLOOKUP(E1486,Store_SRP!B2:I110,8, FALSE), TRUE)=TRUE,VLOOKUP(E1486,Store_VAM!B2:I273,8, FALSE),VLOOKUP(E1486,Store_SRP!B2:I110,8, FALSE)), VLOOKUP(E1486,Store_Showcase!B2:I144,8, FALSE))</f>
      </c>
      <c r="T1486">
        <f>VLOOKUP(G1486,Sku_Consolidated!A2:R957,18,FALSE)</f>
      </c>
      <c r="U1486">
        <v>6245</v>
      </c>
      <c r="V1486">
        <f>IF(VLOOKUP(G1486,Sku_Consolidated!A2:S957,19,FALSE)="SHOWCASE", VLOOKUP(E1486,Store_Showcase!B2:L144,11, FALSE), IF(VLOOKUP(G1486,Sku_Consolidated!A2:S957,19,FALSE)="VAM",VLOOKUP(E1486,Store_VAM!B2:L273,11, FALSE),VLOOKUP(E1486,Store_SRP!B2:L110,11, FALSE)))</f>
      </c>
      <c r="W1486">
        <f>VLOOKUP(G1486,Sku_Consolidated!A2:W957,11,FALSE)</f>
      </c>
      <c r="X1486">
        <f>VLOOKUP(G1486,Sku_Consolidated!A2:H957,8,FALSE)</f>
      </c>
      <c r="Y1486">
        <f>VLOOKUP(G1486,Sku_Consolidated!A2:I957,9,FALSE)</f>
      </c>
      <c r="Z1486" t="s">
        <v>38</v>
      </c>
      <c r="AA1486">
        <f>VLOOKUP(G1486,Sku_Consolidated!A2:E957,5,FALSE)</f>
      </c>
      <c r="AB1486">
        <f>IF(VLOOKUP(G1486,Sku_Consolidated!A2:S957,19,FALSE)="SHOWCASE", VLOOKUP(E1486,Store_Showcase!B2:N144,13, FALSE), IF(VLOOKUP(G1486,Sku_Consolidated!A2:S957,19,FALSE)="VAM",VLOOKUP(E1486,Store_VAM!B2:N273,13, FALSE),VLOOKUP(E1486,Store_SRP!B2:N110,13, FALSE)))</f>
      </c>
      <c r="AC1486">
        <f>IF(IFERROR(AB1486,TRUE)=TRUE, "-","OK")</f>
      </c>
      <c r="AD1486" s="8" t="s">
        <v>3077</v>
      </c>
      <c r="AE1486" s="8" t="s">
        <v>39</v>
      </c>
      <c r="AF1486">
        <f>IF(IFERROR(VLOOKUP(E1486,Store_Showcase!B2:H144,{5}, FALSE), TRUE)=TRUE, IF(IFERROR(VLOOKUP(E1486,Store_SRP!B2:H110,{5}, FALSE), TRUE)=TRUE,VLOOKUP(E1486,Store_VAM!B2:H273,{5}, FALSE),VLOOKUP(E1486,Store_SRP!B2:H110,{5}, FALSE)), VLOOKUP(E1486,Store_Showcase!B2:H144,{5}, FALSE))</f>
      </c>
      <c r="AG1486">
        <f>IF(IFERROR(VLOOKUP(E1486,Store_Showcase!B2:H144,{6}, FALSE), TRUE)=TRUE, IF(IFERROR(VLOOKUP(E1486,Store_SRP!B2:H110,{6}, FALSE), TRUE)=TRUE,VLOOKUP(E1486,Store_VAM!B2:H273,{6}, FALSE),VLOOKUP(E1486,Store_SRP!B2:H110,{6}, FALSE)), VLOOKUP(E1486,Store_Showcase!B2:H144,{6}, FALSE))</f>
      </c>
      <c r="AH1486">
        <f>VLOOKUP(G1486,Sku_Consolidated!A2:R957,18,FALSE)</f>
      </c>
      <c r="AI1486">
        <f>VLOOKUP(G1486,Sku_Consolidated!A2:S957,19,FALSE)</f>
      </c>
      <c r="AJ1486">
        <f>VLOOKUP(G1486,Sku_Consolidated!A2:T957,20,FALSE)</f>
      </c>
    </row>
    <row r="1487" spans="1:36" x14ac:dyDescent="0.25">
      <c r="A1487">
        <v>2024</v>
      </c>
      <c r="B1487" t="s">
        <v>31</v>
      </c>
      <c r="C1487" t="s">
        <v>32</v>
      </c>
      <c r="D1487" t="s">
        <v>33</v>
      </c>
      <c r="E1487">
        <v>266</v>
      </c>
      <c r="F1487">
        <f>IF(IFERROR(VLOOKUP(E1487,Store_Showcase!B2:H144,{2}, FALSE), TRUE)=TRUE, IF(IFERROR(VLOOKUP(E1487,Store_SRP!B2:H110,{2}, FALSE), TRUE)=TRUE,VLOOKUP(E1487,Store_VAM!B2:H273,{2}, FALSE),VLOOKUP(E1487,Store_SRP!B2:H110,{2}, FALSE)), VLOOKUP(E1487,Store_Showcase!B2:H144,{2}, FALSE))</f>
      </c>
      <c r="G1487">
        <v>655707</v>
      </c>
      <c r="H1487" t="s">
        <v>495</v>
      </c>
      <c r="I1487" s="8" t="s">
        <v>3078</v>
      </c>
      <c r="J1487" t="s">
        <v>36</v>
      </c>
      <c r="K1487" s="8">
        <f>IF(J1487="PCK", I1487, 0)</f>
      </c>
      <c r="L1487" s="8">
        <f>IF(J1487="KLS", I1487, IF(J1487="PCK", I1487*VLOOKUP(G1487,Sku_Consolidated!A2:U957,21, FALSE),I1487*VLOOKUP(G1487,Sku_Consolidated!A2:U957,21, FALSE)))</f>
      </c>
      <c r="M1487" s="8">
        <f>IF(J1487="PCS", I1487, 0)</f>
      </c>
      <c r="N1487" s="8" t="s">
        <v>3079</v>
      </c>
      <c r="O1487" s="8">
        <f>N1487 * VLOOKUP(E1487&amp;VLOOKUP(G1487,Sku_Consolidated!A2:Q957,17,FALSE),Sku_CommRate!A2:E1002, 5, FALSE)</f>
      </c>
      <c r="P1487" s="8">
        <f>N1487 - O1487</f>
      </c>
      <c r="Q1487">
        <f>VLOOKUP(G1487,Sku_Consolidated!A2:G957,7, FALSE)</f>
      </c>
      <c r="R1487">
        <f>IF(IFERROR(VLOOKUP(E1487,Store_Showcase!B2:H144,7, FALSE), TRUE)=TRUE, IF(IFERROR(VLOOKUP(E1487,Store_SRP!B2:H110,7, FALSE), TRUE)=TRUE,VLOOKUP(E1487,Store_VAM!B2:H273,7, FALSE),VLOOKUP(E1487,Store_SRP!B2:H110,7, FALSE)), VLOOKUP(E1487,Store_Showcase!B2:H144,7, FALSE))</f>
      </c>
      <c r="S1487">
        <f>IF(IFERROR(VLOOKUP(E1487,Store_Showcase!B2:I144,8, FALSE), TRUE)=TRUE, IF(IFERROR(VLOOKUP(E1487,Store_SRP!B2:I110,8, FALSE), TRUE)=TRUE,VLOOKUP(E1487,Store_VAM!B2:I273,8, FALSE),VLOOKUP(E1487,Store_SRP!B2:I110,8, FALSE)), VLOOKUP(E1487,Store_Showcase!B2:I144,8, FALSE))</f>
      </c>
      <c r="T1487">
        <f>VLOOKUP(G1487,Sku_Consolidated!A2:R957,18,FALSE)</f>
      </c>
      <c r="U1487">
        <v>6435</v>
      </c>
      <c r="V1487">
        <f>IF(VLOOKUP(G1487,Sku_Consolidated!A2:S957,19,FALSE)="SHOWCASE", VLOOKUP(E1487,Store_Showcase!B2:L144,11, FALSE), IF(VLOOKUP(G1487,Sku_Consolidated!A2:S957,19,FALSE)="VAM",VLOOKUP(E1487,Store_VAM!B2:L273,11, FALSE),VLOOKUP(E1487,Store_SRP!B2:L110,11, FALSE)))</f>
      </c>
      <c r="W1487">
        <f>VLOOKUP(G1487,Sku_Consolidated!A2:W957,11,FALSE)</f>
      </c>
      <c r="X1487">
        <f>VLOOKUP(G1487,Sku_Consolidated!A2:H957,8,FALSE)</f>
      </c>
      <c r="Y1487">
        <f>VLOOKUP(G1487,Sku_Consolidated!A2:I957,9,FALSE)</f>
      </c>
      <c r="Z1487" t="s">
        <v>38</v>
      </c>
      <c r="AA1487">
        <f>VLOOKUP(G1487,Sku_Consolidated!A2:E957,5,FALSE)</f>
      </c>
      <c r="AB1487">
        <f>IF(VLOOKUP(G1487,Sku_Consolidated!A2:S957,19,FALSE)="SHOWCASE", VLOOKUP(E1487,Store_Showcase!B2:N144,13, FALSE), IF(VLOOKUP(G1487,Sku_Consolidated!A2:S957,19,FALSE)="VAM",VLOOKUP(E1487,Store_VAM!B2:N273,13, FALSE),VLOOKUP(E1487,Store_SRP!B2:N110,13, FALSE)))</f>
      </c>
      <c r="AC1487">
        <f>IF(IFERROR(AB1487,TRUE)=TRUE, "-","OK")</f>
      </c>
      <c r="AD1487" s="8" t="s">
        <v>3079</v>
      </c>
      <c r="AE1487" s="8" t="s">
        <v>39</v>
      </c>
      <c r="AF1487">
        <f>IF(IFERROR(VLOOKUP(E1487,Store_Showcase!B2:H144,{5}, FALSE), TRUE)=TRUE, IF(IFERROR(VLOOKUP(E1487,Store_SRP!B2:H110,{5}, FALSE), TRUE)=TRUE,VLOOKUP(E1487,Store_VAM!B2:H273,{5}, FALSE),VLOOKUP(E1487,Store_SRP!B2:H110,{5}, FALSE)), VLOOKUP(E1487,Store_Showcase!B2:H144,{5}, FALSE))</f>
      </c>
      <c r="AG1487">
        <f>IF(IFERROR(VLOOKUP(E1487,Store_Showcase!B2:H144,{6}, FALSE), TRUE)=TRUE, IF(IFERROR(VLOOKUP(E1487,Store_SRP!B2:H110,{6}, FALSE), TRUE)=TRUE,VLOOKUP(E1487,Store_VAM!B2:H273,{6}, FALSE),VLOOKUP(E1487,Store_SRP!B2:H110,{6}, FALSE)), VLOOKUP(E1487,Store_Showcase!B2:H144,{6}, FALSE))</f>
      </c>
      <c r="AH1487">
        <f>VLOOKUP(G1487,Sku_Consolidated!A2:R957,18,FALSE)</f>
      </c>
      <c r="AI1487">
        <f>VLOOKUP(G1487,Sku_Consolidated!A2:S957,19,FALSE)</f>
      </c>
      <c r="AJ1487">
        <f>VLOOKUP(G1487,Sku_Consolidated!A2:T957,20,FALSE)</f>
      </c>
    </row>
    <row r="1488" spans="1:36" x14ac:dyDescent="0.25">
      <c r="A1488">
        <v>2024</v>
      </c>
      <c r="B1488" t="s">
        <v>31</v>
      </c>
      <c r="C1488" t="s">
        <v>32</v>
      </c>
      <c r="D1488" t="s">
        <v>33</v>
      </c>
      <c r="E1488">
        <v>468</v>
      </c>
      <c r="F1488">
        <f>IF(IFERROR(VLOOKUP(E1488,Store_Showcase!B2:H144,{2}, FALSE), TRUE)=TRUE, IF(IFERROR(VLOOKUP(E1488,Store_SRP!B2:H110,{2}, FALSE), TRUE)=TRUE,VLOOKUP(E1488,Store_VAM!B2:H273,{2}, FALSE),VLOOKUP(E1488,Store_SRP!B2:H110,{2}, FALSE)), VLOOKUP(E1488,Store_Showcase!B2:H144,{2}, FALSE))</f>
      </c>
      <c r="G1488">
        <v>655733</v>
      </c>
      <c r="H1488" t="s">
        <v>1880</v>
      </c>
      <c r="I1488" s="8" t="s">
        <v>3080</v>
      </c>
      <c r="J1488" t="s">
        <v>36</v>
      </c>
      <c r="K1488" s="8">
        <f>IF(J1488="PCK", I1488, 0)</f>
      </c>
      <c r="L1488" s="8">
        <f>IF(J1488="KLS", I1488, IF(J1488="PCK", I1488*VLOOKUP(G1488,Sku_Consolidated!A2:U957,21, FALSE),I1488*VLOOKUP(G1488,Sku_Consolidated!A2:U957,21, FALSE)))</f>
      </c>
      <c r="M1488" s="8">
        <f>IF(J1488="PCS", I1488, 0)</f>
      </c>
      <c r="N1488" s="8" t="s">
        <v>3081</v>
      </c>
      <c r="O1488" s="8">
        <f>N1488 * VLOOKUP(E1488&amp;VLOOKUP(G1488,Sku_Consolidated!A2:Q957,17,FALSE),Sku_CommRate!A2:E1002, 5, FALSE)</f>
      </c>
      <c r="P1488" s="8">
        <f>N1488 - O1488</f>
      </c>
      <c r="Q1488">
        <f>VLOOKUP(G1488,Sku_Consolidated!A2:G957,7, FALSE)</f>
      </c>
      <c r="R1488">
        <f>IF(IFERROR(VLOOKUP(E1488,Store_Showcase!B2:H144,7, FALSE), TRUE)=TRUE, IF(IFERROR(VLOOKUP(E1488,Store_SRP!B2:H110,7, FALSE), TRUE)=TRUE,VLOOKUP(E1488,Store_VAM!B2:H273,7, FALSE),VLOOKUP(E1488,Store_SRP!B2:H110,7, FALSE)), VLOOKUP(E1488,Store_Showcase!B2:H144,7, FALSE))</f>
      </c>
      <c r="S1488">
        <f>IF(IFERROR(VLOOKUP(E1488,Store_Showcase!B2:I144,8, FALSE), TRUE)=TRUE, IF(IFERROR(VLOOKUP(E1488,Store_SRP!B2:I110,8, FALSE), TRUE)=TRUE,VLOOKUP(E1488,Store_VAM!B2:I273,8, FALSE),VLOOKUP(E1488,Store_SRP!B2:I110,8, FALSE)), VLOOKUP(E1488,Store_Showcase!B2:I144,8, FALSE))</f>
      </c>
      <c r="T1488">
        <f>VLOOKUP(G1488,Sku_Consolidated!A2:R957,18,FALSE)</f>
      </c>
      <c r="U1488">
        <v>6454</v>
      </c>
      <c r="V1488">
        <f>IF(VLOOKUP(G1488,Sku_Consolidated!A2:S957,19,FALSE)="SHOWCASE", VLOOKUP(E1488,Store_Showcase!B2:L144,11, FALSE), IF(VLOOKUP(G1488,Sku_Consolidated!A2:S957,19,FALSE)="VAM",VLOOKUP(E1488,Store_VAM!B2:L273,11, FALSE),VLOOKUP(E1488,Store_SRP!B2:L110,11, FALSE)))</f>
      </c>
      <c r="W1488">
        <f>VLOOKUP(G1488,Sku_Consolidated!A2:W957,11,FALSE)</f>
      </c>
      <c r="X1488">
        <f>VLOOKUP(G1488,Sku_Consolidated!A2:H957,8,FALSE)</f>
      </c>
      <c r="Y1488">
        <f>VLOOKUP(G1488,Sku_Consolidated!A2:I957,9,FALSE)</f>
      </c>
      <c r="Z1488" t="s">
        <v>38</v>
      </c>
      <c r="AA1488">
        <f>VLOOKUP(G1488,Sku_Consolidated!A2:E957,5,FALSE)</f>
      </c>
      <c r="AB1488">
        <f>IF(VLOOKUP(G1488,Sku_Consolidated!A2:S957,19,FALSE)="SHOWCASE", VLOOKUP(E1488,Store_Showcase!B2:N144,13, FALSE), IF(VLOOKUP(G1488,Sku_Consolidated!A2:S957,19,FALSE)="VAM",VLOOKUP(E1488,Store_VAM!B2:N273,13, FALSE),VLOOKUP(E1488,Store_SRP!B2:N110,13, FALSE)))</f>
      </c>
      <c r="AC1488">
        <f>IF(IFERROR(AB1488,TRUE)=TRUE, "-","OK")</f>
      </c>
      <c r="AD1488" s="8" t="s">
        <v>3081</v>
      </c>
      <c r="AE1488" s="8" t="s">
        <v>39</v>
      </c>
      <c r="AF1488">
        <f>IF(IFERROR(VLOOKUP(E1488,Store_Showcase!B2:H144,{5}, FALSE), TRUE)=TRUE, IF(IFERROR(VLOOKUP(E1488,Store_SRP!B2:H110,{5}, FALSE), TRUE)=TRUE,VLOOKUP(E1488,Store_VAM!B2:H273,{5}, FALSE),VLOOKUP(E1488,Store_SRP!B2:H110,{5}, FALSE)), VLOOKUP(E1488,Store_Showcase!B2:H144,{5}, FALSE))</f>
      </c>
      <c r="AG1488">
        <f>IF(IFERROR(VLOOKUP(E1488,Store_Showcase!B2:H144,{6}, FALSE), TRUE)=TRUE, IF(IFERROR(VLOOKUP(E1488,Store_SRP!B2:H110,{6}, FALSE), TRUE)=TRUE,VLOOKUP(E1488,Store_VAM!B2:H273,{6}, FALSE),VLOOKUP(E1488,Store_SRP!B2:H110,{6}, FALSE)), VLOOKUP(E1488,Store_Showcase!B2:H144,{6}, FALSE))</f>
      </c>
      <c r="AH1488">
        <f>VLOOKUP(G1488,Sku_Consolidated!A2:R957,18,FALSE)</f>
      </c>
      <c r="AI1488">
        <f>VLOOKUP(G1488,Sku_Consolidated!A2:S957,19,FALSE)</f>
      </c>
      <c r="AJ1488">
        <f>VLOOKUP(G1488,Sku_Consolidated!A2:T957,20,FALSE)</f>
      </c>
    </row>
    <row r="1489" spans="1:36" x14ac:dyDescent="0.25">
      <c r="A1489">
        <v>2024</v>
      </c>
      <c r="B1489" t="s">
        <v>31</v>
      </c>
      <c r="C1489" t="s">
        <v>32</v>
      </c>
      <c r="D1489" t="s">
        <v>33</v>
      </c>
      <c r="E1489">
        <v>4019</v>
      </c>
      <c r="F1489">
        <f>IF(IFERROR(VLOOKUP(E1489,Store_Showcase!B2:H144,{2}, FALSE), TRUE)=TRUE, IF(IFERROR(VLOOKUP(E1489,Store_SRP!B2:H110,{2}, FALSE), TRUE)=TRUE,VLOOKUP(E1489,Store_VAM!B2:H273,{2}, FALSE),VLOOKUP(E1489,Store_SRP!B2:H110,{2}, FALSE)), VLOOKUP(E1489,Store_Showcase!B2:H144,{2}, FALSE))</f>
      </c>
      <c r="G1489">
        <v>655750</v>
      </c>
      <c r="H1489" t="s">
        <v>1204</v>
      </c>
      <c r="I1489" s="8" t="s">
        <v>3082</v>
      </c>
      <c r="J1489" t="s">
        <v>36</v>
      </c>
      <c r="K1489" s="8">
        <f>IF(J1489="PCK", I1489, 0)</f>
      </c>
      <c r="L1489" s="8">
        <f>IF(J1489="KLS", I1489, IF(J1489="PCK", I1489*VLOOKUP(G1489,Sku_Consolidated!A2:U957,21, FALSE),I1489*VLOOKUP(G1489,Sku_Consolidated!A2:U957,21, FALSE)))</f>
      </c>
      <c r="M1489" s="8">
        <f>IF(J1489="PCS", I1489, 0)</f>
      </c>
      <c r="N1489" s="8" t="s">
        <v>3083</v>
      </c>
      <c r="O1489" s="8">
        <f>N1489 * VLOOKUP(E1489&amp;VLOOKUP(G1489,Sku_Consolidated!A2:Q957,17,FALSE),Sku_CommRate!A2:E1002, 5, FALSE)</f>
      </c>
      <c r="P1489" s="8">
        <f>N1489 - O1489</f>
      </c>
      <c r="Q1489">
        <f>VLOOKUP(G1489,Sku_Consolidated!A2:G957,7, FALSE)</f>
      </c>
      <c r="R1489">
        <f>IF(IFERROR(VLOOKUP(E1489,Store_Showcase!B2:H144,7, FALSE), TRUE)=TRUE, IF(IFERROR(VLOOKUP(E1489,Store_SRP!B2:H110,7, FALSE), TRUE)=TRUE,VLOOKUP(E1489,Store_VAM!B2:H273,7, FALSE),VLOOKUP(E1489,Store_SRP!B2:H110,7, FALSE)), VLOOKUP(E1489,Store_Showcase!B2:H144,7, FALSE))</f>
      </c>
      <c r="S1489">
        <f>IF(IFERROR(VLOOKUP(E1489,Store_Showcase!B2:I144,8, FALSE), TRUE)=TRUE, IF(IFERROR(VLOOKUP(E1489,Store_SRP!B2:I110,8, FALSE), TRUE)=TRUE,VLOOKUP(E1489,Store_VAM!B2:I273,8, FALSE),VLOOKUP(E1489,Store_SRP!B2:I110,8, FALSE)), VLOOKUP(E1489,Store_Showcase!B2:I144,8, FALSE))</f>
      </c>
      <c r="T1489">
        <f>VLOOKUP(G1489,Sku_Consolidated!A2:R957,18,FALSE)</f>
      </c>
      <c r="U1489">
        <v>6467</v>
      </c>
      <c r="V1489">
        <f>IF(VLOOKUP(G1489,Sku_Consolidated!A2:S957,19,FALSE)="SHOWCASE", VLOOKUP(E1489,Store_Showcase!B2:L144,11, FALSE), IF(VLOOKUP(G1489,Sku_Consolidated!A2:S957,19,FALSE)="VAM",VLOOKUP(E1489,Store_VAM!B2:L273,11, FALSE),VLOOKUP(E1489,Store_SRP!B2:L110,11, FALSE)))</f>
      </c>
      <c r="W1489">
        <f>VLOOKUP(G1489,Sku_Consolidated!A2:W957,11,FALSE)</f>
      </c>
      <c r="X1489">
        <f>VLOOKUP(G1489,Sku_Consolidated!A2:H957,8,FALSE)</f>
      </c>
      <c r="Y1489">
        <f>VLOOKUP(G1489,Sku_Consolidated!A2:I957,9,FALSE)</f>
      </c>
      <c r="Z1489" t="s">
        <v>38</v>
      </c>
      <c r="AA1489">
        <f>VLOOKUP(G1489,Sku_Consolidated!A2:E957,5,FALSE)</f>
      </c>
      <c r="AB1489">
        <f>IF(VLOOKUP(G1489,Sku_Consolidated!A2:S957,19,FALSE)="SHOWCASE", VLOOKUP(E1489,Store_Showcase!B2:N144,13, FALSE), IF(VLOOKUP(G1489,Sku_Consolidated!A2:S957,19,FALSE)="VAM",VLOOKUP(E1489,Store_VAM!B2:N273,13, FALSE),VLOOKUP(E1489,Store_SRP!B2:N110,13, FALSE)))</f>
      </c>
      <c r="AC1489">
        <f>IF(IFERROR(AB1489,TRUE)=TRUE, "-","OK")</f>
      </c>
      <c r="AD1489" s="8" t="s">
        <v>3083</v>
      </c>
      <c r="AE1489" s="8" t="s">
        <v>39</v>
      </c>
      <c r="AF1489">
        <f>IF(IFERROR(VLOOKUP(E1489,Store_Showcase!B2:H144,{5}, FALSE), TRUE)=TRUE, IF(IFERROR(VLOOKUP(E1489,Store_SRP!B2:H110,{5}, FALSE), TRUE)=TRUE,VLOOKUP(E1489,Store_VAM!B2:H273,{5}, FALSE),VLOOKUP(E1489,Store_SRP!B2:H110,{5}, FALSE)), VLOOKUP(E1489,Store_Showcase!B2:H144,{5}, FALSE))</f>
      </c>
      <c r="AG1489">
        <f>IF(IFERROR(VLOOKUP(E1489,Store_Showcase!B2:H144,{6}, FALSE), TRUE)=TRUE, IF(IFERROR(VLOOKUP(E1489,Store_SRP!B2:H110,{6}, FALSE), TRUE)=TRUE,VLOOKUP(E1489,Store_VAM!B2:H273,{6}, FALSE),VLOOKUP(E1489,Store_SRP!B2:H110,{6}, FALSE)), VLOOKUP(E1489,Store_Showcase!B2:H144,{6}, FALSE))</f>
      </c>
      <c r="AH1489">
        <f>VLOOKUP(G1489,Sku_Consolidated!A2:R957,18,FALSE)</f>
      </c>
      <c r="AI1489">
        <f>VLOOKUP(G1489,Sku_Consolidated!A2:S957,19,FALSE)</f>
      </c>
      <c r="AJ1489">
        <f>VLOOKUP(G1489,Sku_Consolidated!A2:T957,20,FALSE)</f>
      </c>
    </row>
    <row r="1490" spans="1:36" x14ac:dyDescent="0.25">
      <c r="A1490">
        <v>2024</v>
      </c>
      <c r="B1490" t="s">
        <v>31</v>
      </c>
      <c r="C1490" t="s">
        <v>32</v>
      </c>
      <c r="D1490" t="s">
        <v>33</v>
      </c>
      <c r="E1490">
        <v>496</v>
      </c>
      <c r="F1490">
        <f>IF(IFERROR(VLOOKUP(E1490,Store_Showcase!B2:H144,{2}, FALSE), TRUE)=TRUE, IF(IFERROR(VLOOKUP(E1490,Store_SRP!B2:H110,{2}, FALSE), TRUE)=TRUE,VLOOKUP(E1490,Store_VAM!B2:H273,{2}, FALSE),VLOOKUP(E1490,Store_SRP!B2:H110,{2}, FALSE)), VLOOKUP(E1490,Store_Showcase!B2:H144,{2}, FALSE))</f>
      </c>
      <c r="G1490">
        <v>655731</v>
      </c>
      <c r="H1490" t="s">
        <v>771</v>
      </c>
      <c r="I1490" s="8" t="s">
        <v>3084</v>
      </c>
      <c r="J1490" t="s">
        <v>36</v>
      </c>
      <c r="K1490" s="8">
        <f>IF(J1490="PCK", I1490, 0)</f>
      </c>
      <c r="L1490" s="8">
        <f>IF(J1490="KLS", I1490, IF(J1490="PCK", I1490*VLOOKUP(G1490,Sku_Consolidated!A2:U957,21, FALSE),I1490*VLOOKUP(G1490,Sku_Consolidated!A2:U957,21, FALSE)))</f>
      </c>
      <c r="M1490" s="8">
        <f>IF(J1490="PCS", I1490, 0)</f>
      </c>
      <c r="N1490" s="8" t="s">
        <v>3085</v>
      </c>
      <c r="O1490" s="8">
        <f>N1490 * VLOOKUP(E1490&amp;VLOOKUP(G1490,Sku_Consolidated!A2:Q957,17,FALSE),Sku_CommRate!A2:E1002, 5, FALSE)</f>
      </c>
      <c r="P1490" s="8">
        <f>N1490 - O1490</f>
      </c>
      <c r="Q1490">
        <f>VLOOKUP(G1490,Sku_Consolidated!A2:G957,7, FALSE)</f>
      </c>
      <c r="R1490">
        <f>IF(IFERROR(VLOOKUP(E1490,Store_Showcase!B2:H144,7, FALSE), TRUE)=TRUE, IF(IFERROR(VLOOKUP(E1490,Store_SRP!B2:H110,7, FALSE), TRUE)=TRUE,VLOOKUP(E1490,Store_VAM!B2:H273,7, FALSE),VLOOKUP(E1490,Store_SRP!B2:H110,7, FALSE)), VLOOKUP(E1490,Store_Showcase!B2:H144,7, FALSE))</f>
      </c>
      <c r="S1490">
        <f>IF(IFERROR(VLOOKUP(E1490,Store_Showcase!B2:I144,8, FALSE), TRUE)=TRUE, IF(IFERROR(VLOOKUP(E1490,Store_SRP!B2:I110,8, FALSE), TRUE)=TRUE,VLOOKUP(E1490,Store_VAM!B2:I273,8, FALSE),VLOOKUP(E1490,Store_SRP!B2:I110,8, FALSE)), VLOOKUP(E1490,Store_Showcase!B2:I144,8, FALSE))</f>
      </c>
      <c r="T1490">
        <f>VLOOKUP(G1490,Sku_Consolidated!A2:R957,18,FALSE)</f>
      </c>
      <c r="U1490">
        <v>6452</v>
      </c>
      <c r="V1490">
        <f>IF(VLOOKUP(G1490,Sku_Consolidated!A2:S957,19,FALSE)="SHOWCASE", VLOOKUP(E1490,Store_Showcase!B2:L144,11, FALSE), IF(VLOOKUP(G1490,Sku_Consolidated!A2:S957,19,FALSE)="VAM",VLOOKUP(E1490,Store_VAM!B2:L273,11, FALSE),VLOOKUP(E1490,Store_SRP!B2:L110,11, FALSE)))</f>
      </c>
      <c r="W1490">
        <f>VLOOKUP(G1490,Sku_Consolidated!A2:W957,11,FALSE)</f>
      </c>
      <c r="X1490">
        <f>VLOOKUP(G1490,Sku_Consolidated!A2:H957,8,FALSE)</f>
      </c>
      <c r="Y1490">
        <f>VLOOKUP(G1490,Sku_Consolidated!A2:I957,9,FALSE)</f>
      </c>
      <c r="Z1490" t="s">
        <v>38</v>
      </c>
      <c r="AA1490">
        <f>VLOOKUP(G1490,Sku_Consolidated!A2:E957,5,FALSE)</f>
      </c>
      <c r="AB1490">
        <f>IF(VLOOKUP(G1490,Sku_Consolidated!A2:S957,19,FALSE)="SHOWCASE", VLOOKUP(E1490,Store_Showcase!B2:N144,13, FALSE), IF(VLOOKUP(G1490,Sku_Consolidated!A2:S957,19,FALSE)="VAM",VLOOKUP(E1490,Store_VAM!B2:N273,13, FALSE),VLOOKUP(E1490,Store_SRP!B2:N110,13, FALSE)))</f>
      </c>
      <c r="AC1490">
        <f>IF(IFERROR(AB1490,TRUE)=TRUE, "-","OK")</f>
      </c>
      <c r="AD1490" s="8" t="s">
        <v>3085</v>
      </c>
      <c r="AE1490" s="8" t="s">
        <v>39</v>
      </c>
      <c r="AF1490">
        <f>IF(IFERROR(VLOOKUP(E1490,Store_Showcase!B2:H144,{5}, FALSE), TRUE)=TRUE, IF(IFERROR(VLOOKUP(E1490,Store_SRP!B2:H110,{5}, FALSE), TRUE)=TRUE,VLOOKUP(E1490,Store_VAM!B2:H273,{5}, FALSE),VLOOKUP(E1490,Store_SRP!B2:H110,{5}, FALSE)), VLOOKUP(E1490,Store_Showcase!B2:H144,{5}, FALSE))</f>
      </c>
      <c r="AG1490">
        <f>IF(IFERROR(VLOOKUP(E1490,Store_Showcase!B2:H144,{6}, FALSE), TRUE)=TRUE, IF(IFERROR(VLOOKUP(E1490,Store_SRP!B2:H110,{6}, FALSE), TRUE)=TRUE,VLOOKUP(E1490,Store_VAM!B2:H273,{6}, FALSE),VLOOKUP(E1490,Store_SRP!B2:H110,{6}, FALSE)), VLOOKUP(E1490,Store_Showcase!B2:H144,{6}, FALSE))</f>
      </c>
      <c r="AH1490">
        <f>VLOOKUP(G1490,Sku_Consolidated!A2:R957,18,FALSE)</f>
      </c>
      <c r="AI1490">
        <f>VLOOKUP(G1490,Sku_Consolidated!A2:S957,19,FALSE)</f>
      </c>
      <c r="AJ1490">
        <f>VLOOKUP(G1490,Sku_Consolidated!A2:T957,20,FALSE)</f>
      </c>
    </row>
    <row r="1491" spans="1:36" x14ac:dyDescent="0.25">
      <c r="A1491">
        <v>2024</v>
      </c>
      <c r="B1491" t="s">
        <v>31</v>
      </c>
      <c r="C1491" t="s">
        <v>32</v>
      </c>
      <c r="D1491" t="s">
        <v>33</v>
      </c>
      <c r="E1491">
        <v>601</v>
      </c>
      <c r="F1491">
        <f>IF(IFERROR(VLOOKUP(E1491,Store_Showcase!B2:H144,{2}, FALSE), TRUE)=TRUE, IF(IFERROR(VLOOKUP(E1491,Store_SRP!B2:H110,{2}, FALSE), TRUE)=TRUE,VLOOKUP(E1491,Store_VAM!B2:H273,{2}, FALSE),VLOOKUP(E1491,Store_SRP!B2:H110,{2}, FALSE)), VLOOKUP(E1491,Store_Showcase!B2:H144,{2}, FALSE))</f>
      </c>
      <c r="G1491">
        <v>657353</v>
      </c>
      <c r="H1491" t="s">
        <v>779</v>
      </c>
      <c r="I1491" s="8" t="s">
        <v>2006</v>
      </c>
      <c r="J1491" t="s">
        <v>12</v>
      </c>
      <c r="K1491" s="8">
        <f>IF(J1491="PCK", I1491, 0)</f>
      </c>
      <c r="L1491" s="8">
        <f>IF(J1491="KLS", I1491, IF(J1491="PCK", I1491*VLOOKUP(G1491,Sku_Consolidated!A2:U957,21, FALSE),I1491*VLOOKUP(G1491,Sku_Consolidated!A2:U957,21, FALSE)))</f>
      </c>
      <c r="M1491" s="8">
        <f>IF(J1491="PCS", I1491, 0)</f>
      </c>
      <c r="N1491" s="8" t="s">
        <v>3086</v>
      </c>
      <c r="O1491" s="8">
        <f>N1491 * VLOOKUP(E1491&amp;VLOOKUP(G1491,Sku_Consolidated!A2:Q957,17,FALSE),Sku_CommRate!A2:E1002, 5, FALSE)</f>
      </c>
      <c r="P1491" s="8">
        <f>N1491 - O1491</f>
      </c>
      <c r="Q1491">
        <f>VLOOKUP(G1491,Sku_Consolidated!A2:G957,7, FALSE)</f>
      </c>
      <c r="R1491">
        <f>IF(IFERROR(VLOOKUP(E1491,Store_Showcase!B2:H144,7, FALSE), TRUE)=TRUE, IF(IFERROR(VLOOKUP(E1491,Store_SRP!B2:H110,7, FALSE), TRUE)=TRUE,VLOOKUP(E1491,Store_VAM!B2:H273,7, FALSE),VLOOKUP(E1491,Store_SRP!B2:H110,7, FALSE)), VLOOKUP(E1491,Store_Showcase!B2:H144,7, FALSE))</f>
      </c>
      <c r="S1491">
        <f>IF(IFERROR(VLOOKUP(E1491,Store_Showcase!B2:I144,8, FALSE), TRUE)=TRUE, IF(IFERROR(VLOOKUP(E1491,Store_SRP!B2:I110,8, FALSE), TRUE)=TRUE,VLOOKUP(E1491,Store_VAM!B2:I273,8, FALSE),VLOOKUP(E1491,Store_SRP!B2:I110,8, FALSE)), VLOOKUP(E1491,Store_Showcase!B2:I144,8, FALSE))</f>
      </c>
      <c r="T1491">
        <f>VLOOKUP(G1491,Sku_Consolidated!A2:R957,18,FALSE)</f>
      </c>
      <c r="U1491">
        <v>4806532531588</v>
      </c>
      <c r="V1491">
        <f>IF(VLOOKUP(G1491,Sku_Consolidated!A2:S957,19,FALSE)="SHOWCASE", VLOOKUP(E1491,Store_Showcase!B2:L144,11, FALSE), IF(VLOOKUP(G1491,Sku_Consolidated!A2:S957,19,FALSE)="VAM",VLOOKUP(E1491,Store_VAM!B2:L273,11, FALSE),VLOOKUP(E1491,Store_SRP!B2:L110,11, FALSE)))</f>
      </c>
      <c r="W1491">
        <f>VLOOKUP(G1491,Sku_Consolidated!A2:W957,11,FALSE)</f>
      </c>
      <c r="X1491">
        <f>VLOOKUP(G1491,Sku_Consolidated!A2:H957,8,FALSE)</f>
      </c>
      <c r="Y1491">
        <f>VLOOKUP(G1491,Sku_Consolidated!A2:I957,9,FALSE)</f>
      </c>
      <c r="Z1491" t="s">
        <v>38</v>
      </c>
      <c r="AA1491">
        <f>VLOOKUP(G1491,Sku_Consolidated!A2:E957,5,FALSE)</f>
      </c>
      <c r="AB1491">
        <f>IF(VLOOKUP(G1491,Sku_Consolidated!A2:S957,19,FALSE)="SHOWCASE", VLOOKUP(E1491,Store_Showcase!B2:N144,13, FALSE), IF(VLOOKUP(G1491,Sku_Consolidated!A2:S957,19,FALSE)="VAM",VLOOKUP(E1491,Store_VAM!B2:N273,13, FALSE),VLOOKUP(E1491,Store_SRP!B2:N110,13, FALSE)))</f>
      </c>
      <c r="AC1491">
        <f>IF(IFERROR(AB1491,TRUE)=TRUE, "-","OK")</f>
      </c>
      <c r="AD1491" s="8" t="s">
        <v>3087</v>
      </c>
      <c r="AE1491" s="8" t="s">
        <v>3088</v>
      </c>
      <c r="AF1491">
        <f>IF(IFERROR(VLOOKUP(E1491,Store_Showcase!B2:H144,{5}, FALSE), TRUE)=TRUE, IF(IFERROR(VLOOKUP(E1491,Store_SRP!B2:H110,{5}, FALSE), TRUE)=TRUE,VLOOKUP(E1491,Store_VAM!B2:H273,{5}, FALSE),VLOOKUP(E1491,Store_SRP!B2:H110,{5}, FALSE)), VLOOKUP(E1491,Store_Showcase!B2:H144,{5}, FALSE))</f>
      </c>
      <c r="AG1491">
        <f>IF(IFERROR(VLOOKUP(E1491,Store_Showcase!B2:H144,{6}, FALSE), TRUE)=TRUE, IF(IFERROR(VLOOKUP(E1491,Store_SRP!B2:H110,{6}, FALSE), TRUE)=TRUE,VLOOKUP(E1491,Store_VAM!B2:H273,{6}, FALSE),VLOOKUP(E1491,Store_SRP!B2:H110,{6}, FALSE)), VLOOKUP(E1491,Store_Showcase!B2:H144,{6}, FALSE))</f>
      </c>
      <c r="AH1491">
        <f>VLOOKUP(G1491,Sku_Consolidated!A2:R957,18,FALSE)</f>
      </c>
      <c r="AI1491">
        <f>VLOOKUP(G1491,Sku_Consolidated!A2:S957,19,FALSE)</f>
      </c>
      <c r="AJ1491">
        <f>VLOOKUP(G1491,Sku_Consolidated!A2:T957,20,FALSE)</f>
      </c>
    </row>
    <row r="1492" spans="1:36" x14ac:dyDescent="0.25">
      <c r="A1492">
        <v>2024</v>
      </c>
      <c r="B1492" t="s">
        <v>31</v>
      </c>
      <c r="C1492" t="s">
        <v>32</v>
      </c>
      <c r="D1492" t="s">
        <v>33</v>
      </c>
      <c r="E1492">
        <v>816</v>
      </c>
      <c r="F1492">
        <f>IF(IFERROR(VLOOKUP(E1492,Store_Showcase!B2:H144,{2}, FALSE), TRUE)=TRUE, IF(IFERROR(VLOOKUP(E1492,Store_SRP!B2:H110,{2}, FALSE), TRUE)=TRUE,VLOOKUP(E1492,Store_VAM!B2:H273,{2}, FALSE),VLOOKUP(E1492,Store_SRP!B2:H110,{2}, FALSE)), VLOOKUP(E1492,Store_Showcase!B2:H144,{2}, FALSE))</f>
      </c>
      <c r="G1492">
        <v>657353</v>
      </c>
      <c r="H1492" t="s">
        <v>779</v>
      </c>
      <c r="I1492" s="8" t="s">
        <v>2006</v>
      </c>
      <c r="J1492" t="s">
        <v>12</v>
      </c>
      <c r="K1492" s="8">
        <f>IF(J1492="PCK", I1492, 0)</f>
      </c>
      <c r="L1492" s="8">
        <f>IF(J1492="KLS", I1492, IF(J1492="PCK", I1492*VLOOKUP(G1492,Sku_Consolidated!A2:U957,21, FALSE),I1492*VLOOKUP(G1492,Sku_Consolidated!A2:U957,21, FALSE)))</f>
      </c>
      <c r="M1492" s="8">
        <f>IF(J1492="PCS", I1492, 0)</f>
      </c>
      <c r="N1492" s="8" t="s">
        <v>3086</v>
      </c>
      <c r="O1492" s="8">
        <f>N1492 * VLOOKUP(E1492&amp;VLOOKUP(G1492,Sku_Consolidated!A2:Q957,17,FALSE),Sku_CommRate!A2:E1002, 5, FALSE)</f>
      </c>
      <c r="P1492" s="8">
        <f>N1492 - O1492</f>
      </c>
      <c r="Q1492">
        <f>VLOOKUP(G1492,Sku_Consolidated!A2:G957,7, FALSE)</f>
      </c>
      <c r="R1492">
        <f>IF(IFERROR(VLOOKUP(E1492,Store_Showcase!B2:H144,7, FALSE), TRUE)=TRUE, IF(IFERROR(VLOOKUP(E1492,Store_SRP!B2:H110,7, FALSE), TRUE)=TRUE,VLOOKUP(E1492,Store_VAM!B2:H273,7, FALSE),VLOOKUP(E1492,Store_SRP!B2:H110,7, FALSE)), VLOOKUP(E1492,Store_Showcase!B2:H144,7, FALSE))</f>
      </c>
      <c r="S1492">
        <f>IF(IFERROR(VLOOKUP(E1492,Store_Showcase!B2:I144,8, FALSE), TRUE)=TRUE, IF(IFERROR(VLOOKUP(E1492,Store_SRP!B2:I110,8, FALSE), TRUE)=TRUE,VLOOKUP(E1492,Store_VAM!B2:I273,8, FALSE),VLOOKUP(E1492,Store_SRP!B2:I110,8, FALSE)), VLOOKUP(E1492,Store_Showcase!B2:I144,8, FALSE))</f>
      </c>
      <c r="T1492">
        <f>VLOOKUP(G1492,Sku_Consolidated!A2:R957,18,FALSE)</f>
      </c>
      <c r="U1492">
        <v>4806532531588</v>
      </c>
      <c r="V1492">
        <f>IF(VLOOKUP(G1492,Sku_Consolidated!A2:S957,19,FALSE)="SHOWCASE", VLOOKUP(E1492,Store_Showcase!B2:L144,11, FALSE), IF(VLOOKUP(G1492,Sku_Consolidated!A2:S957,19,FALSE)="VAM",VLOOKUP(E1492,Store_VAM!B2:L273,11, FALSE),VLOOKUP(E1492,Store_SRP!B2:L110,11, FALSE)))</f>
      </c>
      <c r="W1492">
        <f>VLOOKUP(G1492,Sku_Consolidated!A2:W957,11,FALSE)</f>
      </c>
      <c r="X1492">
        <f>VLOOKUP(G1492,Sku_Consolidated!A2:H957,8,FALSE)</f>
      </c>
      <c r="Y1492">
        <f>VLOOKUP(G1492,Sku_Consolidated!A2:I957,9,FALSE)</f>
      </c>
      <c r="Z1492" t="s">
        <v>38</v>
      </c>
      <c r="AA1492">
        <f>VLOOKUP(G1492,Sku_Consolidated!A2:E957,5,FALSE)</f>
      </c>
      <c r="AB1492">
        <f>IF(VLOOKUP(G1492,Sku_Consolidated!A2:S957,19,FALSE)="SHOWCASE", VLOOKUP(E1492,Store_Showcase!B2:N144,13, FALSE), IF(VLOOKUP(G1492,Sku_Consolidated!A2:S957,19,FALSE)="VAM",VLOOKUP(E1492,Store_VAM!B2:N273,13, FALSE),VLOOKUP(E1492,Store_SRP!B2:N110,13, FALSE)))</f>
      </c>
      <c r="AC1492">
        <f>IF(IFERROR(AB1492,TRUE)=TRUE, "-","OK")</f>
      </c>
      <c r="AD1492" s="8" t="s">
        <v>3087</v>
      </c>
      <c r="AE1492" s="8" t="s">
        <v>3088</v>
      </c>
      <c r="AF1492">
        <f>IF(IFERROR(VLOOKUP(E1492,Store_Showcase!B2:H144,{5}, FALSE), TRUE)=TRUE, IF(IFERROR(VLOOKUP(E1492,Store_SRP!B2:H110,{5}, FALSE), TRUE)=TRUE,VLOOKUP(E1492,Store_VAM!B2:H273,{5}, FALSE),VLOOKUP(E1492,Store_SRP!B2:H110,{5}, FALSE)), VLOOKUP(E1492,Store_Showcase!B2:H144,{5}, FALSE))</f>
      </c>
      <c r="AG1492">
        <f>IF(IFERROR(VLOOKUP(E1492,Store_Showcase!B2:H144,{6}, FALSE), TRUE)=TRUE, IF(IFERROR(VLOOKUP(E1492,Store_SRP!B2:H110,{6}, FALSE), TRUE)=TRUE,VLOOKUP(E1492,Store_VAM!B2:H273,{6}, FALSE),VLOOKUP(E1492,Store_SRP!B2:H110,{6}, FALSE)), VLOOKUP(E1492,Store_Showcase!B2:H144,{6}, FALSE))</f>
      </c>
      <c r="AH1492">
        <f>VLOOKUP(G1492,Sku_Consolidated!A2:R957,18,FALSE)</f>
      </c>
      <c r="AI1492">
        <f>VLOOKUP(G1492,Sku_Consolidated!A2:S957,19,FALSE)</f>
      </c>
      <c r="AJ1492">
        <f>VLOOKUP(G1492,Sku_Consolidated!A2:T957,20,FALSE)</f>
      </c>
    </row>
    <row r="1493" spans="1:36" x14ac:dyDescent="0.25">
      <c r="A1493">
        <v>2024</v>
      </c>
      <c r="B1493" t="s">
        <v>31</v>
      </c>
      <c r="C1493" t="s">
        <v>32</v>
      </c>
      <c r="D1493" t="s">
        <v>33</v>
      </c>
      <c r="E1493">
        <v>429</v>
      </c>
      <c r="F1493">
        <f>IF(IFERROR(VLOOKUP(E1493,Store_Showcase!B2:H144,{2}, FALSE), TRUE)=TRUE, IF(IFERROR(VLOOKUP(E1493,Store_SRP!B2:H110,{2}, FALSE), TRUE)=TRUE,VLOOKUP(E1493,Store_VAM!B2:H273,{2}, FALSE),VLOOKUP(E1493,Store_SRP!B2:H110,{2}, FALSE)), VLOOKUP(E1493,Store_Showcase!B2:H144,{2}, FALSE))</f>
      </c>
      <c r="G1493">
        <v>657353</v>
      </c>
      <c r="H1493" t="s">
        <v>779</v>
      </c>
      <c r="I1493" s="8" t="s">
        <v>2006</v>
      </c>
      <c r="J1493" t="s">
        <v>12</v>
      </c>
      <c r="K1493" s="8">
        <f>IF(J1493="PCK", I1493, 0)</f>
      </c>
      <c r="L1493" s="8">
        <f>IF(J1493="KLS", I1493, IF(J1493="PCK", I1493*VLOOKUP(G1493,Sku_Consolidated!A2:U957,21, FALSE),I1493*VLOOKUP(G1493,Sku_Consolidated!A2:U957,21, FALSE)))</f>
      </c>
      <c r="M1493" s="8">
        <f>IF(J1493="PCS", I1493, 0)</f>
      </c>
      <c r="N1493" s="8" t="s">
        <v>3089</v>
      </c>
      <c r="O1493" s="8">
        <f>N1493 * VLOOKUP(E1493&amp;VLOOKUP(G1493,Sku_Consolidated!A2:Q957,17,FALSE),Sku_CommRate!A2:E1002, 5, FALSE)</f>
      </c>
      <c r="P1493" s="8">
        <f>N1493 - O1493</f>
      </c>
      <c r="Q1493">
        <f>VLOOKUP(G1493,Sku_Consolidated!A2:G957,7, FALSE)</f>
      </c>
      <c r="R1493">
        <f>IF(IFERROR(VLOOKUP(E1493,Store_Showcase!B2:H144,7, FALSE), TRUE)=TRUE, IF(IFERROR(VLOOKUP(E1493,Store_SRP!B2:H110,7, FALSE), TRUE)=TRUE,VLOOKUP(E1493,Store_VAM!B2:H273,7, FALSE),VLOOKUP(E1493,Store_SRP!B2:H110,7, FALSE)), VLOOKUP(E1493,Store_Showcase!B2:H144,7, FALSE))</f>
      </c>
      <c r="S1493">
        <f>IF(IFERROR(VLOOKUP(E1493,Store_Showcase!B2:I144,8, FALSE), TRUE)=TRUE, IF(IFERROR(VLOOKUP(E1493,Store_SRP!B2:I110,8, FALSE), TRUE)=TRUE,VLOOKUP(E1493,Store_VAM!B2:I273,8, FALSE),VLOOKUP(E1493,Store_SRP!B2:I110,8, FALSE)), VLOOKUP(E1493,Store_Showcase!B2:I144,8, FALSE))</f>
      </c>
      <c r="T1493">
        <f>VLOOKUP(G1493,Sku_Consolidated!A2:R957,18,FALSE)</f>
      </c>
      <c r="U1493">
        <v>4806532531588</v>
      </c>
      <c r="V1493">
        <f>IF(VLOOKUP(G1493,Sku_Consolidated!A2:S957,19,FALSE)="SHOWCASE", VLOOKUP(E1493,Store_Showcase!B2:L144,11, FALSE), IF(VLOOKUP(G1493,Sku_Consolidated!A2:S957,19,FALSE)="VAM",VLOOKUP(E1493,Store_VAM!B2:L273,11, FALSE),VLOOKUP(E1493,Store_SRP!B2:L110,11, FALSE)))</f>
      </c>
      <c r="W1493">
        <f>VLOOKUP(G1493,Sku_Consolidated!A2:W957,11,FALSE)</f>
      </c>
      <c r="X1493">
        <f>VLOOKUP(G1493,Sku_Consolidated!A2:H957,8,FALSE)</f>
      </c>
      <c r="Y1493">
        <f>VLOOKUP(G1493,Sku_Consolidated!A2:I957,9,FALSE)</f>
      </c>
      <c r="Z1493" t="s">
        <v>38</v>
      </c>
      <c r="AA1493">
        <f>VLOOKUP(G1493,Sku_Consolidated!A2:E957,5,FALSE)</f>
      </c>
      <c r="AB1493">
        <f>IF(VLOOKUP(G1493,Sku_Consolidated!A2:S957,19,FALSE)="SHOWCASE", VLOOKUP(E1493,Store_Showcase!B2:N144,13, FALSE), IF(VLOOKUP(G1493,Sku_Consolidated!A2:S957,19,FALSE)="VAM",VLOOKUP(E1493,Store_VAM!B2:N273,13, FALSE),VLOOKUP(E1493,Store_SRP!B2:N110,13, FALSE)))</f>
      </c>
      <c r="AC1493">
        <f>IF(IFERROR(AB1493,TRUE)=TRUE, "-","OK")</f>
      </c>
      <c r="AD1493" s="8" t="s">
        <v>3090</v>
      </c>
      <c r="AE1493" s="8" t="s">
        <v>3091</v>
      </c>
      <c r="AF1493">
        <f>IF(IFERROR(VLOOKUP(E1493,Store_Showcase!B2:H144,{5}, FALSE), TRUE)=TRUE, IF(IFERROR(VLOOKUP(E1493,Store_SRP!B2:H110,{5}, FALSE), TRUE)=TRUE,VLOOKUP(E1493,Store_VAM!B2:H273,{5}, FALSE),VLOOKUP(E1493,Store_SRP!B2:H110,{5}, FALSE)), VLOOKUP(E1493,Store_Showcase!B2:H144,{5}, FALSE))</f>
      </c>
      <c r="AG1493">
        <f>IF(IFERROR(VLOOKUP(E1493,Store_Showcase!B2:H144,{6}, FALSE), TRUE)=TRUE, IF(IFERROR(VLOOKUP(E1493,Store_SRP!B2:H110,{6}, FALSE), TRUE)=TRUE,VLOOKUP(E1493,Store_VAM!B2:H273,{6}, FALSE),VLOOKUP(E1493,Store_SRP!B2:H110,{6}, FALSE)), VLOOKUP(E1493,Store_Showcase!B2:H144,{6}, FALSE))</f>
      </c>
      <c r="AH1493">
        <f>VLOOKUP(G1493,Sku_Consolidated!A2:R957,18,FALSE)</f>
      </c>
      <c r="AI1493">
        <f>VLOOKUP(G1493,Sku_Consolidated!A2:S957,19,FALSE)</f>
      </c>
      <c r="AJ1493">
        <f>VLOOKUP(G1493,Sku_Consolidated!A2:T957,20,FALSE)</f>
      </c>
    </row>
    <row r="1494" spans="1:36" x14ac:dyDescent="0.25">
      <c r="A1494">
        <v>2024</v>
      </c>
      <c r="B1494" t="s">
        <v>31</v>
      </c>
      <c r="C1494" t="s">
        <v>32</v>
      </c>
      <c r="D1494" t="s">
        <v>33</v>
      </c>
      <c r="E1494">
        <v>617</v>
      </c>
      <c r="F1494">
        <f>IF(IFERROR(VLOOKUP(E1494,Store_Showcase!B2:H144,{2}, FALSE), TRUE)=TRUE, IF(IFERROR(VLOOKUP(E1494,Store_SRP!B2:H110,{2}, FALSE), TRUE)=TRUE,VLOOKUP(E1494,Store_VAM!B2:H273,{2}, FALSE),VLOOKUP(E1494,Store_SRP!B2:H110,{2}, FALSE)), VLOOKUP(E1494,Store_Showcase!B2:H144,{2}, FALSE))</f>
      </c>
      <c r="G1494">
        <v>671781</v>
      </c>
      <c r="H1494" t="s">
        <v>1676</v>
      </c>
      <c r="I1494" s="8" t="s">
        <v>2627</v>
      </c>
      <c r="J1494" t="s">
        <v>493</v>
      </c>
      <c r="K1494" s="8">
        <f>IF(J1494="PCK", I1494, 0)</f>
      </c>
      <c r="L1494" s="8">
        <f>IF(J1494="KLS", I1494, IF(J1494="PCK", I1494*VLOOKUP(G1494,Sku_Consolidated!A2:U957,21, FALSE),I1494*VLOOKUP(G1494,Sku_Consolidated!A2:U957,21, FALSE)))</f>
      </c>
      <c r="M1494" s="8">
        <f>IF(J1494="PCS", I1494, 0)</f>
      </c>
      <c r="N1494" s="8" t="s">
        <v>3092</v>
      </c>
      <c r="O1494" s="8">
        <f>N1494 * VLOOKUP(E1494&amp;VLOOKUP(G1494,Sku_Consolidated!A2:Q957,17,FALSE),Sku_CommRate!A2:E1002, 5, FALSE)</f>
      </c>
      <c r="P1494" s="8">
        <f>N1494 - O1494</f>
      </c>
      <c r="Q1494">
        <f>VLOOKUP(G1494,Sku_Consolidated!A2:G957,7, FALSE)</f>
      </c>
      <c r="R1494">
        <f>IF(IFERROR(VLOOKUP(E1494,Store_Showcase!B2:H144,7, FALSE), TRUE)=TRUE, IF(IFERROR(VLOOKUP(E1494,Store_SRP!B2:H110,7, FALSE), TRUE)=TRUE,VLOOKUP(E1494,Store_VAM!B2:H273,7, FALSE),VLOOKUP(E1494,Store_SRP!B2:H110,7, FALSE)), VLOOKUP(E1494,Store_Showcase!B2:H144,7, FALSE))</f>
      </c>
      <c r="S1494">
        <f>IF(IFERROR(VLOOKUP(E1494,Store_Showcase!B2:I144,8, FALSE), TRUE)=TRUE, IF(IFERROR(VLOOKUP(E1494,Store_SRP!B2:I110,8, FALSE), TRUE)=TRUE,VLOOKUP(E1494,Store_VAM!B2:I273,8, FALSE),VLOOKUP(E1494,Store_SRP!B2:I110,8, FALSE)), VLOOKUP(E1494,Store_Showcase!B2:I144,8, FALSE))</f>
      </c>
      <c r="T1494">
        <f>VLOOKUP(G1494,Sku_Consolidated!A2:R957,18,FALSE)</f>
      </c>
      <c r="U1494">
        <v>2100006717815</v>
      </c>
      <c r="V1494">
        <f>IF(VLOOKUP(G1494,Sku_Consolidated!A2:S957,19,FALSE)="SHOWCASE", VLOOKUP(E1494,Store_Showcase!B2:L144,11, FALSE), IF(VLOOKUP(G1494,Sku_Consolidated!A2:S957,19,FALSE)="VAM",VLOOKUP(E1494,Store_VAM!B2:L273,11, FALSE),VLOOKUP(E1494,Store_SRP!B2:L110,11, FALSE)))</f>
      </c>
      <c r="W1494">
        <f>VLOOKUP(G1494,Sku_Consolidated!A2:W957,11,FALSE)</f>
      </c>
      <c r="X1494">
        <f>VLOOKUP(G1494,Sku_Consolidated!A2:H957,8,FALSE)</f>
      </c>
      <c r="Y1494">
        <f>VLOOKUP(G1494,Sku_Consolidated!A2:I957,9,FALSE)</f>
      </c>
      <c r="Z1494" t="s">
        <v>38</v>
      </c>
      <c r="AA1494">
        <f>VLOOKUP(G1494,Sku_Consolidated!A2:E957,5,FALSE)</f>
      </c>
      <c r="AB1494">
        <f>IF(VLOOKUP(G1494,Sku_Consolidated!A2:S957,19,FALSE)="SHOWCASE", VLOOKUP(E1494,Store_Showcase!B2:N144,13, FALSE), IF(VLOOKUP(G1494,Sku_Consolidated!A2:S957,19,FALSE)="VAM",VLOOKUP(E1494,Store_VAM!B2:N273,13, FALSE),VLOOKUP(E1494,Store_SRP!B2:N110,13, FALSE)))</f>
      </c>
      <c r="AC1494">
        <f>IF(IFERROR(AB1494,TRUE)=TRUE, "-","OK")</f>
      </c>
      <c r="AD1494" s="8" t="s">
        <v>3092</v>
      </c>
      <c r="AE1494" s="8" t="s">
        <v>39</v>
      </c>
      <c r="AF1494">
        <f>IF(IFERROR(VLOOKUP(E1494,Store_Showcase!B2:H144,{5}, FALSE), TRUE)=TRUE, IF(IFERROR(VLOOKUP(E1494,Store_SRP!B2:H110,{5}, FALSE), TRUE)=TRUE,VLOOKUP(E1494,Store_VAM!B2:H273,{5}, FALSE),VLOOKUP(E1494,Store_SRP!B2:H110,{5}, FALSE)), VLOOKUP(E1494,Store_Showcase!B2:H144,{5}, FALSE))</f>
      </c>
      <c r="AG1494">
        <f>IF(IFERROR(VLOOKUP(E1494,Store_Showcase!B2:H144,{6}, FALSE), TRUE)=TRUE, IF(IFERROR(VLOOKUP(E1494,Store_SRP!B2:H110,{6}, FALSE), TRUE)=TRUE,VLOOKUP(E1494,Store_VAM!B2:H273,{6}, FALSE),VLOOKUP(E1494,Store_SRP!B2:H110,{6}, FALSE)), VLOOKUP(E1494,Store_Showcase!B2:H144,{6}, FALSE))</f>
      </c>
      <c r="AH1494">
        <f>VLOOKUP(G1494,Sku_Consolidated!A2:R957,18,FALSE)</f>
      </c>
      <c r="AI1494">
        <f>VLOOKUP(G1494,Sku_Consolidated!A2:S957,19,FALSE)</f>
      </c>
      <c r="AJ1494">
        <f>VLOOKUP(G1494,Sku_Consolidated!A2:T957,20,FALSE)</f>
      </c>
    </row>
    <row r="1495" spans="1:36" x14ac:dyDescent="0.25">
      <c r="A1495">
        <v>2024</v>
      </c>
      <c r="B1495" t="s">
        <v>31</v>
      </c>
      <c r="C1495" t="s">
        <v>32</v>
      </c>
      <c r="D1495" t="s">
        <v>33</v>
      </c>
      <c r="E1495">
        <v>619</v>
      </c>
      <c r="F1495">
        <f>IF(IFERROR(VLOOKUP(E1495,Store_Showcase!B2:H144,{2}, FALSE), TRUE)=TRUE, IF(IFERROR(VLOOKUP(E1495,Store_SRP!B2:H110,{2}, FALSE), TRUE)=TRUE,VLOOKUP(E1495,Store_VAM!B2:H273,{2}, FALSE),VLOOKUP(E1495,Store_SRP!B2:H110,{2}, FALSE)), VLOOKUP(E1495,Store_Showcase!B2:H144,{2}, FALSE))</f>
      </c>
      <c r="G1495">
        <v>671782</v>
      </c>
      <c r="H1495" t="s">
        <v>1549</v>
      </c>
      <c r="I1495" s="8" t="s">
        <v>2627</v>
      </c>
      <c r="J1495" t="s">
        <v>493</v>
      </c>
      <c r="K1495" s="8">
        <f>IF(J1495="PCK", I1495, 0)</f>
      </c>
      <c r="L1495" s="8">
        <f>IF(J1495="KLS", I1495, IF(J1495="PCK", I1495*VLOOKUP(G1495,Sku_Consolidated!A2:U957,21, FALSE),I1495*VLOOKUP(G1495,Sku_Consolidated!A2:U957,21, FALSE)))</f>
      </c>
      <c r="M1495" s="8">
        <f>IF(J1495="PCS", I1495, 0)</f>
      </c>
      <c r="N1495" s="8" t="s">
        <v>3092</v>
      </c>
      <c r="O1495" s="8">
        <f>N1495 * VLOOKUP(E1495&amp;VLOOKUP(G1495,Sku_Consolidated!A2:Q957,17,FALSE),Sku_CommRate!A2:E1002, 5, FALSE)</f>
      </c>
      <c r="P1495" s="8">
        <f>N1495 - O1495</f>
      </c>
      <c r="Q1495">
        <f>VLOOKUP(G1495,Sku_Consolidated!A2:G957,7, FALSE)</f>
      </c>
      <c r="R1495">
        <f>IF(IFERROR(VLOOKUP(E1495,Store_Showcase!B2:H144,7, FALSE), TRUE)=TRUE, IF(IFERROR(VLOOKUP(E1495,Store_SRP!B2:H110,7, FALSE), TRUE)=TRUE,VLOOKUP(E1495,Store_VAM!B2:H273,7, FALSE),VLOOKUP(E1495,Store_SRP!B2:H110,7, FALSE)), VLOOKUP(E1495,Store_Showcase!B2:H144,7, FALSE))</f>
      </c>
      <c r="S1495">
        <f>IF(IFERROR(VLOOKUP(E1495,Store_Showcase!B2:I144,8, FALSE), TRUE)=TRUE, IF(IFERROR(VLOOKUP(E1495,Store_SRP!B2:I110,8, FALSE), TRUE)=TRUE,VLOOKUP(E1495,Store_VAM!B2:I273,8, FALSE),VLOOKUP(E1495,Store_SRP!B2:I110,8, FALSE)), VLOOKUP(E1495,Store_Showcase!B2:I144,8, FALSE))</f>
      </c>
      <c r="T1495">
        <f>VLOOKUP(G1495,Sku_Consolidated!A2:R957,18,FALSE)</f>
      </c>
      <c r="U1495">
        <v>2100006717822</v>
      </c>
      <c r="V1495">
        <f>IF(VLOOKUP(G1495,Sku_Consolidated!A2:S957,19,FALSE)="SHOWCASE", VLOOKUP(E1495,Store_Showcase!B2:L144,11, FALSE), IF(VLOOKUP(G1495,Sku_Consolidated!A2:S957,19,FALSE)="VAM",VLOOKUP(E1495,Store_VAM!B2:L273,11, FALSE),VLOOKUP(E1495,Store_SRP!B2:L110,11, FALSE)))</f>
      </c>
      <c r="W1495">
        <f>VLOOKUP(G1495,Sku_Consolidated!A2:W957,11,FALSE)</f>
      </c>
      <c r="X1495">
        <f>VLOOKUP(G1495,Sku_Consolidated!A2:H957,8,FALSE)</f>
      </c>
      <c r="Y1495">
        <f>VLOOKUP(G1495,Sku_Consolidated!A2:I957,9,FALSE)</f>
      </c>
      <c r="Z1495" t="s">
        <v>38</v>
      </c>
      <c r="AA1495">
        <f>VLOOKUP(G1495,Sku_Consolidated!A2:E957,5,FALSE)</f>
      </c>
      <c r="AB1495">
        <f>IF(VLOOKUP(G1495,Sku_Consolidated!A2:S957,19,FALSE)="SHOWCASE", VLOOKUP(E1495,Store_Showcase!B2:N144,13, FALSE), IF(VLOOKUP(G1495,Sku_Consolidated!A2:S957,19,FALSE)="VAM",VLOOKUP(E1495,Store_VAM!B2:N273,13, FALSE),VLOOKUP(E1495,Store_SRP!B2:N110,13, FALSE)))</f>
      </c>
      <c r="AC1495">
        <f>IF(IFERROR(AB1495,TRUE)=TRUE, "-","OK")</f>
      </c>
      <c r="AD1495" s="8" t="s">
        <v>3092</v>
      </c>
      <c r="AE1495" s="8" t="s">
        <v>39</v>
      </c>
      <c r="AF1495">
        <f>IF(IFERROR(VLOOKUP(E1495,Store_Showcase!B2:H144,{5}, FALSE), TRUE)=TRUE, IF(IFERROR(VLOOKUP(E1495,Store_SRP!B2:H110,{5}, FALSE), TRUE)=TRUE,VLOOKUP(E1495,Store_VAM!B2:H273,{5}, FALSE),VLOOKUP(E1495,Store_SRP!B2:H110,{5}, FALSE)), VLOOKUP(E1495,Store_Showcase!B2:H144,{5}, FALSE))</f>
      </c>
      <c r="AG1495">
        <f>IF(IFERROR(VLOOKUP(E1495,Store_Showcase!B2:H144,{6}, FALSE), TRUE)=TRUE, IF(IFERROR(VLOOKUP(E1495,Store_SRP!B2:H110,{6}, FALSE), TRUE)=TRUE,VLOOKUP(E1495,Store_VAM!B2:H273,{6}, FALSE),VLOOKUP(E1495,Store_SRP!B2:H110,{6}, FALSE)), VLOOKUP(E1495,Store_Showcase!B2:H144,{6}, FALSE))</f>
      </c>
      <c r="AH1495">
        <f>VLOOKUP(G1495,Sku_Consolidated!A2:R957,18,FALSE)</f>
      </c>
      <c r="AI1495">
        <f>VLOOKUP(G1495,Sku_Consolidated!A2:S957,19,FALSE)</f>
      </c>
      <c r="AJ1495">
        <f>VLOOKUP(G1495,Sku_Consolidated!A2:T957,20,FALSE)</f>
      </c>
    </row>
    <row r="1496" spans="1:36" x14ac:dyDescent="0.25">
      <c r="A1496">
        <v>2024</v>
      </c>
      <c r="B1496" t="s">
        <v>31</v>
      </c>
      <c r="C1496" t="s">
        <v>32</v>
      </c>
      <c r="D1496" t="s">
        <v>33</v>
      </c>
      <c r="E1496">
        <v>616</v>
      </c>
      <c r="F1496">
        <f>IF(IFERROR(VLOOKUP(E1496,Store_Showcase!B2:H144,{2}, FALSE), TRUE)=TRUE, IF(IFERROR(VLOOKUP(E1496,Store_SRP!B2:H110,{2}, FALSE), TRUE)=TRUE,VLOOKUP(E1496,Store_VAM!B2:H273,{2}, FALSE),VLOOKUP(E1496,Store_SRP!B2:H110,{2}, FALSE)), VLOOKUP(E1496,Store_Showcase!B2:H144,{2}, FALSE))</f>
      </c>
      <c r="G1496">
        <v>671782</v>
      </c>
      <c r="H1496" t="s">
        <v>1549</v>
      </c>
      <c r="I1496" s="8" t="s">
        <v>2627</v>
      </c>
      <c r="J1496" t="s">
        <v>493</v>
      </c>
      <c r="K1496" s="8">
        <f>IF(J1496="PCK", I1496, 0)</f>
      </c>
      <c r="L1496" s="8">
        <f>IF(J1496="KLS", I1496, IF(J1496="PCK", I1496*VLOOKUP(G1496,Sku_Consolidated!A2:U957,21, FALSE),I1496*VLOOKUP(G1496,Sku_Consolidated!A2:U957,21, FALSE)))</f>
      </c>
      <c r="M1496" s="8">
        <f>IF(J1496="PCS", I1496, 0)</f>
      </c>
      <c r="N1496" s="8" t="s">
        <v>3092</v>
      </c>
      <c r="O1496" s="8">
        <f>N1496 * VLOOKUP(E1496&amp;VLOOKUP(G1496,Sku_Consolidated!A2:Q957,17,FALSE),Sku_CommRate!A2:E1002, 5, FALSE)</f>
      </c>
      <c r="P1496" s="8">
        <f>N1496 - O1496</f>
      </c>
      <c r="Q1496">
        <f>VLOOKUP(G1496,Sku_Consolidated!A2:G957,7, FALSE)</f>
      </c>
      <c r="R1496">
        <f>IF(IFERROR(VLOOKUP(E1496,Store_Showcase!B2:H144,7, FALSE), TRUE)=TRUE, IF(IFERROR(VLOOKUP(E1496,Store_SRP!B2:H110,7, FALSE), TRUE)=TRUE,VLOOKUP(E1496,Store_VAM!B2:H273,7, FALSE),VLOOKUP(E1496,Store_SRP!B2:H110,7, FALSE)), VLOOKUP(E1496,Store_Showcase!B2:H144,7, FALSE))</f>
      </c>
      <c r="S1496">
        <f>IF(IFERROR(VLOOKUP(E1496,Store_Showcase!B2:I144,8, FALSE), TRUE)=TRUE, IF(IFERROR(VLOOKUP(E1496,Store_SRP!B2:I110,8, FALSE), TRUE)=TRUE,VLOOKUP(E1496,Store_VAM!B2:I273,8, FALSE),VLOOKUP(E1496,Store_SRP!B2:I110,8, FALSE)), VLOOKUP(E1496,Store_Showcase!B2:I144,8, FALSE))</f>
      </c>
      <c r="T1496">
        <f>VLOOKUP(G1496,Sku_Consolidated!A2:R957,18,FALSE)</f>
      </c>
      <c r="U1496">
        <v>2100006717822</v>
      </c>
      <c r="V1496">
        <f>IF(VLOOKUP(G1496,Sku_Consolidated!A2:S957,19,FALSE)="SHOWCASE", VLOOKUP(E1496,Store_Showcase!B2:L144,11, FALSE), IF(VLOOKUP(G1496,Sku_Consolidated!A2:S957,19,FALSE)="VAM",VLOOKUP(E1496,Store_VAM!B2:L273,11, FALSE),VLOOKUP(E1496,Store_SRP!B2:L110,11, FALSE)))</f>
      </c>
      <c r="W1496">
        <f>VLOOKUP(G1496,Sku_Consolidated!A2:W957,11,FALSE)</f>
      </c>
      <c r="X1496">
        <f>VLOOKUP(G1496,Sku_Consolidated!A2:H957,8,FALSE)</f>
      </c>
      <c r="Y1496">
        <f>VLOOKUP(G1496,Sku_Consolidated!A2:I957,9,FALSE)</f>
      </c>
      <c r="Z1496" t="s">
        <v>38</v>
      </c>
      <c r="AA1496">
        <f>VLOOKUP(G1496,Sku_Consolidated!A2:E957,5,FALSE)</f>
      </c>
      <c r="AB1496">
        <f>IF(VLOOKUP(G1496,Sku_Consolidated!A2:S957,19,FALSE)="SHOWCASE", VLOOKUP(E1496,Store_Showcase!B2:N144,13, FALSE), IF(VLOOKUP(G1496,Sku_Consolidated!A2:S957,19,FALSE)="VAM",VLOOKUP(E1496,Store_VAM!B2:N273,13, FALSE),VLOOKUP(E1496,Store_SRP!B2:N110,13, FALSE)))</f>
      </c>
      <c r="AC1496">
        <f>IF(IFERROR(AB1496,TRUE)=TRUE, "-","OK")</f>
      </c>
      <c r="AD1496" s="8" t="s">
        <v>3092</v>
      </c>
      <c r="AE1496" s="8" t="s">
        <v>39</v>
      </c>
      <c r="AF1496">
        <f>IF(IFERROR(VLOOKUP(E1496,Store_Showcase!B2:H144,{5}, FALSE), TRUE)=TRUE, IF(IFERROR(VLOOKUP(E1496,Store_SRP!B2:H110,{5}, FALSE), TRUE)=TRUE,VLOOKUP(E1496,Store_VAM!B2:H273,{5}, FALSE),VLOOKUP(E1496,Store_SRP!B2:H110,{5}, FALSE)), VLOOKUP(E1496,Store_Showcase!B2:H144,{5}, FALSE))</f>
      </c>
      <c r="AG1496">
        <f>IF(IFERROR(VLOOKUP(E1496,Store_Showcase!B2:H144,{6}, FALSE), TRUE)=TRUE, IF(IFERROR(VLOOKUP(E1496,Store_SRP!B2:H110,{6}, FALSE), TRUE)=TRUE,VLOOKUP(E1496,Store_VAM!B2:H273,{6}, FALSE),VLOOKUP(E1496,Store_SRP!B2:H110,{6}, FALSE)), VLOOKUP(E1496,Store_Showcase!B2:H144,{6}, FALSE))</f>
      </c>
      <c r="AH1496">
        <f>VLOOKUP(G1496,Sku_Consolidated!A2:R957,18,FALSE)</f>
      </c>
      <c r="AI1496">
        <f>VLOOKUP(G1496,Sku_Consolidated!A2:S957,19,FALSE)</f>
      </c>
      <c r="AJ1496">
        <f>VLOOKUP(G1496,Sku_Consolidated!A2:T957,20,FALSE)</f>
      </c>
    </row>
    <row r="1497" spans="1:36" x14ac:dyDescent="0.25">
      <c r="A1497">
        <v>2024</v>
      </c>
      <c r="B1497" t="s">
        <v>31</v>
      </c>
      <c r="C1497" t="s">
        <v>32</v>
      </c>
      <c r="D1497" t="s">
        <v>33</v>
      </c>
      <c r="E1497">
        <v>614</v>
      </c>
      <c r="F1497">
        <f>IF(IFERROR(VLOOKUP(E1497,Store_Showcase!B2:H144,{2}, FALSE), TRUE)=TRUE, IF(IFERROR(VLOOKUP(E1497,Store_SRP!B2:H110,{2}, FALSE), TRUE)=TRUE,VLOOKUP(E1497,Store_VAM!B2:H273,{2}, FALSE),VLOOKUP(E1497,Store_SRP!B2:H110,{2}, FALSE)), VLOOKUP(E1497,Store_Showcase!B2:H144,{2}, FALSE))</f>
      </c>
      <c r="G1497">
        <v>671782</v>
      </c>
      <c r="H1497" t="s">
        <v>1549</v>
      </c>
      <c r="I1497" s="8" t="s">
        <v>2627</v>
      </c>
      <c r="J1497" t="s">
        <v>493</v>
      </c>
      <c r="K1497" s="8">
        <f>IF(J1497="PCK", I1497, 0)</f>
      </c>
      <c r="L1497" s="8">
        <f>IF(J1497="KLS", I1497, IF(J1497="PCK", I1497*VLOOKUP(G1497,Sku_Consolidated!A2:U957,21, FALSE),I1497*VLOOKUP(G1497,Sku_Consolidated!A2:U957,21, FALSE)))</f>
      </c>
      <c r="M1497" s="8">
        <f>IF(J1497="PCS", I1497, 0)</f>
      </c>
      <c r="N1497" s="8" t="s">
        <v>3092</v>
      </c>
      <c r="O1497" s="8">
        <f>N1497 * VLOOKUP(E1497&amp;VLOOKUP(G1497,Sku_Consolidated!A2:Q957,17,FALSE),Sku_CommRate!A2:E1002, 5, FALSE)</f>
      </c>
      <c r="P1497" s="8">
        <f>N1497 - O1497</f>
      </c>
      <c r="Q1497">
        <f>VLOOKUP(G1497,Sku_Consolidated!A2:G957,7, FALSE)</f>
      </c>
      <c r="R1497">
        <f>IF(IFERROR(VLOOKUP(E1497,Store_Showcase!B2:H144,7, FALSE), TRUE)=TRUE, IF(IFERROR(VLOOKUP(E1497,Store_SRP!B2:H110,7, FALSE), TRUE)=TRUE,VLOOKUP(E1497,Store_VAM!B2:H273,7, FALSE),VLOOKUP(E1497,Store_SRP!B2:H110,7, FALSE)), VLOOKUP(E1497,Store_Showcase!B2:H144,7, FALSE))</f>
      </c>
      <c r="S1497">
        <f>IF(IFERROR(VLOOKUP(E1497,Store_Showcase!B2:I144,8, FALSE), TRUE)=TRUE, IF(IFERROR(VLOOKUP(E1497,Store_SRP!B2:I110,8, FALSE), TRUE)=TRUE,VLOOKUP(E1497,Store_VAM!B2:I273,8, FALSE),VLOOKUP(E1497,Store_SRP!B2:I110,8, FALSE)), VLOOKUP(E1497,Store_Showcase!B2:I144,8, FALSE))</f>
      </c>
      <c r="T1497">
        <f>VLOOKUP(G1497,Sku_Consolidated!A2:R957,18,FALSE)</f>
      </c>
      <c r="U1497">
        <v>2100006717822</v>
      </c>
      <c r="V1497">
        <f>IF(VLOOKUP(G1497,Sku_Consolidated!A2:S957,19,FALSE)="SHOWCASE", VLOOKUP(E1497,Store_Showcase!B2:L144,11, FALSE), IF(VLOOKUP(G1497,Sku_Consolidated!A2:S957,19,FALSE)="VAM",VLOOKUP(E1497,Store_VAM!B2:L273,11, FALSE),VLOOKUP(E1497,Store_SRP!B2:L110,11, FALSE)))</f>
      </c>
      <c r="W1497">
        <f>VLOOKUP(G1497,Sku_Consolidated!A2:W957,11,FALSE)</f>
      </c>
      <c r="X1497">
        <f>VLOOKUP(G1497,Sku_Consolidated!A2:H957,8,FALSE)</f>
      </c>
      <c r="Y1497">
        <f>VLOOKUP(G1497,Sku_Consolidated!A2:I957,9,FALSE)</f>
      </c>
      <c r="Z1497" t="s">
        <v>38</v>
      </c>
      <c r="AA1497">
        <f>VLOOKUP(G1497,Sku_Consolidated!A2:E957,5,FALSE)</f>
      </c>
      <c r="AB1497">
        <f>IF(VLOOKUP(G1497,Sku_Consolidated!A2:S957,19,FALSE)="SHOWCASE", VLOOKUP(E1497,Store_Showcase!B2:N144,13, FALSE), IF(VLOOKUP(G1497,Sku_Consolidated!A2:S957,19,FALSE)="VAM",VLOOKUP(E1497,Store_VAM!B2:N273,13, FALSE),VLOOKUP(E1497,Store_SRP!B2:N110,13, FALSE)))</f>
      </c>
      <c r="AC1497">
        <f>IF(IFERROR(AB1497,TRUE)=TRUE, "-","OK")</f>
      </c>
      <c r="AD1497" s="8" t="s">
        <v>3092</v>
      </c>
      <c r="AE1497" s="8" t="s">
        <v>39</v>
      </c>
      <c r="AF1497">
        <f>IF(IFERROR(VLOOKUP(E1497,Store_Showcase!B2:H144,{5}, FALSE), TRUE)=TRUE, IF(IFERROR(VLOOKUP(E1497,Store_SRP!B2:H110,{5}, FALSE), TRUE)=TRUE,VLOOKUP(E1497,Store_VAM!B2:H273,{5}, FALSE),VLOOKUP(E1497,Store_SRP!B2:H110,{5}, FALSE)), VLOOKUP(E1497,Store_Showcase!B2:H144,{5}, FALSE))</f>
      </c>
      <c r="AG1497">
        <f>IF(IFERROR(VLOOKUP(E1497,Store_Showcase!B2:H144,{6}, FALSE), TRUE)=TRUE, IF(IFERROR(VLOOKUP(E1497,Store_SRP!B2:H110,{6}, FALSE), TRUE)=TRUE,VLOOKUP(E1497,Store_VAM!B2:H273,{6}, FALSE),VLOOKUP(E1497,Store_SRP!B2:H110,{6}, FALSE)), VLOOKUP(E1497,Store_Showcase!B2:H144,{6}, FALSE))</f>
      </c>
      <c r="AH1497">
        <f>VLOOKUP(G1497,Sku_Consolidated!A2:R957,18,FALSE)</f>
      </c>
      <c r="AI1497">
        <f>VLOOKUP(G1497,Sku_Consolidated!A2:S957,19,FALSE)</f>
      </c>
      <c r="AJ1497">
        <f>VLOOKUP(G1497,Sku_Consolidated!A2:T957,20,FALSE)</f>
      </c>
    </row>
    <row r="1498" spans="1:36" x14ac:dyDescent="0.25">
      <c r="A1498">
        <v>2024</v>
      </c>
      <c r="B1498" t="s">
        <v>31</v>
      </c>
      <c r="C1498" t="s">
        <v>32</v>
      </c>
      <c r="D1498" t="s">
        <v>33</v>
      </c>
      <c r="E1498">
        <v>606</v>
      </c>
      <c r="F1498">
        <f>IF(IFERROR(VLOOKUP(E1498,Store_Showcase!B2:H144,{2}, FALSE), TRUE)=TRUE, IF(IFERROR(VLOOKUP(E1498,Store_SRP!B2:H110,{2}, FALSE), TRUE)=TRUE,VLOOKUP(E1498,Store_VAM!B2:H273,{2}, FALSE),VLOOKUP(E1498,Store_SRP!B2:H110,{2}, FALSE)), VLOOKUP(E1498,Store_Showcase!B2:H144,{2}, FALSE))</f>
      </c>
      <c r="G1498">
        <v>671782</v>
      </c>
      <c r="H1498" t="s">
        <v>1549</v>
      </c>
      <c r="I1498" s="8" t="s">
        <v>2627</v>
      </c>
      <c r="J1498" t="s">
        <v>493</v>
      </c>
      <c r="K1498" s="8">
        <f>IF(J1498="PCK", I1498, 0)</f>
      </c>
      <c r="L1498" s="8">
        <f>IF(J1498="KLS", I1498, IF(J1498="PCK", I1498*VLOOKUP(G1498,Sku_Consolidated!A2:U957,21, FALSE),I1498*VLOOKUP(G1498,Sku_Consolidated!A2:U957,21, FALSE)))</f>
      </c>
      <c r="M1498" s="8">
        <f>IF(J1498="PCS", I1498, 0)</f>
      </c>
      <c r="N1498" s="8" t="s">
        <v>3092</v>
      </c>
      <c r="O1498" s="8">
        <f>N1498 * VLOOKUP(E1498&amp;VLOOKUP(G1498,Sku_Consolidated!A2:Q957,17,FALSE),Sku_CommRate!A2:E1002, 5, FALSE)</f>
      </c>
      <c r="P1498" s="8">
        <f>N1498 - O1498</f>
      </c>
      <c r="Q1498">
        <f>VLOOKUP(G1498,Sku_Consolidated!A2:G957,7, FALSE)</f>
      </c>
      <c r="R1498">
        <f>IF(IFERROR(VLOOKUP(E1498,Store_Showcase!B2:H144,7, FALSE), TRUE)=TRUE, IF(IFERROR(VLOOKUP(E1498,Store_SRP!B2:H110,7, FALSE), TRUE)=TRUE,VLOOKUP(E1498,Store_VAM!B2:H273,7, FALSE),VLOOKUP(E1498,Store_SRP!B2:H110,7, FALSE)), VLOOKUP(E1498,Store_Showcase!B2:H144,7, FALSE))</f>
      </c>
      <c r="S1498">
        <f>IF(IFERROR(VLOOKUP(E1498,Store_Showcase!B2:I144,8, FALSE), TRUE)=TRUE, IF(IFERROR(VLOOKUP(E1498,Store_SRP!B2:I110,8, FALSE), TRUE)=TRUE,VLOOKUP(E1498,Store_VAM!B2:I273,8, FALSE),VLOOKUP(E1498,Store_SRP!B2:I110,8, FALSE)), VLOOKUP(E1498,Store_Showcase!B2:I144,8, FALSE))</f>
      </c>
      <c r="T1498">
        <f>VLOOKUP(G1498,Sku_Consolidated!A2:R957,18,FALSE)</f>
      </c>
      <c r="U1498">
        <v>2100006717822</v>
      </c>
      <c r="V1498">
        <f>IF(VLOOKUP(G1498,Sku_Consolidated!A2:S957,19,FALSE)="SHOWCASE", VLOOKUP(E1498,Store_Showcase!B2:L144,11, FALSE), IF(VLOOKUP(G1498,Sku_Consolidated!A2:S957,19,FALSE)="VAM",VLOOKUP(E1498,Store_VAM!B2:L273,11, FALSE),VLOOKUP(E1498,Store_SRP!B2:L110,11, FALSE)))</f>
      </c>
      <c r="W1498">
        <f>VLOOKUP(G1498,Sku_Consolidated!A2:W957,11,FALSE)</f>
      </c>
      <c r="X1498">
        <f>VLOOKUP(G1498,Sku_Consolidated!A2:H957,8,FALSE)</f>
      </c>
      <c r="Y1498">
        <f>VLOOKUP(G1498,Sku_Consolidated!A2:I957,9,FALSE)</f>
      </c>
      <c r="Z1498" t="s">
        <v>38</v>
      </c>
      <c r="AA1498">
        <f>VLOOKUP(G1498,Sku_Consolidated!A2:E957,5,FALSE)</f>
      </c>
      <c r="AB1498">
        <f>IF(VLOOKUP(G1498,Sku_Consolidated!A2:S957,19,FALSE)="SHOWCASE", VLOOKUP(E1498,Store_Showcase!B2:N144,13, FALSE), IF(VLOOKUP(G1498,Sku_Consolidated!A2:S957,19,FALSE)="VAM",VLOOKUP(E1498,Store_VAM!B2:N273,13, FALSE),VLOOKUP(E1498,Store_SRP!B2:N110,13, FALSE)))</f>
      </c>
      <c r="AC1498">
        <f>IF(IFERROR(AB1498,TRUE)=TRUE, "-","OK")</f>
      </c>
      <c r="AD1498" s="8" t="s">
        <v>3092</v>
      </c>
      <c r="AE1498" s="8" t="s">
        <v>39</v>
      </c>
      <c r="AF1498">
        <f>IF(IFERROR(VLOOKUP(E1498,Store_Showcase!B2:H144,{5}, FALSE), TRUE)=TRUE, IF(IFERROR(VLOOKUP(E1498,Store_SRP!B2:H110,{5}, FALSE), TRUE)=TRUE,VLOOKUP(E1498,Store_VAM!B2:H273,{5}, FALSE),VLOOKUP(E1498,Store_SRP!B2:H110,{5}, FALSE)), VLOOKUP(E1498,Store_Showcase!B2:H144,{5}, FALSE))</f>
      </c>
      <c r="AG1498">
        <f>IF(IFERROR(VLOOKUP(E1498,Store_Showcase!B2:H144,{6}, FALSE), TRUE)=TRUE, IF(IFERROR(VLOOKUP(E1498,Store_SRP!B2:H110,{6}, FALSE), TRUE)=TRUE,VLOOKUP(E1498,Store_VAM!B2:H273,{6}, FALSE),VLOOKUP(E1498,Store_SRP!B2:H110,{6}, FALSE)), VLOOKUP(E1498,Store_Showcase!B2:H144,{6}, FALSE))</f>
      </c>
      <c r="AH1498">
        <f>VLOOKUP(G1498,Sku_Consolidated!A2:R957,18,FALSE)</f>
      </c>
      <c r="AI1498">
        <f>VLOOKUP(G1498,Sku_Consolidated!A2:S957,19,FALSE)</f>
      </c>
      <c r="AJ1498">
        <f>VLOOKUP(G1498,Sku_Consolidated!A2:T957,20,FALSE)</f>
      </c>
    </row>
    <row r="1499" spans="1:36" x14ac:dyDescent="0.25">
      <c r="A1499">
        <v>2024</v>
      </c>
      <c r="B1499" t="s">
        <v>31</v>
      </c>
      <c r="C1499" t="s">
        <v>32</v>
      </c>
      <c r="D1499" t="s">
        <v>33</v>
      </c>
      <c r="E1499">
        <v>612</v>
      </c>
      <c r="F1499">
        <f>IF(IFERROR(VLOOKUP(E1499,Store_Showcase!B2:H144,{2}, FALSE), TRUE)=TRUE, IF(IFERROR(VLOOKUP(E1499,Store_SRP!B2:H110,{2}, FALSE), TRUE)=TRUE,VLOOKUP(E1499,Store_VAM!B2:H273,{2}, FALSE),VLOOKUP(E1499,Store_SRP!B2:H110,{2}, FALSE)), VLOOKUP(E1499,Store_Showcase!B2:H144,{2}, FALSE))</f>
      </c>
      <c r="G1499">
        <v>671782</v>
      </c>
      <c r="H1499" t="s">
        <v>1549</v>
      </c>
      <c r="I1499" s="8" t="s">
        <v>2627</v>
      </c>
      <c r="J1499" t="s">
        <v>493</v>
      </c>
      <c r="K1499" s="8">
        <f>IF(J1499="PCK", I1499, 0)</f>
      </c>
      <c r="L1499" s="8">
        <f>IF(J1499="KLS", I1499, IF(J1499="PCK", I1499*VLOOKUP(G1499,Sku_Consolidated!A2:U957,21, FALSE),I1499*VLOOKUP(G1499,Sku_Consolidated!A2:U957,21, FALSE)))</f>
      </c>
      <c r="M1499" s="8">
        <f>IF(J1499="PCS", I1499, 0)</f>
      </c>
      <c r="N1499" s="8" t="s">
        <v>3092</v>
      </c>
      <c r="O1499" s="8">
        <f>N1499 * VLOOKUP(E1499&amp;VLOOKUP(G1499,Sku_Consolidated!A2:Q957,17,FALSE),Sku_CommRate!A2:E1002, 5, FALSE)</f>
      </c>
      <c r="P1499" s="8">
        <f>N1499 - O1499</f>
      </c>
      <c r="Q1499">
        <f>VLOOKUP(G1499,Sku_Consolidated!A2:G957,7, FALSE)</f>
      </c>
      <c r="R1499">
        <f>IF(IFERROR(VLOOKUP(E1499,Store_Showcase!B2:H144,7, FALSE), TRUE)=TRUE, IF(IFERROR(VLOOKUP(E1499,Store_SRP!B2:H110,7, FALSE), TRUE)=TRUE,VLOOKUP(E1499,Store_VAM!B2:H273,7, FALSE),VLOOKUP(E1499,Store_SRP!B2:H110,7, FALSE)), VLOOKUP(E1499,Store_Showcase!B2:H144,7, FALSE))</f>
      </c>
      <c r="S1499">
        <f>IF(IFERROR(VLOOKUP(E1499,Store_Showcase!B2:I144,8, FALSE), TRUE)=TRUE, IF(IFERROR(VLOOKUP(E1499,Store_SRP!B2:I110,8, FALSE), TRUE)=TRUE,VLOOKUP(E1499,Store_VAM!B2:I273,8, FALSE),VLOOKUP(E1499,Store_SRP!B2:I110,8, FALSE)), VLOOKUP(E1499,Store_Showcase!B2:I144,8, FALSE))</f>
      </c>
      <c r="T1499">
        <f>VLOOKUP(G1499,Sku_Consolidated!A2:R957,18,FALSE)</f>
      </c>
      <c r="U1499">
        <v>2100006717822</v>
      </c>
      <c r="V1499">
        <f>IF(VLOOKUP(G1499,Sku_Consolidated!A2:S957,19,FALSE)="SHOWCASE", VLOOKUP(E1499,Store_Showcase!B2:L144,11, FALSE), IF(VLOOKUP(G1499,Sku_Consolidated!A2:S957,19,FALSE)="VAM",VLOOKUP(E1499,Store_VAM!B2:L273,11, FALSE),VLOOKUP(E1499,Store_SRP!B2:L110,11, FALSE)))</f>
      </c>
      <c r="W1499">
        <f>VLOOKUP(G1499,Sku_Consolidated!A2:W957,11,FALSE)</f>
      </c>
      <c r="X1499">
        <f>VLOOKUP(G1499,Sku_Consolidated!A2:H957,8,FALSE)</f>
      </c>
      <c r="Y1499">
        <f>VLOOKUP(G1499,Sku_Consolidated!A2:I957,9,FALSE)</f>
      </c>
      <c r="Z1499" t="s">
        <v>38</v>
      </c>
      <c r="AA1499">
        <f>VLOOKUP(G1499,Sku_Consolidated!A2:E957,5,FALSE)</f>
      </c>
      <c r="AB1499">
        <f>IF(VLOOKUP(G1499,Sku_Consolidated!A2:S957,19,FALSE)="SHOWCASE", VLOOKUP(E1499,Store_Showcase!B2:N144,13, FALSE), IF(VLOOKUP(G1499,Sku_Consolidated!A2:S957,19,FALSE)="VAM",VLOOKUP(E1499,Store_VAM!B2:N273,13, FALSE),VLOOKUP(E1499,Store_SRP!B2:N110,13, FALSE)))</f>
      </c>
      <c r="AC1499">
        <f>IF(IFERROR(AB1499,TRUE)=TRUE, "-","OK")</f>
      </c>
      <c r="AD1499" s="8" t="s">
        <v>3092</v>
      </c>
      <c r="AE1499" s="8" t="s">
        <v>39</v>
      </c>
      <c r="AF1499">
        <f>IF(IFERROR(VLOOKUP(E1499,Store_Showcase!B2:H144,{5}, FALSE), TRUE)=TRUE, IF(IFERROR(VLOOKUP(E1499,Store_SRP!B2:H110,{5}, FALSE), TRUE)=TRUE,VLOOKUP(E1499,Store_VAM!B2:H273,{5}, FALSE),VLOOKUP(E1499,Store_SRP!B2:H110,{5}, FALSE)), VLOOKUP(E1499,Store_Showcase!B2:H144,{5}, FALSE))</f>
      </c>
      <c r="AG1499">
        <f>IF(IFERROR(VLOOKUP(E1499,Store_Showcase!B2:H144,{6}, FALSE), TRUE)=TRUE, IF(IFERROR(VLOOKUP(E1499,Store_SRP!B2:H110,{6}, FALSE), TRUE)=TRUE,VLOOKUP(E1499,Store_VAM!B2:H273,{6}, FALSE),VLOOKUP(E1499,Store_SRP!B2:H110,{6}, FALSE)), VLOOKUP(E1499,Store_Showcase!B2:H144,{6}, FALSE))</f>
      </c>
      <c r="AH1499">
        <f>VLOOKUP(G1499,Sku_Consolidated!A2:R957,18,FALSE)</f>
      </c>
      <c r="AI1499">
        <f>VLOOKUP(G1499,Sku_Consolidated!A2:S957,19,FALSE)</f>
      </c>
      <c r="AJ1499">
        <f>VLOOKUP(G1499,Sku_Consolidated!A2:T957,20,FALSE)</f>
      </c>
    </row>
    <row r="1500" spans="1:36" x14ac:dyDescent="0.25">
      <c r="A1500">
        <v>2024</v>
      </c>
      <c r="B1500" t="s">
        <v>31</v>
      </c>
      <c r="C1500" t="s">
        <v>32</v>
      </c>
      <c r="D1500" t="s">
        <v>33</v>
      </c>
      <c r="E1500">
        <v>606</v>
      </c>
      <c r="F1500">
        <f>IF(IFERROR(VLOOKUP(E1500,Store_Showcase!B2:H144,{2}, FALSE), TRUE)=TRUE, IF(IFERROR(VLOOKUP(E1500,Store_SRP!B2:H110,{2}, FALSE), TRUE)=TRUE,VLOOKUP(E1500,Store_VAM!B2:H273,{2}, FALSE),VLOOKUP(E1500,Store_SRP!B2:H110,{2}, FALSE)), VLOOKUP(E1500,Store_Showcase!B2:H144,{2}, FALSE))</f>
      </c>
      <c r="G1500">
        <v>691210</v>
      </c>
      <c r="H1500" t="s">
        <v>2649</v>
      </c>
      <c r="I1500" s="8" t="s">
        <v>2627</v>
      </c>
      <c r="J1500" t="s">
        <v>493</v>
      </c>
      <c r="K1500" s="8">
        <f>IF(J1500="PCK", I1500, 0)</f>
      </c>
      <c r="L1500" s="8">
        <f>IF(J1500="KLS", I1500, IF(J1500="PCK", I1500*VLOOKUP(G1500,Sku_Consolidated!A2:U957,21, FALSE),I1500*VLOOKUP(G1500,Sku_Consolidated!A2:U957,21, FALSE)))</f>
      </c>
      <c r="M1500" s="8">
        <f>IF(J1500="PCS", I1500, 0)</f>
      </c>
      <c r="N1500" s="8" t="s">
        <v>3092</v>
      </c>
      <c r="O1500" s="8">
        <f>N1500 * VLOOKUP(E1500&amp;VLOOKUP(G1500,Sku_Consolidated!A2:Q957,17,FALSE),Sku_CommRate!A2:E1002, 5, FALSE)</f>
      </c>
      <c r="P1500" s="8">
        <f>N1500 - O1500</f>
      </c>
      <c r="Q1500">
        <f>VLOOKUP(G1500,Sku_Consolidated!A2:G957,7, FALSE)</f>
      </c>
      <c r="R1500">
        <f>IF(IFERROR(VLOOKUP(E1500,Store_Showcase!B2:H144,7, FALSE), TRUE)=TRUE, IF(IFERROR(VLOOKUP(E1500,Store_SRP!B2:H110,7, FALSE), TRUE)=TRUE,VLOOKUP(E1500,Store_VAM!B2:H273,7, FALSE),VLOOKUP(E1500,Store_SRP!B2:H110,7, FALSE)), VLOOKUP(E1500,Store_Showcase!B2:H144,7, FALSE))</f>
      </c>
      <c r="S1500">
        <f>IF(IFERROR(VLOOKUP(E1500,Store_Showcase!B2:I144,8, FALSE), TRUE)=TRUE, IF(IFERROR(VLOOKUP(E1500,Store_SRP!B2:I110,8, FALSE), TRUE)=TRUE,VLOOKUP(E1500,Store_VAM!B2:I273,8, FALSE),VLOOKUP(E1500,Store_SRP!B2:I110,8, FALSE)), VLOOKUP(E1500,Store_Showcase!B2:I144,8, FALSE))</f>
      </c>
      <c r="T1500">
        <f>VLOOKUP(G1500,Sku_Consolidated!A2:R957,18,FALSE)</f>
      </c>
      <c r="U1500">
        <v>4806532531793</v>
      </c>
      <c r="V1500">
        <f>IF(VLOOKUP(G1500,Sku_Consolidated!A2:S957,19,FALSE)="SHOWCASE", VLOOKUP(E1500,Store_Showcase!B2:L144,11, FALSE), IF(VLOOKUP(G1500,Sku_Consolidated!A2:S957,19,FALSE)="VAM",VLOOKUP(E1500,Store_VAM!B2:L273,11, FALSE),VLOOKUP(E1500,Store_SRP!B2:L110,11, FALSE)))</f>
      </c>
      <c r="W1500">
        <f>VLOOKUP(G1500,Sku_Consolidated!A2:W957,11,FALSE)</f>
      </c>
      <c r="X1500">
        <f>VLOOKUP(G1500,Sku_Consolidated!A2:H957,8,FALSE)</f>
      </c>
      <c r="Y1500">
        <f>VLOOKUP(G1500,Sku_Consolidated!A2:I957,9,FALSE)</f>
      </c>
      <c r="Z1500" t="s">
        <v>38</v>
      </c>
      <c r="AA1500">
        <f>VLOOKUP(G1500,Sku_Consolidated!A2:E957,5,FALSE)</f>
      </c>
      <c r="AB1500">
        <f>IF(VLOOKUP(G1500,Sku_Consolidated!A2:S957,19,FALSE)="SHOWCASE", VLOOKUP(E1500,Store_Showcase!B2:N144,13, FALSE), IF(VLOOKUP(G1500,Sku_Consolidated!A2:S957,19,FALSE)="VAM",VLOOKUP(E1500,Store_VAM!B2:N273,13, FALSE),VLOOKUP(E1500,Store_SRP!B2:N110,13, FALSE)))</f>
      </c>
      <c r="AC1500">
        <f>IF(IFERROR(AB1500,TRUE)=TRUE, "-","OK")</f>
      </c>
      <c r="AD1500" s="8" t="s">
        <v>3092</v>
      </c>
      <c r="AE1500" s="8" t="s">
        <v>39</v>
      </c>
      <c r="AF1500">
        <f>IF(IFERROR(VLOOKUP(E1500,Store_Showcase!B2:H144,{5}, FALSE), TRUE)=TRUE, IF(IFERROR(VLOOKUP(E1500,Store_SRP!B2:H110,{5}, FALSE), TRUE)=TRUE,VLOOKUP(E1500,Store_VAM!B2:H273,{5}, FALSE),VLOOKUP(E1500,Store_SRP!B2:H110,{5}, FALSE)), VLOOKUP(E1500,Store_Showcase!B2:H144,{5}, FALSE))</f>
      </c>
      <c r="AG1500">
        <f>IF(IFERROR(VLOOKUP(E1500,Store_Showcase!B2:H144,{6}, FALSE), TRUE)=TRUE, IF(IFERROR(VLOOKUP(E1500,Store_SRP!B2:H110,{6}, FALSE), TRUE)=TRUE,VLOOKUP(E1500,Store_VAM!B2:H273,{6}, FALSE),VLOOKUP(E1500,Store_SRP!B2:H110,{6}, FALSE)), VLOOKUP(E1500,Store_Showcase!B2:H144,{6}, FALSE))</f>
      </c>
      <c r="AH1500">
        <f>VLOOKUP(G1500,Sku_Consolidated!A2:R957,18,FALSE)</f>
      </c>
      <c r="AI1500">
        <f>VLOOKUP(G1500,Sku_Consolidated!A2:S957,19,FALSE)</f>
      </c>
      <c r="AJ1500">
        <f>VLOOKUP(G1500,Sku_Consolidated!A2:T957,20,FALSE)</f>
      </c>
    </row>
    <row r="1501" spans="1:36" x14ac:dyDescent="0.25">
      <c r="A1501">
        <v>2024</v>
      </c>
      <c r="B1501" t="s">
        <v>31</v>
      </c>
      <c r="C1501" t="s">
        <v>32</v>
      </c>
      <c r="D1501" t="s">
        <v>33</v>
      </c>
      <c r="E1501">
        <v>620</v>
      </c>
      <c r="F1501">
        <f>IF(IFERROR(VLOOKUP(E1501,Store_Showcase!B2:H144,{2}, FALSE), TRUE)=TRUE, IF(IFERROR(VLOOKUP(E1501,Store_SRP!B2:H110,{2}, FALSE), TRUE)=TRUE,VLOOKUP(E1501,Store_VAM!B2:H273,{2}, FALSE),VLOOKUP(E1501,Store_SRP!B2:H110,{2}, FALSE)), VLOOKUP(E1501,Store_Showcase!B2:H144,{2}, FALSE))</f>
      </c>
      <c r="G1501">
        <v>671782</v>
      </c>
      <c r="H1501" t="s">
        <v>1549</v>
      </c>
      <c r="I1501" s="8" t="s">
        <v>2627</v>
      </c>
      <c r="J1501" t="s">
        <v>493</v>
      </c>
      <c r="K1501" s="8">
        <f>IF(J1501="PCK", I1501, 0)</f>
      </c>
      <c r="L1501" s="8">
        <f>IF(J1501="KLS", I1501, IF(J1501="PCK", I1501*VLOOKUP(G1501,Sku_Consolidated!A2:U957,21, FALSE),I1501*VLOOKUP(G1501,Sku_Consolidated!A2:U957,21, FALSE)))</f>
      </c>
      <c r="M1501" s="8">
        <f>IF(J1501="PCS", I1501, 0)</f>
      </c>
      <c r="N1501" s="8" t="s">
        <v>3092</v>
      </c>
      <c r="O1501" s="8">
        <f>N1501 * VLOOKUP(E1501&amp;VLOOKUP(G1501,Sku_Consolidated!A2:Q957,17,FALSE),Sku_CommRate!A2:E1002, 5, FALSE)</f>
      </c>
      <c r="P1501" s="8">
        <f>N1501 - O1501</f>
      </c>
      <c r="Q1501">
        <f>VLOOKUP(G1501,Sku_Consolidated!A2:G957,7, FALSE)</f>
      </c>
      <c r="R1501">
        <f>IF(IFERROR(VLOOKUP(E1501,Store_Showcase!B2:H144,7, FALSE), TRUE)=TRUE, IF(IFERROR(VLOOKUP(E1501,Store_SRP!B2:H110,7, FALSE), TRUE)=TRUE,VLOOKUP(E1501,Store_VAM!B2:H273,7, FALSE),VLOOKUP(E1501,Store_SRP!B2:H110,7, FALSE)), VLOOKUP(E1501,Store_Showcase!B2:H144,7, FALSE))</f>
      </c>
      <c r="S1501">
        <f>IF(IFERROR(VLOOKUP(E1501,Store_Showcase!B2:I144,8, FALSE), TRUE)=TRUE, IF(IFERROR(VLOOKUP(E1501,Store_SRP!B2:I110,8, FALSE), TRUE)=TRUE,VLOOKUP(E1501,Store_VAM!B2:I273,8, FALSE),VLOOKUP(E1501,Store_SRP!B2:I110,8, FALSE)), VLOOKUP(E1501,Store_Showcase!B2:I144,8, FALSE))</f>
      </c>
      <c r="T1501">
        <f>VLOOKUP(G1501,Sku_Consolidated!A2:R957,18,FALSE)</f>
      </c>
      <c r="U1501">
        <v>2100006717822</v>
      </c>
      <c r="V1501">
        <f>IF(VLOOKUP(G1501,Sku_Consolidated!A2:S957,19,FALSE)="SHOWCASE", VLOOKUP(E1501,Store_Showcase!B2:L144,11, FALSE), IF(VLOOKUP(G1501,Sku_Consolidated!A2:S957,19,FALSE)="VAM",VLOOKUP(E1501,Store_VAM!B2:L273,11, FALSE),VLOOKUP(E1501,Store_SRP!B2:L110,11, FALSE)))</f>
      </c>
      <c r="W1501">
        <f>VLOOKUP(G1501,Sku_Consolidated!A2:W957,11,FALSE)</f>
      </c>
      <c r="X1501">
        <f>VLOOKUP(G1501,Sku_Consolidated!A2:H957,8,FALSE)</f>
      </c>
      <c r="Y1501">
        <f>VLOOKUP(G1501,Sku_Consolidated!A2:I957,9,FALSE)</f>
      </c>
      <c r="Z1501" t="s">
        <v>38</v>
      </c>
      <c r="AA1501">
        <f>VLOOKUP(G1501,Sku_Consolidated!A2:E957,5,FALSE)</f>
      </c>
      <c r="AB1501">
        <f>IF(VLOOKUP(G1501,Sku_Consolidated!A2:S957,19,FALSE)="SHOWCASE", VLOOKUP(E1501,Store_Showcase!B2:N144,13, FALSE), IF(VLOOKUP(G1501,Sku_Consolidated!A2:S957,19,FALSE)="VAM",VLOOKUP(E1501,Store_VAM!B2:N273,13, FALSE),VLOOKUP(E1501,Store_SRP!B2:N110,13, FALSE)))</f>
      </c>
      <c r="AC1501">
        <f>IF(IFERROR(AB1501,TRUE)=TRUE, "-","OK")</f>
      </c>
      <c r="AD1501" s="8" t="s">
        <v>3092</v>
      </c>
      <c r="AE1501" s="8" t="s">
        <v>39</v>
      </c>
      <c r="AF1501">
        <f>IF(IFERROR(VLOOKUP(E1501,Store_Showcase!B2:H144,{5}, FALSE), TRUE)=TRUE, IF(IFERROR(VLOOKUP(E1501,Store_SRP!B2:H110,{5}, FALSE), TRUE)=TRUE,VLOOKUP(E1501,Store_VAM!B2:H273,{5}, FALSE),VLOOKUP(E1501,Store_SRP!B2:H110,{5}, FALSE)), VLOOKUP(E1501,Store_Showcase!B2:H144,{5}, FALSE))</f>
      </c>
      <c r="AG1501">
        <f>IF(IFERROR(VLOOKUP(E1501,Store_Showcase!B2:H144,{6}, FALSE), TRUE)=TRUE, IF(IFERROR(VLOOKUP(E1501,Store_SRP!B2:H110,{6}, FALSE), TRUE)=TRUE,VLOOKUP(E1501,Store_VAM!B2:H273,{6}, FALSE),VLOOKUP(E1501,Store_SRP!B2:H110,{6}, FALSE)), VLOOKUP(E1501,Store_Showcase!B2:H144,{6}, FALSE))</f>
      </c>
      <c r="AH1501">
        <f>VLOOKUP(G1501,Sku_Consolidated!A2:R957,18,FALSE)</f>
      </c>
      <c r="AI1501">
        <f>VLOOKUP(G1501,Sku_Consolidated!A2:S957,19,FALSE)</f>
      </c>
      <c r="AJ1501">
        <f>VLOOKUP(G1501,Sku_Consolidated!A2:T957,20,FALSE)</f>
      </c>
    </row>
    <row r="1502" spans="1:36" x14ac:dyDescent="0.25">
      <c r="A1502">
        <v>2024</v>
      </c>
      <c r="B1502" t="s">
        <v>31</v>
      </c>
      <c r="C1502" t="s">
        <v>32</v>
      </c>
      <c r="D1502" t="s">
        <v>33</v>
      </c>
      <c r="E1502">
        <v>4032</v>
      </c>
      <c r="F1502">
        <f>IF(IFERROR(VLOOKUP(E1502,Store_Showcase!B2:H144,{2}, FALSE), TRUE)=TRUE, IF(IFERROR(VLOOKUP(E1502,Store_SRP!B2:H110,{2}, FALSE), TRUE)=TRUE,VLOOKUP(E1502,Store_VAM!B2:H273,{2}, FALSE),VLOOKUP(E1502,Store_SRP!B2:H110,{2}, FALSE)), VLOOKUP(E1502,Store_Showcase!B2:H144,{2}, FALSE))</f>
      </c>
      <c r="G1502">
        <v>691210</v>
      </c>
      <c r="H1502" t="s">
        <v>2649</v>
      </c>
      <c r="I1502" s="8" t="s">
        <v>2627</v>
      </c>
      <c r="J1502" t="s">
        <v>493</v>
      </c>
      <c r="K1502" s="8">
        <f>IF(J1502="PCK", I1502, 0)</f>
      </c>
      <c r="L1502" s="8">
        <f>IF(J1502="KLS", I1502, IF(J1502="PCK", I1502*VLOOKUP(G1502,Sku_Consolidated!A2:U957,21, FALSE),I1502*VLOOKUP(G1502,Sku_Consolidated!A2:U957,21, FALSE)))</f>
      </c>
      <c r="M1502" s="8">
        <f>IF(J1502="PCS", I1502, 0)</f>
      </c>
      <c r="N1502" s="8" t="s">
        <v>3092</v>
      </c>
      <c r="O1502" s="8">
        <f>N1502 * VLOOKUP(E1502&amp;VLOOKUP(G1502,Sku_Consolidated!A2:Q957,17,FALSE),Sku_CommRate!A2:E1002, 5, FALSE)</f>
      </c>
      <c r="P1502" s="8">
        <f>N1502 - O1502</f>
      </c>
      <c r="Q1502">
        <f>VLOOKUP(G1502,Sku_Consolidated!A2:G957,7, FALSE)</f>
      </c>
      <c r="R1502">
        <f>IF(IFERROR(VLOOKUP(E1502,Store_Showcase!B2:H144,7, FALSE), TRUE)=TRUE, IF(IFERROR(VLOOKUP(E1502,Store_SRP!B2:H110,7, FALSE), TRUE)=TRUE,VLOOKUP(E1502,Store_VAM!B2:H273,7, FALSE),VLOOKUP(E1502,Store_SRP!B2:H110,7, FALSE)), VLOOKUP(E1502,Store_Showcase!B2:H144,7, FALSE))</f>
      </c>
      <c r="S1502">
        <f>IF(IFERROR(VLOOKUP(E1502,Store_Showcase!B2:I144,8, FALSE), TRUE)=TRUE, IF(IFERROR(VLOOKUP(E1502,Store_SRP!B2:I110,8, FALSE), TRUE)=TRUE,VLOOKUP(E1502,Store_VAM!B2:I273,8, FALSE),VLOOKUP(E1502,Store_SRP!B2:I110,8, FALSE)), VLOOKUP(E1502,Store_Showcase!B2:I144,8, FALSE))</f>
      </c>
      <c r="T1502">
        <f>VLOOKUP(G1502,Sku_Consolidated!A2:R957,18,FALSE)</f>
      </c>
      <c r="U1502">
        <v>4806532531793</v>
      </c>
      <c r="V1502">
        <f>IF(VLOOKUP(G1502,Sku_Consolidated!A2:S957,19,FALSE)="SHOWCASE", VLOOKUP(E1502,Store_Showcase!B2:L144,11, FALSE), IF(VLOOKUP(G1502,Sku_Consolidated!A2:S957,19,FALSE)="VAM",VLOOKUP(E1502,Store_VAM!B2:L273,11, FALSE),VLOOKUP(E1502,Store_SRP!B2:L110,11, FALSE)))</f>
      </c>
      <c r="W1502">
        <f>VLOOKUP(G1502,Sku_Consolidated!A2:W957,11,FALSE)</f>
      </c>
      <c r="X1502">
        <f>VLOOKUP(G1502,Sku_Consolidated!A2:H957,8,FALSE)</f>
      </c>
      <c r="Y1502">
        <f>VLOOKUP(G1502,Sku_Consolidated!A2:I957,9,FALSE)</f>
      </c>
      <c r="Z1502" t="s">
        <v>38</v>
      </c>
      <c r="AA1502">
        <f>VLOOKUP(G1502,Sku_Consolidated!A2:E957,5,FALSE)</f>
      </c>
      <c r="AB1502">
        <f>IF(VLOOKUP(G1502,Sku_Consolidated!A2:S957,19,FALSE)="SHOWCASE", VLOOKUP(E1502,Store_Showcase!B2:N144,13, FALSE), IF(VLOOKUP(G1502,Sku_Consolidated!A2:S957,19,FALSE)="VAM",VLOOKUP(E1502,Store_VAM!B2:N273,13, FALSE),VLOOKUP(E1502,Store_SRP!B2:N110,13, FALSE)))</f>
      </c>
      <c r="AC1502">
        <f>IF(IFERROR(AB1502,TRUE)=TRUE, "-","OK")</f>
      </c>
      <c r="AD1502" s="8" t="s">
        <v>3092</v>
      </c>
      <c r="AE1502" s="8" t="s">
        <v>39</v>
      </c>
      <c r="AF1502">
        <f>IF(IFERROR(VLOOKUP(E1502,Store_Showcase!B2:H144,{5}, FALSE), TRUE)=TRUE, IF(IFERROR(VLOOKUP(E1502,Store_SRP!B2:H110,{5}, FALSE), TRUE)=TRUE,VLOOKUP(E1502,Store_VAM!B2:H273,{5}, FALSE),VLOOKUP(E1502,Store_SRP!B2:H110,{5}, FALSE)), VLOOKUP(E1502,Store_Showcase!B2:H144,{5}, FALSE))</f>
      </c>
      <c r="AG1502">
        <f>IF(IFERROR(VLOOKUP(E1502,Store_Showcase!B2:H144,{6}, FALSE), TRUE)=TRUE, IF(IFERROR(VLOOKUP(E1502,Store_SRP!B2:H110,{6}, FALSE), TRUE)=TRUE,VLOOKUP(E1502,Store_VAM!B2:H273,{6}, FALSE),VLOOKUP(E1502,Store_SRP!B2:H110,{6}, FALSE)), VLOOKUP(E1502,Store_Showcase!B2:H144,{6}, FALSE))</f>
      </c>
      <c r="AH1502">
        <f>VLOOKUP(G1502,Sku_Consolidated!A2:R957,18,FALSE)</f>
      </c>
      <c r="AI1502">
        <f>VLOOKUP(G1502,Sku_Consolidated!A2:S957,19,FALSE)</f>
      </c>
      <c r="AJ1502">
        <f>VLOOKUP(G1502,Sku_Consolidated!A2:T957,20,FALSE)</f>
      </c>
    </row>
    <row r="1503" spans="1:36" x14ac:dyDescent="0.25">
      <c r="A1503">
        <v>2024</v>
      </c>
      <c r="B1503" t="s">
        <v>31</v>
      </c>
      <c r="C1503" t="s">
        <v>32</v>
      </c>
      <c r="D1503" t="s">
        <v>33</v>
      </c>
      <c r="E1503">
        <v>626</v>
      </c>
      <c r="F1503">
        <f>IF(IFERROR(VLOOKUP(E1503,Store_Showcase!B2:H144,{2}, FALSE), TRUE)=TRUE, IF(IFERROR(VLOOKUP(E1503,Store_SRP!B2:H110,{2}, FALSE), TRUE)=TRUE,VLOOKUP(E1503,Store_VAM!B2:H273,{2}, FALSE),VLOOKUP(E1503,Store_SRP!B2:H110,{2}, FALSE)), VLOOKUP(E1503,Store_Showcase!B2:H144,{2}, FALSE))</f>
      </c>
      <c r="G1503">
        <v>671781</v>
      </c>
      <c r="H1503" t="s">
        <v>1676</v>
      </c>
      <c r="I1503" s="8" t="s">
        <v>2627</v>
      </c>
      <c r="J1503" t="s">
        <v>493</v>
      </c>
      <c r="K1503" s="8">
        <f>IF(J1503="PCK", I1503, 0)</f>
      </c>
      <c r="L1503" s="8">
        <f>IF(J1503="KLS", I1503, IF(J1503="PCK", I1503*VLOOKUP(G1503,Sku_Consolidated!A2:U957,21, FALSE),I1503*VLOOKUP(G1503,Sku_Consolidated!A2:U957,21, FALSE)))</f>
      </c>
      <c r="M1503" s="8">
        <f>IF(J1503="PCS", I1503, 0)</f>
      </c>
      <c r="N1503" s="8" t="s">
        <v>3092</v>
      </c>
      <c r="O1503" s="8">
        <f>N1503 * VLOOKUP(E1503&amp;VLOOKUP(G1503,Sku_Consolidated!A2:Q957,17,FALSE),Sku_CommRate!A2:E1002, 5, FALSE)</f>
      </c>
      <c r="P1503" s="8">
        <f>N1503 - O1503</f>
      </c>
      <c r="Q1503">
        <f>VLOOKUP(G1503,Sku_Consolidated!A2:G957,7, FALSE)</f>
      </c>
      <c r="R1503">
        <f>IF(IFERROR(VLOOKUP(E1503,Store_Showcase!B2:H144,7, FALSE), TRUE)=TRUE, IF(IFERROR(VLOOKUP(E1503,Store_SRP!B2:H110,7, FALSE), TRUE)=TRUE,VLOOKUP(E1503,Store_VAM!B2:H273,7, FALSE),VLOOKUP(E1503,Store_SRP!B2:H110,7, FALSE)), VLOOKUP(E1503,Store_Showcase!B2:H144,7, FALSE))</f>
      </c>
      <c r="S1503">
        <f>IF(IFERROR(VLOOKUP(E1503,Store_Showcase!B2:I144,8, FALSE), TRUE)=TRUE, IF(IFERROR(VLOOKUP(E1503,Store_SRP!B2:I110,8, FALSE), TRUE)=TRUE,VLOOKUP(E1503,Store_VAM!B2:I273,8, FALSE),VLOOKUP(E1503,Store_SRP!B2:I110,8, FALSE)), VLOOKUP(E1503,Store_Showcase!B2:I144,8, FALSE))</f>
      </c>
      <c r="T1503">
        <f>VLOOKUP(G1503,Sku_Consolidated!A2:R957,18,FALSE)</f>
      </c>
      <c r="U1503">
        <v>2100006717815</v>
      </c>
      <c r="V1503">
        <f>IF(VLOOKUP(G1503,Sku_Consolidated!A2:S957,19,FALSE)="SHOWCASE", VLOOKUP(E1503,Store_Showcase!B2:L144,11, FALSE), IF(VLOOKUP(G1503,Sku_Consolidated!A2:S957,19,FALSE)="VAM",VLOOKUP(E1503,Store_VAM!B2:L273,11, FALSE),VLOOKUP(E1503,Store_SRP!B2:L110,11, FALSE)))</f>
      </c>
      <c r="W1503">
        <f>VLOOKUP(G1503,Sku_Consolidated!A2:W957,11,FALSE)</f>
      </c>
      <c r="X1503">
        <f>VLOOKUP(G1503,Sku_Consolidated!A2:H957,8,FALSE)</f>
      </c>
      <c r="Y1503">
        <f>VLOOKUP(G1503,Sku_Consolidated!A2:I957,9,FALSE)</f>
      </c>
      <c r="Z1503" t="s">
        <v>38</v>
      </c>
      <c r="AA1503">
        <f>VLOOKUP(G1503,Sku_Consolidated!A2:E957,5,FALSE)</f>
      </c>
      <c r="AB1503">
        <f>IF(VLOOKUP(G1503,Sku_Consolidated!A2:S957,19,FALSE)="SHOWCASE", VLOOKUP(E1503,Store_Showcase!B2:N144,13, FALSE), IF(VLOOKUP(G1503,Sku_Consolidated!A2:S957,19,FALSE)="VAM",VLOOKUP(E1503,Store_VAM!B2:N273,13, FALSE),VLOOKUP(E1503,Store_SRP!B2:N110,13, FALSE)))</f>
      </c>
      <c r="AC1503">
        <f>IF(IFERROR(AB1503,TRUE)=TRUE, "-","OK")</f>
      </c>
      <c r="AD1503" s="8" t="s">
        <v>3092</v>
      </c>
      <c r="AE1503" s="8" t="s">
        <v>39</v>
      </c>
      <c r="AF1503">
        <f>IF(IFERROR(VLOOKUP(E1503,Store_Showcase!B2:H144,{5}, FALSE), TRUE)=TRUE, IF(IFERROR(VLOOKUP(E1503,Store_SRP!B2:H110,{5}, FALSE), TRUE)=TRUE,VLOOKUP(E1503,Store_VAM!B2:H273,{5}, FALSE),VLOOKUP(E1503,Store_SRP!B2:H110,{5}, FALSE)), VLOOKUP(E1503,Store_Showcase!B2:H144,{5}, FALSE))</f>
      </c>
      <c r="AG1503">
        <f>IF(IFERROR(VLOOKUP(E1503,Store_Showcase!B2:H144,{6}, FALSE), TRUE)=TRUE, IF(IFERROR(VLOOKUP(E1503,Store_SRP!B2:H110,{6}, FALSE), TRUE)=TRUE,VLOOKUP(E1503,Store_VAM!B2:H273,{6}, FALSE),VLOOKUP(E1503,Store_SRP!B2:H110,{6}, FALSE)), VLOOKUP(E1503,Store_Showcase!B2:H144,{6}, FALSE))</f>
      </c>
      <c r="AH1503">
        <f>VLOOKUP(G1503,Sku_Consolidated!A2:R957,18,FALSE)</f>
      </c>
      <c r="AI1503">
        <f>VLOOKUP(G1503,Sku_Consolidated!A2:S957,19,FALSE)</f>
      </c>
      <c r="AJ1503">
        <f>VLOOKUP(G1503,Sku_Consolidated!A2:T957,20,FALSE)</f>
      </c>
    </row>
    <row r="1504" spans="1:36" x14ac:dyDescent="0.25">
      <c r="A1504">
        <v>2024</v>
      </c>
      <c r="B1504" t="s">
        <v>31</v>
      </c>
      <c r="C1504" t="s">
        <v>32</v>
      </c>
      <c r="D1504" t="s">
        <v>33</v>
      </c>
      <c r="E1504">
        <v>613</v>
      </c>
      <c r="F1504">
        <f>IF(IFERROR(VLOOKUP(E1504,Store_Showcase!B2:H144,{2}, FALSE), TRUE)=TRUE, IF(IFERROR(VLOOKUP(E1504,Store_SRP!B2:H110,{2}, FALSE), TRUE)=TRUE,VLOOKUP(E1504,Store_VAM!B2:H273,{2}, FALSE),VLOOKUP(E1504,Store_SRP!B2:H110,{2}, FALSE)), VLOOKUP(E1504,Store_Showcase!B2:H144,{2}, FALSE))</f>
      </c>
      <c r="G1504">
        <v>671782</v>
      </c>
      <c r="H1504" t="s">
        <v>1549</v>
      </c>
      <c r="I1504" s="8" t="s">
        <v>2627</v>
      </c>
      <c r="J1504" t="s">
        <v>493</v>
      </c>
      <c r="K1504" s="8">
        <f>IF(J1504="PCK", I1504, 0)</f>
      </c>
      <c r="L1504" s="8">
        <f>IF(J1504="KLS", I1504, IF(J1504="PCK", I1504*VLOOKUP(G1504,Sku_Consolidated!A2:U957,21, FALSE),I1504*VLOOKUP(G1504,Sku_Consolidated!A2:U957,21, FALSE)))</f>
      </c>
      <c r="M1504" s="8">
        <f>IF(J1504="PCS", I1504, 0)</f>
      </c>
      <c r="N1504" s="8" t="s">
        <v>3092</v>
      </c>
      <c r="O1504" s="8">
        <f>N1504 * VLOOKUP(E1504&amp;VLOOKUP(G1504,Sku_Consolidated!A2:Q957,17,FALSE),Sku_CommRate!A2:E1002, 5, FALSE)</f>
      </c>
      <c r="P1504" s="8">
        <f>N1504 - O1504</f>
      </c>
      <c r="Q1504">
        <f>VLOOKUP(G1504,Sku_Consolidated!A2:G957,7, FALSE)</f>
      </c>
      <c r="R1504">
        <f>IF(IFERROR(VLOOKUP(E1504,Store_Showcase!B2:H144,7, FALSE), TRUE)=TRUE, IF(IFERROR(VLOOKUP(E1504,Store_SRP!B2:H110,7, FALSE), TRUE)=TRUE,VLOOKUP(E1504,Store_VAM!B2:H273,7, FALSE),VLOOKUP(E1504,Store_SRP!B2:H110,7, FALSE)), VLOOKUP(E1504,Store_Showcase!B2:H144,7, FALSE))</f>
      </c>
      <c r="S1504">
        <f>IF(IFERROR(VLOOKUP(E1504,Store_Showcase!B2:I144,8, FALSE), TRUE)=TRUE, IF(IFERROR(VLOOKUP(E1504,Store_SRP!B2:I110,8, FALSE), TRUE)=TRUE,VLOOKUP(E1504,Store_VAM!B2:I273,8, FALSE),VLOOKUP(E1504,Store_SRP!B2:I110,8, FALSE)), VLOOKUP(E1504,Store_Showcase!B2:I144,8, FALSE))</f>
      </c>
      <c r="T1504">
        <f>VLOOKUP(G1504,Sku_Consolidated!A2:R957,18,FALSE)</f>
      </c>
      <c r="U1504">
        <v>2100006717822</v>
      </c>
      <c r="V1504">
        <f>IF(VLOOKUP(G1504,Sku_Consolidated!A2:S957,19,FALSE)="SHOWCASE", VLOOKUP(E1504,Store_Showcase!B2:L144,11, FALSE), IF(VLOOKUP(G1504,Sku_Consolidated!A2:S957,19,FALSE)="VAM",VLOOKUP(E1504,Store_VAM!B2:L273,11, FALSE),VLOOKUP(E1504,Store_SRP!B2:L110,11, FALSE)))</f>
      </c>
      <c r="W1504">
        <f>VLOOKUP(G1504,Sku_Consolidated!A2:W957,11,FALSE)</f>
      </c>
      <c r="X1504">
        <f>VLOOKUP(G1504,Sku_Consolidated!A2:H957,8,FALSE)</f>
      </c>
      <c r="Y1504">
        <f>VLOOKUP(G1504,Sku_Consolidated!A2:I957,9,FALSE)</f>
      </c>
      <c r="Z1504" t="s">
        <v>38</v>
      </c>
      <c r="AA1504">
        <f>VLOOKUP(G1504,Sku_Consolidated!A2:E957,5,FALSE)</f>
      </c>
      <c r="AB1504">
        <f>IF(VLOOKUP(G1504,Sku_Consolidated!A2:S957,19,FALSE)="SHOWCASE", VLOOKUP(E1504,Store_Showcase!B2:N144,13, FALSE), IF(VLOOKUP(G1504,Sku_Consolidated!A2:S957,19,FALSE)="VAM",VLOOKUP(E1504,Store_VAM!B2:N273,13, FALSE),VLOOKUP(E1504,Store_SRP!B2:N110,13, FALSE)))</f>
      </c>
      <c r="AC1504">
        <f>IF(IFERROR(AB1504,TRUE)=TRUE, "-","OK")</f>
      </c>
      <c r="AD1504" s="8" t="s">
        <v>3092</v>
      </c>
      <c r="AE1504" s="8" t="s">
        <v>39</v>
      </c>
      <c r="AF1504">
        <f>IF(IFERROR(VLOOKUP(E1504,Store_Showcase!B2:H144,{5}, FALSE), TRUE)=TRUE, IF(IFERROR(VLOOKUP(E1504,Store_SRP!B2:H110,{5}, FALSE), TRUE)=TRUE,VLOOKUP(E1504,Store_VAM!B2:H273,{5}, FALSE),VLOOKUP(E1504,Store_SRP!B2:H110,{5}, FALSE)), VLOOKUP(E1504,Store_Showcase!B2:H144,{5}, FALSE))</f>
      </c>
      <c r="AG1504">
        <f>IF(IFERROR(VLOOKUP(E1504,Store_Showcase!B2:H144,{6}, FALSE), TRUE)=TRUE, IF(IFERROR(VLOOKUP(E1504,Store_SRP!B2:H110,{6}, FALSE), TRUE)=TRUE,VLOOKUP(E1504,Store_VAM!B2:H273,{6}, FALSE),VLOOKUP(E1504,Store_SRP!B2:H110,{6}, FALSE)), VLOOKUP(E1504,Store_Showcase!B2:H144,{6}, FALSE))</f>
      </c>
      <c r="AH1504">
        <f>VLOOKUP(G1504,Sku_Consolidated!A2:R957,18,FALSE)</f>
      </c>
      <c r="AI1504">
        <f>VLOOKUP(G1504,Sku_Consolidated!A2:S957,19,FALSE)</f>
      </c>
      <c r="AJ1504">
        <f>VLOOKUP(G1504,Sku_Consolidated!A2:T957,20,FALSE)</f>
      </c>
    </row>
    <row r="1505" spans="1:36" x14ac:dyDescent="0.25">
      <c r="A1505">
        <v>2024</v>
      </c>
      <c r="B1505" t="s">
        <v>31</v>
      </c>
      <c r="C1505" t="s">
        <v>32</v>
      </c>
      <c r="D1505" t="s">
        <v>33</v>
      </c>
      <c r="E1505">
        <v>232</v>
      </c>
      <c r="F1505">
        <f>IF(IFERROR(VLOOKUP(E1505,Store_Showcase!B2:H144,{2}, FALSE), TRUE)=TRUE, IF(IFERROR(VLOOKUP(E1505,Store_SRP!B2:H110,{2}, FALSE), TRUE)=TRUE,VLOOKUP(E1505,Store_VAM!B2:H273,{2}, FALSE),VLOOKUP(E1505,Store_SRP!B2:H110,{2}, FALSE)), VLOOKUP(E1505,Store_Showcase!B2:H144,{2}, FALSE))</f>
      </c>
      <c r="G1505">
        <v>703519</v>
      </c>
      <c r="H1505" t="s">
        <v>3093</v>
      </c>
      <c r="I1505" s="8" t="s">
        <v>2627</v>
      </c>
      <c r="J1505" t="s">
        <v>493</v>
      </c>
      <c r="K1505" s="8">
        <f>IF(J1505="PCK", I1505, 0)</f>
      </c>
      <c r="L1505" s="8">
        <f>IF(J1505="KLS", I1505, IF(J1505="PCK", I1505*VLOOKUP(G1505,Sku_Consolidated!A2:U957,21, FALSE),I1505*VLOOKUP(G1505,Sku_Consolidated!A2:U957,21, FALSE)))</f>
      </c>
      <c r="M1505" s="8">
        <f>IF(J1505="PCS", I1505, 0)</f>
      </c>
      <c r="N1505" s="8" t="s">
        <v>3094</v>
      </c>
      <c r="O1505" s="8">
        <f>N1505 * VLOOKUP(E1505&amp;VLOOKUP(G1505,Sku_Consolidated!A2:Q957,17,FALSE),Sku_CommRate!A2:E1002, 5, FALSE)</f>
      </c>
      <c r="P1505" s="8">
        <f>N1505 - O1505</f>
      </c>
      <c r="Q1505">
        <f>VLOOKUP(G1505,Sku_Consolidated!A2:G957,7, FALSE)</f>
      </c>
      <c r="R1505">
        <f>IF(IFERROR(VLOOKUP(E1505,Store_Showcase!B2:H144,7, FALSE), TRUE)=TRUE, IF(IFERROR(VLOOKUP(E1505,Store_SRP!B2:H110,7, FALSE), TRUE)=TRUE,VLOOKUP(E1505,Store_VAM!B2:H273,7, FALSE),VLOOKUP(E1505,Store_SRP!B2:H110,7, FALSE)), VLOOKUP(E1505,Store_Showcase!B2:H144,7, FALSE))</f>
      </c>
      <c r="S1505">
        <f>IF(IFERROR(VLOOKUP(E1505,Store_Showcase!B2:I144,8, FALSE), TRUE)=TRUE, IF(IFERROR(VLOOKUP(E1505,Store_SRP!B2:I110,8, FALSE), TRUE)=TRUE,VLOOKUP(E1505,Store_VAM!B2:I273,8, FALSE),VLOOKUP(E1505,Store_SRP!B2:I110,8, FALSE)), VLOOKUP(E1505,Store_Showcase!B2:I144,8, FALSE))</f>
      </c>
      <c r="T1505">
        <f>VLOOKUP(G1505,Sku_Consolidated!A2:R957,18,FALSE)</f>
      </c>
      <c r="U1505">
        <v>4806532531656</v>
      </c>
      <c r="V1505">
        <f>IF(VLOOKUP(G1505,Sku_Consolidated!A2:S957,19,FALSE)="SHOWCASE", VLOOKUP(E1505,Store_Showcase!B2:L144,11, FALSE), IF(VLOOKUP(G1505,Sku_Consolidated!A2:S957,19,FALSE)="VAM",VLOOKUP(E1505,Store_VAM!B2:L273,11, FALSE),VLOOKUP(E1505,Store_SRP!B2:L110,11, FALSE)))</f>
      </c>
      <c r="W1505">
        <f>VLOOKUP(G1505,Sku_Consolidated!A2:W957,11,FALSE)</f>
      </c>
      <c r="X1505">
        <f>VLOOKUP(G1505,Sku_Consolidated!A2:H957,8,FALSE)</f>
      </c>
      <c r="Y1505">
        <f>VLOOKUP(G1505,Sku_Consolidated!A2:I957,9,FALSE)</f>
      </c>
      <c r="Z1505" t="s">
        <v>38</v>
      </c>
      <c r="AA1505">
        <f>VLOOKUP(G1505,Sku_Consolidated!A2:E957,5,FALSE)</f>
      </c>
      <c r="AB1505">
        <f>IF(VLOOKUP(G1505,Sku_Consolidated!A2:S957,19,FALSE)="SHOWCASE", VLOOKUP(E1505,Store_Showcase!B2:N144,13, FALSE), IF(VLOOKUP(G1505,Sku_Consolidated!A2:S957,19,FALSE)="VAM",VLOOKUP(E1505,Store_VAM!B2:N273,13, FALSE),VLOOKUP(E1505,Store_SRP!B2:N110,13, FALSE)))</f>
      </c>
      <c r="AC1505">
        <f>IF(IFERROR(AB1505,TRUE)=TRUE, "-","OK")</f>
      </c>
      <c r="AD1505" s="8" t="s">
        <v>3095</v>
      </c>
      <c r="AE1505" s="8" t="s">
        <v>3096</v>
      </c>
      <c r="AF1505">
        <f>IF(IFERROR(VLOOKUP(E1505,Store_Showcase!B2:H144,{5}, FALSE), TRUE)=TRUE, IF(IFERROR(VLOOKUP(E1505,Store_SRP!B2:H110,{5}, FALSE), TRUE)=TRUE,VLOOKUP(E1505,Store_VAM!B2:H273,{5}, FALSE),VLOOKUP(E1505,Store_SRP!B2:H110,{5}, FALSE)), VLOOKUP(E1505,Store_Showcase!B2:H144,{5}, FALSE))</f>
      </c>
      <c r="AG1505">
        <f>IF(IFERROR(VLOOKUP(E1505,Store_Showcase!B2:H144,{6}, FALSE), TRUE)=TRUE, IF(IFERROR(VLOOKUP(E1505,Store_SRP!B2:H110,{6}, FALSE), TRUE)=TRUE,VLOOKUP(E1505,Store_VAM!B2:H273,{6}, FALSE),VLOOKUP(E1505,Store_SRP!B2:H110,{6}, FALSE)), VLOOKUP(E1505,Store_Showcase!B2:H144,{6}, FALSE))</f>
      </c>
      <c r="AH1505">
        <f>VLOOKUP(G1505,Sku_Consolidated!A2:R957,18,FALSE)</f>
      </c>
      <c r="AI1505">
        <f>VLOOKUP(G1505,Sku_Consolidated!A2:S957,19,FALSE)</f>
      </c>
      <c r="AJ1505">
        <f>VLOOKUP(G1505,Sku_Consolidated!A2:T957,20,FALSE)</f>
      </c>
    </row>
    <row r="1506" spans="1:36" x14ac:dyDescent="0.25">
      <c r="A1506">
        <v>2024</v>
      </c>
      <c r="B1506" t="s">
        <v>31</v>
      </c>
      <c r="C1506" t="s">
        <v>32</v>
      </c>
      <c r="D1506" t="s">
        <v>33</v>
      </c>
      <c r="E1506">
        <v>231</v>
      </c>
      <c r="F1506">
        <f>IF(IFERROR(VLOOKUP(E1506,Store_Showcase!B2:H144,{2}, FALSE), TRUE)=TRUE, IF(IFERROR(VLOOKUP(E1506,Store_SRP!B2:H110,{2}, FALSE), TRUE)=TRUE,VLOOKUP(E1506,Store_VAM!B2:H273,{2}, FALSE),VLOOKUP(E1506,Store_SRP!B2:H110,{2}, FALSE)), VLOOKUP(E1506,Store_Showcase!B2:H144,{2}, FALSE))</f>
      </c>
      <c r="G1506">
        <v>703519</v>
      </c>
      <c r="H1506" t="s">
        <v>3093</v>
      </c>
      <c r="I1506" s="8" t="s">
        <v>2627</v>
      </c>
      <c r="J1506" t="s">
        <v>493</v>
      </c>
      <c r="K1506" s="8">
        <f>IF(J1506="PCK", I1506, 0)</f>
      </c>
      <c r="L1506" s="8">
        <f>IF(J1506="KLS", I1506, IF(J1506="PCK", I1506*VLOOKUP(G1506,Sku_Consolidated!A2:U957,21, FALSE),I1506*VLOOKUP(G1506,Sku_Consolidated!A2:U957,21, FALSE)))</f>
      </c>
      <c r="M1506" s="8">
        <f>IF(J1506="PCS", I1506, 0)</f>
      </c>
      <c r="N1506" s="8" t="s">
        <v>3094</v>
      </c>
      <c r="O1506" s="8">
        <f>N1506 * VLOOKUP(E1506&amp;VLOOKUP(G1506,Sku_Consolidated!A2:Q957,17,FALSE),Sku_CommRate!A2:E1002, 5, FALSE)</f>
      </c>
      <c r="P1506" s="8">
        <f>N1506 - O1506</f>
      </c>
      <c r="Q1506">
        <f>VLOOKUP(G1506,Sku_Consolidated!A2:G957,7, FALSE)</f>
      </c>
      <c r="R1506">
        <f>IF(IFERROR(VLOOKUP(E1506,Store_Showcase!B2:H144,7, FALSE), TRUE)=TRUE, IF(IFERROR(VLOOKUP(E1506,Store_SRP!B2:H110,7, FALSE), TRUE)=TRUE,VLOOKUP(E1506,Store_VAM!B2:H273,7, FALSE),VLOOKUP(E1506,Store_SRP!B2:H110,7, FALSE)), VLOOKUP(E1506,Store_Showcase!B2:H144,7, FALSE))</f>
      </c>
      <c r="S1506">
        <f>IF(IFERROR(VLOOKUP(E1506,Store_Showcase!B2:I144,8, FALSE), TRUE)=TRUE, IF(IFERROR(VLOOKUP(E1506,Store_SRP!B2:I110,8, FALSE), TRUE)=TRUE,VLOOKUP(E1506,Store_VAM!B2:I273,8, FALSE),VLOOKUP(E1506,Store_SRP!B2:I110,8, FALSE)), VLOOKUP(E1506,Store_Showcase!B2:I144,8, FALSE))</f>
      </c>
      <c r="T1506">
        <f>VLOOKUP(G1506,Sku_Consolidated!A2:R957,18,FALSE)</f>
      </c>
      <c r="U1506">
        <v>4806532531656</v>
      </c>
      <c r="V1506">
        <f>IF(VLOOKUP(G1506,Sku_Consolidated!A2:S957,19,FALSE)="SHOWCASE", VLOOKUP(E1506,Store_Showcase!B2:L144,11, FALSE), IF(VLOOKUP(G1506,Sku_Consolidated!A2:S957,19,FALSE)="VAM",VLOOKUP(E1506,Store_VAM!B2:L273,11, FALSE),VLOOKUP(E1506,Store_SRP!B2:L110,11, FALSE)))</f>
      </c>
      <c r="W1506">
        <f>VLOOKUP(G1506,Sku_Consolidated!A2:W957,11,FALSE)</f>
      </c>
      <c r="X1506">
        <f>VLOOKUP(G1506,Sku_Consolidated!A2:H957,8,FALSE)</f>
      </c>
      <c r="Y1506">
        <f>VLOOKUP(G1506,Sku_Consolidated!A2:I957,9,FALSE)</f>
      </c>
      <c r="Z1506" t="s">
        <v>38</v>
      </c>
      <c r="AA1506">
        <f>VLOOKUP(G1506,Sku_Consolidated!A2:E957,5,FALSE)</f>
      </c>
      <c r="AB1506">
        <f>IF(VLOOKUP(G1506,Sku_Consolidated!A2:S957,19,FALSE)="SHOWCASE", VLOOKUP(E1506,Store_Showcase!B2:N144,13, FALSE), IF(VLOOKUP(G1506,Sku_Consolidated!A2:S957,19,FALSE)="VAM",VLOOKUP(E1506,Store_VAM!B2:N273,13, FALSE),VLOOKUP(E1506,Store_SRP!B2:N110,13, FALSE)))</f>
      </c>
      <c r="AC1506">
        <f>IF(IFERROR(AB1506,TRUE)=TRUE, "-","OK")</f>
      </c>
      <c r="AD1506" s="8" t="s">
        <v>3095</v>
      </c>
      <c r="AE1506" s="8" t="s">
        <v>3096</v>
      </c>
      <c r="AF1506">
        <f>IF(IFERROR(VLOOKUP(E1506,Store_Showcase!B2:H144,{5}, FALSE), TRUE)=TRUE, IF(IFERROR(VLOOKUP(E1506,Store_SRP!B2:H110,{5}, FALSE), TRUE)=TRUE,VLOOKUP(E1506,Store_VAM!B2:H273,{5}, FALSE),VLOOKUP(E1506,Store_SRP!B2:H110,{5}, FALSE)), VLOOKUP(E1506,Store_Showcase!B2:H144,{5}, FALSE))</f>
      </c>
      <c r="AG1506">
        <f>IF(IFERROR(VLOOKUP(E1506,Store_Showcase!B2:H144,{6}, FALSE), TRUE)=TRUE, IF(IFERROR(VLOOKUP(E1506,Store_SRP!B2:H110,{6}, FALSE), TRUE)=TRUE,VLOOKUP(E1506,Store_VAM!B2:H273,{6}, FALSE),VLOOKUP(E1506,Store_SRP!B2:H110,{6}, FALSE)), VLOOKUP(E1506,Store_Showcase!B2:H144,{6}, FALSE))</f>
      </c>
      <c r="AH1506">
        <f>VLOOKUP(G1506,Sku_Consolidated!A2:R957,18,FALSE)</f>
      </c>
      <c r="AI1506">
        <f>VLOOKUP(G1506,Sku_Consolidated!A2:S957,19,FALSE)</f>
      </c>
      <c r="AJ1506">
        <f>VLOOKUP(G1506,Sku_Consolidated!A2:T957,20,FALSE)</f>
      </c>
    </row>
    <row r="1507" spans="1:36" x14ac:dyDescent="0.25">
      <c r="A1507">
        <v>2024</v>
      </c>
      <c r="B1507" t="s">
        <v>31</v>
      </c>
      <c r="C1507" t="s">
        <v>32</v>
      </c>
      <c r="D1507" t="s">
        <v>33</v>
      </c>
      <c r="E1507">
        <v>137</v>
      </c>
      <c r="F1507">
        <f>IF(IFERROR(VLOOKUP(E1507,Store_Showcase!B2:H144,{2}, FALSE), TRUE)=TRUE, IF(IFERROR(VLOOKUP(E1507,Store_SRP!B2:H110,{2}, FALSE), TRUE)=TRUE,VLOOKUP(E1507,Store_VAM!B2:H273,{2}, FALSE),VLOOKUP(E1507,Store_SRP!B2:H110,{2}, FALSE)), VLOOKUP(E1507,Store_Showcase!B2:H144,{2}, FALSE))</f>
      </c>
      <c r="G1507">
        <v>703519</v>
      </c>
      <c r="H1507" t="s">
        <v>3093</v>
      </c>
      <c r="I1507" s="8" t="s">
        <v>2627</v>
      </c>
      <c r="J1507" t="s">
        <v>493</v>
      </c>
      <c r="K1507" s="8">
        <f>IF(J1507="PCK", I1507, 0)</f>
      </c>
      <c r="L1507" s="8">
        <f>IF(J1507="KLS", I1507, IF(J1507="PCK", I1507*VLOOKUP(G1507,Sku_Consolidated!A2:U957,21, FALSE),I1507*VLOOKUP(G1507,Sku_Consolidated!A2:U957,21, FALSE)))</f>
      </c>
      <c r="M1507" s="8">
        <f>IF(J1507="PCS", I1507, 0)</f>
      </c>
      <c r="N1507" s="8" t="s">
        <v>3094</v>
      </c>
      <c r="O1507" s="8">
        <f>N1507 * VLOOKUP(E1507&amp;VLOOKUP(G1507,Sku_Consolidated!A2:Q957,17,FALSE),Sku_CommRate!A2:E1002, 5, FALSE)</f>
      </c>
      <c r="P1507" s="8">
        <f>N1507 - O1507</f>
      </c>
      <c r="Q1507">
        <f>VLOOKUP(G1507,Sku_Consolidated!A2:G957,7, FALSE)</f>
      </c>
      <c r="R1507">
        <f>IF(IFERROR(VLOOKUP(E1507,Store_Showcase!B2:H144,7, FALSE), TRUE)=TRUE, IF(IFERROR(VLOOKUP(E1507,Store_SRP!B2:H110,7, FALSE), TRUE)=TRUE,VLOOKUP(E1507,Store_VAM!B2:H273,7, FALSE),VLOOKUP(E1507,Store_SRP!B2:H110,7, FALSE)), VLOOKUP(E1507,Store_Showcase!B2:H144,7, FALSE))</f>
      </c>
      <c r="S1507">
        <f>IF(IFERROR(VLOOKUP(E1507,Store_Showcase!B2:I144,8, FALSE), TRUE)=TRUE, IF(IFERROR(VLOOKUP(E1507,Store_SRP!B2:I110,8, FALSE), TRUE)=TRUE,VLOOKUP(E1507,Store_VAM!B2:I273,8, FALSE),VLOOKUP(E1507,Store_SRP!B2:I110,8, FALSE)), VLOOKUP(E1507,Store_Showcase!B2:I144,8, FALSE))</f>
      </c>
      <c r="T1507">
        <f>VLOOKUP(G1507,Sku_Consolidated!A2:R957,18,FALSE)</f>
      </c>
      <c r="U1507">
        <v>4806532531656</v>
      </c>
      <c r="V1507">
        <f>IF(VLOOKUP(G1507,Sku_Consolidated!A2:S957,19,FALSE)="SHOWCASE", VLOOKUP(E1507,Store_Showcase!B2:L144,11, FALSE), IF(VLOOKUP(G1507,Sku_Consolidated!A2:S957,19,FALSE)="VAM",VLOOKUP(E1507,Store_VAM!B2:L273,11, FALSE),VLOOKUP(E1507,Store_SRP!B2:L110,11, FALSE)))</f>
      </c>
      <c r="W1507">
        <f>VLOOKUP(G1507,Sku_Consolidated!A2:W957,11,FALSE)</f>
      </c>
      <c r="X1507">
        <f>VLOOKUP(G1507,Sku_Consolidated!A2:H957,8,FALSE)</f>
      </c>
      <c r="Y1507">
        <f>VLOOKUP(G1507,Sku_Consolidated!A2:I957,9,FALSE)</f>
      </c>
      <c r="Z1507" t="s">
        <v>38</v>
      </c>
      <c r="AA1507">
        <f>VLOOKUP(G1507,Sku_Consolidated!A2:E957,5,FALSE)</f>
      </c>
      <c r="AB1507">
        <f>IF(VLOOKUP(G1507,Sku_Consolidated!A2:S957,19,FALSE)="SHOWCASE", VLOOKUP(E1507,Store_Showcase!B2:N144,13, FALSE), IF(VLOOKUP(G1507,Sku_Consolidated!A2:S957,19,FALSE)="VAM",VLOOKUP(E1507,Store_VAM!B2:N273,13, FALSE),VLOOKUP(E1507,Store_SRP!B2:N110,13, FALSE)))</f>
      </c>
      <c r="AC1507">
        <f>IF(IFERROR(AB1507,TRUE)=TRUE, "-","OK")</f>
      </c>
      <c r="AD1507" s="8" t="s">
        <v>3095</v>
      </c>
      <c r="AE1507" s="8" t="s">
        <v>3096</v>
      </c>
      <c r="AF1507">
        <f>IF(IFERROR(VLOOKUP(E1507,Store_Showcase!B2:H144,{5}, FALSE), TRUE)=TRUE, IF(IFERROR(VLOOKUP(E1507,Store_SRP!B2:H110,{5}, FALSE), TRUE)=TRUE,VLOOKUP(E1507,Store_VAM!B2:H273,{5}, FALSE),VLOOKUP(E1507,Store_SRP!B2:H110,{5}, FALSE)), VLOOKUP(E1507,Store_Showcase!B2:H144,{5}, FALSE))</f>
      </c>
      <c r="AG1507">
        <f>IF(IFERROR(VLOOKUP(E1507,Store_Showcase!B2:H144,{6}, FALSE), TRUE)=TRUE, IF(IFERROR(VLOOKUP(E1507,Store_SRP!B2:H110,{6}, FALSE), TRUE)=TRUE,VLOOKUP(E1507,Store_VAM!B2:H273,{6}, FALSE),VLOOKUP(E1507,Store_SRP!B2:H110,{6}, FALSE)), VLOOKUP(E1507,Store_Showcase!B2:H144,{6}, FALSE))</f>
      </c>
      <c r="AH1507">
        <f>VLOOKUP(G1507,Sku_Consolidated!A2:R957,18,FALSE)</f>
      </c>
      <c r="AI1507">
        <f>VLOOKUP(G1507,Sku_Consolidated!A2:S957,19,FALSE)</f>
      </c>
      <c r="AJ1507">
        <f>VLOOKUP(G1507,Sku_Consolidated!A2:T957,20,FALSE)</f>
      </c>
    </row>
    <row r="1508" spans="1:36" x14ac:dyDescent="0.25">
      <c r="A1508">
        <v>2024</v>
      </c>
      <c r="B1508" t="s">
        <v>31</v>
      </c>
      <c r="C1508" t="s">
        <v>32</v>
      </c>
      <c r="D1508" t="s">
        <v>33</v>
      </c>
      <c r="E1508">
        <v>244</v>
      </c>
      <c r="F1508">
        <f>IF(IFERROR(VLOOKUP(E1508,Store_Showcase!B2:H144,{2}, FALSE), TRUE)=TRUE, IF(IFERROR(VLOOKUP(E1508,Store_SRP!B2:H110,{2}, FALSE), TRUE)=TRUE,VLOOKUP(E1508,Store_VAM!B2:H273,{2}, FALSE),VLOOKUP(E1508,Store_SRP!B2:H110,{2}, FALSE)), VLOOKUP(E1508,Store_Showcase!B2:H144,{2}, FALSE))</f>
      </c>
      <c r="G1508">
        <v>703519</v>
      </c>
      <c r="H1508" t="s">
        <v>3093</v>
      </c>
      <c r="I1508" s="8" t="s">
        <v>2627</v>
      </c>
      <c r="J1508" t="s">
        <v>493</v>
      </c>
      <c r="K1508" s="8">
        <f>IF(J1508="PCK", I1508, 0)</f>
      </c>
      <c r="L1508" s="8">
        <f>IF(J1508="KLS", I1508, IF(J1508="PCK", I1508*VLOOKUP(G1508,Sku_Consolidated!A2:U957,21, FALSE),I1508*VLOOKUP(G1508,Sku_Consolidated!A2:U957,21, FALSE)))</f>
      </c>
      <c r="M1508" s="8">
        <f>IF(J1508="PCS", I1508, 0)</f>
      </c>
      <c r="N1508" s="8" t="s">
        <v>3094</v>
      </c>
      <c r="O1508" s="8">
        <f>N1508 * VLOOKUP(E1508&amp;VLOOKUP(G1508,Sku_Consolidated!A2:Q957,17,FALSE),Sku_CommRate!A2:E1002, 5, FALSE)</f>
      </c>
      <c r="P1508" s="8">
        <f>N1508 - O1508</f>
      </c>
      <c r="Q1508">
        <f>VLOOKUP(G1508,Sku_Consolidated!A2:G957,7, FALSE)</f>
      </c>
      <c r="R1508">
        <f>IF(IFERROR(VLOOKUP(E1508,Store_Showcase!B2:H144,7, FALSE), TRUE)=TRUE, IF(IFERROR(VLOOKUP(E1508,Store_SRP!B2:H110,7, FALSE), TRUE)=TRUE,VLOOKUP(E1508,Store_VAM!B2:H273,7, FALSE),VLOOKUP(E1508,Store_SRP!B2:H110,7, FALSE)), VLOOKUP(E1508,Store_Showcase!B2:H144,7, FALSE))</f>
      </c>
      <c r="S1508">
        <f>IF(IFERROR(VLOOKUP(E1508,Store_Showcase!B2:I144,8, FALSE), TRUE)=TRUE, IF(IFERROR(VLOOKUP(E1508,Store_SRP!B2:I110,8, FALSE), TRUE)=TRUE,VLOOKUP(E1508,Store_VAM!B2:I273,8, FALSE),VLOOKUP(E1508,Store_SRP!B2:I110,8, FALSE)), VLOOKUP(E1508,Store_Showcase!B2:I144,8, FALSE))</f>
      </c>
      <c r="T1508">
        <f>VLOOKUP(G1508,Sku_Consolidated!A2:R957,18,FALSE)</f>
      </c>
      <c r="U1508">
        <v>4806532531656</v>
      </c>
      <c r="V1508">
        <f>IF(VLOOKUP(G1508,Sku_Consolidated!A2:S957,19,FALSE)="SHOWCASE", VLOOKUP(E1508,Store_Showcase!B2:L144,11, FALSE), IF(VLOOKUP(G1508,Sku_Consolidated!A2:S957,19,FALSE)="VAM",VLOOKUP(E1508,Store_VAM!B2:L273,11, FALSE),VLOOKUP(E1508,Store_SRP!B2:L110,11, FALSE)))</f>
      </c>
      <c r="W1508">
        <f>VLOOKUP(G1508,Sku_Consolidated!A2:W957,11,FALSE)</f>
      </c>
      <c r="X1508">
        <f>VLOOKUP(G1508,Sku_Consolidated!A2:H957,8,FALSE)</f>
      </c>
      <c r="Y1508">
        <f>VLOOKUP(G1508,Sku_Consolidated!A2:I957,9,FALSE)</f>
      </c>
      <c r="Z1508" t="s">
        <v>38</v>
      </c>
      <c r="AA1508">
        <f>VLOOKUP(G1508,Sku_Consolidated!A2:E957,5,FALSE)</f>
      </c>
      <c r="AB1508">
        <f>IF(VLOOKUP(G1508,Sku_Consolidated!A2:S957,19,FALSE)="SHOWCASE", VLOOKUP(E1508,Store_Showcase!B2:N144,13, FALSE), IF(VLOOKUP(G1508,Sku_Consolidated!A2:S957,19,FALSE)="VAM",VLOOKUP(E1508,Store_VAM!B2:N273,13, FALSE),VLOOKUP(E1508,Store_SRP!B2:N110,13, FALSE)))</f>
      </c>
      <c r="AC1508">
        <f>IF(IFERROR(AB1508,TRUE)=TRUE, "-","OK")</f>
      </c>
      <c r="AD1508" s="8" t="s">
        <v>3095</v>
      </c>
      <c r="AE1508" s="8" t="s">
        <v>3096</v>
      </c>
      <c r="AF1508">
        <f>IF(IFERROR(VLOOKUP(E1508,Store_Showcase!B2:H144,{5}, FALSE), TRUE)=TRUE, IF(IFERROR(VLOOKUP(E1508,Store_SRP!B2:H110,{5}, FALSE), TRUE)=TRUE,VLOOKUP(E1508,Store_VAM!B2:H273,{5}, FALSE),VLOOKUP(E1508,Store_SRP!B2:H110,{5}, FALSE)), VLOOKUP(E1508,Store_Showcase!B2:H144,{5}, FALSE))</f>
      </c>
      <c r="AG1508">
        <f>IF(IFERROR(VLOOKUP(E1508,Store_Showcase!B2:H144,{6}, FALSE), TRUE)=TRUE, IF(IFERROR(VLOOKUP(E1508,Store_SRP!B2:H110,{6}, FALSE), TRUE)=TRUE,VLOOKUP(E1508,Store_VAM!B2:H273,{6}, FALSE),VLOOKUP(E1508,Store_SRP!B2:H110,{6}, FALSE)), VLOOKUP(E1508,Store_Showcase!B2:H144,{6}, FALSE))</f>
      </c>
      <c r="AH1508">
        <f>VLOOKUP(G1508,Sku_Consolidated!A2:R957,18,FALSE)</f>
      </c>
      <c r="AI1508">
        <f>VLOOKUP(G1508,Sku_Consolidated!A2:S957,19,FALSE)</f>
      </c>
      <c r="AJ1508">
        <f>VLOOKUP(G1508,Sku_Consolidated!A2:T957,20,FALSE)</f>
      </c>
    </row>
    <row r="1509" spans="1:36" x14ac:dyDescent="0.25">
      <c r="A1509">
        <v>2024</v>
      </c>
      <c r="B1509" t="s">
        <v>31</v>
      </c>
      <c r="C1509" t="s">
        <v>32</v>
      </c>
      <c r="D1509" t="s">
        <v>33</v>
      </c>
      <c r="E1509">
        <v>816</v>
      </c>
      <c r="F1509">
        <f>IF(IFERROR(VLOOKUP(E1509,Store_Showcase!B2:H144,{2}, FALSE), TRUE)=TRUE, IF(IFERROR(VLOOKUP(E1509,Store_SRP!B2:H110,{2}, FALSE), TRUE)=TRUE,VLOOKUP(E1509,Store_VAM!B2:H273,{2}, FALSE),VLOOKUP(E1509,Store_SRP!B2:H110,{2}, FALSE)), VLOOKUP(E1509,Store_Showcase!B2:H144,{2}, FALSE))</f>
      </c>
      <c r="G1509">
        <v>687770</v>
      </c>
      <c r="H1509" t="s">
        <v>1487</v>
      </c>
      <c r="I1509" s="8" t="s">
        <v>2006</v>
      </c>
      <c r="J1509" t="s">
        <v>493</v>
      </c>
      <c r="K1509" s="8">
        <f>IF(J1509="PCK", I1509, 0)</f>
      </c>
      <c r="L1509" s="8">
        <f>IF(J1509="KLS", I1509, IF(J1509="PCK", I1509*VLOOKUP(G1509,Sku_Consolidated!A2:U957,21, FALSE),I1509*VLOOKUP(G1509,Sku_Consolidated!A2:U957,21, FALSE)))</f>
      </c>
      <c r="M1509" s="8">
        <f>IF(J1509="PCS", I1509, 0)</f>
      </c>
      <c r="N1509" s="8" t="s">
        <v>3097</v>
      </c>
      <c r="O1509" s="8">
        <f>N1509 * VLOOKUP(E1509&amp;VLOOKUP(G1509,Sku_Consolidated!A2:Q957,17,FALSE),Sku_CommRate!A2:E1002, 5, FALSE)</f>
      </c>
      <c r="P1509" s="8">
        <f>N1509 - O1509</f>
      </c>
      <c r="Q1509">
        <f>VLOOKUP(G1509,Sku_Consolidated!A2:G957,7, FALSE)</f>
      </c>
      <c r="R1509">
        <f>IF(IFERROR(VLOOKUP(E1509,Store_Showcase!B2:H144,7, FALSE), TRUE)=TRUE, IF(IFERROR(VLOOKUP(E1509,Store_SRP!B2:H110,7, FALSE), TRUE)=TRUE,VLOOKUP(E1509,Store_VAM!B2:H273,7, FALSE),VLOOKUP(E1509,Store_SRP!B2:H110,7, FALSE)), VLOOKUP(E1509,Store_Showcase!B2:H144,7, FALSE))</f>
      </c>
      <c r="S1509">
        <f>IF(IFERROR(VLOOKUP(E1509,Store_Showcase!B2:I144,8, FALSE), TRUE)=TRUE, IF(IFERROR(VLOOKUP(E1509,Store_SRP!B2:I110,8, FALSE), TRUE)=TRUE,VLOOKUP(E1509,Store_VAM!B2:I273,8, FALSE),VLOOKUP(E1509,Store_SRP!B2:I110,8, FALSE)), VLOOKUP(E1509,Store_Showcase!B2:I144,8, FALSE))</f>
      </c>
      <c r="T1509">
        <f>VLOOKUP(G1509,Sku_Consolidated!A2:R957,18,FALSE)</f>
      </c>
      <c r="U1509">
        <v>4806532531526</v>
      </c>
      <c r="V1509">
        <f>IF(VLOOKUP(G1509,Sku_Consolidated!A2:S957,19,FALSE)="SHOWCASE", VLOOKUP(E1509,Store_Showcase!B2:L144,11, FALSE), IF(VLOOKUP(G1509,Sku_Consolidated!A2:S957,19,FALSE)="VAM",VLOOKUP(E1509,Store_VAM!B2:L273,11, FALSE),VLOOKUP(E1509,Store_SRP!B2:L110,11, FALSE)))</f>
      </c>
      <c r="W1509">
        <f>VLOOKUP(G1509,Sku_Consolidated!A2:W957,11,FALSE)</f>
      </c>
      <c r="X1509">
        <f>VLOOKUP(G1509,Sku_Consolidated!A2:H957,8,FALSE)</f>
      </c>
      <c r="Y1509">
        <f>VLOOKUP(G1509,Sku_Consolidated!A2:I957,9,FALSE)</f>
      </c>
      <c r="Z1509" t="s">
        <v>38</v>
      </c>
      <c r="AA1509">
        <f>VLOOKUP(G1509,Sku_Consolidated!A2:E957,5,FALSE)</f>
      </c>
      <c r="AB1509">
        <f>IF(VLOOKUP(G1509,Sku_Consolidated!A2:S957,19,FALSE)="SHOWCASE", VLOOKUP(E1509,Store_Showcase!B2:N144,13, FALSE), IF(VLOOKUP(G1509,Sku_Consolidated!A2:S957,19,FALSE)="VAM",VLOOKUP(E1509,Store_VAM!B2:N273,13, FALSE),VLOOKUP(E1509,Store_SRP!B2:N110,13, FALSE)))</f>
      </c>
      <c r="AC1509">
        <f>IF(IFERROR(AB1509,TRUE)=TRUE, "-","OK")</f>
      </c>
      <c r="AD1509" s="8" t="s">
        <v>3098</v>
      </c>
      <c r="AE1509" s="8" t="s">
        <v>3099</v>
      </c>
      <c r="AF1509">
        <f>IF(IFERROR(VLOOKUP(E1509,Store_Showcase!B2:H144,{5}, FALSE), TRUE)=TRUE, IF(IFERROR(VLOOKUP(E1509,Store_SRP!B2:H110,{5}, FALSE), TRUE)=TRUE,VLOOKUP(E1509,Store_VAM!B2:H273,{5}, FALSE),VLOOKUP(E1509,Store_SRP!B2:H110,{5}, FALSE)), VLOOKUP(E1509,Store_Showcase!B2:H144,{5}, FALSE))</f>
      </c>
      <c r="AG1509">
        <f>IF(IFERROR(VLOOKUP(E1509,Store_Showcase!B2:H144,{6}, FALSE), TRUE)=TRUE, IF(IFERROR(VLOOKUP(E1509,Store_SRP!B2:H110,{6}, FALSE), TRUE)=TRUE,VLOOKUP(E1509,Store_VAM!B2:H273,{6}, FALSE),VLOOKUP(E1509,Store_SRP!B2:H110,{6}, FALSE)), VLOOKUP(E1509,Store_Showcase!B2:H144,{6}, FALSE))</f>
      </c>
      <c r="AH1509">
        <f>VLOOKUP(G1509,Sku_Consolidated!A2:R957,18,FALSE)</f>
      </c>
      <c r="AI1509">
        <f>VLOOKUP(G1509,Sku_Consolidated!A2:S957,19,FALSE)</f>
      </c>
      <c r="AJ1509">
        <f>VLOOKUP(G1509,Sku_Consolidated!A2:T957,20,FALSE)</f>
      </c>
    </row>
    <row r="1510" spans="1:36" x14ac:dyDescent="0.25">
      <c r="A1510">
        <v>2024</v>
      </c>
      <c r="B1510" t="s">
        <v>31</v>
      </c>
      <c r="C1510" t="s">
        <v>32</v>
      </c>
      <c r="D1510" t="s">
        <v>33</v>
      </c>
      <c r="E1510">
        <v>237</v>
      </c>
      <c r="F1510">
        <f>IF(IFERROR(VLOOKUP(E1510,Store_Showcase!B2:H144,{2}, FALSE), TRUE)=TRUE, IF(IFERROR(VLOOKUP(E1510,Store_SRP!B2:H110,{2}, FALSE), TRUE)=TRUE,VLOOKUP(E1510,Store_VAM!B2:H273,{2}, FALSE),VLOOKUP(E1510,Store_SRP!B2:H110,{2}, FALSE)), VLOOKUP(E1510,Store_Showcase!B2:H144,{2}, FALSE))</f>
      </c>
      <c r="G1510">
        <v>687770</v>
      </c>
      <c r="H1510" t="s">
        <v>1487</v>
      </c>
      <c r="I1510" s="8" t="s">
        <v>2006</v>
      </c>
      <c r="J1510" t="s">
        <v>493</v>
      </c>
      <c r="K1510" s="8">
        <f>IF(J1510="PCK", I1510, 0)</f>
      </c>
      <c r="L1510" s="8">
        <f>IF(J1510="KLS", I1510, IF(J1510="PCK", I1510*VLOOKUP(G1510,Sku_Consolidated!A2:U957,21, FALSE),I1510*VLOOKUP(G1510,Sku_Consolidated!A2:U957,21, FALSE)))</f>
      </c>
      <c r="M1510" s="8">
        <f>IF(J1510="PCS", I1510, 0)</f>
      </c>
      <c r="N1510" s="8" t="s">
        <v>3097</v>
      </c>
      <c r="O1510" s="8">
        <f>N1510 * VLOOKUP(E1510&amp;VLOOKUP(G1510,Sku_Consolidated!A2:Q957,17,FALSE),Sku_CommRate!A2:E1002, 5, FALSE)</f>
      </c>
      <c r="P1510" s="8">
        <f>N1510 - O1510</f>
      </c>
      <c r="Q1510">
        <f>VLOOKUP(G1510,Sku_Consolidated!A2:G957,7, FALSE)</f>
      </c>
      <c r="R1510">
        <f>IF(IFERROR(VLOOKUP(E1510,Store_Showcase!B2:H144,7, FALSE), TRUE)=TRUE, IF(IFERROR(VLOOKUP(E1510,Store_SRP!B2:H110,7, FALSE), TRUE)=TRUE,VLOOKUP(E1510,Store_VAM!B2:H273,7, FALSE),VLOOKUP(E1510,Store_SRP!B2:H110,7, FALSE)), VLOOKUP(E1510,Store_Showcase!B2:H144,7, FALSE))</f>
      </c>
      <c r="S1510">
        <f>IF(IFERROR(VLOOKUP(E1510,Store_Showcase!B2:I144,8, FALSE), TRUE)=TRUE, IF(IFERROR(VLOOKUP(E1510,Store_SRP!B2:I110,8, FALSE), TRUE)=TRUE,VLOOKUP(E1510,Store_VAM!B2:I273,8, FALSE),VLOOKUP(E1510,Store_SRP!B2:I110,8, FALSE)), VLOOKUP(E1510,Store_Showcase!B2:I144,8, FALSE))</f>
      </c>
      <c r="T1510">
        <f>VLOOKUP(G1510,Sku_Consolidated!A2:R957,18,FALSE)</f>
      </c>
      <c r="U1510">
        <v>4806532531526</v>
      </c>
      <c r="V1510">
        <f>IF(VLOOKUP(G1510,Sku_Consolidated!A2:S957,19,FALSE)="SHOWCASE", VLOOKUP(E1510,Store_Showcase!B2:L144,11, FALSE), IF(VLOOKUP(G1510,Sku_Consolidated!A2:S957,19,FALSE)="VAM",VLOOKUP(E1510,Store_VAM!B2:L273,11, FALSE),VLOOKUP(E1510,Store_SRP!B2:L110,11, FALSE)))</f>
      </c>
      <c r="W1510">
        <f>VLOOKUP(G1510,Sku_Consolidated!A2:W957,11,FALSE)</f>
      </c>
      <c r="X1510">
        <f>VLOOKUP(G1510,Sku_Consolidated!A2:H957,8,FALSE)</f>
      </c>
      <c r="Y1510">
        <f>VLOOKUP(G1510,Sku_Consolidated!A2:I957,9,FALSE)</f>
      </c>
      <c r="Z1510" t="s">
        <v>38</v>
      </c>
      <c r="AA1510">
        <f>VLOOKUP(G1510,Sku_Consolidated!A2:E957,5,FALSE)</f>
      </c>
      <c r="AB1510">
        <f>IF(VLOOKUP(G1510,Sku_Consolidated!A2:S957,19,FALSE)="SHOWCASE", VLOOKUP(E1510,Store_Showcase!B2:N144,13, FALSE), IF(VLOOKUP(G1510,Sku_Consolidated!A2:S957,19,FALSE)="VAM",VLOOKUP(E1510,Store_VAM!B2:N273,13, FALSE),VLOOKUP(E1510,Store_SRP!B2:N110,13, FALSE)))</f>
      </c>
      <c r="AC1510">
        <f>IF(IFERROR(AB1510,TRUE)=TRUE, "-","OK")</f>
      </c>
      <c r="AD1510" s="8" t="s">
        <v>3098</v>
      </c>
      <c r="AE1510" s="8" t="s">
        <v>3099</v>
      </c>
      <c r="AF1510">
        <f>IF(IFERROR(VLOOKUP(E1510,Store_Showcase!B2:H144,{5}, FALSE), TRUE)=TRUE, IF(IFERROR(VLOOKUP(E1510,Store_SRP!B2:H110,{5}, FALSE), TRUE)=TRUE,VLOOKUP(E1510,Store_VAM!B2:H273,{5}, FALSE),VLOOKUP(E1510,Store_SRP!B2:H110,{5}, FALSE)), VLOOKUP(E1510,Store_Showcase!B2:H144,{5}, FALSE))</f>
      </c>
      <c r="AG1510">
        <f>IF(IFERROR(VLOOKUP(E1510,Store_Showcase!B2:H144,{6}, FALSE), TRUE)=TRUE, IF(IFERROR(VLOOKUP(E1510,Store_SRP!B2:H110,{6}, FALSE), TRUE)=TRUE,VLOOKUP(E1510,Store_VAM!B2:H273,{6}, FALSE),VLOOKUP(E1510,Store_SRP!B2:H110,{6}, FALSE)), VLOOKUP(E1510,Store_Showcase!B2:H144,{6}, FALSE))</f>
      </c>
      <c r="AH1510">
        <f>VLOOKUP(G1510,Sku_Consolidated!A2:R957,18,FALSE)</f>
      </c>
      <c r="AI1510">
        <f>VLOOKUP(G1510,Sku_Consolidated!A2:S957,19,FALSE)</f>
      </c>
      <c r="AJ1510">
        <f>VLOOKUP(G1510,Sku_Consolidated!A2:T957,20,FALSE)</f>
      </c>
    </row>
    <row r="1511" spans="1:36" x14ac:dyDescent="0.25">
      <c r="A1511">
        <v>2024</v>
      </c>
      <c r="B1511" t="s">
        <v>31</v>
      </c>
      <c r="C1511" t="s">
        <v>32</v>
      </c>
      <c r="D1511" t="s">
        <v>33</v>
      </c>
      <c r="E1511">
        <v>481</v>
      </c>
      <c r="F1511">
        <f>IF(IFERROR(VLOOKUP(E1511,Store_Showcase!B2:H144,{2}, FALSE), TRUE)=TRUE, IF(IFERROR(VLOOKUP(E1511,Store_SRP!B2:H110,{2}, FALSE), TRUE)=TRUE,VLOOKUP(E1511,Store_VAM!B2:H273,{2}, FALSE),VLOOKUP(E1511,Store_SRP!B2:H110,{2}, FALSE)), VLOOKUP(E1511,Store_Showcase!B2:H144,{2}, FALSE))</f>
      </c>
      <c r="G1511">
        <v>687770</v>
      </c>
      <c r="H1511" t="s">
        <v>1487</v>
      </c>
      <c r="I1511" s="8" t="s">
        <v>2006</v>
      </c>
      <c r="J1511" t="s">
        <v>493</v>
      </c>
      <c r="K1511" s="8">
        <f>IF(J1511="PCK", I1511, 0)</f>
      </c>
      <c r="L1511" s="8">
        <f>IF(J1511="KLS", I1511, IF(J1511="PCK", I1511*VLOOKUP(G1511,Sku_Consolidated!A2:U957,21, FALSE),I1511*VLOOKUP(G1511,Sku_Consolidated!A2:U957,21, FALSE)))</f>
      </c>
      <c r="M1511" s="8">
        <f>IF(J1511="PCS", I1511, 0)</f>
      </c>
      <c r="N1511" s="8" t="s">
        <v>3097</v>
      </c>
      <c r="O1511" s="8">
        <f>N1511 * VLOOKUP(E1511&amp;VLOOKUP(G1511,Sku_Consolidated!A2:Q957,17,FALSE),Sku_CommRate!A2:E1002, 5, FALSE)</f>
      </c>
      <c r="P1511" s="8">
        <f>N1511 - O1511</f>
      </c>
      <c r="Q1511">
        <f>VLOOKUP(G1511,Sku_Consolidated!A2:G957,7, FALSE)</f>
      </c>
      <c r="R1511">
        <f>IF(IFERROR(VLOOKUP(E1511,Store_Showcase!B2:H144,7, FALSE), TRUE)=TRUE, IF(IFERROR(VLOOKUP(E1511,Store_SRP!B2:H110,7, FALSE), TRUE)=TRUE,VLOOKUP(E1511,Store_VAM!B2:H273,7, FALSE),VLOOKUP(E1511,Store_SRP!B2:H110,7, FALSE)), VLOOKUP(E1511,Store_Showcase!B2:H144,7, FALSE))</f>
      </c>
      <c r="S1511">
        <f>IF(IFERROR(VLOOKUP(E1511,Store_Showcase!B2:I144,8, FALSE), TRUE)=TRUE, IF(IFERROR(VLOOKUP(E1511,Store_SRP!B2:I110,8, FALSE), TRUE)=TRUE,VLOOKUP(E1511,Store_VAM!B2:I273,8, FALSE),VLOOKUP(E1511,Store_SRP!B2:I110,8, FALSE)), VLOOKUP(E1511,Store_Showcase!B2:I144,8, FALSE))</f>
      </c>
      <c r="T1511">
        <f>VLOOKUP(G1511,Sku_Consolidated!A2:R957,18,FALSE)</f>
      </c>
      <c r="U1511">
        <v>4806532531526</v>
      </c>
      <c r="V1511">
        <f>IF(VLOOKUP(G1511,Sku_Consolidated!A2:S957,19,FALSE)="SHOWCASE", VLOOKUP(E1511,Store_Showcase!B2:L144,11, FALSE), IF(VLOOKUP(G1511,Sku_Consolidated!A2:S957,19,FALSE)="VAM",VLOOKUP(E1511,Store_VAM!B2:L273,11, FALSE),VLOOKUP(E1511,Store_SRP!B2:L110,11, FALSE)))</f>
      </c>
      <c r="W1511">
        <f>VLOOKUP(G1511,Sku_Consolidated!A2:W957,11,FALSE)</f>
      </c>
      <c r="X1511">
        <f>VLOOKUP(G1511,Sku_Consolidated!A2:H957,8,FALSE)</f>
      </c>
      <c r="Y1511">
        <f>VLOOKUP(G1511,Sku_Consolidated!A2:I957,9,FALSE)</f>
      </c>
      <c r="Z1511" t="s">
        <v>38</v>
      </c>
      <c r="AA1511">
        <f>VLOOKUP(G1511,Sku_Consolidated!A2:E957,5,FALSE)</f>
      </c>
      <c r="AB1511">
        <f>IF(VLOOKUP(G1511,Sku_Consolidated!A2:S957,19,FALSE)="SHOWCASE", VLOOKUP(E1511,Store_Showcase!B2:N144,13, FALSE), IF(VLOOKUP(G1511,Sku_Consolidated!A2:S957,19,FALSE)="VAM",VLOOKUP(E1511,Store_VAM!B2:N273,13, FALSE),VLOOKUP(E1511,Store_SRP!B2:N110,13, FALSE)))</f>
      </c>
      <c r="AC1511">
        <f>IF(IFERROR(AB1511,TRUE)=TRUE, "-","OK")</f>
      </c>
      <c r="AD1511" s="8" t="s">
        <v>3098</v>
      </c>
      <c r="AE1511" s="8" t="s">
        <v>3099</v>
      </c>
      <c r="AF1511">
        <f>IF(IFERROR(VLOOKUP(E1511,Store_Showcase!B2:H144,{5}, FALSE), TRUE)=TRUE, IF(IFERROR(VLOOKUP(E1511,Store_SRP!B2:H110,{5}, FALSE), TRUE)=TRUE,VLOOKUP(E1511,Store_VAM!B2:H273,{5}, FALSE),VLOOKUP(E1511,Store_SRP!B2:H110,{5}, FALSE)), VLOOKUP(E1511,Store_Showcase!B2:H144,{5}, FALSE))</f>
      </c>
      <c r="AG1511">
        <f>IF(IFERROR(VLOOKUP(E1511,Store_Showcase!B2:H144,{6}, FALSE), TRUE)=TRUE, IF(IFERROR(VLOOKUP(E1511,Store_SRP!B2:H110,{6}, FALSE), TRUE)=TRUE,VLOOKUP(E1511,Store_VAM!B2:H273,{6}, FALSE),VLOOKUP(E1511,Store_SRP!B2:H110,{6}, FALSE)), VLOOKUP(E1511,Store_Showcase!B2:H144,{6}, FALSE))</f>
      </c>
      <c r="AH1511">
        <f>VLOOKUP(G1511,Sku_Consolidated!A2:R957,18,FALSE)</f>
      </c>
      <c r="AI1511">
        <f>VLOOKUP(G1511,Sku_Consolidated!A2:S957,19,FALSE)</f>
      </c>
      <c r="AJ1511">
        <f>VLOOKUP(G1511,Sku_Consolidated!A2:T957,20,FALSE)</f>
      </c>
    </row>
    <row r="1512" spans="1:36" x14ac:dyDescent="0.25">
      <c r="A1512">
        <v>2024</v>
      </c>
      <c r="B1512" t="s">
        <v>31</v>
      </c>
      <c r="C1512" t="s">
        <v>32</v>
      </c>
      <c r="D1512" t="s">
        <v>33</v>
      </c>
      <c r="E1512">
        <v>144</v>
      </c>
      <c r="F1512">
        <f>IF(IFERROR(VLOOKUP(E1512,Store_Showcase!B2:H144,{2}, FALSE), TRUE)=TRUE, IF(IFERROR(VLOOKUP(E1512,Store_SRP!B2:H110,{2}, FALSE), TRUE)=TRUE,VLOOKUP(E1512,Store_VAM!B2:H273,{2}, FALSE),VLOOKUP(E1512,Store_SRP!B2:H110,{2}, FALSE)), VLOOKUP(E1512,Store_Showcase!B2:H144,{2}, FALSE))</f>
      </c>
      <c r="G1512">
        <v>687770</v>
      </c>
      <c r="H1512" t="s">
        <v>1487</v>
      </c>
      <c r="I1512" s="8" t="s">
        <v>2006</v>
      </c>
      <c r="J1512" t="s">
        <v>493</v>
      </c>
      <c r="K1512" s="8">
        <f>IF(J1512="PCK", I1512, 0)</f>
      </c>
      <c r="L1512" s="8">
        <f>IF(J1512="KLS", I1512, IF(J1512="PCK", I1512*VLOOKUP(G1512,Sku_Consolidated!A2:U957,21, FALSE),I1512*VLOOKUP(G1512,Sku_Consolidated!A2:U957,21, FALSE)))</f>
      </c>
      <c r="M1512" s="8">
        <f>IF(J1512="PCS", I1512, 0)</f>
      </c>
      <c r="N1512" s="8" t="s">
        <v>3097</v>
      </c>
      <c r="O1512" s="8">
        <f>N1512 * VLOOKUP(E1512&amp;VLOOKUP(G1512,Sku_Consolidated!A2:Q957,17,FALSE),Sku_CommRate!A2:E1002, 5, FALSE)</f>
      </c>
      <c r="P1512" s="8">
        <f>N1512 - O1512</f>
      </c>
      <c r="Q1512">
        <f>VLOOKUP(G1512,Sku_Consolidated!A2:G957,7, FALSE)</f>
      </c>
      <c r="R1512">
        <f>IF(IFERROR(VLOOKUP(E1512,Store_Showcase!B2:H144,7, FALSE), TRUE)=TRUE, IF(IFERROR(VLOOKUP(E1512,Store_SRP!B2:H110,7, FALSE), TRUE)=TRUE,VLOOKUP(E1512,Store_VAM!B2:H273,7, FALSE),VLOOKUP(E1512,Store_SRP!B2:H110,7, FALSE)), VLOOKUP(E1512,Store_Showcase!B2:H144,7, FALSE))</f>
      </c>
      <c r="S1512">
        <f>IF(IFERROR(VLOOKUP(E1512,Store_Showcase!B2:I144,8, FALSE), TRUE)=TRUE, IF(IFERROR(VLOOKUP(E1512,Store_SRP!B2:I110,8, FALSE), TRUE)=TRUE,VLOOKUP(E1512,Store_VAM!B2:I273,8, FALSE),VLOOKUP(E1512,Store_SRP!B2:I110,8, FALSE)), VLOOKUP(E1512,Store_Showcase!B2:I144,8, FALSE))</f>
      </c>
      <c r="T1512">
        <f>VLOOKUP(G1512,Sku_Consolidated!A2:R957,18,FALSE)</f>
      </c>
      <c r="U1512">
        <v>4806532531526</v>
      </c>
      <c r="V1512">
        <f>IF(VLOOKUP(G1512,Sku_Consolidated!A2:S957,19,FALSE)="SHOWCASE", VLOOKUP(E1512,Store_Showcase!B2:L144,11, FALSE), IF(VLOOKUP(G1512,Sku_Consolidated!A2:S957,19,FALSE)="VAM",VLOOKUP(E1512,Store_VAM!B2:L273,11, FALSE),VLOOKUP(E1512,Store_SRP!B2:L110,11, FALSE)))</f>
      </c>
      <c r="W1512">
        <f>VLOOKUP(G1512,Sku_Consolidated!A2:W957,11,FALSE)</f>
      </c>
      <c r="X1512">
        <f>VLOOKUP(G1512,Sku_Consolidated!A2:H957,8,FALSE)</f>
      </c>
      <c r="Y1512">
        <f>VLOOKUP(G1512,Sku_Consolidated!A2:I957,9,FALSE)</f>
      </c>
      <c r="Z1512" t="s">
        <v>38</v>
      </c>
      <c r="AA1512">
        <f>VLOOKUP(G1512,Sku_Consolidated!A2:E957,5,FALSE)</f>
      </c>
      <c r="AB1512">
        <f>IF(VLOOKUP(G1512,Sku_Consolidated!A2:S957,19,FALSE)="SHOWCASE", VLOOKUP(E1512,Store_Showcase!B2:N144,13, FALSE), IF(VLOOKUP(G1512,Sku_Consolidated!A2:S957,19,FALSE)="VAM",VLOOKUP(E1512,Store_VAM!B2:N273,13, FALSE),VLOOKUP(E1512,Store_SRP!B2:N110,13, FALSE)))</f>
      </c>
      <c r="AC1512">
        <f>IF(IFERROR(AB1512,TRUE)=TRUE, "-","OK")</f>
      </c>
      <c r="AD1512" s="8" t="s">
        <v>3098</v>
      </c>
      <c r="AE1512" s="8" t="s">
        <v>3099</v>
      </c>
      <c r="AF1512">
        <f>IF(IFERROR(VLOOKUP(E1512,Store_Showcase!B2:H144,{5}, FALSE), TRUE)=TRUE, IF(IFERROR(VLOOKUP(E1512,Store_SRP!B2:H110,{5}, FALSE), TRUE)=TRUE,VLOOKUP(E1512,Store_VAM!B2:H273,{5}, FALSE),VLOOKUP(E1512,Store_SRP!B2:H110,{5}, FALSE)), VLOOKUP(E1512,Store_Showcase!B2:H144,{5}, FALSE))</f>
      </c>
      <c r="AG1512">
        <f>IF(IFERROR(VLOOKUP(E1512,Store_Showcase!B2:H144,{6}, FALSE), TRUE)=TRUE, IF(IFERROR(VLOOKUP(E1512,Store_SRP!B2:H110,{6}, FALSE), TRUE)=TRUE,VLOOKUP(E1512,Store_VAM!B2:H273,{6}, FALSE),VLOOKUP(E1512,Store_SRP!B2:H110,{6}, FALSE)), VLOOKUP(E1512,Store_Showcase!B2:H144,{6}, FALSE))</f>
      </c>
      <c r="AH1512">
        <f>VLOOKUP(G1512,Sku_Consolidated!A2:R957,18,FALSE)</f>
      </c>
      <c r="AI1512">
        <f>VLOOKUP(G1512,Sku_Consolidated!A2:S957,19,FALSE)</f>
      </c>
      <c r="AJ1512">
        <f>VLOOKUP(G1512,Sku_Consolidated!A2:T957,20,FALSE)</f>
      </c>
    </row>
    <row r="1513" spans="1:36" x14ac:dyDescent="0.25">
      <c r="A1513">
        <v>2024</v>
      </c>
      <c r="B1513" t="s">
        <v>31</v>
      </c>
      <c r="C1513" t="s">
        <v>32</v>
      </c>
      <c r="D1513" t="s">
        <v>33</v>
      </c>
      <c r="E1513">
        <v>221</v>
      </c>
      <c r="F1513">
        <f>IF(IFERROR(VLOOKUP(E1513,Store_Showcase!B2:H144,{2}, FALSE), TRUE)=TRUE, IF(IFERROR(VLOOKUP(E1513,Store_SRP!B2:H110,{2}, FALSE), TRUE)=TRUE,VLOOKUP(E1513,Store_VAM!B2:H273,{2}, FALSE),VLOOKUP(E1513,Store_SRP!B2:H110,{2}, FALSE)), VLOOKUP(E1513,Store_Showcase!B2:H144,{2}, FALSE))</f>
      </c>
      <c r="G1513">
        <v>656325</v>
      </c>
      <c r="H1513" t="s">
        <v>474</v>
      </c>
      <c r="I1513" s="8" t="s">
        <v>3100</v>
      </c>
      <c r="J1513" t="s">
        <v>36</v>
      </c>
      <c r="K1513" s="8">
        <f>IF(J1513="PCK", I1513, 0)</f>
      </c>
      <c r="L1513" s="8">
        <f>IF(J1513="KLS", I1513, IF(J1513="PCK", I1513*VLOOKUP(G1513,Sku_Consolidated!A2:U957,21, FALSE),I1513*VLOOKUP(G1513,Sku_Consolidated!A2:U957,21, FALSE)))</f>
      </c>
      <c r="M1513" s="8">
        <f>IF(J1513="PCS", I1513, 0)</f>
      </c>
      <c r="N1513" s="8" t="s">
        <v>3101</v>
      </c>
      <c r="O1513" s="8">
        <f>N1513 * VLOOKUP(E1513&amp;VLOOKUP(G1513,Sku_Consolidated!A2:Q957,17,FALSE),Sku_CommRate!A2:E1002, 5, FALSE)</f>
      </c>
      <c r="P1513" s="8">
        <f>N1513 - O1513</f>
      </c>
      <c r="Q1513">
        <f>VLOOKUP(G1513,Sku_Consolidated!A2:G957,7, FALSE)</f>
      </c>
      <c r="R1513">
        <f>IF(IFERROR(VLOOKUP(E1513,Store_Showcase!B2:H144,7, FALSE), TRUE)=TRUE, IF(IFERROR(VLOOKUP(E1513,Store_SRP!B2:H110,7, FALSE), TRUE)=TRUE,VLOOKUP(E1513,Store_VAM!B2:H273,7, FALSE),VLOOKUP(E1513,Store_SRP!B2:H110,7, FALSE)), VLOOKUP(E1513,Store_Showcase!B2:H144,7, FALSE))</f>
      </c>
      <c r="S1513">
        <f>IF(IFERROR(VLOOKUP(E1513,Store_Showcase!B2:I144,8, FALSE), TRUE)=TRUE, IF(IFERROR(VLOOKUP(E1513,Store_SRP!B2:I110,8, FALSE), TRUE)=TRUE,VLOOKUP(E1513,Store_VAM!B2:I273,8, FALSE),VLOOKUP(E1513,Store_SRP!B2:I110,8, FALSE)), VLOOKUP(E1513,Store_Showcase!B2:I144,8, FALSE))</f>
      </c>
      <c r="T1513">
        <f>VLOOKUP(G1513,Sku_Consolidated!A2:R957,18,FALSE)</f>
      </c>
      <c r="U1513">
        <v>6778</v>
      </c>
      <c r="V1513">
        <f>IF(VLOOKUP(G1513,Sku_Consolidated!A2:S957,19,FALSE)="SHOWCASE", VLOOKUP(E1513,Store_Showcase!B2:L144,11, FALSE), IF(VLOOKUP(G1513,Sku_Consolidated!A2:S957,19,FALSE)="VAM",VLOOKUP(E1513,Store_VAM!B2:L273,11, FALSE),VLOOKUP(E1513,Store_SRP!B2:L110,11, FALSE)))</f>
      </c>
      <c r="W1513">
        <f>VLOOKUP(G1513,Sku_Consolidated!A2:W957,11,FALSE)</f>
      </c>
      <c r="X1513">
        <f>VLOOKUP(G1513,Sku_Consolidated!A2:H957,8,FALSE)</f>
      </c>
      <c r="Y1513">
        <f>VLOOKUP(G1513,Sku_Consolidated!A2:I957,9,FALSE)</f>
      </c>
      <c r="Z1513" t="s">
        <v>38</v>
      </c>
      <c r="AA1513">
        <f>VLOOKUP(G1513,Sku_Consolidated!A2:E957,5,FALSE)</f>
      </c>
      <c r="AB1513">
        <f>IF(VLOOKUP(G1513,Sku_Consolidated!A2:S957,19,FALSE)="SHOWCASE", VLOOKUP(E1513,Store_Showcase!B2:N144,13, FALSE), IF(VLOOKUP(G1513,Sku_Consolidated!A2:S957,19,FALSE)="VAM",VLOOKUP(E1513,Store_VAM!B2:N273,13, FALSE),VLOOKUP(E1513,Store_SRP!B2:N110,13, FALSE)))</f>
      </c>
      <c r="AC1513">
        <f>IF(IFERROR(AB1513,TRUE)=TRUE, "-","OK")</f>
      </c>
      <c r="AD1513" s="8" t="s">
        <v>3102</v>
      </c>
      <c r="AE1513" s="8" t="s">
        <v>3103</v>
      </c>
      <c r="AF1513">
        <f>IF(IFERROR(VLOOKUP(E1513,Store_Showcase!B2:H144,{5}, FALSE), TRUE)=TRUE, IF(IFERROR(VLOOKUP(E1513,Store_SRP!B2:H110,{5}, FALSE), TRUE)=TRUE,VLOOKUP(E1513,Store_VAM!B2:H273,{5}, FALSE),VLOOKUP(E1513,Store_SRP!B2:H110,{5}, FALSE)), VLOOKUP(E1513,Store_Showcase!B2:H144,{5}, FALSE))</f>
      </c>
      <c r="AG1513">
        <f>IF(IFERROR(VLOOKUP(E1513,Store_Showcase!B2:H144,{6}, FALSE), TRUE)=TRUE, IF(IFERROR(VLOOKUP(E1513,Store_SRP!B2:H110,{6}, FALSE), TRUE)=TRUE,VLOOKUP(E1513,Store_VAM!B2:H273,{6}, FALSE),VLOOKUP(E1513,Store_SRP!B2:H110,{6}, FALSE)), VLOOKUP(E1513,Store_Showcase!B2:H144,{6}, FALSE))</f>
      </c>
      <c r="AH1513">
        <f>VLOOKUP(G1513,Sku_Consolidated!A2:R957,18,FALSE)</f>
      </c>
      <c r="AI1513">
        <f>VLOOKUP(G1513,Sku_Consolidated!A2:S957,19,FALSE)</f>
      </c>
      <c r="AJ1513">
        <f>VLOOKUP(G1513,Sku_Consolidated!A2:T957,20,FALSE)</f>
      </c>
    </row>
    <row r="1514" spans="1:36" x14ac:dyDescent="0.25">
      <c r="A1514">
        <v>2024</v>
      </c>
      <c r="B1514" t="s">
        <v>31</v>
      </c>
      <c r="C1514" t="s">
        <v>32</v>
      </c>
      <c r="D1514" t="s">
        <v>33</v>
      </c>
      <c r="E1514">
        <v>225</v>
      </c>
      <c r="F1514">
        <f>IF(IFERROR(VLOOKUP(E1514,Store_Showcase!B2:H144,{2}, FALSE), TRUE)=TRUE, IF(IFERROR(VLOOKUP(E1514,Store_SRP!B2:H110,{2}, FALSE), TRUE)=TRUE,VLOOKUP(E1514,Store_VAM!B2:H273,{2}, FALSE),VLOOKUP(E1514,Store_SRP!B2:H110,{2}, FALSE)), VLOOKUP(E1514,Store_Showcase!B2:H144,{2}, FALSE))</f>
      </c>
      <c r="G1514">
        <v>687770</v>
      </c>
      <c r="H1514" t="s">
        <v>1487</v>
      </c>
      <c r="I1514" s="8" t="s">
        <v>2006</v>
      </c>
      <c r="J1514" t="s">
        <v>493</v>
      </c>
      <c r="K1514" s="8">
        <f>IF(J1514="PCK", I1514, 0)</f>
      </c>
      <c r="L1514" s="8">
        <f>IF(J1514="KLS", I1514, IF(J1514="PCK", I1514*VLOOKUP(G1514,Sku_Consolidated!A2:U957,21, FALSE),I1514*VLOOKUP(G1514,Sku_Consolidated!A2:U957,21, FALSE)))</f>
      </c>
      <c r="M1514" s="8">
        <f>IF(J1514="PCS", I1514, 0)</f>
      </c>
      <c r="N1514" s="8" t="s">
        <v>3104</v>
      </c>
      <c r="O1514" s="8">
        <f>N1514 * VLOOKUP(E1514&amp;VLOOKUP(G1514,Sku_Consolidated!A2:Q957,17,FALSE),Sku_CommRate!A2:E1002, 5, FALSE)</f>
      </c>
      <c r="P1514" s="8">
        <f>N1514 - O1514</f>
      </c>
      <c r="Q1514">
        <f>VLOOKUP(G1514,Sku_Consolidated!A2:G957,7, FALSE)</f>
      </c>
      <c r="R1514">
        <f>IF(IFERROR(VLOOKUP(E1514,Store_Showcase!B2:H144,7, FALSE), TRUE)=TRUE, IF(IFERROR(VLOOKUP(E1514,Store_SRP!B2:H110,7, FALSE), TRUE)=TRUE,VLOOKUP(E1514,Store_VAM!B2:H273,7, FALSE),VLOOKUP(E1514,Store_SRP!B2:H110,7, FALSE)), VLOOKUP(E1514,Store_Showcase!B2:H144,7, FALSE))</f>
      </c>
      <c r="S1514">
        <f>IF(IFERROR(VLOOKUP(E1514,Store_Showcase!B2:I144,8, FALSE), TRUE)=TRUE, IF(IFERROR(VLOOKUP(E1514,Store_SRP!B2:I110,8, FALSE), TRUE)=TRUE,VLOOKUP(E1514,Store_VAM!B2:I273,8, FALSE),VLOOKUP(E1514,Store_SRP!B2:I110,8, FALSE)), VLOOKUP(E1514,Store_Showcase!B2:I144,8, FALSE))</f>
      </c>
      <c r="T1514">
        <f>VLOOKUP(G1514,Sku_Consolidated!A2:R957,18,FALSE)</f>
      </c>
      <c r="U1514">
        <v>4806532531526</v>
      </c>
      <c r="V1514">
        <f>IF(VLOOKUP(G1514,Sku_Consolidated!A2:S957,19,FALSE)="SHOWCASE", VLOOKUP(E1514,Store_Showcase!B2:L144,11, FALSE), IF(VLOOKUP(G1514,Sku_Consolidated!A2:S957,19,FALSE)="VAM",VLOOKUP(E1514,Store_VAM!B2:L273,11, FALSE),VLOOKUP(E1514,Store_SRP!B2:L110,11, FALSE)))</f>
      </c>
      <c r="W1514">
        <f>VLOOKUP(G1514,Sku_Consolidated!A2:W957,11,FALSE)</f>
      </c>
      <c r="X1514">
        <f>VLOOKUP(G1514,Sku_Consolidated!A2:H957,8,FALSE)</f>
      </c>
      <c r="Y1514">
        <f>VLOOKUP(G1514,Sku_Consolidated!A2:I957,9,FALSE)</f>
      </c>
      <c r="Z1514" t="s">
        <v>38</v>
      </c>
      <c r="AA1514">
        <f>VLOOKUP(G1514,Sku_Consolidated!A2:E957,5,FALSE)</f>
      </c>
      <c r="AB1514">
        <f>IF(VLOOKUP(G1514,Sku_Consolidated!A2:S957,19,FALSE)="SHOWCASE", VLOOKUP(E1514,Store_Showcase!B2:N144,13, FALSE), IF(VLOOKUP(G1514,Sku_Consolidated!A2:S957,19,FALSE)="VAM",VLOOKUP(E1514,Store_VAM!B2:N273,13, FALSE),VLOOKUP(E1514,Store_SRP!B2:N110,13, FALSE)))</f>
      </c>
      <c r="AC1514">
        <f>IF(IFERROR(AB1514,TRUE)=TRUE, "-","OK")</f>
      </c>
      <c r="AD1514" s="8" t="s">
        <v>3105</v>
      </c>
      <c r="AE1514" s="8" t="s">
        <v>3106</v>
      </c>
      <c r="AF1514">
        <f>IF(IFERROR(VLOOKUP(E1514,Store_Showcase!B2:H144,{5}, FALSE), TRUE)=TRUE, IF(IFERROR(VLOOKUP(E1514,Store_SRP!B2:H110,{5}, FALSE), TRUE)=TRUE,VLOOKUP(E1514,Store_VAM!B2:H273,{5}, FALSE),VLOOKUP(E1514,Store_SRP!B2:H110,{5}, FALSE)), VLOOKUP(E1514,Store_Showcase!B2:H144,{5}, FALSE))</f>
      </c>
      <c r="AG1514">
        <f>IF(IFERROR(VLOOKUP(E1514,Store_Showcase!B2:H144,{6}, FALSE), TRUE)=TRUE, IF(IFERROR(VLOOKUP(E1514,Store_SRP!B2:H110,{6}, FALSE), TRUE)=TRUE,VLOOKUP(E1514,Store_VAM!B2:H273,{6}, FALSE),VLOOKUP(E1514,Store_SRP!B2:H110,{6}, FALSE)), VLOOKUP(E1514,Store_Showcase!B2:H144,{6}, FALSE))</f>
      </c>
      <c r="AH1514">
        <f>VLOOKUP(G1514,Sku_Consolidated!A2:R957,18,FALSE)</f>
      </c>
      <c r="AI1514">
        <f>VLOOKUP(G1514,Sku_Consolidated!A2:S957,19,FALSE)</f>
      </c>
      <c r="AJ1514">
        <f>VLOOKUP(G1514,Sku_Consolidated!A2:T957,20,FALSE)</f>
      </c>
    </row>
    <row r="1515" spans="1:36" x14ac:dyDescent="0.25">
      <c r="A1515">
        <v>2024</v>
      </c>
      <c r="B1515" t="s">
        <v>31</v>
      </c>
      <c r="C1515" t="s">
        <v>32</v>
      </c>
      <c r="D1515" t="s">
        <v>33</v>
      </c>
      <c r="E1515">
        <v>225</v>
      </c>
      <c r="F1515">
        <f>IF(IFERROR(VLOOKUP(E1515,Store_Showcase!B2:H144,{2}, FALSE), TRUE)=TRUE, IF(IFERROR(VLOOKUP(E1515,Store_SRP!B2:H110,{2}, FALSE), TRUE)=TRUE,VLOOKUP(E1515,Store_VAM!B2:H273,{2}, FALSE),VLOOKUP(E1515,Store_SRP!B2:H110,{2}, FALSE)), VLOOKUP(E1515,Store_Showcase!B2:H144,{2}, FALSE))</f>
      </c>
      <c r="G1515">
        <v>703520</v>
      </c>
      <c r="H1515" t="s">
        <v>1460</v>
      </c>
      <c r="I1515" s="8" t="s">
        <v>2006</v>
      </c>
      <c r="J1515" t="s">
        <v>493</v>
      </c>
      <c r="K1515" s="8">
        <f>IF(J1515="PCK", I1515, 0)</f>
      </c>
      <c r="L1515" s="8">
        <f>IF(J1515="KLS", I1515, IF(J1515="PCK", I1515*VLOOKUP(G1515,Sku_Consolidated!A2:U957,21, FALSE),I1515*VLOOKUP(G1515,Sku_Consolidated!A2:U957,21, FALSE)))</f>
      </c>
      <c r="M1515" s="8">
        <f>IF(J1515="PCS", I1515, 0)</f>
      </c>
      <c r="N1515" s="8" t="s">
        <v>3027</v>
      </c>
      <c r="O1515" s="8">
        <f>N1515 * VLOOKUP(E1515&amp;VLOOKUP(G1515,Sku_Consolidated!A2:Q957,17,FALSE),Sku_CommRate!A2:E1002, 5, FALSE)</f>
      </c>
      <c r="P1515" s="8">
        <f>N1515 - O1515</f>
      </c>
      <c r="Q1515">
        <f>VLOOKUP(G1515,Sku_Consolidated!A2:G957,7, FALSE)</f>
      </c>
      <c r="R1515">
        <f>IF(IFERROR(VLOOKUP(E1515,Store_Showcase!B2:H144,7, FALSE), TRUE)=TRUE, IF(IFERROR(VLOOKUP(E1515,Store_SRP!B2:H110,7, FALSE), TRUE)=TRUE,VLOOKUP(E1515,Store_VAM!B2:H273,7, FALSE),VLOOKUP(E1515,Store_SRP!B2:H110,7, FALSE)), VLOOKUP(E1515,Store_Showcase!B2:H144,7, FALSE))</f>
      </c>
      <c r="S1515">
        <f>IF(IFERROR(VLOOKUP(E1515,Store_Showcase!B2:I144,8, FALSE), TRUE)=TRUE, IF(IFERROR(VLOOKUP(E1515,Store_SRP!B2:I110,8, FALSE), TRUE)=TRUE,VLOOKUP(E1515,Store_VAM!B2:I273,8, FALSE),VLOOKUP(E1515,Store_SRP!B2:I110,8, FALSE)), VLOOKUP(E1515,Store_Showcase!B2:I144,8, FALSE))</f>
      </c>
      <c r="T1515">
        <f>VLOOKUP(G1515,Sku_Consolidated!A2:R957,18,FALSE)</f>
      </c>
      <c r="U1515">
        <v>4806532531649</v>
      </c>
      <c r="V1515">
        <f>IF(VLOOKUP(G1515,Sku_Consolidated!A2:S957,19,FALSE)="SHOWCASE", VLOOKUP(E1515,Store_Showcase!B2:L144,11, FALSE), IF(VLOOKUP(G1515,Sku_Consolidated!A2:S957,19,FALSE)="VAM",VLOOKUP(E1515,Store_VAM!B2:L273,11, FALSE),VLOOKUP(E1515,Store_SRP!B2:L110,11, FALSE)))</f>
      </c>
      <c r="W1515">
        <f>VLOOKUP(G1515,Sku_Consolidated!A2:W957,11,FALSE)</f>
      </c>
      <c r="X1515">
        <f>VLOOKUP(G1515,Sku_Consolidated!A2:H957,8,FALSE)</f>
      </c>
      <c r="Y1515">
        <f>VLOOKUP(G1515,Sku_Consolidated!A2:I957,9,FALSE)</f>
      </c>
      <c r="Z1515" t="s">
        <v>38</v>
      </c>
      <c r="AA1515">
        <f>VLOOKUP(G1515,Sku_Consolidated!A2:E957,5,FALSE)</f>
      </c>
      <c r="AB1515">
        <f>IF(VLOOKUP(G1515,Sku_Consolidated!A2:S957,19,FALSE)="SHOWCASE", VLOOKUP(E1515,Store_Showcase!B2:N144,13, FALSE), IF(VLOOKUP(G1515,Sku_Consolidated!A2:S957,19,FALSE)="VAM",VLOOKUP(E1515,Store_VAM!B2:N273,13, FALSE),VLOOKUP(E1515,Store_SRP!B2:N110,13, FALSE)))</f>
      </c>
      <c r="AC1515">
        <f>IF(IFERROR(AB1515,TRUE)=TRUE, "-","OK")</f>
      </c>
      <c r="AD1515" s="8" t="s">
        <v>3107</v>
      </c>
      <c r="AE1515" s="8" t="s">
        <v>3108</v>
      </c>
      <c r="AF1515">
        <f>IF(IFERROR(VLOOKUP(E1515,Store_Showcase!B2:H144,{5}, FALSE), TRUE)=TRUE, IF(IFERROR(VLOOKUP(E1515,Store_SRP!B2:H110,{5}, FALSE), TRUE)=TRUE,VLOOKUP(E1515,Store_VAM!B2:H273,{5}, FALSE),VLOOKUP(E1515,Store_SRP!B2:H110,{5}, FALSE)), VLOOKUP(E1515,Store_Showcase!B2:H144,{5}, FALSE))</f>
      </c>
      <c r="AG1515">
        <f>IF(IFERROR(VLOOKUP(E1515,Store_Showcase!B2:H144,{6}, FALSE), TRUE)=TRUE, IF(IFERROR(VLOOKUP(E1515,Store_SRP!B2:H110,{6}, FALSE), TRUE)=TRUE,VLOOKUP(E1515,Store_VAM!B2:H273,{6}, FALSE),VLOOKUP(E1515,Store_SRP!B2:H110,{6}, FALSE)), VLOOKUP(E1515,Store_Showcase!B2:H144,{6}, FALSE))</f>
      </c>
      <c r="AH1515">
        <f>VLOOKUP(G1515,Sku_Consolidated!A2:R957,18,FALSE)</f>
      </c>
      <c r="AI1515">
        <f>VLOOKUP(G1515,Sku_Consolidated!A2:S957,19,FALSE)</f>
      </c>
      <c r="AJ1515">
        <f>VLOOKUP(G1515,Sku_Consolidated!A2:T957,20,FALSE)</f>
      </c>
    </row>
    <row r="1516" spans="1:36" x14ac:dyDescent="0.25">
      <c r="A1516">
        <v>2024</v>
      </c>
      <c r="B1516" t="s">
        <v>31</v>
      </c>
      <c r="C1516" t="s">
        <v>32</v>
      </c>
      <c r="D1516" t="s">
        <v>33</v>
      </c>
      <c r="E1516">
        <v>620</v>
      </c>
      <c r="F1516">
        <f>IF(IFERROR(VLOOKUP(E1516,Store_Showcase!B2:H144,{2}, FALSE), TRUE)=TRUE, IF(IFERROR(VLOOKUP(E1516,Store_SRP!B2:H110,{2}, FALSE), TRUE)=TRUE,VLOOKUP(E1516,Store_VAM!B2:H273,{2}, FALSE),VLOOKUP(E1516,Store_SRP!B2:H110,{2}, FALSE)), VLOOKUP(E1516,Store_Showcase!B2:H144,{2}, FALSE))</f>
      </c>
      <c r="G1516">
        <v>671790</v>
      </c>
      <c r="H1516" t="s">
        <v>2664</v>
      </c>
      <c r="I1516" s="8" t="s">
        <v>2627</v>
      </c>
      <c r="J1516" t="s">
        <v>493</v>
      </c>
      <c r="K1516" s="8">
        <f>IF(J1516="PCK", I1516, 0)</f>
      </c>
      <c r="L1516" s="8">
        <f>IF(J1516="KLS", I1516, IF(J1516="PCK", I1516*VLOOKUP(G1516,Sku_Consolidated!A2:U957,21, FALSE),I1516*VLOOKUP(G1516,Sku_Consolidated!A2:U957,21, FALSE)))</f>
      </c>
      <c r="M1516" s="8">
        <f>IF(J1516="PCS", I1516, 0)</f>
      </c>
      <c r="N1516" s="8" t="s">
        <v>3107</v>
      </c>
      <c r="O1516" s="8">
        <f>N1516 * VLOOKUP(E1516&amp;VLOOKUP(G1516,Sku_Consolidated!A2:Q957,17,FALSE),Sku_CommRate!A2:E1002, 5, FALSE)</f>
      </c>
      <c r="P1516" s="8">
        <f>N1516 - O1516</f>
      </c>
      <c r="Q1516">
        <f>VLOOKUP(G1516,Sku_Consolidated!A2:G957,7, FALSE)</f>
      </c>
      <c r="R1516">
        <f>IF(IFERROR(VLOOKUP(E1516,Store_Showcase!B2:H144,7, FALSE), TRUE)=TRUE, IF(IFERROR(VLOOKUP(E1516,Store_SRP!B2:H110,7, FALSE), TRUE)=TRUE,VLOOKUP(E1516,Store_VAM!B2:H273,7, FALSE),VLOOKUP(E1516,Store_SRP!B2:H110,7, FALSE)), VLOOKUP(E1516,Store_Showcase!B2:H144,7, FALSE))</f>
      </c>
      <c r="S1516">
        <f>IF(IFERROR(VLOOKUP(E1516,Store_Showcase!B2:I144,8, FALSE), TRUE)=TRUE, IF(IFERROR(VLOOKUP(E1516,Store_SRP!B2:I110,8, FALSE), TRUE)=TRUE,VLOOKUP(E1516,Store_VAM!B2:I273,8, FALSE),VLOOKUP(E1516,Store_SRP!B2:I110,8, FALSE)), VLOOKUP(E1516,Store_Showcase!B2:I144,8, FALSE))</f>
      </c>
      <c r="T1516">
        <f>VLOOKUP(G1516,Sku_Consolidated!A2:R957,18,FALSE)</f>
      </c>
      <c r="U1516">
        <v>2100006717907</v>
      </c>
      <c r="V1516">
        <f>IF(VLOOKUP(G1516,Sku_Consolidated!A2:S957,19,FALSE)="SHOWCASE", VLOOKUP(E1516,Store_Showcase!B2:L144,11, FALSE), IF(VLOOKUP(G1516,Sku_Consolidated!A2:S957,19,FALSE)="VAM",VLOOKUP(E1516,Store_VAM!B2:L273,11, FALSE),VLOOKUP(E1516,Store_SRP!B2:L110,11, FALSE)))</f>
      </c>
      <c r="W1516">
        <f>VLOOKUP(G1516,Sku_Consolidated!A2:W957,11,FALSE)</f>
      </c>
      <c r="X1516">
        <f>VLOOKUP(G1516,Sku_Consolidated!A2:H957,8,FALSE)</f>
      </c>
      <c r="Y1516">
        <f>VLOOKUP(G1516,Sku_Consolidated!A2:I957,9,FALSE)</f>
      </c>
      <c r="Z1516" t="s">
        <v>38</v>
      </c>
      <c r="AA1516">
        <f>VLOOKUP(G1516,Sku_Consolidated!A2:E957,5,FALSE)</f>
      </c>
      <c r="AB1516">
        <f>IF(VLOOKUP(G1516,Sku_Consolidated!A2:S957,19,FALSE)="SHOWCASE", VLOOKUP(E1516,Store_Showcase!B2:N144,13, FALSE), IF(VLOOKUP(G1516,Sku_Consolidated!A2:S957,19,FALSE)="VAM",VLOOKUP(E1516,Store_VAM!B2:N273,13, FALSE),VLOOKUP(E1516,Store_SRP!B2:N110,13, FALSE)))</f>
      </c>
      <c r="AC1516">
        <f>IF(IFERROR(AB1516,TRUE)=TRUE, "-","OK")</f>
      </c>
      <c r="AD1516" s="8" t="s">
        <v>3107</v>
      </c>
      <c r="AE1516" s="8" t="s">
        <v>39</v>
      </c>
      <c r="AF1516">
        <f>IF(IFERROR(VLOOKUP(E1516,Store_Showcase!B2:H144,{5}, FALSE), TRUE)=TRUE, IF(IFERROR(VLOOKUP(E1516,Store_SRP!B2:H110,{5}, FALSE), TRUE)=TRUE,VLOOKUP(E1516,Store_VAM!B2:H273,{5}, FALSE),VLOOKUP(E1516,Store_SRP!B2:H110,{5}, FALSE)), VLOOKUP(E1516,Store_Showcase!B2:H144,{5}, FALSE))</f>
      </c>
      <c r="AG1516">
        <f>IF(IFERROR(VLOOKUP(E1516,Store_Showcase!B2:H144,{6}, FALSE), TRUE)=TRUE, IF(IFERROR(VLOOKUP(E1516,Store_SRP!B2:H110,{6}, FALSE), TRUE)=TRUE,VLOOKUP(E1516,Store_VAM!B2:H273,{6}, FALSE),VLOOKUP(E1516,Store_SRP!B2:H110,{6}, FALSE)), VLOOKUP(E1516,Store_Showcase!B2:H144,{6}, FALSE))</f>
      </c>
      <c r="AH1516">
        <f>VLOOKUP(G1516,Sku_Consolidated!A2:R957,18,FALSE)</f>
      </c>
      <c r="AI1516">
        <f>VLOOKUP(G1516,Sku_Consolidated!A2:S957,19,FALSE)</f>
      </c>
      <c r="AJ1516">
        <f>VLOOKUP(G1516,Sku_Consolidated!A2:T957,20,FALSE)</f>
      </c>
    </row>
    <row r="1517" spans="1:36" x14ac:dyDescent="0.25">
      <c r="A1517">
        <v>2024</v>
      </c>
      <c r="B1517" t="s">
        <v>31</v>
      </c>
      <c r="C1517" t="s">
        <v>32</v>
      </c>
      <c r="D1517" t="s">
        <v>33</v>
      </c>
      <c r="E1517">
        <v>402</v>
      </c>
      <c r="F1517">
        <f>IF(IFERROR(VLOOKUP(E1517,Store_Showcase!B2:H144,{2}, FALSE), TRUE)=TRUE, IF(IFERROR(VLOOKUP(E1517,Store_SRP!B2:H110,{2}, FALSE), TRUE)=TRUE,VLOOKUP(E1517,Store_VAM!B2:H273,{2}, FALSE),VLOOKUP(E1517,Store_SRP!B2:H110,{2}, FALSE)), VLOOKUP(E1517,Store_Showcase!B2:H144,{2}, FALSE))</f>
      </c>
      <c r="G1517">
        <v>703520</v>
      </c>
      <c r="H1517" t="s">
        <v>1460</v>
      </c>
      <c r="I1517" s="8" t="s">
        <v>2006</v>
      </c>
      <c r="J1517" t="s">
        <v>493</v>
      </c>
      <c r="K1517" s="8">
        <f>IF(J1517="PCK", I1517, 0)</f>
      </c>
      <c r="L1517" s="8">
        <f>IF(J1517="KLS", I1517, IF(J1517="PCK", I1517*VLOOKUP(G1517,Sku_Consolidated!A2:U957,21, FALSE),I1517*VLOOKUP(G1517,Sku_Consolidated!A2:U957,21, FALSE)))</f>
      </c>
      <c r="M1517" s="8">
        <f>IF(J1517="PCS", I1517, 0)</f>
      </c>
      <c r="N1517" s="8" t="s">
        <v>3027</v>
      </c>
      <c r="O1517" s="8">
        <f>N1517 * VLOOKUP(E1517&amp;VLOOKUP(G1517,Sku_Consolidated!A2:Q957,17,FALSE),Sku_CommRate!A2:E1002, 5, FALSE)</f>
      </c>
      <c r="P1517" s="8">
        <f>N1517 - O1517</f>
      </c>
      <c r="Q1517">
        <f>VLOOKUP(G1517,Sku_Consolidated!A2:G957,7, FALSE)</f>
      </c>
      <c r="R1517">
        <f>IF(IFERROR(VLOOKUP(E1517,Store_Showcase!B2:H144,7, FALSE), TRUE)=TRUE, IF(IFERROR(VLOOKUP(E1517,Store_SRP!B2:H110,7, FALSE), TRUE)=TRUE,VLOOKUP(E1517,Store_VAM!B2:H273,7, FALSE),VLOOKUP(E1517,Store_SRP!B2:H110,7, FALSE)), VLOOKUP(E1517,Store_Showcase!B2:H144,7, FALSE))</f>
      </c>
      <c r="S1517">
        <f>IF(IFERROR(VLOOKUP(E1517,Store_Showcase!B2:I144,8, FALSE), TRUE)=TRUE, IF(IFERROR(VLOOKUP(E1517,Store_SRP!B2:I110,8, FALSE), TRUE)=TRUE,VLOOKUP(E1517,Store_VAM!B2:I273,8, FALSE),VLOOKUP(E1517,Store_SRP!B2:I110,8, FALSE)), VLOOKUP(E1517,Store_Showcase!B2:I144,8, FALSE))</f>
      </c>
      <c r="T1517">
        <f>VLOOKUP(G1517,Sku_Consolidated!A2:R957,18,FALSE)</f>
      </c>
      <c r="U1517">
        <v>4806532531649</v>
      </c>
      <c r="V1517">
        <f>IF(VLOOKUP(G1517,Sku_Consolidated!A2:S957,19,FALSE)="SHOWCASE", VLOOKUP(E1517,Store_Showcase!B2:L144,11, FALSE), IF(VLOOKUP(G1517,Sku_Consolidated!A2:S957,19,FALSE)="VAM",VLOOKUP(E1517,Store_VAM!B2:L273,11, FALSE),VLOOKUP(E1517,Store_SRP!B2:L110,11, FALSE)))</f>
      </c>
      <c r="W1517">
        <f>VLOOKUP(G1517,Sku_Consolidated!A2:W957,11,FALSE)</f>
      </c>
      <c r="X1517">
        <f>VLOOKUP(G1517,Sku_Consolidated!A2:H957,8,FALSE)</f>
      </c>
      <c r="Y1517">
        <f>VLOOKUP(G1517,Sku_Consolidated!A2:I957,9,FALSE)</f>
      </c>
      <c r="Z1517" t="s">
        <v>38</v>
      </c>
      <c r="AA1517">
        <f>VLOOKUP(G1517,Sku_Consolidated!A2:E957,5,FALSE)</f>
      </c>
      <c r="AB1517">
        <f>IF(VLOOKUP(G1517,Sku_Consolidated!A2:S957,19,FALSE)="SHOWCASE", VLOOKUP(E1517,Store_Showcase!B2:N144,13, FALSE), IF(VLOOKUP(G1517,Sku_Consolidated!A2:S957,19,FALSE)="VAM",VLOOKUP(E1517,Store_VAM!B2:N273,13, FALSE),VLOOKUP(E1517,Store_SRP!B2:N110,13, FALSE)))</f>
      </c>
      <c r="AC1517">
        <f>IF(IFERROR(AB1517,TRUE)=TRUE, "-","OK")</f>
      </c>
      <c r="AD1517" s="8" t="s">
        <v>3107</v>
      </c>
      <c r="AE1517" s="8" t="s">
        <v>3108</v>
      </c>
      <c r="AF1517">
        <f>IF(IFERROR(VLOOKUP(E1517,Store_Showcase!B2:H144,{5}, FALSE), TRUE)=TRUE, IF(IFERROR(VLOOKUP(E1517,Store_SRP!B2:H110,{5}, FALSE), TRUE)=TRUE,VLOOKUP(E1517,Store_VAM!B2:H273,{5}, FALSE),VLOOKUP(E1517,Store_SRP!B2:H110,{5}, FALSE)), VLOOKUP(E1517,Store_Showcase!B2:H144,{5}, FALSE))</f>
      </c>
      <c r="AG1517">
        <f>IF(IFERROR(VLOOKUP(E1517,Store_Showcase!B2:H144,{6}, FALSE), TRUE)=TRUE, IF(IFERROR(VLOOKUP(E1517,Store_SRP!B2:H110,{6}, FALSE), TRUE)=TRUE,VLOOKUP(E1517,Store_VAM!B2:H273,{6}, FALSE),VLOOKUP(E1517,Store_SRP!B2:H110,{6}, FALSE)), VLOOKUP(E1517,Store_Showcase!B2:H144,{6}, FALSE))</f>
      </c>
      <c r="AH1517">
        <f>VLOOKUP(G1517,Sku_Consolidated!A2:R957,18,FALSE)</f>
      </c>
      <c r="AI1517">
        <f>VLOOKUP(G1517,Sku_Consolidated!A2:S957,19,FALSE)</f>
      </c>
      <c r="AJ1517">
        <f>VLOOKUP(G1517,Sku_Consolidated!A2:T957,20,FALSE)</f>
      </c>
    </row>
    <row r="1518" spans="1:36" x14ac:dyDescent="0.25">
      <c r="A1518">
        <v>2024</v>
      </c>
      <c r="B1518" t="s">
        <v>31</v>
      </c>
      <c r="C1518" t="s">
        <v>32</v>
      </c>
      <c r="D1518" t="s">
        <v>33</v>
      </c>
      <c r="E1518">
        <v>616</v>
      </c>
      <c r="F1518">
        <f>IF(IFERROR(VLOOKUP(E1518,Store_Showcase!B2:H144,{2}, FALSE), TRUE)=TRUE, IF(IFERROR(VLOOKUP(E1518,Store_SRP!B2:H110,{2}, FALSE), TRUE)=TRUE,VLOOKUP(E1518,Store_VAM!B2:H273,{2}, FALSE),VLOOKUP(E1518,Store_SRP!B2:H110,{2}, FALSE)), VLOOKUP(E1518,Store_Showcase!B2:H144,{2}, FALSE))</f>
      </c>
      <c r="G1518">
        <v>671790</v>
      </c>
      <c r="H1518" t="s">
        <v>2664</v>
      </c>
      <c r="I1518" s="8" t="s">
        <v>2627</v>
      </c>
      <c r="J1518" t="s">
        <v>493</v>
      </c>
      <c r="K1518" s="8">
        <f>IF(J1518="PCK", I1518, 0)</f>
      </c>
      <c r="L1518" s="8">
        <f>IF(J1518="KLS", I1518, IF(J1518="PCK", I1518*VLOOKUP(G1518,Sku_Consolidated!A2:U957,21, FALSE),I1518*VLOOKUP(G1518,Sku_Consolidated!A2:U957,21, FALSE)))</f>
      </c>
      <c r="M1518" s="8">
        <f>IF(J1518="PCS", I1518, 0)</f>
      </c>
      <c r="N1518" s="8" t="s">
        <v>3107</v>
      </c>
      <c r="O1518" s="8">
        <f>N1518 * VLOOKUP(E1518&amp;VLOOKUP(G1518,Sku_Consolidated!A2:Q957,17,FALSE),Sku_CommRate!A2:E1002, 5, FALSE)</f>
      </c>
      <c r="P1518" s="8">
        <f>N1518 - O1518</f>
      </c>
      <c r="Q1518">
        <f>VLOOKUP(G1518,Sku_Consolidated!A2:G957,7, FALSE)</f>
      </c>
      <c r="R1518">
        <f>IF(IFERROR(VLOOKUP(E1518,Store_Showcase!B2:H144,7, FALSE), TRUE)=TRUE, IF(IFERROR(VLOOKUP(E1518,Store_SRP!B2:H110,7, FALSE), TRUE)=TRUE,VLOOKUP(E1518,Store_VAM!B2:H273,7, FALSE),VLOOKUP(E1518,Store_SRP!B2:H110,7, FALSE)), VLOOKUP(E1518,Store_Showcase!B2:H144,7, FALSE))</f>
      </c>
      <c r="S1518">
        <f>IF(IFERROR(VLOOKUP(E1518,Store_Showcase!B2:I144,8, FALSE), TRUE)=TRUE, IF(IFERROR(VLOOKUP(E1518,Store_SRP!B2:I110,8, FALSE), TRUE)=TRUE,VLOOKUP(E1518,Store_VAM!B2:I273,8, FALSE),VLOOKUP(E1518,Store_SRP!B2:I110,8, FALSE)), VLOOKUP(E1518,Store_Showcase!B2:I144,8, FALSE))</f>
      </c>
      <c r="T1518">
        <f>VLOOKUP(G1518,Sku_Consolidated!A2:R957,18,FALSE)</f>
      </c>
      <c r="U1518">
        <v>2100006717907</v>
      </c>
      <c r="V1518">
        <f>IF(VLOOKUP(G1518,Sku_Consolidated!A2:S957,19,FALSE)="SHOWCASE", VLOOKUP(E1518,Store_Showcase!B2:L144,11, FALSE), IF(VLOOKUP(G1518,Sku_Consolidated!A2:S957,19,FALSE)="VAM",VLOOKUP(E1518,Store_VAM!B2:L273,11, FALSE),VLOOKUP(E1518,Store_SRP!B2:L110,11, FALSE)))</f>
      </c>
      <c r="W1518">
        <f>VLOOKUP(G1518,Sku_Consolidated!A2:W957,11,FALSE)</f>
      </c>
      <c r="X1518">
        <f>VLOOKUP(G1518,Sku_Consolidated!A2:H957,8,FALSE)</f>
      </c>
      <c r="Y1518">
        <f>VLOOKUP(G1518,Sku_Consolidated!A2:I957,9,FALSE)</f>
      </c>
      <c r="Z1518" t="s">
        <v>38</v>
      </c>
      <c r="AA1518">
        <f>VLOOKUP(G1518,Sku_Consolidated!A2:E957,5,FALSE)</f>
      </c>
      <c r="AB1518">
        <f>IF(VLOOKUP(G1518,Sku_Consolidated!A2:S957,19,FALSE)="SHOWCASE", VLOOKUP(E1518,Store_Showcase!B2:N144,13, FALSE), IF(VLOOKUP(G1518,Sku_Consolidated!A2:S957,19,FALSE)="VAM",VLOOKUP(E1518,Store_VAM!B2:N273,13, FALSE),VLOOKUP(E1518,Store_SRP!B2:N110,13, FALSE)))</f>
      </c>
      <c r="AC1518">
        <f>IF(IFERROR(AB1518,TRUE)=TRUE, "-","OK")</f>
      </c>
      <c r="AD1518" s="8" t="s">
        <v>3107</v>
      </c>
      <c r="AE1518" s="8" t="s">
        <v>39</v>
      </c>
      <c r="AF1518">
        <f>IF(IFERROR(VLOOKUP(E1518,Store_Showcase!B2:H144,{5}, FALSE), TRUE)=TRUE, IF(IFERROR(VLOOKUP(E1518,Store_SRP!B2:H110,{5}, FALSE), TRUE)=TRUE,VLOOKUP(E1518,Store_VAM!B2:H273,{5}, FALSE),VLOOKUP(E1518,Store_SRP!B2:H110,{5}, FALSE)), VLOOKUP(E1518,Store_Showcase!B2:H144,{5}, FALSE))</f>
      </c>
      <c r="AG1518">
        <f>IF(IFERROR(VLOOKUP(E1518,Store_Showcase!B2:H144,{6}, FALSE), TRUE)=TRUE, IF(IFERROR(VLOOKUP(E1518,Store_SRP!B2:H110,{6}, FALSE), TRUE)=TRUE,VLOOKUP(E1518,Store_VAM!B2:H273,{6}, FALSE),VLOOKUP(E1518,Store_SRP!B2:H110,{6}, FALSE)), VLOOKUP(E1518,Store_Showcase!B2:H144,{6}, FALSE))</f>
      </c>
      <c r="AH1518">
        <f>VLOOKUP(G1518,Sku_Consolidated!A2:R957,18,FALSE)</f>
      </c>
      <c r="AI1518">
        <f>VLOOKUP(G1518,Sku_Consolidated!A2:S957,19,FALSE)</f>
      </c>
      <c r="AJ1518">
        <f>VLOOKUP(G1518,Sku_Consolidated!A2:T957,20,FALSE)</f>
      </c>
    </row>
    <row r="1519" spans="1:36" x14ac:dyDescent="0.25">
      <c r="A1519">
        <v>2024</v>
      </c>
      <c r="B1519" t="s">
        <v>31</v>
      </c>
      <c r="C1519" t="s">
        <v>32</v>
      </c>
      <c r="D1519" t="s">
        <v>33</v>
      </c>
      <c r="E1519">
        <v>498</v>
      </c>
      <c r="F1519">
        <f>IF(IFERROR(VLOOKUP(E1519,Store_Showcase!B2:H144,{2}, FALSE), TRUE)=TRUE, IF(IFERROR(VLOOKUP(E1519,Store_SRP!B2:H110,{2}, FALSE), TRUE)=TRUE,VLOOKUP(E1519,Store_VAM!B2:H273,{2}, FALSE),VLOOKUP(E1519,Store_SRP!B2:H110,{2}, FALSE)), VLOOKUP(E1519,Store_Showcase!B2:H144,{2}, FALSE))</f>
      </c>
      <c r="G1519">
        <v>671781</v>
      </c>
      <c r="H1519" t="s">
        <v>1676</v>
      </c>
      <c r="I1519" s="8" t="s">
        <v>2627</v>
      </c>
      <c r="J1519" t="s">
        <v>493</v>
      </c>
      <c r="K1519" s="8">
        <f>IF(J1519="PCK", I1519, 0)</f>
      </c>
      <c r="L1519" s="8">
        <f>IF(J1519="KLS", I1519, IF(J1519="PCK", I1519*VLOOKUP(G1519,Sku_Consolidated!A2:U957,21, FALSE),I1519*VLOOKUP(G1519,Sku_Consolidated!A2:U957,21, FALSE)))</f>
      </c>
      <c r="M1519" s="8">
        <f>IF(J1519="PCS", I1519, 0)</f>
      </c>
      <c r="N1519" s="8" t="s">
        <v>3107</v>
      </c>
      <c r="O1519" s="8">
        <f>N1519 * VLOOKUP(E1519&amp;VLOOKUP(G1519,Sku_Consolidated!A2:Q957,17,FALSE),Sku_CommRate!A2:E1002, 5, FALSE)</f>
      </c>
      <c r="P1519" s="8">
        <f>N1519 - O1519</f>
      </c>
      <c r="Q1519">
        <f>VLOOKUP(G1519,Sku_Consolidated!A2:G957,7, FALSE)</f>
      </c>
      <c r="R1519">
        <f>IF(IFERROR(VLOOKUP(E1519,Store_Showcase!B2:H144,7, FALSE), TRUE)=TRUE, IF(IFERROR(VLOOKUP(E1519,Store_SRP!B2:H110,7, FALSE), TRUE)=TRUE,VLOOKUP(E1519,Store_VAM!B2:H273,7, FALSE),VLOOKUP(E1519,Store_SRP!B2:H110,7, FALSE)), VLOOKUP(E1519,Store_Showcase!B2:H144,7, FALSE))</f>
      </c>
      <c r="S1519">
        <f>IF(IFERROR(VLOOKUP(E1519,Store_Showcase!B2:I144,8, FALSE), TRUE)=TRUE, IF(IFERROR(VLOOKUP(E1519,Store_SRP!B2:I110,8, FALSE), TRUE)=TRUE,VLOOKUP(E1519,Store_VAM!B2:I273,8, FALSE),VLOOKUP(E1519,Store_SRP!B2:I110,8, FALSE)), VLOOKUP(E1519,Store_Showcase!B2:I144,8, FALSE))</f>
      </c>
      <c r="T1519">
        <f>VLOOKUP(G1519,Sku_Consolidated!A2:R957,18,FALSE)</f>
      </c>
      <c r="U1519">
        <v>2100006717815</v>
      </c>
      <c r="V1519">
        <f>IF(VLOOKUP(G1519,Sku_Consolidated!A2:S957,19,FALSE)="SHOWCASE", VLOOKUP(E1519,Store_Showcase!B2:L144,11, FALSE), IF(VLOOKUP(G1519,Sku_Consolidated!A2:S957,19,FALSE)="VAM",VLOOKUP(E1519,Store_VAM!B2:L273,11, FALSE),VLOOKUP(E1519,Store_SRP!B2:L110,11, FALSE)))</f>
      </c>
      <c r="W1519">
        <f>VLOOKUP(G1519,Sku_Consolidated!A2:W957,11,FALSE)</f>
      </c>
      <c r="X1519">
        <f>VLOOKUP(G1519,Sku_Consolidated!A2:H957,8,FALSE)</f>
      </c>
      <c r="Y1519">
        <f>VLOOKUP(G1519,Sku_Consolidated!A2:I957,9,FALSE)</f>
      </c>
      <c r="Z1519" t="s">
        <v>38</v>
      </c>
      <c r="AA1519">
        <f>VLOOKUP(G1519,Sku_Consolidated!A2:E957,5,FALSE)</f>
      </c>
      <c r="AB1519">
        <f>IF(VLOOKUP(G1519,Sku_Consolidated!A2:S957,19,FALSE)="SHOWCASE", VLOOKUP(E1519,Store_Showcase!B2:N144,13, FALSE), IF(VLOOKUP(G1519,Sku_Consolidated!A2:S957,19,FALSE)="VAM",VLOOKUP(E1519,Store_VAM!B2:N273,13, FALSE),VLOOKUP(E1519,Store_SRP!B2:N110,13, FALSE)))</f>
      </c>
      <c r="AC1519">
        <f>IF(IFERROR(AB1519,TRUE)=TRUE, "-","OK")</f>
      </c>
      <c r="AD1519" s="8" t="s">
        <v>3107</v>
      </c>
      <c r="AE1519" s="8" t="s">
        <v>39</v>
      </c>
      <c r="AF1519">
        <f>IF(IFERROR(VLOOKUP(E1519,Store_Showcase!B2:H144,{5}, FALSE), TRUE)=TRUE, IF(IFERROR(VLOOKUP(E1519,Store_SRP!B2:H110,{5}, FALSE), TRUE)=TRUE,VLOOKUP(E1519,Store_VAM!B2:H273,{5}, FALSE),VLOOKUP(E1519,Store_SRP!B2:H110,{5}, FALSE)), VLOOKUP(E1519,Store_Showcase!B2:H144,{5}, FALSE))</f>
      </c>
      <c r="AG1519">
        <f>IF(IFERROR(VLOOKUP(E1519,Store_Showcase!B2:H144,{6}, FALSE), TRUE)=TRUE, IF(IFERROR(VLOOKUP(E1519,Store_SRP!B2:H110,{6}, FALSE), TRUE)=TRUE,VLOOKUP(E1519,Store_VAM!B2:H273,{6}, FALSE),VLOOKUP(E1519,Store_SRP!B2:H110,{6}, FALSE)), VLOOKUP(E1519,Store_Showcase!B2:H144,{6}, FALSE))</f>
      </c>
      <c r="AH1519">
        <f>VLOOKUP(G1519,Sku_Consolidated!A2:R957,18,FALSE)</f>
      </c>
      <c r="AI1519">
        <f>VLOOKUP(G1519,Sku_Consolidated!A2:S957,19,FALSE)</f>
      </c>
      <c r="AJ1519">
        <f>VLOOKUP(G1519,Sku_Consolidated!A2:T957,20,FALSE)</f>
      </c>
    </row>
    <row r="1520" spans="1:36" x14ac:dyDescent="0.25">
      <c r="A1520">
        <v>2024</v>
      </c>
      <c r="B1520" t="s">
        <v>31</v>
      </c>
      <c r="C1520" t="s">
        <v>32</v>
      </c>
      <c r="D1520" t="s">
        <v>33</v>
      </c>
      <c r="E1520">
        <v>618</v>
      </c>
      <c r="F1520">
        <f>IF(IFERROR(VLOOKUP(E1520,Store_Showcase!B2:H144,{2}, FALSE), TRUE)=TRUE, IF(IFERROR(VLOOKUP(E1520,Store_SRP!B2:H110,{2}, FALSE), TRUE)=TRUE,VLOOKUP(E1520,Store_VAM!B2:H273,{2}, FALSE),VLOOKUP(E1520,Store_SRP!B2:H110,{2}, FALSE)), VLOOKUP(E1520,Store_Showcase!B2:H144,{2}, FALSE))</f>
      </c>
      <c r="G1520">
        <v>671790</v>
      </c>
      <c r="H1520" t="s">
        <v>2664</v>
      </c>
      <c r="I1520" s="8" t="s">
        <v>2627</v>
      </c>
      <c r="J1520" t="s">
        <v>493</v>
      </c>
      <c r="K1520" s="8">
        <f>IF(J1520="PCK", I1520, 0)</f>
      </c>
      <c r="L1520" s="8">
        <f>IF(J1520="KLS", I1520, IF(J1520="PCK", I1520*VLOOKUP(G1520,Sku_Consolidated!A2:U957,21, FALSE),I1520*VLOOKUP(G1520,Sku_Consolidated!A2:U957,21, FALSE)))</f>
      </c>
      <c r="M1520" s="8">
        <f>IF(J1520="PCS", I1520, 0)</f>
      </c>
      <c r="N1520" s="8" t="s">
        <v>3107</v>
      </c>
      <c r="O1520" s="8">
        <f>N1520 * VLOOKUP(E1520&amp;VLOOKUP(G1520,Sku_Consolidated!A2:Q957,17,FALSE),Sku_CommRate!A2:E1002, 5, FALSE)</f>
      </c>
      <c r="P1520" s="8">
        <f>N1520 - O1520</f>
      </c>
      <c r="Q1520">
        <f>VLOOKUP(G1520,Sku_Consolidated!A2:G957,7, FALSE)</f>
      </c>
      <c r="R1520">
        <f>IF(IFERROR(VLOOKUP(E1520,Store_Showcase!B2:H144,7, FALSE), TRUE)=TRUE, IF(IFERROR(VLOOKUP(E1520,Store_SRP!B2:H110,7, FALSE), TRUE)=TRUE,VLOOKUP(E1520,Store_VAM!B2:H273,7, FALSE),VLOOKUP(E1520,Store_SRP!B2:H110,7, FALSE)), VLOOKUP(E1520,Store_Showcase!B2:H144,7, FALSE))</f>
      </c>
      <c r="S1520">
        <f>IF(IFERROR(VLOOKUP(E1520,Store_Showcase!B2:I144,8, FALSE), TRUE)=TRUE, IF(IFERROR(VLOOKUP(E1520,Store_SRP!B2:I110,8, FALSE), TRUE)=TRUE,VLOOKUP(E1520,Store_VAM!B2:I273,8, FALSE),VLOOKUP(E1520,Store_SRP!B2:I110,8, FALSE)), VLOOKUP(E1520,Store_Showcase!B2:I144,8, FALSE))</f>
      </c>
      <c r="T1520">
        <f>VLOOKUP(G1520,Sku_Consolidated!A2:R957,18,FALSE)</f>
      </c>
      <c r="U1520">
        <v>2100006717907</v>
      </c>
      <c r="V1520">
        <f>IF(VLOOKUP(G1520,Sku_Consolidated!A2:S957,19,FALSE)="SHOWCASE", VLOOKUP(E1520,Store_Showcase!B2:L144,11, FALSE), IF(VLOOKUP(G1520,Sku_Consolidated!A2:S957,19,FALSE)="VAM",VLOOKUP(E1520,Store_VAM!B2:L273,11, FALSE),VLOOKUP(E1520,Store_SRP!B2:L110,11, FALSE)))</f>
      </c>
      <c r="W1520">
        <f>VLOOKUP(G1520,Sku_Consolidated!A2:W957,11,FALSE)</f>
      </c>
      <c r="X1520">
        <f>VLOOKUP(G1520,Sku_Consolidated!A2:H957,8,FALSE)</f>
      </c>
      <c r="Y1520">
        <f>VLOOKUP(G1520,Sku_Consolidated!A2:I957,9,FALSE)</f>
      </c>
      <c r="Z1520" t="s">
        <v>38</v>
      </c>
      <c r="AA1520">
        <f>VLOOKUP(G1520,Sku_Consolidated!A2:E957,5,FALSE)</f>
      </c>
      <c r="AB1520">
        <f>IF(VLOOKUP(G1520,Sku_Consolidated!A2:S957,19,FALSE)="SHOWCASE", VLOOKUP(E1520,Store_Showcase!B2:N144,13, FALSE), IF(VLOOKUP(G1520,Sku_Consolidated!A2:S957,19,FALSE)="VAM",VLOOKUP(E1520,Store_VAM!B2:N273,13, FALSE),VLOOKUP(E1520,Store_SRP!B2:N110,13, FALSE)))</f>
      </c>
      <c r="AC1520">
        <f>IF(IFERROR(AB1520,TRUE)=TRUE, "-","OK")</f>
      </c>
      <c r="AD1520" s="8" t="s">
        <v>3107</v>
      </c>
      <c r="AE1520" s="8" t="s">
        <v>39</v>
      </c>
      <c r="AF1520">
        <f>IF(IFERROR(VLOOKUP(E1520,Store_Showcase!B2:H144,{5}, FALSE), TRUE)=TRUE, IF(IFERROR(VLOOKUP(E1520,Store_SRP!B2:H110,{5}, FALSE), TRUE)=TRUE,VLOOKUP(E1520,Store_VAM!B2:H273,{5}, FALSE),VLOOKUP(E1520,Store_SRP!B2:H110,{5}, FALSE)), VLOOKUP(E1520,Store_Showcase!B2:H144,{5}, FALSE))</f>
      </c>
      <c r="AG1520">
        <f>IF(IFERROR(VLOOKUP(E1520,Store_Showcase!B2:H144,{6}, FALSE), TRUE)=TRUE, IF(IFERROR(VLOOKUP(E1520,Store_SRP!B2:H110,{6}, FALSE), TRUE)=TRUE,VLOOKUP(E1520,Store_VAM!B2:H273,{6}, FALSE),VLOOKUP(E1520,Store_SRP!B2:H110,{6}, FALSE)), VLOOKUP(E1520,Store_Showcase!B2:H144,{6}, FALSE))</f>
      </c>
      <c r="AH1520">
        <f>VLOOKUP(G1520,Sku_Consolidated!A2:R957,18,FALSE)</f>
      </c>
      <c r="AI1520">
        <f>VLOOKUP(G1520,Sku_Consolidated!A2:S957,19,FALSE)</f>
      </c>
      <c r="AJ1520">
        <f>VLOOKUP(G1520,Sku_Consolidated!A2:T957,20,FALSE)</f>
      </c>
    </row>
    <row r="1521" spans="1:36" x14ac:dyDescent="0.25">
      <c r="A1521">
        <v>2024</v>
      </c>
      <c r="B1521" t="s">
        <v>31</v>
      </c>
      <c r="C1521" t="s">
        <v>32</v>
      </c>
      <c r="D1521" t="s">
        <v>33</v>
      </c>
      <c r="E1521">
        <v>4019</v>
      </c>
      <c r="F1521">
        <f>IF(IFERROR(VLOOKUP(E1521,Store_Showcase!B2:H144,{2}, FALSE), TRUE)=TRUE, IF(IFERROR(VLOOKUP(E1521,Store_SRP!B2:H110,{2}, FALSE), TRUE)=TRUE,VLOOKUP(E1521,Store_VAM!B2:H273,{2}, FALSE),VLOOKUP(E1521,Store_SRP!B2:H110,{2}, FALSE)), VLOOKUP(E1521,Store_Showcase!B2:H144,{2}, FALSE))</f>
      </c>
      <c r="G1521">
        <v>671782</v>
      </c>
      <c r="H1521" t="s">
        <v>1549</v>
      </c>
      <c r="I1521" s="8" t="s">
        <v>2627</v>
      </c>
      <c r="J1521" t="s">
        <v>493</v>
      </c>
      <c r="K1521" s="8">
        <f>IF(J1521="PCK", I1521, 0)</f>
      </c>
      <c r="L1521" s="8">
        <f>IF(J1521="KLS", I1521, IF(J1521="PCK", I1521*VLOOKUP(G1521,Sku_Consolidated!A2:U957,21, FALSE),I1521*VLOOKUP(G1521,Sku_Consolidated!A2:U957,21, FALSE)))</f>
      </c>
      <c r="M1521" s="8">
        <f>IF(J1521="PCS", I1521, 0)</f>
      </c>
      <c r="N1521" s="8" t="s">
        <v>3107</v>
      </c>
      <c r="O1521" s="8">
        <f>N1521 * VLOOKUP(E1521&amp;VLOOKUP(G1521,Sku_Consolidated!A2:Q957,17,FALSE),Sku_CommRate!A2:E1002, 5, FALSE)</f>
      </c>
      <c r="P1521" s="8">
        <f>N1521 - O1521</f>
      </c>
      <c r="Q1521">
        <f>VLOOKUP(G1521,Sku_Consolidated!A2:G957,7, FALSE)</f>
      </c>
      <c r="R1521">
        <f>IF(IFERROR(VLOOKUP(E1521,Store_Showcase!B2:H144,7, FALSE), TRUE)=TRUE, IF(IFERROR(VLOOKUP(E1521,Store_SRP!B2:H110,7, FALSE), TRUE)=TRUE,VLOOKUP(E1521,Store_VAM!B2:H273,7, FALSE),VLOOKUP(E1521,Store_SRP!B2:H110,7, FALSE)), VLOOKUP(E1521,Store_Showcase!B2:H144,7, FALSE))</f>
      </c>
      <c r="S1521">
        <f>IF(IFERROR(VLOOKUP(E1521,Store_Showcase!B2:I144,8, FALSE), TRUE)=TRUE, IF(IFERROR(VLOOKUP(E1521,Store_SRP!B2:I110,8, FALSE), TRUE)=TRUE,VLOOKUP(E1521,Store_VAM!B2:I273,8, FALSE),VLOOKUP(E1521,Store_SRP!B2:I110,8, FALSE)), VLOOKUP(E1521,Store_Showcase!B2:I144,8, FALSE))</f>
      </c>
      <c r="T1521">
        <f>VLOOKUP(G1521,Sku_Consolidated!A2:R957,18,FALSE)</f>
      </c>
      <c r="U1521">
        <v>2100006717822</v>
      </c>
      <c r="V1521">
        <f>IF(VLOOKUP(G1521,Sku_Consolidated!A2:S957,19,FALSE)="SHOWCASE", VLOOKUP(E1521,Store_Showcase!B2:L144,11, FALSE), IF(VLOOKUP(G1521,Sku_Consolidated!A2:S957,19,FALSE)="VAM",VLOOKUP(E1521,Store_VAM!B2:L273,11, FALSE),VLOOKUP(E1521,Store_SRP!B2:L110,11, FALSE)))</f>
      </c>
      <c r="W1521">
        <f>VLOOKUP(G1521,Sku_Consolidated!A2:W957,11,FALSE)</f>
      </c>
      <c r="X1521">
        <f>VLOOKUP(G1521,Sku_Consolidated!A2:H957,8,FALSE)</f>
      </c>
      <c r="Y1521">
        <f>VLOOKUP(G1521,Sku_Consolidated!A2:I957,9,FALSE)</f>
      </c>
      <c r="Z1521" t="s">
        <v>38</v>
      </c>
      <c r="AA1521">
        <f>VLOOKUP(G1521,Sku_Consolidated!A2:E957,5,FALSE)</f>
      </c>
      <c r="AB1521">
        <f>IF(VLOOKUP(G1521,Sku_Consolidated!A2:S957,19,FALSE)="SHOWCASE", VLOOKUP(E1521,Store_Showcase!B2:N144,13, FALSE), IF(VLOOKUP(G1521,Sku_Consolidated!A2:S957,19,FALSE)="VAM",VLOOKUP(E1521,Store_VAM!B2:N273,13, FALSE),VLOOKUP(E1521,Store_SRP!B2:N110,13, FALSE)))</f>
      </c>
      <c r="AC1521">
        <f>IF(IFERROR(AB1521,TRUE)=TRUE, "-","OK")</f>
      </c>
      <c r="AD1521" s="8" t="s">
        <v>3107</v>
      </c>
      <c r="AE1521" s="8" t="s">
        <v>39</v>
      </c>
      <c r="AF1521">
        <f>IF(IFERROR(VLOOKUP(E1521,Store_Showcase!B2:H144,{5}, FALSE), TRUE)=TRUE, IF(IFERROR(VLOOKUP(E1521,Store_SRP!B2:H110,{5}, FALSE), TRUE)=TRUE,VLOOKUP(E1521,Store_VAM!B2:H273,{5}, FALSE),VLOOKUP(E1521,Store_SRP!B2:H110,{5}, FALSE)), VLOOKUP(E1521,Store_Showcase!B2:H144,{5}, FALSE))</f>
      </c>
      <c r="AG1521">
        <f>IF(IFERROR(VLOOKUP(E1521,Store_Showcase!B2:H144,{6}, FALSE), TRUE)=TRUE, IF(IFERROR(VLOOKUP(E1521,Store_SRP!B2:H110,{6}, FALSE), TRUE)=TRUE,VLOOKUP(E1521,Store_VAM!B2:H273,{6}, FALSE),VLOOKUP(E1521,Store_SRP!B2:H110,{6}, FALSE)), VLOOKUP(E1521,Store_Showcase!B2:H144,{6}, FALSE))</f>
      </c>
      <c r="AH1521">
        <f>VLOOKUP(G1521,Sku_Consolidated!A2:R957,18,FALSE)</f>
      </c>
      <c r="AI1521">
        <f>VLOOKUP(G1521,Sku_Consolidated!A2:S957,19,FALSE)</f>
      </c>
      <c r="AJ1521">
        <f>VLOOKUP(G1521,Sku_Consolidated!A2:T957,20,FALSE)</f>
      </c>
    </row>
    <row r="1522" spans="1:36" x14ac:dyDescent="0.25">
      <c r="A1522">
        <v>2024</v>
      </c>
      <c r="B1522" t="s">
        <v>31</v>
      </c>
      <c r="C1522" t="s">
        <v>32</v>
      </c>
      <c r="D1522" t="s">
        <v>33</v>
      </c>
      <c r="E1522">
        <v>4001</v>
      </c>
      <c r="F1522">
        <f>IF(IFERROR(VLOOKUP(E1522,Store_Showcase!B2:H144,{2}, FALSE), TRUE)=TRUE, IF(IFERROR(VLOOKUP(E1522,Store_SRP!B2:H110,{2}, FALSE), TRUE)=TRUE,VLOOKUP(E1522,Store_VAM!B2:H273,{2}, FALSE),VLOOKUP(E1522,Store_SRP!B2:H110,{2}, FALSE)), VLOOKUP(E1522,Store_Showcase!B2:H144,{2}, FALSE))</f>
      </c>
      <c r="G1522">
        <v>671781</v>
      </c>
      <c r="H1522" t="s">
        <v>1676</v>
      </c>
      <c r="I1522" s="8" t="s">
        <v>2627</v>
      </c>
      <c r="J1522" t="s">
        <v>493</v>
      </c>
      <c r="K1522" s="8">
        <f>IF(J1522="PCK", I1522, 0)</f>
      </c>
      <c r="L1522" s="8">
        <f>IF(J1522="KLS", I1522, IF(J1522="PCK", I1522*VLOOKUP(G1522,Sku_Consolidated!A2:U957,21, FALSE),I1522*VLOOKUP(G1522,Sku_Consolidated!A2:U957,21, FALSE)))</f>
      </c>
      <c r="M1522" s="8">
        <f>IF(J1522="PCS", I1522, 0)</f>
      </c>
      <c r="N1522" s="8" t="s">
        <v>3107</v>
      </c>
      <c r="O1522" s="8">
        <f>N1522 * VLOOKUP(E1522&amp;VLOOKUP(G1522,Sku_Consolidated!A2:Q957,17,FALSE),Sku_CommRate!A2:E1002, 5, FALSE)</f>
      </c>
      <c r="P1522" s="8">
        <f>N1522 - O1522</f>
      </c>
      <c r="Q1522">
        <f>VLOOKUP(G1522,Sku_Consolidated!A2:G957,7, FALSE)</f>
      </c>
      <c r="R1522">
        <f>IF(IFERROR(VLOOKUP(E1522,Store_Showcase!B2:H144,7, FALSE), TRUE)=TRUE, IF(IFERROR(VLOOKUP(E1522,Store_SRP!B2:H110,7, FALSE), TRUE)=TRUE,VLOOKUP(E1522,Store_VAM!B2:H273,7, FALSE),VLOOKUP(E1522,Store_SRP!B2:H110,7, FALSE)), VLOOKUP(E1522,Store_Showcase!B2:H144,7, FALSE))</f>
      </c>
      <c r="S1522">
        <f>IF(IFERROR(VLOOKUP(E1522,Store_Showcase!B2:I144,8, FALSE), TRUE)=TRUE, IF(IFERROR(VLOOKUP(E1522,Store_SRP!B2:I110,8, FALSE), TRUE)=TRUE,VLOOKUP(E1522,Store_VAM!B2:I273,8, FALSE),VLOOKUP(E1522,Store_SRP!B2:I110,8, FALSE)), VLOOKUP(E1522,Store_Showcase!B2:I144,8, FALSE))</f>
      </c>
      <c r="T1522">
        <f>VLOOKUP(G1522,Sku_Consolidated!A2:R957,18,FALSE)</f>
      </c>
      <c r="U1522">
        <v>2100006717815</v>
      </c>
      <c r="V1522">
        <f>IF(VLOOKUP(G1522,Sku_Consolidated!A2:S957,19,FALSE)="SHOWCASE", VLOOKUP(E1522,Store_Showcase!B2:L144,11, FALSE), IF(VLOOKUP(G1522,Sku_Consolidated!A2:S957,19,FALSE)="VAM",VLOOKUP(E1522,Store_VAM!B2:L273,11, FALSE),VLOOKUP(E1522,Store_SRP!B2:L110,11, FALSE)))</f>
      </c>
      <c r="W1522">
        <f>VLOOKUP(G1522,Sku_Consolidated!A2:W957,11,FALSE)</f>
      </c>
      <c r="X1522">
        <f>VLOOKUP(G1522,Sku_Consolidated!A2:H957,8,FALSE)</f>
      </c>
      <c r="Y1522">
        <f>VLOOKUP(G1522,Sku_Consolidated!A2:I957,9,FALSE)</f>
      </c>
      <c r="Z1522" t="s">
        <v>38</v>
      </c>
      <c r="AA1522">
        <f>VLOOKUP(G1522,Sku_Consolidated!A2:E957,5,FALSE)</f>
      </c>
      <c r="AB1522">
        <f>IF(VLOOKUP(G1522,Sku_Consolidated!A2:S957,19,FALSE)="SHOWCASE", VLOOKUP(E1522,Store_Showcase!B2:N144,13, FALSE), IF(VLOOKUP(G1522,Sku_Consolidated!A2:S957,19,FALSE)="VAM",VLOOKUP(E1522,Store_VAM!B2:N273,13, FALSE),VLOOKUP(E1522,Store_SRP!B2:N110,13, FALSE)))</f>
      </c>
      <c r="AC1522">
        <f>IF(IFERROR(AB1522,TRUE)=TRUE, "-","OK")</f>
      </c>
      <c r="AD1522" s="8" t="s">
        <v>3107</v>
      </c>
      <c r="AE1522" s="8" t="s">
        <v>39</v>
      </c>
      <c r="AF1522">
        <f>IF(IFERROR(VLOOKUP(E1522,Store_Showcase!B2:H144,{5}, FALSE), TRUE)=TRUE, IF(IFERROR(VLOOKUP(E1522,Store_SRP!B2:H110,{5}, FALSE), TRUE)=TRUE,VLOOKUP(E1522,Store_VAM!B2:H273,{5}, FALSE),VLOOKUP(E1522,Store_SRP!B2:H110,{5}, FALSE)), VLOOKUP(E1522,Store_Showcase!B2:H144,{5}, FALSE))</f>
      </c>
      <c r="AG1522">
        <f>IF(IFERROR(VLOOKUP(E1522,Store_Showcase!B2:H144,{6}, FALSE), TRUE)=TRUE, IF(IFERROR(VLOOKUP(E1522,Store_SRP!B2:H110,{6}, FALSE), TRUE)=TRUE,VLOOKUP(E1522,Store_VAM!B2:H273,{6}, FALSE),VLOOKUP(E1522,Store_SRP!B2:H110,{6}, FALSE)), VLOOKUP(E1522,Store_Showcase!B2:H144,{6}, FALSE))</f>
      </c>
      <c r="AH1522">
        <f>VLOOKUP(G1522,Sku_Consolidated!A2:R957,18,FALSE)</f>
      </c>
      <c r="AI1522">
        <f>VLOOKUP(G1522,Sku_Consolidated!A2:S957,19,FALSE)</f>
      </c>
      <c r="AJ1522">
        <f>VLOOKUP(G1522,Sku_Consolidated!A2:T957,20,FALSE)</f>
      </c>
    </row>
    <row r="1523" spans="1:36" x14ac:dyDescent="0.25">
      <c r="A1523">
        <v>2024</v>
      </c>
      <c r="B1523" t="s">
        <v>31</v>
      </c>
      <c r="C1523" t="s">
        <v>32</v>
      </c>
      <c r="D1523" t="s">
        <v>33</v>
      </c>
      <c r="E1523">
        <v>4032</v>
      </c>
      <c r="F1523">
        <f>IF(IFERROR(VLOOKUP(E1523,Store_Showcase!B2:H144,{2}, FALSE), TRUE)=TRUE, IF(IFERROR(VLOOKUP(E1523,Store_SRP!B2:H110,{2}, FALSE), TRUE)=TRUE,VLOOKUP(E1523,Store_VAM!B2:H273,{2}, FALSE),VLOOKUP(E1523,Store_SRP!B2:H110,{2}, FALSE)), VLOOKUP(E1523,Store_Showcase!B2:H144,{2}, FALSE))</f>
      </c>
      <c r="G1523">
        <v>671781</v>
      </c>
      <c r="H1523" t="s">
        <v>1676</v>
      </c>
      <c r="I1523" s="8" t="s">
        <v>2627</v>
      </c>
      <c r="J1523" t="s">
        <v>493</v>
      </c>
      <c r="K1523" s="8">
        <f>IF(J1523="PCK", I1523, 0)</f>
      </c>
      <c r="L1523" s="8">
        <f>IF(J1523="KLS", I1523, IF(J1523="PCK", I1523*VLOOKUP(G1523,Sku_Consolidated!A2:U957,21, FALSE),I1523*VLOOKUP(G1523,Sku_Consolidated!A2:U957,21, FALSE)))</f>
      </c>
      <c r="M1523" s="8">
        <f>IF(J1523="PCS", I1523, 0)</f>
      </c>
      <c r="N1523" s="8" t="s">
        <v>3107</v>
      </c>
      <c r="O1523" s="8">
        <f>N1523 * VLOOKUP(E1523&amp;VLOOKUP(G1523,Sku_Consolidated!A2:Q957,17,FALSE),Sku_CommRate!A2:E1002, 5, FALSE)</f>
      </c>
      <c r="P1523" s="8">
        <f>N1523 - O1523</f>
      </c>
      <c r="Q1523">
        <f>VLOOKUP(G1523,Sku_Consolidated!A2:G957,7, FALSE)</f>
      </c>
      <c r="R1523">
        <f>IF(IFERROR(VLOOKUP(E1523,Store_Showcase!B2:H144,7, FALSE), TRUE)=TRUE, IF(IFERROR(VLOOKUP(E1523,Store_SRP!B2:H110,7, FALSE), TRUE)=TRUE,VLOOKUP(E1523,Store_VAM!B2:H273,7, FALSE),VLOOKUP(E1523,Store_SRP!B2:H110,7, FALSE)), VLOOKUP(E1523,Store_Showcase!B2:H144,7, FALSE))</f>
      </c>
      <c r="S1523">
        <f>IF(IFERROR(VLOOKUP(E1523,Store_Showcase!B2:I144,8, FALSE), TRUE)=TRUE, IF(IFERROR(VLOOKUP(E1523,Store_SRP!B2:I110,8, FALSE), TRUE)=TRUE,VLOOKUP(E1523,Store_VAM!B2:I273,8, FALSE),VLOOKUP(E1523,Store_SRP!B2:I110,8, FALSE)), VLOOKUP(E1523,Store_Showcase!B2:I144,8, FALSE))</f>
      </c>
      <c r="T1523">
        <f>VLOOKUP(G1523,Sku_Consolidated!A2:R957,18,FALSE)</f>
      </c>
      <c r="U1523">
        <v>2100006717815</v>
      </c>
      <c r="V1523">
        <f>IF(VLOOKUP(G1523,Sku_Consolidated!A2:S957,19,FALSE)="SHOWCASE", VLOOKUP(E1523,Store_Showcase!B2:L144,11, FALSE), IF(VLOOKUP(G1523,Sku_Consolidated!A2:S957,19,FALSE)="VAM",VLOOKUP(E1523,Store_VAM!B2:L273,11, FALSE),VLOOKUP(E1523,Store_SRP!B2:L110,11, FALSE)))</f>
      </c>
      <c r="W1523">
        <f>VLOOKUP(G1523,Sku_Consolidated!A2:W957,11,FALSE)</f>
      </c>
      <c r="X1523">
        <f>VLOOKUP(G1523,Sku_Consolidated!A2:H957,8,FALSE)</f>
      </c>
      <c r="Y1523">
        <f>VLOOKUP(G1523,Sku_Consolidated!A2:I957,9,FALSE)</f>
      </c>
      <c r="Z1523" t="s">
        <v>38</v>
      </c>
      <c r="AA1523">
        <f>VLOOKUP(G1523,Sku_Consolidated!A2:E957,5,FALSE)</f>
      </c>
      <c r="AB1523">
        <f>IF(VLOOKUP(G1523,Sku_Consolidated!A2:S957,19,FALSE)="SHOWCASE", VLOOKUP(E1523,Store_Showcase!B2:N144,13, FALSE), IF(VLOOKUP(G1523,Sku_Consolidated!A2:S957,19,FALSE)="VAM",VLOOKUP(E1523,Store_VAM!B2:N273,13, FALSE),VLOOKUP(E1523,Store_SRP!B2:N110,13, FALSE)))</f>
      </c>
      <c r="AC1523">
        <f>IF(IFERROR(AB1523,TRUE)=TRUE, "-","OK")</f>
      </c>
      <c r="AD1523" s="8" t="s">
        <v>3107</v>
      </c>
      <c r="AE1523" s="8" t="s">
        <v>39</v>
      </c>
      <c r="AF1523">
        <f>IF(IFERROR(VLOOKUP(E1523,Store_Showcase!B2:H144,{5}, FALSE), TRUE)=TRUE, IF(IFERROR(VLOOKUP(E1523,Store_SRP!B2:H110,{5}, FALSE), TRUE)=TRUE,VLOOKUP(E1523,Store_VAM!B2:H273,{5}, FALSE),VLOOKUP(E1523,Store_SRP!B2:H110,{5}, FALSE)), VLOOKUP(E1523,Store_Showcase!B2:H144,{5}, FALSE))</f>
      </c>
      <c r="AG1523">
        <f>IF(IFERROR(VLOOKUP(E1523,Store_Showcase!B2:H144,{6}, FALSE), TRUE)=TRUE, IF(IFERROR(VLOOKUP(E1523,Store_SRP!B2:H110,{6}, FALSE), TRUE)=TRUE,VLOOKUP(E1523,Store_VAM!B2:H273,{6}, FALSE),VLOOKUP(E1523,Store_SRP!B2:H110,{6}, FALSE)), VLOOKUP(E1523,Store_Showcase!B2:H144,{6}, FALSE))</f>
      </c>
      <c r="AH1523">
        <f>VLOOKUP(G1523,Sku_Consolidated!A2:R957,18,FALSE)</f>
      </c>
      <c r="AI1523">
        <f>VLOOKUP(G1523,Sku_Consolidated!A2:S957,19,FALSE)</f>
      </c>
      <c r="AJ1523">
        <f>VLOOKUP(G1523,Sku_Consolidated!A2:T957,20,FALSE)</f>
      </c>
    </row>
    <row r="1524" spans="1:36" x14ac:dyDescent="0.25">
      <c r="A1524">
        <v>2024</v>
      </c>
      <c r="B1524" t="s">
        <v>31</v>
      </c>
      <c r="C1524" t="s">
        <v>32</v>
      </c>
      <c r="D1524" t="s">
        <v>33</v>
      </c>
      <c r="E1524">
        <v>127</v>
      </c>
      <c r="F1524">
        <f>IF(IFERROR(VLOOKUP(E1524,Store_Showcase!B2:H144,{2}, FALSE), TRUE)=TRUE, IF(IFERROR(VLOOKUP(E1524,Store_SRP!B2:H110,{2}, FALSE), TRUE)=TRUE,VLOOKUP(E1524,Store_VAM!B2:H273,{2}, FALSE),VLOOKUP(E1524,Store_SRP!B2:H110,{2}, FALSE)), VLOOKUP(E1524,Store_Showcase!B2:H144,{2}, FALSE))</f>
      </c>
      <c r="G1524">
        <v>703520</v>
      </c>
      <c r="H1524" t="s">
        <v>1460</v>
      </c>
      <c r="I1524" s="8" t="s">
        <v>2006</v>
      </c>
      <c r="J1524" t="s">
        <v>493</v>
      </c>
      <c r="K1524" s="8">
        <f>IF(J1524="PCK", I1524, 0)</f>
      </c>
      <c r="L1524" s="8">
        <f>IF(J1524="KLS", I1524, IF(J1524="PCK", I1524*VLOOKUP(G1524,Sku_Consolidated!A2:U957,21, FALSE),I1524*VLOOKUP(G1524,Sku_Consolidated!A2:U957,21, FALSE)))</f>
      </c>
      <c r="M1524" s="8">
        <f>IF(J1524="PCS", I1524, 0)</f>
      </c>
      <c r="N1524" s="8" t="s">
        <v>3027</v>
      </c>
      <c r="O1524" s="8">
        <f>N1524 * VLOOKUP(E1524&amp;VLOOKUP(G1524,Sku_Consolidated!A2:Q957,17,FALSE),Sku_CommRate!A2:E1002, 5, FALSE)</f>
      </c>
      <c r="P1524" s="8">
        <f>N1524 - O1524</f>
      </c>
      <c r="Q1524">
        <f>VLOOKUP(G1524,Sku_Consolidated!A2:G957,7, FALSE)</f>
      </c>
      <c r="R1524">
        <f>IF(IFERROR(VLOOKUP(E1524,Store_Showcase!B2:H144,7, FALSE), TRUE)=TRUE, IF(IFERROR(VLOOKUP(E1524,Store_SRP!B2:H110,7, FALSE), TRUE)=TRUE,VLOOKUP(E1524,Store_VAM!B2:H273,7, FALSE),VLOOKUP(E1524,Store_SRP!B2:H110,7, FALSE)), VLOOKUP(E1524,Store_Showcase!B2:H144,7, FALSE))</f>
      </c>
      <c r="S1524">
        <f>IF(IFERROR(VLOOKUP(E1524,Store_Showcase!B2:I144,8, FALSE), TRUE)=TRUE, IF(IFERROR(VLOOKUP(E1524,Store_SRP!B2:I110,8, FALSE), TRUE)=TRUE,VLOOKUP(E1524,Store_VAM!B2:I273,8, FALSE),VLOOKUP(E1524,Store_SRP!B2:I110,8, FALSE)), VLOOKUP(E1524,Store_Showcase!B2:I144,8, FALSE))</f>
      </c>
      <c r="T1524">
        <f>VLOOKUP(G1524,Sku_Consolidated!A2:R957,18,FALSE)</f>
      </c>
      <c r="U1524">
        <v>4806532531649</v>
      </c>
      <c r="V1524">
        <f>IF(VLOOKUP(G1524,Sku_Consolidated!A2:S957,19,FALSE)="SHOWCASE", VLOOKUP(E1524,Store_Showcase!B2:L144,11, FALSE), IF(VLOOKUP(G1524,Sku_Consolidated!A2:S957,19,FALSE)="VAM",VLOOKUP(E1524,Store_VAM!B2:L273,11, FALSE),VLOOKUP(E1524,Store_SRP!B2:L110,11, FALSE)))</f>
      </c>
      <c r="W1524">
        <f>VLOOKUP(G1524,Sku_Consolidated!A2:W957,11,FALSE)</f>
      </c>
      <c r="X1524">
        <f>VLOOKUP(G1524,Sku_Consolidated!A2:H957,8,FALSE)</f>
      </c>
      <c r="Y1524">
        <f>VLOOKUP(G1524,Sku_Consolidated!A2:I957,9,FALSE)</f>
      </c>
      <c r="Z1524" t="s">
        <v>38</v>
      </c>
      <c r="AA1524">
        <f>VLOOKUP(G1524,Sku_Consolidated!A2:E957,5,FALSE)</f>
      </c>
      <c r="AB1524">
        <f>IF(VLOOKUP(G1524,Sku_Consolidated!A2:S957,19,FALSE)="SHOWCASE", VLOOKUP(E1524,Store_Showcase!B2:N144,13, FALSE), IF(VLOOKUP(G1524,Sku_Consolidated!A2:S957,19,FALSE)="VAM",VLOOKUP(E1524,Store_VAM!B2:N273,13, FALSE),VLOOKUP(E1524,Store_SRP!B2:N110,13, FALSE)))</f>
      </c>
      <c r="AC1524">
        <f>IF(IFERROR(AB1524,TRUE)=TRUE, "-","OK")</f>
      </c>
      <c r="AD1524" s="8" t="s">
        <v>3107</v>
      </c>
      <c r="AE1524" s="8" t="s">
        <v>3108</v>
      </c>
      <c r="AF1524">
        <f>IF(IFERROR(VLOOKUP(E1524,Store_Showcase!B2:H144,{5}, FALSE), TRUE)=TRUE, IF(IFERROR(VLOOKUP(E1524,Store_SRP!B2:H110,{5}, FALSE), TRUE)=TRUE,VLOOKUP(E1524,Store_VAM!B2:H273,{5}, FALSE),VLOOKUP(E1524,Store_SRP!B2:H110,{5}, FALSE)), VLOOKUP(E1524,Store_Showcase!B2:H144,{5}, FALSE))</f>
      </c>
      <c r="AG1524">
        <f>IF(IFERROR(VLOOKUP(E1524,Store_Showcase!B2:H144,{6}, FALSE), TRUE)=TRUE, IF(IFERROR(VLOOKUP(E1524,Store_SRP!B2:H110,{6}, FALSE), TRUE)=TRUE,VLOOKUP(E1524,Store_VAM!B2:H273,{6}, FALSE),VLOOKUP(E1524,Store_SRP!B2:H110,{6}, FALSE)), VLOOKUP(E1524,Store_Showcase!B2:H144,{6}, FALSE))</f>
      </c>
      <c r="AH1524">
        <f>VLOOKUP(G1524,Sku_Consolidated!A2:R957,18,FALSE)</f>
      </c>
      <c r="AI1524">
        <f>VLOOKUP(G1524,Sku_Consolidated!A2:S957,19,FALSE)</f>
      </c>
      <c r="AJ1524">
        <f>VLOOKUP(G1524,Sku_Consolidated!A2:T957,20,FALSE)</f>
      </c>
    </row>
    <row r="1525" spans="1:36" x14ac:dyDescent="0.25">
      <c r="A1525">
        <v>2024</v>
      </c>
      <c r="B1525" t="s">
        <v>31</v>
      </c>
      <c r="C1525" t="s">
        <v>32</v>
      </c>
      <c r="D1525" t="s">
        <v>33</v>
      </c>
      <c r="E1525">
        <v>4040</v>
      </c>
      <c r="F1525">
        <f>IF(IFERROR(VLOOKUP(E1525,Store_Showcase!B2:H144,{2}, FALSE), TRUE)=TRUE, IF(IFERROR(VLOOKUP(E1525,Store_SRP!B2:H110,{2}, FALSE), TRUE)=TRUE,VLOOKUP(E1525,Store_VAM!B2:H273,{2}, FALSE),VLOOKUP(E1525,Store_SRP!B2:H110,{2}, FALSE)), VLOOKUP(E1525,Store_Showcase!B2:H144,{2}, FALSE))</f>
      </c>
      <c r="G1525">
        <v>671781</v>
      </c>
      <c r="H1525" t="s">
        <v>1676</v>
      </c>
      <c r="I1525" s="8" t="s">
        <v>2627</v>
      </c>
      <c r="J1525" t="s">
        <v>493</v>
      </c>
      <c r="K1525" s="8">
        <f>IF(J1525="PCK", I1525, 0)</f>
      </c>
      <c r="L1525" s="8">
        <f>IF(J1525="KLS", I1525, IF(J1525="PCK", I1525*VLOOKUP(G1525,Sku_Consolidated!A2:U957,21, FALSE),I1525*VLOOKUP(G1525,Sku_Consolidated!A2:U957,21, FALSE)))</f>
      </c>
      <c r="M1525" s="8">
        <f>IF(J1525="PCS", I1525, 0)</f>
      </c>
      <c r="N1525" s="8" t="s">
        <v>3107</v>
      </c>
      <c r="O1525" s="8">
        <f>N1525 * VLOOKUP(E1525&amp;VLOOKUP(G1525,Sku_Consolidated!A2:Q957,17,FALSE),Sku_CommRate!A2:E1002, 5, FALSE)</f>
      </c>
      <c r="P1525" s="8">
        <f>N1525 - O1525</f>
      </c>
      <c r="Q1525">
        <f>VLOOKUP(G1525,Sku_Consolidated!A2:G957,7, FALSE)</f>
      </c>
      <c r="R1525">
        <f>IF(IFERROR(VLOOKUP(E1525,Store_Showcase!B2:H144,7, FALSE), TRUE)=TRUE, IF(IFERROR(VLOOKUP(E1525,Store_SRP!B2:H110,7, FALSE), TRUE)=TRUE,VLOOKUP(E1525,Store_VAM!B2:H273,7, FALSE),VLOOKUP(E1525,Store_SRP!B2:H110,7, FALSE)), VLOOKUP(E1525,Store_Showcase!B2:H144,7, FALSE))</f>
      </c>
      <c r="S1525">
        <f>IF(IFERROR(VLOOKUP(E1525,Store_Showcase!B2:I144,8, FALSE), TRUE)=TRUE, IF(IFERROR(VLOOKUP(E1525,Store_SRP!B2:I110,8, FALSE), TRUE)=TRUE,VLOOKUP(E1525,Store_VAM!B2:I273,8, FALSE),VLOOKUP(E1525,Store_SRP!B2:I110,8, FALSE)), VLOOKUP(E1525,Store_Showcase!B2:I144,8, FALSE))</f>
      </c>
      <c r="T1525">
        <f>VLOOKUP(G1525,Sku_Consolidated!A2:R957,18,FALSE)</f>
      </c>
      <c r="U1525">
        <v>2100006717815</v>
      </c>
      <c r="V1525">
        <f>IF(VLOOKUP(G1525,Sku_Consolidated!A2:S957,19,FALSE)="SHOWCASE", VLOOKUP(E1525,Store_Showcase!B2:L144,11, FALSE), IF(VLOOKUP(G1525,Sku_Consolidated!A2:S957,19,FALSE)="VAM",VLOOKUP(E1525,Store_VAM!B2:L273,11, FALSE),VLOOKUP(E1525,Store_SRP!B2:L110,11, FALSE)))</f>
      </c>
      <c r="W1525">
        <f>VLOOKUP(G1525,Sku_Consolidated!A2:W957,11,FALSE)</f>
      </c>
      <c r="X1525">
        <f>VLOOKUP(G1525,Sku_Consolidated!A2:H957,8,FALSE)</f>
      </c>
      <c r="Y1525">
        <f>VLOOKUP(G1525,Sku_Consolidated!A2:I957,9,FALSE)</f>
      </c>
      <c r="Z1525" t="s">
        <v>38</v>
      </c>
      <c r="AA1525">
        <f>VLOOKUP(G1525,Sku_Consolidated!A2:E957,5,FALSE)</f>
      </c>
      <c r="AB1525">
        <f>IF(VLOOKUP(G1525,Sku_Consolidated!A2:S957,19,FALSE)="SHOWCASE", VLOOKUP(E1525,Store_Showcase!B2:N144,13, FALSE), IF(VLOOKUP(G1525,Sku_Consolidated!A2:S957,19,FALSE)="VAM",VLOOKUP(E1525,Store_VAM!B2:N273,13, FALSE),VLOOKUP(E1525,Store_SRP!B2:N110,13, FALSE)))</f>
      </c>
      <c r="AC1525">
        <f>IF(IFERROR(AB1525,TRUE)=TRUE, "-","OK")</f>
      </c>
      <c r="AD1525" s="8" t="s">
        <v>3107</v>
      </c>
      <c r="AE1525" s="8" t="s">
        <v>39</v>
      </c>
      <c r="AF1525">
        <f>IF(IFERROR(VLOOKUP(E1525,Store_Showcase!B2:H144,{5}, FALSE), TRUE)=TRUE, IF(IFERROR(VLOOKUP(E1525,Store_SRP!B2:H110,{5}, FALSE), TRUE)=TRUE,VLOOKUP(E1525,Store_VAM!B2:H273,{5}, FALSE),VLOOKUP(E1525,Store_SRP!B2:H110,{5}, FALSE)), VLOOKUP(E1525,Store_Showcase!B2:H144,{5}, FALSE))</f>
      </c>
      <c r="AG1525">
        <f>IF(IFERROR(VLOOKUP(E1525,Store_Showcase!B2:H144,{6}, FALSE), TRUE)=TRUE, IF(IFERROR(VLOOKUP(E1525,Store_SRP!B2:H110,{6}, FALSE), TRUE)=TRUE,VLOOKUP(E1525,Store_VAM!B2:H273,{6}, FALSE),VLOOKUP(E1525,Store_SRP!B2:H110,{6}, FALSE)), VLOOKUP(E1525,Store_Showcase!B2:H144,{6}, FALSE))</f>
      </c>
      <c r="AH1525">
        <f>VLOOKUP(G1525,Sku_Consolidated!A2:R957,18,FALSE)</f>
      </c>
      <c r="AI1525">
        <f>VLOOKUP(G1525,Sku_Consolidated!A2:S957,19,FALSE)</f>
      </c>
      <c r="AJ1525">
        <f>VLOOKUP(G1525,Sku_Consolidated!A2:T957,20,FALSE)</f>
      </c>
    </row>
    <row r="1526" spans="1:36" x14ac:dyDescent="0.25">
      <c r="A1526">
        <v>2024</v>
      </c>
      <c r="B1526" t="s">
        <v>31</v>
      </c>
      <c r="C1526" t="s">
        <v>32</v>
      </c>
      <c r="D1526" t="s">
        <v>33</v>
      </c>
      <c r="E1526">
        <v>252</v>
      </c>
      <c r="F1526">
        <f>IF(IFERROR(VLOOKUP(E1526,Store_Showcase!B2:H144,{2}, FALSE), TRUE)=TRUE, IF(IFERROR(VLOOKUP(E1526,Store_SRP!B2:H110,{2}, FALSE), TRUE)=TRUE,VLOOKUP(E1526,Store_VAM!B2:H273,{2}, FALSE),VLOOKUP(E1526,Store_SRP!B2:H110,{2}, FALSE)), VLOOKUP(E1526,Store_Showcase!B2:H144,{2}, FALSE))</f>
      </c>
      <c r="G1526">
        <v>655335</v>
      </c>
      <c r="H1526" t="s">
        <v>1089</v>
      </c>
      <c r="I1526" s="8" t="s">
        <v>2750</v>
      </c>
      <c r="J1526" t="s">
        <v>36</v>
      </c>
      <c r="K1526" s="8">
        <f>IF(J1526="PCK", I1526, 0)</f>
      </c>
      <c r="L1526" s="8">
        <f>IF(J1526="KLS", I1526, IF(J1526="PCK", I1526*VLOOKUP(G1526,Sku_Consolidated!A2:U957,21, FALSE),I1526*VLOOKUP(G1526,Sku_Consolidated!A2:U957,21, FALSE)))</f>
      </c>
      <c r="M1526" s="8">
        <f>IF(J1526="PCS", I1526, 0)</f>
      </c>
      <c r="N1526" s="8" t="s">
        <v>3109</v>
      </c>
      <c r="O1526" s="8">
        <f>N1526 * VLOOKUP(E1526&amp;VLOOKUP(G1526,Sku_Consolidated!A2:Q957,17,FALSE),Sku_CommRate!A2:E1002, 5, FALSE)</f>
      </c>
      <c r="P1526" s="8">
        <f>N1526 - O1526</f>
      </c>
      <c r="Q1526">
        <f>VLOOKUP(G1526,Sku_Consolidated!A2:G957,7, FALSE)</f>
      </c>
      <c r="R1526">
        <f>IF(IFERROR(VLOOKUP(E1526,Store_Showcase!B2:H144,7, FALSE), TRUE)=TRUE, IF(IFERROR(VLOOKUP(E1526,Store_SRP!B2:H110,7, FALSE), TRUE)=TRUE,VLOOKUP(E1526,Store_VAM!B2:H273,7, FALSE),VLOOKUP(E1526,Store_SRP!B2:H110,7, FALSE)), VLOOKUP(E1526,Store_Showcase!B2:H144,7, FALSE))</f>
      </c>
      <c r="S1526">
        <f>IF(IFERROR(VLOOKUP(E1526,Store_Showcase!B2:I144,8, FALSE), TRUE)=TRUE, IF(IFERROR(VLOOKUP(E1526,Store_SRP!B2:I110,8, FALSE), TRUE)=TRUE,VLOOKUP(E1526,Store_VAM!B2:I273,8, FALSE),VLOOKUP(E1526,Store_SRP!B2:I110,8, FALSE)), VLOOKUP(E1526,Store_Showcase!B2:I144,8, FALSE))</f>
      </c>
      <c r="T1526">
        <f>VLOOKUP(G1526,Sku_Consolidated!A2:R957,18,FALSE)</f>
      </c>
      <c r="U1526">
        <v>6259</v>
      </c>
      <c r="V1526">
        <f>IF(VLOOKUP(G1526,Sku_Consolidated!A2:S957,19,FALSE)="SHOWCASE", VLOOKUP(E1526,Store_Showcase!B2:L144,11, FALSE), IF(VLOOKUP(G1526,Sku_Consolidated!A2:S957,19,FALSE)="VAM",VLOOKUP(E1526,Store_VAM!B2:L273,11, FALSE),VLOOKUP(E1526,Store_SRP!B2:L110,11, FALSE)))</f>
      </c>
      <c r="W1526">
        <f>VLOOKUP(G1526,Sku_Consolidated!A2:W957,11,FALSE)</f>
      </c>
      <c r="X1526">
        <f>VLOOKUP(G1526,Sku_Consolidated!A2:H957,8,FALSE)</f>
      </c>
      <c r="Y1526">
        <f>VLOOKUP(G1526,Sku_Consolidated!A2:I957,9,FALSE)</f>
      </c>
      <c r="Z1526" t="s">
        <v>38</v>
      </c>
      <c r="AA1526">
        <f>VLOOKUP(G1526,Sku_Consolidated!A2:E957,5,FALSE)</f>
      </c>
      <c r="AB1526">
        <f>IF(VLOOKUP(G1526,Sku_Consolidated!A2:S957,19,FALSE)="SHOWCASE", VLOOKUP(E1526,Store_Showcase!B2:N144,13, FALSE), IF(VLOOKUP(G1526,Sku_Consolidated!A2:S957,19,FALSE)="VAM",VLOOKUP(E1526,Store_VAM!B2:N273,13, FALSE),VLOOKUP(E1526,Store_SRP!B2:N110,13, FALSE)))</f>
      </c>
      <c r="AC1526">
        <f>IF(IFERROR(AB1526,TRUE)=TRUE, "-","OK")</f>
      </c>
      <c r="AD1526" s="8" t="s">
        <v>3109</v>
      </c>
      <c r="AE1526" s="8" t="s">
        <v>39</v>
      </c>
      <c r="AF1526">
        <f>IF(IFERROR(VLOOKUP(E1526,Store_Showcase!B2:H144,{5}, FALSE), TRUE)=TRUE, IF(IFERROR(VLOOKUP(E1526,Store_SRP!B2:H110,{5}, FALSE), TRUE)=TRUE,VLOOKUP(E1526,Store_VAM!B2:H273,{5}, FALSE),VLOOKUP(E1526,Store_SRP!B2:H110,{5}, FALSE)), VLOOKUP(E1526,Store_Showcase!B2:H144,{5}, FALSE))</f>
      </c>
      <c r="AG1526">
        <f>IF(IFERROR(VLOOKUP(E1526,Store_Showcase!B2:H144,{6}, FALSE), TRUE)=TRUE, IF(IFERROR(VLOOKUP(E1526,Store_SRP!B2:H110,{6}, FALSE), TRUE)=TRUE,VLOOKUP(E1526,Store_VAM!B2:H273,{6}, FALSE),VLOOKUP(E1526,Store_SRP!B2:H110,{6}, FALSE)), VLOOKUP(E1526,Store_Showcase!B2:H144,{6}, FALSE))</f>
      </c>
      <c r="AH1526">
        <f>VLOOKUP(G1526,Sku_Consolidated!A2:R957,18,FALSE)</f>
      </c>
      <c r="AI1526">
        <f>VLOOKUP(G1526,Sku_Consolidated!A2:S957,19,FALSE)</f>
      </c>
      <c r="AJ1526">
        <f>VLOOKUP(G1526,Sku_Consolidated!A2:T957,20,FALSE)</f>
      </c>
    </row>
    <row r="1527" spans="1:36" x14ac:dyDescent="0.25">
      <c r="A1527">
        <v>2024</v>
      </c>
      <c r="B1527" t="s">
        <v>31</v>
      </c>
      <c r="C1527" t="s">
        <v>32</v>
      </c>
      <c r="D1527" t="s">
        <v>33</v>
      </c>
      <c r="E1527">
        <v>746</v>
      </c>
      <c r="F1527">
        <f>IF(IFERROR(VLOOKUP(E1527,Store_Showcase!B2:H144,{2}, FALSE), TRUE)=TRUE, IF(IFERROR(VLOOKUP(E1527,Store_SRP!B2:H110,{2}, FALSE), TRUE)=TRUE,VLOOKUP(E1527,Store_VAM!B2:H273,{2}, FALSE),VLOOKUP(E1527,Store_SRP!B2:H110,{2}, FALSE)), VLOOKUP(E1527,Store_Showcase!B2:H144,{2}, FALSE))</f>
      </c>
      <c r="G1527">
        <v>655335</v>
      </c>
      <c r="H1527" t="s">
        <v>1089</v>
      </c>
      <c r="I1527" s="8" t="s">
        <v>3110</v>
      </c>
      <c r="J1527" t="s">
        <v>36</v>
      </c>
      <c r="K1527" s="8">
        <f>IF(J1527="PCK", I1527, 0)</f>
      </c>
      <c r="L1527" s="8">
        <f>IF(J1527="KLS", I1527, IF(J1527="PCK", I1527*VLOOKUP(G1527,Sku_Consolidated!A2:U957,21, FALSE),I1527*VLOOKUP(G1527,Sku_Consolidated!A2:U957,21, FALSE)))</f>
      </c>
      <c r="M1527" s="8">
        <f>IF(J1527="PCS", I1527, 0)</f>
      </c>
      <c r="N1527" s="8" t="s">
        <v>3111</v>
      </c>
      <c r="O1527" s="8">
        <f>N1527 * VLOOKUP(E1527&amp;VLOOKUP(G1527,Sku_Consolidated!A2:Q957,17,FALSE),Sku_CommRate!A2:E1002, 5, FALSE)</f>
      </c>
      <c r="P1527" s="8">
        <f>N1527 - O1527</f>
      </c>
      <c r="Q1527">
        <f>VLOOKUP(G1527,Sku_Consolidated!A2:G957,7, FALSE)</f>
      </c>
      <c r="R1527">
        <f>IF(IFERROR(VLOOKUP(E1527,Store_Showcase!B2:H144,7, FALSE), TRUE)=TRUE, IF(IFERROR(VLOOKUP(E1527,Store_SRP!B2:H110,7, FALSE), TRUE)=TRUE,VLOOKUP(E1527,Store_VAM!B2:H273,7, FALSE),VLOOKUP(E1527,Store_SRP!B2:H110,7, FALSE)), VLOOKUP(E1527,Store_Showcase!B2:H144,7, FALSE))</f>
      </c>
      <c r="S1527">
        <f>IF(IFERROR(VLOOKUP(E1527,Store_Showcase!B2:I144,8, FALSE), TRUE)=TRUE, IF(IFERROR(VLOOKUP(E1527,Store_SRP!B2:I110,8, FALSE), TRUE)=TRUE,VLOOKUP(E1527,Store_VAM!B2:I273,8, FALSE),VLOOKUP(E1527,Store_SRP!B2:I110,8, FALSE)), VLOOKUP(E1527,Store_Showcase!B2:I144,8, FALSE))</f>
      </c>
      <c r="T1527">
        <f>VLOOKUP(G1527,Sku_Consolidated!A2:R957,18,FALSE)</f>
      </c>
      <c r="U1527">
        <v>6259</v>
      </c>
      <c r="V1527">
        <f>IF(VLOOKUP(G1527,Sku_Consolidated!A2:S957,19,FALSE)="SHOWCASE", VLOOKUP(E1527,Store_Showcase!B2:L144,11, FALSE), IF(VLOOKUP(G1527,Sku_Consolidated!A2:S957,19,FALSE)="VAM",VLOOKUP(E1527,Store_VAM!B2:L273,11, FALSE),VLOOKUP(E1527,Store_SRP!B2:L110,11, FALSE)))</f>
      </c>
      <c r="W1527">
        <f>VLOOKUP(G1527,Sku_Consolidated!A2:W957,11,FALSE)</f>
      </c>
      <c r="X1527">
        <f>VLOOKUP(G1527,Sku_Consolidated!A2:H957,8,FALSE)</f>
      </c>
      <c r="Y1527">
        <f>VLOOKUP(G1527,Sku_Consolidated!A2:I957,9,FALSE)</f>
      </c>
      <c r="Z1527" t="s">
        <v>38</v>
      </c>
      <c r="AA1527">
        <f>VLOOKUP(G1527,Sku_Consolidated!A2:E957,5,FALSE)</f>
      </c>
      <c r="AB1527">
        <f>IF(VLOOKUP(G1527,Sku_Consolidated!A2:S957,19,FALSE)="SHOWCASE", VLOOKUP(E1527,Store_Showcase!B2:N144,13, FALSE), IF(VLOOKUP(G1527,Sku_Consolidated!A2:S957,19,FALSE)="VAM",VLOOKUP(E1527,Store_VAM!B2:N273,13, FALSE),VLOOKUP(E1527,Store_SRP!B2:N110,13, FALSE)))</f>
      </c>
      <c r="AC1527">
        <f>IF(IFERROR(AB1527,TRUE)=TRUE, "-","OK")</f>
      </c>
      <c r="AD1527" s="8" t="s">
        <v>3111</v>
      </c>
      <c r="AE1527" s="8" t="s">
        <v>39</v>
      </c>
      <c r="AF1527">
        <f>IF(IFERROR(VLOOKUP(E1527,Store_Showcase!B2:H144,{5}, FALSE), TRUE)=TRUE, IF(IFERROR(VLOOKUP(E1527,Store_SRP!B2:H110,{5}, FALSE), TRUE)=TRUE,VLOOKUP(E1527,Store_VAM!B2:H273,{5}, FALSE),VLOOKUP(E1527,Store_SRP!B2:H110,{5}, FALSE)), VLOOKUP(E1527,Store_Showcase!B2:H144,{5}, FALSE))</f>
      </c>
      <c r="AG1527">
        <f>IF(IFERROR(VLOOKUP(E1527,Store_Showcase!B2:H144,{6}, FALSE), TRUE)=TRUE, IF(IFERROR(VLOOKUP(E1527,Store_SRP!B2:H110,{6}, FALSE), TRUE)=TRUE,VLOOKUP(E1527,Store_VAM!B2:H273,{6}, FALSE),VLOOKUP(E1527,Store_SRP!B2:H110,{6}, FALSE)), VLOOKUP(E1527,Store_Showcase!B2:H144,{6}, FALSE))</f>
      </c>
      <c r="AH1527">
        <f>VLOOKUP(G1527,Sku_Consolidated!A2:R957,18,FALSE)</f>
      </c>
      <c r="AI1527">
        <f>VLOOKUP(G1527,Sku_Consolidated!A2:S957,19,FALSE)</f>
      </c>
      <c r="AJ1527">
        <f>VLOOKUP(G1527,Sku_Consolidated!A2:T957,20,FALSE)</f>
      </c>
    </row>
    <row r="1528" spans="1:36" x14ac:dyDescent="0.25">
      <c r="A1528">
        <v>2024</v>
      </c>
      <c r="B1528" t="s">
        <v>31</v>
      </c>
      <c r="C1528" t="s">
        <v>32</v>
      </c>
      <c r="D1528" t="s">
        <v>33</v>
      </c>
      <c r="E1528">
        <v>248</v>
      </c>
      <c r="F1528">
        <f>IF(IFERROR(VLOOKUP(E1528,Store_Showcase!B2:H144,{2}, FALSE), TRUE)=TRUE, IF(IFERROR(VLOOKUP(E1528,Store_SRP!B2:H110,{2}, FALSE), TRUE)=TRUE,VLOOKUP(E1528,Store_VAM!B2:H273,{2}, FALSE),VLOOKUP(E1528,Store_SRP!B2:H110,{2}, FALSE)), VLOOKUP(E1528,Store_Showcase!B2:H144,{2}, FALSE))</f>
      </c>
      <c r="G1528">
        <v>655521</v>
      </c>
      <c r="H1528" t="s">
        <v>3112</v>
      </c>
      <c r="I1528" s="8" t="s">
        <v>3113</v>
      </c>
      <c r="J1528" t="s">
        <v>36</v>
      </c>
      <c r="K1528" s="8">
        <f>IF(J1528="PCK", I1528, 0)</f>
      </c>
      <c r="L1528" s="8">
        <f>IF(J1528="KLS", I1528, IF(J1528="PCK", I1528*VLOOKUP(G1528,Sku_Consolidated!A2:U957,21, FALSE),I1528*VLOOKUP(G1528,Sku_Consolidated!A2:U957,21, FALSE)))</f>
      </c>
      <c r="M1528" s="8">
        <f>IF(J1528="PCS", I1528, 0)</f>
      </c>
      <c r="N1528" s="8" t="s">
        <v>3114</v>
      </c>
      <c r="O1528" s="8">
        <f>N1528 * VLOOKUP(E1528&amp;VLOOKUP(G1528,Sku_Consolidated!A2:Q957,17,FALSE),Sku_CommRate!A2:E1002, 5, FALSE)</f>
      </c>
      <c r="P1528" s="8">
        <f>N1528 - O1528</f>
      </c>
      <c r="Q1528">
        <f>VLOOKUP(G1528,Sku_Consolidated!A2:G957,7, FALSE)</f>
      </c>
      <c r="R1528">
        <f>IF(IFERROR(VLOOKUP(E1528,Store_Showcase!B2:H144,7, FALSE), TRUE)=TRUE, IF(IFERROR(VLOOKUP(E1528,Store_SRP!B2:H110,7, FALSE), TRUE)=TRUE,VLOOKUP(E1528,Store_VAM!B2:H273,7, FALSE),VLOOKUP(E1528,Store_SRP!B2:H110,7, FALSE)), VLOOKUP(E1528,Store_Showcase!B2:H144,7, FALSE))</f>
      </c>
      <c r="S1528">
        <f>IF(IFERROR(VLOOKUP(E1528,Store_Showcase!B2:I144,8, FALSE), TRUE)=TRUE, IF(IFERROR(VLOOKUP(E1528,Store_SRP!B2:I110,8, FALSE), TRUE)=TRUE,VLOOKUP(E1528,Store_VAM!B2:I273,8, FALSE),VLOOKUP(E1528,Store_SRP!B2:I110,8, FALSE)), VLOOKUP(E1528,Store_Showcase!B2:I144,8, FALSE))</f>
      </c>
      <c r="T1528">
        <f>VLOOKUP(G1528,Sku_Consolidated!A2:R957,18,FALSE)</f>
      </c>
      <c r="U1528">
        <v>6342</v>
      </c>
      <c r="V1528">
        <f>IF(VLOOKUP(G1528,Sku_Consolidated!A2:S957,19,FALSE)="SHOWCASE", VLOOKUP(E1528,Store_Showcase!B2:L144,11, FALSE), IF(VLOOKUP(G1528,Sku_Consolidated!A2:S957,19,FALSE)="VAM",VLOOKUP(E1528,Store_VAM!B2:L273,11, FALSE),VLOOKUP(E1528,Store_SRP!B2:L110,11, FALSE)))</f>
      </c>
      <c r="W1528">
        <f>VLOOKUP(G1528,Sku_Consolidated!A2:W957,11,FALSE)</f>
      </c>
      <c r="X1528">
        <f>VLOOKUP(G1528,Sku_Consolidated!A2:H957,8,FALSE)</f>
      </c>
      <c r="Y1528">
        <f>VLOOKUP(G1528,Sku_Consolidated!A2:I957,9,FALSE)</f>
      </c>
      <c r="Z1528" t="s">
        <v>38</v>
      </c>
      <c r="AA1528">
        <f>VLOOKUP(G1528,Sku_Consolidated!A2:E957,5,FALSE)</f>
      </c>
      <c r="AB1528">
        <f>IF(VLOOKUP(G1528,Sku_Consolidated!A2:S957,19,FALSE)="SHOWCASE", VLOOKUP(E1528,Store_Showcase!B2:N144,13, FALSE), IF(VLOOKUP(G1528,Sku_Consolidated!A2:S957,19,FALSE)="VAM",VLOOKUP(E1528,Store_VAM!B2:N273,13, FALSE),VLOOKUP(E1528,Store_SRP!B2:N110,13, FALSE)))</f>
      </c>
      <c r="AC1528">
        <f>IF(IFERROR(AB1528,TRUE)=TRUE, "-","OK")</f>
      </c>
      <c r="AD1528" s="8" t="s">
        <v>3114</v>
      </c>
      <c r="AE1528" s="8" t="s">
        <v>39</v>
      </c>
      <c r="AF1528">
        <f>IF(IFERROR(VLOOKUP(E1528,Store_Showcase!B2:H144,{5}, FALSE), TRUE)=TRUE, IF(IFERROR(VLOOKUP(E1528,Store_SRP!B2:H110,{5}, FALSE), TRUE)=TRUE,VLOOKUP(E1528,Store_VAM!B2:H273,{5}, FALSE),VLOOKUP(E1528,Store_SRP!B2:H110,{5}, FALSE)), VLOOKUP(E1528,Store_Showcase!B2:H144,{5}, FALSE))</f>
      </c>
      <c r="AG1528">
        <f>IF(IFERROR(VLOOKUP(E1528,Store_Showcase!B2:H144,{6}, FALSE), TRUE)=TRUE, IF(IFERROR(VLOOKUP(E1528,Store_SRP!B2:H110,{6}, FALSE), TRUE)=TRUE,VLOOKUP(E1528,Store_VAM!B2:H273,{6}, FALSE),VLOOKUP(E1528,Store_SRP!B2:H110,{6}, FALSE)), VLOOKUP(E1528,Store_Showcase!B2:H144,{6}, FALSE))</f>
      </c>
      <c r="AH1528">
        <f>VLOOKUP(G1528,Sku_Consolidated!A2:R957,18,FALSE)</f>
      </c>
      <c r="AI1528">
        <f>VLOOKUP(G1528,Sku_Consolidated!A2:S957,19,FALSE)</f>
      </c>
      <c r="AJ1528">
        <f>VLOOKUP(G1528,Sku_Consolidated!A2:T957,20,FALSE)</f>
      </c>
    </row>
    <row r="1529" spans="1:36" x14ac:dyDescent="0.25">
      <c r="A1529">
        <v>2024</v>
      </c>
      <c r="B1529" t="s">
        <v>31</v>
      </c>
      <c r="C1529" t="s">
        <v>32</v>
      </c>
      <c r="D1529" t="s">
        <v>33</v>
      </c>
      <c r="E1529">
        <v>485</v>
      </c>
      <c r="F1529">
        <f>IF(IFERROR(VLOOKUP(E1529,Store_Showcase!B2:H144,{2}, FALSE), TRUE)=TRUE, IF(IFERROR(VLOOKUP(E1529,Store_SRP!B2:H110,{2}, FALSE), TRUE)=TRUE,VLOOKUP(E1529,Store_VAM!B2:H273,{2}, FALSE),VLOOKUP(E1529,Store_SRP!B2:H110,{2}, FALSE)), VLOOKUP(E1529,Store_Showcase!B2:H144,{2}, FALSE))</f>
      </c>
      <c r="G1529">
        <v>655737</v>
      </c>
      <c r="H1529" t="s">
        <v>639</v>
      </c>
      <c r="I1529" s="8" t="s">
        <v>2949</v>
      </c>
      <c r="J1529" t="s">
        <v>36</v>
      </c>
      <c r="K1529" s="8">
        <f>IF(J1529="PCK", I1529, 0)</f>
      </c>
      <c r="L1529" s="8">
        <f>IF(J1529="KLS", I1529, IF(J1529="PCK", I1529*VLOOKUP(G1529,Sku_Consolidated!A2:U957,21, FALSE),I1529*VLOOKUP(G1529,Sku_Consolidated!A2:U957,21, FALSE)))</f>
      </c>
      <c r="M1529" s="8">
        <f>IF(J1529="PCS", I1529, 0)</f>
      </c>
      <c r="N1529" s="8" t="s">
        <v>3115</v>
      </c>
      <c r="O1529" s="8">
        <f>N1529 * VLOOKUP(E1529&amp;VLOOKUP(G1529,Sku_Consolidated!A2:Q957,17,FALSE),Sku_CommRate!A2:E1002, 5, FALSE)</f>
      </c>
      <c r="P1529" s="8">
        <f>N1529 - O1529</f>
      </c>
      <c r="Q1529">
        <f>VLOOKUP(G1529,Sku_Consolidated!A2:G957,7, FALSE)</f>
      </c>
      <c r="R1529">
        <f>IF(IFERROR(VLOOKUP(E1529,Store_Showcase!B2:H144,7, FALSE), TRUE)=TRUE, IF(IFERROR(VLOOKUP(E1529,Store_SRP!B2:H110,7, FALSE), TRUE)=TRUE,VLOOKUP(E1529,Store_VAM!B2:H273,7, FALSE),VLOOKUP(E1529,Store_SRP!B2:H110,7, FALSE)), VLOOKUP(E1529,Store_Showcase!B2:H144,7, FALSE))</f>
      </c>
      <c r="S1529">
        <f>IF(IFERROR(VLOOKUP(E1529,Store_Showcase!B2:I144,8, FALSE), TRUE)=TRUE, IF(IFERROR(VLOOKUP(E1529,Store_SRP!B2:I110,8, FALSE), TRUE)=TRUE,VLOOKUP(E1529,Store_VAM!B2:I273,8, FALSE),VLOOKUP(E1529,Store_SRP!B2:I110,8, FALSE)), VLOOKUP(E1529,Store_Showcase!B2:I144,8, FALSE))</f>
      </c>
      <c r="T1529">
        <f>VLOOKUP(G1529,Sku_Consolidated!A2:R957,18,FALSE)</f>
      </c>
      <c r="U1529">
        <v>6458</v>
      </c>
      <c r="V1529">
        <f>IF(VLOOKUP(G1529,Sku_Consolidated!A2:S957,19,FALSE)="SHOWCASE", VLOOKUP(E1529,Store_Showcase!B2:L144,11, FALSE), IF(VLOOKUP(G1529,Sku_Consolidated!A2:S957,19,FALSE)="VAM",VLOOKUP(E1529,Store_VAM!B2:L273,11, FALSE),VLOOKUP(E1529,Store_SRP!B2:L110,11, FALSE)))</f>
      </c>
      <c r="W1529">
        <f>VLOOKUP(G1529,Sku_Consolidated!A2:W957,11,FALSE)</f>
      </c>
      <c r="X1529">
        <f>VLOOKUP(G1529,Sku_Consolidated!A2:H957,8,FALSE)</f>
      </c>
      <c r="Y1529">
        <f>VLOOKUP(G1529,Sku_Consolidated!A2:I957,9,FALSE)</f>
      </c>
      <c r="Z1529" t="s">
        <v>38</v>
      </c>
      <c r="AA1529">
        <f>VLOOKUP(G1529,Sku_Consolidated!A2:E957,5,FALSE)</f>
      </c>
      <c r="AB1529">
        <f>IF(VLOOKUP(G1529,Sku_Consolidated!A2:S957,19,FALSE)="SHOWCASE", VLOOKUP(E1529,Store_Showcase!B2:N144,13, FALSE), IF(VLOOKUP(G1529,Sku_Consolidated!A2:S957,19,FALSE)="VAM",VLOOKUP(E1529,Store_VAM!B2:N273,13, FALSE),VLOOKUP(E1529,Store_SRP!B2:N110,13, FALSE)))</f>
      </c>
      <c r="AC1529">
        <f>IF(IFERROR(AB1529,TRUE)=TRUE, "-","OK")</f>
      </c>
      <c r="AD1529" s="8" t="s">
        <v>3115</v>
      </c>
      <c r="AE1529" s="8" t="s">
        <v>39</v>
      </c>
      <c r="AF1529">
        <f>IF(IFERROR(VLOOKUP(E1529,Store_Showcase!B2:H144,{5}, FALSE), TRUE)=TRUE, IF(IFERROR(VLOOKUP(E1529,Store_SRP!B2:H110,{5}, FALSE), TRUE)=TRUE,VLOOKUP(E1529,Store_VAM!B2:H273,{5}, FALSE),VLOOKUP(E1529,Store_SRP!B2:H110,{5}, FALSE)), VLOOKUP(E1529,Store_Showcase!B2:H144,{5}, FALSE))</f>
      </c>
      <c r="AG1529">
        <f>IF(IFERROR(VLOOKUP(E1529,Store_Showcase!B2:H144,{6}, FALSE), TRUE)=TRUE, IF(IFERROR(VLOOKUP(E1529,Store_SRP!B2:H110,{6}, FALSE), TRUE)=TRUE,VLOOKUP(E1529,Store_VAM!B2:H273,{6}, FALSE),VLOOKUP(E1529,Store_SRP!B2:H110,{6}, FALSE)), VLOOKUP(E1529,Store_Showcase!B2:H144,{6}, FALSE))</f>
      </c>
      <c r="AH1529">
        <f>VLOOKUP(G1529,Sku_Consolidated!A2:R957,18,FALSE)</f>
      </c>
      <c r="AI1529">
        <f>VLOOKUP(G1529,Sku_Consolidated!A2:S957,19,FALSE)</f>
      </c>
      <c r="AJ1529">
        <f>VLOOKUP(G1529,Sku_Consolidated!A2:T957,20,FALSE)</f>
      </c>
    </row>
    <row r="1530" spans="1:36" x14ac:dyDescent="0.25">
      <c r="A1530">
        <v>2024</v>
      </c>
      <c r="B1530" t="s">
        <v>31</v>
      </c>
      <c r="C1530" t="s">
        <v>32</v>
      </c>
      <c r="D1530" t="s">
        <v>33</v>
      </c>
      <c r="E1530">
        <v>4049</v>
      </c>
      <c r="F1530">
        <f>IF(IFERROR(VLOOKUP(E1530,Store_Showcase!B2:H144,{2}, FALSE), TRUE)=TRUE, IF(IFERROR(VLOOKUP(E1530,Store_SRP!B2:H110,{2}, FALSE), TRUE)=TRUE,VLOOKUP(E1530,Store_VAM!B2:H273,{2}, FALSE),VLOOKUP(E1530,Store_SRP!B2:H110,{2}, FALSE)), VLOOKUP(E1530,Store_Showcase!B2:H144,{2}, FALSE))</f>
      </c>
      <c r="G1530">
        <v>655733</v>
      </c>
      <c r="H1530" t="s">
        <v>1880</v>
      </c>
      <c r="I1530" s="8" t="s">
        <v>2949</v>
      </c>
      <c r="J1530" t="s">
        <v>36</v>
      </c>
      <c r="K1530" s="8">
        <f>IF(J1530="PCK", I1530, 0)</f>
      </c>
      <c r="L1530" s="8">
        <f>IF(J1530="KLS", I1530, IF(J1530="PCK", I1530*VLOOKUP(G1530,Sku_Consolidated!A2:U957,21, FALSE),I1530*VLOOKUP(G1530,Sku_Consolidated!A2:U957,21, FALSE)))</f>
      </c>
      <c r="M1530" s="8">
        <f>IF(J1530="PCS", I1530, 0)</f>
      </c>
      <c r="N1530" s="8" t="s">
        <v>3116</v>
      </c>
      <c r="O1530" s="8">
        <f>N1530 * VLOOKUP(E1530&amp;VLOOKUP(G1530,Sku_Consolidated!A2:Q957,17,FALSE),Sku_CommRate!A2:E1002, 5, FALSE)</f>
      </c>
      <c r="P1530" s="8">
        <f>N1530 - O1530</f>
      </c>
      <c r="Q1530">
        <f>VLOOKUP(G1530,Sku_Consolidated!A2:G957,7, FALSE)</f>
      </c>
      <c r="R1530">
        <f>IF(IFERROR(VLOOKUP(E1530,Store_Showcase!B2:H144,7, FALSE), TRUE)=TRUE, IF(IFERROR(VLOOKUP(E1530,Store_SRP!B2:H110,7, FALSE), TRUE)=TRUE,VLOOKUP(E1530,Store_VAM!B2:H273,7, FALSE),VLOOKUP(E1530,Store_SRP!B2:H110,7, FALSE)), VLOOKUP(E1530,Store_Showcase!B2:H144,7, FALSE))</f>
      </c>
      <c r="S1530">
        <f>IF(IFERROR(VLOOKUP(E1530,Store_Showcase!B2:I144,8, FALSE), TRUE)=TRUE, IF(IFERROR(VLOOKUP(E1530,Store_SRP!B2:I110,8, FALSE), TRUE)=TRUE,VLOOKUP(E1530,Store_VAM!B2:I273,8, FALSE),VLOOKUP(E1530,Store_SRP!B2:I110,8, FALSE)), VLOOKUP(E1530,Store_Showcase!B2:I144,8, FALSE))</f>
      </c>
      <c r="T1530">
        <f>VLOOKUP(G1530,Sku_Consolidated!A2:R957,18,FALSE)</f>
      </c>
      <c r="U1530">
        <v>6454</v>
      </c>
      <c r="V1530">
        <f>IF(VLOOKUP(G1530,Sku_Consolidated!A2:S957,19,FALSE)="SHOWCASE", VLOOKUP(E1530,Store_Showcase!B2:L144,11, FALSE), IF(VLOOKUP(G1530,Sku_Consolidated!A2:S957,19,FALSE)="VAM",VLOOKUP(E1530,Store_VAM!B2:L273,11, FALSE),VLOOKUP(E1530,Store_SRP!B2:L110,11, FALSE)))</f>
      </c>
      <c r="W1530">
        <f>VLOOKUP(G1530,Sku_Consolidated!A2:W957,11,FALSE)</f>
      </c>
      <c r="X1530">
        <f>VLOOKUP(G1530,Sku_Consolidated!A2:H957,8,FALSE)</f>
      </c>
      <c r="Y1530">
        <f>VLOOKUP(G1530,Sku_Consolidated!A2:I957,9,FALSE)</f>
      </c>
      <c r="Z1530" t="s">
        <v>38</v>
      </c>
      <c r="AA1530">
        <f>VLOOKUP(G1530,Sku_Consolidated!A2:E957,5,FALSE)</f>
      </c>
      <c r="AB1530">
        <f>IF(VLOOKUP(G1530,Sku_Consolidated!A2:S957,19,FALSE)="SHOWCASE", VLOOKUP(E1530,Store_Showcase!B2:N144,13, FALSE), IF(VLOOKUP(G1530,Sku_Consolidated!A2:S957,19,FALSE)="VAM",VLOOKUP(E1530,Store_VAM!B2:N273,13, FALSE),VLOOKUP(E1530,Store_SRP!B2:N110,13, FALSE)))</f>
      </c>
      <c r="AC1530">
        <f>IF(IFERROR(AB1530,TRUE)=TRUE, "-","OK")</f>
      </c>
      <c r="AD1530" s="8" t="s">
        <v>3116</v>
      </c>
      <c r="AE1530" s="8" t="s">
        <v>39</v>
      </c>
      <c r="AF1530">
        <f>IF(IFERROR(VLOOKUP(E1530,Store_Showcase!B2:H144,{5}, FALSE), TRUE)=TRUE, IF(IFERROR(VLOOKUP(E1530,Store_SRP!B2:H110,{5}, FALSE), TRUE)=TRUE,VLOOKUP(E1530,Store_VAM!B2:H273,{5}, FALSE),VLOOKUP(E1530,Store_SRP!B2:H110,{5}, FALSE)), VLOOKUP(E1530,Store_Showcase!B2:H144,{5}, FALSE))</f>
      </c>
      <c r="AG1530">
        <f>IF(IFERROR(VLOOKUP(E1530,Store_Showcase!B2:H144,{6}, FALSE), TRUE)=TRUE, IF(IFERROR(VLOOKUP(E1530,Store_SRP!B2:H110,{6}, FALSE), TRUE)=TRUE,VLOOKUP(E1530,Store_VAM!B2:H273,{6}, FALSE),VLOOKUP(E1530,Store_SRP!B2:H110,{6}, FALSE)), VLOOKUP(E1530,Store_Showcase!B2:H144,{6}, FALSE))</f>
      </c>
      <c r="AH1530">
        <f>VLOOKUP(G1530,Sku_Consolidated!A2:R957,18,FALSE)</f>
      </c>
      <c r="AI1530">
        <f>VLOOKUP(G1530,Sku_Consolidated!A2:S957,19,FALSE)</f>
      </c>
      <c r="AJ1530">
        <f>VLOOKUP(G1530,Sku_Consolidated!A2:T957,20,FALSE)</f>
      </c>
    </row>
    <row r="1531" spans="1:36" x14ac:dyDescent="0.25">
      <c r="A1531">
        <v>2024</v>
      </c>
      <c r="B1531" t="s">
        <v>31</v>
      </c>
      <c r="C1531" t="s">
        <v>32</v>
      </c>
      <c r="D1531" t="s">
        <v>33</v>
      </c>
      <c r="E1531">
        <v>252</v>
      </c>
      <c r="F1531">
        <f>IF(IFERROR(VLOOKUP(E1531,Store_Showcase!B2:H144,{2}, FALSE), TRUE)=TRUE, IF(IFERROR(VLOOKUP(E1531,Store_SRP!B2:H110,{2}, FALSE), TRUE)=TRUE,VLOOKUP(E1531,Store_VAM!B2:H273,{2}, FALSE),VLOOKUP(E1531,Store_SRP!B2:H110,{2}, FALSE)), VLOOKUP(E1531,Store_Showcase!B2:H144,{2}, FALSE))</f>
      </c>
      <c r="G1531">
        <v>655315</v>
      </c>
      <c r="H1531" t="s">
        <v>34</v>
      </c>
      <c r="I1531" s="8" t="s">
        <v>3117</v>
      </c>
      <c r="J1531" t="s">
        <v>36</v>
      </c>
      <c r="K1531" s="8">
        <f>IF(J1531="PCK", I1531, 0)</f>
      </c>
      <c r="L1531" s="8">
        <f>IF(J1531="KLS", I1531, IF(J1531="PCK", I1531*VLOOKUP(G1531,Sku_Consolidated!A2:U957,21, FALSE),I1531*VLOOKUP(G1531,Sku_Consolidated!A2:U957,21, FALSE)))</f>
      </c>
      <c r="M1531" s="8">
        <f>IF(J1531="PCS", I1531, 0)</f>
      </c>
      <c r="N1531" s="8" t="s">
        <v>3118</v>
      </c>
      <c r="O1531" s="8">
        <f>N1531 * VLOOKUP(E1531&amp;VLOOKUP(G1531,Sku_Consolidated!A2:Q957,17,FALSE),Sku_CommRate!A2:E1002, 5, FALSE)</f>
      </c>
      <c r="P1531" s="8">
        <f>N1531 - O1531</f>
      </c>
      <c r="Q1531">
        <f>VLOOKUP(G1531,Sku_Consolidated!A2:G957,7, FALSE)</f>
      </c>
      <c r="R1531">
        <f>IF(IFERROR(VLOOKUP(E1531,Store_Showcase!B2:H144,7, FALSE), TRUE)=TRUE, IF(IFERROR(VLOOKUP(E1531,Store_SRP!B2:H110,7, FALSE), TRUE)=TRUE,VLOOKUP(E1531,Store_VAM!B2:H273,7, FALSE),VLOOKUP(E1531,Store_SRP!B2:H110,7, FALSE)), VLOOKUP(E1531,Store_Showcase!B2:H144,7, FALSE))</f>
      </c>
      <c r="S1531">
        <f>IF(IFERROR(VLOOKUP(E1531,Store_Showcase!B2:I144,8, FALSE), TRUE)=TRUE, IF(IFERROR(VLOOKUP(E1531,Store_SRP!B2:I110,8, FALSE), TRUE)=TRUE,VLOOKUP(E1531,Store_VAM!B2:I273,8, FALSE),VLOOKUP(E1531,Store_SRP!B2:I110,8, FALSE)), VLOOKUP(E1531,Store_Showcase!B2:I144,8, FALSE))</f>
      </c>
      <c r="T1531">
        <f>VLOOKUP(G1531,Sku_Consolidated!A2:R957,18,FALSE)</f>
      </c>
      <c r="U1531">
        <v>6240</v>
      </c>
      <c r="V1531">
        <f>IF(VLOOKUP(G1531,Sku_Consolidated!A2:S957,19,FALSE)="SHOWCASE", VLOOKUP(E1531,Store_Showcase!B2:L144,11, FALSE), IF(VLOOKUP(G1531,Sku_Consolidated!A2:S957,19,FALSE)="VAM",VLOOKUP(E1531,Store_VAM!B2:L273,11, FALSE),VLOOKUP(E1531,Store_SRP!B2:L110,11, FALSE)))</f>
      </c>
      <c r="W1531">
        <f>VLOOKUP(G1531,Sku_Consolidated!A2:W957,11,FALSE)</f>
      </c>
      <c r="X1531">
        <f>VLOOKUP(G1531,Sku_Consolidated!A2:H957,8,FALSE)</f>
      </c>
      <c r="Y1531">
        <f>VLOOKUP(G1531,Sku_Consolidated!A2:I957,9,FALSE)</f>
      </c>
      <c r="Z1531" t="s">
        <v>38</v>
      </c>
      <c r="AA1531">
        <f>VLOOKUP(G1531,Sku_Consolidated!A2:E957,5,FALSE)</f>
      </c>
      <c r="AB1531">
        <f>IF(VLOOKUP(G1531,Sku_Consolidated!A2:S957,19,FALSE)="SHOWCASE", VLOOKUP(E1531,Store_Showcase!B2:N144,13, FALSE), IF(VLOOKUP(G1531,Sku_Consolidated!A2:S957,19,FALSE)="VAM",VLOOKUP(E1531,Store_VAM!B2:N273,13, FALSE),VLOOKUP(E1531,Store_SRP!B2:N110,13, FALSE)))</f>
      </c>
      <c r="AC1531">
        <f>IF(IFERROR(AB1531,TRUE)=TRUE, "-","OK")</f>
      </c>
      <c r="AD1531" s="8" t="s">
        <v>3118</v>
      </c>
      <c r="AE1531" s="8" t="s">
        <v>39</v>
      </c>
      <c r="AF1531">
        <f>IF(IFERROR(VLOOKUP(E1531,Store_Showcase!B2:H144,{5}, FALSE), TRUE)=TRUE, IF(IFERROR(VLOOKUP(E1531,Store_SRP!B2:H110,{5}, FALSE), TRUE)=TRUE,VLOOKUP(E1531,Store_VAM!B2:H273,{5}, FALSE),VLOOKUP(E1531,Store_SRP!B2:H110,{5}, FALSE)), VLOOKUP(E1531,Store_Showcase!B2:H144,{5}, FALSE))</f>
      </c>
      <c r="AG1531">
        <f>IF(IFERROR(VLOOKUP(E1531,Store_Showcase!B2:H144,{6}, FALSE), TRUE)=TRUE, IF(IFERROR(VLOOKUP(E1531,Store_SRP!B2:H110,{6}, FALSE), TRUE)=TRUE,VLOOKUP(E1531,Store_VAM!B2:H273,{6}, FALSE),VLOOKUP(E1531,Store_SRP!B2:H110,{6}, FALSE)), VLOOKUP(E1531,Store_Showcase!B2:H144,{6}, FALSE))</f>
      </c>
      <c r="AH1531">
        <f>VLOOKUP(G1531,Sku_Consolidated!A2:R957,18,FALSE)</f>
      </c>
      <c r="AI1531">
        <f>VLOOKUP(G1531,Sku_Consolidated!A2:S957,19,FALSE)</f>
      </c>
      <c r="AJ1531">
        <f>VLOOKUP(G1531,Sku_Consolidated!A2:T957,20,FALSE)</f>
      </c>
    </row>
    <row r="1532" spans="1:36" x14ac:dyDescent="0.25">
      <c r="A1532">
        <v>2024</v>
      </c>
      <c r="B1532" t="s">
        <v>31</v>
      </c>
      <c r="C1532" t="s">
        <v>32</v>
      </c>
      <c r="D1532" t="s">
        <v>33</v>
      </c>
      <c r="E1532">
        <v>745</v>
      </c>
      <c r="F1532">
        <f>IF(IFERROR(VLOOKUP(E1532,Store_Showcase!B2:H144,{2}, FALSE), TRUE)=TRUE, IF(IFERROR(VLOOKUP(E1532,Store_SRP!B2:H110,{2}, FALSE), TRUE)=TRUE,VLOOKUP(E1532,Store_VAM!B2:H273,{2}, FALSE),VLOOKUP(E1532,Store_SRP!B2:H110,{2}, FALSE)), VLOOKUP(E1532,Store_Showcase!B2:H144,{2}, FALSE))</f>
      </c>
      <c r="G1532">
        <v>695104</v>
      </c>
      <c r="H1532" t="s">
        <v>3119</v>
      </c>
      <c r="I1532" s="8" t="s">
        <v>3120</v>
      </c>
      <c r="J1532" t="s">
        <v>36</v>
      </c>
      <c r="K1532" s="8">
        <f>IF(J1532="PCK", I1532, 0)</f>
      </c>
      <c r="L1532" s="8">
        <f>IF(J1532="KLS", I1532, IF(J1532="PCK", I1532*VLOOKUP(G1532,Sku_Consolidated!A2:U957,21, FALSE),I1532*VLOOKUP(G1532,Sku_Consolidated!A2:U957,21, FALSE)))</f>
      </c>
      <c r="M1532" s="8">
        <f>IF(J1532="PCS", I1532, 0)</f>
      </c>
      <c r="N1532" s="8" t="s">
        <v>3121</v>
      </c>
      <c r="O1532" s="8">
        <f>N1532 * VLOOKUP(E1532&amp;VLOOKUP(G1532,Sku_Consolidated!A2:Q957,17,FALSE),Sku_CommRate!A2:E1002, 5, FALSE)</f>
      </c>
      <c r="P1532" s="8">
        <f>N1532 - O1532</f>
      </c>
      <c r="Q1532">
        <f>VLOOKUP(G1532,Sku_Consolidated!A2:G957,7, FALSE)</f>
      </c>
      <c r="R1532">
        <f>IF(IFERROR(VLOOKUP(E1532,Store_Showcase!B2:H144,7, FALSE), TRUE)=TRUE, IF(IFERROR(VLOOKUP(E1532,Store_SRP!B2:H110,7, FALSE), TRUE)=TRUE,VLOOKUP(E1532,Store_VAM!B2:H273,7, FALSE),VLOOKUP(E1532,Store_SRP!B2:H110,7, FALSE)), VLOOKUP(E1532,Store_Showcase!B2:H144,7, FALSE))</f>
      </c>
      <c r="S1532">
        <f>IF(IFERROR(VLOOKUP(E1532,Store_Showcase!B2:I144,8, FALSE), TRUE)=TRUE, IF(IFERROR(VLOOKUP(E1532,Store_SRP!B2:I110,8, FALSE), TRUE)=TRUE,VLOOKUP(E1532,Store_VAM!B2:I273,8, FALSE),VLOOKUP(E1532,Store_SRP!B2:I110,8, FALSE)), VLOOKUP(E1532,Store_Showcase!B2:I144,8, FALSE))</f>
      </c>
      <c r="T1532">
        <f>VLOOKUP(G1532,Sku_Consolidated!A2:R957,18,FALSE)</f>
      </c>
      <c r="U1532">
        <v>17790</v>
      </c>
      <c r="V1532">
        <f>IF(VLOOKUP(G1532,Sku_Consolidated!A2:S957,19,FALSE)="SHOWCASE", VLOOKUP(E1532,Store_Showcase!B2:L144,11, FALSE), IF(VLOOKUP(G1532,Sku_Consolidated!A2:S957,19,FALSE)="VAM",VLOOKUP(E1532,Store_VAM!B2:L273,11, FALSE),VLOOKUP(E1532,Store_SRP!B2:L110,11, FALSE)))</f>
      </c>
      <c r="W1532">
        <f>VLOOKUP(G1532,Sku_Consolidated!A2:W957,11,FALSE)</f>
      </c>
      <c r="X1532">
        <f>VLOOKUP(G1532,Sku_Consolidated!A2:H957,8,FALSE)</f>
      </c>
      <c r="Y1532">
        <f>VLOOKUP(G1532,Sku_Consolidated!A2:I957,9,FALSE)</f>
      </c>
      <c r="Z1532" t="s">
        <v>38</v>
      </c>
      <c r="AA1532">
        <f>VLOOKUP(G1532,Sku_Consolidated!A2:E957,5,FALSE)</f>
      </c>
      <c r="AB1532">
        <f>IF(VLOOKUP(G1532,Sku_Consolidated!A2:S957,19,FALSE)="SHOWCASE", VLOOKUP(E1532,Store_Showcase!B2:N144,13, FALSE), IF(VLOOKUP(G1532,Sku_Consolidated!A2:S957,19,FALSE)="VAM",VLOOKUP(E1532,Store_VAM!B2:N273,13, FALSE),VLOOKUP(E1532,Store_SRP!B2:N110,13, FALSE)))</f>
      </c>
      <c r="AC1532">
        <f>IF(IFERROR(AB1532,TRUE)=TRUE, "-","OK")</f>
      </c>
      <c r="AD1532" s="8" t="s">
        <v>3121</v>
      </c>
      <c r="AE1532" s="8" t="s">
        <v>39</v>
      </c>
      <c r="AF1532">
        <f>IF(IFERROR(VLOOKUP(E1532,Store_Showcase!B2:H144,{5}, FALSE), TRUE)=TRUE, IF(IFERROR(VLOOKUP(E1532,Store_SRP!B2:H110,{5}, FALSE), TRUE)=TRUE,VLOOKUP(E1532,Store_VAM!B2:H273,{5}, FALSE),VLOOKUP(E1532,Store_SRP!B2:H110,{5}, FALSE)), VLOOKUP(E1532,Store_Showcase!B2:H144,{5}, FALSE))</f>
      </c>
      <c r="AG1532">
        <f>IF(IFERROR(VLOOKUP(E1532,Store_Showcase!B2:H144,{6}, FALSE), TRUE)=TRUE, IF(IFERROR(VLOOKUP(E1532,Store_SRP!B2:H110,{6}, FALSE), TRUE)=TRUE,VLOOKUP(E1532,Store_VAM!B2:H273,{6}, FALSE),VLOOKUP(E1532,Store_SRP!B2:H110,{6}, FALSE)), VLOOKUP(E1532,Store_Showcase!B2:H144,{6}, FALSE))</f>
      </c>
      <c r="AH1532">
        <f>VLOOKUP(G1532,Sku_Consolidated!A2:R957,18,FALSE)</f>
      </c>
      <c r="AI1532">
        <f>VLOOKUP(G1532,Sku_Consolidated!A2:S957,19,FALSE)</f>
      </c>
      <c r="AJ1532">
        <f>VLOOKUP(G1532,Sku_Consolidated!A2:T957,20,FALSE)</f>
      </c>
    </row>
    <row r="1533" spans="1:36" x14ac:dyDescent="0.25">
      <c r="A1533">
        <v>2024</v>
      </c>
      <c r="B1533" t="s">
        <v>31</v>
      </c>
      <c r="C1533" t="s">
        <v>32</v>
      </c>
      <c r="D1533" t="s">
        <v>33</v>
      </c>
      <c r="E1533">
        <v>606</v>
      </c>
      <c r="F1533">
        <f>IF(IFERROR(VLOOKUP(E1533,Store_Showcase!B2:H144,{2}, FALSE), TRUE)=TRUE, IF(IFERROR(VLOOKUP(E1533,Store_SRP!B2:H110,{2}, FALSE), TRUE)=TRUE,VLOOKUP(E1533,Store_VAM!B2:H273,{2}, FALSE),VLOOKUP(E1533,Store_SRP!B2:H110,{2}, FALSE)), VLOOKUP(E1533,Store_Showcase!B2:H144,{2}, FALSE))</f>
      </c>
      <c r="G1533">
        <v>671785</v>
      </c>
      <c r="H1533" t="s">
        <v>1394</v>
      </c>
      <c r="I1533" s="8" t="s">
        <v>2627</v>
      </c>
      <c r="J1533" t="s">
        <v>493</v>
      </c>
      <c r="K1533" s="8">
        <f>IF(J1533="PCK", I1533, 0)</f>
      </c>
      <c r="L1533" s="8">
        <f>IF(J1533="KLS", I1533, IF(J1533="PCK", I1533*VLOOKUP(G1533,Sku_Consolidated!A2:U957,21, FALSE),I1533*VLOOKUP(G1533,Sku_Consolidated!A2:U957,21, FALSE)))</f>
      </c>
      <c r="M1533" s="8">
        <f>IF(J1533="PCS", I1533, 0)</f>
      </c>
      <c r="N1533" s="8" t="s">
        <v>3122</v>
      </c>
      <c r="O1533" s="8">
        <f>N1533 * VLOOKUP(E1533&amp;VLOOKUP(G1533,Sku_Consolidated!A2:Q957,17,FALSE),Sku_CommRate!A2:E1002, 5, FALSE)</f>
      </c>
      <c r="P1533" s="8">
        <f>N1533 - O1533</f>
      </c>
      <c r="Q1533">
        <f>VLOOKUP(G1533,Sku_Consolidated!A2:G957,7, FALSE)</f>
      </c>
      <c r="R1533">
        <f>IF(IFERROR(VLOOKUP(E1533,Store_Showcase!B2:H144,7, FALSE), TRUE)=TRUE, IF(IFERROR(VLOOKUP(E1533,Store_SRP!B2:H110,7, FALSE), TRUE)=TRUE,VLOOKUP(E1533,Store_VAM!B2:H273,7, FALSE),VLOOKUP(E1533,Store_SRP!B2:H110,7, FALSE)), VLOOKUP(E1533,Store_Showcase!B2:H144,7, FALSE))</f>
      </c>
      <c r="S1533">
        <f>IF(IFERROR(VLOOKUP(E1533,Store_Showcase!B2:I144,8, FALSE), TRUE)=TRUE, IF(IFERROR(VLOOKUP(E1533,Store_SRP!B2:I110,8, FALSE), TRUE)=TRUE,VLOOKUP(E1533,Store_VAM!B2:I273,8, FALSE),VLOOKUP(E1533,Store_SRP!B2:I110,8, FALSE)), VLOOKUP(E1533,Store_Showcase!B2:I144,8, FALSE))</f>
      </c>
      <c r="T1533">
        <f>VLOOKUP(G1533,Sku_Consolidated!A2:R957,18,FALSE)</f>
      </c>
      <c r="U1533">
        <v>2100006717853</v>
      </c>
      <c r="V1533">
        <f>IF(VLOOKUP(G1533,Sku_Consolidated!A2:S957,19,FALSE)="SHOWCASE", VLOOKUP(E1533,Store_Showcase!B2:L144,11, FALSE), IF(VLOOKUP(G1533,Sku_Consolidated!A2:S957,19,FALSE)="VAM",VLOOKUP(E1533,Store_VAM!B2:L273,11, FALSE),VLOOKUP(E1533,Store_SRP!B2:L110,11, FALSE)))</f>
      </c>
      <c r="W1533">
        <f>VLOOKUP(G1533,Sku_Consolidated!A2:W957,11,FALSE)</f>
      </c>
      <c r="X1533">
        <f>VLOOKUP(G1533,Sku_Consolidated!A2:H957,8,FALSE)</f>
      </c>
      <c r="Y1533">
        <f>VLOOKUP(G1533,Sku_Consolidated!A2:I957,9,FALSE)</f>
      </c>
      <c r="Z1533" t="s">
        <v>38</v>
      </c>
      <c r="AA1533">
        <f>VLOOKUP(G1533,Sku_Consolidated!A2:E957,5,FALSE)</f>
      </c>
      <c r="AB1533">
        <f>IF(VLOOKUP(G1533,Sku_Consolidated!A2:S957,19,FALSE)="SHOWCASE", VLOOKUP(E1533,Store_Showcase!B2:N144,13, FALSE), IF(VLOOKUP(G1533,Sku_Consolidated!A2:S957,19,FALSE)="VAM",VLOOKUP(E1533,Store_VAM!B2:N273,13, FALSE),VLOOKUP(E1533,Store_SRP!B2:N110,13, FALSE)))</f>
      </c>
      <c r="AC1533">
        <f>IF(IFERROR(AB1533,TRUE)=TRUE, "-","OK")</f>
      </c>
      <c r="AD1533" s="8" t="s">
        <v>3122</v>
      </c>
      <c r="AE1533" s="8" t="s">
        <v>39</v>
      </c>
      <c r="AF1533">
        <f>IF(IFERROR(VLOOKUP(E1533,Store_Showcase!B2:H144,{5}, FALSE), TRUE)=TRUE, IF(IFERROR(VLOOKUP(E1533,Store_SRP!B2:H110,{5}, FALSE), TRUE)=TRUE,VLOOKUP(E1533,Store_VAM!B2:H273,{5}, FALSE),VLOOKUP(E1533,Store_SRP!B2:H110,{5}, FALSE)), VLOOKUP(E1533,Store_Showcase!B2:H144,{5}, FALSE))</f>
      </c>
      <c r="AG1533">
        <f>IF(IFERROR(VLOOKUP(E1533,Store_Showcase!B2:H144,{6}, FALSE), TRUE)=TRUE, IF(IFERROR(VLOOKUP(E1533,Store_SRP!B2:H110,{6}, FALSE), TRUE)=TRUE,VLOOKUP(E1533,Store_VAM!B2:H273,{6}, FALSE),VLOOKUP(E1533,Store_SRP!B2:H110,{6}, FALSE)), VLOOKUP(E1533,Store_Showcase!B2:H144,{6}, FALSE))</f>
      </c>
      <c r="AH1533">
        <f>VLOOKUP(G1533,Sku_Consolidated!A2:R957,18,FALSE)</f>
      </c>
      <c r="AI1533">
        <f>VLOOKUP(G1533,Sku_Consolidated!A2:S957,19,FALSE)</f>
      </c>
      <c r="AJ1533">
        <f>VLOOKUP(G1533,Sku_Consolidated!A2:T957,20,FALSE)</f>
      </c>
    </row>
    <row r="1534" spans="1:36" x14ac:dyDescent="0.25">
      <c r="A1534">
        <v>2024</v>
      </c>
      <c r="B1534" t="s">
        <v>31</v>
      </c>
      <c r="C1534" t="s">
        <v>32</v>
      </c>
      <c r="D1534" t="s">
        <v>33</v>
      </c>
      <c r="E1534">
        <v>616</v>
      </c>
      <c r="F1534">
        <f>IF(IFERROR(VLOOKUP(E1534,Store_Showcase!B2:H144,{2}, FALSE), TRUE)=TRUE, IF(IFERROR(VLOOKUP(E1534,Store_SRP!B2:H110,{2}, FALSE), TRUE)=TRUE,VLOOKUP(E1534,Store_VAM!B2:H273,{2}, FALSE),VLOOKUP(E1534,Store_SRP!B2:H110,{2}, FALSE)), VLOOKUP(E1534,Store_Showcase!B2:H144,{2}, FALSE))</f>
      </c>
      <c r="G1534">
        <v>671785</v>
      </c>
      <c r="H1534" t="s">
        <v>1394</v>
      </c>
      <c r="I1534" s="8" t="s">
        <v>2627</v>
      </c>
      <c r="J1534" t="s">
        <v>493</v>
      </c>
      <c r="K1534" s="8">
        <f>IF(J1534="PCK", I1534, 0)</f>
      </c>
      <c r="L1534" s="8">
        <f>IF(J1534="KLS", I1534, IF(J1534="PCK", I1534*VLOOKUP(G1534,Sku_Consolidated!A2:U957,21, FALSE),I1534*VLOOKUP(G1534,Sku_Consolidated!A2:U957,21, FALSE)))</f>
      </c>
      <c r="M1534" s="8">
        <f>IF(J1534="PCS", I1534, 0)</f>
      </c>
      <c r="N1534" s="8" t="s">
        <v>3122</v>
      </c>
      <c r="O1534" s="8">
        <f>N1534 * VLOOKUP(E1534&amp;VLOOKUP(G1534,Sku_Consolidated!A2:Q957,17,FALSE),Sku_CommRate!A2:E1002, 5, FALSE)</f>
      </c>
      <c r="P1534" s="8">
        <f>N1534 - O1534</f>
      </c>
      <c r="Q1534">
        <f>VLOOKUP(G1534,Sku_Consolidated!A2:G957,7, FALSE)</f>
      </c>
      <c r="R1534">
        <f>IF(IFERROR(VLOOKUP(E1534,Store_Showcase!B2:H144,7, FALSE), TRUE)=TRUE, IF(IFERROR(VLOOKUP(E1534,Store_SRP!B2:H110,7, FALSE), TRUE)=TRUE,VLOOKUP(E1534,Store_VAM!B2:H273,7, FALSE),VLOOKUP(E1534,Store_SRP!B2:H110,7, FALSE)), VLOOKUP(E1534,Store_Showcase!B2:H144,7, FALSE))</f>
      </c>
      <c r="S1534">
        <f>IF(IFERROR(VLOOKUP(E1534,Store_Showcase!B2:I144,8, FALSE), TRUE)=TRUE, IF(IFERROR(VLOOKUP(E1534,Store_SRP!B2:I110,8, FALSE), TRUE)=TRUE,VLOOKUP(E1534,Store_VAM!B2:I273,8, FALSE),VLOOKUP(E1534,Store_SRP!B2:I110,8, FALSE)), VLOOKUP(E1534,Store_Showcase!B2:I144,8, FALSE))</f>
      </c>
      <c r="T1534">
        <f>VLOOKUP(G1534,Sku_Consolidated!A2:R957,18,FALSE)</f>
      </c>
      <c r="U1534">
        <v>2100006717853</v>
      </c>
      <c r="V1534">
        <f>IF(VLOOKUP(G1534,Sku_Consolidated!A2:S957,19,FALSE)="SHOWCASE", VLOOKUP(E1534,Store_Showcase!B2:L144,11, FALSE), IF(VLOOKUP(G1534,Sku_Consolidated!A2:S957,19,FALSE)="VAM",VLOOKUP(E1534,Store_VAM!B2:L273,11, FALSE),VLOOKUP(E1534,Store_SRP!B2:L110,11, FALSE)))</f>
      </c>
      <c r="W1534">
        <f>VLOOKUP(G1534,Sku_Consolidated!A2:W957,11,FALSE)</f>
      </c>
      <c r="X1534">
        <f>VLOOKUP(G1534,Sku_Consolidated!A2:H957,8,FALSE)</f>
      </c>
      <c r="Y1534">
        <f>VLOOKUP(G1534,Sku_Consolidated!A2:I957,9,FALSE)</f>
      </c>
      <c r="Z1534" t="s">
        <v>38</v>
      </c>
      <c r="AA1534">
        <f>VLOOKUP(G1534,Sku_Consolidated!A2:E957,5,FALSE)</f>
      </c>
      <c r="AB1534">
        <f>IF(VLOOKUP(G1534,Sku_Consolidated!A2:S957,19,FALSE)="SHOWCASE", VLOOKUP(E1534,Store_Showcase!B2:N144,13, FALSE), IF(VLOOKUP(G1534,Sku_Consolidated!A2:S957,19,FALSE)="VAM",VLOOKUP(E1534,Store_VAM!B2:N273,13, FALSE),VLOOKUP(E1534,Store_SRP!B2:N110,13, FALSE)))</f>
      </c>
      <c r="AC1534">
        <f>IF(IFERROR(AB1534,TRUE)=TRUE, "-","OK")</f>
      </c>
      <c r="AD1534" s="8" t="s">
        <v>3122</v>
      </c>
      <c r="AE1534" s="8" t="s">
        <v>39</v>
      </c>
      <c r="AF1534">
        <f>IF(IFERROR(VLOOKUP(E1534,Store_Showcase!B2:H144,{5}, FALSE), TRUE)=TRUE, IF(IFERROR(VLOOKUP(E1534,Store_SRP!B2:H110,{5}, FALSE), TRUE)=TRUE,VLOOKUP(E1534,Store_VAM!B2:H273,{5}, FALSE),VLOOKUP(E1534,Store_SRP!B2:H110,{5}, FALSE)), VLOOKUP(E1534,Store_Showcase!B2:H144,{5}, FALSE))</f>
      </c>
      <c r="AG1534">
        <f>IF(IFERROR(VLOOKUP(E1534,Store_Showcase!B2:H144,{6}, FALSE), TRUE)=TRUE, IF(IFERROR(VLOOKUP(E1534,Store_SRP!B2:H110,{6}, FALSE), TRUE)=TRUE,VLOOKUP(E1534,Store_VAM!B2:H273,{6}, FALSE),VLOOKUP(E1534,Store_SRP!B2:H110,{6}, FALSE)), VLOOKUP(E1534,Store_Showcase!B2:H144,{6}, FALSE))</f>
      </c>
      <c r="AH1534">
        <f>VLOOKUP(G1534,Sku_Consolidated!A2:R957,18,FALSE)</f>
      </c>
      <c r="AI1534">
        <f>VLOOKUP(G1534,Sku_Consolidated!A2:S957,19,FALSE)</f>
      </c>
      <c r="AJ1534">
        <f>VLOOKUP(G1534,Sku_Consolidated!A2:T957,20,FALSE)</f>
      </c>
    </row>
    <row r="1535" spans="1:36" x14ac:dyDescent="0.25">
      <c r="A1535">
        <v>2024</v>
      </c>
      <c r="B1535" t="s">
        <v>31</v>
      </c>
      <c r="C1535" t="s">
        <v>32</v>
      </c>
      <c r="D1535" t="s">
        <v>33</v>
      </c>
      <c r="E1535">
        <v>495</v>
      </c>
      <c r="F1535">
        <f>IF(IFERROR(VLOOKUP(E1535,Store_Showcase!B2:H144,{2}, FALSE), TRUE)=TRUE, IF(IFERROR(VLOOKUP(E1535,Store_SRP!B2:H110,{2}, FALSE), TRUE)=TRUE,VLOOKUP(E1535,Store_VAM!B2:H273,{2}, FALSE),VLOOKUP(E1535,Store_SRP!B2:H110,{2}, FALSE)), VLOOKUP(E1535,Store_Showcase!B2:H144,{2}, FALSE))</f>
      </c>
      <c r="G1535">
        <v>655731</v>
      </c>
      <c r="H1535" t="s">
        <v>771</v>
      </c>
      <c r="I1535" s="8" t="s">
        <v>3057</v>
      </c>
      <c r="J1535" t="s">
        <v>36</v>
      </c>
      <c r="K1535" s="8">
        <f>IF(J1535="PCK", I1535, 0)</f>
      </c>
      <c r="L1535" s="8">
        <f>IF(J1535="KLS", I1535, IF(J1535="PCK", I1535*VLOOKUP(G1535,Sku_Consolidated!A2:U957,21, FALSE),I1535*VLOOKUP(G1535,Sku_Consolidated!A2:U957,21, FALSE)))</f>
      </c>
      <c r="M1535" s="8">
        <f>IF(J1535="PCS", I1535, 0)</f>
      </c>
      <c r="N1535" s="8" t="s">
        <v>3123</v>
      </c>
      <c r="O1535" s="8">
        <f>N1535 * VLOOKUP(E1535&amp;VLOOKUP(G1535,Sku_Consolidated!A2:Q957,17,FALSE),Sku_CommRate!A2:E1002, 5, FALSE)</f>
      </c>
      <c r="P1535" s="8">
        <f>N1535 - O1535</f>
      </c>
      <c r="Q1535">
        <f>VLOOKUP(G1535,Sku_Consolidated!A2:G957,7, FALSE)</f>
      </c>
      <c r="R1535">
        <f>IF(IFERROR(VLOOKUP(E1535,Store_Showcase!B2:H144,7, FALSE), TRUE)=TRUE, IF(IFERROR(VLOOKUP(E1535,Store_SRP!B2:H110,7, FALSE), TRUE)=TRUE,VLOOKUP(E1535,Store_VAM!B2:H273,7, FALSE),VLOOKUP(E1535,Store_SRP!B2:H110,7, FALSE)), VLOOKUP(E1535,Store_Showcase!B2:H144,7, FALSE))</f>
      </c>
      <c r="S1535">
        <f>IF(IFERROR(VLOOKUP(E1535,Store_Showcase!B2:I144,8, FALSE), TRUE)=TRUE, IF(IFERROR(VLOOKUP(E1535,Store_SRP!B2:I110,8, FALSE), TRUE)=TRUE,VLOOKUP(E1535,Store_VAM!B2:I273,8, FALSE),VLOOKUP(E1535,Store_SRP!B2:I110,8, FALSE)), VLOOKUP(E1535,Store_Showcase!B2:I144,8, FALSE))</f>
      </c>
      <c r="T1535">
        <f>VLOOKUP(G1535,Sku_Consolidated!A2:R957,18,FALSE)</f>
      </c>
      <c r="U1535">
        <v>6452</v>
      </c>
      <c r="V1535">
        <f>IF(VLOOKUP(G1535,Sku_Consolidated!A2:S957,19,FALSE)="SHOWCASE", VLOOKUP(E1535,Store_Showcase!B2:L144,11, FALSE), IF(VLOOKUP(G1535,Sku_Consolidated!A2:S957,19,FALSE)="VAM",VLOOKUP(E1535,Store_VAM!B2:L273,11, FALSE),VLOOKUP(E1535,Store_SRP!B2:L110,11, FALSE)))</f>
      </c>
      <c r="W1535">
        <f>VLOOKUP(G1535,Sku_Consolidated!A2:W957,11,FALSE)</f>
      </c>
      <c r="X1535">
        <f>VLOOKUP(G1535,Sku_Consolidated!A2:H957,8,FALSE)</f>
      </c>
      <c r="Y1535">
        <f>VLOOKUP(G1535,Sku_Consolidated!A2:I957,9,FALSE)</f>
      </c>
      <c r="Z1535" t="s">
        <v>38</v>
      </c>
      <c r="AA1535">
        <f>VLOOKUP(G1535,Sku_Consolidated!A2:E957,5,FALSE)</f>
      </c>
      <c r="AB1535">
        <f>IF(VLOOKUP(G1535,Sku_Consolidated!A2:S957,19,FALSE)="SHOWCASE", VLOOKUP(E1535,Store_Showcase!B2:N144,13, FALSE), IF(VLOOKUP(G1535,Sku_Consolidated!A2:S957,19,FALSE)="VAM",VLOOKUP(E1535,Store_VAM!B2:N273,13, FALSE),VLOOKUP(E1535,Store_SRP!B2:N110,13, FALSE)))</f>
      </c>
      <c r="AC1535">
        <f>IF(IFERROR(AB1535,TRUE)=TRUE, "-","OK")</f>
      </c>
      <c r="AD1535" s="8" t="s">
        <v>3123</v>
      </c>
      <c r="AE1535" s="8" t="s">
        <v>39</v>
      </c>
      <c r="AF1535">
        <f>IF(IFERROR(VLOOKUP(E1535,Store_Showcase!B2:H144,{5}, FALSE), TRUE)=TRUE, IF(IFERROR(VLOOKUP(E1535,Store_SRP!B2:H110,{5}, FALSE), TRUE)=TRUE,VLOOKUP(E1535,Store_VAM!B2:H273,{5}, FALSE),VLOOKUP(E1535,Store_SRP!B2:H110,{5}, FALSE)), VLOOKUP(E1535,Store_Showcase!B2:H144,{5}, FALSE))</f>
      </c>
      <c r="AG1535">
        <f>IF(IFERROR(VLOOKUP(E1535,Store_Showcase!B2:H144,{6}, FALSE), TRUE)=TRUE, IF(IFERROR(VLOOKUP(E1535,Store_SRP!B2:H110,{6}, FALSE), TRUE)=TRUE,VLOOKUP(E1535,Store_VAM!B2:H273,{6}, FALSE),VLOOKUP(E1535,Store_SRP!B2:H110,{6}, FALSE)), VLOOKUP(E1535,Store_Showcase!B2:H144,{6}, FALSE))</f>
      </c>
      <c r="AH1535">
        <f>VLOOKUP(G1535,Sku_Consolidated!A2:R957,18,FALSE)</f>
      </c>
      <c r="AI1535">
        <f>VLOOKUP(G1535,Sku_Consolidated!A2:S957,19,FALSE)</f>
      </c>
      <c r="AJ1535">
        <f>VLOOKUP(G1535,Sku_Consolidated!A2:T957,20,FALSE)</f>
      </c>
    </row>
    <row r="1536" spans="1:36" x14ac:dyDescent="0.25">
      <c r="A1536">
        <v>2024</v>
      </c>
      <c r="B1536" t="s">
        <v>31</v>
      </c>
      <c r="C1536" t="s">
        <v>32</v>
      </c>
      <c r="D1536" t="s">
        <v>33</v>
      </c>
      <c r="E1536">
        <v>150</v>
      </c>
      <c r="F1536">
        <f>IF(IFERROR(VLOOKUP(E1536,Store_Showcase!B2:H144,{2}, FALSE), TRUE)=TRUE, IF(IFERROR(VLOOKUP(E1536,Store_SRP!B2:H110,{2}, FALSE), TRUE)=TRUE,VLOOKUP(E1536,Store_VAM!B2:H273,{2}, FALSE),VLOOKUP(E1536,Store_SRP!B2:H110,{2}, FALSE)), VLOOKUP(E1536,Store_Showcase!B2:H144,{2}, FALSE))</f>
      </c>
      <c r="G1536">
        <v>657473</v>
      </c>
      <c r="H1536" t="s">
        <v>1007</v>
      </c>
      <c r="I1536" s="8" t="s">
        <v>3124</v>
      </c>
      <c r="J1536" t="s">
        <v>36</v>
      </c>
      <c r="K1536" s="8">
        <f>IF(J1536="PCK", I1536, 0)</f>
      </c>
      <c r="L1536" s="8">
        <f>IF(J1536="KLS", I1536, IF(J1536="PCK", I1536*VLOOKUP(G1536,Sku_Consolidated!A2:U957,21, FALSE),I1536*VLOOKUP(G1536,Sku_Consolidated!A2:U957,21, FALSE)))</f>
      </c>
      <c r="M1536" s="8">
        <f>IF(J1536="PCS", I1536, 0)</f>
      </c>
      <c r="N1536" s="8" t="s">
        <v>3125</v>
      </c>
      <c r="O1536" s="8">
        <f>N1536 * VLOOKUP(E1536&amp;VLOOKUP(G1536,Sku_Consolidated!A2:Q957,17,FALSE),Sku_CommRate!A2:E1002, 5, FALSE)</f>
      </c>
      <c r="P1536" s="8">
        <f>N1536 - O1536</f>
      </c>
      <c r="Q1536">
        <f>VLOOKUP(G1536,Sku_Consolidated!A2:G957,7, FALSE)</f>
      </c>
      <c r="R1536">
        <f>IF(IFERROR(VLOOKUP(E1536,Store_Showcase!B2:H144,7, FALSE), TRUE)=TRUE, IF(IFERROR(VLOOKUP(E1536,Store_SRP!B2:H110,7, FALSE), TRUE)=TRUE,VLOOKUP(E1536,Store_VAM!B2:H273,7, FALSE),VLOOKUP(E1536,Store_SRP!B2:H110,7, FALSE)), VLOOKUP(E1536,Store_Showcase!B2:H144,7, FALSE))</f>
      </c>
      <c r="S1536">
        <f>IF(IFERROR(VLOOKUP(E1536,Store_Showcase!B2:I144,8, FALSE), TRUE)=TRUE, IF(IFERROR(VLOOKUP(E1536,Store_SRP!B2:I110,8, FALSE), TRUE)=TRUE,VLOOKUP(E1536,Store_VAM!B2:I273,8, FALSE),VLOOKUP(E1536,Store_SRP!B2:I110,8, FALSE)), VLOOKUP(E1536,Store_Showcase!B2:I144,8, FALSE))</f>
      </c>
      <c r="T1536">
        <f>VLOOKUP(G1536,Sku_Consolidated!A2:R957,18,FALSE)</f>
      </c>
      <c r="U1536">
        <v>7076</v>
      </c>
      <c r="V1536">
        <f>IF(VLOOKUP(G1536,Sku_Consolidated!A2:S957,19,FALSE)="SHOWCASE", VLOOKUP(E1536,Store_Showcase!B2:L144,11, FALSE), IF(VLOOKUP(G1536,Sku_Consolidated!A2:S957,19,FALSE)="VAM",VLOOKUP(E1536,Store_VAM!B2:L273,11, FALSE),VLOOKUP(E1536,Store_SRP!B2:L110,11, FALSE)))</f>
      </c>
      <c r="W1536">
        <f>VLOOKUP(G1536,Sku_Consolidated!A2:W957,11,FALSE)</f>
      </c>
      <c r="X1536">
        <f>VLOOKUP(G1536,Sku_Consolidated!A2:H957,8,FALSE)</f>
      </c>
      <c r="Y1536">
        <f>VLOOKUP(G1536,Sku_Consolidated!A2:I957,9,FALSE)</f>
      </c>
      <c r="Z1536" t="s">
        <v>38</v>
      </c>
      <c r="AA1536">
        <f>VLOOKUP(G1536,Sku_Consolidated!A2:E957,5,FALSE)</f>
      </c>
      <c r="AB1536">
        <f>IF(VLOOKUP(G1536,Sku_Consolidated!A2:S957,19,FALSE)="SHOWCASE", VLOOKUP(E1536,Store_Showcase!B2:N144,13, FALSE), IF(VLOOKUP(G1536,Sku_Consolidated!A2:S957,19,FALSE)="VAM",VLOOKUP(E1536,Store_VAM!B2:N273,13, FALSE),VLOOKUP(E1536,Store_SRP!B2:N110,13, FALSE)))</f>
      </c>
      <c r="AC1536">
        <f>IF(IFERROR(AB1536,TRUE)=TRUE, "-","OK")</f>
      </c>
      <c r="AD1536" s="8" t="s">
        <v>3125</v>
      </c>
      <c r="AE1536" s="8" t="s">
        <v>39</v>
      </c>
      <c r="AF1536">
        <f>IF(IFERROR(VLOOKUP(E1536,Store_Showcase!B2:H144,{5}, FALSE), TRUE)=TRUE, IF(IFERROR(VLOOKUP(E1536,Store_SRP!B2:H110,{5}, FALSE), TRUE)=TRUE,VLOOKUP(E1536,Store_VAM!B2:H273,{5}, FALSE),VLOOKUP(E1536,Store_SRP!B2:H110,{5}, FALSE)), VLOOKUP(E1536,Store_Showcase!B2:H144,{5}, FALSE))</f>
      </c>
      <c r="AG1536">
        <f>IF(IFERROR(VLOOKUP(E1536,Store_Showcase!B2:H144,{6}, FALSE), TRUE)=TRUE, IF(IFERROR(VLOOKUP(E1536,Store_SRP!B2:H110,{6}, FALSE), TRUE)=TRUE,VLOOKUP(E1536,Store_VAM!B2:H273,{6}, FALSE),VLOOKUP(E1536,Store_SRP!B2:H110,{6}, FALSE)), VLOOKUP(E1536,Store_Showcase!B2:H144,{6}, FALSE))</f>
      </c>
      <c r="AH1536">
        <f>VLOOKUP(G1536,Sku_Consolidated!A2:R957,18,FALSE)</f>
      </c>
      <c r="AI1536">
        <f>VLOOKUP(G1536,Sku_Consolidated!A2:S957,19,FALSE)</f>
      </c>
      <c r="AJ1536">
        <f>VLOOKUP(G1536,Sku_Consolidated!A2:T957,20,FALSE)</f>
      </c>
    </row>
    <row r="1537" spans="1:36" x14ac:dyDescent="0.25">
      <c r="A1537">
        <v>2024</v>
      </c>
      <c r="B1537" t="s">
        <v>31</v>
      </c>
      <c r="C1537" t="s">
        <v>32</v>
      </c>
      <c r="D1537" t="s">
        <v>33</v>
      </c>
      <c r="E1537">
        <v>252</v>
      </c>
      <c r="F1537">
        <f>IF(IFERROR(VLOOKUP(E1537,Store_Showcase!B2:H144,{2}, FALSE), TRUE)=TRUE, IF(IFERROR(VLOOKUP(E1537,Store_SRP!B2:H110,{2}, FALSE), TRUE)=TRUE,VLOOKUP(E1537,Store_VAM!B2:H273,{2}, FALSE),VLOOKUP(E1537,Store_SRP!B2:H110,{2}, FALSE)), VLOOKUP(E1537,Store_Showcase!B2:H144,{2}, FALSE))</f>
      </c>
      <c r="G1537">
        <v>657473</v>
      </c>
      <c r="H1537" t="s">
        <v>1007</v>
      </c>
      <c r="I1537" s="8" t="s">
        <v>3124</v>
      </c>
      <c r="J1537" t="s">
        <v>36</v>
      </c>
      <c r="K1537" s="8">
        <f>IF(J1537="PCK", I1537, 0)</f>
      </c>
      <c r="L1537" s="8">
        <f>IF(J1537="KLS", I1537, IF(J1537="PCK", I1537*VLOOKUP(G1537,Sku_Consolidated!A2:U957,21, FALSE),I1537*VLOOKUP(G1537,Sku_Consolidated!A2:U957,21, FALSE)))</f>
      </c>
      <c r="M1537" s="8">
        <f>IF(J1537="PCS", I1537, 0)</f>
      </c>
      <c r="N1537" s="8" t="s">
        <v>3125</v>
      </c>
      <c r="O1537" s="8">
        <f>N1537 * VLOOKUP(E1537&amp;VLOOKUP(G1537,Sku_Consolidated!A2:Q957,17,FALSE),Sku_CommRate!A2:E1002, 5, FALSE)</f>
      </c>
      <c r="P1537" s="8">
        <f>N1537 - O1537</f>
      </c>
      <c r="Q1537">
        <f>VLOOKUP(G1537,Sku_Consolidated!A2:G957,7, FALSE)</f>
      </c>
      <c r="R1537">
        <f>IF(IFERROR(VLOOKUP(E1537,Store_Showcase!B2:H144,7, FALSE), TRUE)=TRUE, IF(IFERROR(VLOOKUP(E1537,Store_SRP!B2:H110,7, FALSE), TRUE)=TRUE,VLOOKUP(E1537,Store_VAM!B2:H273,7, FALSE),VLOOKUP(E1537,Store_SRP!B2:H110,7, FALSE)), VLOOKUP(E1537,Store_Showcase!B2:H144,7, FALSE))</f>
      </c>
      <c r="S1537">
        <f>IF(IFERROR(VLOOKUP(E1537,Store_Showcase!B2:I144,8, FALSE), TRUE)=TRUE, IF(IFERROR(VLOOKUP(E1537,Store_SRP!B2:I110,8, FALSE), TRUE)=TRUE,VLOOKUP(E1537,Store_VAM!B2:I273,8, FALSE),VLOOKUP(E1537,Store_SRP!B2:I110,8, FALSE)), VLOOKUP(E1537,Store_Showcase!B2:I144,8, FALSE))</f>
      </c>
      <c r="T1537">
        <f>VLOOKUP(G1537,Sku_Consolidated!A2:R957,18,FALSE)</f>
      </c>
      <c r="U1537">
        <v>7076</v>
      </c>
      <c r="V1537">
        <f>IF(VLOOKUP(G1537,Sku_Consolidated!A2:S957,19,FALSE)="SHOWCASE", VLOOKUP(E1537,Store_Showcase!B2:L144,11, FALSE), IF(VLOOKUP(G1537,Sku_Consolidated!A2:S957,19,FALSE)="VAM",VLOOKUP(E1537,Store_VAM!B2:L273,11, FALSE),VLOOKUP(E1537,Store_SRP!B2:L110,11, FALSE)))</f>
      </c>
      <c r="W1537">
        <f>VLOOKUP(G1537,Sku_Consolidated!A2:W957,11,FALSE)</f>
      </c>
      <c r="X1537">
        <f>VLOOKUP(G1537,Sku_Consolidated!A2:H957,8,FALSE)</f>
      </c>
      <c r="Y1537">
        <f>VLOOKUP(G1537,Sku_Consolidated!A2:I957,9,FALSE)</f>
      </c>
      <c r="Z1537" t="s">
        <v>38</v>
      </c>
      <c r="AA1537">
        <f>VLOOKUP(G1537,Sku_Consolidated!A2:E957,5,FALSE)</f>
      </c>
      <c r="AB1537">
        <f>IF(VLOOKUP(G1537,Sku_Consolidated!A2:S957,19,FALSE)="SHOWCASE", VLOOKUP(E1537,Store_Showcase!B2:N144,13, FALSE), IF(VLOOKUP(G1537,Sku_Consolidated!A2:S957,19,FALSE)="VAM",VLOOKUP(E1537,Store_VAM!B2:N273,13, FALSE),VLOOKUP(E1537,Store_SRP!B2:N110,13, FALSE)))</f>
      </c>
      <c r="AC1537">
        <f>IF(IFERROR(AB1537,TRUE)=TRUE, "-","OK")</f>
      </c>
      <c r="AD1537" s="8" t="s">
        <v>3125</v>
      </c>
      <c r="AE1537" s="8" t="s">
        <v>39</v>
      </c>
      <c r="AF1537">
        <f>IF(IFERROR(VLOOKUP(E1537,Store_Showcase!B2:H144,{5}, FALSE), TRUE)=TRUE, IF(IFERROR(VLOOKUP(E1537,Store_SRP!B2:H110,{5}, FALSE), TRUE)=TRUE,VLOOKUP(E1537,Store_VAM!B2:H273,{5}, FALSE),VLOOKUP(E1537,Store_SRP!B2:H110,{5}, FALSE)), VLOOKUP(E1537,Store_Showcase!B2:H144,{5}, FALSE))</f>
      </c>
      <c r="AG1537">
        <f>IF(IFERROR(VLOOKUP(E1537,Store_Showcase!B2:H144,{6}, FALSE), TRUE)=TRUE, IF(IFERROR(VLOOKUP(E1537,Store_SRP!B2:H110,{6}, FALSE), TRUE)=TRUE,VLOOKUP(E1537,Store_VAM!B2:H273,{6}, FALSE),VLOOKUP(E1537,Store_SRP!B2:H110,{6}, FALSE)), VLOOKUP(E1537,Store_Showcase!B2:H144,{6}, FALSE))</f>
      </c>
      <c r="AH1537">
        <f>VLOOKUP(G1537,Sku_Consolidated!A2:R957,18,FALSE)</f>
      </c>
      <c r="AI1537">
        <f>VLOOKUP(G1537,Sku_Consolidated!A2:S957,19,FALSE)</f>
      </c>
      <c r="AJ1537">
        <f>VLOOKUP(G1537,Sku_Consolidated!A2:T957,20,FALSE)</f>
      </c>
    </row>
    <row r="1538" spans="1:36" x14ac:dyDescent="0.25">
      <c r="A1538">
        <v>2024</v>
      </c>
      <c r="B1538" t="s">
        <v>31</v>
      </c>
      <c r="C1538" t="s">
        <v>32</v>
      </c>
      <c r="D1538" t="s">
        <v>33</v>
      </c>
      <c r="E1538">
        <v>4019</v>
      </c>
      <c r="F1538">
        <f>IF(IFERROR(VLOOKUP(E1538,Store_Showcase!B2:H144,{2}, FALSE), TRUE)=TRUE, IF(IFERROR(VLOOKUP(E1538,Store_SRP!B2:H110,{2}, FALSE), TRUE)=TRUE,VLOOKUP(E1538,Store_VAM!B2:H273,{2}, FALSE),VLOOKUP(E1538,Store_SRP!B2:H110,{2}, FALSE)), VLOOKUP(E1538,Store_Showcase!B2:H144,{2}, FALSE))</f>
      </c>
      <c r="G1538">
        <v>671785</v>
      </c>
      <c r="H1538" t="s">
        <v>1394</v>
      </c>
      <c r="I1538" s="8" t="s">
        <v>2627</v>
      </c>
      <c r="J1538" t="s">
        <v>493</v>
      </c>
      <c r="K1538" s="8">
        <f>IF(J1538="PCK", I1538, 0)</f>
      </c>
      <c r="L1538" s="8">
        <f>IF(J1538="KLS", I1538, IF(J1538="PCK", I1538*VLOOKUP(G1538,Sku_Consolidated!A2:U957,21, FALSE),I1538*VLOOKUP(G1538,Sku_Consolidated!A2:U957,21, FALSE)))</f>
      </c>
      <c r="M1538" s="8">
        <f>IF(J1538="PCS", I1538, 0)</f>
      </c>
      <c r="N1538" s="8" t="s">
        <v>3126</v>
      </c>
      <c r="O1538" s="8">
        <f>N1538 * VLOOKUP(E1538&amp;VLOOKUP(G1538,Sku_Consolidated!A2:Q957,17,FALSE),Sku_CommRate!A2:E1002, 5, FALSE)</f>
      </c>
      <c r="P1538" s="8">
        <f>N1538 - O1538</f>
      </c>
      <c r="Q1538">
        <f>VLOOKUP(G1538,Sku_Consolidated!A2:G957,7, FALSE)</f>
      </c>
      <c r="R1538">
        <f>IF(IFERROR(VLOOKUP(E1538,Store_Showcase!B2:H144,7, FALSE), TRUE)=TRUE, IF(IFERROR(VLOOKUP(E1538,Store_SRP!B2:H110,7, FALSE), TRUE)=TRUE,VLOOKUP(E1538,Store_VAM!B2:H273,7, FALSE),VLOOKUP(E1538,Store_SRP!B2:H110,7, FALSE)), VLOOKUP(E1538,Store_Showcase!B2:H144,7, FALSE))</f>
      </c>
      <c r="S1538">
        <f>IF(IFERROR(VLOOKUP(E1538,Store_Showcase!B2:I144,8, FALSE), TRUE)=TRUE, IF(IFERROR(VLOOKUP(E1538,Store_SRP!B2:I110,8, FALSE), TRUE)=TRUE,VLOOKUP(E1538,Store_VAM!B2:I273,8, FALSE),VLOOKUP(E1538,Store_SRP!B2:I110,8, FALSE)), VLOOKUP(E1538,Store_Showcase!B2:I144,8, FALSE))</f>
      </c>
      <c r="T1538">
        <f>VLOOKUP(G1538,Sku_Consolidated!A2:R957,18,FALSE)</f>
      </c>
      <c r="U1538">
        <v>2100006717853</v>
      </c>
      <c r="V1538">
        <f>IF(VLOOKUP(G1538,Sku_Consolidated!A2:S957,19,FALSE)="SHOWCASE", VLOOKUP(E1538,Store_Showcase!B2:L144,11, FALSE), IF(VLOOKUP(G1538,Sku_Consolidated!A2:S957,19,FALSE)="VAM",VLOOKUP(E1538,Store_VAM!B2:L273,11, FALSE),VLOOKUP(E1538,Store_SRP!B2:L110,11, FALSE)))</f>
      </c>
      <c r="W1538">
        <f>VLOOKUP(G1538,Sku_Consolidated!A2:W957,11,FALSE)</f>
      </c>
      <c r="X1538">
        <f>VLOOKUP(G1538,Sku_Consolidated!A2:H957,8,FALSE)</f>
      </c>
      <c r="Y1538">
        <f>VLOOKUP(G1538,Sku_Consolidated!A2:I957,9,FALSE)</f>
      </c>
      <c r="Z1538" t="s">
        <v>38</v>
      </c>
      <c r="AA1538">
        <f>VLOOKUP(G1538,Sku_Consolidated!A2:E957,5,FALSE)</f>
      </c>
      <c r="AB1538">
        <f>IF(VLOOKUP(G1538,Sku_Consolidated!A2:S957,19,FALSE)="SHOWCASE", VLOOKUP(E1538,Store_Showcase!B2:N144,13, FALSE), IF(VLOOKUP(G1538,Sku_Consolidated!A2:S957,19,FALSE)="VAM",VLOOKUP(E1538,Store_VAM!B2:N273,13, FALSE),VLOOKUP(E1538,Store_SRP!B2:N110,13, FALSE)))</f>
      </c>
      <c r="AC1538">
        <f>IF(IFERROR(AB1538,TRUE)=TRUE, "-","OK")</f>
      </c>
      <c r="AD1538" s="8" t="s">
        <v>3126</v>
      </c>
      <c r="AE1538" s="8" t="s">
        <v>39</v>
      </c>
      <c r="AF1538">
        <f>IF(IFERROR(VLOOKUP(E1538,Store_Showcase!B2:H144,{5}, FALSE), TRUE)=TRUE, IF(IFERROR(VLOOKUP(E1538,Store_SRP!B2:H110,{5}, FALSE), TRUE)=TRUE,VLOOKUP(E1538,Store_VAM!B2:H273,{5}, FALSE),VLOOKUP(E1538,Store_SRP!B2:H110,{5}, FALSE)), VLOOKUP(E1538,Store_Showcase!B2:H144,{5}, FALSE))</f>
      </c>
      <c r="AG1538">
        <f>IF(IFERROR(VLOOKUP(E1538,Store_Showcase!B2:H144,{6}, FALSE), TRUE)=TRUE, IF(IFERROR(VLOOKUP(E1538,Store_SRP!B2:H110,{6}, FALSE), TRUE)=TRUE,VLOOKUP(E1538,Store_VAM!B2:H273,{6}, FALSE),VLOOKUP(E1538,Store_SRP!B2:H110,{6}, FALSE)), VLOOKUP(E1538,Store_Showcase!B2:H144,{6}, FALSE))</f>
      </c>
      <c r="AH1538">
        <f>VLOOKUP(G1538,Sku_Consolidated!A2:R957,18,FALSE)</f>
      </c>
      <c r="AI1538">
        <f>VLOOKUP(G1538,Sku_Consolidated!A2:S957,19,FALSE)</f>
      </c>
      <c r="AJ1538">
        <f>VLOOKUP(G1538,Sku_Consolidated!A2:T957,20,FALSE)</f>
      </c>
    </row>
    <row r="1539" spans="1:36" x14ac:dyDescent="0.25">
      <c r="A1539">
        <v>2024</v>
      </c>
      <c r="B1539" t="s">
        <v>31</v>
      </c>
      <c r="C1539" t="s">
        <v>32</v>
      </c>
      <c r="D1539" t="s">
        <v>33</v>
      </c>
      <c r="E1539">
        <v>4032</v>
      </c>
      <c r="F1539">
        <f>IF(IFERROR(VLOOKUP(E1539,Store_Showcase!B2:H144,{2}, FALSE), TRUE)=TRUE, IF(IFERROR(VLOOKUP(E1539,Store_SRP!B2:H110,{2}, FALSE), TRUE)=TRUE,VLOOKUP(E1539,Store_VAM!B2:H273,{2}, FALSE),VLOOKUP(E1539,Store_SRP!B2:H110,{2}, FALSE)), VLOOKUP(E1539,Store_Showcase!B2:H144,{2}, FALSE))</f>
      </c>
      <c r="G1539">
        <v>671785</v>
      </c>
      <c r="H1539" t="s">
        <v>1394</v>
      </c>
      <c r="I1539" s="8" t="s">
        <v>2627</v>
      </c>
      <c r="J1539" t="s">
        <v>493</v>
      </c>
      <c r="K1539" s="8">
        <f>IF(J1539="PCK", I1539, 0)</f>
      </c>
      <c r="L1539" s="8">
        <f>IF(J1539="KLS", I1539, IF(J1539="PCK", I1539*VLOOKUP(G1539,Sku_Consolidated!A2:U957,21, FALSE),I1539*VLOOKUP(G1539,Sku_Consolidated!A2:U957,21, FALSE)))</f>
      </c>
      <c r="M1539" s="8">
        <f>IF(J1539="PCS", I1539, 0)</f>
      </c>
      <c r="N1539" s="8" t="s">
        <v>3126</v>
      </c>
      <c r="O1539" s="8">
        <f>N1539 * VLOOKUP(E1539&amp;VLOOKUP(G1539,Sku_Consolidated!A2:Q957,17,FALSE),Sku_CommRate!A2:E1002, 5, FALSE)</f>
      </c>
      <c r="P1539" s="8">
        <f>N1539 - O1539</f>
      </c>
      <c r="Q1539">
        <f>VLOOKUP(G1539,Sku_Consolidated!A2:G957,7, FALSE)</f>
      </c>
      <c r="R1539">
        <f>IF(IFERROR(VLOOKUP(E1539,Store_Showcase!B2:H144,7, FALSE), TRUE)=TRUE, IF(IFERROR(VLOOKUP(E1539,Store_SRP!B2:H110,7, FALSE), TRUE)=TRUE,VLOOKUP(E1539,Store_VAM!B2:H273,7, FALSE),VLOOKUP(E1539,Store_SRP!B2:H110,7, FALSE)), VLOOKUP(E1539,Store_Showcase!B2:H144,7, FALSE))</f>
      </c>
      <c r="S1539">
        <f>IF(IFERROR(VLOOKUP(E1539,Store_Showcase!B2:I144,8, FALSE), TRUE)=TRUE, IF(IFERROR(VLOOKUP(E1539,Store_SRP!B2:I110,8, FALSE), TRUE)=TRUE,VLOOKUP(E1539,Store_VAM!B2:I273,8, FALSE),VLOOKUP(E1539,Store_SRP!B2:I110,8, FALSE)), VLOOKUP(E1539,Store_Showcase!B2:I144,8, FALSE))</f>
      </c>
      <c r="T1539">
        <f>VLOOKUP(G1539,Sku_Consolidated!A2:R957,18,FALSE)</f>
      </c>
      <c r="U1539">
        <v>2100006717853</v>
      </c>
      <c r="V1539">
        <f>IF(VLOOKUP(G1539,Sku_Consolidated!A2:S957,19,FALSE)="SHOWCASE", VLOOKUP(E1539,Store_Showcase!B2:L144,11, FALSE), IF(VLOOKUP(G1539,Sku_Consolidated!A2:S957,19,FALSE)="VAM",VLOOKUP(E1539,Store_VAM!B2:L273,11, FALSE),VLOOKUP(E1539,Store_SRP!B2:L110,11, FALSE)))</f>
      </c>
      <c r="W1539">
        <f>VLOOKUP(G1539,Sku_Consolidated!A2:W957,11,FALSE)</f>
      </c>
      <c r="X1539">
        <f>VLOOKUP(G1539,Sku_Consolidated!A2:H957,8,FALSE)</f>
      </c>
      <c r="Y1539">
        <f>VLOOKUP(G1539,Sku_Consolidated!A2:I957,9,FALSE)</f>
      </c>
      <c r="Z1539" t="s">
        <v>38</v>
      </c>
      <c r="AA1539">
        <f>VLOOKUP(G1539,Sku_Consolidated!A2:E957,5,FALSE)</f>
      </c>
      <c r="AB1539">
        <f>IF(VLOOKUP(G1539,Sku_Consolidated!A2:S957,19,FALSE)="SHOWCASE", VLOOKUP(E1539,Store_Showcase!B2:N144,13, FALSE), IF(VLOOKUP(G1539,Sku_Consolidated!A2:S957,19,FALSE)="VAM",VLOOKUP(E1539,Store_VAM!B2:N273,13, FALSE),VLOOKUP(E1539,Store_SRP!B2:N110,13, FALSE)))</f>
      </c>
      <c r="AC1539">
        <f>IF(IFERROR(AB1539,TRUE)=TRUE, "-","OK")</f>
      </c>
      <c r="AD1539" s="8" t="s">
        <v>3126</v>
      </c>
      <c r="AE1539" s="8" t="s">
        <v>39</v>
      </c>
      <c r="AF1539">
        <f>IF(IFERROR(VLOOKUP(E1539,Store_Showcase!B2:H144,{5}, FALSE), TRUE)=TRUE, IF(IFERROR(VLOOKUP(E1539,Store_SRP!B2:H110,{5}, FALSE), TRUE)=TRUE,VLOOKUP(E1539,Store_VAM!B2:H273,{5}, FALSE),VLOOKUP(E1539,Store_SRP!B2:H110,{5}, FALSE)), VLOOKUP(E1539,Store_Showcase!B2:H144,{5}, FALSE))</f>
      </c>
      <c r="AG1539">
        <f>IF(IFERROR(VLOOKUP(E1539,Store_Showcase!B2:H144,{6}, FALSE), TRUE)=TRUE, IF(IFERROR(VLOOKUP(E1539,Store_SRP!B2:H110,{6}, FALSE), TRUE)=TRUE,VLOOKUP(E1539,Store_VAM!B2:H273,{6}, FALSE),VLOOKUP(E1539,Store_SRP!B2:H110,{6}, FALSE)), VLOOKUP(E1539,Store_Showcase!B2:H144,{6}, FALSE))</f>
      </c>
      <c r="AH1539">
        <f>VLOOKUP(G1539,Sku_Consolidated!A2:R957,18,FALSE)</f>
      </c>
      <c r="AI1539">
        <f>VLOOKUP(G1539,Sku_Consolidated!A2:S957,19,FALSE)</f>
      </c>
      <c r="AJ1539">
        <f>VLOOKUP(G1539,Sku_Consolidated!A2:T957,20,FALSE)</f>
      </c>
    </row>
    <row r="1540" spans="1:36" x14ac:dyDescent="0.25">
      <c r="A1540">
        <v>2024</v>
      </c>
      <c r="B1540" t="s">
        <v>31</v>
      </c>
      <c r="C1540" t="s">
        <v>32</v>
      </c>
      <c r="D1540" t="s">
        <v>33</v>
      </c>
      <c r="E1540">
        <v>736</v>
      </c>
      <c r="F1540">
        <f>IF(IFERROR(VLOOKUP(E1540,Store_Showcase!B2:H144,{2}, FALSE), TRUE)=TRUE, IF(IFERROR(VLOOKUP(E1540,Store_SRP!B2:H110,{2}, FALSE), TRUE)=TRUE,VLOOKUP(E1540,Store_VAM!B2:H273,{2}, FALSE),VLOOKUP(E1540,Store_SRP!B2:H110,{2}, FALSE)), VLOOKUP(E1540,Store_Showcase!B2:H144,{2}, FALSE))</f>
      </c>
      <c r="G1540">
        <v>655318</v>
      </c>
      <c r="H1540" t="s">
        <v>696</v>
      </c>
      <c r="I1540" s="8" t="s">
        <v>3127</v>
      </c>
      <c r="J1540" t="s">
        <v>36</v>
      </c>
      <c r="K1540" s="8">
        <f>IF(J1540="PCK", I1540, 0)</f>
      </c>
      <c r="L1540" s="8">
        <f>IF(J1540="KLS", I1540, IF(J1540="PCK", I1540*VLOOKUP(G1540,Sku_Consolidated!A2:U957,21, FALSE),I1540*VLOOKUP(G1540,Sku_Consolidated!A2:U957,21, FALSE)))</f>
      </c>
      <c r="M1540" s="8">
        <f>IF(J1540="PCS", I1540, 0)</f>
      </c>
      <c r="N1540" s="8" t="s">
        <v>3128</v>
      </c>
      <c r="O1540" s="8">
        <f>N1540 * VLOOKUP(E1540&amp;VLOOKUP(G1540,Sku_Consolidated!A2:Q957,17,FALSE),Sku_CommRate!A2:E1002, 5, FALSE)</f>
      </c>
      <c r="P1540" s="8">
        <f>N1540 - O1540</f>
      </c>
      <c r="Q1540">
        <f>VLOOKUP(G1540,Sku_Consolidated!A2:G957,7, FALSE)</f>
      </c>
      <c r="R1540">
        <f>IF(IFERROR(VLOOKUP(E1540,Store_Showcase!B2:H144,7, FALSE), TRUE)=TRUE, IF(IFERROR(VLOOKUP(E1540,Store_SRP!B2:H110,7, FALSE), TRUE)=TRUE,VLOOKUP(E1540,Store_VAM!B2:H273,7, FALSE),VLOOKUP(E1540,Store_SRP!B2:H110,7, FALSE)), VLOOKUP(E1540,Store_Showcase!B2:H144,7, FALSE))</f>
      </c>
      <c r="S1540">
        <f>IF(IFERROR(VLOOKUP(E1540,Store_Showcase!B2:I144,8, FALSE), TRUE)=TRUE, IF(IFERROR(VLOOKUP(E1540,Store_SRP!B2:I110,8, FALSE), TRUE)=TRUE,VLOOKUP(E1540,Store_VAM!B2:I273,8, FALSE),VLOOKUP(E1540,Store_SRP!B2:I110,8, FALSE)), VLOOKUP(E1540,Store_Showcase!B2:I144,8, FALSE))</f>
      </c>
      <c r="T1540">
        <f>VLOOKUP(G1540,Sku_Consolidated!A2:R957,18,FALSE)</f>
      </c>
      <c r="U1540">
        <v>6243</v>
      </c>
      <c r="V1540">
        <f>IF(VLOOKUP(G1540,Sku_Consolidated!A2:S957,19,FALSE)="SHOWCASE", VLOOKUP(E1540,Store_Showcase!B2:L144,11, FALSE), IF(VLOOKUP(G1540,Sku_Consolidated!A2:S957,19,FALSE)="VAM",VLOOKUP(E1540,Store_VAM!B2:L273,11, FALSE),VLOOKUP(E1540,Store_SRP!B2:L110,11, FALSE)))</f>
      </c>
      <c r="W1540">
        <f>VLOOKUP(G1540,Sku_Consolidated!A2:W957,11,FALSE)</f>
      </c>
      <c r="X1540">
        <f>VLOOKUP(G1540,Sku_Consolidated!A2:H957,8,FALSE)</f>
      </c>
      <c r="Y1540">
        <f>VLOOKUP(G1540,Sku_Consolidated!A2:I957,9,FALSE)</f>
      </c>
      <c r="Z1540" t="s">
        <v>38</v>
      </c>
      <c r="AA1540">
        <f>VLOOKUP(G1540,Sku_Consolidated!A2:E957,5,FALSE)</f>
      </c>
      <c r="AB1540">
        <f>IF(VLOOKUP(G1540,Sku_Consolidated!A2:S957,19,FALSE)="SHOWCASE", VLOOKUP(E1540,Store_Showcase!B2:N144,13, FALSE), IF(VLOOKUP(G1540,Sku_Consolidated!A2:S957,19,FALSE)="VAM",VLOOKUP(E1540,Store_VAM!B2:N273,13, FALSE),VLOOKUP(E1540,Store_SRP!B2:N110,13, FALSE)))</f>
      </c>
      <c r="AC1540">
        <f>IF(IFERROR(AB1540,TRUE)=TRUE, "-","OK")</f>
      </c>
      <c r="AD1540" s="8" t="s">
        <v>3128</v>
      </c>
      <c r="AE1540" s="8" t="s">
        <v>39</v>
      </c>
      <c r="AF1540">
        <f>IF(IFERROR(VLOOKUP(E1540,Store_Showcase!B2:H144,{5}, FALSE), TRUE)=TRUE, IF(IFERROR(VLOOKUP(E1540,Store_SRP!B2:H110,{5}, FALSE), TRUE)=TRUE,VLOOKUP(E1540,Store_VAM!B2:H273,{5}, FALSE),VLOOKUP(E1540,Store_SRP!B2:H110,{5}, FALSE)), VLOOKUP(E1540,Store_Showcase!B2:H144,{5}, FALSE))</f>
      </c>
      <c r="AG1540">
        <f>IF(IFERROR(VLOOKUP(E1540,Store_Showcase!B2:H144,{6}, FALSE), TRUE)=TRUE, IF(IFERROR(VLOOKUP(E1540,Store_SRP!B2:H110,{6}, FALSE), TRUE)=TRUE,VLOOKUP(E1540,Store_VAM!B2:H273,{6}, FALSE),VLOOKUP(E1540,Store_SRP!B2:H110,{6}, FALSE)), VLOOKUP(E1540,Store_Showcase!B2:H144,{6}, FALSE))</f>
      </c>
      <c r="AH1540">
        <f>VLOOKUP(G1540,Sku_Consolidated!A2:R957,18,FALSE)</f>
      </c>
      <c r="AI1540">
        <f>VLOOKUP(G1540,Sku_Consolidated!A2:S957,19,FALSE)</f>
      </c>
      <c r="AJ1540">
        <f>VLOOKUP(G1540,Sku_Consolidated!A2:T957,20,FALSE)</f>
      </c>
    </row>
    <row r="1541" spans="1:36" x14ac:dyDescent="0.25">
      <c r="A1541">
        <v>2024</v>
      </c>
      <c r="B1541" t="s">
        <v>31</v>
      </c>
      <c r="C1541" t="s">
        <v>32</v>
      </c>
      <c r="D1541" t="s">
        <v>33</v>
      </c>
      <c r="E1541">
        <v>205</v>
      </c>
      <c r="F1541">
        <f>IF(IFERROR(VLOOKUP(E1541,Store_Showcase!B2:H144,{2}, FALSE), TRUE)=TRUE, IF(IFERROR(VLOOKUP(E1541,Store_SRP!B2:H110,{2}, FALSE), TRUE)=TRUE,VLOOKUP(E1541,Store_VAM!B2:H273,{2}, FALSE),VLOOKUP(E1541,Store_SRP!B2:H110,{2}, FALSE)), VLOOKUP(E1541,Store_Showcase!B2:H144,{2}, FALSE))</f>
      </c>
      <c r="G1541">
        <v>655539</v>
      </c>
      <c r="H1541" t="s">
        <v>1221</v>
      </c>
      <c r="I1541" s="8" t="s">
        <v>3057</v>
      </c>
      <c r="J1541" t="s">
        <v>36</v>
      </c>
      <c r="K1541" s="8">
        <f>IF(J1541="PCK", I1541, 0)</f>
      </c>
      <c r="L1541" s="8">
        <f>IF(J1541="KLS", I1541, IF(J1541="PCK", I1541*VLOOKUP(G1541,Sku_Consolidated!A2:U957,21, FALSE),I1541*VLOOKUP(G1541,Sku_Consolidated!A2:U957,21, FALSE)))</f>
      </c>
      <c r="M1541" s="8">
        <f>IF(J1541="PCS", I1541, 0)</f>
      </c>
      <c r="N1541" s="8" t="s">
        <v>3129</v>
      </c>
      <c r="O1541" s="8">
        <f>N1541 * VLOOKUP(E1541&amp;VLOOKUP(G1541,Sku_Consolidated!A2:Q957,17,FALSE),Sku_CommRate!A2:E1002, 5, FALSE)</f>
      </c>
      <c r="P1541" s="8">
        <f>N1541 - O1541</f>
      </c>
      <c r="Q1541">
        <f>VLOOKUP(G1541,Sku_Consolidated!A2:G957,7, FALSE)</f>
      </c>
      <c r="R1541">
        <f>IF(IFERROR(VLOOKUP(E1541,Store_Showcase!B2:H144,7, FALSE), TRUE)=TRUE, IF(IFERROR(VLOOKUP(E1541,Store_SRP!B2:H110,7, FALSE), TRUE)=TRUE,VLOOKUP(E1541,Store_VAM!B2:H273,7, FALSE),VLOOKUP(E1541,Store_SRP!B2:H110,7, FALSE)), VLOOKUP(E1541,Store_Showcase!B2:H144,7, FALSE))</f>
      </c>
      <c r="S1541">
        <f>IF(IFERROR(VLOOKUP(E1541,Store_Showcase!B2:I144,8, FALSE), TRUE)=TRUE, IF(IFERROR(VLOOKUP(E1541,Store_SRP!B2:I110,8, FALSE), TRUE)=TRUE,VLOOKUP(E1541,Store_VAM!B2:I273,8, FALSE),VLOOKUP(E1541,Store_SRP!B2:I110,8, FALSE)), VLOOKUP(E1541,Store_Showcase!B2:I144,8, FALSE))</f>
      </c>
      <c r="T1541">
        <f>VLOOKUP(G1541,Sku_Consolidated!A2:R957,18,FALSE)</f>
      </c>
      <c r="U1541">
        <v>6360</v>
      </c>
      <c r="V1541">
        <f>IF(VLOOKUP(G1541,Sku_Consolidated!A2:S957,19,FALSE)="SHOWCASE", VLOOKUP(E1541,Store_Showcase!B2:L144,11, FALSE), IF(VLOOKUP(G1541,Sku_Consolidated!A2:S957,19,FALSE)="VAM",VLOOKUP(E1541,Store_VAM!B2:L273,11, FALSE),VLOOKUP(E1541,Store_SRP!B2:L110,11, FALSE)))</f>
      </c>
      <c r="W1541">
        <f>VLOOKUP(G1541,Sku_Consolidated!A2:W957,11,FALSE)</f>
      </c>
      <c r="X1541">
        <f>VLOOKUP(G1541,Sku_Consolidated!A2:H957,8,FALSE)</f>
      </c>
      <c r="Y1541">
        <f>VLOOKUP(G1541,Sku_Consolidated!A2:I957,9,FALSE)</f>
      </c>
      <c r="Z1541" t="s">
        <v>38</v>
      </c>
      <c r="AA1541">
        <f>VLOOKUP(G1541,Sku_Consolidated!A2:E957,5,FALSE)</f>
      </c>
      <c r="AB1541">
        <f>IF(VLOOKUP(G1541,Sku_Consolidated!A2:S957,19,FALSE)="SHOWCASE", VLOOKUP(E1541,Store_Showcase!B2:N144,13, FALSE), IF(VLOOKUP(G1541,Sku_Consolidated!A2:S957,19,FALSE)="VAM",VLOOKUP(E1541,Store_VAM!B2:N273,13, FALSE),VLOOKUP(E1541,Store_SRP!B2:N110,13, FALSE)))</f>
      </c>
      <c r="AC1541">
        <f>IF(IFERROR(AB1541,TRUE)=TRUE, "-","OK")</f>
      </c>
      <c r="AD1541" s="8" t="s">
        <v>3129</v>
      </c>
      <c r="AE1541" s="8" t="s">
        <v>39</v>
      </c>
      <c r="AF1541">
        <f>IF(IFERROR(VLOOKUP(E1541,Store_Showcase!B2:H144,{5}, FALSE), TRUE)=TRUE, IF(IFERROR(VLOOKUP(E1541,Store_SRP!B2:H110,{5}, FALSE), TRUE)=TRUE,VLOOKUP(E1541,Store_VAM!B2:H273,{5}, FALSE),VLOOKUP(E1541,Store_SRP!B2:H110,{5}, FALSE)), VLOOKUP(E1541,Store_Showcase!B2:H144,{5}, FALSE))</f>
      </c>
      <c r="AG1541">
        <f>IF(IFERROR(VLOOKUP(E1541,Store_Showcase!B2:H144,{6}, FALSE), TRUE)=TRUE, IF(IFERROR(VLOOKUP(E1541,Store_SRP!B2:H110,{6}, FALSE), TRUE)=TRUE,VLOOKUP(E1541,Store_VAM!B2:H273,{6}, FALSE),VLOOKUP(E1541,Store_SRP!B2:H110,{6}, FALSE)), VLOOKUP(E1541,Store_Showcase!B2:H144,{6}, FALSE))</f>
      </c>
      <c r="AH1541">
        <f>VLOOKUP(G1541,Sku_Consolidated!A2:R957,18,FALSE)</f>
      </c>
      <c r="AI1541">
        <f>VLOOKUP(G1541,Sku_Consolidated!A2:S957,19,FALSE)</f>
      </c>
      <c r="AJ1541">
        <f>VLOOKUP(G1541,Sku_Consolidated!A2:T957,20,FALSE)</f>
      </c>
    </row>
    <row r="1542" spans="1:36" x14ac:dyDescent="0.25">
      <c r="A1542">
        <v>2024</v>
      </c>
      <c r="B1542" t="s">
        <v>31</v>
      </c>
      <c r="C1542" t="s">
        <v>32</v>
      </c>
      <c r="D1542" t="s">
        <v>33</v>
      </c>
      <c r="E1542">
        <v>809</v>
      </c>
      <c r="F1542">
        <f>IF(IFERROR(VLOOKUP(E1542,Store_Showcase!B2:H144,{2}, FALSE), TRUE)=TRUE, IF(IFERROR(VLOOKUP(E1542,Store_SRP!B2:H110,{2}, FALSE), TRUE)=TRUE,VLOOKUP(E1542,Store_VAM!B2:H273,{2}, FALSE),VLOOKUP(E1542,Store_SRP!B2:H110,{2}, FALSE)), VLOOKUP(E1542,Store_Showcase!B2:H144,{2}, FALSE))</f>
      </c>
      <c r="G1542">
        <v>655538</v>
      </c>
      <c r="H1542" t="s">
        <v>374</v>
      </c>
      <c r="I1542" s="8" t="s">
        <v>3130</v>
      </c>
      <c r="J1542" t="s">
        <v>36</v>
      </c>
      <c r="K1542" s="8">
        <f>IF(J1542="PCK", I1542, 0)</f>
      </c>
      <c r="L1542" s="8">
        <f>IF(J1542="KLS", I1542, IF(J1542="PCK", I1542*VLOOKUP(G1542,Sku_Consolidated!A2:U957,21, FALSE),I1542*VLOOKUP(G1542,Sku_Consolidated!A2:U957,21, FALSE)))</f>
      </c>
      <c r="M1542" s="8">
        <f>IF(J1542="PCS", I1542, 0)</f>
      </c>
      <c r="N1542" s="8" t="s">
        <v>3131</v>
      </c>
      <c r="O1542" s="8">
        <f>N1542 * VLOOKUP(E1542&amp;VLOOKUP(G1542,Sku_Consolidated!A2:Q957,17,FALSE),Sku_CommRate!A2:E1002, 5, FALSE)</f>
      </c>
      <c r="P1542" s="8">
        <f>N1542 - O1542</f>
      </c>
      <c r="Q1542">
        <f>VLOOKUP(G1542,Sku_Consolidated!A2:G957,7, FALSE)</f>
      </c>
      <c r="R1542">
        <f>IF(IFERROR(VLOOKUP(E1542,Store_Showcase!B2:H144,7, FALSE), TRUE)=TRUE, IF(IFERROR(VLOOKUP(E1542,Store_SRP!B2:H110,7, FALSE), TRUE)=TRUE,VLOOKUP(E1542,Store_VAM!B2:H273,7, FALSE),VLOOKUP(E1542,Store_SRP!B2:H110,7, FALSE)), VLOOKUP(E1542,Store_Showcase!B2:H144,7, FALSE))</f>
      </c>
      <c r="S1542">
        <f>IF(IFERROR(VLOOKUP(E1542,Store_Showcase!B2:I144,8, FALSE), TRUE)=TRUE, IF(IFERROR(VLOOKUP(E1542,Store_SRP!B2:I110,8, FALSE), TRUE)=TRUE,VLOOKUP(E1542,Store_VAM!B2:I273,8, FALSE),VLOOKUP(E1542,Store_SRP!B2:I110,8, FALSE)), VLOOKUP(E1542,Store_Showcase!B2:I144,8, FALSE))</f>
      </c>
      <c r="T1542">
        <f>VLOOKUP(G1542,Sku_Consolidated!A2:R957,18,FALSE)</f>
      </c>
      <c r="U1542">
        <v>6359</v>
      </c>
      <c r="V1542">
        <f>IF(VLOOKUP(G1542,Sku_Consolidated!A2:S957,19,FALSE)="SHOWCASE", VLOOKUP(E1542,Store_Showcase!B2:L144,11, FALSE), IF(VLOOKUP(G1542,Sku_Consolidated!A2:S957,19,FALSE)="VAM",VLOOKUP(E1542,Store_VAM!B2:L273,11, FALSE),VLOOKUP(E1542,Store_SRP!B2:L110,11, FALSE)))</f>
      </c>
      <c r="W1542">
        <f>VLOOKUP(G1542,Sku_Consolidated!A2:W957,11,FALSE)</f>
      </c>
      <c r="X1542">
        <f>VLOOKUP(G1542,Sku_Consolidated!A2:H957,8,FALSE)</f>
      </c>
      <c r="Y1542">
        <f>VLOOKUP(G1542,Sku_Consolidated!A2:I957,9,FALSE)</f>
      </c>
      <c r="Z1542" t="s">
        <v>38</v>
      </c>
      <c r="AA1542">
        <f>VLOOKUP(G1542,Sku_Consolidated!A2:E957,5,FALSE)</f>
      </c>
      <c r="AB1542">
        <f>IF(VLOOKUP(G1542,Sku_Consolidated!A2:S957,19,FALSE)="SHOWCASE", VLOOKUP(E1542,Store_Showcase!B2:N144,13, FALSE), IF(VLOOKUP(G1542,Sku_Consolidated!A2:S957,19,FALSE)="VAM",VLOOKUP(E1542,Store_VAM!B2:N273,13, FALSE),VLOOKUP(E1542,Store_SRP!B2:N110,13, FALSE)))</f>
      </c>
      <c r="AC1542">
        <f>IF(IFERROR(AB1542,TRUE)=TRUE, "-","OK")</f>
      </c>
      <c r="AD1542" s="8" t="s">
        <v>3131</v>
      </c>
      <c r="AE1542" s="8" t="s">
        <v>39</v>
      </c>
      <c r="AF1542">
        <f>IF(IFERROR(VLOOKUP(E1542,Store_Showcase!B2:H144,{5}, FALSE), TRUE)=TRUE, IF(IFERROR(VLOOKUP(E1542,Store_SRP!B2:H110,{5}, FALSE), TRUE)=TRUE,VLOOKUP(E1542,Store_VAM!B2:H273,{5}, FALSE),VLOOKUP(E1542,Store_SRP!B2:H110,{5}, FALSE)), VLOOKUP(E1542,Store_Showcase!B2:H144,{5}, FALSE))</f>
      </c>
      <c r="AG1542">
        <f>IF(IFERROR(VLOOKUP(E1542,Store_Showcase!B2:H144,{6}, FALSE), TRUE)=TRUE, IF(IFERROR(VLOOKUP(E1542,Store_SRP!B2:H110,{6}, FALSE), TRUE)=TRUE,VLOOKUP(E1542,Store_VAM!B2:H273,{6}, FALSE),VLOOKUP(E1542,Store_SRP!B2:H110,{6}, FALSE)), VLOOKUP(E1542,Store_Showcase!B2:H144,{6}, FALSE))</f>
      </c>
      <c r="AH1542">
        <f>VLOOKUP(G1542,Sku_Consolidated!A2:R957,18,FALSE)</f>
      </c>
      <c r="AI1542">
        <f>VLOOKUP(G1542,Sku_Consolidated!A2:S957,19,FALSE)</f>
      </c>
      <c r="AJ1542">
        <f>VLOOKUP(G1542,Sku_Consolidated!A2:T957,20,FALSE)</f>
      </c>
    </row>
    <row r="1543" spans="1:36" x14ac:dyDescent="0.25">
      <c r="A1543">
        <v>2024</v>
      </c>
      <c r="B1543" t="s">
        <v>31</v>
      </c>
      <c r="C1543" t="s">
        <v>32</v>
      </c>
      <c r="D1543" t="s">
        <v>33</v>
      </c>
      <c r="E1543">
        <v>136</v>
      </c>
      <c r="F1543">
        <f>IF(IFERROR(VLOOKUP(E1543,Store_Showcase!B2:H144,{2}, FALSE), TRUE)=TRUE, IF(IFERROR(VLOOKUP(E1543,Store_SRP!B2:H110,{2}, FALSE), TRUE)=TRUE,VLOOKUP(E1543,Store_VAM!B2:H273,{2}, FALSE),VLOOKUP(E1543,Store_SRP!B2:H110,{2}, FALSE)), VLOOKUP(E1543,Store_Showcase!B2:H144,{2}, FALSE))</f>
      </c>
      <c r="G1543">
        <v>655319</v>
      </c>
      <c r="H1543" t="s">
        <v>246</v>
      </c>
      <c r="I1543" s="8" t="s">
        <v>3057</v>
      </c>
      <c r="J1543" t="s">
        <v>36</v>
      </c>
      <c r="K1543" s="8">
        <f>IF(J1543="PCK", I1543, 0)</f>
      </c>
      <c r="L1543" s="8">
        <f>IF(J1543="KLS", I1543, IF(J1543="PCK", I1543*VLOOKUP(G1543,Sku_Consolidated!A2:U957,21, FALSE),I1543*VLOOKUP(G1543,Sku_Consolidated!A2:U957,21, FALSE)))</f>
      </c>
      <c r="M1543" s="8">
        <f>IF(J1543="PCS", I1543, 0)</f>
      </c>
      <c r="N1543" s="8" t="s">
        <v>3132</v>
      </c>
      <c r="O1543" s="8">
        <f>N1543 * VLOOKUP(E1543&amp;VLOOKUP(G1543,Sku_Consolidated!A2:Q957,17,FALSE),Sku_CommRate!A2:E1002, 5, FALSE)</f>
      </c>
      <c r="P1543" s="8">
        <f>N1543 - O1543</f>
      </c>
      <c r="Q1543">
        <f>VLOOKUP(G1543,Sku_Consolidated!A2:G957,7, FALSE)</f>
      </c>
      <c r="R1543">
        <f>IF(IFERROR(VLOOKUP(E1543,Store_Showcase!B2:H144,7, FALSE), TRUE)=TRUE, IF(IFERROR(VLOOKUP(E1543,Store_SRP!B2:H110,7, FALSE), TRUE)=TRUE,VLOOKUP(E1543,Store_VAM!B2:H273,7, FALSE),VLOOKUP(E1543,Store_SRP!B2:H110,7, FALSE)), VLOOKUP(E1543,Store_Showcase!B2:H144,7, FALSE))</f>
      </c>
      <c r="S1543">
        <f>IF(IFERROR(VLOOKUP(E1543,Store_Showcase!B2:I144,8, FALSE), TRUE)=TRUE, IF(IFERROR(VLOOKUP(E1543,Store_SRP!B2:I110,8, FALSE), TRUE)=TRUE,VLOOKUP(E1543,Store_VAM!B2:I273,8, FALSE),VLOOKUP(E1543,Store_SRP!B2:I110,8, FALSE)), VLOOKUP(E1543,Store_Showcase!B2:I144,8, FALSE))</f>
      </c>
      <c r="T1543">
        <f>VLOOKUP(G1543,Sku_Consolidated!A2:R957,18,FALSE)</f>
      </c>
      <c r="U1543">
        <v>6244</v>
      </c>
      <c r="V1543">
        <f>IF(VLOOKUP(G1543,Sku_Consolidated!A2:S957,19,FALSE)="SHOWCASE", VLOOKUP(E1543,Store_Showcase!B2:L144,11, FALSE), IF(VLOOKUP(G1543,Sku_Consolidated!A2:S957,19,FALSE)="VAM",VLOOKUP(E1543,Store_VAM!B2:L273,11, FALSE),VLOOKUP(E1543,Store_SRP!B2:L110,11, FALSE)))</f>
      </c>
      <c r="W1543">
        <f>VLOOKUP(G1543,Sku_Consolidated!A2:W957,11,FALSE)</f>
      </c>
      <c r="X1543">
        <f>VLOOKUP(G1543,Sku_Consolidated!A2:H957,8,FALSE)</f>
      </c>
      <c r="Y1543">
        <f>VLOOKUP(G1543,Sku_Consolidated!A2:I957,9,FALSE)</f>
      </c>
      <c r="Z1543" t="s">
        <v>38</v>
      </c>
      <c r="AA1543">
        <f>VLOOKUP(G1543,Sku_Consolidated!A2:E957,5,FALSE)</f>
      </c>
      <c r="AB1543">
        <f>IF(VLOOKUP(G1543,Sku_Consolidated!A2:S957,19,FALSE)="SHOWCASE", VLOOKUP(E1543,Store_Showcase!B2:N144,13, FALSE), IF(VLOOKUP(G1543,Sku_Consolidated!A2:S957,19,FALSE)="VAM",VLOOKUP(E1543,Store_VAM!B2:N273,13, FALSE),VLOOKUP(E1543,Store_SRP!B2:N110,13, FALSE)))</f>
      </c>
      <c r="AC1543">
        <f>IF(IFERROR(AB1543,TRUE)=TRUE, "-","OK")</f>
      </c>
      <c r="AD1543" s="8" t="s">
        <v>3132</v>
      </c>
      <c r="AE1543" s="8" t="s">
        <v>39</v>
      </c>
      <c r="AF1543">
        <f>IF(IFERROR(VLOOKUP(E1543,Store_Showcase!B2:H144,{5}, FALSE), TRUE)=TRUE, IF(IFERROR(VLOOKUP(E1543,Store_SRP!B2:H110,{5}, FALSE), TRUE)=TRUE,VLOOKUP(E1543,Store_VAM!B2:H273,{5}, FALSE),VLOOKUP(E1543,Store_SRP!B2:H110,{5}, FALSE)), VLOOKUP(E1543,Store_Showcase!B2:H144,{5}, FALSE))</f>
      </c>
      <c r="AG1543">
        <f>IF(IFERROR(VLOOKUP(E1543,Store_Showcase!B2:H144,{6}, FALSE), TRUE)=TRUE, IF(IFERROR(VLOOKUP(E1543,Store_SRP!B2:H110,{6}, FALSE), TRUE)=TRUE,VLOOKUP(E1543,Store_VAM!B2:H273,{6}, FALSE),VLOOKUP(E1543,Store_SRP!B2:H110,{6}, FALSE)), VLOOKUP(E1543,Store_Showcase!B2:H144,{6}, FALSE))</f>
      </c>
      <c r="AH1543">
        <f>VLOOKUP(G1543,Sku_Consolidated!A2:R957,18,FALSE)</f>
      </c>
      <c r="AI1543">
        <f>VLOOKUP(G1543,Sku_Consolidated!A2:S957,19,FALSE)</f>
      </c>
      <c r="AJ1543">
        <f>VLOOKUP(G1543,Sku_Consolidated!A2:T957,20,FALSE)</f>
      </c>
    </row>
    <row r="1544" spans="1:36" x14ac:dyDescent="0.25">
      <c r="A1544">
        <v>2024</v>
      </c>
      <c r="B1544" t="s">
        <v>31</v>
      </c>
      <c r="C1544" t="s">
        <v>32</v>
      </c>
      <c r="D1544" t="s">
        <v>33</v>
      </c>
      <c r="E1544">
        <v>813</v>
      </c>
      <c r="F1544">
        <f>IF(IFERROR(VLOOKUP(E1544,Store_Showcase!B2:H144,{2}, FALSE), TRUE)=TRUE, IF(IFERROR(VLOOKUP(E1544,Store_SRP!B2:H110,{2}, FALSE), TRUE)=TRUE,VLOOKUP(E1544,Store_VAM!B2:H273,{2}, FALSE),VLOOKUP(E1544,Store_SRP!B2:H110,{2}, FALSE)), VLOOKUP(E1544,Store_Showcase!B2:H144,{2}, FALSE))</f>
      </c>
      <c r="G1544">
        <v>655316</v>
      </c>
      <c r="H1544" t="s">
        <v>875</v>
      </c>
      <c r="I1544" s="8" t="s">
        <v>3053</v>
      </c>
      <c r="J1544" t="s">
        <v>36</v>
      </c>
      <c r="K1544" s="8">
        <f>IF(J1544="PCK", I1544, 0)</f>
      </c>
      <c r="L1544" s="8">
        <f>IF(J1544="KLS", I1544, IF(J1544="PCK", I1544*VLOOKUP(G1544,Sku_Consolidated!A2:U957,21, FALSE),I1544*VLOOKUP(G1544,Sku_Consolidated!A2:U957,21, FALSE)))</f>
      </c>
      <c r="M1544" s="8">
        <f>IF(J1544="PCS", I1544, 0)</f>
      </c>
      <c r="N1544" s="8" t="s">
        <v>3133</v>
      </c>
      <c r="O1544" s="8">
        <f>N1544 * VLOOKUP(E1544&amp;VLOOKUP(G1544,Sku_Consolidated!A2:Q957,17,FALSE),Sku_CommRate!A2:E1002, 5, FALSE)</f>
      </c>
      <c r="P1544" s="8">
        <f>N1544 - O1544</f>
      </c>
      <c r="Q1544">
        <f>VLOOKUP(G1544,Sku_Consolidated!A2:G957,7, FALSE)</f>
      </c>
      <c r="R1544">
        <f>IF(IFERROR(VLOOKUP(E1544,Store_Showcase!B2:H144,7, FALSE), TRUE)=TRUE, IF(IFERROR(VLOOKUP(E1544,Store_SRP!B2:H110,7, FALSE), TRUE)=TRUE,VLOOKUP(E1544,Store_VAM!B2:H273,7, FALSE),VLOOKUP(E1544,Store_SRP!B2:H110,7, FALSE)), VLOOKUP(E1544,Store_Showcase!B2:H144,7, FALSE))</f>
      </c>
      <c r="S1544">
        <f>IF(IFERROR(VLOOKUP(E1544,Store_Showcase!B2:I144,8, FALSE), TRUE)=TRUE, IF(IFERROR(VLOOKUP(E1544,Store_SRP!B2:I110,8, FALSE), TRUE)=TRUE,VLOOKUP(E1544,Store_VAM!B2:I273,8, FALSE),VLOOKUP(E1544,Store_SRP!B2:I110,8, FALSE)), VLOOKUP(E1544,Store_Showcase!B2:I144,8, FALSE))</f>
      </c>
      <c r="T1544">
        <f>VLOOKUP(G1544,Sku_Consolidated!A2:R957,18,FALSE)</f>
      </c>
      <c r="U1544">
        <v>6241</v>
      </c>
      <c r="V1544">
        <f>IF(VLOOKUP(G1544,Sku_Consolidated!A2:S957,19,FALSE)="SHOWCASE", VLOOKUP(E1544,Store_Showcase!B2:L144,11, FALSE), IF(VLOOKUP(G1544,Sku_Consolidated!A2:S957,19,FALSE)="VAM",VLOOKUP(E1544,Store_VAM!B2:L273,11, FALSE),VLOOKUP(E1544,Store_SRP!B2:L110,11, FALSE)))</f>
      </c>
      <c r="W1544">
        <f>VLOOKUP(G1544,Sku_Consolidated!A2:W957,11,FALSE)</f>
      </c>
      <c r="X1544">
        <f>VLOOKUP(G1544,Sku_Consolidated!A2:H957,8,FALSE)</f>
      </c>
      <c r="Y1544">
        <f>VLOOKUP(G1544,Sku_Consolidated!A2:I957,9,FALSE)</f>
      </c>
      <c r="Z1544" t="s">
        <v>38</v>
      </c>
      <c r="AA1544">
        <f>VLOOKUP(G1544,Sku_Consolidated!A2:E957,5,FALSE)</f>
      </c>
      <c r="AB1544">
        <f>IF(VLOOKUP(G1544,Sku_Consolidated!A2:S957,19,FALSE)="SHOWCASE", VLOOKUP(E1544,Store_Showcase!B2:N144,13, FALSE), IF(VLOOKUP(G1544,Sku_Consolidated!A2:S957,19,FALSE)="VAM",VLOOKUP(E1544,Store_VAM!B2:N273,13, FALSE),VLOOKUP(E1544,Store_SRP!B2:N110,13, FALSE)))</f>
      </c>
      <c r="AC1544">
        <f>IF(IFERROR(AB1544,TRUE)=TRUE, "-","OK")</f>
      </c>
      <c r="AD1544" s="8" t="s">
        <v>3133</v>
      </c>
      <c r="AE1544" s="8" t="s">
        <v>39</v>
      </c>
      <c r="AF1544">
        <f>IF(IFERROR(VLOOKUP(E1544,Store_Showcase!B2:H144,{5}, FALSE), TRUE)=TRUE, IF(IFERROR(VLOOKUP(E1544,Store_SRP!B2:H110,{5}, FALSE), TRUE)=TRUE,VLOOKUP(E1544,Store_VAM!B2:H273,{5}, FALSE),VLOOKUP(E1544,Store_SRP!B2:H110,{5}, FALSE)), VLOOKUP(E1544,Store_Showcase!B2:H144,{5}, FALSE))</f>
      </c>
      <c r="AG1544">
        <f>IF(IFERROR(VLOOKUP(E1544,Store_Showcase!B2:H144,{6}, FALSE), TRUE)=TRUE, IF(IFERROR(VLOOKUP(E1544,Store_SRP!B2:H110,{6}, FALSE), TRUE)=TRUE,VLOOKUP(E1544,Store_VAM!B2:H273,{6}, FALSE),VLOOKUP(E1544,Store_SRP!B2:H110,{6}, FALSE)), VLOOKUP(E1544,Store_Showcase!B2:H144,{6}, FALSE))</f>
      </c>
      <c r="AH1544">
        <f>VLOOKUP(G1544,Sku_Consolidated!A2:R957,18,FALSE)</f>
      </c>
      <c r="AI1544">
        <f>VLOOKUP(G1544,Sku_Consolidated!A2:S957,19,FALSE)</f>
      </c>
      <c r="AJ1544">
        <f>VLOOKUP(G1544,Sku_Consolidated!A2:T957,20,FALSE)</f>
      </c>
    </row>
    <row r="1545" spans="1:36" x14ac:dyDescent="0.25">
      <c r="A1545">
        <v>2024</v>
      </c>
      <c r="B1545" t="s">
        <v>31</v>
      </c>
      <c r="C1545" t="s">
        <v>32</v>
      </c>
      <c r="D1545" t="s">
        <v>33</v>
      </c>
      <c r="E1545">
        <v>221</v>
      </c>
      <c r="F1545">
        <f>IF(IFERROR(VLOOKUP(E1545,Store_Showcase!B2:H144,{2}, FALSE), TRUE)=TRUE, IF(IFERROR(VLOOKUP(E1545,Store_SRP!B2:H110,{2}, FALSE), TRUE)=TRUE,VLOOKUP(E1545,Store_VAM!B2:H273,{2}, FALSE),VLOOKUP(E1545,Store_SRP!B2:H110,{2}, FALSE)), VLOOKUP(E1545,Store_Showcase!B2:H144,{2}, FALSE))</f>
      </c>
      <c r="G1545">
        <v>655335</v>
      </c>
      <c r="H1545" t="s">
        <v>1089</v>
      </c>
      <c r="I1545" s="8" t="s">
        <v>2640</v>
      </c>
      <c r="J1545" t="s">
        <v>36</v>
      </c>
      <c r="K1545" s="8">
        <f>IF(J1545="PCK", I1545, 0)</f>
      </c>
      <c r="L1545" s="8">
        <f>IF(J1545="KLS", I1545, IF(J1545="PCK", I1545*VLOOKUP(G1545,Sku_Consolidated!A2:U957,21, FALSE),I1545*VLOOKUP(G1545,Sku_Consolidated!A2:U957,21, FALSE)))</f>
      </c>
      <c r="M1545" s="8">
        <f>IF(J1545="PCS", I1545, 0)</f>
      </c>
      <c r="N1545" s="8" t="s">
        <v>3134</v>
      </c>
      <c r="O1545" s="8">
        <f>N1545 * VLOOKUP(E1545&amp;VLOOKUP(G1545,Sku_Consolidated!A2:Q957,17,FALSE),Sku_CommRate!A2:E1002, 5, FALSE)</f>
      </c>
      <c r="P1545" s="8">
        <f>N1545 - O1545</f>
      </c>
      <c r="Q1545">
        <f>VLOOKUP(G1545,Sku_Consolidated!A2:G957,7, FALSE)</f>
      </c>
      <c r="R1545">
        <f>IF(IFERROR(VLOOKUP(E1545,Store_Showcase!B2:H144,7, FALSE), TRUE)=TRUE, IF(IFERROR(VLOOKUP(E1545,Store_SRP!B2:H110,7, FALSE), TRUE)=TRUE,VLOOKUP(E1545,Store_VAM!B2:H273,7, FALSE),VLOOKUP(E1545,Store_SRP!B2:H110,7, FALSE)), VLOOKUP(E1545,Store_Showcase!B2:H144,7, FALSE))</f>
      </c>
      <c r="S1545">
        <f>IF(IFERROR(VLOOKUP(E1545,Store_Showcase!B2:I144,8, FALSE), TRUE)=TRUE, IF(IFERROR(VLOOKUP(E1545,Store_SRP!B2:I110,8, FALSE), TRUE)=TRUE,VLOOKUP(E1545,Store_VAM!B2:I273,8, FALSE),VLOOKUP(E1545,Store_SRP!B2:I110,8, FALSE)), VLOOKUP(E1545,Store_Showcase!B2:I144,8, FALSE))</f>
      </c>
      <c r="T1545">
        <f>VLOOKUP(G1545,Sku_Consolidated!A2:R957,18,FALSE)</f>
      </c>
      <c r="U1545">
        <v>6259</v>
      </c>
      <c r="V1545">
        <f>IF(VLOOKUP(G1545,Sku_Consolidated!A2:S957,19,FALSE)="SHOWCASE", VLOOKUP(E1545,Store_Showcase!B2:L144,11, FALSE), IF(VLOOKUP(G1545,Sku_Consolidated!A2:S957,19,FALSE)="VAM",VLOOKUP(E1545,Store_VAM!B2:L273,11, FALSE),VLOOKUP(E1545,Store_SRP!B2:L110,11, FALSE)))</f>
      </c>
      <c r="W1545">
        <f>VLOOKUP(G1545,Sku_Consolidated!A2:W957,11,FALSE)</f>
      </c>
      <c r="X1545">
        <f>VLOOKUP(G1545,Sku_Consolidated!A2:H957,8,FALSE)</f>
      </c>
      <c r="Y1545">
        <f>VLOOKUP(G1545,Sku_Consolidated!A2:I957,9,FALSE)</f>
      </c>
      <c r="Z1545" t="s">
        <v>38</v>
      </c>
      <c r="AA1545">
        <f>VLOOKUP(G1545,Sku_Consolidated!A2:E957,5,FALSE)</f>
      </c>
      <c r="AB1545">
        <f>IF(VLOOKUP(G1545,Sku_Consolidated!A2:S957,19,FALSE)="SHOWCASE", VLOOKUP(E1545,Store_Showcase!B2:N144,13, FALSE), IF(VLOOKUP(G1545,Sku_Consolidated!A2:S957,19,FALSE)="VAM",VLOOKUP(E1545,Store_VAM!B2:N273,13, FALSE),VLOOKUP(E1545,Store_SRP!B2:N110,13, FALSE)))</f>
      </c>
      <c r="AC1545">
        <f>IF(IFERROR(AB1545,TRUE)=TRUE, "-","OK")</f>
      </c>
      <c r="AD1545" s="8" t="s">
        <v>3134</v>
      </c>
      <c r="AE1545" s="8" t="s">
        <v>39</v>
      </c>
      <c r="AF1545">
        <f>IF(IFERROR(VLOOKUP(E1545,Store_Showcase!B2:H144,{5}, FALSE), TRUE)=TRUE, IF(IFERROR(VLOOKUP(E1545,Store_SRP!B2:H110,{5}, FALSE), TRUE)=TRUE,VLOOKUP(E1545,Store_VAM!B2:H273,{5}, FALSE),VLOOKUP(E1545,Store_SRP!B2:H110,{5}, FALSE)), VLOOKUP(E1545,Store_Showcase!B2:H144,{5}, FALSE))</f>
      </c>
      <c r="AG1545">
        <f>IF(IFERROR(VLOOKUP(E1545,Store_Showcase!B2:H144,{6}, FALSE), TRUE)=TRUE, IF(IFERROR(VLOOKUP(E1545,Store_SRP!B2:H110,{6}, FALSE), TRUE)=TRUE,VLOOKUP(E1545,Store_VAM!B2:H273,{6}, FALSE),VLOOKUP(E1545,Store_SRP!B2:H110,{6}, FALSE)), VLOOKUP(E1545,Store_Showcase!B2:H144,{6}, FALSE))</f>
      </c>
      <c r="AH1545">
        <f>VLOOKUP(G1545,Sku_Consolidated!A2:R957,18,FALSE)</f>
      </c>
      <c r="AI1545">
        <f>VLOOKUP(G1545,Sku_Consolidated!A2:S957,19,FALSE)</f>
      </c>
      <c r="AJ1545">
        <f>VLOOKUP(G1545,Sku_Consolidated!A2:T957,20,FALSE)</f>
      </c>
    </row>
    <row r="1546" spans="1:36" x14ac:dyDescent="0.25">
      <c r="A1546">
        <v>2024</v>
      </c>
      <c r="B1546" t="s">
        <v>31</v>
      </c>
      <c r="C1546" t="s">
        <v>32</v>
      </c>
      <c r="D1546" t="s">
        <v>33</v>
      </c>
      <c r="E1546">
        <v>221</v>
      </c>
      <c r="F1546">
        <f>IF(IFERROR(VLOOKUP(E1546,Store_Showcase!B2:H144,{2}, FALSE), TRUE)=TRUE, IF(IFERROR(VLOOKUP(E1546,Store_SRP!B2:H110,{2}, FALSE), TRUE)=TRUE,VLOOKUP(E1546,Store_VAM!B2:H273,{2}, FALSE),VLOOKUP(E1546,Store_SRP!B2:H110,{2}, FALSE)), VLOOKUP(E1546,Store_Showcase!B2:H144,{2}, FALSE))</f>
      </c>
      <c r="G1546">
        <v>656322</v>
      </c>
      <c r="H1546" t="s">
        <v>2166</v>
      </c>
      <c r="I1546" s="8" t="s">
        <v>3135</v>
      </c>
      <c r="J1546" t="s">
        <v>36</v>
      </c>
      <c r="K1546" s="8">
        <f>IF(J1546="PCK", I1546, 0)</f>
      </c>
      <c r="L1546" s="8">
        <f>IF(J1546="KLS", I1546, IF(J1546="PCK", I1546*VLOOKUP(G1546,Sku_Consolidated!A2:U957,21, FALSE),I1546*VLOOKUP(G1546,Sku_Consolidated!A2:U957,21, FALSE)))</f>
      </c>
      <c r="M1546" s="8">
        <f>IF(J1546="PCS", I1546, 0)</f>
      </c>
      <c r="N1546" s="8" t="s">
        <v>3136</v>
      </c>
      <c r="O1546" s="8">
        <f>N1546 * VLOOKUP(E1546&amp;VLOOKUP(G1546,Sku_Consolidated!A2:Q957,17,FALSE),Sku_CommRate!A2:E1002, 5, FALSE)</f>
      </c>
      <c r="P1546" s="8">
        <f>N1546 - O1546</f>
      </c>
      <c r="Q1546">
        <f>VLOOKUP(G1546,Sku_Consolidated!A2:G957,7, FALSE)</f>
      </c>
      <c r="R1546">
        <f>IF(IFERROR(VLOOKUP(E1546,Store_Showcase!B2:H144,7, FALSE), TRUE)=TRUE, IF(IFERROR(VLOOKUP(E1546,Store_SRP!B2:H110,7, FALSE), TRUE)=TRUE,VLOOKUP(E1546,Store_VAM!B2:H273,7, FALSE),VLOOKUP(E1546,Store_SRP!B2:H110,7, FALSE)), VLOOKUP(E1546,Store_Showcase!B2:H144,7, FALSE))</f>
      </c>
      <c r="S1546">
        <f>IF(IFERROR(VLOOKUP(E1546,Store_Showcase!B2:I144,8, FALSE), TRUE)=TRUE, IF(IFERROR(VLOOKUP(E1546,Store_SRP!B2:I110,8, FALSE), TRUE)=TRUE,VLOOKUP(E1546,Store_VAM!B2:I273,8, FALSE),VLOOKUP(E1546,Store_SRP!B2:I110,8, FALSE)), VLOOKUP(E1546,Store_Showcase!B2:I144,8, FALSE))</f>
      </c>
      <c r="T1546">
        <f>VLOOKUP(G1546,Sku_Consolidated!A2:R957,18,FALSE)</f>
      </c>
      <c r="U1546">
        <v>6775</v>
      </c>
      <c r="V1546">
        <f>IF(VLOOKUP(G1546,Sku_Consolidated!A2:S957,19,FALSE)="SHOWCASE", VLOOKUP(E1546,Store_Showcase!B2:L144,11, FALSE), IF(VLOOKUP(G1546,Sku_Consolidated!A2:S957,19,FALSE)="VAM",VLOOKUP(E1546,Store_VAM!B2:L273,11, FALSE),VLOOKUP(E1546,Store_SRP!B2:L110,11, FALSE)))</f>
      </c>
      <c r="W1546">
        <f>VLOOKUP(G1546,Sku_Consolidated!A2:W957,11,FALSE)</f>
      </c>
      <c r="X1546">
        <f>VLOOKUP(G1546,Sku_Consolidated!A2:H957,8,FALSE)</f>
      </c>
      <c r="Y1546">
        <f>VLOOKUP(G1546,Sku_Consolidated!A2:I957,9,FALSE)</f>
      </c>
      <c r="Z1546" t="s">
        <v>38</v>
      </c>
      <c r="AA1546">
        <f>VLOOKUP(G1546,Sku_Consolidated!A2:E957,5,FALSE)</f>
      </c>
      <c r="AB1546">
        <f>IF(VLOOKUP(G1546,Sku_Consolidated!A2:S957,19,FALSE)="SHOWCASE", VLOOKUP(E1546,Store_Showcase!B2:N144,13, FALSE), IF(VLOOKUP(G1546,Sku_Consolidated!A2:S957,19,FALSE)="VAM",VLOOKUP(E1546,Store_VAM!B2:N273,13, FALSE),VLOOKUP(E1546,Store_SRP!B2:N110,13, FALSE)))</f>
      </c>
      <c r="AC1546">
        <f>IF(IFERROR(AB1546,TRUE)=TRUE, "-","OK")</f>
      </c>
      <c r="AD1546" s="8" t="s">
        <v>3137</v>
      </c>
      <c r="AE1546" s="8" t="s">
        <v>3138</v>
      </c>
      <c r="AF1546">
        <f>IF(IFERROR(VLOOKUP(E1546,Store_Showcase!B2:H144,{5}, FALSE), TRUE)=TRUE, IF(IFERROR(VLOOKUP(E1546,Store_SRP!B2:H110,{5}, FALSE), TRUE)=TRUE,VLOOKUP(E1546,Store_VAM!B2:H273,{5}, FALSE),VLOOKUP(E1546,Store_SRP!B2:H110,{5}, FALSE)), VLOOKUP(E1546,Store_Showcase!B2:H144,{5}, FALSE))</f>
      </c>
      <c r="AG1546">
        <f>IF(IFERROR(VLOOKUP(E1546,Store_Showcase!B2:H144,{6}, FALSE), TRUE)=TRUE, IF(IFERROR(VLOOKUP(E1546,Store_SRP!B2:H110,{6}, FALSE), TRUE)=TRUE,VLOOKUP(E1546,Store_VAM!B2:H273,{6}, FALSE),VLOOKUP(E1546,Store_SRP!B2:H110,{6}, FALSE)), VLOOKUP(E1546,Store_Showcase!B2:H144,{6}, FALSE))</f>
      </c>
      <c r="AH1546">
        <f>VLOOKUP(G1546,Sku_Consolidated!A2:R957,18,FALSE)</f>
      </c>
      <c r="AI1546">
        <f>VLOOKUP(G1546,Sku_Consolidated!A2:S957,19,FALSE)</f>
      </c>
      <c r="AJ1546">
        <f>VLOOKUP(G1546,Sku_Consolidated!A2:T957,20,FALSE)</f>
      </c>
    </row>
    <row r="1547" spans="1:36" x14ac:dyDescent="0.25">
      <c r="A1547">
        <v>2024</v>
      </c>
      <c r="B1547" t="s">
        <v>31</v>
      </c>
      <c r="C1547" t="s">
        <v>32</v>
      </c>
      <c r="D1547" t="s">
        <v>33</v>
      </c>
      <c r="E1547">
        <v>248</v>
      </c>
      <c r="F1547">
        <f>IF(IFERROR(VLOOKUP(E1547,Store_Showcase!B2:H144,{2}, FALSE), TRUE)=TRUE, IF(IFERROR(VLOOKUP(E1547,Store_SRP!B2:H110,{2}, FALSE), TRUE)=TRUE,VLOOKUP(E1547,Store_VAM!B2:H273,{2}, FALSE),VLOOKUP(E1547,Store_SRP!B2:H110,{2}, FALSE)), VLOOKUP(E1547,Store_Showcase!B2:H144,{2}, FALSE))</f>
      </c>
      <c r="G1547">
        <v>687770</v>
      </c>
      <c r="H1547" t="s">
        <v>1487</v>
      </c>
      <c r="I1547" s="8" t="s">
        <v>2006</v>
      </c>
      <c r="J1547" t="s">
        <v>493</v>
      </c>
      <c r="K1547" s="8">
        <f>IF(J1547="PCK", I1547, 0)</f>
      </c>
      <c r="L1547" s="8">
        <f>IF(J1547="KLS", I1547, IF(J1547="PCK", I1547*VLOOKUP(G1547,Sku_Consolidated!A2:U957,21, FALSE),I1547*VLOOKUP(G1547,Sku_Consolidated!A2:U957,21, FALSE)))</f>
      </c>
      <c r="M1547" s="8">
        <f>IF(J1547="PCS", I1547, 0)</f>
      </c>
      <c r="N1547" s="8" t="s">
        <v>3139</v>
      </c>
      <c r="O1547" s="8">
        <f>N1547 * VLOOKUP(E1547&amp;VLOOKUP(G1547,Sku_Consolidated!A2:Q957,17,FALSE),Sku_CommRate!A2:E1002, 5, FALSE)</f>
      </c>
      <c r="P1547" s="8">
        <f>N1547 - O1547</f>
      </c>
      <c r="Q1547">
        <f>VLOOKUP(G1547,Sku_Consolidated!A2:G957,7, FALSE)</f>
      </c>
      <c r="R1547">
        <f>IF(IFERROR(VLOOKUP(E1547,Store_Showcase!B2:H144,7, FALSE), TRUE)=TRUE, IF(IFERROR(VLOOKUP(E1547,Store_SRP!B2:H110,7, FALSE), TRUE)=TRUE,VLOOKUP(E1547,Store_VAM!B2:H273,7, FALSE),VLOOKUP(E1547,Store_SRP!B2:H110,7, FALSE)), VLOOKUP(E1547,Store_Showcase!B2:H144,7, FALSE))</f>
      </c>
      <c r="S1547">
        <f>IF(IFERROR(VLOOKUP(E1547,Store_Showcase!B2:I144,8, FALSE), TRUE)=TRUE, IF(IFERROR(VLOOKUP(E1547,Store_SRP!B2:I110,8, FALSE), TRUE)=TRUE,VLOOKUP(E1547,Store_VAM!B2:I273,8, FALSE),VLOOKUP(E1547,Store_SRP!B2:I110,8, FALSE)), VLOOKUP(E1547,Store_Showcase!B2:I144,8, FALSE))</f>
      </c>
      <c r="T1547">
        <f>VLOOKUP(G1547,Sku_Consolidated!A2:R957,18,FALSE)</f>
      </c>
      <c r="U1547">
        <v>4806532531526</v>
      </c>
      <c r="V1547">
        <f>IF(VLOOKUP(G1547,Sku_Consolidated!A2:S957,19,FALSE)="SHOWCASE", VLOOKUP(E1547,Store_Showcase!B2:L144,11, FALSE), IF(VLOOKUP(G1547,Sku_Consolidated!A2:S957,19,FALSE)="VAM",VLOOKUP(E1547,Store_VAM!B2:L273,11, FALSE),VLOOKUP(E1547,Store_SRP!B2:L110,11, FALSE)))</f>
      </c>
      <c r="W1547">
        <f>VLOOKUP(G1547,Sku_Consolidated!A2:W957,11,FALSE)</f>
      </c>
      <c r="X1547">
        <f>VLOOKUP(G1547,Sku_Consolidated!A2:H957,8,FALSE)</f>
      </c>
      <c r="Y1547">
        <f>VLOOKUP(G1547,Sku_Consolidated!A2:I957,9,FALSE)</f>
      </c>
      <c r="Z1547" t="s">
        <v>38</v>
      </c>
      <c r="AA1547">
        <f>VLOOKUP(G1547,Sku_Consolidated!A2:E957,5,FALSE)</f>
      </c>
      <c r="AB1547">
        <f>IF(VLOOKUP(G1547,Sku_Consolidated!A2:S957,19,FALSE)="SHOWCASE", VLOOKUP(E1547,Store_Showcase!B2:N144,13, FALSE), IF(VLOOKUP(G1547,Sku_Consolidated!A2:S957,19,FALSE)="VAM",VLOOKUP(E1547,Store_VAM!B2:N273,13, FALSE),VLOOKUP(E1547,Store_SRP!B2:N110,13, FALSE)))</f>
      </c>
      <c r="AC1547">
        <f>IF(IFERROR(AB1547,TRUE)=TRUE, "-","OK")</f>
      </c>
      <c r="AD1547" s="8" t="s">
        <v>3140</v>
      </c>
      <c r="AE1547" s="8" t="s">
        <v>3141</v>
      </c>
      <c r="AF1547">
        <f>IF(IFERROR(VLOOKUP(E1547,Store_Showcase!B2:H144,{5}, FALSE), TRUE)=TRUE, IF(IFERROR(VLOOKUP(E1547,Store_SRP!B2:H110,{5}, FALSE), TRUE)=TRUE,VLOOKUP(E1547,Store_VAM!B2:H273,{5}, FALSE),VLOOKUP(E1547,Store_SRP!B2:H110,{5}, FALSE)), VLOOKUP(E1547,Store_Showcase!B2:H144,{5}, FALSE))</f>
      </c>
      <c r="AG1547">
        <f>IF(IFERROR(VLOOKUP(E1547,Store_Showcase!B2:H144,{6}, FALSE), TRUE)=TRUE, IF(IFERROR(VLOOKUP(E1547,Store_SRP!B2:H110,{6}, FALSE), TRUE)=TRUE,VLOOKUP(E1547,Store_VAM!B2:H273,{6}, FALSE),VLOOKUP(E1547,Store_SRP!B2:H110,{6}, FALSE)), VLOOKUP(E1547,Store_Showcase!B2:H144,{6}, FALSE))</f>
      </c>
      <c r="AH1547">
        <f>VLOOKUP(G1547,Sku_Consolidated!A2:R957,18,FALSE)</f>
      </c>
      <c r="AI1547">
        <f>VLOOKUP(G1547,Sku_Consolidated!A2:S957,19,FALSE)</f>
      </c>
      <c r="AJ1547">
        <f>VLOOKUP(G1547,Sku_Consolidated!A2:T957,20,FALSE)</f>
      </c>
    </row>
    <row r="1548" spans="1:36" x14ac:dyDescent="0.25">
      <c r="A1548">
        <v>2024</v>
      </c>
      <c r="B1548" t="s">
        <v>31</v>
      </c>
      <c r="C1548" t="s">
        <v>32</v>
      </c>
      <c r="D1548" t="s">
        <v>33</v>
      </c>
      <c r="E1548">
        <v>457</v>
      </c>
      <c r="F1548">
        <f>IF(IFERROR(VLOOKUP(E1548,Store_Showcase!B2:H144,{2}, FALSE), TRUE)=TRUE, IF(IFERROR(VLOOKUP(E1548,Store_SRP!B2:H110,{2}, FALSE), TRUE)=TRUE,VLOOKUP(E1548,Store_VAM!B2:H273,{2}, FALSE),VLOOKUP(E1548,Store_SRP!B2:H110,{2}, FALSE)), VLOOKUP(E1548,Store_Showcase!B2:H144,{2}, FALSE))</f>
      </c>
      <c r="G1548">
        <v>687770</v>
      </c>
      <c r="H1548" t="s">
        <v>1487</v>
      </c>
      <c r="I1548" s="8" t="s">
        <v>2006</v>
      </c>
      <c r="J1548" t="s">
        <v>493</v>
      </c>
      <c r="K1548" s="8">
        <f>IF(J1548="PCK", I1548, 0)</f>
      </c>
      <c r="L1548" s="8">
        <f>IF(J1548="KLS", I1548, IF(J1548="PCK", I1548*VLOOKUP(G1548,Sku_Consolidated!A2:U957,21, FALSE),I1548*VLOOKUP(G1548,Sku_Consolidated!A2:U957,21, FALSE)))</f>
      </c>
      <c r="M1548" s="8">
        <f>IF(J1548="PCS", I1548, 0)</f>
      </c>
      <c r="N1548" s="8" t="s">
        <v>3139</v>
      </c>
      <c r="O1548" s="8">
        <f>N1548 * VLOOKUP(E1548&amp;VLOOKUP(G1548,Sku_Consolidated!A2:Q957,17,FALSE),Sku_CommRate!A2:E1002, 5, FALSE)</f>
      </c>
      <c r="P1548" s="8">
        <f>N1548 - O1548</f>
      </c>
      <c r="Q1548">
        <f>VLOOKUP(G1548,Sku_Consolidated!A2:G957,7, FALSE)</f>
      </c>
      <c r="R1548">
        <f>IF(IFERROR(VLOOKUP(E1548,Store_Showcase!B2:H144,7, FALSE), TRUE)=TRUE, IF(IFERROR(VLOOKUP(E1548,Store_SRP!B2:H110,7, FALSE), TRUE)=TRUE,VLOOKUP(E1548,Store_VAM!B2:H273,7, FALSE),VLOOKUP(E1548,Store_SRP!B2:H110,7, FALSE)), VLOOKUP(E1548,Store_Showcase!B2:H144,7, FALSE))</f>
      </c>
      <c r="S1548">
        <f>IF(IFERROR(VLOOKUP(E1548,Store_Showcase!B2:I144,8, FALSE), TRUE)=TRUE, IF(IFERROR(VLOOKUP(E1548,Store_SRP!B2:I110,8, FALSE), TRUE)=TRUE,VLOOKUP(E1548,Store_VAM!B2:I273,8, FALSE),VLOOKUP(E1548,Store_SRP!B2:I110,8, FALSE)), VLOOKUP(E1548,Store_Showcase!B2:I144,8, FALSE))</f>
      </c>
      <c r="T1548">
        <f>VLOOKUP(G1548,Sku_Consolidated!A2:R957,18,FALSE)</f>
      </c>
      <c r="U1548">
        <v>4806532531526</v>
      </c>
      <c r="V1548">
        <f>IF(VLOOKUP(G1548,Sku_Consolidated!A2:S957,19,FALSE)="SHOWCASE", VLOOKUP(E1548,Store_Showcase!B2:L144,11, FALSE), IF(VLOOKUP(G1548,Sku_Consolidated!A2:S957,19,FALSE)="VAM",VLOOKUP(E1548,Store_VAM!B2:L273,11, FALSE),VLOOKUP(E1548,Store_SRP!B2:L110,11, FALSE)))</f>
      </c>
      <c r="W1548">
        <f>VLOOKUP(G1548,Sku_Consolidated!A2:W957,11,FALSE)</f>
      </c>
      <c r="X1548">
        <f>VLOOKUP(G1548,Sku_Consolidated!A2:H957,8,FALSE)</f>
      </c>
      <c r="Y1548">
        <f>VLOOKUP(G1548,Sku_Consolidated!A2:I957,9,FALSE)</f>
      </c>
      <c r="Z1548" t="s">
        <v>38</v>
      </c>
      <c r="AA1548">
        <f>VLOOKUP(G1548,Sku_Consolidated!A2:E957,5,FALSE)</f>
      </c>
      <c r="AB1548">
        <f>IF(VLOOKUP(G1548,Sku_Consolidated!A2:S957,19,FALSE)="SHOWCASE", VLOOKUP(E1548,Store_Showcase!B2:N144,13, FALSE), IF(VLOOKUP(G1548,Sku_Consolidated!A2:S957,19,FALSE)="VAM",VLOOKUP(E1548,Store_VAM!B2:N273,13, FALSE),VLOOKUP(E1548,Store_SRP!B2:N110,13, FALSE)))</f>
      </c>
      <c r="AC1548">
        <f>IF(IFERROR(AB1548,TRUE)=TRUE, "-","OK")</f>
      </c>
      <c r="AD1548" s="8" t="s">
        <v>3140</v>
      </c>
      <c r="AE1548" s="8" t="s">
        <v>3141</v>
      </c>
      <c r="AF1548">
        <f>IF(IFERROR(VLOOKUP(E1548,Store_Showcase!B2:H144,{5}, FALSE), TRUE)=TRUE, IF(IFERROR(VLOOKUP(E1548,Store_SRP!B2:H110,{5}, FALSE), TRUE)=TRUE,VLOOKUP(E1548,Store_VAM!B2:H273,{5}, FALSE),VLOOKUP(E1548,Store_SRP!B2:H110,{5}, FALSE)), VLOOKUP(E1548,Store_Showcase!B2:H144,{5}, FALSE))</f>
      </c>
      <c r="AG1548">
        <f>IF(IFERROR(VLOOKUP(E1548,Store_Showcase!B2:H144,{6}, FALSE), TRUE)=TRUE, IF(IFERROR(VLOOKUP(E1548,Store_SRP!B2:H110,{6}, FALSE), TRUE)=TRUE,VLOOKUP(E1548,Store_VAM!B2:H273,{6}, FALSE),VLOOKUP(E1548,Store_SRP!B2:H110,{6}, FALSE)), VLOOKUP(E1548,Store_Showcase!B2:H144,{6}, FALSE))</f>
      </c>
      <c r="AH1548">
        <f>VLOOKUP(G1548,Sku_Consolidated!A2:R957,18,FALSE)</f>
      </c>
      <c r="AI1548">
        <f>VLOOKUP(G1548,Sku_Consolidated!A2:S957,19,FALSE)</f>
      </c>
      <c r="AJ1548">
        <f>VLOOKUP(G1548,Sku_Consolidated!A2:T957,20,FALSE)</f>
      </c>
    </row>
    <row r="1549" spans="1:36" x14ac:dyDescent="0.25">
      <c r="A1549">
        <v>2024</v>
      </c>
      <c r="B1549" t="s">
        <v>31</v>
      </c>
      <c r="C1549" t="s">
        <v>32</v>
      </c>
      <c r="D1549" t="s">
        <v>33</v>
      </c>
      <c r="E1549">
        <v>701</v>
      </c>
      <c r="F1549">
        <f>IF(IFERROR(VLOOKUP(E1549,Store_Showcase!B2:H144,{2}, FALSE), TRUE)=TRUE, IF(IFERROR(VLOOKUP(E1549,Store_SRP!B2:H110,{2}, FALSE), TRUE)=TRUE,VLOOKUP(E1549,Store_VAM!B2:H273,{2}, FALSE),VLOOKUP(E1549,Store_SRP!B2:H110,{2}, FALSE)), VLOOKUP(E1549,Store_Showcase!B2:H144,{2}, FALSE))</f>
      </c>
      <c r="G1549">
        <v>687770</v>
      </c>
      <c r="H1549" t="s">
        <v>1487</v>
      </c>
      <c r="I1549" s="8" t="s">
        <v>2006</v>
      </c>
      <c r="J1549" t="s">
        <v>493</v>
      </c>
      <c r="K1549" s="8">
        <f>IF(J1549="PCK", I1549, 0)</f>
      </c>
      <c r="L1549" s="8">
        <f>IF(J1549="KLS", I1549, IF(J1549="PCK", I1549*VLOOKUP(G1549,Sku_Consolidated!A2:U957,21, FALSE),I1549*VLOOKUP(G1549,Sku_Consolidated!A2:U957,21, FALSE)))</f>
      </c>
      <c r="M1549" s="8">
        <f>IF(J1549="PCS", I1549, 0)</f>
      </c>
      <c r="N1549" s="8" t="s">
        <v>3139</v>
      </c>
      <c r="O1549" s="8">
        <f>N1549 * VLOOKUP(E1549&amp;VLOOKUP(G1549,Sku_Consolidated!A2:Q957,17,FALSE),Sku_CommRate!A2:E1002, 5, FALSE)</f>
      </c>
      <c r="P1549" s="8">
        <f>N1549 - O1549</f>
      </c>
      <c r="Q1549">
        <f>VLOOKUP(G1549,Sku_Consolidated!A2:G957,7, FALSE)</f>
      </c>
      <c r="R1549">
        <f>IF(IFERROR(VLOOKUP(E1549,Store_Showcase!B2:H144,7, FALSE), TRUE)=TRUE, IF(IFERROR(VLOOKUP(E1549,Store_SRP!B2:H110,7, FALSE), TRUE)=TRUE,VLOOKUP(E1549,Store_VAM!B2:H273,7, FALSE),VLOOKUP(E1549,Store_SRP!B2:H110,7, FALSE)), VLOOKUP(E1549,Store_Showcase!B2:H144,7, FALSE))</f>
      </c>
      <c r="S1549">
        <f>IF(IFERROR(VLOOKUP(E1549,Store_Showcase!B2:I144,8, FALSE), TRUE)=TRUE, IF(IFERROR(VLOOKUP(E1549,Store_SRP!B2:I110,8, FALSE), TRUE)=TRUE,VLOOKUP(E1549,Store_VAM!B2:I273,8, FALSE),VLOOKUP(E1549,Store_SRP!B2:I110,8, FALSE)), VLOOKUP(E1549,Store_Showcase!B2:I144,8, FALSE))</f>
      </c>
      <c r="T1549">
        <f>VLOOKUP(G1549,Sku_Consolidated!A2:R957,18,FALSE)</f>
      </c>
      <c r="U1549">
        <v>4806532531526</v>
      </c>
      <c r="V1549">
        <f>IF(VLOOKUP(G1549,Sku_Consolidated!A2:S957,19,FALSE)="SHOWCASE", VLOOKUP(E1549,Store_Showcase!B2:L144,11, FALSE), IF(VLOOKUP(G1549,Sku_Consolidated!A2:S957,19,FALSE)="VAM",VLOOKUP(E1549,Store_VAM!B2:L273,11, FALSE),VLOOKUP(E1549,Store_SRP!B2:L110,11, FALSE)))</f>
      </c>
      <c r="W1549">
        <f>VLOOKUP(G1549,Sku_Consolidated!A2:W957,11,FALSE)</f>
      </c>
      <c r="X1549">
        <f>VLOOKUP(G1549,Sku_Consolidated!A2:H957,8,FALSE)</f>
      </c>
      <c r="Y1549">
        <f>VLOOKUP(G1549,Sku_Consolidated!A2:I957,9,FALSE)</f>
      </c>
      <c r="Z1549" t="s">
        <v>38</v>
      </c>
      <c r="AA1549">
        <f>VLOOKUP(G1549,Sku_Consolidated!A2:E957,5,FALSE)</f>
      </c>
      <c r="AB1549">
        <f>IF(VLOOKUP(G1549,Sku_Consolidated!A2:S957,19,FALSE)="SHOWCASE", VLOOKUP(E1549,Store_Showcase!B2:N144,13, FALSE), IF(VLOOKUP(G1549,Sku_Consolidated!A2:S957,19,FALSE)="VAM",VLOOKUP(E1549,Store_VAM!B2:N273,13, FALSE),VLOOKUP(E1549,Store_SRP!B2:N110,13, FALSE)))</f>
      </c>
      <c r="AC1549">
        <f>IF(IFERROR(AB1549,TRUE)=TRUE, "-","OK")</f>
      </c>
      <c r="AD1549" s="8" t="s">
        <v>3140</v>
      </c>
      <c r="AE1549" s="8" t="s">
        <v>3141</v>
      </c>
      <c r="AF1549">
        <f>IF(IFERROR(VLOOKUP(E1549,Store_Showcase!B2:H144,{5}, FALSE), TRUE)=TRUE, IF(IFERROR(VLOOKUP(E1549,Store_SRP!B2:H110,{5}, FALSE), TRUE)=TRUE,VLOOKUP(E1549,Store_VAM!B2:H273,{5}, FALSE),VLOOKUP(E1549,Store_SRP!B2:H110,{5}, FALSE)), VLOOKUP(E1549,Store_Showcase!B2:H144,{5}, FALSE))</f>
      </c>
      <c r="AG1549">
        <f>IF(IFERROR(VLOOKUP(E1549,Store_Showcase!B2:H144,{6}, FALSE), TRUE)=TRUE, IF(IFERROR(VLOOKUP(E1549,Store_SRP!B2:H110,{6}, FALSE), TRUE)=TRUE,VLOOKUP(E1549,Store_VAM!B2:H273,{6}, FALSE),VLOOKUP(E1549,Store_SRP!B2:H110,{6}, FALSE)), VLOOKUP(E1549,Store_Showcase!B2:H144,{6}, FALSE))</f>
      </c>
      <c r="AH1549">
        <f>VLOOKUP(G1549,Sku_Consolidated!A2:R957,18,FALSE)</f>
      </c>
      <c r="AI1549">
        <f>VLOOKUP(G1549,Sku_Consolidated!A2:S957,19,FALSE)</f>
      </c>
      <c r="AJ1549">
        <f>VLOOKUP(G1549,Sku_Consolidated!A2:T957,20,FALSE)</f>
      </c>
    </row>
    <row r="1550" spans="1:36" x14ac:dyDescent="0.25">
      <c r="A1550">
        <v>2024</v>
      </c>
      <c r="B1550" t="s">
        <v>31</v>
      </c>
      <c r="C1550" t="s">
        <v>32</v>
      </c>
      <c r="D1550" t="s">
        <v>33</v>
      </c>
      <c r="E1550">
        <v>402</v>
      </c>
      <c r="F1550">
        <f>IF(IFERROR(VLOOKUP(E1550,Store_Showcase!B2:H144,{2}, FALSE), TRUE)=TRUE, IF(IFERROR(VLOOKUP(E1550,Store_SRP!B2:H110,{2}, FALSE), TRUE)=TRUE,VLOOKUP(E1550,Store_VAM!B2:H273,{2}, FALSE),VLOOKUP(E1550,Store_SRP!B2:H110,{2}, FALSE)), VLOOKUP(E1550,Store_Showcase!B2:H144,{2}, FALSE))</f>
      </c>
      <c r="G1550">
        <v>656325</v>
      </c>
      <c r="H1550" t="s">
        <v>474</v>
      </c>
      <c r="I1550" s="8" t="s">
        <v>3053</v>
      </c>
      <c r="J1550" t="s">
        <v>36</v>
      </c>
      <c r="K1550" s="8">
        <f>IF(J1550="PCK", I1550, 0)</f>
      </c>
      <c r="L1550" s="8">
        <f>IF(J1550="KLS", I1550, IF(J1550="PCK", I1550*VLOOKUP(G1550,Sku_Consolidated!A2:U957,21, FALSE),I1550*VLOOKUP(G1550,Sku_Consolidated!A2:U957,21, FALSE)))</f>
      </c>
      <c r="M1550" s="8">
        <f>IF(J1550="PCS", I1550, 0)</f>
      </c>
      <c r="N1550" s="8" t="s">
        <v>3142</v>
      </c>
      <c r="O1550" s="8">
        <f>N1550 * VLOOKUP(E1550&amp;VLOOKUP(G1550,Sku_Consolidated!A2:Q957,17,FALSE),Sku_CommRate!A2:E1002, 5, FALSE)</f>
      </c>
      <c r="P1550" s="8">
        <f>N1550 - O1550</f>
      </c>
      <c r="Q1550">
        <f>VLOOKUP(G1550,Sku_Consolidated!A2:G957,7, FALSE)</f>
      </c>
      <c r="R1550">
        <f>IF(IFERROR(VLOOKUP(E1550,Store_Showcase!B2:H144,7, FALSE), TRUE)=TRUE, IF(IFERROR(VLOOKUP(E1550,Store_SRP!B2:H110,7, FALSE), TRUE)=TRUE,VLOOKUP(E1550,Store_VAM!B2:H273,7, FALSE),VLOOKUP(E1550,Store_SRP!B2:H110,7, FALSE)), VLOOKUP(E1550,Store_Showcase!B2:H144,7, FALSE))</f>
      </c>
      <c r="S1550">
        <f>IF(IFERROR(VLOOKUP(E1550,Store_Showcase!B2:I144,8, FALSE), TRUE)=TRUE, IF(IFERROR(VLOOKUP(E1550,Store_SRP!B2:I110,8, FALSE), TRUE)=TRUE,VLOOKUP(E1550,Store_VAM!B2:I273,8, FALSE),VLOOKUP(E1550,Store_SRP!B2:I110,8, FALSE)), VLOOKUP(E1550,Store_Showcase!B2:I144,8, FALSE))</f>
      </c>
      <c r="T1550">
        <f>VLOOKUP(G1550,Sku_Consolidated!A2:R957,18,FALSE)</f>
      </c>
      <c r="U1550">
        <v>6778</v>
      </c>
      <c r="V1550">
        <f>IF(VLOOKUP(G1550,Sku_Consolidated!A2:S957,19,FALSE)="SHOWCASE", VLOOKUP(E1550,Store_Showcase!B2:L144,11, FALSE), IF(VLOOKUP(G1550,Sku_Consolidated!A2:S957,19,FALSE)="VAM",VLOOKUP(E1550,Store_VAM!B2:L273,11, FALSE),VLOOKUP(E1550,Store_SRP!B2:L110,11, FALSE)))</f>
      </c>
      <c r="W1550">
        <f>VLOOKUP(G1550,Sku_Consolidated!A2:W957,11,FALSE)</f>
      </c>
      <c r="X1550">
        <f>VLOOKUP(G1550,Sku_Consolidated!A2:H957,8,FALSE)</f>
      </c>
      <c r="Y1550">
        <f>VLOOKUP(G1550,Sku_Consolidated!A2:I957,9,FALSE)</f>
      </c>
      <c r="Z1550" t="s">
        <v>38</v>
      </c>
      <c r="AA1550">
        <f>VLOOKUP(G1550,Sku_Consolidated!A2:E957,5,FALSE)</f>
      </c>
      <c r="AB1550">
        <f>IF(VLOOKUP(G1550,Sku_Consolidated!A2:S957,19,FALSE)="SHOWCASE", VLOOKUP(E1550,Store_Showcase!B2:N144,13, FALSE), IF(VLOOKUP(G1550,Sku_Consolidated!A2:S957,19,FALSE)="VAM",VLOOKUP(E1550,Store_VAM!B2:N273,13, FALSE),VLOOKUP(E1550,Store_SRP!B2:N110,13, FALSE)))</f>
      </c>
      <c r="AC1550">
        <f>IF(IFERROR(AB1550,TRUE)=TRUE, "-","OK")</f>
      </c>
      <c r="AD1550" s="8" t="s">
        <v>3143</v>
      </c>
      <c r="AE1550" s="8" t="s">
        <v>3144</v>
      </c>
      <c r="AF1550">
        <f>IF(IFERROR(VLOOKUP(E1550,Store_Showcase!B2:H144,{5}, FALSE), TRUE)=TRUE, IF(IFERROR(VLOOKUP(E1550,Store_SRP!B2:H110,{5}, FALSE), TRUE)=TRUE,VLOOKUP(E1550,Store_VAM!B2:H273,{5}, FALSE),VLOOKUP(E1550,Store_SRP!B2:H110,{5}, FALSE)), VLOOKUP(E1550,Store_Showcase!B2:H144,{5}, FALSE))</f>
      </c>
      <c r="AG1550">
        <f>IF(IFERROR(VLOOKUP(E1550,Store_Showcase!B2:H144,{6}, FALSE), TRUE)=TRUE, IF(IFERROR(VLOOKUP(E1550,Store_SRP!B2:H110,{6}, FALSE), TRUE)=TRUE,VLOOKUP(E1550,Store_VAM!B2:H273,{6}, FALSE),VLOOKUP(E1550,Store_SRP!B2:H110,{6}, FALSE)), VLOOKUP(E1550,Store_Showcase!B2:H144,{6}, FALSE))</f>
      </c>
      <c r="AH1550">
        <f>VLOOKUP(G1550,Sku_Consolidated!A2:R957,18,FALSE)</f>
      </c>
      <c r="AI1550">
        <f>VLOOKUP(G1550,Sku_Consolidated!A2:S957,19,FALSE)</f>
      </c>
      <c r="AJ1550">
        <f>VLOOKUP(G1550,Sku_Consolidated!A2:T957,20,FALSE)</f>
      </c>
    </row>
    <row r="1551" spans="1:36" x14ac:dyDescent="0.25">
      <c r="A1551">
        <v>2024</v>
      </c>
      <c r="B1551" t="s">
        <v>31</v>
      </c>
      <c r="C1551" t="s">
        <v>32</v>
      </c>
      <c r="D1551" t="s">
        <v>33</v>
      </c>
      <c r="E1551">
        <v>717</v>
      </c>
      <c r="F1551">
        <f>IF(IFERROR(VLOOKUP(E1551,Store_Showcase!B2:H144,{2}, FALSE), TRUE)=TRUE, IF(IFERROR(VLOOKUP(E1551,Store_SRP!B2:H110,{2}, FALSE), TRUE)=TRUE,VLOOKUP(E1551,Store_VAM!B2:H273,{2}, FALSE),VLOOKUP(E1551,Store_SRP!B2:H110,{2}, FALSE)), VLOOKUP(E1551,Store_Showcase!B2:H144,{2}, FALSE))</f>
      </c>
      <c r="G1551">
        <v>659592</v>
      </c>
      <c r="H1551" t="s">
        <v>2019</v>
      </c>
      <c r="I1551" s="8" t="s">
        <v>3145</v>
      </c>
      <c r="J1551" t="s">
        <v>36</v>
      </c>
      <c r="K1551" s="8">
        <f>IF(J1551="PCK", I1551, 0)</f>
      </c>
      <c r="L1551" s="8">
        <f>IF(J1551="KLS", I1551, IF(J1551="PCK", I1551*VLOOKUP(G1551,Sku_Consolidated!A2:U957,21, FALSE),I1551*VLOOKUP(G1551,Sku_Consolidated!A2:U957,21, FALSE)))</f>
      </c>
      <c r="M1551" s="8">
        <f>IF(J1551="PCS", I1551, 0)</f>
      </c>
      <c r="N1551" s="8" t="s">
        <v>3146</v>
      </c>
      <c r="O1551" s="8">
        <f>N1551 * VLOOKUP(E1551&amp;VLOOKUP(G1551,Sku_Consolidated!A2:Q957,17,FALSE),Sku_CommRate!A2:E1002, 5, FALSE)</f>
      </c>
      <c r="P1551" s="8">
        <f>N1551 - O1551</f>
      </c>
      <c r="Q1551">
        <f>VLOOKUP(G1551,Sku_Consolidated!A2:G957,7, FALSE)</f>
      </c>
      <c r="R1551">
        <f>IF(IFERROR(VLOOKUP(E1551,Store_Showcase!B2:H144,7, FALSE), TRUE)=TRUE, IF(IFERROR(VLOOKUP(E1551,Store_SRP!B2:H110,7, FALSE), TRUE)=TRUE,VLOOKUP(E1551,Store_VAM!B2:H273,7, FALSE),VLOOKUP(E1551,Store_SRP!B2:H110,7, FALSE)), VLOOKUP(E1551,Store_Showcase!B2:H144,7, FALSE))</f>
      </c>
      <c r="S1551">
        <f>IF(IFERROR(VLOOKUP(E1551,Store_Showcase!B2:I144,8, FALSE), TRUE)=TRUE, IF(IFERROR(VLOOKUP(E1551,Store_SRP!B2:I110,8, FALSE), TRUE)=TRUE,VLOOKUP(E1551,Store_VAM!B2:I273,8, FALSE),VLOOKUP(E1551,Store_SRP!B2:I110,8, FALSE)), VLOOKUP(E1551,Store_Showcase!B2:I144,8, FALSE))</f>
      </c>
      <c r="T1551">
        <f>VLOOKUP(G1551,Sku_Consolidated!A2:R957,18,FALSE)</f>
      </c>
      <c r="U1551">
        <v>7365</v>
      </c>
      <c r="V1551">
        <f>IF(VLOOKUP(G1551,Sku_Consolidated!A2:S957,19,FALSE)="SHOWCASE", VLOOKUP(E1551,Store_Showcase!B2:L144,11, FALSE), IF(VLOOKUP(G1551,Sku_Consolidated!A2:S957,19,FALSE)="VAM",VLOOKUP(E1551,Store_VAM!B2:L273,11, FALSE),VLOOKUP(E1551,Store_SRP!B2:L110,11, FALSE)))</f>
      </c>
      <c r="W1551">
        <f>VLOOKUP(G1551,Sku_Consolidated!A2:W957,11,FALSE)</f>
      </c>
      <c r="X1551">
        <f>VLOOKUP(G1551,Sku_Consolidated!A2:H957,8,FALSE)</f>
      </c>
      <c r="Y1551">
        <f>VLOOKUP(G1551,Sku_Consolidated!A2:I957,9,FALSE)</f>
      </c>
      <c r="Z1551" t="s">
        <v>38</v>
      </c>
      <c r="AA1551">
        <f>VLOOKUP(G1551,Sku_Consolidated!A2:E957,5,FALSE)</f>
      </c>
      <c r="AB1551">
        <f>IF(VLOOKUP(G1551,Sku_Consolidated!A2:S957,19,FALSE)="SHOWCASE", VLOOKUP(E1551,Store_Showcase!B2:N144,13, FALSE), IF(VLOOKUP(G1551,Sku_Consolidated!A2:S957,19,FALSE)="VAM",VLOOKUP(E1551,Store_VAM!B2:N273,13, FALSE),VLOOKUP(E1551,Store_SRP!B2:N110,13, FALSE)))</f>
      </c>
      <c r="AC1551">
        <f>IF(IFERROR(AB1551,TRUE)=TRUE, "-","OK")</f>
      </c>
      <c r="AD1551" s="8" t="s">
        <v>3146</v>
      </c>
      <c r="AE1551" s="8" t="s">
        <v>39</v>
      </c>
      <c r="AF1551">
        <f>IF(IFERROR(VLOOKUP(E1551,Store_Showcase!B2:H144,{5}, FALSE), TRUE)=TRUE, IF(IFERROR(VLOOKUP(E1551,Store_SRP!B2:H110,{5}, FALSE), TRUE)=TRUE,VLOOKUP(E1551,Store_VAM!B2:H273,{5}, FALSE),VLOOKUP(E1551,Store_SRP!B2:H110,{5}, FALSE)), VLOOKUP(E1551,Store_Showcase!B2:H144,{5}, FALSE))</f>
      </c>
      <c r="AG1551">
        <f>IF(IFERROR(VLOOKUP(E1551,Store_Showcase!B2:H144,{6}, FALSE), TRUE)=TRUE, IF(IFERROR(VLOOKUP(E1551,Store_SRP!B2:H110,{6}, FALSE), TRUE)=TRUE,VLOOKUP(E1551,Store_VAM!B2:H273,{6}, FALSE),VLOOKUP(E1551,Store_SRP!B2:H110,{6}, FALSE)), VLOOKUP(E1551,Store_Showcase!B2:H144,{6}, FALSE))</f>
      </c>
      <c r="AH1551">
        <f>VLOOKUP(G1551,Sku_Consolidated!A2:R957,18,FALSE)</f>
      </c>
      <c r="AI1551">
        <f>VLOOKUP(G1551,Sku_Consolidated!A2:S957,19,FALSE)</f>
      </c>
      <c r="AJ1551">
        <f>VLOOKUP(G1551,Sku_Consolidated!A2:T957,20,FALSE)</f>
      </c>
    </row>
    <row r="1552" spans="1:36" x14ac:dyDescent="0.25">
      <c r="A1552">
        <v>2024</v>
      </c>
      <c r="B1552" t="s">
        <v>31</v>
      </c>
      <c r="C1552" t="s">
        <v>32</v>
      </c>
      <c r="D1552" t="s">
        <v>33</v>
      </c>
      <c r="E1552">
        <v>4005</v>
      </c>
      <c r="F1552">
        <f>IF(IFERROR(VLOOKUP(E1552,Store_Showcase!B2:H144,{2}, FALSE), TRUE)=TRUE, IF(IFERROR(VLOOKUP(E1552,Store_SRP!B2:H110,{2}, FALSE), TRUE)=TRUE,VLOOKUP(E1552,Store_VAM!B2:H273,{2}, FALSE),VLOOKUP(E1552,Store_SRP!B2:H110,{2}, FALSE)), VLOOKUP(E1552,Store_Showcase!B2:H144,{2}, FALSE))</f>
      </c>
      <c r="G1552">
        <v>659598</v>
      </c>
      <c r="H1552" t="s">
        <v>2218</v>
      </c>
      <c r="I1552" s="8" t="s">
        <v>3147</v>
      </c>
      <c r="J1552" t="s">
        <v>36</v>
      </c>
      <c r="K1552" s="8">
        <f>IF(J1552="PCK", I1552, 0)</f>
      </c>
      <c r="L1552" s="8">
        <f>IF(J1552="KLS", I1552, IF(J1552="PCK", I1552*VLOOKUP(G1552,Sku_Consolidated!A2:U957,21, FALSE),I1552*VLOOKUP(G1552,Sku_Consolidated!A2:U957,21, FALSE)))</f>
      </c>
      <c r="M1552" s="8">
        <f>IF(J1552="PCS", I1552, 0)</f>
      </c>
      <c r="N1552" s="8" t="s">
        <v>3148</v>
      </c>
      <c r="O1552" s="8">
        <f>N1552 * VLOOKUP(E1552&amp;VLOOKUP(G1552,Sku_Consolidated!A2:Q957,17,FALSE),Sku_CommRate!A2:E1002, 5, FALSE)</f>
      </c>
      <c r="P1552" s="8">
        <f>N1552 - O1552</f>
      </c>
      <c r="Q1552">
        <f>VLOOKUP(G1552,Sku_Consolidated!A2:G957,7, FALSE)</f>
      </c>
      <c r="R1552">
        <f>IF(IFERROR(VLOOKUP(E1552,Store_Showcase!B2:H144,7, FALSE), TRUE)=TRUE, IF(IFERROR(VLOOKUP(E1552,Store_SRP!B2:H110,7, FALSE), TRUE)=TRUE,VLOOKUP(E1552,Store_VAM!B2:H273,7, FALSE),VLOOKUP(E1552,Store_SRP!B2:H110,7, FALSE)), VLOOKUP(E1552,Store_Showcase!B2:H144,7, FALSE))</f>
      </c>
      <c r="S1552">
        <f>IF(IFERROR(VLOOKUP(E1552,Store_Showcase!B2:I144,8, FALSE), TRUE)=TRUE, IF(IFERROR(VLOOKUP(E1552,Store_SRP!B2:I110,8, FALSE), TRUE)=TRUE,VLOOKUP(E1552,Store_VAM!B2:I273,8, FALSE),VLOOKUP(E1552,Store_SRP!B2:I110,8, FALSE)), VLOOKUP(E1552,Store_Showcase!B2:I144,8, FALSE))</f>
      </c>
      <c r="T1552">
        <f>VLOOKUP(G1552,Sku_Consolidated!A2:R957,18,FALSE)</f>
      </c>
      <c r="U1552">
        <v>7369</v>
      </c>
      <c r="V1552">
        <f>IF(VLOOKUP(G1552,Sku_Consolidated!A2:S957,19,FALSE)="SHOWCASE", VLOOKUP(E1552,Store_Showcase!B2:L144,11, FALSE), IF(VLOOKUP(G1552,Sku_Consolidated!A2:S957,19,FALSE)="VAM",VLOOKUP(E1552,Store_VAM!B2:L273,11, FALSE),VLOOKUP(E1552,Store_SRP!B2:L110,11, FALSE)))</f>
      </c>
      <c r="W1552">
        <f>VLOOKUP(G1552,Sku_Consolidated!A2:W957,11,FALSE)</f>
      </c>
      <c r="X1552">
        <f>VLOOKUP(G1552,Sku_Consolidated!A2:H957,8,FALSE)</f>
      </c>
      <c r="Y1552">
        <f>VLOOKUP(G1552,Sku_Consolidated!A2:I957,9,FALSE)</f>
      </c>
      <c r="Z1552" t="s">
        <v>38</v>
      </c>
      <c r="AA1552">
        <f>VLOOKUP(G1552,Sku_Consolidated!A2:E957,5,FALSE)</f>
      </c>
      <c r="AB1552">
        <f>IF(VLOOKUP(G1552,Sku_Consolidated!A2:S957,19,FALSE)="SHOWCASE", VLOOKUP(E1552,Store_Showcase!B2:N144,13, FALSE), IF(VLOOKUP(G1552,Sku_Consolidated!A2:S957,19,FALSE)="VAM",VLOOKUP(E1552,Store_VAM!B2:N273,13, FALSE),VLOOKUP(E1552,Store_SRP!B2:N110,13, FALSE)))</f>
      </c>
      <c r="AC1552">
        <f>IF(IFERROR(AB1552,TRUE)=TRUE, "-","OK")</f>
      </c>
      <c r="AD1552" s="8" t="s">
        <v>3148</v>
      </c>
      <c r="AE1552" s="8" t="s">
        <v>39</v>
      </c>
      <c r="AF1552">
        <f>IF(IFERROR(VLOOKUP(E1552,Store_Showcase!B2:H144,{5}, FALSE), TRUE)=TRUE, IF(IFERROR(VLOOKUP(E1552,Store_SRP!B2:H110,{5}, FALSE), TRUE)=TRUE,VLOOKUP(E1552,Store_VAM!B2:H273,{5}, FALSE),VLOOKUP(E1552,Store_SRP!B2:H110,{5}, FALSE)), VLOOKUP(E1552,Store_Showcase!B2:H144,{5}, FALSE))</f>
      </c>
      <c r="AG1552">
        <f>IF(IFERROR(VLOOKUP(E1552,Store_Showcase!B2:H144,{6}, FALSE), TRUE)=TRUE, IF(IFERROR(VLOOKUP(E1552,Store_SRP!B2:H110,{6}, FALSE), TRUE)=TRUE,VLOOKUP(E1552,Store_VAM!B2:H273,{6}, FALSE),VLOOKUP(E1552,Store_SRP!B2:H110,{6}, FALSE)), VLOOKUP(E1552,Store_Showcase!B2:H144,{6}, FALSE))</f>
      </c>
      <c r="AH1552">
        <f>VLOOKUP(G1552,Sku_Consolidated!A2:R957,18,FALSE)</f>
      </c>
      <c r="AI1552">
        <f>VLOOKUP(G1552,Sku_Consolidated!A2:S957,19,FALSE)</f>
      </c>
      <c r="AJ1552">
        <f>VLOOKUP(G1552,Sku_Consolidated!A2:T957,20,FALSE)</f>
      </c>
    </row>
    <row r="1553" spans="1:36" x14ac:dyDescent="0.25">
      <c r="A1553">
        <v>2024</v>
      </c>
      <c r="B1553" t="s">
        <v>31</v>
      </c>
      <c r="C1553" t="s">
        <v>32</v>
      </c>
      <c r="D1553" t="s">
        <v>33</v>
      </c>
      <c r="E1553">
        <v>745</v>
      </c>
      <c r="F1553">
        <f>IF(IFERROR(VLOOKUP(E1553,Store_Showcase!B2:H144,{2}, FALSE), TRUE)=TRUE, IF(IFERROR(VLOOKUP(E1553,Store_SRP!B2:H110,{2}, FALSE), TRUE)=TRUE,VLOOKUP(E1553,Store_VAM!B2:H273,{2}, FALSE),VLOOKUP(E1553,Store_SRP!B2:H110,{2}, FALSE)), VLOOKUP(E1553,Store_Showcase!B2:H144,{2}, FALSE))</f>
      </c>
      <c r="G1553">
        <v>695097</v>
      </c>
      <c r="H1553" t="s">
        <v>3149</v>
      </c>
      <c r="I1553" s="8" t="s">
        <v>3150</v>
      </c>
      <c r="J1553" t="s">
        <v>36</v>
      </c>
      <c r="K1553" s="8">
        <f>IF(J1553="PCK", I1553, 0)</f>
      </c>
      <c r="L1553" s="8">
        <f>IF(J1553="KLS", I1553, IF(J1553="PCK", I1553*VLOOKUP(G1553,Sku_Consolidated!A2:U957,21, FALSE),I1553*VLOOKUP(G1553,Sku_Consolidated!A2:U957,21, FALSE)))</f>
      </c>
      <c r="M1553" s="8">
        <f>IF(J1553="PCS", I1553, 0)</f>
      </c>
      <c r="N1553" s="8" t="s">
        <v>3151</v>
      </c>
      <c r="O1553" s="8">
        <f>N1553 * VLOOKUP(E1553&amp;VLOOKUP(G1553,Sku_Consolidated!A2:Q957,17,FALSE),Sku_CommRate!A2:E1002, 5, FALSE)</f>
      </c>
      <c r="P1553" s="8">
        <f>N1553 - O1553</f>
      </c>
      <c r="Q1553">
        <f>VLOOKUP(G1553,Sku_Consolidated!A2:G957,7, FALSE)</f>
      </c>
      <c r="R1553">
        <f>IF(IFERROR(VLOOKUP(E1553,Store_Showcase!B2:H144,7, FALSE), TRUE)=TRUE, IF(IFERROR(VLOOKUP(E1553,Store_SRP!B2:H110,7, FALSE), TRUE)=TRUE,VLOOKUP(E1553,Store_VAM!B2:H273,7, FALSE),VLOOKUP(E1553,Store_SRP!B2:H110,7, FALSE)), VLOOKUP(E1553,Store_Showcase!B2:H144,7, FALSE))</f>
      </c>
      <c r="S1553">
        <f>IF(IFERROR(VLOOKUP(E1553,Store_Showcase!B2:I144,8, FALSE), TRUE)=TRUE, IF(IFERROR(VLOOKUP(E1553,Store_SRP!B2:I110,8, FALSE), TRUE)=TRUE,VLOOKUP(E1553,Store_VAM!B2:I273,8, FALSE),VLOOKUP(E1553,Store_SRP!B2:I110,8, FALSE)), VLOOKUP(E1553,Store_Showcase!B2:I144,8, FALSE))</f>
      </c>
      <c r="T1553">
        <f>VLOOKUP(G1553,Sku_Consolidated!A2:R957,18,FALSE)</f>
      </c>
      <c r="U1553">
        <v>17783</v>
      </c>
      <c r="V1553">
        <f>IF(VLOOKUP(G1553,Sku_Consolidated!A2:S957,19,FALSE)="SHOWCASE", VLOOKUP(E1553,Store_Showcase!B2:L144,11, FALSE), IF(VLOOKUP(G1553,Sku_Consolidated!A2:S957,19,FALSE)="VAM",VLOOKUP(E1553,Store_VAM!B2:L273,11, FALSE),VLOOKUP(E1553,Store_SRP!B2:L110,11, FALSE)))</f>
      </c>
      <c r="W1553">
        <f>VLOOKUP(G1553,Sku_Consolidated!A2:W957,11,FALSE)</f>
      </c>
      <c r="X1553">
        <f>VLOOKUP(G1553,Sku_Consolidated!A2:H957,8,FALSE)</f>
      </c>
      <c r="Y1553">
        <f>VLOOKUP(G1553,Sku_Consolidated!A2:I957,9,FALSE)</f>
      </c>
      <c r="Z1553" t="s">
        <v>38</v>
      </c>
      <c r="AA1553">
        <f>VLOOKUP(G1553,Sku_Consolidated!A2:E957,5,FALSE)</f>
      </c>
      <c r="AB1553">
        <f>IF(VLOOKUP(G1553,Sku_Consolidated!A2:S957,19,FALSE)="SHOWCASE", VLOOKUP(E1553,Store_Showcase!B2:N144,13, FALSE), IF(VLOOKUP(G1553,Sku_Consolidated!A2:S957,19,FALSE)="VAM",VLOOKUP(E1553,Store_VAM!B2:N273,13, FALSE),VLOOKUP(E1553,Store_SRP!B2:N110,13, FALSE)))</f>
      </c>
      <c r="AC1553">
        <f>IF(IFERROR(AB1553,TRUE)=TRUE, "-","OK")</f>
      </c>
      <c r="AD1553" s="8" t="s">
        <v>3151</v>
      </c>
      <c r="AE1553" s="8" t="s">
        <v>39</v>
      </c>
      <c r="AF1553">
        <f>IF(IFERROR(VLOOKUP(E1553,Store_Showcase!B2:H144,{5}, FALSE), TRUE)=TRUE, IF(IFERROR(VLOOKUP(E1553,Store_SRP!B2:H110,{5}, FALSE), TRUE)=TRUE,VLOOKUP(E1553,Store_VAM!B2:H273,{5}, FALSE),VLOOKUP(E1553,Store_SRP!B2:H110,{5}, FALSE)), VLOOKUP(E1553,Store_Showcase!B2:H144,{5}, FALSE))</f>
      </c>
      <c r="AG1553">
        <f>IF(IFERROR(VLOOKUP(E1553,Store_Showcase!B2:H144,{6}, FALSE), TRUE)=TRUE, IF(IFERROR(VLOOKUP(E1553,Store_SRP!B2:H110,{6}, FALSE), TRUE)=TRUE,VLOOKUP(E1553,Store_VAM!B2:H273,{6}, FALSE),VLOOKUP(E1553,Store_SRP!B2:H110,{6}, FALSE)), VLOOKUP(E1553,Store_Showcase!B2:H144,{6}, FALSE))</f>
      </c>
      <c r="AH1553">
        <f>VLOOKUP(G1553,Sku_Consolidated!A2:R957,18,FALSE)</f>
      </c>
      <c r="AI1553">
        <f>VLOOKUP(G1553,Sku_Consolidated!A2:S957,19,FALSE)</f>
      </c>
      <c r="AJ1553">
        <f>VLOOKUP(G1553,Sku_Consolidated!A2:T957,20,FALSE)</f>
      </c>
    </row>
    <row r="1554" spans="1:36" x14ac:dyDescent="0.25">
      <c r="A1554">
        <v>2024</v>
      </c>
      <c r="B1554" t="s">
        <v>31</v>
      </c>
      <c r="C1554" t="s">
        <v>32</v>
      </c>
      <c r="D1554" t="s">
        <v>33</v>
      </c>
      <c r="E1554">
        <v>813</v>
      </c>
      <c r="F1554">
        <f>IF(IFERROR(VLOOKUP(E1554,Store_Showcase!B2:H144,{2}, FALSE), TRUE)=TRUE, IF(IFERROR(VLOOKUP(E1554,Store_SRP!B2:H110,{2}, FALSE), TRUE)=TRUE,VLOOKUP(E1554,Store_VAM!B2:H273,{2}, FALSE),VLOOKUP(E1554,Store_SRP!B2:H110,{2}, FALSE)), VLOOKUP(E1554,Store_Showcase!B2:H144,{2}, FALSE))</f>
      </c>
      <c r="G1554">
        <v>655539</v>
      </c>
      <c r="H1554" t="s">
        <v>1221</v>
      </c>
      <c r="I1554" s="8" t="s">
        <v>3057</v>
      </c>
      <c r="J1554" t="s">
        <v>36</v>
      </c>
      <c r="K1554" s="8">
        <f>IF(J1554="PCK", I1554, 0)</f>
      </c>
      <c r="L1554" s="8">
        <f>IF(J1554="KLS", I1554, IF(J1554="PCK", I1554*VLOOKUP(G1554,Sku_Consolidated!A2:U957,21, FALSE),I1554*VLOOKUP(G1554,Sku_Consolidated!A2:U957,21, FALSE)))</f>
      </c>
      <c r="M1554" s="8">
        <f>IF(J1554="PCS", I1554, 0)</f>
      </c>
      <c r="N1554" s="8" t="s">
        <v>3152</v>
      </c>
      <c r="O1554" s="8">
        <f>N1554 * VLOOKUP(E1554&amp;VLOOKUP(G1554,Sku_Consolidated!A2:Q957,17,FALSE),Sku_CommRate!A2:E1002, 5, FALSE)</f>
      </c>
      <c r="P1554" s="8">
        <f>N1554 - O1554</f>
      </c>
      <c r="Q1554">
        <f>VLOOKUP(G1554,Sku_Consolidated!A2:G957,7, FALSE)</f>
      </c>
      <c r="R1554">
        <f>IF(IFERROR(VLOOKUP(E1554,Store_Showcase!B2:H144,7, FALSE), TRUE)=TRUE, IF(IFERROR(VLOOKUP(E1554,Store_SRP!B2:H110,7, FALSE), TRUE)=TRUE,VLOOKUP(E1554,Store_VAM!B2:H273,7, FALSE),VLOOKUP(E1554,Store_SRP!B2:H110,7, FALSE)), VLOOKUP(E1554,Store_Showcase!B2:H144,7, FALSE))</f>
      </c>
      <c r="S1554">
        <f>IF(IFERROR(VLOOKUP(E1554,Store_Showcase!B2:I144,8, FALSE), TRUE)=TRUE, IF(IFERROR(VLOOKUP(E1554,Store_SRP!B2:I110,8, FALSE), TRUE)=TRUE,VLOOKUP(E1554,Store_VAM!B2:I273,8, FALSE),VLOOKUP(E1554,Store_SRP!B2:I110,8, FALSE)), VLOOKUP(E1554,Store_Showcase!B2:I144,8, FALSE))</f>
      </c>
      <c r="T1554">
        <f>VLOOKUP(G1554,Sku_Consolidated!A2:R957,18,FALSE)</f>
      </c>
      <c r="U1554">
        <v>6360</v>
      </c>
      <c r="V1554">
        <f>IF(VLOOKUP(G1554,Sku_Consolidated!A2:S957,19,FALSE)="SHOWCASE", VLOOKUP(E1554,Store_Showcase!B2:L144,11, FALSE), IF(VLOOKUP(G1554,Sku_Consolidated!A2:S957,19,FALSE)="VAM",VLOOKUP(E1554,Store_VAM!B2:L273,11, FALSE),VLOOKUP(E1554,Store_SRP!B2:L110,11, FALSE)))</f>
      </c>
      <c r="W1554">
        <f>VLOOKUP(G1554,Sku_Consolidated!A2:W957,11,FALSE)</f>
      </c>
      <c r="X1554">
        <f>VLOOKUP(G1554,Sku_Consolidated!A2:H957,8,FALSE)</f>
      </c>
      <c r="Y1554">
        <f>VLOOKUP(G1554,Sku_Consolidated!A2:I957,9,FALSE)</f>
      </c>
      <c r="Z1554" t="s">
        <v>38</v>
      </c>
      <c r="AA1554">
        <f>VLOOKUP(G1554,Sku_Consolidated!A2:E957,5,FALSE)</f>
      </c>
      <c r="AB1554">
        <f>IF(VLOOKUP(G1554,Sku_Consolidated!A2:S957,19,FALSE)="SHOWCASE", VLOOKUP(E1554,Store_Showcase!B2:N144,13, FALSE), IF(VLOOKUP(G1554,Sku_Consolidated!A2:S957,19,FALSE)="VAM",VLOOKUP(E1554,Store_VAM!B2:N273,13, FALSE),VLOOKUP(E1554,Store_SRP!B2:N110,13, FALSE)))</f>
      </c>
      <c r="AC1554">
        <f>IF(IFERROR(AB1554,TRUE)=TRUE, "-","OK")</f>
      </c>
      <c r="AD1554" s="8" t="s">
        <v>3152</v>
      </c>
      <c r="AE1554" s="8" t="s">
        <v>39</v>
      </c>
      <c r="AF1554">
        <f>IF(IFERROR(VLOOKUP(E1554,Store_Showcase!B2:H144,{5}, FALSE), TRUE)=TRUE, IF(IFERROR(VLOOKUP(E1554,Store_SRP!B2:H110,{5}, FALSE), TRUE)=TRUE,VLOOKUP(E1554,Store_VAM!B2:H273,{5}, FALSE),VLOOKUP(E1554,Store_SRP!B2:H110,{5}, FALSE)), VLOOKUP(E1554,Store_Showcase!B2:H144,{5}, FALSE))</f>
      </c>
      <c r="AG1554">
        <f>IF(IFERROR(VLOOKUP(E1554,Store_Showcase!B2:H144,{6}, FALSE), TRUE)=TRUE, IF(IFERROR(VLOOKUP(E1554,Store_SRP!B2:H110,{6}, FALSE), TRUE)=TRUE,VLOOKUP(E1554,Store_VAM!B2:H273,{6}, FALSE),VLOOKUP(E1554,Store_SRP!B2:H110,{6}, FALSE)), VLOOKUP(E1554,Store_Showcase!B2:H144,{6}, FALSE))</f>
      </c>
      <c r="AH1554">
        <f>VLOOKUP(G1554,Sku_Consolidated!A2:R957,18,FALSE)</f>
      </c>
      <c r="AI1554">
        <f>VLOOKUP(G1554,Sku_Consolidated!A2:S957,19,FALSE)</f>
      </c>
      <c r="AJ1554">
        <f>VLOOKUP(G1554,Sku_Consolidated!A2:T957,20,FALSE)</f>
      </c>
    </row>
    <row r="1555" spans="1:36" x14ac:dyDescent="0.25">
      <c r="A1555">
        <v>2024</v>
      </c>
      <c r="B1555" t="s">
        <v>31</v>
      </c>
      <c r="C1555" t="s">
        <v>32</v>
      </c>
      <c r="D1555" t="s">
        <v>33</v>
      </c>
      <c r="E1555">
        <v>485</v>
      </c>
      <c r="F1555">
        <f>IF(IFERROR(VLOOKUP(E1555,Store_Showcase!B2:H144,{2}, FALSE), TRUE)=TRUE, IF(IFERROR(VLOOKUP(E1555,Store_SRP!B2:H110,{2}, FALSE), TRUE)=TRUE,VLOOKUP(E1555,Store_VAM!B2:H273,{2}, FALSE),VLOOKUP(E1555,Store_SRP!B2:H110,{2}, FALSE)), VLOOKUP(E1555,Store_Showcase!B2:H144,{2}, FALSE))</f>
      </c>
      <c r="G1555">
        <v>655707</v>
      </c>
      <c r="H1555" t="s">
        <v>495</v>
      </c>
      <c r="I1555" s="8" t="s">
        <v>3153</v>
      </c>
      <c r="J1555" t="s">
        <v>36</v>
      </c>
      <c r="K1555" s="8">
        <f>IF(J1555="PCK", I1555, 0)</f>
      </c>
      <c r="L1555" s="8">
        <f>IF(J1555="KLS", I1555, IF(J1555="PCK", I1555*VLOOKUP(G1555,Sku_Consolidated!A2:U957,21, FALSE),I1555*VLOOKUP(G1555,Sku_Consolidated!A2:U957,21, FALSE)))</f>
      </c>
      <c r="M1555" s="8">
        <f>IF(J1555="PCS", I1555, 0)</f>
      </c>
      <c r="N1555" s="8" t="s">
        <v>3154</v>
      </c>
      <c r="O1555" s="8">
        <f>N1555 * VLOOKUP(E1555&amp;VLOOKUP(G1555,Sku_Consolidated!A2:Q957,17,FALSE),Sku_CommRate!A2:E1002, 5, FALSE)</f>
      </c>
      <c r="P1555" s="8">
        <f>N1555 - O1555</f>
      </c>
      <c r="Q1555">
        <f>VLOOKUP(G1555,Sku_Consolidated!A2:G957,7, FALSE)</f>
      </c>
      <c r="R1555">
        <f>IF(IFERROR(VLOOKUP(E1555,Store_Showcase!B2:H144,7, FALSE), TRUE)=TRUE, IF(IFERROR(VLOOKUP(E1555,Store_SRP!B2:H110,7, FALSE), TRUE)=TRUE,VLOOKUP(E1555,Store_VAM!B2:H273,7, FALSE),VLOOKUP(E1555,Store_SRP!B2:H110,7, FALSE)), VLOOKUP(E1555,Store_Showcase!B2:H144,7, FALSE))</f>
      </c>
      <c r="S1555">
        <f>IF(IFERROR(VLOOKUP(E1555,Store_Showcase!B2:I144,8, FALSE), TRUE)=TRUE, IF(IFERROR(VLOOKUP(E1555,Store_SRP!B2:I110,8, FALSE), TRUE)=TRUE,VLOOKUP(E1555,Store_VAM!B2:I273,8, FALSE),VLOOKUP(E1555,Store_SRP!B2:I110,8, FALSE)), VLOOKUP(E1555,Store_Showcase!B2:I144,8, FALSE))</f>
      </c>
      <c r="T1555">
        <f>VLOOKUP(G1555,Sku_Consolidated!A2:R957,18,FALSE)</f>
      </c>
      <c r="U1555">
        <v>6435</v>
      </c>
      <c r="V1555">
        <f>IF(VLOOKUP(G1555,Sku_Consolidated!A2:S957,19,FALSE)="SHOWCASE", VLOOKUP(E1555,Store_Showcase!B2:L144,11, FALSE), IF(VLOOKUP(G1555,Sku_Consolidated!A2:S957,19,FALSE)="VAM",VLOOKUP(E1555,Store_VAM!B2:L273,11, FALSE),VLOOKUP(E1555,Store_SRP!B2:L110,11, FALSE)))</f>
      </c>
      <c r="W1555">
        <f>VLOOKUP(G1555,Sku_Consolidated!A2:W957,11,FALSE)</f>
      </c>
      <c r="X1555">
        <f>VLOOKUP(G1555,Sku_Consolidated!A2:H957,8,FALSE)</f>
      </c>
      <c r="Y1555">
        <f>VLOOKUP(G1555,Sku_Consolidated!A2:I957,9,FALSE)</f>
      </c>
      <c r="Z1555" t="s">
        <v>38</v>
      </c>
      <c r="AA1555">
        <f>VLOOKUP(G1555,Sku_Consolidated!A2:E957,5,FALSE)</f>
      </c>
      <c r="AB1555">
        <f>IF(VLOOKUP(G1555,Sku_Consolidated!A2:S957,19,FALSE)="SHOWCASE", VLOOKUP(E1555,Store_Showcase!B2:N144,13, FALSE), IF(VLOOKUP(G1555,Sku_Consolidated!A2:S957,19,FALSE)="VAM",VLOOKUP(E1555,Store_VAM!B2:N273,13, FALSE),VLOOKUP(E1555,Store_SRP!B2:N110,13, FALSE)))</f>
      </c>
      <c r="AC1555">
        <f>IF(IFERROR(AB1555,TRUE)=TRUE, "-","OK")</f>
      </c>
      <c r="AD1555" s="8" t="s">
        <v>3154</v>
      </c>
      <c r="AE1555" s="8" t="s">
        <v>39</v>
      </c>
      <c r="AF1555">
        <f>IF(IFERROR(VLOOKUP(E1555,Store_Showcase!B2:H144,{5}, FALSE), TRUE)=TRUE, IF(IFERROR(VLOOKUP(E1555,Store_SRP!B2:H110,{5}, FALSE), TRUE)=TRUE,VLOOKUP(E1555,Store_VAM!B2:H273,{5}, FALSE),VLOOKUP(E1555,Store_SRP!B2:H110,{5}, FALSE)), VLOOKUP(E1555,Store_Showcase!B2:H144,{5}, FALSE))</f>
      </c>
      <c r="AG1555">
        <f>IF(IFERROR(VLOOKUP(E1555,Store_Showcase!B2:H144,{6}, FALSE), TRUE)=TRUE, IF(IFERROR(VLOOKUP(E1555,Store_SRP!B2:H110,{6}, FALSE), TRUE)=TRUE,VLOOKUP(E1555,Store_VAM!B2:H273,{6}, FALSE),VLOOKUP(E1555,Store_SRP!B2:H110,{6}, FALSE)), VLOOKUP(E1555,Store_Showcase!B2:H144,{6}, FALSE))</f>
      </c>
      <c r="AH1555">
        <f>VLOOKUP(G1555,Sku_Consolidated!A2:R957,18,FALSE)</f>
      </c>
      <c r="AI1555">
        <f>VLOOKUP(G1555,Sku_Consolidated!A2:S957,19,FALSE)</f>
      </c>
      <c r="AJ1555">
        <f>VLOOKUP(G1555,Sku_Consolidated!A2:T957,20,FALSE)</f>
      </c>
    </row>
    <row r="1556" spans="1:36" x14ac:dyDescent="0.25">
      <c r="A1556">
        <v>2024</v>
      </c>
      <c r="B1556" t="s">
        <v>31</v>
      </c>
      <c r="C1556" t="s">
        <v>32</v>
      </c>
      <c r="D1556" t="s">
        <v>33</v>
      </c>
      <c r="E1556">
        <v>480</v>
      </c>
      <c r="F1556">
        <f>IF(IFERROR(VLOOKUP(E1556,Store_Showcase!B2:H144,{2}, FALSE), TRUE)=TRUE, IF(IFERROR(VLOOKUP(E1556,Store_SRP!B2:H110,{2}, FALSE), TRUE)=TRUE,VLOOKUP(E1556,Store_VAM!B2:H273,{2}, FALSE),VLOOKUP(E1556,Store_SRP!B2:H110,{2}, FALSE)), VLOOKUP(E1556,Store_Showcase!B2:H144,{2}, FALSE))</f>
      </c>
      <c r="G1556">
        <v>655735</v>
      </c>
      <c r="H1556" t="s">
        <v>145</v>
      </c>
      <c r="I1556" s="8" t="s">
        <v>3155</v>
      </c>
      <c r="J1556" t="s">
        <v>36</v>
      </c>
      <c r="K1556" s="8">
        <f>IF(J1556="PCK", I1556, 0)</f>
      </c>
      <c r="L1556" s="8">
        <f>IF(J1556="KLS", I1556, IF(J1556="PCK", I1556*VLOOKUP(G1556,Sku_Consolidated!A2:U957,21, FALSE),I1556*VLOOKUP(G1556,Sku_Consolidated!A2:U957,21, FALSE)))</f>
      </c>
      <c r="M1556" s="8">
        <f>IF(J1556="PCS", I1556, 0)</f>
      </c>
      <c r="N1556" s="8" t="s">
        <v>3156</v>
      </c>
      <c r="O1556" s="8">
        <f>N1556 * VLOOKUP(E1556&amp;VLOOKUP(G1556,Sku_Consolidated!A2:Q957,17,FALSE),Sku_CommRate!A2:E1002, 5, FALSE)</f>
      </c>
      <c r="P1556" s="8">
        <f>N1556 - O1556</f>
      </c>
      <c r="Q1556">
        <f>VLOOKUP(G1556,Sku_Consolidated!A2:G957,7, FALSE)</f>
      </c>
      <c r="R1556">
        <f>IF(IFERROR(VLOOKUP(E1556,Store_Showcase!B2:H144,7, FALSE), TRUE)=TRUE, IF(IFERROR(VLOOKUP(E1556,Store_SRP!B2:H110,7, FALSE), TRUE)=TRUE,VLOOKUP(E1556,Store_VAM!B2:H273,7, FALSE),VLOOKUP(E1556,Store_SRP!B2:H110,7, FALSE)), VLOOKUP(E1556,Store_Showcase!B2:H144,7, FALSE))</f>
      </c>
      <c r="S1556">
        <f>IF(IFERROR(VLOOKUP(E1556,Store_Showcase!B2:I144,8, FALSE), TRUE)=TRUE, IF(IFERROR(VLOOKUP(E1556,Store_SRP!B2:I110,8, FALSE), TRUE)=TRUE,VLOOKUP(E1556,Store_VAM!B2:I273,8, FALSE),VLOOKUP(E1556,Store_SRP!B2:I110,8, FALSE)), VLOOKUP(E1556,Store_Showcase!B2:I144,8, FALSE))</f>
      </c>
      <c r="T1556">
        <f>VLOOKUP(G1556,Sku_Consolidated!A2:R957,18,FALSE)</f>
      </c>
      <c r="U1556">
        <v>6456</v>
      </c>
      <c r="V1556">
        <f>IF(VLOOKUP(G1556,Sku_Consolidated!A2:S957,19,FALSE)="SHOWCASE", VLOOKUP(E1556,Store_Showcase!B2:L144,11, FALSE), IF(VLOOKUP(G1556,Sku_Consolidated!A2:S957,19,FALSE)="VAM",VLOOKUP(E1556,Store_VAM!B2:L273,11, FALSE),VLOOKUP(E1556,Store_SRP!B2:L110,11, FALSE)))</f>
      </c>
      <c r="W1556">
        <f>VLOOKUP(G1556,Sku_Consolidated!A2:W957,11,FALSE)</f>
      </c>
      <c r="X1556">
        <f>VLOOKUP(G1556,Sku_Consolidated!A2:H957,8,FALSE)</f>
      </c>
      <c r="Y1556">
        <f>VLOOKUP(G1556,Sku_Consolidated!A2:I957,9,FALSE)</f>
      </c>
      <c r="Z1556" t="s">
        <v>38</v>
      </c>
      <c r="AA1556">
        <f>VLOOKUP(G1556,Sku_Consolidated!A2:E957,5,FALSE)</f>
      </c>
      <c r="AB1556">
        <f>IF(VLOOKUP(G1556,Sku_Consolidated!A2:S957,19,FALSE)="SHOWCASE", VLOOKUP(E1556,Store_Showcase!B2:N144,13, FALSE), IF(VLOOKUP(G1556,Sku_Consolidated!A2:S957,19,FALSE)="VAM",VLOOKUP(E1556,Store_VAM!B2:N273,13, FALSE),VLOOKUP(E1556,Store_SRP!B2:N110,13, FALSE)))</f>
      </c>
      <c r="AC1556">
        <f>IF(IFERROR(AB1556,TRUE)=TRUE, "-","OK")</f>
      </c>
      <c r="AD1556" s="8" t="s">
        <v>3156</v>
      </c>
      <c r="AE1556" s="8" t="s">
        <v>39</v>
      </c>
      <c r="AF1556">
        <f>IF(IFERROR(VLOOKUP(E1556,Store_Showcase!B2:H144,{5}, FALSE), TRUE)=TRUE, IF(IFERROR(VLOOKUP(E1556,Store_SRP!B2:H110,{5}, FALSE), TRUE)=TRUE,VLOOKUP(E1556,Store_VAM!B2:H273,{5}, FALSE),VLOOKUP(E1556,Store_SRP!B2:H110,{5}, FALSE)), VLOOKUP(E1556,Store_Showcase!B2:H144,{5}, FALSE))</f>
      </c>
      <c r="AG1556">
        <f>IF(IFERROR(VLOOKUP(E1556,Store_Showcase!B2:H144,{6}, FALSE), TRUE)=TRUE, IF(IFERROR(VLOOKUP(E1556,Store_SRP!B2:H110,{6}, FALSE), TRUE)=TRUE,VLOOKUP(E1556,Store_VAM!B2:H273,{6}, FALSE),VLOOKUP(E1556,Store_SRP!B2:H110,{6}, FALSE)), VLOOKUP(E1556,Store_Showcase!B2:H144,{6}, FALSE))</f>
      </c>
      <c r="AH1556">
        <f>VLOOKUP(G1556,Sku_Consolidated!A2:R957,18,FALSE)</f>
      </c>
      <c r="AI1556">
        <f>VLOOKUP(G1556,Sku_Consolidated!A2:S957,19,FALSE)</f>
      </c>
      <c r="AJ1556">
        <f>VLOOKUP(G1556,Sku_Consolidated!A2:T957,20,FALSE)</f>
      </c>
    </row>
    <row r="1557" spans="1:36" x14ac:dyDescent="0.25">
      <c r="A1557">
        <v>2024</v>
      </c>
      <c r="B1557" t="s">
        <v>31</v>
      </c>
      <c r="C1557" t="s">
        <v>32</v>
      </c>
      <c r="D1557" t="s">
        <v>33</v>
      </c>
      <c r="E1557">
        <v>717</v>
      </c>
      <c r="F1557">
        <f>IF(IFERROR(VLOOKUP(E1557,Store_Showcase!B2:H144,{2}, FALSE), TRUE)=TRUE, IF(IFERROR(VLOOKUP(E1557,Store_SRP!B2:H110,{2}, FALSE), TRUE)=TRUE,VLOOKUP(E1557,Store_VAM!B2:H273,{2}, FALSE),VLOOKUP(E1557,Store_SRP!B2:H110,{2}, FALSE)), VLOOKUP(E1557,Store_Showcase!B2:H144,{2}, FALSE))</f>
      </c>
      <c r="G1557">
        <v>659590</v>
      </c>
      <c r="H1557" t="s">
        <v>1303</v>
      </c>
      <c r="I1557" s="8" t="s">
        <v>3157</v>
      </c>
      <c r="J1557" t="s">
        <v>36</v>
      </c>
      <c r="K1557" s="8">
        <f>IF(J1557="PCK", I1557, 0)</f>
      </c>
      <c r="L1557" s="8">
        <f>IF(J1557="KLS", I1557, IF(J1557="PCK", I1557*VLOOKUP(G1557,Sku_Consolidated!A2:U957,21, FALSE),I1557*VLOOKUP(G1557,Sku_Consolidated!A2:U957,21, FALSE)))</f>
      </c>
      <c r="M1557" s="8">
        <f>IF(J1557="PCS", I1557, 0)</f>
      </c>
      <c r="N1557" s="8" t="s">
        <v>3158</v>
      </c>
      <c r="O1557" s="8">
        <f>N1557 * VLOOKUP(E1557&amp;VLOOKUP(G1557,Sku_Consolidated!A2:Q957,17,FALSE),Sku_CommRate!A2:E1002, 5, FALSE)</f>
      </c>
      <c r="P1557" s="8">
        <f>N1557 - O1557</f>
      </c>
      <c r="Q1557">
        <f>VLOOKUP(G1557,Sku_Consolidated!A2:G957,7, FALSE)</f>
      </c>
      <c r="R1557">
        <f>IF(IFERROR(VLOOKUP(E1557,Store_Showcase!B2:H144,7, FALSE), TRUE)=TRUE, IF(IFERROR(VLOOKUP(E1557,Store_SRP!B2:H110,7, FALSE), TRUE)=TRUE,VLOOKUP(E1557,Store_VAM!B2:H273,7, FALSE),VLOOKUP(E1557,Store_SRP!B2:H110,7, FALSE)), VLOOKUP(E1557,Store_Showcase!B2:H144,7, FALSE))</f>
      </c>
      <c r="S1557">
        <f>IF(IFERROR(VLOOKUP(E1557,Store_Showcase!B2:I144,8, FALSE), TRUE)=TRUE, IF(IFERROR(VLOOKUP(E1557,Store_SRP!B2:I110,8, FALSE), TRUE)=TRUE,VLOOKUP(E1557,Store_VAM!B2:I273,8, FALSE),VLOOKUP(E1557,Store_SRP!B2:I110,8, FALSE)), VLOOKUP(E1557,Store_Showcase!B2:I144,8, FALSE))</f>
      </c>
      <c r="T1557">
        <f>VLOOKUP(G1557,Sku_Consolidated!A2:R957,18,FALSE)</f>
      </c>
      <c r="U1557">
        <v>7363</v>
      </c>
      <c r="V1557">
        <f>IF(VLOOKUP(G1557,Sku_Consolidated!A2:S957,19,FALSE)="SHOWCASE", VLOOKUP(E1557,Store_Showcase!B2:L144,11, FALSE), IF(VLOOKUP(G1557,Sku_Consolidated!A2:S957,19,FALSE)="VAM",VLOOKUP(E1557,Store_VAM!B2:L273,11, FALSE),VLOOKUP(E1557,Store_SRP!B2:L110,11, FALSE)))</f>
      </c>
      <c r="W1557">
        <f>VLOOKUP(G1557,Sku_Consolidated!A2:W957,11,FALSE)</f>
      </c>
      <c r="X1557">
        <f>VLOOKUP(G1557,Sku_Consolidated!A2:H957,8,FALSE)</f>
      </c>
      <c r="Y1557">
        <f>VLOOKUP(G1557,Sku_Consolidated!A2:I957,9,FALSE)</f>
      </c>
      <c r="Z1557" t="s">
        <v>38</v>
      </c>
      <c r="AA1557">
        <f>VLOOKUP(G1557,Sku_Consolidated!A2:E957,5,FALSE)</f>
      </c>
      <c r="AB1557">
        <f>IF(VLOOKUP(G1557,Sku_Consolidated!A2:S957,19,FALSE)="SHOWCASE", VLOOKUP(E1557,Store_Showcase!B2:N144,13, FALSE), IF(VLOOKUP(G1557,Sku_Consolidated!A2:S957,19,FALSE)="VAM",VLOOKUP(E1557,Store_VAM!B2:N273,13, FALSE),VLOOKUP(E1557,Store_SRP!B2:N110,13, FALSE)))</f>
      </c>
      <c r="AC1557">
        <f>IF(IFERROR(AB1557,TRUE)=TRUE, "-","OK")</f>
      </c>
      <c r="AD1557" s="8" t="s">
        <v>3158</v>
      </c>
      <c r="AE1557" s="8" t="s">
        <v>39</v>
      </c>
      <c r="AF1557">
        <f>IF(IFERROR(VLOOKUP(E1557,Store_Showcase!B2:H144,{5}, FALSE), TRUE)=TRUE, IF(IFERROR(VLOOKUP(E1557,Store_SRP!B2:H110,{5}, FALSE), TRUE)=TRUE,VLOOKUP(E1557,Store_VAM!B2:H273,{5}, FALSE),VLOOKUP(E1557,Store_SRP!B2:H110,{5}, FALSE)), VLOOKUP(E1557,Store_Showcase!B2:H144,{5}, FALSE))</f>
      </c>
      <c r="AG1557">
        <f>IF(IFERROR(VLOOKUP(E1557,Store_Showcase!B2:H144,{6}, FALSE), TRUE)=TRUE, IF(IFERROR(VLOOKUP(E1557,Store_SRP!B2:H110,{6}, FALSE), TRUE)=TRUE,VLOOKUP(E1557,Store_VAM!B2:H273,{6}, FALSE),VLOOKUP(E1557,Store_SRP!B2:H110,{6}, FALSE)), VLOOKUP(E1557,Store_Showcase!B2:H144,{6}, FALSE))</f>
      </c>
      <c r="AH1557">
        <f>VLOOKUP(G1557,Sku_Consolidated!A2:R957,18,FALSE)</f>
      </c>
      <c r="AI1557">
        <f>VLOOKUP(G1557,Sku_Consolidated!A2:S957,19,FALSE)</f>
      </c>
      <c r="AJ1557">
        <f>VLOOKUP(G1557,Sku_Consolidated!A2:T957,20,FALSE)</f>
      </c>
    </row>
    <row r="1558" spans="1:36" x14ac:dyDescent="0.25">
      <c r="A1558">
        <v>2024</v>
      </c>
      <c r="B1558" t="s">
        <v>31</v>
      </c>
      <c r="C1558" t="s">
        <v>32</v>
      </c>
      <c r="D1558" t="s">
        <v>33</v>
      </c>
      <c r="E1558">
        <v>746</v>
      </c>
      <c r="F1558">
        <f>IF(IFERROR(VLOOKUP(E1558,Store_Showcase!B2:H144,{2}, FALSE), TRUE)=TRUE, IF(IFERROR(VLOOKUP(E1558,Store_SRP!B2:H110,{2}, FALSE), TRUE)=TRUE,VLOOKUP(E1558,Store_VAM!B2:H273,{2}, FALSE),VLOOKUP(E1558,Store_SRP!B2:H110,{2}, FALSE)), VLOOKUP(E1558,Store_Showcase!B2:H144,{2}, FALSE))</f>
      </c>
      <c r="G1558">
        <v>655291</v>
      </c>
      <c r="H1558" t="s">
        <v>116</v>
      </c>
      <c r="I1558" s="8" t="s">
        <v>3159</v>
      </c>
      <c r="J1558" t="s">
        <v>36</v>
      </c>
      <c r="K1558" s="8">
        <f>IF(J1558="PCK", I1558, 0)</f>
      </c>
      <c r="L1558" s="8">
        <f>IF(J1558="KLS", I1558, IF(J1558="PCK", I1558*VLOOKUP(G1558,Sku_Consolidated!A2:U957,21, FALSE),I1558*VLOOKUP(G1558,Sku_Consolidated!A2:U957,21, FALSE)))</f>
      </c>
      <c r="M1558" s="8">
        <f>IF(J1558="PCS", I1558, 0)</f>
      </c>
      <c r="N1558" s="8" t="s">
        <v>3160</v>
      </c>
      <c r="O1558" s="8">
        <f>N1558 * VLOOKUP(E1558&amp;VLOOKUP(G1558,Sku_Consolidated!A2:Q957,17,FALSE),Sku_CommRate!A2:E1002, 5, FALSE)</f>
      </c>
      <c r="P1558" s="8">
        <f>N1558 - O1558</f>
      </c>
      <c r="Q1558">
        <f>VLOOKUP(G1558,Sku_Consolidated!A2:G957,7, FALSE)</f>
      </c>
      <c r="R1558">
        <f>IF(IFERROR(VLOOKUP(E1558,Store_Showcase!B2:H144,7, FALSE), TRUE)=TRUE, IF(IFERROR(VLOOKUP(E1558,Store_SRP!B2:H110,7, FALSE), TRUE)=TRUE,VLOOKUP(E1558,Store_VAM!B2:H273,7, FALSE),VLOOKUP(E1558,Store_SRP!B2:H110,7, FALSE)), VLOOKUP(E1558,Store_Showcase!B2:H144,7, FALSE))</f>
      </c>
      <c r="S1558">
        <f>IF(IFERROR(VLOOKUP(E1558,Store_Showcase!B2:I144,8, FALSE), TRUE)=TRUE, IF(IFERROR(VLOOKUP(E1558,Store_SRP!B2:I110,8, FALSE), TRUE)=TRUE,VLOOKUP(E1558,Store_VAM!B2:I273,8, FALSE),VLOOKUP(E1558,Store_SRP!B2:I110,8, FALSE)), VLOOKUP(E1558,Store_Showcase!B2:I144,8, FALSE))</f>
      </c>
      <c r="T1558">
        <f>VLOOKUP(G1558,Sku_Consolidated!A2:R957,18,FALSE)</f>
      </c>
      <c r="U1558">
        <v>6217</v>
      </c>
      <c r="V1558">
        <f>IF(VLOOKUP(G1558,Sku_Consolidated!A2:S957,19,FALSE)="SHOWCASE", VLOOKUP(E1558,Store_Showcase!B2:L144,11, FALSE), IF(VLOOKUP(G1558,Sku_Consolidated!A2:S957,19,FALSE)="VAM",VLOOKUP(E1558,Store_VAM!B2:L273,11, FALSE),VLOOKUP(E1558,Store_SRP!B2:L110,11, FALSE)))</f>
      </c>
      <c r="W1558">
        <f>VLOOKUP(G1558,Sku_Consolidated!A2:W957,11,FALSE)</f>
      </c>
      <c r="X1558">
        <f>VLOOKUP(G1558,Sku_Consolidated!A2:H957,8,FALSE)</f>
      </c>
      <c r="Y1558">
        <f>VLOOKUP(G1558,Sku_Consolidated!A2:I957,9,FALSE)</f>
      </c>
      <c r="Z1558" t="s">
        <v>38</v>
      </c>
      <c r="AA1558">
        <f>VLOOKUP(G1558,Sku_Consolidated!A2:E957,5,FALSE)</f>
      </c>
      <c r="AB1558">
        <f>IF(VLOOKUP(G1558,Sku_Consolidated!A2:S957,19,FALSE)="SHOWCASE", VLOOKUP(E1558,Store_Showcase!B2:N144,13, FALSE), IF(VLOOKUP(G1558,Sku_Consolidated!A2:S957,19,FALSE)="VAM",VLOOKUP(E1558,Store_VAM!B2:N273,13, FALSE),VLOOKUP(E1558,Store_SRP!B2:N110,13, FALSE)))</f>
      </c>
      <c r="AC1558">
        <f>IF(IFERROR(AB1558,TRUE)=TRUE, "-","OK")</f>
      </c>
      <c r="AD1558" s="8" t="s">
        <v>3160</v>
      </c>
      <c r="AE1558" s="8" t="s">
        <v>39</v>
      </c>
      <c r="AF1558">
        <f>IF(IFERROR(VLOOKUP(E1558,Store_Showcase!B2:H144,{5}, FALSE), TRUE)=TRUE, IF(IFERROR(VLOOKUP(E1558,Store_SRP!B2:H110,{5}, FALSE), TRUE)=TRUE,VLOOKUP(E1558,Store_VAM!B2:H273,{5}, FALSE),VLOOKUP(E1558,Store_SRP!B2:H110,{5}, FALSE)), VLOOKUP(E1558,Store_Showcase!B2:H144,{5}, FALSE))</f>
      </c>
      <c r="AG1558">
        <f>IF(IFERROR(VLOOKUP(E1558,Store_Showcase!B2:H144,{6}, FALSE), TRUE)=TRUE, IF(IFERROR(VLOOKUP(E1558,Store_SRP!B2:H110,{6}, FALSE), TRUE)=TRUE,VLOOKUP(E1558,Store_VAM!B2:H273,{6}, FALSE),VLOOKUP(E1558,Store_SRP!B2:H110,{6}, FALSE)), VLOOKUP(E1558,Store_Showcase!B2:H144,{6}, FALSE))</f>
      </c>
      <c r="AH1558">
        <f>VLOOKUP(G1558,Sku_Consolidated!A2:R957,18,FALSE)</f>
      </c>
      <c r="AI1558">
        <f>VLOOKUP(G1558,Sku_Consolidated!A2:S957,19,FALSE)</f>
      </c>
      <c r="AJ1558">
        <f>VLOOKUP(G1558,Sku_Consolidated!A2:T957,20,FALSE)</f>
      </c>
    </row>
    <row r="1559" spans="1:36" x14ac:dyDescent="0.25">
      <c r="A1559">
        <v>2024</v>
      </c>
      <c r="B1559" t="s">
        <v>31</v>
      </c>
      <c r="C1559" t="s">
        <v>32</v>
      </c>
      <c r="D1559" t="s">
        <v>33</v>
      </c>
      <c r="E1559">
        <v>495</v>
      </c>
      <c r="F1559">
        <f>IF(IFERROR(VLOOKUP(E1559,Store_Showcase!B2:H144,{2}, FALSE), TRUE)=TRUE, IF(IFERROR(VLOOKUP(E1559,Store_SRP!B2:H110,{2}, FALSE), TRUE)=TRUE,VLOOKUP(E1559,Store_VAM!B2:H273,{2}, FALSE),VLOOKUP(E1559,Store_SRP!B2:H110,{2}, FALSE)), VLOOKUP(E1559,Store_Showcase!B2:H144,{2}, FALSE))</f>
      </c>
      <c r="G1559">
        <v>655717</v>
      </c>
      <c r="H1559" t="s">
        <v>134</v>
      </c>
      <c r="I1559" s="8" t="s">
        <v>3057</v>
      </c>
      <c r="J1559" t="s">
        <v>36</v>
      </c>
      <c r="K1559" s="8">
        <f>IF(J1559="PCK", I1559, 0)</f>
      </c>
      <c r="L1559" s="8">
        <f>IF(J1559="KLS", I1559, IF(J1559="PCK", I1559*VLOOKUP(G1559,Sku_Consolidated!A2:U957,21, FALSE),I1559*VLOOKUP(G1559,Sku_Consolidated!A2:U957,21, FALSE)))</f>
      </c>
      <c r="M1559" s="8">
        <f>IF(J1559="PCS", I1559, 0)</f>
      </c>
      <c r="N1559" s="8" t="s">
        <v>3161</v>
      </c>
      <c r="O1559" s="8">
        <f>N1559 * VLOOKUP(E1559&amp;VLOOKUP(G1559,Sku_Consolidated!A2:Q957,17,FALSE),Sku_CommRate!A2:E1002, 5, FALSE)</f>
      </c>
      <c r="P1559" s="8">
        <f>N1559 - O1559</f>
      </c>
      <c r="Q1559">
        <f>VLOOKUP(G1559,Sku_Consolidated!A2:G957,7, FALSE)</f>
      </c>
      <c r="R1559">
        <f>IF(IFERROR(VLOOKUP(E1559,Store_Showcase!B2:H144,7, FALSE), TRUE)=TRUE, IF(IFERROR(VLOOKUP(E1559,Store_SRP!B2:H110,7, FALSE), TRUE)=TRUE,VLOOKUP(E1559,Store_VAM!B2:H273,7, FALSE),VLOOKUP(E1559,Store_SRP!B2:H110,7, FALSE)), VLOOKUP(E1559,Store_Showcase!B2:H144,7, FALSE))</f>
      </c>
      <c r="S1559">
        <f>IF(IFERROR(VLOOKUP(E1559,Store_Showcase!B2:I144,8, FALSE), TRUE)=TRUE, IF(IFERROR(VLOOKUP(E1559,Store_SRP!B2:I110,8, FALSE), TRUE)=TRUE,VLOOKUP(E1559,Store_VAM!B2:I273,8, FALSE),VLOOKUP(E1559,Store_SRP!B2:I110,8, FALSE)), VLOOKUP(E1559,Store_Showcase!B2:I144,8, FALSE))</f>
      </c>
      <c r="T1559">
        <f>VLOOKUP(G1559,Sku_Consolidated!A2:R957,18,FALSE)</f>
      </c>
      <c r="U1559">
        <v>6445</v>
      </c>
      <c r="V1559">
        <f>IF(VLOOKUP(G1559,Sku_Consolidated!A2:S957,19,FALSE)="SHOWCASE", VLOOKUP(E1559,Store_Showcase!B2:L144,11, FALSE), IF(VLOOKUP(G1559,Sku_Consolidated!A2:S957,19,FALSE)="VAM",VLOOKUP(E1559,Store_VAM!B2:L273,11, FALSE),VLOOKUP(E1559,Store_SRP!B2:L110,11, FALSE)))</f>
      </c>
      <c r="W1559">
        <f>VLOOKUP(G1559,Sku_Consolidated!A2:W957,11,FALSE)</f>
      </c>
      <c r="X1559">
        <f>VLOOKUP(G1559,Sku_Consolidated!A2:H957,8,FALSE)</f>
      </c>
      <c r="Y1559">
        <f>VLOOKUP(G1559,Sku_Consolidated!A2:I957,9,FALSE)</f>
      </c>
      <c r="Z1559" t="s">
        <v>38</v>
      </c>
      <c r="AA1559">
        <f>VLOOKUP(G1559,Sku_Consolidated!A2:E957,5,FALSE)</f>
      </c>
      <c r="AB1559">
        <f>IF(VLOOKUP(G1559,Sku_Consolidated!A2:S957,19,FALSE)="SHOWCASE", VLOOKUP(E1559,Store_Showcase!B2:N144,13, FALSE), IF(VLOOKUP(G1559,Sku_Consolidated!A2:S957,19,FALSE)="VAM",VLOOKUP(E1559,Store_VAM!B2:N273,13, FALSE),VLOOKUP(E1559,Store_SRP!B2:N110,13, FALSE)))</f>
      </c>
      <c r="AC1559">
        <f>IF(IFERROR(AB1559,TRUE)=TRUE, "-","OK")</f>
      </c>
      <c r="AD1559" s="8" t="s">
        <v>3161</v>
      </c>
      <c r="AE1559" s="8" t="s">
        <v>39</v>
      </c>
      <c r="AF1559">
        <f>IF(IFERROR(VLOOKUP(E1559,Store_Showcase!B2:H144,{5}, FALSE), TRUE)=TRUE, IF(IFERROR(VLOOKUP(E1559,Store_SRP!B2:H110,{5}, FALSE), TRUE)=TRUE,VLOOKUP(E1559,Store_VAM!B2:H273,{5}, FALSE),VLOOKUP(E1559,Store_SRP!B2:H110,{5}, FALSE)), VLOOKUP(E1559,Store_Showcase!B2:H144,{5}, FALSE))</f>
      </c>
      <c r="AG1559">
        <f>IF(IFERROR(VLOOKUP(E1559,Store_Showcase!B2:H144,{6}, FALSE), TRUE)=TRUE, IF(IFERROR(VLOOKUP(E1559,Store_SRP!B2:H110,{6}, FALSE), TRUE)=TRUE,VLOOKUP(E1559,Store_VAM!B2:H273,{6}, FALSE),VLOOKUP(E1559,Store_SRP!B2:H110,{6}, FALSE)), VLOOKUP(E1559,Store_Showcase!B2:H144,{6}, FALSE))</f>
      </c>
      <c r="AH1559">
        <f>VLOOKUP(G1559,Sku_Consolidated!A2:R957,18,FALSE)</f>
      </c>
      <c r="AI1559">
        <f>VLOOKUP(G1559,Sku_Consolidated!A2:S957,19,FALSE)</f>
      </c>
      <c r="AJ1559">
        <f>VLOOKUP(G1559,Sku_Consolidated!A2:T957,20,FALSE)</f>
      </c>
    </row>
    <row r="1560" spans="1:36" x14ac:dyDescent="0.25">
      <c r="A1560">
        <v>2024</v>
      </c>
      <c r="B1560" t="s">
        <v>31</v>
      </c>
      <c r="C1560" t="s">
        <v>32</v>
      </c>
      <c r="D1560" t="s">
        <v>33</v>
      </c>
      <c r="E1560">
        <v>606</v>
      </c>
      <c r="F1560">
        <f>IF(IFERROR(VLOOKUP(E1560,Store_Showcase!B2:H144,{2}, FALSE), TRUE)=TRUE, IF(IFERROR(VLOOKUP(E1560,Store_SRP!B2:H110,{2}, FALSE), TRUE)=TRUE,VLOOKUP(E1560,Store_VAM!B2:H273,{2}, FALSE),VLOOKUP(E1560,Store_SRP!B2:H110,{2}, FALSE)), VLOOKUP(E1560,Store_Showcase!B2:H144,{2}, FALSE))</f>
      </c>
      <c r="G1560">
        <v>671783</v>
      </c>
      <c r="H1560" t="s">
        <v>491</v>
      </c>
      <c r="I1560" s="8" t="s">
        <v>2627</v>
      </c>
      <c r="J1560" t="s">
        <v>493</v>
      </c>
      <c r="K1560" s="8">
        <f>IF(J1560="PCK", I1560, 0)</f>
      </c>
      <c r="L1560" s="8">
        <f>IF(J1560="KLS", I1560, IF(J1560="PCK", I1560*VLOOKUP(G1560,Sku_Consolidated!A2:U957,21, FALSE),I1560*VLOOKUP(G1560,Sku_Consolidated!A2:U957,21, FALSE)))</f>
      </c>
      <c r="M1560" s="8">
        <f>IF(J1560="PCS", I1560, 0)</f>
      </c>
      <c r="N1560" s="8" t="s">
        <v>3162</v>
      </c>
      <c r="O1560" s="8">
        <f>N1560 * VLOOKUP(E1560&amp;VLOOKUP(G1560,Sku_Consolidated!A2:Q957,17,FALSE),Sku_CommRate!A2:E1002, 5, FALSE)</f>
      </c>
      <c r="P1560" s="8">
        <f>N1560 - O1560</f>
      </c>
      <c r="Q1560">
        <f>VLOOKUP(G1560,Sku_Consolidated!A2:G957,7, FALSE)</f>
      </c>
      <c r="R1560">
        <f>IF(IFERROR(VLOOKUP(E1560,Store_Showcase!B2:H144,7, FALSE), TRUE)=TRUE, IF(IFERROR(VLOOKUP(E1560,Store_SRP!B2:H110,7, FALSE), TRUE)=TRUE,VLOOKUP(E1560,Store_VAM!B2:H273,7, FALSE),VLOOKUP(E1560,Store_SRP!B2:H110,7, FALSE)), VLOOKUP(E1560,Store_Showcase!B2:H144,7, FALSE))</f>
      </c>
      <c r="S1560">
        <f>IF(IFERROR(VLOOKUP(E1560,Store_Showcase!B2:I144,8, FALSE), TRUE)=TRUE, IF(IFERROR(VLOOKUP(E1560,Store_SRP!B2:I110,8, FALSE), TRUE)=TRUE,VLOOKUP(E1560,Store_VAM!B2:I273,8, FALSE),VLOOKUP(E1560,Store_SRP!B2:I110,8, FALSE)), VLOOKUP(E1560,Store_Showcase!B2:I144,8, FALSE))</f>
      </c>
      <c r="T1560">
        <f>VLOOKUP(G1560,Sku_Consolidated!A2:R957,18,FALSE)</f>
      </c>
      <c r="U1560">
        <v>7957222</v>
      </c>
      <c r="V1560">
        <f>IF(VLOOKUP(G1560,Sku_Consolidated!A2:S957,19,FALSE)="SHOWCASE", VLOOKUP(E1560,Store_Showcase!B2:L144,11, FALSE), IF(VLOOKUP(G1560,Sku_Consolidated!A2:S957,19,FALSE)="VAM",VLOOKUP(E1560,Store_VAM!B2:L273,11, FALSE),VLOOKUP(E1560,Store_SRP!B2:L110,11, FALSE)))</f>
      </c>
      <c r="W1560">
        <f>VLOOKUP(G1560,Sku_Consolidated!A2:W957,11,FALSE)</f>
      </c>
      <c r="X1560">
        <f>VLOOKUP(G1560,Sku_Consolidated!A2:H957,8,FALSE)</f>
      </c>
      <c r="Y1560">
        <f>VLOOKUP(G1560,Sku_Consolidated!A2:I957,9,FALSE)</f>
      </c>
      <c r="Z1560" t="s">
        <v>38</v>
      </c>
      <c r="AA1560">
        <f>VLOOKUP(G1560,Sku_Consolidated!A2:E957,5,FALSE)</f>
      </c>
      <c r="AB1560">
        <f>IF(VLOOKUP(G1560,Sku_Consolidated!A2:S957,19,FALSE)="SHOWCASE", VLOOKUP(E1560,Store_Showcase!B2:N144,13, FALSE), IF(VLOOKUP(G1560,Sku_Consolidated!A2:S957,19,FALSE)="VAM",VLOOKUP(E1560,Store_VAM!B2:N273,13, FALSE),VLOOKUP(E1560,Store_SRP!B2:N110,13, FALSE)))</f>
      </c>
      <c r="AC1560">
        <f>IF(IFERROR(AB1560,TRUE)=TRUE, "-","OK")</f>
      </c>
      <c r="AD1560" s="8" t="s">
        <v>3162</v>
      </c>
      <c r="AE1560" s="8" t="s">
        <v>39</v>
      </c>
      <c r="AF1560">
        <f>IF(IFERROR(VLOOKUP(E1560,Store_Showcase!B2:H144,{5}, FALSE), TRUE)=TRUE, IF(IFERROR(VLOOKUP(E1560,Store_SRP!B2:H110,{5}, FALSE), TRUE)=TRUE,VLOOKUP(E1560,Store_VAM!B2:H273,{5}, FALSE),VLOOKUP(E1560,Store_SRP!B2:H110,{5}, FALSE)), VLOOKUP(E1560,Store_Showcase!B2:H144,{5}, FALSE))</f>
      </c>
      <c r="AG1560">
        <f>IF(IFERROR(VLOOKUP(E1560,Store_Showcase!B2:H144,{6}, FALSE), TRUE)=TRUE, IF(IFERROR(VLOOKUP(E1560,Store_SRP!B2:H110,{6}, FALSE), TRUE)=TRUE,VLOOKUP(E1560,Store_VAM!B2:H273,{6}, FALSE),VLOOKUP(E1560,Store_SRP!B2:H110,{6}, FALSE)), VLOOKUP(E1560,Store_Showcase!B2:H144,{6}, FALSE))</f>
      </c>
      <c r="AH1560">
        <f>VLOOKUP(G1560,Sku_Consolidated!A2:R957,18,FALSE)</f>
      </c>
      <c r="AI1560">
        <f>VLOOKUP(G1560,Sku_Consolidated!A2:S957,19,FALSE)</f>
      </c>
      <c r="AJ1560">
        <f>VLOOKUP(G1560,Sku_Consolidated!A2:T957,20,FALSE)</f>
      </c>
    </row>
    <row r="1561" spans="1:36" x14ac:dyDescent="0.25">
      <c r="A1561">
        <v>2024</v>
      </c>
      <c r="B1561" t="s">
        <v>31</v>
      </c>
      <c r="C1561" t="s">
        <v>32</v>
      </c>
      <c r="D1561" t="s">
        <v>33</v>
      </c>
      <c r="E1561">
        <v>248</v>
      </c>
      <c r="F1561">
        <f>IF(IFERROR(VLOOKUP(E1561,Store_Showcase!B2:H144,{2}, FALSE), TRUE)=TRUE, IF(IFERROR(VLOOKUP(E1561,Store_SRP!B2:H110,{2}, FALSE), TRUE)=TRUE,VLOOKUP(E1561,Store_VAM!B2:H273,{2}, FALSE),VLOOKUP(E1561,Store_SRP!B2:H110,{2}, FALSE)), VLOOKUP(E1561,Store_Showcase!B2:H144,{2}, FALSE))</f>
      </c>
      <c r="G1561">
        <v>703230</v>
      </c>
      <c r="H1561" t="s">
        <v>3163</v>
      </c>
      <c r="I1561" s="8" t="s">
        <v>2880</v>
      </c>
      <c r="J1561" t="s">
        <v>36</v>
      </c>
      <c r="K1561" s="8">
        <f>IF(J1561="PCK", I1561, 0)</f>
      </c>
      <c r="L1561" s="8">
        <f>IF(J1561="KLS", I1561, IF(J1561="PCK", I1561*VLOOKUP(G1561,Sku_Consolidated!A2:U957,21, FALSE),I1561*VLOOKUP(G1561,Sku_Consolidated!A2:U957,21, FALSE)))</f>
      </c>
      <c r="M1561" s="8">
        <f>IF(J1561="PCS", I1561, 0)</f>
      </c>
      <c r="N1561" s="8" t="s">
        <v>3164</v>
      </c>
      <c r="O1561" s="8">
        <f>N1561 * VLOOKUP(E1561&amp;VLOOKUP(G1561,Sku_Consolidated!A2:Q957,17,FALSE),Sku_CommRate!A2:E1002, 5, FALSE)</f>
      </c>
      <c r="P1561" s="8">
        <f>N1561 - O1561</f>
      </c>
      <c r="Q1561">
        <f>VLOOKUP(G1561,Sku_Consolidated!A2:G957,7, FALSE)</f>
      </c>
      <c r="R1561">
        <f>IF(IFERROR(VLOOKUP(E1561,Store_Showcase!B2:H144,7, FALSE), TRUE)=TRUE, IF(IFERROR(VLOOKUP(E1561,Store_SRP!B2:H110,7, FALSE), TRUE)=TRUE,VLOOKUP(E1561,Store_VAM!B2:H273,7, FALSE),VLOOKUP(E1561,Store_SRP!B2:H110,7, FALSE)), VLOOKUP(E1561,Store_Showcase!B2:H144,7, FALSE))</f>
      </c>
      <c r="S1561">
        <f>IF(IFERROR(VLOOKUP(E1561,Store_Showcase!B2:I144,8, FALSE), TRUE)=TRUE, IF(IFERROR(VLOOKUP(E1561,Store_SRP!B2:I110,8, FALSE), TRUE)=TRUE,VLOOKUP(E1561,Store_VAM!B2:I273,8, FALSE),VLOOKUP(E1561,Store_SRP!B2:I110,8, FALSE)), VLOOKUP(E1561,Store_Showcase!B2:I144,8, FALSE))</f>
      </c>
      <c r="T1561">
        <f>VLOOKUP(G1561,Sku_Consolidated!A2:R957,18,FALSE)</f>
      </c>
      <c r="U1561">
        <v>15780</v>
      </c>
      <c r="V1561">
        <f>IF(VLOOKUP(G1561,Sku_Consolidated!A2:S957,19,FALSE)="SHOWCASE", VLOOKUP(E1561,Store_Showcase!B2:L144,11, FALSE), IF(VLOOKUP(G1561,Sku_Consolidated!A2:S957,19,FALSE)="VAM",VLOOKUP(E1561,Store_VAM!B2:L273,11, FALSE),VLOOKUP(E1561,Store_SRP!B2:L110,11, FALSE)))</f>
      </c>
      <c r="W1561">
        <f>VLOOKUP(G1561,Sku_Consolidated!A2:W957,11,FALSE)</f>
      </c>
      <c r="X1561">
        <f>VLOOKUP(G1561,Sku_Consolidated!A2:H957,8,FALSE)</f>
      </c>
      <c r="Y1561">
        <f>VLOOKUP(G1561,Sku_Consolidated!A2:I957,9,FALSE)</f>
      </c>
      <c r="Z1561" t="s">
        <v>38</v>
      </c>
      <c r="AA1561">
        <f>VLOOKUP(G1561,Sku_Consolidated!A2:E957,5,FALSE)</f>
      </c>
      <c r="AB1561">
        <f>IF(VLOOKUP(G1561,Sku_Consolidated!A2:S957,19,FALSE)="SHOWCASE", VLOOKUP(E1561,Store_Showcase!B2:N144,13, FALSE), IF(VLOOKUP(G1561,Sku_Consolidated!A2:S957,19,FALSE)="VAM",VLOOKUP(E1561,Store_VAM!B2:N273,13, FALSE),VLOOKUP(E1561,Store_SRP!B2:N110,13, FALSE)))</f>
      </c>
      <c r="AC1561">
        <f>IF(IFERROR(AB1561,TRUE)=TRUE, "-","OK")</f>
      </c>
      <c r="AD1561" s="8" t="s">
        <v>3164</v>
      </c>
      <c r="AE1561" s="8" t="s">
        <v>39</v>
      </c>
      <c r="AF1561">
        <f>IF(IFERROR(VLOOKUP(E1561,Store_Showcase!B2:H144,{5}, FALSE), TRUE)=TRUE, IF(IFERROR(VLOOKUP(E1561,Store_SRP!B2:H110,{5}, FALSE), TRUE)=TRUE,VLOOKUP(E1561,Store_VAM!B2:H273,{5}, FALSE),VLOOKUP(E1561,Store_SRP!B2:H110,{5}, FALSE)), VLOOKUP(E1561,Store_Showcase!B2:H144,{5}, FALSE))</f>
      </c>
      <c r="AG1561">
        <f>IF(IFERROR(VLOOKUP(E1561,Store_Showcase!B2:H144,{6}, FALSE), TRUE)=TRUE, IF(IFERROR(VLOOKUP(E1561,Store_SRP!B2:H110,{6}, FALSE), TRUE)=TRUE,VLOOKUP(E1561,Store_VAM!B2:H273,{6}, FALSE),VLOOKUP(E1561,Store_SRP!B2:H110,{6}, FALSE)), VLOOKUP(E1561,Store_Showcase!B2:H144,{6}, FALSE))</f>
      </c>
      <c r="AH1561">
        <f>VLOOKUP(G1561,Sku_Consolidated!A2:R957,18,FALSE)</f>
      </c>
      <c r="AI1561">
        <f>VLOOKUP(G1561,Sku_Consolidated!A2:S957,19,FALSE)</f>
      </c>
      <c r="AJ1561">
        <f>VLOOKUP(G1561,Sku_Consolidated!A2:T957,20,FALSE)</f>
      </c>
    </row>
    <row r="1562" spans="1:36" x14ac:dyDescent="0.25">
      <c r="A1562">
        <v>2024</v>
      </c>
      <c r="B1562" t="s">
        <v>31</v>
      </c>
      <c r="C1562" t="s">
        <v>32</v>
      </c>
      <c r="D1562" t="s">
        <v>33</v>
      </c>
      <c r="E1562">
        <v>150</v>
      </c>
      <c r="F1562">
        <f>IF(IFERROR(VLOOKUP(E1562,Store_Showcase!B2:H144,{2}, FALSE), TRUE)=TRUE, IF(IFERROR(VLOOKUP(E1562,Store_SRP!B2:H110,{2}, FALSE), TRUE)=TRUE,VLOOKUP(E1562,Store_VAM!B2:H273,{2}, FALSE),VLOOKUP(E1562,Store_SRP!B2:H110,{2}, FALSE)), VLOOKUP(E1562,Store_Showcase!B2:H144,{2}, FALSE))</f>
      </c>
      <c r="G1562">
        <v>655315</v>
      </c>
      <c r="H1562" t="s">
        <v>34</v>
      </c>
      <c r="I1562" s="8" t="s">
        <v>3165</v>
      </c>
      <c r="J1562" t="s">
        <v>36</v>
      </c>
      <c r="K1562" s="8">
        <f>IF(J1562="PCK", I1562, 0)</f>
      </c>
      <c r="L1562" s="8">
        <f>IF(J1562="KLS", I1562, IF(J1562="PCK", I1562*VLOOKUP(G1562,Sku_Consolidated!A2:U957,21, FALSE),I1562*VLOOKUP(G1562,Sku_Consolidated!A2:U957,21, FALSE)))</f>
      </c>
      <c r="M1562" s="8">
        <f>IF(J1562="PCS", I1562, 0)</f>
      </c>
      <c r="N1562" s="8" t="s">
        <v>3166</v>
      </c>
      <c r="O1562" s="8">
        <f>N1562 * VLOOKUP(E1562&amp;VLOOKUP(G1562,Sku_Consolidated!A2:Q957,17,FALSE),Sku_CommRate!A2:E1002, 5, FALSE)</f>
      </c>
      <c r="P1562" s="8">
        <f>N1562 - O1562</f>
      </c>
      <c r="Q1562">
        <f>VLOOKUP(G1562,Sku_Consolidated!A2:G957,7, FALSE)</f>
      </c>
      <c r="R1562">
        <f>IF(IFERROR(VLOOKUP(E1562,Store_Showcase!B2:H144,7, FALSE), TRUE)=TRUE, IF(IFERROR(VLOOKUP(E1562,Store_SRP!B2:H110,7, FALSE), TRUE)=TRUE,VLOOKUP(E1562,Store_VAM!B2:H273,7, FALSE),VLOOKUP(E1562,Store_SRP!B2:H110,7, FALSE)), VLOOKUP(E1562,Store_Showcase!B2:H144,7, FALSE))</f>
      </c>
      <c r="S1562">
        <f>IF(IFERROR(VLOOKUP(E1562,Store_Showcase!B2:I144,8, FALSE), TRUE)=TRUE, IF(IFERROR(VLOOKUP(E1562,Store_SRP!B2:I110,8, FALSE), TRUE)=TRUE,VLOOKUP(E1562,Store_VAM!B2:I273,8, FALSE),VLOOKUP(E1562,Store_SRP!B2:I110,8, FALSE)), VLOOKUP(E1562,Store_Showcase!B2:I144,8, FALSE))</f>
      </c>
      <c r="T1562">
        <f>VLOOKUP(G1562,Sku_Consolidated!A2:R957,18,FALSE)</f>
      </c>
      <c r="U1562">
        <v>6240</v>
      </c>
      <c r="V1562">
        <f>IF(VLOOKUP(G1562,Sku_Consolidated!A2:S957,19,FALSE)="SHOWCASE", VLOOKUP(E1562,Store_Showcase!B2:L144,11, FALSE), IF(VLOOKUP(G1562,Sku_Consolidated!A2:S957,19,FALSE)="VAM",VLOOKUP(E1562,Store_VAM!B2:L273,11, FALSE),VLOOKUP(E1562,Store_SRP!B2:L110,11, FALSE)))</f>
      </c>
      <c r="W1562">
        <f>VLOOKUP(G1562,Sku_Consolidated!A2:W957,11,FALSE)</f>
      </c>
      <c r="X1562">
        <f>VLOOKUP(G1562,Sku_Consolidated!A2:H957,8,FALSE)</f>
      </c>
      <c r="Y1562">
        <f>VLOOKUP(G1562,Sku_Consolidated!A2:I957,9,FALSE)</f>
      </c>
      <c r="Z1562" t="s">
        <v>38</v>
      </c>
      <c r="AA1562">
        <f>VLOOKUP(G1562,Sku_Consolidated!A2:E957,5,FALSE)</f>
      </c>
      <c r="AB1562">
        <f>IF(VLOOKUP(G1562,Sku_Consolidated!A2:S957,19,FALSE)="SHOWCASE", VLOOKUP(E1562,Store_Showcase!B2:N144,13, FALSE), IF(VLOOKUP(G1562,Sku_Consolidated!A2:S957,19,FALSE)="VAM",VLOOKUP(E1562,Store_VAM!B2:N273,13, FALSE),VLOOKUP(E1562,Store_SRP!B2:N110,13, FALSE)))</f>
      </c>
      <c r="AC1562">
        <f>IF(IFERROR(AB1562,TRUE)=TRUE, "-","OK")</f>
      </c>
      <c r="AD1562" s="8" t="s">
        <v>3166</v>
      </c>
      <c r="AE1562" s="8" t="s">
        <v>39</v>
      </c>
      <c r="AF1562">
        <f>IF(IFERROR(VLOOKUP(E1562,Store_Showcase!B2:H144,{5}, FALSE), TRUE)=TRUE, IF(IFERROR(VLOOKUP(E1562,Store_SRP!B2:H110,{5}, FALSE), TRUE)=TRUE,VLOOKUP(E1562,Store_VAM!B2:H273,{5}, FALSE),VLOOKUP(E1562,Store_SRP!B2:H110,{5}, FALSE)), VLOOKUP(E1562,Store_Showcase!B2:H144,{5}, FALSE))</f>
      </c>
      <c r="AG1562">
        <f>IF(IFERROR(VLOOKUP(E1562,Store_Showcase!B2:H144,{6}, FALSE), TRUE)=TRUE, IF(IFERROR(VLOOKUP(E1562,Store_SRP!B2:H110,{6}, FALSE), TRUE)=TRUE,VLOOKUP(E1562,Store_VAM!B2:H273,{6}, FALSE),VLOOKUP(E1562,Store_SRP!B2:H110,{6}, FALSE)), VLOOKUP(E1562,Store_Showcase!B2:H144,{6}, FALSE))</f>
      </c>
      <c r="AH1562">
        <f>VLOOKUP(G1562,Sku_Consolidated!A2:R957,18,FALSE)</f>
      </c>
      <c r="AI1562">
        <f>VLOOKUP(G1562,Sku_Consolidated!A2:S957,19,FALSE)</f>
      </c>
      <c r="AJ1562">
        <f>VLOOKUP(G1562,Sku_Consolidated!A2:T957,20,FALSE)</f>
      </c>
    </row>
    <row r="1563" spans="1:36" x14ac:dyDescent="0.25">
      <c r="A1563">
        <v>2024</v>
      </c>
      <c r="B1563" t="s">
        <v>31</v>
      </c>
      <c r="C1563" t="s">
        <v>32</v>
      </c>
      <c r="D1563" t="s">
        <v>33</v>
      </c>
      <c r="E1563">
        <v>205</v>
      </c>
      <c r="F1563">
        <f>IF(IFERROR(VLOOKUP(E1563,Store_Showcase!B2:H144,{2}, FALSE), TRUE)=TRUE, IF(IFERROR(VLOOKUP(E1563,Store_SRP!B2:H110,{2}, FALSE), TRUE)=TRUE,VLOOKUP(E1563,Store_VAM!B2:H273,{2}, FALSE),VLOOKUP(E1563,Store_SRP!B2:H110,{2}, FALSE)), VLOOKUP(E1563,Store_Showcase!B2:H144,{2}, FALSE))</f>
      </c>
      <c r="G1563">
        <v>655910</v>
      </c>
      <c r="H1563" t="s">
        <v>1560</v>
      </c>
      <c r="I1563" s="8" t="s">
        <v>3120</v>
      </c>
      <c r="J1563" t="s">
        <v>36</v>
      </c>
      <c r="K1563" s="8">
        <f>IF(J1563="PCK", I1563, 0)</f>
      </c>
      <c r="L1563" s="8">
        <f>IF(J1563="KLS", I1563, IF(J1563="PCK", I1563*VLOOKUP(G1563,Sku_Consolidated!A2:U957,21, FALSE),I1563*VLOOKUP(G1563,Sku_Consolidated!A2:U957,21, FALSE)))</f>
      </c>
      <c r="M1563" s="8">
        <f>IF(J1563="PCS", I1563, 0)</f>
      </c>
      <c r="N1563" s="8" t="s">
        <v>3167</v>
      </c>
      <c r="O1563" s="8">
        <f>N1563 * VLOOKUP(E1563&amp;VLOOKUP(G1563,Sku_Consolidated!A2:Q957,17,FALSE),Sku_CommRate!A2:E1002, 5, FALSE)</f>
      </c>
      <c r="P1563" s="8">
        <f>N1563 - O1563</f>
      </c>
      <c r="Q1563">
        <f>VLOOKUP(G1563,Sku_Consolidated!A2:G957,7, FALSE)</f>
      </c>
      <c r="R1563">
        <f>IF(IFERROR(VLOOKUP(E1563,Store_Showcase!B2:H144,7, FALSE), TRUE)=TRUE, IF(IFERROR(VLOOKUP(E1563,Store_SRP!B2:H110,7, FALSE), TRUE)=TRUE,VLOOKUP(E1563,Store_VAM!B2:H273,7, FALSE),VLOOKUP(E1563,Store_SRP!B2:H110,7, FALSE)), VLOOKUP(E1563,Store_Showcase!B2:H144,7, FALSE))</f>
      </c>
      <c r="S1563">
        <f>IF(IFERROR(VLOOKUP(E1563,Store_Showcase!B2:I144,8, FALSE), TRUE)=TRUE, IF(IFERROR(VLOOKUP(E1563,Store_SRP!B2:I110,8, FALSE), TRUE)=TRUE,VLOOKUP(E1563,Store_VAM!B2:I273,8, FALSE),VLOOKUP(E1563,Store_SRP!B2:I110,8, FALSE)), VLOOKUP(E1563,Store_Showcase!B2:I144,8, FALSE))</f>
      </c>
      <c r="T1563">
        <f>VLOOKUP(G1563,Sku_Consolidated!A2:R957,18,FALSE)</f>
      </c>
      <c r="U1563">
        <v>6504</v>
      </c>
      <c r="V1563">
        <f>IF(VLOOKUP(G1563,Sku_Consolidated!A2:S957,19,FALSE)="SHOWCASE", VLOOKUP(E1563,Store_Showcase!B2:L144,11, FALSE), IF(VLOOKUP(G1563,Sku_Consolidated!A2:S957,19,FALSE)="VAM",VLOOKUP(E1563,Store_VAM!B2:L273,11, FALSE),VLOOKUP(E1563,Store_SRP!B2:L110,11, FALSE)))</f>
      </c>
      <c r="W1563">
        <f>VLOOKUP(G1563,Sku_Consolidated!A2:W957,11,FALSE)</f>
      </c>
      <c r="X1563">
        <f>VLOOKUP(G1563,Sku_Consolidated!A2:H957,8,FALSE)</f>
      </c>
      <c r="Y1563">
        <f>VLOOKUP(G1563,Sku_Consolidated!A2:I957,9,FALSE)</f>
      </c>
      <c r="Z1563" t="s">
        <v>38</v>
      </c>
      <c r="AA1563">
        <f>VLOOKUP(G1563,Sku_Consolidated!A2:E957,5,FALSE)</f>
      </c>
      <c r="AB1563">
        <f>IF(VLOOKUP(G1563,Sku_Consolidated!A2:S957,19,FALSE)="SHOWCASE", VLOOKUP(E1563,Store_Showcase!B2:N144,13, FALSE), IF(VLOOKUP(G1563,Sku_Consolidated!A2:S957,19,FALSE)="VAM",VLOOKUP(E1563,Store_VAM!B2:N273,13, FALSE),VLOOKUP(E1563,Store_SRP!B2:N110,13, FALSE)))</f>
      </c>
      <c r="AC1563">
        <f>IF(IFERROR(AB1563,TRUE)=TRUE, "-","OK")</f>
      </c>
      <c r="AD1563" s="8" t="s">
        <v>3168</v>
      </c>
      <c r="AE1563" s="8" t="s">
        <v>3169</v>
      </c>
      <c r="AF1563">
        <f>IF(IFERROR(VLOOKUP(E1563,Store_Showcase!B2:H144,{5}, FALSE), TRUE)=TRUE, IF(IFERROR(VLOOKUP(E1563,Store_SRP!B2:H110,{5}, FALSE), TRUE)=TRUE,VLOOKUP(E1563,Store_VAM!B2:H273,{5}, FALSE),VLOOKUP(E1563,Store_SRP!B2:H110,{5}, FALSE)), VLOOKUP(E1563,Store_Showcase!B2:H144,{5}, FALSE))</f>
      </c>
      <c r="AG1563">
        <f>IF(IFERROR(VLOOKUP(E1563,Store_Showcase!B2:H144,{6}, FALSE), TRUE)=TRUE, IF(IFERROR(VLOOKUP(E1563,Store_SRP!B2:H110,{6}, FALSE), TRUE)=TRUE,VLOOKUP(E1563,Store_VAM!B2:H273,{6}, FALSE),VLOOKUP(E1563,Store_SRP!B2:H110,{6}, FALSE)), VLOOKUP(E1563,Store_Showcase!B2:H144,{6}, FALSE))</f>
      </c>
      <c r="AH1563">
        <f>VLOOKUP(G1563,Sku_Consolidated!A2:R957,18,FALSE)</f>
      </c>
      <c r="AI1563">
        <f>VLOOKUP(G1563,Sku_Consolidated!A2:S957,19,FALSE)</f>
      </c>
      <c r="AJ1563">
        <f>VLOOKUP(G1563,Sku_Consolidated!A2:T957,20,FALSE)</f>
      </c>
    </row>
    <row r="1564" spans="1:36" x14ac:dyDescent="0.25">
      <c r="A1564">
        <v>2024</v>
      </c>
      <c r="B1564" t="s">
        <v>31</v>
      </c>
      <c r="C1564" t="s">
        <v>32</v>
      </c>
      <c r="D1564" t="s">
        <v>33</v>
      </c>
      <c r="E1564">
        <v>404</v>
      </c>
      <c r="F1564">
        <f>IF(IFERROR(VLOOKUP(E1564,Store_Showcase!B2:H144,{2}, FALSE), TRUE)=TRUE, IF(IFERROR(VLOOKUP(E1564,Store_SRP!B2:H110,{2}, FALSE), TRUE)=TRUE,VLOOKUP(E1564,Store_VAM!B2:H273,{2}, FALSE),VLOOKUP(E1564,Store_SRP!B2:H110,{2}, FALSE)), VLOOKUP(E1564,Store_Showcase!B2:H144,{2}, FALSE))</f>
      </c>
      <c r="G1564">
        <v>671783</v>
      </c>
      <c r="H1564" t="s">
        <v>491</v>
      </c>
      <c r="I1564" s="8" t="s">
        <v>2627</v>
      </c>
      <c r="J1564" t="s">
        <v>493</v>
      </c>
      <c r="K1564" s="8">
        <f>IF(J1564="PCK", I1564, 0)</f>
      </c>
      <c r="L1564" s="8">
        <f>IF(J1564="KLS", I1564, IF(J1564="PCK", I1564*VLOOKUP(G1564,Sku_Consolidated!A2:U957,21, FALSE),I1564*VLOOKUP(G1564,Sku_Consolidated!A2:U957,21, FALSE)))</f>
      </c>
      <c r="M1564" s="8">
        <f>IF(J1564="PCS", I1564, 0)</f>
      </c>
      <c r="N1564" s="8" t="s">
        <v>3170</v>
      </c>
      <c r="O1564" s="8">
        <f>N1564 * VLOOKUP(E1564&amp;VLOOKUP(G1564,Sku_Consolidated!A2:Q957,17,FALSE),Sku_CommRate!A2:E1002, 5, FALSE)</f>
      </c>
      <c r="P1564" s="8">
        <f>N1564 - O1564</f>
      </c>
      <c r="Q1564">
        <f>VLOOKUP(G1564,Sku_Consolidated!A2:G957,7, FALSE)</f>
      </c>
      <c r="R1564">
        <f>IF(IFERROR(VLOOKUP(E1564,Store_Showcase!B2:H144,7, FALSE), TRUE)=TRUE, IF(IFERROR(VLOOKUP(E1564,Store_SRP!B2:H110,7, FALSE), TRUE)=TRUE,VLOOKUP(E1564,Store_VAM!B2:H273,7, FALSE),VLOOKUP(E1564,Store_SRP!B2:H110,7, FALSE)), VLOOKUP(E1564,Store_Showcase!B2:H144,7, FALSE))</f>
      </c>
      <c r="S1564">
        <f>IF(IFERROR(VLOOKUP(E1564,Store_Showcase!B2:I144,8, FALSE), TRUE)=TRUE, IF(IFERROR(VLOOKUP(E1564,Store_SRP!B2:I110,8, FALSE), TRUE)=TRUE,VLOOKUP(E1564,Store_VAM!B2:I273,8, FALSE),VLOOKUP(E1564,Store_SRP!B2:I110,8, FALSE)), VLOOKUP(E1564,Store_Showcase!B2:I144,8, FALSE))</f>
      </c>
      <c r="T1564">
        <f>VLOOKUP(G1564,Sku_Consolidated!A2:R957,18,FALSE)</f>
      </c>
      <c r="U1564">
        <v>7957222</v>
      </c>
      <c r="V1564">
        <f>IF(VLOOKUP(G1564,Sku_Consolidated!A2:S957,19,FALSE)="SHOWCASE", VLOOKUP(E1564,Store_Showcase!B2:L144,11, FALSE), IF(VLOOKUP(G1564,Sku_Consolidated!A2:S957,19,FALSE)="VAM",VLOOKUP(E1564,Store_VAM!B2:L273,11, FALSE),VLOOKUP(E1564,Store_SRP!B2:L110,11, FALSE)))</f>
      </c>
      <c r="W1564">
        <f>VLOOKUP(G1564,Sku_Consolidated!A2:W957,11,FALSE)</f>
      </c>
      <c r="X1564">
        <f>VLOOKUP(G1564,Sku_Consolidated!A2:H957,8,FALSE)</f>
      </c>
      <c r="Y1564">
        <f>VLOOKUP(G1564,Sku_Consolidated!A2:I957,9,FALSE)</f>
      </c>
      <c r="Z1564" t="s">
        <v>38</v>
      </c>
      <c r="AA1564">
        <f>VLOOKUP(G1564,Sku_Consolidated!A2:E957,5,FALSE)</f>
      </c>
      <c r="AB1564">
        <f>IF(VLOOKUP(G1564,Sku_Consolidated!A2:S957,19,FALSE)="SHOWCASE", VLOOKUP(E1564,Store_Showcase!B2:N144,13, FALSE), IF(VLOOKUP(G1564,Sku_Consolidated!A2:S957,19,FALSE)="VAM",VLOOKUP(E1564,Store_VAM!B2:N273,13, FALSE),VLOOKUP(E1564,Store_SRP!B2:N110,13, FALSE)))</f>
      </c>
      <c r="AC1564">
        <f>IF(IFERROR(AB1564,TRUE)=TRUE, "-","OK")</f>
      </c>
      <c r="AD1564" s="8" t="s">
        <v>3170</v>
      </c>
      <c r="AE1564" s="8" t="s">
        <v>39</v>
      </c>
      <c r="AF1564">
        <f>IF(IFERROR(VLOOKUP(E1564,Store_Showcase!B2:H144,{5}, FALSE), TRUE)=TRUE, IF(IFERROR(VLOOKUP(E1564,Store_SRP!B2:H110,{5}, FALSE), TRUE)=TRUE,VLOOKUP(E1564,Store_VAM!B2:H273,{5}, FALSE),VLOOKUP(E1564,Store_SRP!B2:H110,{5}, FALSE)), VLOOKUP(E1564,Store_Showcase!B2:H144,{5}, FALSE))</f>
      </c>
      <c r="AG1564">
        <f>IF(IFERROR(VLOOKUP(E1564,Store_Showcase!B2:H144,{6}, FALSE), TRUE)=TRUE, IF(IFERROR(VLOOKUP(E1564,Store_SRP!B2:H110,{6}, FALSE), TRUE)=TRUE,VLOOKUP(E1564,Store_VAM!B2:H273,{6}, FALSE),VLOOKUP(E1564,Store_SRP!B2:H110,{6}, FALSE)), VLOOKUP(E1564,Store_Showcase!B2:H144,{6}, FALSE))</f>
      </c>
      <c r="AH1564">
        <f>VLOOKUP(G1564,Sku_Consolidated!A2:R957,18,FALSE)</f>
      </c>
      <c r="AI1564">
        <f>VLOOKUP(G1564,Sku_Consolidated!A2:S957,19,FALSE)</f>
      </c>
      <c r="AJ1564">
        <f>VLOOKUP(G1564,Sku_Consolidated!A2:T957,20,FALSE)</f>
      </c>
    </row>
    <row r="1565" spans="1:36" x14ac:dyDescent="0.25">
      <c r="A1565">
        <v>2024</v>
      </c>
      <c r="B1565" t="s">
        <v>31</v>
      </c>
      <c r="C1565" t="s">
        <v>32</v>
      </c>
      <c r="D1565" t="s">
        <v>33</v>
      </c>
      <c r="E1565">
        <v>4040</v>
      </c>
      <c r="F1565">
        <f>IF(IFERROR(VLOOKUP(E1565,Store_Showcase!B2:H144,{2}, FALSE), TRUE)=TRUE, IF(IFERROR(VLOOKUP(E1565,Store_SRP!B2:H110,{2}, FALSE), TRUE)=TRUE,VLOOKUP(E1565,Store_VAM!B2:H273,{2}, FALSE),VLOOKUP(E1565,Store_SRP!B2:H110,{2}, FALSE)), VLOOKUP(E1565,Store_Showcase!B2:H144,{2}, FALSE))</f>
      </c>
      <c r="G1565">
        <v>671783</v>
      </c>
      <c r="H1565" t="s">
        <v>491</v>
      </c>
      <c r="I1565" s="8" t="s">
        <v>2627</v>
      </c>
      <c r="J1565" t="s">
        <v>493</v>
      </c>
      <c r="K1565" s="8">
        <f>IF(J1565="PCK", I1565, 0)</f>
      </c>
      <c r="L1565" s="8">
        <f>IF(J1565="KLS", I1565, IF(J1565="PCK", I1565*VLOOKUP(G1565,Sku_Consolidated!A2:U957,21, FALSE),I1565*VLOOKUP(G1565,Sku_Consolidated!A2:U957,21, FALSE)))</f>
      </c>
      <c r="M1565" s="8">
        <f>IF(J1565="PCS", I1565, 0)</f>
      </c>
      <c r="N1565" s="8" t="s">
        <v>3170</v>
      </c>
      <c r="O1565" s="8">
        <f>N1565 * VLOOKUP(E1565&amp;VLOOKUP(G1565,Sku_Consolidated!A2:Q957,17,FALSE),Sku_CommRate!A2:E1002, 5, FALSE)</f>
      </c>
      <c r="P1565" s="8">
        <f>N1565 - O1565</f>
      </c>
      <c r="Q1565">
        <f>VLOOKUP(G1565,Sku_Consolidated!A2:G957,7, FALSE)</f>
      </c>
      <c r="R1565">
        <f>IF(IFERROR(VLOOKUP(E1565,Store_Showcase!B2:H144,7, FALSE), TRUE)=TRUE, IF(IFERROR(VLOOKUP(E1565,Store_SRP!B2:H110,7, FALSE), TRUE)=TRUE,VLOOKUP(E1565,Store_VAM!B2:H273,7, FALSE),VLOOKUP(E1565,Store_SRP!B2:H110,7, FALSE)), VLOOKUP(E1565,Store_Showcase!B2:H144,7, FALSE))</f>
      </c>
      <c r="S1565">
        <f>IF(IFERROR(VLOOKUP(E1565,Store_Showcase!B2:I144,8, FALSE), TRUE)=TRUE, IF(IFERROR(VLOOKUP(E1565,Store_SRP!B2:I110,8, FALSE), TRUE)=TRUE,VLOOKUP(E1565,Store_VAM!B2:I273,8, FALSE),VLOOKUP(E1565,Store_SRP!B2:I110,8, FALSE)), VLOOKUP(E1565,Store_Showcase!B2:I144,8, FALSE))</f>
      </c>
      <c r="T1565">
        <f>VLOOKUP(G1565,Sku_Consolidated!A2:R957,18,FALSE)</f>
      </c>
      <c r="U1565">
        <v>7957222</v>
      </c>
      <c r="V1565">
        <f>IF(VLOOKUP(G1565,Sku_Consolidated!A2:S957,19,FALSE)="SHOWCASE", VLOOKUP(E1565,Store_Showcase!B2:L144,11, FALSE), IF(VLOOKUP(G1565,Sku_Consolidated!A2:S957,19,FALSE)="VAM",VLOOKUP(E1565,Store_VAM!B2:L273,11, FALSE),VLOOKUP(E1565,Store_SRP!B2:L110,11, FALSE)))</f>
      </c>
      <c r="W1565">
        <f>VLOOKUP(G1565,Sku_Consolidated!A2:W957,11,FALSE)</f>
      </c>
      <c r="X1565">
        <f>VLOOKUP(G1565,Sku_Consolidated!A2:H957,8,FALSE)</f>
      </c>
      <c r="Y1565">
        <f>VLOOKUP(G1565,Sku_Consolidated!A2:I957,9,FALSE)</f>
      </c>
      <c r="Z1565" t="s">
        <v>38</v>
      </c>
      <c r="AA1565">
        <f>VLOOKUP(G1565,Sku_Consolidated!A2:E957,5,FALSE)</f>
      </c>
      <c r="AB1565">
        <f>IF(VLOOKUP(G1565,Sku_Consolidated!A2:S957,19,FALSE)="SHOWCASE", VLOOKUP(E1565,Store_Showcase!B2:N144,13, FALSE), IF(VLOOKUP(G1565,Sku_Consolidated!A2:S957,19,FALSE)="VAM",VLOOKUP(E1565,Store_VAM!B2:N273,13, FALSE),VLOOKUP(E1565,Store_SRP!B2:N110,13, FALSE)))</f>
      </c>
      <c r="AC1565">
        <f>IF(IFERROR(AB1565,TRUE)=TRUE, "-","OK")</f>
      </c>
      <c r="AD1565" s="8" t="s">
        <v>3170</v>
      </c>
      <c r="AE1565" s="8" t="s">
        <v>39</v>
      </c>
      <c r="AF1565">
        <f>IF(IFERROR(VLOOKUP(E1565,Store_Showcase!B2:H144,{5}, FALSE), TRUE)=TRUE, IF(IFERROR(VLOOKUP(E1565,Store_SRP!B2:H110,{5}, FALSE), TRUE)=TRUE,VLOOKUP(E1565,Store_VAM!B2:H273,{5}, FALSE),VLOOKUP(E1565,Store_SRP!B2:H110,{5}, FALSE)), VLOOKUP(E1565,Store_Showcase!B2:H144,{5}, FALSE))</f>
      </c>
      <c r="AG1565">
        <f>IF(IFERROR(VLOOKUP(E1565,Store_Showcase!B2:H144,{6}, FALSE), TRUE)=TRUE, IF(IFERROR(VLOOKUP(E1565,Store_SRP!B2:H110,{6}, FALSE), TRUE)=TRUE,VLOOKUP(E1565,Store_VAM!B2:H273,{6}, FALSE),VLOOKUP(E1565,Store_SRP!B2:H110,{6}, FALSE)), VLOOKUP(E1565,Store_Showcase!B2:H144,{6}, FALSE))</f>
      </c>
      <c r="AH1565">
        <f>VLOOKUP(G1565,Sku_Consolidated!A2:R957,18,FALSE)</f>
      </c>
      <c r="AI1565">
        <f>VLOOKUP(G1565,Sku_Consolidated!A2:S957,19,FALSE)</f>
      </c>
      <c r="AJ1565">
        <f>VLOOKUP(G1565,Sku_Consolidated!A2:T957,20,FALSE)</f>
      </c>
    </row>
    <row r="1566" spans="1:36" x14ac:dyDescent="0.25">
      <c r="A1566">
        <v>2024</v>
      </c>
      <c r="B1566" t="s">
        <v>31</v>
      </c>
      <c r="C1566" t="s">
        <v>32</v>
      </c>
      <c r="D1566" t="s">
        <v>33</v>
      </c>
      <c r="E1566">
        <v>465</v>
      </c>
      <c r="F1566">
        <f>IF(IFERROR(VLOOKUP(E1566,Store_Showcase!B2:H144,{2}, FALSE), TRUE)=TRUE, IF(IFERROR(VLOOKUP(E1566,Store_SRP!B2:H110,{2}, FALSE), TRUE)=TRUE,VLOOKUP(E1566,Store_VAM!B2:H273,{2}, FALSE),VLOOKUP(E1566,Store_SRP!B2:H110,{2}, FALSE)), VLOOKUP(E1566,Store_Showcase!B2:H144,{2}, FALSE))</f>
      </c>
      <c r="G1566">
        <v>655730</v>
      </c>
      <c r="H1566" t="s">
        <v>1794</v>
      </c>
      <c r="I1566" s="8" t="s">
        <v>3171</v>
      </c>
      <c r="J1566" t="s">
        <v>36</v>
      </c>
      <c r="K1566" s="8">
        <f>IF(J1566="PCK", I1566, 0)</f>
      </c>
      <c r="L1566" s="8">
        <f>IF(J1566="KLS", I1566, IF(J1566="PCK", I1566*VLOOKUP(G1566,Sku_Consolidated!A2:U957,21, FALSE),I1566*VLOOKUP(G1566,Sku_Consolidated!A2:U957,21, FALSE)))</f>
      </c>
      <c r="M1566" s="8">
        <f>IF(J1566="PCS", I1566, 0)</f>
      </c>
      <c r="N1566" s="8" t="s">
        <v>3170</v>
      </c>
      <c r="O1566" s="8">
        <f>N1566 * VLOOKUP(E1566&amp;VLOOKUP(G1566,Sku_Consolidated!A2:Q957,17,FALSE),Sku_CommRate!A2:E1002, 5, FALSE)</f>
      </c>
      <c r="P1566" s="8">
        <f>N1566 - O1566</f>
      </c>
      <c r="Q1566">
        <f>VLOOKUP(G1566,Sku_Consolidated!A2:G957,7, FALSE)</f>
      </c>
      <c r="R1566">
        <f>IF(IFERROR(VLOOKUP(E1566,Store_Showcase!B2:H144,7, FALSE), TRUE)=TRUE, IF(IFERROR(VLOOKUP(E1566,Store_SRP!B2:H110,7, FALSE), TRUE)=TRUE,VLOOKUP(E1566,Store_VAM!B2:H273,7, FALSE),VLOOKUP(E1566,Store_SRP!B2:H110,7, FALSE)), VLOOKUP(E1566,Store_Showcase!B2:H144,7, FALSE))</f>
      </c>
      <c r="S1566">
        <f>IF(IFERROR(VLOOKUP(E1566,Store_Showcase!B2:I144,8, FALSE), TRUE)=TRUE, IF(IFERROR(VLOOKUP(E1566,Store_SRP!B2:I110,8, FALSE), TRUE)=TRUE,VLOOKUP(E1566,Store_VAM!B2:I273,8, FALSE),VLOOKUP(E1566,Store_SRP!B2:I110,8, FALSE)), VLOOKUP(E1566,Store_Showcase!B2:I144,8, FALSE))</f>
      </c>
      <c r="T1566">
        <f>VLOOKUP(G1566,Sku_Consolidated!A2:R957,18,FALSE)</f>
      </c>
      <c r="U1566">
        <v>6451</v>
      </c>
      <c r="V1566">
        <f>IF(VLOOKUP(G1566,Sku_Consolidated!A2:S957,19,FALSE)="SHOWCASE", VLOOKUP(E1566,Store_Showcase!B2:L144,11, FALSE), IF(VLOOKUP(G1566,Sku_Consolidated!A2:S957,19,FALSE)="VAM",VLOOKUP(E1566,Store_VAM!B2:L273,11, FALSE),VLOOKUP(E1566,Store_SRP!B2:L110,11, FALSE)))</f>
      </c>
      <c r="W1566">
        <f>VLOOKUP(G1566,Sku_Consolidated!A2:W957,11,FALSE)</f>
      </c>
      <c r="X1566">
        <f>VLOOKUP(G1566,Sku_Consolidated!A2:H957,8,FALSE)</f>
      </c>
      <c r="Y1566">
        <f>VLOOKUP(G1566,Sku_Consolidated!A2:I957,9,FALSE)</f>
      </c>
      <c r="Z1566" t="s">
        <v>38</v>
      </c>
      <c r="AA1566">
        <f>VLOOKUP(G1566,Sku_Consolidated!A2:E957,5,FALSE)</f>
      </c>
      <c r="AB1566">
        <f>IF(VLOOKUP(G1566,Sku_Consolidated!A2:S957,19,FALSE)="SHOWCASE", VLOOKUP(E1566,Store_Showcase!B2:N144,13, FALSE), IF(VLOOKUP(G1566,Sku_Consolidated!A2:S957,19,FALSE)="VAM",VLOOKUP(E1566,Store_VAM!B2:N273,13, FALSE),VLOOKUP(E1566,Store_SRP!B2:N110,13, FALSE)))</f>
      </c>
      <c r="AC1566">
        <f>IF(IFERROR(AB1566,TRUE)=TRUE, "-","OK")</f>
      </c>
      <c r="AD1566" s="8" t="s">
        <v>3170</v>
      </c>
      <c r="AE1566" s="8" t="s">
        <v>39</v>
      </c>
      <c r="AF1566">
        <f>IF(IFERROR(VLOOKUP(E1566,Store_Showcase!B2:H144,{5}, FALSE), TRUE)=TRUE, IF(IFERROR(VLOOKUP(E1566,Store_SRP!B2:H110,{5}, FALSE), TRUE)=TRUE,VLOOKUP(E1566,Store_VAM!B2:H273,{5}, FALSE),VLOOKUP(E1566,Store_SRP!B2:H110,{5}, FALSE)), VLOOKUP(E1566,Store_Showcase!B2:H144,{5}, FALSE))</f>
      </c>
      <c r="AG1566">
        <f>IF(IFERROR(VLOOKUP(E1566,Store_Showcase!B2:H144,{6}, FALSE), TRUE)=TRUE, IF(IFERROR(VLOOKUP(E1566,Store_SRP!B2:H110,{6}, FALSE), TRUE)=TRUE,VLOOKUP(E1566,Store_VAM!B2:H273,{6}, FALSE),VLOOKUP(E1566,Store_SRP!B2:H110,{6}, FALSE)), VLOOKUP(E1566,Store_Showcase!B2:H144,{6}, FALSE))</f>
      </c>
      <c r="AH1566">
        <f>VLOOKUP(G1566,Sku_Consolidated!A2:R957,18,FALSE)</f>
      </c>
      <c r="AI1566">
        <f>VLOOKUP(G1566,Sku_Consolidated!A2:S957,19,FALSE)</f>
      </c>
      <c r="AJ1566">
        <f>VLOOKUP(G1566,Sku_Consolidated!A2:T957,20,FALSE)</f>
      </c>
    </row>
    <row r="1567" spans="1:36" x14ac:dyDescent="0.25">
      <c r="A1567">
        <v>2024</v>
      </c>
      <c r="B1567" t="s">
        <v>31</v>
      </c>
      <c r="C1567" t="s">
        <v>32</v>
      </c>
      <c r="D1567" t="s">
        <v>33</v>
      </c>
      <c r="E1567">
        <v>231</v>
      </c>
      <c r="F1567">
        <f>IF(IFERROR(VLOOKUP(E1567,Store_Showcase!B2:H144,{2}, FALSE), TRUE)=TRUE, IF(IFERROR(VLOOKUP(E1567,Store_SRP!B2:H110,{2}, FALSE), TRUE)=TRUE,VLOOKUP(E1567,Store_VAM!B2:H273,{2}, FALSE),VLOOKUP(E1567,Store_SRP!B2:H110,{2}, FALSE)), VLOOKUP(E1567,Store_Showcase!B2:H144,{2}, FALSE))</f>
      </c>
      <c r="G1567">
        <v>655325</v>
      </c>
      <c r="H1567" t="s">
        <v>377</v>
      </c>
      <c r="I1567" s="8" t="s">
        <v>3120</v>
      </c>
      <c r="J1567" t="s">
        <v>36</v>
      </c>
      <c r="K1567" s="8">
        <f>IF(J1567="PCK", I1567, 0)</f>
      </c>
      <c r="L1567" s="8">
        <f>IF(J1567="KLS", I1567, IF(J1567="PCK", I1567*VLOOKUP(G1567,Sku_Consolidated!A2:U957,21, FALSE),I1567*VLOOKUP(G1567,Sku_Consolidated!A2:U957,21, FALSE)))</f>
      </c>
      <c r="M1567" s="8">
        <f>IF(J1567="PCS", I1567, 0)</f>
      </c>
      <c r="N1567" s="8" t="s">
        <v>3172</v>
      </c>
      <c r="O1567" s="8">
        <f>N1567 * VLOOKUP(E1567&amp;VLOOKUP(G1567,Sku_Consolidated!A2:Q957,17,FALSE),Sku_CommRate!A2:E1002, 5, FALSE)</f>
      </c>
      <c r="P1567" s="8">
        <f>N1567 - O1567</f>
      </c>
      <c r="Q1567">
        <f>VLOOKUP(G1567,Sku_Consolidated!A2:G957,7, FALSE)</f>
      </c>
      <c r="R1567">
        <f>IF(IFERROR(VLOOKUP(E1567,Store_Showcase!B2:H144,7, FALSE), TRUE)=TRUE, IF(IFERROR(VLOOKUP(E1567,Store_SRP!B2:H110,7, FALSE), TRUE)=TRUE,VLOOKUP(E1567,Store_VAM!B2:H273,7, FALSE),VLOOKUP(E1567,Store_SRP!B2:H110,7, FALSE)), VLOOKUP(E1567,Store_Showcase!B2:H144,7, FALSE))</f>
      </c>
      <c r="S1567">
        <f>IF(IFERROR(VLOOKUP(E1567,Store_Showcase!B2:I144,8, FALSE), TRUE)=TRUE, IF(IFERROR(VLOOKUP(E1567,Store_SRP!B2:I110,8, FALSE), TRUE)=TRUE,VLOOKUP(E1567,Store_VAM!B2:I273,8, FALSE),VLOOKUP(E1567,Store_SRP!B2:I110,8, FALSE)), VLOOKUP(E1567,Store_Showcase!B2:I144,8, FALSE))</f>
      </c>
      <c r="T1567">
        <f>VLOOKUP(G1567,Sku_Consolidated!A2:R957,18,FALSE)</f>
      </c>
      <c r="U1567">
        <v>6250</v>
      </c>
      <c r="V1567">
        <f>IF(VLOOKUP(G1567,Sku_Consolidated!A2:S957,19,FALSE)="SHOWCASE", VLOOKUP(E1567,Store_Showcase!B2:L144,11, FALSE), IF(VLOOKUP(G1567,Sku_Consolidated!A2:S957,19,FALSE)="VAM",VLOOKUP(E1567,Store_VAM!B2:L273,11, FALSE),VLOOKUP(E1567,Store_SRP!B2:L110,11, FALSE)))</f>
      </c>
      <c r="W1567">
        <f>VLOOKUP(G1567,Sku_Consolidated!A2:W957,11,FALSE)</f>
      </c>
      <c r="X1567">
        <f>VLOOKUP(G1567,Sku_Consolidated!A2:H957,8,FALSE)</f>
      </c>
      <c r="Y1567">
        <f>VLOOKUP(G1567,Sku_Consolidated!A2:I957,9,FALSE)</f>
      </c>
      <c r="Z1567" t="s">
        <v>38</v>
      </c>
      <c r="AA1567">
        <f>VLOOKUP(G1567,Sku_Consolidated!A2:E957,5,FALSE)</f>
      </c>
      <c r="AB1567">
        <f>IF(VLOOKUP(G1567,Sku_Consolidated!A2:S957,19,FALSE)="SHOWCASE", VLOOKUP(E1567,Store_Showcase!B2:N144,13, FALSE), IF(VLOOKUP(G1567,Sku_Consolidated!A2:S957,19,FALSE)="VAM",VLOOKUP(E1567,Store_VAM!B2:N273,13, FALSE),VLOOKUP(E1567,Store_SRP!B2:N110,13, FALSE)))</f>
      </c>
      <c r="AC1567">
        <f>IF(IFERROR(AB1567,TRUE)=TRUE, "-","OK")</f>
      </c>
      <c r="AD1567" s="8" t="s">
        <v>3172</v>
      </c>
      <c r="AE1567" s="8" t="s">
        <v>39</v>
      </c>
      <c r="AF1567">
        <f>IF(IFERROR(VLOOKUP(E1567,Store_Showcase!B2:H144,{5}, FALSE), TRUE)=TRUE, IF(IFERROR(VLOOKUP(E1567,Store_SRP!B2:H110,{5}, FALSE), TRUE)=TRUE,VLOOKUP(E1567,Store_VAM!B2:H273,{5}, FALSE),VLOOKUP(E1567,Store_SRP!B2:H110,{5}, FALSE)), VLOOKUP(E1567,Store_Showcase!B2:H144,{5}, FALSE))</f>
      </c>
      <c r="AG1567">
        <f>IF(IFERROR(VLOOKUP(E1567,Store_Showcase!B2:H144,{6}, FALSE), TRUE)=TRUE, IF(IFERROR(VLOOKUP(E1567,Store_SRP!B2:H110,{6}, FALSE), TRUE)=TRUE,VLOOKUP(E1567,Store_VAM!B2:H273,{6}, FALSE),VLOOKUP(E1567,Store_SRP!B2:H110,{6}, FALSE)), VLOOKUP(E1567,Store_Showcase!B2:H144,{6}, FALSE))</f>
      </c>
      <c r="AH1567">
        <f>VLOOKUP(G1567,Sku_Consolidated!A2:R957,18,FALSE)</f>
      </c>
      <c r="AI1567">
        <f>VLOOKUP(G1567,Sku_Consolidated!A2:S957,19,FALSE)</f>
      </c>
      <c r="AJ1567">
        <f>VLOOKUP(G1567,Sku_Consolidated!A2:T957,20,FALSE)</f>
      </c>
    </row>
    <row r="1568" spans="1:36" x14ac:dyDescent="0.25">
      <c r="A1568">
        <v>2024</v>
      </c>
      <c r="B1568" t="s">
        <v>31</v>
      </c>
      <c r="C1568" t="s">
        <v>32</v>
      </c>
      <c r="D1568" t="s">
        <v>33</v>
      </c>
      <c r="E1568">
        <v>465</v>
      </c>
      <c r="F1568">
        <f>IF(IFERROR(VLOOKUP(E1568,Store_Showcase!B2:H144,{2}, FALSE), TRUE)=TRUE, IF(IFERROR(VLOOKUP(E1568,Store_SRP!B2:H110,{2}, FALSE), TRUE)=TRUE,VLOOKUP(E1568,Store_VAM!B2:H273,{2}, FALSE),VLOOKUP(E1568,Store_SRP!B2:H110,{2}, FALSE)), VLOOKUP(E1568,Store_Showcase!B2:H144,{2}, FALSE))</f>
      </c>
      <c r="G1568">
        <v>655909</v>
      </c>
      <c r="H1568" t="s">
        <v>2350</v>
      </c>
      <c r="I1568" s="8" t="s">
        <v>3173</v>
      </c>
      <c r="J1568" t="s">
        <v>36</v>
      </c>
      <c r="K1568" s="8">
        <f>IF(J1568="PCK", I1568, 0)</f>
      </c>
      <c r="L1568" s="8">
        <f>IF(J1568="KLS", I1568, IF(J1568="PCK", I1568*VLOOKUP(G1568,Sku_Consolidated!A2:U957,21, FALSE),I1568*VLOOKUP(G1568,Sku_Consolidated!A2:U957,21, FALSE)))</f>
      </c>
      <c r="M1568" s="8">
        <f>IF(J1568="PCS", I1568, 0)</f>
      </c>
      <c r="N1568" s="8" t="s">
        <v>3174</v>
      </c>
      <c r="O1568" s="8">
        <f>N1568 * VLOOKUP(E1568&amp;VLOOKUP(G1568,Sku_Consolidated!A2:Q957,17,FALSE),Sku_CommRate!A2:E1002, 5, FALSE)</f>
      </c>
      <c r="P1568" s="8">
        <f>N1568 - O1568</f>
      </c>
      <c r="Q1568">
        <f>VLOOKUP(G1568,Sku_Consolidated!A2:G957,7, FALSE)</f>
      </c>
      <c r="R1568">
        <f>IF(IFERROR(VLOOKUP(E1568,Store_Showcase!B2:H144,7, FALSE), TRUE)=TRUE, IF(IFERROR(VLOOKUP(E1568,Store_SRP!B2:H110,7, FALSE), TRUE)=TRUE,VLOOKUP(E1568,Store_VAM!B2:H273,7, FALSE),VLOOKUP(E1568,Store_SRP!B2:H110,7, FALSE)), VLOOKUP(E1568,Store_Showcase!B2:H144,7, FALSE))</f>
      </c>
      <c r="S1568">
        <f>IF(IFERROR(VLOOKUP(E1568,Store_Showcase!B2:I144,8, FALSE), TRUE)=TRUE, IF(IFERROR(VLOOKUP(E1568,Store_SRP!B2:I110,8, FALSE), TRUE)=TRUE,VLOOKUP(E1568,Store_VAM!B2:I273,8, FALSE),VLOOKUP(E1568,Store_SRP!B2:I110,8, FALSE)), VLOOKUP(E1568,Store_Showcase!B2:I144,8, FALSE))</f>
      </c>
      <c r="T1568">
        <f>VLOOKUP(G1568,Sku_Consolidated!A2:R957,18,FALSE)</f>
      </c>
      <c r="U1568">
        <v>6503</v>
      </c>
      <c r="V1568">
        <f>IF(VLOOKUP(G1568,Sku_Consolidated!A2:S957,19,FALSE)="SHOWCASE", VLOOKUP(E1568,Store_Showcase!B2:L144,11, FALSE), IF(VLOOKUP(G1568,Sku_Consolidated!A2:S957,19,FALSE)="VAM",VLOOKUP(E1568,Store_VAM!B2:L273,11, FALSE),VLOOKUP(E1568,Store_SRP!B2:L110,11, FALSE)))</f>
      </c>
      <c r="W1568">
        <f>VLOOKUP(G1568,Sku_Consolidated!A2:W957,11,FALSE)</f>
      </c>
      <c r="X1568">
        <f>VLOOKUP(G1568,Sku_Consolidated!A2:H957,8,FALSE)</f>
      </c>
      <c r="Y1568">
        <f>VLOOKUP(G1568,Sku_Consolidated!A2:I957,9,FALSE)</f>
      </c>
      <c r="Z1568" t="s">
        <v>38</v>
      </c>
      <c r="AA1568">
        <f>VLOOKUP(G1568,Sku_Consolidated!A2:E957,5,FALSE)</f>
      </c>
      <c r="AB1568">
        <f>IF(VLOOKUP(G1568,Sku_Consolidated!A2:S957,19,FALSE)="SHOWCASE", VLOOKUP(E1568,Store_Showcase!B2:N144,13, FALSE), IF(VLOOKUP(G1568,Sku_Consolidated!A2:S957,19,FALSE)="VAM",VLOOKUP(E1568,Store_VAM!B2:N273,13, FALSE),VLOOKUP(E1568,Store_SRP!B2:N110,13, FALSE)))</f>
      </c>
      <c r="AC1568">
        <f>IF(IFERROR(AB1568,TRUE)=TRUE, "-","OK")</f>
      </c>
      <c r="AD1568" s="8" t="s">
        <v>3175</v>
      </c>
      <c r="AE1568" s="8" t="s">
        <v>3176</v>
      </c>
      <c r="AF1568">
        <f>IF(IFERROR(VLOOKUP(E1568,Store_Showcase!B2:H144,{5}, FALSE), TRUE)=TRUE, IF(IFERROR(VLOOKUP(E1568,Store_SRP!B2:H110,{5}, FALSE), TRUE)=TRUE,VLOOKUP(E1568,Store_VAM!B2:H273,{5}, FALSE),VLOOKUP(E1568,Store_SRP!B2:H110,{5}, FALSE)), VLOOKUP(E1568,Store_Showcase!B2:H144,{5}, FALSE))</f>
      </c>
      <c r="AG1568">
        <f>IF(IFERROR(VLOOKUP(E1568,Store_Showcase!B2:H144,{6}, FALSE), TRUE)=TRUE, IF(IFERROR(VLOOKUP(E1568,Store_SRP!B2:H110,{6}, FALSE), TRUE)=TRUE,VLOOKUP(E1568,Store_VAM!B2:H273,{6}, FALSE),VLOOKUP(E1568,Store_SRP!B2:H110,{6}, FALSE)), VLOOKUP(E1568,Store_Showcase!B2:H144,{6}, FALSE))</f>
      </c>
      <c r="AH1568">
        <f>VLOOKUP(G1568,Sku_Consolidated!A2:R957,18,FALSE)</f>
      </c>
      <c r="AI1568">
        <f>VLOOKUP(G1568,Sku_Consolidated!A2:S957,19,FALSE)</f>
      </c>
      <c r="AJ1568">
        <f>VLOOKUP(G1568,Sku_Consolidated!A2:T957,20,FALSE)</f>
      </c>
    </row>
    <row r="1569" spans="1:36" x14ac:dyDescent="0.25">
      <c r="A1569">
        <v>2024</v>
      </c>
      <c r="B1569" t="s">
        <v>31</v>
      </c>
      <c r="C1569" t="s">
        <v>32</v>
      </c>
      <c r="D1569" t="s">
        <v>33</v>
      </c>
      <c r="E1569">
        <v>4005</v>
      </c>
      <c r="F1569">
        <f>IF(IFERROR(VLOOKUP(E1569,Store_Showcase!B2:H144,{2}, FALSE), TRUE)=TRUE, IF(IFERROR(VLOOKUP(E1569,Store_SRP!B2:H110,{2}, FALSE), TRUE)=TRUE,VLOOKUP(E1569,Store_VAM!B2:H273,{2}, FALSE),VLOOKUP(E1569,Store_SRP!B2:H110,{2}, FALSE)), VLOOKUP(E1569,Store_Showcase!B2:H144,{2}, FALSE))</f>
      </c>
      <c r="G1569">
        <v>655839</v>
      </c>
      <c r="H1569" t="s">
        <v>3177</v>
      </c>
      <c r="I1569" s="8" t="s">
        <v>3178</v>
      </c>
      <c r="J1569" t="s">
        <v>36</v>
      </c>
      <c r="K1569" s="8">
        <f>IF(J1569="PCK", I1569, 0)</f>
      </c>
      <c r="L1569" s="8">
        <f>IF(J1569="KLS", I1569, IF(J1569="PCK", I1569*VLOOKUP(G1569,Sku_Consolidated!A2:U957,21, FALSE),I1569*VLOOKUP(G1569,Sku_Consolidated!A2:U957,21, FALSE)))</f>
      </c>
      <c r="M1569" s="8">
        <f>IF(J1569="PCS", I1569, 0)</f>
      </c>
      <c r="N1569" s="8" t="s">
        <v>3179</v>
      </c>
      <c r="O1569" s="8">
        <f>N1569 * VLOOKUP(E1569&amp;VLOOKUP(G1569,Sku_Consolidated!A2:Q957,17,FALSE),Sku_CommRate!A2:E1002, 5, FALSE)</f>
      </c>
      <c r="P1569" s="8">
        <f>N1569 - O1569</f>
      </c>
      <c r="Q1569">
        <f>VLOOKUP(G1569,Sku_Consolidated!A2:G957,7, FALSE)</f>
      </c>
      <c r="R1569">
        <f>IF(IFERROR(VLOOKUP(E1569,Store_Showcase!B2:H144,7, FALSE), TRUE)=TRUE, IF(IFERROR(VLOOKUP(E1569,Store_SRP!B2:H110,7, FALSE), TRUE)=TRUE,VLOOKUP(E1569,Store_VAM!B2:H273,7, FALSE),VLOOKUP(E1569,Store_SRP!B2:H110,7, FALSE)), VLOOKUP(E1569,Store_Showcase!B2:H144,7, FALSE))</f>
      </c>
      <c r="S1569">
        <f>IF(IFERROR(VLOOKUP(E1569,Store_Showcase!B2:I144,8, FALSE), TRUE)=TRUE, IF(IFERROR(VLOOKUP(E1569,Store_SRP!B2:I110,8, FALSE), TRUE)=TRUE,VLOOKUP(E1569,Store_VAM!B2:I273,8, FALSE),VLOOKUP(E1569,Store_SRP!B2:I110,8, FALSE)), VLOOKUP(E1569,Store_Showcase!B2:I144,8, FALSE))</f>
      </c>
      <c r="T1569">
        <f>VLOOKUP(G1569,Sku_Consolidated!A2:R957,18,FALSE)</f>
      </c>
      <c r="U1569">
        <v>6495</v>
      </c>
      <c r="V1569">
        <f>IF(VLOOKUP(G1569,Sku_Consolidated!A2:S957,19,FALSE)="SHOWCASE", VLOOKUP(E1569,Store_Showcase!B2:L144,11, FALSE), IF(VLOOKUP(G1569,Sku_Consolidated!A2:S957,19,FALSE)="VAM",VLOOKUP(E1569,Store_VAM!B2:L273,11, FALSE),VLOOKUP(E1569,Store_SRP!B2:L110,11, FALSE)))</f>
      </c>
      <c r="W1569">
        <f>VLOOKUP(G1569,Sku_Consolidated!A2:W957,11,FALSE)</f>
      </c>
      <c r="X1569">
        <f>VLOOKUP(G1569,Sku_Consolidated!A2:H957,8,FALSE)</f>
      </c>
      <c r="Y1569">
        <f>VLOOKUP(G1569,Sku_Consolidated!A2:I957,9,FALSE)</f>
      </c>
      <c r="Z1569" t="s">
        <v>38</v>
      </c>
      <c r="AA1569">
        <f>VLOOKUP(G1569,Sku_Consolidated!A2:E957,5,FALSE)</f>
      </c>
      <c r="AB1569">
        <f>IF(VLOOKUP(G1569,Sku_Consolidated!A2:S957,19,FALSE)="SHOWCASE", VLOOKUP(E1569,Store_Showcase!B2:N144,13, FALSE), IF(VLOOKUP(G1569,Sku_Consolidated!A2:S957,19,FALSE)="VAM",VLOOKUP(E1569,Store_VAM!B2:N273,13, FALSE),VLOOKUP(E1569,Store_SRP!B2:N110,13, FALSE)))</f>
      </c>
      <c r="AC1569">
        <f>IF(IFERROR(AB1569,TRUE)=TRUE, "-","OK")</f>
      </c>
      <c r="AD1569" s="8" t="s">
        <v>3179</v>
      </c>
      <c r="AE1569" s="8" t="s">
        <v>39</v>
      </c>
      <c r="AF1569">
        <f>IF(IFERROR(VLOOKUP(E1569,Store_Showcase!B2:H144,{5}, FALSE), TRUE)=TRUE, IF(IFERROR(VLOOKUP(E1569,Store_SRP!B2:H110,{5}, FALSE), TRUE)=TRUE,VLOOKUP(E1569,Store_VAM!B2:H273,{5}, FALSE),VLOOKUP(E1569,Store_SRP!B2:H110,{5}, FALSE)), VLOOKUP(E1569,Store_Showcase!B2:H144,{5}, FALSE))</f>
      </c>
      <c r="AG1569">
        <f>IF(IFERROR(VLOOKUP(E1569,Store_Showcase!B2:H144,{6}, FALSE), TRUE)=TRUE, IF(IFERROR(VLOOKUP(E1569,Store_SRP!B2:H110,{6}, FALSE), TRUE)=TRUE,VLOOKUP(E1569,Store_VAM!B2:H273,{6}, FALSE),VLOOKUP(E1569,Store_SRP!B2:H110,{6}, FALSE)), VLOOKUP(E1569,Store_Showcase!B2:H144,{6}, FALSE))</f>
      </c>
      <c r="AH1569">
        <f>VLOOKUP(G1569,Sku_Consolidated!A2:R957,18,FALSE)</f>
      </c>
      <c r="AI1569">
        <f>VLOOKUP(G1569,Sku_Consolidated!A2:S957,19,FALSE)</f>
      </c>
      <c r="AJ1569">
        <f>VLOOKUP(G1569,Sku_Consolidated!A2:T957,20,FALSE)</f>
      </c>
    </row>
    <row r="1570" spans="1:36" x14ac:dyDescent="0.25">
      <c r="A1570">
        <v>2024</v>
      </c>
      <c r="B1570" t="s">
        <v>31</v>
      </c>
      <c r="C1570" t="s">
        <v>32</v>
      </c>
      <c r="D1570" t="s">
        <v>33</v>
      </c>
      <c r="E1570">
        <v>485</v>
      </c>
      <c r="F1570">
        <f>IF(IFERROR(VLOOKUP(E1570,Store_Showcase!B2:H144,{2}, FALSE), TRUE)=TRUE, IF(IFERROR(VLOOKUP(E1570,Store_SRP!B2:H110,{2}, FALSE), TRUE)=TRUE,VLOOKUP(E1570,Store_VAM!B2:H273,{2}, FALSE),VLOOKUP(E1570,Store_SRP!B2:H110,{2}, FALSE)), VLOOKUP(E1570,Store_Showcase!B2:H144,{2}, FALSE))</f>
      </c>
      <c r="G1570">
        <v>677205</v>
      </c>
      <c r="H1570" t="s">
        <v>2996</v>
      </c>
      <c r="I1570" s="8" t="s">
        <v>2006</v>
      </c>
      <c r="J1570" t="s">
        <v>493</v>
      </c>
      <c r="K1570" s="8">
        <f>IF(J1570="PCK", I1570, 0)</f>
      </c>
      <c r="L1570" s="8">
        <f>IF(J1570="KLS", I1570, IF(J1570="PCK", I1570*VLOOKUP(G1570,Sku_Consolidated!A2:U957,21, FALSE),I1570*VLOOKUP(G1570,Sku_Consolidated!A2:U957,21, FALSE)))</f>
      </c>
      <c r="M1570" s="8">
        <f>IF(J1570="PCS", I1570, 0)</f>
      </c>
      <c r="N1570" s="8" t="s">
        <v>3180</v>
      </c>
      <c r="O1570" s="8">
        <f>N1570 * VLOOKUP(E1570&amp;VLOOKUP(G1570,Sku_Consolidated!A2:Q957,17,FALSE),Sku_CommRate!A2:E1002, 5, FALSE)</f>
      </c>
      <c r="P1570" s="8">
        <f>N1570 - O1570</f>
      </c>
      <c r="Q1570">
        <f>VLOOKUP(G1570,Sku_Consolidated!A2:G957,7, FALSE)</f>
      </c>
      <c r="R1570">
        <f>IF(IFERROR(VLOOKUP(E1570,Store_Showcase!B2:H144,7, FALSE), TRUE)=TRUE, IF(IFERROR(VLOOKUP(E1570,Store_SRP!B2:H110,7, FALSE), TRUE)=TRUE,VLOOKUP(E1570,Store_VAM!B2:H273,7, FALSE),VLOOKUP(E1570,Store_SRP!B2:H110,7, FALSE)), VLOOKUP(E1570,Store_Showcase!B2:H144,7, FALSE))</f>
      </c>
      <c r="S1570">
        <f>IF(IFERROR(VLOOKUP(E1570,Store_Showcase!B2:I144,8, FALSE), TRUE)=TRUE, IF(IFERROR(VLOOKUP(E1570,Store_SRP!B2:I110,8, FALSE), TRUE)=TRUE,VLOOKUP(E1570,Store_VAM!B2:I273,8, FALSE),VLOOKUP(E1570,Store_SRP!B2:I110,8, FALSE)), VLOOKUP(E1570,Store_Showcase!B2:I144,8, FALSE))</f>
      </c>
      <c r="T1570">
        <f>VLOOKUP(G1570,Sku_Consolidated!A2:R957,18,FALSE)</f>
      </c>
      <c r="U1570">
        <v>9761</v>
      </c>
      <c r="V1570">
        <f>IF(VLOOKUP(G1570,Sku_Consolidated!A2:S957,19,FALSE)="SHOWCASE", VLOOKUP(E1570,Store_Showcase!B2:L144,11, FALSE), IF(VLOOKUP(G1570,Sku_Consolidated!A2:S957,19,FALSE)="VAM",VLOOKUP(E1570,Store_VAM!B2:L273,11, FALSE),VLOOKUP(E1570,Store_SRP!B2:L110,11, FALSE)))</f>
      </c>
      <c r="W1570">
        <f>VLOOKUP(G1570,Sku_Consolidated!A2:W957,11,FALSE)</f>
      </c>
      <c r="X1570">
        <f>VLOOKUP(G1570,Sku_Consolidated!A2:H957,8,FALSE)</f>
      </c>
      <c r="Y1570">
        <f>VLOOKUP(G1570,Sku_Consolidated!A2:I957,9,FALSE)</f>
      </c>
      <c r="Z1570" t="s">
        <v>38</v>
      </c>
      <c r="AA1570">
        <f>VLOOKUP(G1570,Sku_Consolidated!A2:E957,5,FALSE)</f>
      </c>
      <c r="AB1570">
        <f>IF(VLOOKUP(G1570,Sku_Consolidated!A2:S957,19,FALSE)="SHOWCASE", VLOOKUP(E1570,Store_Showcase!B2:N144,13, FALSE), IF(VLOOKUP(G1570,Sku_Consolidated!A2:S957,19,FALSE)="VAM",VLOOKUP(E1570,Store_VAM!B2:N273,13, FALSE),VLOOKUP(E1570,Store_SRP!B2:N110,13, FALSE)))</f>
      </c>
      <c r="AC1570">
        <f>IF(IFERROR(AB1570,TRUE)=TRUE, "-","OK")</f>
      </c>
      <c r="AD1570" s="8" t="s">
        <v>3180</v>
      </c>
      <c r="AE1570" s="8" t="s">
        <v>39</v>
      </c>
      <c r="AF1570">
        <f>IF(IFERROR(VLOOKUP(E1570,Store_Showcase!B2:H144,{5}, FALSE), TRUE)=TRUE, IF(IFERROR(VLOOKUP(E1570,Store_SRP!B2:H110,{5}, FALSE), TRUE)=TRUE,VLOOKUP(E1570,Store_VAM!B2:H273,{5}, FALSE),VLOOKUP(E1570,Store_SRP!B2:H110,{5}, FALSE)), VLOOKUP(E1570,Store_Showcase!B2:H144,{5}, FALSE))</f>
      </c>
      <c r="AG1570">
        <f>IF(IFERROR(VLOOKUP(E1570,Store_Showcase!B2:H144,{6}, FALSE), TRUE)=TRUE, IF(IFERROR(VLOOKUP(E1570,Store_SRP!B2:H110,{6}, FALSE), TRUE)=TRUE,VLOOKUP(E1570,Store_VAM!B2:H273,{6}, FALSE),VLOOKUP(E1570,Store_SRP!B2:H110,{6}, FALSE)), VLOOKUP(E1570,Store_Showcase!B2:H144,{6}, FALSE))</f>
      </c>
      <c r="AH1570">
        <f>VLOOKUP(G1570,Sku_Consolidated!A2:R957,18,FALSE)</f>
      </c>
      <c r="AI1570">
        <f>VLOOKUP(G1570,Sku_Consolidated!A2:S957,19,FALSE)</f>
      </c>
      <c r="AJ1570">
        <f>VLOOKUP(G1570,Sku_Consolidated!A2:T957,20,FALSE)</f>
      </c>
    </row>
    <row r="1571" spans="1:36" x14ac:dyDescent="0.25">
      <c r="A1571">
        <v>2024</v>
      </c>
      <c r="B1571" t="s">
        <v>31</v>
      </c>
      <c r="C1571" t="s">
        <v>32</v>
      </c>
      <c r="D1571" t="s">
        <v>33</v>
      </c>
      <c r="E1571">
        <v>485</v>
      </c>
      <c r="F1571">
        <f>IF(IFERROR(VLOOKUP(E1571,Store_Showcase!B2:H144,{2}, FALSE), TRUE)=TRUE, IF(IFERROR(VLOOKUP(E1571,Store_SRP!B2:H110,{2}, FALSE), TRUE)=TRUE,VLOOKUP(E1571,Store_VAM!B2:H273,{2}, FALSE),VLOOKUP(E1571,Store_SRP!B2:H110,{2}, FALSE)), VLOOKUP(E1571,Store_Showcase!B2:H144,{2}, FALSE))</f>
      </c>
      <c r="G1571">
        <v>677203</v>
      </c>
      <c r="H1571" t="s">
        <v>1408</v>
      </c>
      <c r="I1571" s="8" t="s">
        <v>2006</v>
      </c>
      <c r="J1571" t="s">
        <v>493</v>
      </c>
      <c r="K1571" s="8">
        <f>IF(J1571="PCK", I1571, 0)</f>
      </c>
      <c r="L1571" s="8">
        <f>IF(J1571="KLS", I1571, IF(J1571="PCK", I1571*VLOOKUP(G1571,Sku_Consolidated!A2:U957,21, FALSE),I1571*VLOOKUP(G1571,Sku_Consolidated!A2:U957,21, FALSE)))</f>
      </c>
      <c r="M1571" s="8">
        <f>IF(J1571="PCS", I1571, 0)</f>
      </c>
      <c r="N1571" s="8" t="s">
        <v>3180</v>
      </c>
      <c r="O1571" s="8">
        <f>N1571 * VLOOKUP(E1571&amp;VLOOKUP(G1571,Sku_Consolidated!A2:Q957,17,FALSE),Sku_CommRate!A2:E1002, 5, FALSE)</f>
      </c>
      <c r="P1571" s="8">
        <f>N1571 - O1571</f>
      </c>
      <c r="Q1571">
        <f>VLOOKUP(G1571,Sku_Consolidated!A2:G957,7, FALSE)</f>
      </c>
      <c r="R1571">
        <f>IF(IFERROR(VLOOKUP(E1571,Store_Showcase!B2:H144,7, FALSE), TRUE)=TRUE, IF(IFERROR(VLOOKUP(E1571,Store_SRP!B2:H110,7, FALSE), TRUE)=TRUE,VLOOKUP(E1571,Store_VAM!B2:H273,7, FALSE),VLOOKUP(E1571,Store_SRP!B2:H110,7, FALSE)), VLOOKUP(E1571,Store_Showcase!B2:H144,7, FALSE))</f>
      </c>
      <c r="S1571">
        <f>IF(IFERROR(VLOOKUP(E1571,Store_Showcase!B2:I144,8, FALSE), TRUE)=TRUE, IF(IFERROR(VLOOKUP(E1571,Store_SRP!B2:I110,8, FALSE), TRUE)=TRUE,VLOOKUP(E1571,Store_VAM!B2:I273,8, FALSE),VLOOKUP(E1571,Store_SRP!B2:I110,8, FALSE)), VLOOKUP(E1571,Store_Showcase!B2:I144,8, FALSE))</f>
      </c>
      <c r="T1571">
        <f>VLOOKUP(G1571,Sku_Consolidated!A2:R957,18,FALSE)</f>
      </c>
      <c r="U1571">
        <v>9759</v>
      </c>
      <c r="V1571">
        <f>IF(VLOOKUP(G1571,Sku_Consolidated!A2:S957,19,FALSE)="SHOWCASE", VLOOKUP(E1571,Store_Showcase!B2:L144,11, FALSE), IF(VLOOKUP(G1571,Sku_Consolidated!A2:S957,19,FALSE)="VAM",VLOOKUP(E1571,Store_VAM!B2:L273,11, FALSE),VLOOKUP(E1571,Store_SRP!B2:L110,11, FALSE)))</f>
      </c>
      <c r="W1571">
        <f>VLOOKUP(G1571,Sku_Consolidated!A2:W957,11,FALSE)</f>
      </c>
      <c r="X1571">
        <f>VLOOKUP(G1571,Sku_Consolidated!A2:H957,8,FALSE)</f>
      </c>
      <c r="Y1571">
        <f>VLOOKUP(G1571,Sku_Consolidated!A2:I957,9,FALSE)</f>
      </c>
      <c r="Z1571" t="s">
        <v>38</v>
      </c>
      <c r="AA1571">
        <f>VLOOKUP(G1571,Sku_Consolidated!A2:E957,5,FALSE)</f>
      </c>
      <c r="AB1571">
        <f>IF(VLOOKUP(G1571,Sku_Consolidated!A2:S957,19,FALSE)="SHOWCASE", VLOOKUP(E1571,Store_Showcase!B2:N144,13, FALSE), IF(VLOOKUP(G1571,Sku_Consolidated!A2:S957,19,FALSE)="VAM",VLOOKUP(E1571,Store_VAM!B2:N273,13, FALSE),VLOOKUP(E1571,Store_SRP!B2:N110,13, FALSE)))</f>
      </c>
      <c r="AC1571">
        <f>IF(IFERROR(AB1571,TRUE)=TRUE, "-","OK")</f>
      </c>
      <c r="AD1571" s="8" t="s">
        <v>3180</v>
      </c>
      <c r="AE1571" s="8" t="s">
        <v>39</v>
      </c>
      <c r="AF1571">
        <f>IF(IFERROR(VLOOKUP(E1571,Store_Showcase!B2:H144,{5}, FALSE), TRUE)=TRUE, IF(IFERROR(VLOOKUP(E1571,Store_SRP!B2:H110,{5}, FALSE), TRUE)=TRUE,VLOOKUP(E1571,Store_VAM!B2:H273,{5}, FALSE),VLOOKUP(E1571,Store_SRP!B2:H110,{5}, FALSE)), VLOOKUP(E1571,Store_Showcase!B2:H144,{5}, FALSE))</f>
      </c>
      <c r="AG1571">
        <f>IF(IFERROR(VLOOKUP(E1571,Store_Showcase!B2:H144,{6}, FALSE), TRUE)=TRUE, IF(IFERROR(VLOOKUP(E1571,Store_SRP!B2:H110,{6}, FALSE), TRUE)=TRUE,VLOOKUP(E1571,Store_VAM!B2:H273,{6}, FALSE),VLOOKUP(E1571,Store_SRP!B2:H110,{6}, FALSE)), VLOOKUP(E1571,Store_Showcase!B2:H144,{6}, FALSE))</f>
      </c>
      <c r="AH1571">
        <f>VLOOKUP(G1571,Sku_Consolidated!A2:R957,18,FALSE)</f>
      </c>
      <c r="AI1571">
        <f>VLOOKUP(G1571,Sku_Consolidated!A2:S957,19,FALSE)</f>
      </c>
      <c r="AJ1571">
        <f>VLOOKUP(G1571,Sku_Consolidated!A2:T957,20,FALSE)</f>
      </c>
    </row>
    <row r="1572" spans="1:36" x14ac:dyDescent="0.25">
      <c r="A1572">
        <v>2024</v>
      </c>
      <c r="B1572" t="s">
        <v>31</v>
      </c>
      <c r="C1572" t="s">
        <v>32</v>
      </c>
      <c r="D1572" t="s">
        <v>33</v>
      </c>
      <c r="E1572">
        <v>111</v>
      </c>
      <c r="F1572">
        <f>IF(IFERROR(VLOOKUP(E1572,Store_Showcase!B2:H144,{2}, FALSE), TRUE)=TRUE, IF(IFERROR(VLOOKUP(E1572,Store_SRP!B2:H110,{2}, FALSE), TRUE)=TRUE,VLOOKUP(E1572,Store_VAM!B2:H273,{2}, FALSE),VLOOKUP(E1572,Store_SRP!B2:H110,{2}, FALSE)), VLOOKUP(E1572,Store_Showcase!B2:H144,{2}, FALSE))</f>
      </c>
      <c r="G1572">
        <v>655909</v>
      </c>
      <c r="H1572" t="s">
        <v>2350</v>
      </c>
      <c r="I1572" s="8" t="s">
        <v>3181</v>
      </c>
      <c r="J1572" t="s">
        <v>36</v>
      </c>
      <c r="K1572" s="8">
        <f>IF(J1572="PCK", I1572, 0)</f>
      </c>
      <c r="L1572" s="8">
        <f>IF(J1572="KLS", I1572, IF(J1572="PCK", I1572*VLOOKUP(G1572,Sku_Consolidated!A2:U957,21, FALSE),I1572*VLOOKUP(G1572,Sku_Consolidated!A2:U957,21, FALSE)))</f>
      </c>
      <c r="M1572" s="8">
        <f>IF(J1572="PCS", I1572, 0)</f>
      </c>
      <c r="N1572" s="8" t="s">
        <v>3182</v>
      </c>
      <c r="O1572" s="8">
        <f>N1572 * VLOOKUP(E1572&amp;VLOOKUP(G1572,Sku_Consolidated!A2:Q957,17,FALSE),Sku_CommRate!A2:E1002, 5, FALSE)</f>
      </c>
      <c r="P1572" s="8">
        <f>N1572 - O1572</f>
      </c>
      <c r="Q1572">
        <f>VLOOKUP(G1572,Sku_Consolidated!A2:G957,7, FALSE)</f>
      </c>
      <c r="R1572">
        <f>IF(IFERROR(VLOOKUP(E1572,Store_Showcase!B2:H144,7, FALSE), TRUE)=TRUE, IF(IFERROR(VLOOKUP(E1572,Store_SRP!B2:H110,7, FALSE), TRUE)=TRUE,VLOOKUP(E1572,Store_VAM!B2:H273,7, FALSE),VLOOKUP(E1572,Store_SRP!B2:H110,7, FALSE)), VLOOKUP(E1572,Store_Showcase!B2:H144,7, FALSE))</f>
      </c>
      <c r="S1572">
        <f>IF(IFERROR(VLOOKUP(E1572,Store_Showcase!B2:I144,8, FALSE), TRUE)=TRUE, IF(IFERROR(VLOOKUP(E1572,Store_SRP!B2:I110,8, FALSE), TRUE)=TRUE,VLOOKUP(E1572,Store_VAM!B2:I273,8, FALSE),VLOOKUP(E1572,Store_SRP!B2:I110,8, FALSE)), VLOOKUP(E1572,Store_Showcase!B2:I144,8, FALSE))</f>
      </c>
      <c r="T1572">
        <f>VLOOKUP(G1572,Sku_Consolidated!A2:R957,18,FALSE)</f>
      </c>
      <c r="U1572">
        <v>6503</v>
      </c>
      <c r="V1572">
        <f>IF(VLOOKUP(G1572,Sku_Consolidated!A2:S957,19,FALSE)="SHOWCASE", VLOOKUP(E1572,Store_Showcase!B2:L144,11, FALSE), IF(VLOOKUP(G1572,Sku_Consolidated!A2:S957,19,FALSE)="VAM",VLOOKUP(E1572,Store_VAM!B2:L273,11, FALSE),VLOOKUP(E1572,Store_SRP!B2:L110,11, FALSE)))</f>
      </c>
      <c r="W1572">
        <f>VLOOKUP(G1572,Sku_Consolidated!A2:W957,11,FALSE)</f>
      </c>
      <c r="X1572">
        <f>VLOOKUP(G1572,Sku_Consolidated!A2:H957,8,FALSE)</f>
      </c>
      <c r="Y1572">
        <f>VLOOKUP(G1572,Sku_Consolidated!A2:I957,9,FALSE)</f>
      </c>
      <c r="Z1572" t="s">
        <v>38</v>
      </c>
      <c r="AA1572">
        <f>VLOOKUP(G1572,Sku_Consolidated!A2:E957,5,FALSE)</f>
      </c>
      <c r="AB1572">
        <f>IF(VLOOKUP(G1572,Sku_Consolidated!A2:S957,19,FALSE)="SHOWCASE", VLOOKUP(E1572,Store_Showcase!B2:N144,13, FALSE), IF(VLOOKUP(G1572,Sku_Consolidated!A2:S957,19,FALSE)="VAM",VLOOKUP(E1572,Store_VAM!B2:N273,13, FALSE),VLOOKUP(E1572,Store_SRP!B2:N110,13, FALSE)))</f>
      </c>
      <c r="AC1572">
        <f>IF(IFERROR(AB1572,TRUE)=TRUE, "-","OK")</f>
      </c>
      <c r="AD1572" s="8" t="s">
        <v>3183</v>
      </c>
      <c r="AE1572" s="8" t="s">
        <v>3184</v>
      </c>
      <c r="AF1572">
        <f>IF(IFERROR(VLOOKUP(E1572,Store_Showcase!B2:H144,{5}, FALSE), TRUE)=TRUE, IF(IFERROR(VLOOKUP(E1572,Store_SRP!B2:H110,{5}, FALSE), TRUE)=TRUE,VLOOKUP(E1572,Store_VAM!B2:H273,{5}, FALSE),VLOOKUP(E1572,Store_SRP!B2:H110,{5}, FALSE)), VLOOKUP(E1572,Store_Showcase!B2:H144,{5}, FALSE))</f>
      </c>
      <c r="AG1572">
        <f>IF(IFERROR(VLOOKUP(E1572,Store_Showcase!B2:H144,{6}, FALSE), TRUE)=TRUE, IF(IFERROR(VLOOKUP(E1572,Store_SRP!B2:H110,{6}, FALSE), TRUE)=TRUE,VLOOKUP(E1572,Store_VAM!B2:H273,{6}, FALSE),VLOOKUP(E1572,Store_SRP!B2:H110,{6}, FALSE)), VLOOKUP(E1572,Store_Showcase!B2:H144,{6}, FALSE))</f>
      </c>
      <c r="AH1572">
        <f>VLOOKUP(G1572,Sku_Consolidated!A2:R957,18,FALSE)</f>
      </c>
      <c r="AI1572">
        <f>VLOOKUP(G1572,Sku_Consolidated!A2:S957,19,FALSE)</f>
      </c>
      <c r="AJ1572">
        <f>VLOOKUP(G1572,Sku_Consolidated!A2:T957,20,FALSE)</f>
      </c>
    </row>
    <row r="1573" spans="1:36" x14ac:dyDescent="0.25">
      <c r="A1573">
        <v>2024</v>
      </c>
      <c r="B1573" t="s">
        <v>31</v>
      </c>
      <c r="C1573" t="s">
        <v>32</v>
      </c>
      <c r="D1573" t="s">
        <v>33</v>
      </c>
      <c r="E1573">
        <v>402</v>
      </c>
      <c r="F1573">
        <f>IF(IFERROR(VLOOKUP(E1573,Store_Showcase!B2:H144,{2}, FALSE), TRUE)=TRUE, IF(IFERROR(VLOOKUP(E1573,Store_SRP!B2:H110,{2}, FALSE), TRUE)=TRUE,VLOOKUP(E1573,Store_VAM!B2:H273,{2}, FALSE),VLOOKUP(E1573,Store_SRP!B2:H110,{2}, FALSE)), VLOOKUP(E1573,Store_Showcase!B2:H144,{2}, FALSE))</f>
      </c>
      <c r="G1573">
        <v>655311</v>
      </c>
      <c r="H1573" t="s">
        <v>119</v>
      </c>
      <c r="I1573" s="8" t="s">
        <v>3185</v>
      </c>
      <c r="J1573" t="s">
        <v>36</v>
      </c>
      <c r="K1573" s="8">
        <f>IF(J1573="PCK", I1573, 0)</f>
      </c>
      <c r="L1573" s="8">
        <f>IF(J1573="KLS", I1573, IF(J1573="PCK", I1573*VLOOKUP(G1573,Sku_Consolidated!A2:U957,21, FALSE),I1573*VLOOKUP(G1573,Sku_Consolidated!A2:U957,21, FALSE)))</f>
      </c>
      <c r="M1573" s="8">
        <f>IF(J1573="PCS", I1573, 0)</f>
      </c>
      <c r="N1573" s="8" t="s">
        <v>3186</v>
      </c>
      <c r="O1573" s="8">
        <f>N1573 * VLOOKUP(E1573&amp;VLOOKUP(G1573,Sku_Consolidated!A2:Q957,17,FALSE),Sku_CommRate!A2:E1002, 5, FALSE)</f>
      </c>
      <c r="P1573" s="8">
        <f>N1573 - O1573</f>
      </c>
      <c r="Q1573">
        <f>VLOOKUP(G1573,Sku_Consolidated!A2:G957,7, FALSE)</f>
      </c>
      <c r="R1573">
        <f>IF(IFERROR(VLOOKUP(E1573,Store_Showcase!B2:H144,7, FALSE), TRUE)=TRUE, IF(IFERROR(VLOOKUP(E1573,Store_SRP!B2:H110,7, FALSE), TRUE)=TRUE,VLOOKUP(E1573,Store_VAM!B2:H273,7, FALSE),VLOOKUP(E1573,Store_SRP!B2:H110,7, FALSE)), VLOOKUP(E1573,Store_Showcase!B2:H144,7, FALSE))</f>
      </c>
      <c r="S1573">
        <f>IF(IFERROR(VLOOKUP(E1573,Store_Showcase!B2:I144,8, FALSE), TRUE)=TRUE, IF(IFERROR(VLOOKUP(E1573,Store_SRP!B2:I110,8, FALSE), TRUE)=TRUE,VLOOKUP(E1573,Store_VAM!B2:I273,8, FALSE),VLOOKUP(E1573,Store_SRP!B2:I110,8, FALSE)), VLOOKUP(E1573,Store_Showcase!B2:I144,8, FALSE))</f>
      </c>
      <c r="T1573">
        <f>VLOOKUP(G1573,Sku_Consolidated!A2:R957,18,FALSE)</f>
      </c>
      <c r="U1573">
        <v>6237</v>
      </c>
      <c r="V1573">
        <f>IF(VLOOKUP(G1573,Sku_Consolidated!A2:S957,19,FALSE)="SHOWCASE", VLOOKUP(E1573,Store_Showcase!B2:L144,11, FALSE), IF(VLOOKUP(G1573,Sku_Consolidated!A2:S957,19,FALSE)="VAM",VLOOKUP(E1573,Store_VAM!B2:L273,11, FALSE),VLOOKUP(E1573,Store_SRP!B2:L110,11, FALSE)))</f>
      </c>
      <c r="W1573">
        <f>VLOOKUP(G1573,Sku_Consolidated!A2:W957,11,FALSE)</f>
      </c>
      <c r="X1573">
        <f>VLOOKUP(G1573,Sku_Consolidated!A2:H957,8,FALSE)</f>
      </c>
      <c r="Y1573">
        <f>VLOOKUP(G1573,Sku_Consolidated!A2:I957,9,FALSE)</f>
      </c>
      <c r="Z1573" t="s">
        <v>38</v>
      </c>
      <c r="AA1573">
        <f>VLOOKUP(G1573,Sku_Consolidated!A2:E957,5,FALSE)</f>
      </c>
      <c r="AB1573">
        <f>IF(VLOOKUP(G1573,Sku_Consolidated!A2:S957,19,FALSE)="SHOWCASE", VLOOKUP(E1573,Store_Showcase!B2:N144,13, FALSE), IF(VLOOKUP(G1573,Sku_Consolidated!A2:S957,19,FALSE)="VAM",VLOOKUP(E1573,Store_VAM!B2:N273,13, FALSE),VLOOKUP(E1573,Store_SRP!B2:N110,13, FALSE)))</f>
      </c>
      <c r="AC1573">
        <f>IF(IFERROR(AB1573,TRUE)=TRUE, "-","OK")</f>
      </c>
      <c r="AD1573" s="8" t="s">
        <v>3186</v>
      </c>
      <c r="AE1573" s="8" t="s">
        <v>39</v>
      </c>
      <c r="AF1573">
        <f>IF(IFERROR(VLOOKUP(E1573,Store_Showcase!B2:H144,{5}, FALSE), TRUE)=TRUE, IF(IFERROR(VLOOKUP(E1573,Store_SRP!B2:H110,{5}, FALSE), TRUE)=TRUE,VLOOKUP(E1573,Store_VAM!B2:H273,{5}, FALSE),VLOOKUP(E1573,Store_SRP!B2:H110,{5}, FALSE)), VLOOKUP(E1573,Store_Showcase!B2:H144,{5}, FALSE))</f>
      </c>
      <c r="AG1573">
        <f>IF(IFERROR(VLOOKUP(E1573,Store_Showcase!B2:H144,{6}, FALSE), TRUE)=TRUE, IF(IFERROR(VLOOKUP(E1573,Store_SRP!B2:H110,{6}, FALSE), TRUE)=TRUE,VLOOKUP(E1573,Store_VAM!B2:H273,{6}, FALSE),VLOOKUP(E1573,Store_SRP!B2:H110,{6}, FALSE)), VLOOKUP(E1573,Store_Showcase!B2:H144,{6}, FALSE))</f>
      </c>
      <c r="AH1573">
        <f>VLOOKUP(G1573,Sku_Consolidated!A2:R957,18,FALSE)</f>
      </c>
      <c r="AI1573">
        <f>VLOOKUP(G1573,Sku_Consolidated!A2:S957,19,FALSE)</f>
      </c>
      <c r="AJ1573">
        <f>VLOOKUP(G1573,Sku_Consolidated!A2:T957,20,FALSE)</f>
      </c>
    </row>
    <row r="1574" spans="1:36" x14ac:dyDescent="0.25">
      <c r="A1574">
        <v>2024</v>
      </c>
      <c r="B1574" t="s">
        <v>31</v>
      </c>
      <c r="C1574" t="s">
        <v>32</v>
      </c>
      <c r="D1574" t="s">
        <v>33</v>
      </c>
      <c r="E1574">
        <v>207</v>
      </c>
      <c r="F1574">
        <f>IF(IFERROR(VLOOKUP(E1574,Store_Showcase!B2:H144,{2}, FALSE), TRUE)=TRUE, IF(IFERROR(VLOOKUP(E1574,Store_SRP!B2:H110,{2}, FALSE), TRUE)=TRUE,VLOOKUP(E1574,Store_VAM!B2:H273,{2}, FALSE),VLOOKUP(E1574,Store_SRP!B2:H110,{2}, FALSE)), VLOOKUP(E1574,Store_Showcase!B2:H144,{2}, FALSE))</f>
      </c>
      <c r="G1574">
        <v>655735</v>
      </c>
      <c r="H1574" t="s">
        <v>145</v>
      </c>
      <c r="I1574" s="8" t="s">
        <v>3057</v>
      </c>
      <c r="J1574" t="s">
        <v>36</v>
      </c>
      <c r="K1574" s="8">
        <f>IF(J1574="PCK", I1574, 0)</f>
      </c>
      <c r="L1574" s="8">
        <f>IF(J1574="KLS", I1574, IF(J1574="PCK", I1574*VLOOKUP(G1574,Sku_Consolidated!A2:U957,21, FALSE),I1574*VLOOKUP(G1574,Sku_Consolidated!A2:U957,21, FALSE)))</f>
      </c>
      <c r="M1574" s="8">
        <f>IF(J1574="PCS", I1574, 0)</f>
      </c>
      <c r="N1574" s="8" t="s">
        <v>3187</v>
      </c>
      <c r="O1574" s="8">
        <f>N1574 * VLOOKUP(E1574&amp;VLOOKUP(G1574,Sku_Consolidated!A2:Q957,17,FALSE),Sku_CommRate!A2:E1002, 5, FALSE)</f>
      </c>
      <c r="P1574" s="8">
        <f>N1574 - O1574</f>
      </c>
      <c r="Q1574">
        <f>VLOOKUP(G1574,Sku_Consolidated!A2:G957,7, FALSE)</f>
      </c>
      <c r="R1574">
        <f>IF(IFERROR(VLOOKUP(E1574,Store_Showcase!B2:H144,7, FALSE), TRUE)=TRUE, IF(IFERROR(VLOOKUP(E1574,Store_SRP!B2:H110,7, FALSE), TRUE)=TRUE,VLOOKUP(E1574,Store_VAM!B2:H273,7, FALSE),VLOOKUP(E1574,Store_SRP!B2:H110,7, FALSE)), VLOOKUP(E1574,Store_Showcase!B2:H144,7, FALSE))</f>
      </c>
      <c r="S1574">
        <f>IF(IFERROR(VLOOKUP(E1574,Store_Showcase!B2:I144,8, FALSE), TRUE)=TRUE, IF(IFERROR(VLOOKUP(E1574,Store_SRP!B2:I110,8, FALSE), TRUE)=TRUE,VLOOKUP(E1574,Store_VAM!B2:I273,8, FALSE),VLOOKUP(E1574,Store_SRP!B2:I110,8, FALSE)), VLOOKUP(E1574,Store_Showcase!B2:I144,8, FALSE))</f>
      </c>
      <c r="T1574">
        <f>VLOOKUP(G1574,Sku_Consolidated!A2:R957,18,FALSE)</f>
      </c>
      <c r="U1574">
        <v>6456</v>
      </c>
      <c r="V1574">
        <f>IF(VLOOKUP(G1574,Sku_Consolidated!A2:S957,19,FALSE)="SHOWCASE", VLOOKUP(E1574,Store_Showcase!B2:L144,11, FALSE), IF(VLOOKUP(G1574,Sku_Consolidated!A2:S957,19,FALSE)="VAM",VLOOKUP(E1574,Store_VAM!B2:L273,11, FALSE),VLOOKUP(E1574,Store_SRP!B2:L110,11, FALSE)))</f>
      </c>
      <c r="W1574">
        <f>VLOOKUP(G1574,Sku_Consolidated!A2:W957,11,FALSE)</f>
      </c>
      <c r="X1574">
        <f>VLOOKUP(G1574,Sku_Consolidated!A2:H957,8,FALSE)</f>
      </c>
      <c r="Y1574">
        <f>VLOOKUP(G1574,Sku_Consolidated!A2:I957,9,FALSE)</f>
      </c>
      <c r="Z1574" t="s">
        <v>38</v>
      </c>
      <c r="AA1574">
        <f>VLOOKUP(G1574,Sku_Consolidated!A2:E957,5,FALSE)</f>
      </c>
      <c r="AB1574">
        <f>IF(VLOOKUP(G1574,Sku_Consolidated!A2:S957,19,FALSE)="SHOWCASE", VLOOKUP(E1574,Store_Showcase!B2:N144,13, FALSE), IF(VLOOKUP(G1574,Sku_Consolidated!A2:S957,19,FALSE)="VAM",VLOOKUP(E1574,Store_VAM!B2:N273,13, FALSE),VLOOKUP(E1574,Store_SRP!B2:N110,13, FALSE)))</f>
      </c>
      <c r="AC1574">
        <f>IF(IFERROR(AB1574,TRUE)=TRUE, "-","OK")</f>
      </c>
      <c r="AD1574" s="8" t="s">
        <v>3187</v>
      </c>
      <c r="AE1574" s="8" t="s">
        <v>39</v>
      </c>
      <c r="AF1574">
        <f>IF(IFERROR(VLOOKUP(E1574,Store_Showcase!B2:H144,{5}, FALSE), TRUE)=TRUE, IF(IFERROR(VLOOKUP(E1574,Store_SRP!B2:H110,{5}, FALSE), TRUE)=TRUE,VLOOKUP(E1574,Store_VAM!B2:H273,{5}, FALSE),VLOOKUP(E1574,Store_SRP!B2:H110,{5}, FALSE)), VLOOKUP(E1574,Store_Showcase!B2:H144,{5}, FALSE))</f>
      </c>
      <c r="AG1574">
        <f>IF(IFERROR(VLOOKUP(E1574,Store_Showcase!B2:H144,{6}, FALSE), TRUE)=TRUE, IF(IFERROR(VLOOKUP(E1574,Store_SRP!B2:H110,{6}, FALSE), TRUE)=TRUE,VLOOKUP(E1574,Store_VAM!B2:H273,{6}, FALSE),VLOOKUP(E1574,Store_SRP!B2:H110,{6}, FALSE)), VLOOKUP(E1574,Store_Showcase!B2:H144,{6}, FALSE))</f>
      </c>
      <c r="AH1574">
        <f>VLOOKUP(G1574,Sku_Consolidated!A2:R957,18,FALSE)</f>
      </c>
      <c r="AI1574">
        <f>VLOOKUP(G1574,Sku_Consolidated!A2:S957,19,FALSE)</f>
      </c>
      <c r="AJ1574">
        <f>VLOOKUP(G1574,Sku_Consolidated!A2:T957,20,FALSE)</f>
      </c>
    </row>
    <row r="1575" spans="1:36" x14ac:dyDescent="0.25">
      <c r="A1575">
        <v>2024</v>
      </c>
      <c r="B1575" t="s">
        <v>31</v>
      </c>
      <c r="C1575" t="s">
        <v>32</v>
      </c>
      <c r="D1575" t="s">
        <v>33</v>
      </c>
      <c r="E1575">
        <v>423</v>
      </c>
      <c r="F1575">
        <f>IF(IFERROR(VLOOKUP(E1575,Store_Showcase!B2:H144,{2}, FALSE), TRUE)=TRUE, IF(IFERROR(VLOOKUP(E1575,Store_SRP!B2:H110,{2}, FALSE), TRUE)=TRUE,VLOOKUP(E1575,Store_VAM!B2:H273,{2}, FALSE),VLOOKUP(E1575,Store_SRP!B2:H110,{2}, FALSE)), VLOOKUP(E1575,Store_Showcase!B2:H144,{2}, FALSE))</f>
      </c>
      <c r="G1575">
        <v>655737</v>
      </c>
      <c r="H1575" t="s">
        <v>639</v>
      </c>
      <c r="I1575" s="8" t="s">
        <v>3171</v>
      </c>
      <c r="J1575" t="s">
        <v>36</v>
      </c>
      <c r="K1575" s="8">
        <f>IF(J1575="PCK", I1575, 0)</f>
      </c>
      <c r="L1575" s="8">
        <f>IF(J1575="KLS", I1575, IF(J1575="PCK", I1575*VLOOKUP(G1575,Sku_Consolidated!A2:U957,21, FALSE),I1575*VLOOKUP(G1575,Sku_Consolidated!A2:U957,21, FALSE)))</f>
      </c>
      <c r="M1575" s="8">
        <f>IF(J1575="PCS", I1575, 0)</f>
      </c>
      <c r="N1575" s="8" t="s">
        <v>3188</v>
      </c>
      <c r="O1575" s="8">
        <f>N1575 * VLOOKUP(E1575&amp;VLOOKUP(G1575,Sku_Consolidated!A2:Q957,17,FALSE),Sku_CommRate!A2:E1002, 5, FALSE)</f>
      </c>
      <c r="P1575" s="8">
        <f>N1575 - O1575</f>
      </c>
      <c r="Q1575">
        <f>VLOOKUP(G1575,Sku_Consolidated!A2:G957,7, FALSE)</f>
      </c>
      <c r="R1575">
        <f>IF(IFERROR(VLOOKUP(E1575,Store_Showcase!B2:H144,7, FALSE), TRUE)=TRUE, IF(IFERROR(VLOOKUP(E1575,Store_SRP!B2:H110,7, FALSE), TRUE)=TRUE,VLOOKUP(E1575,Store_VAM!B2:H273,7, FALSE),VLOOKUP(E1575,Store_SRP!B2:H110,7, FALSE)), VLOOKUP(E1575,Store_Showcase!B2:H144,7, FALSE))</f>
      </c>
      <c r="S1575">
        <f>IF(IFERROR(VLOOKUP(E1575,Store_Showcase!B2:I144,8, FALSE), TRUE)=TRUE, IF(IFERROR(VLOOKUP(E1575,Store_SRP!B2:I110,8, FALSE), TRUE)=TRUE,VLOOKUP(E1575,Store_VAM!B2:I273,8, FALSE),VLOOKUP(E1575,Store_SRP!B2:I110,8, FALSE)), VLOOKUP(E1575,Store_Showcase!B2:I144,8, FALSE))</f>
      </c>
      <c r="T1575">
        <f>VLOOKUP(G1575,Sku_Consolidated!A2:R957,18,FALSE)</f>
      </c>
      <c r="U1575">
        <v>6458</v>
      </c>
      <c r="V1575">
        <f>IF(VLOOKUP(G1575,Sku_Consolidated!A2:S957,19,FALSE)="SHOWCASE", VLOOKUP(E1575,Store_Showcase!B2:L144,11, FALSE), IF(VLOOKUP(G1575,Sku_Consolidated!A2:S957,19,FALSE)="VAM",VLOOKUP(E1575,Store_VAM!B2:L273,11, FALSE),VLOOKUP(E1575,Store_SRP!B2:L110,11, FALSE)))</f>
      </c>
      <c r="W1575">
        <f>VLOOKUP(G1575,Sku_Consolidated!A2:W957,11,FALSE)</f>
      </c>
      <c r="X1575">
        <f>VLOOKUP(G1575,Sku_Consolidated!A2:H957,8,FALSE)</f>
      </c>
      <c r="Y1575">
        <f>VLOOKUP(G1575,Sku_Consolidated!A2:I957,9,FALSE)</f>
      </c>
      <c r="Z1575" t="s">
        <v>38</v>
      </c>
      <c r="AA1575">
        <f>VLOOKUP(G1575,Sku_Consolidated!A2:E957,5,FALSE)</f>
      </c>
      <c r="AB1575">
        <f>IF(VLOOKUP(G1575,Sku_Consolidated!A2:S957,19,FALSE)="SHOWCASE", VLOOKUP(E1575,Store_Showcase!B2:N144,13, FALSE), IF(VLOOKUP(G1575,Sku_Consolidated!A2:S957,19,FALSE)="VAM",VLOOKUP(E1575,Store_VAM!B2:N273,13, FALSE),VLOOKUP(E1575,Store_SRP!B2:N110,13, FALSE)))</f>
      </c>
      <c r="AC1575">
        <f>IF(IFERROR(AB1575,TRUE)=TRUE, "-","OK")</f>
      </c>
      <c r="AD1575" s="8" t="s">
        <v>3188</v>
      </c>
      <c r="AE1575" s="8" t="s">
        <v>39</v>
      </c>
      <c r="AF1575">
        <f>IF(IFERROR(VLOOKUP(E1575,Store_Showcase!B2:H144,{5}, FALSE), TRUE)=TRUE, IF(IFERROR(VLOOKUP(E1575,Store_SRP!B2:H110,{5}, FALSE), TRUE)=TRUE,VLOOKUP(E1575,Store_VAM!B2:H273,{5}, FALSE),VLOOKUP(E1575,Store_SRP!B2:H110,{5}, FALSE)), VLOOKUP(E1575,Store_Showcase!B2:H144,{5}, FALSE))</f>
      </c>
      <c r="AG1575">
        <f>IF(IFERROR(VLOOKUP(E1575,Store_Showcase!B2:H144,{6}, FALSE), TRUE)=TRUE, IF(IFERROR(VLOOKUP(E1575,Store_SRP!B2:H110,{6}, FALSE), TRUE)=TRUE,VLOOKUP(E1575,Store_VAM!B2:H273,{6}, FALSE),VLOOKUP(E1575,Store_SRP!B2:H110,{6}, FALSE)), VLOOKUP(E1575,Store_Showcase!B2:H144,{6}, FALSE))</f>
      </c>
      <c r="AH1575">
        <f>VLOOKUP(G1575,Sku_Consolidated!A2:R957,18,FALSE)</f>
      </c>
      <c r="AI1575">
        <f>VLOOKUP(G1575,Sku_Consolidated!A2:S957,19,FALSE)</f>
      </c>
      <c r="AJ1575">
        <f>VLOOKUP(G1575,Sku_Consolidated!A2:T957,20,FALSE)</f>
      </c>
    </row>
    <row r="1576" spans="1:36" x14ac:dyDescent="0.25">
      <c r="A1576">
        <v>2024</v>
      </c>
      <c r="B1576" t="s">
        <v>31</v>
      </c>
      <c r="C1576" t="s">
        <v>32</v>
      </c>
      <c r="D1576" t="s">
        <v>33</v>
      </c>
      <c r="E1576">
        <v>253</v>
      </c>
      <c r="F1576">
        <f>IF(IFERROR(VLOOKUP(E1576,Store_Showcase!B2:H144,{2}, FALSE), TRUE)=TRUE, IF(IFERROR(VLOOKUP(E1576,Store_SRP!B2:H110,{2}, FALSE), TRUE)=TRUE,VLOOKUP(E1576,Store_VAM!B2:H273,{2}, FALSE),VLOOKUP(E1576,Store_SRP!B2:H110,{2}, FALSE)), VLOOKUP(E1576,Store_Showcase!B2:H144,{2}, FALSE))</f>
      </c>
      <c r="G1576">
        <v>656322</v>
      </c>
      <c r="H1576" t="s">
        <v>2166</v>
      </c>
      <c r="I1576" s="8" t="s">
        <v>3189</v>
      </c>
      <c r="J1576" t="s">
        <v>36</v>
      </c>
      <c r="K1576" s="8">
        <f>IF(J1576="PCK", I1576, 0)</f>
      </c>
      <c r="L1576" s="8">
        <f>IF(J1576="KLS", I1576, IF(J1576="PCK", I1576*VLOOKUP(G1576,Sku_Consolidated!A2:U957,21, FALSE),I1576*VLOOKUP(G1576,Sku_Consolidated!A2:U957,21, FALSE)))</f>
      </c>
      <c r="M1576" s="8">
        <f>IF(J1576="PCS", I1576, 0)</f>
      </c>
      <c r="N1576" s="8" t="s">
        <v>3190</v>
      </c>
      <c r="O1576" s="8">
        <f>N1576 * VLOOKUP(E1576&amp;VLOOKUP(G1576,Sku_Consolidated!A2:Q957,17,FALSE),Sku_CommRate!A2:E1002, 5, FALSE)</f>
      </c>
      <c r="P1576" s="8">
        <f>N1576 - O1576</f>
      </c>
      <c r="Q1576">
        <f>VLOOKUP(G1576,Sku_Consolidated!A2:G957,7, FALSE)</f>
      </c>
      <c r="R1576">
        <f>IF(IFERROR(VLOOKUP(E1576,Store_Showcase!B2:H144,7, FALSE), TRUE)=TRUE, IF(IFERROR(VLOOKUP(E1576,Store_SRP!B2:H110,7, FALSE), TRUE)=TRUE,VLOOKUP(E1576,Store_VAM!B2:H273,7, FALSE),VLOOKUP(E1576,Store_SRP!B2:H110,7, FALSE)), VLOOKUP(E1576,Store_Showcase!B2:H144,7, FALSE))</f>
      </c>
      <c r="S1576">
        <f>IF(IFERROR(VLOOKUP(E1576,Store_Showcase!B2:I144,8, FALSE), TRUE)=TRUE, IF(IFERROR(VLOOKUP(E1576,Store_SRP!B2:I110,8, FALSE), TRUE)=TRUE,VLOOKUP(E1576,Store_VAM!B2:I273,8, FALSE),VLOOKUP(E1576,Store_SRP!B2:I110,8, FALSE)), VLOOKUP(E1576,Store_Showcase!B2:I144,8, FALSE))</f>
      </c>
      <c r="T1576">
        <f>VLOOKUP(G1576,Sku_Consolidated!A2:R957,18,FALSE)</f>
      </c>
      <c r="U1576">
        <v>6775</v>
      </c>
      <c r="V1576">
        <f>IF(VLOOKUP(G1576,Sku_Consolidated!A2:S957,19,FALSE)="SHOWCASE", VLOOKUP(E1576,Store_Showcase!B2:L144,11, FALSE), IF(VLOOKUP(G1576,Sku_Consolidated!A2:S957,19,FALSE)="VAM",VLOOKUP(E1576,Store_VAM!B2:L273,11, FALSE),VLOOKUP(E1576,Store_SRP!B2:L110,11, FALSE)))</f>
      </c>
      <c r="W1576">
        <f>VLOOKUP(G1576,Sku_Consolidated!A2:W957,11,FALSE)</f>
      </c>
      <c r="X1576">
        <f>VLOOKUP(G1576,Sku_Consolidated!A2:H957,8,FALSE)</f>
      </c>
      <c r="Y1576">
        <f>VLOOKUP(G1576,Sku_Consolidated!A2:I957,9,FALSE)</f>
      </c>
      <c r="Z1576" t="s">
        <v>38</v>
      </c>
      <c r="AA1576">
        <f>VLOOKUP(G1576,Sku_Consolidated!A2:E957,5,FALSE)</f>
      </c>
      <c r="AB1576">
        <f>IF(VLOOKUP(G1576,Sku_Consolidated!A2:S957,19,FALSE)="SHOWCASE", VLOOKUP(E1576,Store_Showcase!B2:N144,13, FALSE), IF(VLOOKUP(G1576,Sku_Consolidated!A2:S957,19,FALSE)="VAM",VLOOKUP(E1576,Store_VAM!B2:N273,13, FALSE),VLOOKUP(E1576,Store_SRP!B2:N110,13, FALSE)))</f>
      </c>
      <c r="AC1576">
        <f>IF(IFERROR(AB1576,TRUE)=TRUE, "-","OK")</f>
      </c>
      <c r="AD1576" s="8" t="s">
        <v>3191</v>
      </c>
      <c r="AE1576" s="8" t="s">
        <v>3192</v>
      </c>
      <c r="AF1576">
        <f>IF(IFERROR(VLOOKUP(E1576,Store_Showcase!B2:H144,{5}, FALSE), TRUE)=TRUE, IF(IFERROR(VLOOKUP(E1576,Store_SRP!B2:H110,{5}, FALSE), TRUE)=TRUE,VLOOKUP(E1576,Store_VAM!B2:H273,{5}, FALSE),VLOOKUP(E1576,Store_SRP!B2:H110,{5}, FALSE)), VLOOKUP(E1576,Store_Showcase!B2:H144,{5}, FALSE))</f>
      </c>
      <c r="AG1576">
        <f>IF(IFERROR(VLOOKUP(E1576,Store_Showcase!B2:H144,{6}, FALSE), TRUE)=TRUE, IF(IFERROR(VLOOKUP(E1576,Store_SRP!B2:H110,{6}, FALSE), TRUE)=TRUE,VLOOKUP(E1576,Store_VAM!B2:H273,{6}, FALSE),VLOOKUP(E1576,Store_SRP!B2:H110,{6}, FALSE)), VLOOKUP(E1576,Store_Showcase!B2:H144,{6}, FALSE))</f>
      </c>
      <c r="AH1576">
        <f>VLOOKUP(G1576,Sku_Consolidated!A2:R957,18,FALSE)</f>
      </c>
      <c r="AI1576">
        <f>VLOOKUP(G1576,Sku_Consolidated!A2:S957,19,FALSE)</f>
      </c>
      <c r="AJ1576">
        <f>VLOOKUP(G1576,Sku_Consolidated!A2:T957,20,FALSE)</f>
      </c>
    </row>
    <row r="1577" spans="1:36" x14ac:dyDescent="0.25">
      <c r="A1577">
        <v>2024</v>
      </c>
      <c r="B1577" t="s">
        <v>31</v>
      </c>
      <c r="C1577" t="s">
        <v>32</v>
      </c>
      <c r="D1577" t="s">
        <v>33</v>
      </c>
      <c r="E1577">
        <v>736</v>
      </c>
      <c r="F1577">
        <f>IF(IFERROR(VLOOKUP(E1577,Store_Showcase!B2:H144,{2}, FALSE), TRUE)=TRUE, IF(IFERROR(VLOOKUP(E1577,Store_SRP!B2:H110,{2}, FALSE), TRUE)=TRUE,VLOOKUP(E1577,Store_VAM!B2:H273,{2}, FALSE),VLOOKUP(E1577,Store_SRP!B2:H110,{2}, FALSE)), VLOOKUP(E1577,Store_Showcase!B2:H144,{2}, FALSE))</f>
      </c>
      <c r="G1577">
        <v>655321</v>
      </c>
      <c r="H1577" t="s">
        <v>471</v>
      </c>
      <c r="I1577" s="8" t="s">
        <v>3145</v>
      </c>
      <c r="J1577" t="s">
        <v>36</v>
      </c>
      <c r="K1577" s="8">
        <f>IF(J1577="PCK", I1577, 0)</f>
      </c>
      <c r="L1577" s="8">
        <f>IF(J1577="KLS", I1577, IF(J1577="PCK", I1577*VLOOKUP(G1577,Sku_Consolidated!A2:U957,21, FALSE),I1577*VLOOKUP(G1577,Sku_Consolidated!A2:U957,21, FALSE)))</f>
      </c>
      <c r="M1577" s="8">
        <f>IF(J1577="PCS", I1577, 0)</f>
      </c>
      <c r="N1577" s="8" t="s">
        <v>3193</v>
      </c>
      <c r="O1577" s="8">
        <f>N1577 * VLOOKUP(E1577&amp;VLOOKUP(G1577,Sku_Consolidated!A2:Q957,17,FALSE),Sku_CommRate!A2:E1002, 5, FALSE)</f>
      </c>
      <c r="P1577" s="8">
        <f>N1577 - O1577</f>
      </c>
      <c r="Q1577">
        <f>VLOOKUP(G1577,Sku_Consolidated!A2:G957,7, FALSE)</f>
      </c>
      <c r="R1577">
        <f>IF(IFERROR(VLOOKUP(E1577,Store_Showcase!B2:H144,7, FALSE), TRUE)=TRUE, IF(IFERROR(VLOOKUP(E1577,Store_SRP!B2:H110,7, FALSE), TRUE)=TRUE,VLOOKUP(E1577,Store_VAM!B2:H273,7, FALSE),VLOOKUP(E1577,Store_SRP!B2:H110,7, FALSE)), VLOOKUP(E1577,Store_Showcase!B2:H144,7, FALSE))</f>
      </c>
      <c r="S1577">
        <f>IF(IFERROR(VLOOKUP(E1577,Store_Showcase!B2:I144,8, FALSE), TRUE)=TRUE, IF(IFERROR(VLOOKUP(E1577,Store_SRP!B2:I110,8, FALSE), TRUE)=TRUE,VLOOKUP(E1577,Store_VAM!B2:I273,8, FALSE),VLOOKUP(E1577,Store_SRP!B2:I110,8, FALSE)), VLOOKUP(E1577,Store_Showcase!B2:I144,8, FALSE))</f>
      </c>
      <c r="T1577">
        <f>VLOOKUP(G1577,Sku_Consolidated!A2:R957,18,FALSE)</f>
      </c>
      <c r="U1577">
        <v>6246</v>
      </c>
      <c r="V1577">
        <f>IF(VLOOKUP(G1577,Sku_Consolidated!A2:S957,19,FALSE)="SHOWCASE", VLOOKUP(E1577,Store_Showcase!B2:L144,11, FALSE), IF(VLOOKUP(G1577,Sku_Consolidated!A2:S957,19,FALSE)="VAM",VLOOKUP(E1577,Store_VAM!B2:L273,11, FALSE),VLOOKUP(E1577,Store_SRP!B2:L110,11, FALSE)))</f>
      </c>
      <c r="W1577">
        <f>VLOOKUP(G1577,Sku_Consolidated!A2:W957,11,FALSE)</f>
      </c>
      <c r="X1577">
        <f>VLOOKUP(G1577,Sku_Consolidated!A2:H957,8,FALSE)</f>
      </c>
      <c r="Y1577">
        <f>VLOOKUP(G1577,Sku_Consolidated!A2:I957,9,FALSE)</f>
      </c>
      <c r="Z1577" t="s">
        <v>38</v>
      </c>
      <c r="AA1577">
        <f>VLOOKUP(G1577,Sku_Consolidated!A2:E957,5,FALSE)</f>
      </c>
      <c r="AB1577">
        <f>IF(VLOOKUP(G1577,Sku_Consolidated!A2:S957,19,FALSE)="SHOWCASE", VLOOKUP(E1577,Store_Showcase!B2:N144,13, FALSE), IF(VLOOKUP(G1577,Sku_Consolidated!A2:S957,19,FALSE)="VAM",VLOOKUP(E1577,Store_VAM!B2:N273,13, FALSE),VLOOKUP(E1577,Store_SRP!B2:N110,13, FALSE)))</f>
      </c>
      <c r="AC1577">
        <f>IF(IFERROR(AB1577,TRUE)=TRUE, "-","OK")</f>
      </c>
      <c r="AD1577" s="8" t="s">
        <v>3193</v>
      </c>
      <c r="AE1577" s="8" t="s">
        <v>39</v>
      </c>
      <c r="AF1577">
        <f>IF(IFERROR(VLOOKUP(E1577,Store_Showcase!B2:H144,{5}, FALSE), TRUE)=TRUE, IF(IFERROR(VLOOKUP(E1577,Store_SRP!B2:H110,{5}, FALSE), TRUE)=TRUE,VLOOKUP(E1577,Store_VAM!B2:H273,{5}, FALSE),VLOOKUP(E1577,Store_SRP!B2:H110,{5}, FALSE)), VLOOKUP(E1577,Store_Showcase!B2:H144,{5}, FALSE))</f>
      </c>
      <c r="AG1577">
        <f>IF(IFERROR(VLOOKUP(E1577,Store_Showcase!B2:H144,{6}, FALSE), TRUE)=TRUE, IF(IFERROR(VLOOKUP(E1577,Store_SRP!B2:H110,{6}, FALSE), TRUE)=TRUE,VLOOKUP(E1577,Store_VAM!B2:H273,{6}, FALSE),VLOOKUP(E1577,Store_SRP!B2:H110,{6}, FALSE)), VLOOKUP(E1577,Store_Showcase!B2:H144,{6}, FALSE))</f>
      </c>
      <c r="AH1577">
        <f>VLOOKUP(G1577,Sku_Consolidated!A2:R957,18,FALSE)</f>
      </c>
      <c r="AI1577">
        <f>VLOOKUP(G1577,Sku_Consolidated!A2:S957,19,FALSE)</f>
      </c>
      <c r="AJ1577">
        <f>VLOOKUP(G1577,Sku_Consolidated!A2:T957,20,FALSE)</f>
      </c>
    </row>
    <row r="1578" spans="1:36" x14ac:dyDescent="0.25">
      <c r="A1578">
        <v>2024</v>
      </c>
      <c r="B1578" t="s">
        <v>31</v>
      </c>
      <c r="C1578" t="s">
        <v>32</v>
      </c>
      <c r="D1578" t="s">
        <v>33</v>
      </c>
      <c r="E1578">
        <v>4019</v>
      </c>
      <c r="F1578">
        <f>IF(IFERROR(VLOOKUP(E1578,Store_Showcase!B2:H144,{2}, FALSE), TRUE)=TRUE, IF(IFERROR(VLOOKUP(E1578,Store_SRP!B2:H110,{2}, FALSE), TRUE)=TRUE,VLOOKUP(E1578,Store_VAM!B2:H273,{2}, FALSE),VLOOKUP(E1578,Store_SRP!B2:H110,{2}, FALSE)), VLOOKUP(E1578,Store_Showcase!B2:H144,{2}, FALSE))</f>
      </c>
      <c r="G1578">
        <v>671788</v>
      </c>
      <c r="H1578" t="s">
        <v>2514</v>
      </c>
      <c r="I1578" s="8" t="s">
        <v>2627</v>
      </c>
      <c r="J1578" t="s">
        <v>493</v>
      </c>
      <c r="K1578" s="8">
        <f>IF(J1578="PCK", I1578, 0)</f>
      </c>
      <c r="L1578" s="8">
        <f>IF(J1578="KLS", I1578, IF(J1578="PCK", I1578*VLOOKUP(G1578,Sku_Consolidated!A2:U957,21, FALSE),I1578*VLOOKUP(G1578,Sku_Consolidated!A2:U957,21, FALSE)))</f>
      </c>
      <c r="M1578" s="8">
        <f>IF(J1578="PCS", I1578, 0)</f>
      </c>
      <c r="N1578" s="8" t="s">
        <v>3194</v>
      </c>
      <c r="O1578" s="8">
        <f>N1578 * VLOOKUP(E1578&amp;VLOOKUP(G1578,Sku_Consolidated!A2:Q957,17,FALSE),Sku_CommRate!A2:E1002, 5, FALSE)</f>
      </c>
      <c r="P1578" s="8">
        <f>N1578 - O1578</f>
      </c>
      <c r="Q1578">
        <f>VLOOKUP(G1578,Sku_Consolidated!A2:G957,7, FALSE)</f>
      </c>
      <c r="R1578">
        <f>IF(IFERROR(VLOOKUP(E1578,Store_Showcase!B2:H144,7, FALSE), TRUE)=TRUE, IF(IFERROR(VLOOKUP(E1578,Store_SRP!B2:H110,7, FALSE), TRUE)=TRUE,VLOOKUP(E1578,Store_VAM!B2:H273,7, FALSE),VLOOKUP(E1578,Store_SRP!B2:H110,7, FALSE)), VLOOKUP(E1578,Store_Showcase!B2:H144,7, FALSE))</f>
      </c>
      <c r="S1578">
        <f>IF(IFERROR(VLOOKUP(E1578,Store_Showcase!B2:I144,8, FALSE), TRUE)=TRUE, IF(IFERROR(VLOOKUP(E1578,Store_SRP!B2:I110,8, FALSE), TRUE)=TRUE,VLOOKUP(E1578,Store_VAM!B2:I273,8, FALSE),VLOOKUP(E1578,Store_SRP!B2:I110,8, FALSE)), VLOOKUP(E1578,Store_Showcase!B2:I144,8, FALSE))</f>
      </c>
      <c r="T1578">
        <f>VLOOKUP(G1578,Sku_Consolidated!A2:R957,18,FALSE)</f>
      </c>
      <c r="U1578">
        <v>2100006717884</v>
      </c>
      <c r="V1578">
        <f>IF(VLOOKUP(G1578,Sku_Consolidated!A2:S957,19,FALSE)="SHOWCASE", VLOOKUP(E1578,Store_Showcase!B2:L144,11, FALSE), IF(VLOOKUP(G1578,Sku_Consolidated!A2:S957,19,FALSE)="VAM",VLOOKUP(E1578,Store_VAM!B2:L273,11, FALSE),VLOOKUP(E1578,Store_SRP!B2:L110,11, FALSE)))</f>
      </c>
      <c r="W1578">
        <f>VLOOKUP(G1578,Sku_Consolidated!A2:W957,11,FALSE)</f>
      </c>
      <c r="X1578">
        <f>VLOOKUP(G1578,Sku_Consolidated!A2:H957,8,FALSE)</f>
      </c>
      <c r="Y1578">
        <f>VLOOKUP(G1578,Sku_Consolidated!A2:I957,9,FALSE)</f>
      </c>
      <c r="Z1578" t="s">
        <v>38</v>
      </c>
      <c r="AA1578">
        <f>VLOOKUP(G1578,Sku_Consolidated!A2:E957,5,FALSE)</f>
      </c>
      <c r="AB1578">
        <f>IF(VLOOKUP(G1578,Sku_Consolidated!A2:S957,19,FALSE)="SHOWCASE", VLOOKUP(E1578,Store_Showcase!B2:N144,13, FALSE), IF(VLOOKUP(G1578,Sku_Consolidated!A2:S957,19,FALSE)="VAM",VLOOKUP(E1578,Store_VAM!B2:N273,13, FALSE),VLOOKUP(E1578,Store_SRP!B2:N110,13, FALSE)))</f>
      </c>
      <c r="AC1578">
        <f>IF(IFERROR(AB1578,TRUE)=TRUE, "-","OK")</f>
      </c>
      <c r="AD1578" s="8" t="s">
        <v>3194</v>
      </c>
      <c r="AE1578" s="8" t="s">
        <v>39</v>
      </c>
      <c r="AF1578">
        <f>IF(IFERROR(VLOOKUP(E1578,Store_Showcase!B2:H144,{5}, FALSE), TRUE)=TRUE, IF(IFERROR(VLOOKUP(E1578,Store_SRP!B2:H110,{5}, FALSE), TRUE)=TRUE,VLOOKUP(E1578,Store_VAM!B2:H273,{5}, FALSE),VLOOKUP(E1578,Store_SRP!B2:H110,{5}, FALSE)), VLOOKUP(E1578,Store_Showcase!B2:H144,{5}, FALSE))</f>
      </c>
      <c r="AG1578">
        <f>IF(IFERROR(VLOOKUP(E1578,Store_Showcase!B2:H144,{6}, FALSE), TRUE)=TRUE, IF(IFERROR(VLOOKUP(E1578,Store_SRP!B2:H110,{6}, FALSE), TRUE)=TRUE,VLOOKUP(E1578,Store_VAM!B2:H273,{6}, FALSE),VLOOKUP(E1578,Store_SRP!B2:H110,{6}, FALSE)), VLOOKUP(E1578,Store_Showcase!B2:H144,{6}, FALSE))</f>
      </c>
      <c r="AH1578">
        <f>VLOOKUP(G1578,Sku_Consolidated!A2:R957,18,FALSE)</f>
      </c>
      <c r="AI1578">
        <f>VLOOKUP(G1578,Sku_Consolidated!A2:S957,19,FALSE)</f>
      </c>
      <c r="AJ1578">
        <f>VLOOKUP(G1578,Sku_Consolidated!A2:T957,20,FALSE)</f>
      </c>
    </row>
    <row r="1579" spans="1:36" x14ac:dyDescent="0.25">
      <c r="A1579">
        <v>2024</v>
      </c>
      <c r="B1579" t="s">
        <v>31</v>
      </c>
      <c r="C1579" t="s">
        <v>32</v>
      </c>
      <c r="D1579" t="s">
        <v>33</v>
      </c>
      <c r="E1579">
        <v>4001</v>
      </c>
      <c r="F1579">
        <f>IF(IFERROR(VLOOKUP(E1579,Store_Showcase!B2:H144,{2}, FALSE), TRUE)=TRUE, IF(IFERROR(VLOOKUP(E1579,Store_SRP!B2:H110,{2}, FALSE), TRUE)=TRUE,VLOOKUP(E1579,Store_VAM!B2:H273,{2}, FALSE),VLOOKUP(E1579,Store_SRP!B2:H110,{2}, FALSE)), VLOOKUP(E1579,Store_Showcase!B2:H144,{2}, FALSE))</f>
      </c>
      <c r="G1579">
        <v>671788</v>
      </c>
      <c r="H1579" t="s">
        <v>2514</v>
      </c>
      <c r="I1579" s="8" t="s">
        <v>2627</v>
      </c>
      <c r="J1579" t="s">
        <v>493</v>
      </c>
      <c r="K1579" s="8">
        <f>IF(J1579="PCK", I1579, 0)</f>
      </c>
      <c r="L1579" s="8">
        <f>IF(J1579="KLS", I1579, IF(J1579="PCK", I1579*VLOOKUP(G1579,Sku_Consolidated!A2:U957,21, FALSE),I1579*VLOOKUP(G1579,Sku_Consolidated!A2:U957,21, FALSE)))</f>
      </c>
      <c r="M1579" s="8">
        <f>IF(J1579="PCS", I1579, 0)</f>
      </c>
      <c r="N1579" s="8" t="s">
        <v>3194</v>
      </c>
      <c r="O1579" s="8">
        <f>N1579 * VLOOKUP(E1579&amp;VLOOKUP(G1579,Sku_Consolidated!A2:Q957,17,FALSE),Sku_CommRate!A2:E1002, 5, FALSE)</f>
      </c>
      <c r="P1579" s="8">
        <f>N1579 - O1579</f>
      </c>
      <c r="Q1579">
        <f>VLOOKUP(G1579,Sku_Consolidated!A2:G957,7, FALSE)</f>
      </c>
      <c r="R1579">
        <f>IF(IFERROR(VLOOKUP(E1579,Store_Showcase!B2:H144,7, FALSE), TRUE)=TRUE, IF(IFERROR(VLOOKUP(E1579,Store_SRP!B2:H110,7, FALSE), TRUE)=TRUE,VLOOKUP(E1579,Store_VAM!B2:H273,7, FALSE),VLOOKUP(E1579,Store_SRP!B2:H110,7, FALSE)), VLOOKUP(E1579,Store_Showcase!B2:H144,7, FALSE))</f>
      </c>
      <c r="S1579">
        <f>IF(IFERROR(VLOOKUP(E1579,Store_Showcase!B2:I144,8, FALSE), TRUE)=TRUE, IF(IFERROR(VLOOKUP(E1579,Store_SRP!B2:I110,8, FALSE), TRUE)=TRUE,VLOOKUP(E1579,Store_VAM!B2:I273,8, FALSE),VLOOKUP(E1579,Store_SRP!B2:I110,8, FALSE)), VLOOKUP(E1579,Store_Showcase!B2:I144,8, FALSE))</f>
      </c>
      <c r="T1579">
        <f>VLOOKUP(G1579,Sku_Consolidated!A2:R957,18,FALSE)</f>
      </c>
      <c r="U1579">
        <v>2100006717884</v>
      </c>
      <c r="V1579">
        <f>IF(VLOOKUP(G1579,Sku_Consolidated!A2:S957,19,FALSE)="SHOWCASE", VLOOKUP(E1579,Store_Showcase!B2:L144,11, FALSE), IF(VLOOKUP(G1579,Sku_Consolidated!A2:S957,19,FALSE)="VAM",VLOOKUP(E1579,Store_VAM!B2:L273,11, FALSE),VLOOKUP(E1579,Store_SRP!B2:L110,11, FALSE)))</f>
      </c>
      <c r="W1579">
        <f>VLOOKUP(G1579,Sku_Consolidated!A2:W957,11,FALSE)</f>
      </c>
      <c r="X1579">
        <f>VLOOKUP(G1579,Sku_Consolidated!A2:H957,8,FALSE)</f>
      </c>
      <c r="Y1579">
        <f>VLOOKUP(G1579,Sku_Consolidated!A2:I957,9,FALSE)</f>
      </c>
      <c r="Z1579" t="s">
        <v>38</v>
      </c>
      <c r="AA1579">
        <f>VLOOKUP(G1579,Sku_Consolidated!A2:E957,5,FALSE)</f>
      </c>
      <c r="AB1579">
        <f>IF(VLOOKUP(G1579,Sku_Consolidated!A2:S957,19,FALSE)="SHOWCASE", VLOOKUP(E1579,Store_Showcase!B2:N144,13, FALSE), IF(VLOOKUP(G1579,Sku_Consolidated!A2:S957,19,FALSE)="VAM",VLOOKUP(E1579,Store_VAM!B2:N273,13, FALSE),VLOOKUP(E1579,Store_SRP!B2:N110,13, FALSE)))</f>
      </c>
      <c r="AC1579">
        <f>IF(IFERROR(AB1579,TRUE)=TRUE, "-","OK")</f>
      </c>
      <c r="AD1579" s="8" t="s">
        <v>3194</v>
      </c>
      <c r="AE1579" s="8" t="s">
        <v>39</v>
      </c>
      <c r="AF1579">
        <f>IF(IFERROR(VLOOKUP(E1579,Store_Showcase!B2:H144,{5}, FALSE), TRUE)=TRUE, IF(IFERROR(VLOOKUP(E1579,Store_SRP!B2:H110,{5}, FALSE), TRUE)=TRUE,VLOOKUP(E1579,Store_VAM!B2:H273,{5}, FALSE),VLOOKUP(E1579,Store_SRP!B2:H110,{5}, FALSE)), VLOOKUP(E1579,Store_Showcase!B2:H144,{5}, FALSE))</f>
      </c>
      <c r="AG1579">
        <f>IF(IFERROR(VLOOKUP(E1579,Store_Showcase!B2:H144,{6}, FALSE), TRUE)=TRUE, IF(IFERROR(VLOOKUP(E1579,Store_SRP!B2:H110,{6}, FALSE), TRUE)=TRUE,VLOOKUP(E1579,Store_VAM!B2:H273,{6}, FALSE),VLOOKUP(E1579,Store_SRP!B2:H110,{6}, FALSE)), VLOOKUP(E1579,Store_Showcase!B2:H144,{6}, FALSE))</f>
      </c>
      <c r="AH1579">
        <f>VLOOKUP(G1579,Sku_Consolidated!A2:R957,18,FALSE)</f>
      </c>
      <c r="AI1579">
        <f>VLOOKUP(G1579,Sku_Consolidated!A2:S957,19,FALSE)</f>
      </c>
      <c r="AJ1579">
        <f>VLOOKUP(G1579,Sku_Consolidated!A2:T957,20,FALSE)</f>
      </c>
    </row>
    <row r="1580" spans="1:36" x14ac:dyDescent="0.25">
      <c r="A1580">
        <v>2024</v>
      </c>
      <c r="B1580" t="s">
        <v>31</v>
      </c>
      <c r="C1580" t="s">
        <v>32</v>
      </c>
      <c r="D1580" t="s">
        <v>33</v>
      </c>
      <c r="E1580">
        <v>625</v>
      </c>
      <c r="F1580">
        <f>IF(IFERROR(VLOOKUP(E1580,Store_Showcase!B2:H144,{2}, FALSE), TRUE)=TRUE, IF(IFERROR(VLOOKUP(E1580,Store_SRP!B2:H110,{2}, FALSE), TRUE)=TRUE,VLOOKUP(E1580,Store_VAM!B2:H273,{2}, FALSE),VLOOKUP(E1580,Store_SRP!B2:H110,{2}, FALSE)), VLOOKUP(E1580,Store_Showcase!B2:H144,{2}, FALSE))</f>
      </c>
      <c r="G1580">
        <v>671787</v>
      </c>
      <c r="H1580" t="s">
        <v>1491</v>
      </c>
      <c r="I1580" s="8" t="s">
        <v>2627</v>
      </c>
      <c r="J1580" t="s">
        <v>493</v>
      </c>
      <c r="K1580" s="8">
        <f>IF(J1580="PCK", I1580, 0)</f>
      </c>
      <c r="L1580" s="8">
        <f>IF(J1580="KLS", I1580, IF(J1580="PCK", I1580*VLOOKUP(G1580,Sku_Consolidated!A2:U957,21, FALSE),I1580*VLOOKUP(G1580,Sku_Consolidated!A2:U957,21, FALSE)))</f>
      </c>
      <c r="M1580" s="8">
        <f>IF(J1580="PCS", I1580, 0)</f>
      </c>
      <c r="N1580" s="8" t="s">
        <v>3194</v>
      </c>
      <c r="O1580" s="8">
        <f>N1580 * VLOOKUP(E1580&amp;VLOOKUP(G1580,Sku_Consolidated!A2:Q957,17,FALSE),Sku_CommRate!A2:E1002, 5, FALSE)</f>
      </c>
      <c r="P1580" s="8">
        <f>N1580 - O1580</f>
      </c>
      <c r="Q1580">
        <f>VLOOKUP(G1580,Sku_Consolidated!A2:G957,7, FALSE)</f>
      </c>
      <c r="R1580">
        <f>IF(IFERROR(VLOOKUP(E1580,Store_Showcase!B2:H144,7, FALSE), TRUE)=TRUE, IF(IFERROR(VLOOKUP(E1580,Store_SRP!B2:H110,7, FALSE), TRUE)=TRUE,VLOOKUP(E1580,Store_VAM!B2:H273,7, FALSE),VLOOKUP(E1580,Store_SRP!B2:H110,7, FALSE)), VLOOKUP(E1580,Store_Showcase!B2:H144,7, FALSE))</f>
      </c>
      <c r="S1580">
        <f>IF(IFERROR(VLOOKUP(E1580,Store_Showcase!B2:I144,8, FALSE), TRUE)=TRUE, IF(IFERROR(VLOOKUP(E1580,Store_SRP!B2:I110,8, FALSE), TRUE)=TRUE,VLOOKUP(E1580,Store_VAM!B2:I273,8, FALSE),VLOOKUP(E1580,Store_SRP!B2:I110,8, FALSE)), VLOOKUP(E1580,Store_Showcase!B2:I144,8, FALSE))</f>
      </c>
      <c r="T1580">
        <f>VLOOKUP(G1580,Sku_Consolidated!A2:R957,18,FALSE)</f>
      </c>
      <c r="U1580">
        <v>2100006717877</v>
      </c>
      <c r="V1580">
        <f>IF(VLOOKUP(G1580,Sku_Consolidated!A2:S957,19,FALSE)="SHOWCASE", VLOOKUP(E1580,Store_Showcase!B2:L144,11, FALSE), IF(VLOOKUP(G1580,Sku_Consolidated!A2:S957,19,FALSE)="VAM",VLOOKUP(E1580,Store_VAM!B2:L273,11, FALSE),VLOOKUP(E1580,Store_SRP!B2:L110,11, FALSE)))</f>
      </c>
      <c r="W1580">
        <f>VLOOKUP(G1580,Sku_Consolidated!A2:W957,11,FALSE)</f>
      </c>
      <c r="X1580">
        <f>VLOOKUP(G1580,Sku_Consolidated!A2:H957,8,FALSE)</f>
      </c>
      <c r="Y1580">
        <f>VLOOKUP(G1580,Sku_Consolidated!A2:I957,9,FALSE)</f>
      </c>
      <c r="Z1580" t="s">
        <v>38</v>
      </c>
      <c r="AA1580">
        <f>VLOOKUP(G1580,Sku_Consolidated!A2:E957,5,FALSE)</f>
      </c>
      <c r="AB1580">
        <f>IF(VLOOKUP(G1580,Sku_Consolidated!A2:S957,19,FALSE)="SHOWCASE", VLOOKUP(E1580,Store_Showcase!B2:N144,13, FALSE), IF(VLOOKUP(G1580,Sku_Consolidated!A2:S957,19,FALSE)="VAM",VLOOKUP(E1580,Store_VAM!B2:N273,13, FALSE),VLOOKUP(E1580,Store_SRP!B2:N110,13, FALSE)))</f>
      </c>
      <c r="AC1580">
        <f>IF(IFERROR(AB1580,TRUE)=TRUE, "-","OK")</f>
      </c>
      <c r="AD1580" s="8" t="s">
        <v>3194</v>
      </c>
      <c r="AE1580" s="8" t="s">
        <v>39</v>
      </c>
      <c r="AF1580">
        <f>IF(IFERROR(VLOOKUP(E1580,Store_Showcase!B2:H144,{5}, FALSE), TRUE)=TRUE, IF(IFERROR(VLOOKUP(E1580,Store_SRP!B2:H110,{5}, FALSE), TRUE)=TRUE,VLOOKUP(E1580,Store_VAM!B2:H273,{5}, FALSE),VLOOKUP(E1580,Store_SRP!B2:H110,{5}, FALSE)), VLOOKUP(E1580,Store_Showcase!B2:H144,{5}, FALSE))</f>
      </c>
      <c r="AG1580">
        <f>IF(IFERROR(VLOOKUP(E1580,Store_Showcase!B2:H144,{6}, FALSE), TRUE)=TRUE, IF(IFERROR(VLOOKUP(E1580,Store_SRP!B2:H110,{6}, FALSE), TRUE)=TRUE,VLOOKUP(E1580,Store_VAM!B2:H273,{6}, FALSE),VLOOKUP(E1580,Store_SRP!B2:H110,{6}, FALSE)), VLOOKUP(E1580,Store_Showcase!B2:H144,{6}, FALSE))</f>
      </c>
      <c r="AH1580">
        <f>VLOOKUP(G1580,Sku_Consolidated!A2:R957,18,FALSE)</f>
      </c>
      <c r="AI1580">
        <f>VLOOKUP(G1580,Sku_Consolidated!A2:S957,19,FALSE)</f>
      </c>
      <c r="AJ1580">
        <f>VLOOKUP(G1580,Sku_Consolidated!A2:T957,20,FALSE)</f>
      </c>
    </row>
    <row r="1581" spans="1:36" x14ac:dyDescent="0.25">
      <c r="A1581">
        <v>2024</v>
      </c>
      <c r="B1581" t="s">
        <v>31</v>
      </c>
      <c r="C1581" t="s">
        <v>32</v>
      </c>
      <c r="D1581" t="s">
        <v>33</v>
      </c>
      <c r="E1581">
        <v>205</v>
      </c>
      <c r="F1581">
        <f>IF(IFERROR(VLOOKUP(E1581,Store_Showcase!B2:H144,{2}, FALSE), TRUE)=TRUE, IF(IFERROR(VLOOKUP(E1581,Store_SRP!B2:H110,{2}, FALSE), TRUE)=TRUE,VLOOKUP(E1581,Store_VAM!B2:H273,{2}, FALSE),VLOOKUP(E1581,Store_SRP!B2:H110,{2}, FALSE)), VLOOKUP(E1581,Store_Showcase!B2:H144,{2}, FALSE))</f>
      </c>
      <c r="G1581">
        <v>670214</v>
      </c>
      <c r="H1581" t="s">
        <v>1451</v>
      </c>
      <c r="I1581" s="8" t="s">
        <v>3195</v>
      </c>
      <c r="J1581" t="s">
        <v>36</v>
      </c>
      <c r="K1581" s="8">
        <f>IF(J1581="PCK", I1581, 0)</f>
      </c>
      <c r="L1581" s="8">
        <f>IF(J1581="KLS", I1581, IF(J1581="PCK", I1581*VLOOKUP(G1581,Sku_Consolidated!A2:U957,21, FALSE),I1581*VLOOKUP(G1581,Sku_Consolidated!A2:U957,21, FALSE)))</f>
      </c>
      <c r="M1581" s="8">
        <f>IF(J1581="PCS", I1581, 0)</f>
      </c>
      <c r="N1581" s="8" t="s">
        <v>3196</v>
      </c>
      <c r="O1581" s="8">
        <f>N1581 * VLOOKUP(E1581&amp;VLOOKUP(G1581,Sku_Consolidated!A2:Q957,17,FALSE),Sku_CommRate!A2:E1002, 5, FALSE)</f>
      </c>
      <c r="P1581" s="8">
        <f>N1581 - O1581</f>
      </c>
      <c r="Q1581">
        <f>VLOOKUP(G1581,Sku_Consolidated!A2:G957,7, FALSE)</f>
      </c>
      <c r="R1581">
        <f>IF(IFERROR(VLOOKUP(E1581,Store_Showcase!B2:H144,7, FALSE), TRUE)=TRUE, IF(IFERROR(VLOOKUP(E1581,Store_SRP!B2:H110,7, FALSE), TRUE)=TRUE,VLOOKUP(E1581,Store_VAM!B2:H273,7, FALSE),VLOOKUP(E1581,Store_SRP!B2:H110,7, FALSE)), VLOOKUP(E1581,Store_Showcase!B2:H144,7, FALSE))</f>
      </c>
      <c r="S1581">
        <f>IF(IFERROR(VLOOKUP(E1581,Store_Showcase!B2:I144,8, FALSE), TRUE)=TRUE, IF(IFERROR(VLOOKUP(E1581,Store_SRP!B2:I110,8, FALSE), TRUE)=TRUE,VLOOKUP(E1581,Store_VAM!B2:I273,8, FALSE),VLOOKUP(E1581,Store_SRP!B2:I110,8, FALSE)), VLOOKUP(E1581,Store_Showcase!B2:I144,8, FALSE))</f>
      </c>
      <c r="T1581">
        <f>VLOOKUP(G1581,Sku_Consolidated!A2:R957,18,FALSE)</f>
      </c>
      <c r="U1581">
        <v>8441</v>
      </c>
      <c r="V1581">
        <f>IF(VLOOKUP(G1581,Sku_Consolidated!A2:S957,19,FALSE)="SHOWCASE", VLOOKUP(E1581,Store_Showcase!B2:L144,11, FALSE), IF(VLOOKUP(G1581,Sku_Consolidated!A2:S957,19,FALSE)="VAM",VLOOKUP(E1581,Store_VAM!B2:L273,11, FALSE),VLOOKUP(E1581,Store_SRP!B2:L110,11, FALSE)))</f>
      </c>
      <c r="W1581">
        <f>VLOOKUP(G1581,Sku_Consolidated!A2:W957,11,FALSE)</f>
      </c>
      <c r="X1581">
        <f>VLOOKUP(G1581,Sku_Consolidated!A2:H957,8,FALSE)</f>
      </c>
      <c r="Y1581">
        <f>VLOOKUP(G1581,Sku_Consolidated!A2:I957,9,FALSE)</f>
      </c>
      <c r="Z1581" t="s">
        <v>38</v>
      </c>
      <c r="AA1581">
        <f>VLOOKUP(G1581,Sku_Consolidated!A2:E957,5,FALSE)</f>
      </c>
      <c r="AB1581">
        <f>IF(VLOOKUP(G1581,Sku_Consolidated!A2:S957,19,FALSE)="SHOWCASE", VLOOKUP(E1581,Store_Showcase!B2:N144,13, FALSE), IF(VLOOKUP(G1581,Sku_Consolidated!A2:S957,19,FALSE)="VAM",VLOOKUP(E1581,Store_VAM!B2:N273,13, FALSE),VLOOKUP(E1581,Store_SRP!B2:N110,13, FALSE)))</f>
      </c>
      <c r="AC1581">
        <f>IF(IFERROR(AB1581,TRUE)=TRUE, "-","OK")</f>
      </c>
      <c r="AD1581" s="8" t="s">
        <v>3197</v>
      </c>
      <c r="AE1581" s="8" t="s">
        <v>3198</v>
      </c>
      <c r="AF1581">
        <f>IF(IFERROR(VLOOKUP(E1581,Store_Showcase!B2:H144,{5}, FALSE), TRUE)=TRUE, IF(IFERROR(VLOOKUP(E1581,Store_SRP!B2:H110,{5}, FALSE), TRUE)=TRUE,VLOOKUP(E1581,Store_VAM!B2:H273,{5}, FALSE),VLOOKUP(E1581,Store_SRP!B2:H110,{5}, FALSE)), VLOOKUP(E1581,Store_Showcase!B2:H144,{5}, FALSE))</f>
      </c>
      <c r="AG1581">
        <f>IF(IFERROR(VLOOKUP(E1581,Store_Showcase!B2:H144,{6}, FALSE), TRUE)=TRUE, IF(IFERROR(VLOOKUP(E1581,Store_SRP!B2:H110,{6}, FALSE), TRUE)=TRUE,VLOOKUP(E1581,Store_VAM!B2:H273,{6}, FALSE),VLOOKUP(E1581,Store_SRP!B2:H110,{6}, FALSE)), VLOOKUP(E1581,Store_Showcase!B2:H144,{6}, FALSE))</f>
      </c>
      <c r="AH1581">
        <f>VLOOKUP(G1581,Sku_Consolidated!A2:R957,18,FALSE)</f>
      </c>
      <c r="AI1581">
        <f>VLOOKUP(G1581,Sku_Consolidated!A2:S957,19,FALSE)</f>
      </c>
      <c r="AJ1581">
        <f>VLOOKUP(G1581,Sku_Consolidated!A2:T957,20,FALSE)</f>
      </c>
    </row>
    <row r="1582" spans="1:36" x14ac:dyDescent="0.25">
      <c r="A1582">
        <v>2024</v>
      </c>
      <c r="B1582" t="s">
        <v>31</v>
      </c>
      <c r="C1582" t="s">
        <v>32</v>
      </c>
      <c r="D1582" t="s">
        <v>33</v>
      </c>
      <c r="E1582">
        <v>813</v>
      </c>
      <c r="F1582">
        <f>IF(IFERROR(VLOOKUP(E1582,Store_Showcase!B2:H144,{2}, FALSE), TRUE)=TRUE, IF(IFERROR(VLOOKUP(E1582,Store_SRP!B2:H110,{2}, FALSE), TRUE)=TRUE,VLOOKUP(E1582,Store_VAM!B2:H273,{2}, FALSE),VLOOKUP(E1582,Store_SRP!B2:H110,{2}, FALSE)), VLOOKUP(E1582,Store_Showcase!B2:H144,{2}, FALSE))</f>
      </c>
      <c r="G1582">
        <v>655321</v>
      </c>
      <c r="H1582" t="s">
        <v>471</v>
      </c>
      <c r="I1582" s="8" t="s">
        <v>3057</v>
      </c>
      <c r="J1582" t="s">
        <v>36</v>
      </c>
      <c r="K1582" s="8">
        <f>IF(J1582="PCK", I1582, 0)</f>
      </c>
      <c r="L1582" s="8">
        <f>IF(J1582="KLS", I1582, IF(J1582="PCK", I1582*VLOOKUP(G1582,Sku_Consolidated!A2:U957,21, FALSE),I1582*VLOOKUP(G1582,Sku_Consolidated!A2:U957,21, FALSE)))</f>
      </c>
      <c r="M1582" s="8">
        <f>IF(J1582="PCS", I1582, 0)</f>
      </c>
      <c r="N1582" s="8" t="s">
        <v>3199</v>
      </c>
      <c r="O1582" s="8">
        <f>N1582 * VLOOKUP(E1582&amp;VLOOKUP(G1582,Sku_Consolidated!A2:Q957,17,FALSE),Sku_CommRate!A2:E1002, 5, FALSE)</f>
      </c>
      <c r="P1582" s="8">
        <f>N1582 - O1582</f>
      </c>
      <c r="Q1582">
        <f>VLOOKUP(G1582,Sku_Consolidated!A2:G957,7, FALSE)</f>
      </c>
      <c r="R1582">
        <f>IF(IFERROR(VLOOKUP(E1582,Store_Showcase!B2:H144,7, FALSE), TRUE)=TRUE, IF(IFERROR(VLOOKUP(E1582,Store_SRP!B2:H110,7, FALSE), TRUE)=TRUE,VLOOKUP(E1582,Store_VAM!B2:H273,7, FALSE),VLOOKUP(E1582,Store_SRP!B2:H110,7, FALSE)), VLOOKUP(E1582,Store_Showcase!B2:H144,7, FALSE))</f>
      </c>
      <c r="S1582">
        <f>IF(IFERROR(VLOOKUP(E1582,Store_Showcase!B2:I144,8, FALSE), TRUE)=TRUE, IF(IFERROR(VLOOKUP(E1582,Store_SRP!B2:I110,8, FALSE), TRUE)=TRUE,VLOOKUP(E1582,Store_VAM!B2:I273,8, FALSE),VLOOKUP(E1582,Store_SRP!B2:I110,8, FALSE)), VLOOKUP(E1582,Store_Showcase!B2:I144,8, FALSE))</f>
      </c>
      <c r="T1582">
        <f>VLOOKUP(G1582,Sku_Consolidated!A2:R957,18,FALSE)</f>
      </c>
      <c r="U1582">
        <v>6246</v>
      </c>
      <c r="V1582">
        <f>IF(VLOOKUP(G1582,Sku_Consolidated!A2:S957,19,FALSE)="SHOWCASE", VLOOKUP(E1582,Store_Showcase!B2:L144,11, FALSE), IF(VLOOKUP(G1582,Sku_Consolidated!A2:S957,19,FALSE)="VAM",VLOOKUP(E1582,Store_VAM!B2:L273,11, FALSE),VLOOKUP(E1582,Store_SRP!B2:L110,11, FALSE)))</f>
      </c>
      <c r="W1582">
        <f>VLOOKUP(G1582,Sku_Consolidated!A2:W957,11,FALSE)</f>
      </c>
      <c r="X1582">
        <f>VLOOKUP(G1582,Sku_Consolidated!A2:H957,8,FALSE)</f>
      </c>
      <c r="Y1582">
        <f>VLOOKUP(G1582,Sku_Consolidated!A2:I957,9,FALSE)</f>
      </c>
      <c r="Z1582" t="s">
        <v>38</v>
      </c>
      <c r="AA1582">
        <f>VLOOKUP(G1582,Sku_Consolidated!A2:E957,5,FALSE)</f>
      </c>
      <c r="AB1582">
        <f>IF(VLOOKUP(G1582,Sku_Consolidated!A2:S957,19,FALSE)="SHOWCASE", VLOOKUP(E1582,Store_Showcase!B2:N144,13, FALSE), IF(VLOOKUP(G1582,Sku_Consolidated!A2:S957,19,FALSE)="VAM",VLOOKUP(E1582,Store_VAM!B2:N273,13, FALSE),VLOOKUP(E1582,Store_SRP!B2:N110,13, FALSE)))</f>
      </c>
      <c r="AC1582">
        <f>IF(IFERROR(AB1582,TRUE)=TRUE, "-","OK")</f>
      </c>
      <c r="AD1582" s="8" t="s">
        <v>3199</v>
      </c>
      <c r="AE1582" s="8" t="s">
        <v>39</v>
      </c>
      <c r="AF1582">
        <f>IF(IFERROR(VLOOKUP(E1582,Store_Showcase!B2:H144,{5}, FALSE), TRUE)=TRUE, IF(IFERROR(VLOOKUP(E1582,Store_SRP!B2:H110,{5}, FALSE), TRUE)=TRUE,VLOOKUP(E1582,Store_VAM!B2:H273,{5}, FALSE),VLOOKUP(E1582,Store_SRP!B2:H110,{5}, FALSE)), VLOOKUP(E1582,Store_Showcase!B2:H144,{5}, FALSE))</f>
      </c>
      <c r="AG1582">
        <f>IF(IFERROR(VLOOKUP(E1582,Store_Showcase!B2:H144,{6}, FALSE), TRUE)=TRUE, IF(IFERROR(VLOOKUP(E1582,Store_SRP!B2:H110,{6}, FALSE), TRUE)=TRUE,VLOOKUP(E1582,Store_VAM!B2:H273,{6}, FALSE),VLOOKUP(E1582,Store_SRP!B2:H110,{6}, FALSE)), VLOOKUP(E1582,Store_Showcase!B2:H144,{6}, FALSE))</f>
      </c>
      <c r="AH1582">
        <f>VLOOKUP(G1582,Sku_Consolidated!A2:R957,18,FALSE)</f>
      </c>
      <c r="AI1582">
        <f>VLOOKUP(G1582,Sku_Consolidated!A2:S957,19,FALSE)</f>
      </c>
      <c r="AJ1582">
        <f>VLOOKUP(G1582,Sku_Consolidated!A2:T957,20,FALSE)</f>
      </c>
    </row>
    <row r="1583" spans="1:36" x14ac:dyDescent="0.25">
      <c r="A1583">
        <v>2024</v>
      </c>
      <c r="B1583" t="s">
        <v>31</v>
      </c>
      <c r="C1583" t="s">
        <v>32</v>
      </c>
      <c r="D1583" t="s">
        <v>33</v>
      </c>
      <c r="E1583">
        <v>809</v>
      </c>
      <c r="F1583">
        <f>IF(IFERROR(VLOOKUP(E1583,Store_Showcase!B2:H144,{2}, FALSE), TRUE)=TRUE, IF(IFERROR(VLOOKUP(E1583,Store_SRP!B2:H110,{2}, FALSE), TRUE)=TRUE,VLOOKUP(E1583,Store_VAM!B2:H273,{2}, FALSE),VLOOKUP(E1583,Store_SRP!B2:H110,{2}, FALSE)), VLOOKUP(E1583,Store_Showcase!B2:H144,{2}, FALSE))</f>
      </c>
      <c r="G1583">
        <v>655322</v>
      </c>
      <c r="H1583" t="s">
        <v>66</v>
      </c>
      <c r="I1583" s="8" t="s">
        <v>3057</v>
      </c>
      <c r="J1583" t="s">
        <v>36</v>
      </c>
      <c r="K1583" s="8">
        <f>IF(J1583="PCK", I1583, 0)</f>
      </c>
      <c r="L1583" s="8">
        <f>IF(J1583="KLS", I1583, IF(J1583="PCK", I1583*VLOOKUP(G1583,Sku_Consolidated!A2:U957,21, FALSE),I1583*VLOOKUP(G1583,Sku_Consolidated!A2:U957,21, FALSE)))</f>
      </c>
      <c r="M1583" s="8">
        <f>IF(J1583="PCS", I1583, 0)</f>
      </c>
      <c r="N1583" s="8" t="s">
        <v>3199</v>
      </c>
      <c r="O1583" s="8">
        <f>N1583 * VLOOKUP(E1583&amp;VLOOKUP(G1583,Sku_Consolidated!A2:Q957,17,FALSE),Sku_CommRate!A2:E1002, 5, FALSE)</f>
      </c>
      <c r="P1583" s="8">
        <f>N1583 - O1583</f>
      </c>
      <c r="Q1583">
        <f>VLOOKUP(G1583,Sku_Consolidated!A2:G957,7, FALSE)</f>
      </c>
      <c r="R1583">
        <f>IF(IFERROR(VLOOKUP(E1583,Store_Showcase!B2:H144,7, FALSE), TRUE)=TRUE, IF(IFERROR(VLOOKUP(E1583,Store_SRP!B2:H110,7, FALSE), TRUE)=TRUE,VLOOKUP(E1583,Store_VAM!B2:H273,7, FALSE),VLOOKUP(E1583,Store_SRP!B2:H110,7, FALSE)), VLOOKUP(E1583,Store_Showcase!B2:H144,7, FALSE))</f>
      </c>
      <c r="S1583">
        <f>IF(IFERROR(VLOOKUP(E1583,Store_Showcase!B2:I144,8, FALSE), TRUE)=TRUE, IF(IFERROR(VLOOKUP(E1583,Store_SRP!B2:I110,8, FALSE), TRUE)=TRUE,VLOOKUP(E1583,Store_VAM!B2:I273,8, FALSE),VLOOKUP(E1583,Store_SRP!B2:I110,8, FALSE)), VLOOKUP(E1583,Store_Showcase!B2:I144,8, FALSE))</f>
      </c>
      <c r="T1583">
        <f>VLOOKUP(G1583,Sku_Consolidated!A2:R957,18,FALSE)</f>
      </c>
      <c r="U1583">
        <v>6247</v>
      </c>
      <c r="V1583">
        <f>IF(VLOOKUP(G1583,Sku_Consolidated!A2:S957,19,FALSE)="SHOWCASE", VLOOKUP(E1583,Store_Showcase!B2:L144,11, FALSE), IF(VLOOKUP(G1583,Sku_Consolidated!A2:S957,19,FALSE)="VAM",VLOOKUP(E1583,Store_VAM!B2:L273,11, FALSE),VLOOKUP(E1583,Store_SRP!B2:L110,11, FALSE)))</f>
      </c>
      <c r="W1583">
        <f>VLOOKUP(G1583,Sku_Consolidated!A2:W957,11,FALSE)</f>
      </c>
      <c r="X1583">
        <f>VLOOKUP(G1583,Sku_Consolidated!A2:H957,8,FALSE)</f>
      </c>
      <c r="Y1583">
        <f>VLOOKUP(G1583,Sku_Consolidated!A2:I957,9,FALSE)</f>
      </c>
      <c r="Z1583" t="s">
        <v>38</v>
      </c>
      <c r="AA1583">
        <f>VLOOKUP(G1583,Sku_Consolidated!A2:E957,5,FALSE)</f>
      </c>
      <c r="AB1583">
        <f>IF(VLOOKUP(G1583,Sku_Consolidated!A2:S957,19,FALSE)="SHOWCASE", VLOOKUP(E1583,Store_Showcase!B2:N144,13, FALSE), IF(VLOOKUP(G1583,Sku_Consolidated!A2:S957,19,FALSE)="VAM",VLOOKUP(E1583,Store_VAM!B2:N273,13, FALSE),VLOOKUP(E1583,Store_SRP!B2:N110,13, FALSE)))</f>
      </c>
      <c r="AC1583">
        <f>IF(IFERROR(AB1583,TRUE)=TRUE, "-","OK")</f>
      </c>
      <c r="AD1583" s="8" t="s">
        <v>3199</v>
      </c>
      <c r="AE1583" s="8" t="s">
        <v>39</v>
      </c>
      <c r="AF1583">
        <f>IF(IFERROR(VLOOKUP(E1583,Store_Showcase!B2:H144,{5}, FALSE), TRUE)=TRUE, IF(IFERROR(VLOOKUP(E1583,Store_SRP!B2:H110,{5}, FALSE), TRUE)=TRUE,VLOOKUP(E1583,Store_VAM!B2:H273,{5}, FALSE),VLOOKUP(E1583,Store_SRP!B2:H110,{5}, FALSE)), VLOOKUP(E1583,Store_Showcase!B2:H144,{5}, FALSE))</f>
      </c>
      <c r="AG1583">
        <f>IF(IFERROR(VLOOKUP(E1583,Store_Showcase!B2:H144,{6}, FALSE), TRUE)=TRUE, IF(IFERROR(VLOOKUP(E1583,Store_SRP!B2:H110,{6}, FALSE), TRUE)=TRUE,VLOOKUP(E1583,Store_VAM!B2:H273,{6}, FALSE),VLOOKUP(E1583,Store_SRP!B2:H110,{6}, FALSE)), VLOOKUP(E1583,Store_Showcase!B2:H144,{6}, FALSE))</f>
      </c>
      <c r="AH1583">
        <f>VLOOKUP(G1583,Sku_Consolidated!A2:R957,18,FALSE)</f>
      </c>
      <c r="AI1583">
        <f>VLOOKUP(G1583,Sku_Consolidated!A2:S957,19,FALSE)</f>
      </c>
      <c r="AJ1583">
        <f>VLOOKUP(G1583,Sku_Consolidated!A2:T957,20,FALSE)</f>
      </c>
    </row>
    <row r="1584" spans="1:36" x14ac:dyDescent="0.25">
      <c r="A1584">
        <v>2024</v>
      </c>
      <c r="B1584" t="s">
        <v>31</v>
      </c>
      <c r="C1584" t="s">
        <v>32</v>
      </c>
      <c r="D1584" t="s">
        <v>33</v>
      </c>
      <c r="E1584">
        <v>4019</v>
      </c>
      <c r="F1584">
        <f>IF(IFERROR(VLOOKUP(E1584,Store_Showcase!B2:H144,{2}, FALSE), TRUE)=TRUE, IF(IFERROR(VLOOKUP(E1584,Store_SRP!B2:H110,{2}, FALSE), TRUE)=TRUE,VLOOKUP(E1584,Store_VAM!B2:H273,{2}, FALSE),VLOOKUP(E1584,Store_SRP!B2:H110,{2}, FALSE)), VLOOKUP(E1584,Store_Showcase!B2:H144,{2}, FALSE))</f>
      </c>
      <c r="G1584">
        <v>655910</v>
      </c>
      <c r="H1584" t="s">
        <v>1560</v>
      </c>
      <c r="I1584" s="8" t="s">
        <v>3200</v>
      </c>
      <c r="J1584" t="s">
        <v>36</v>
      </c>
      <c r="K1584" s="8">
        <f>IF(J1584="PCK", I1584, 0)</f>
      </c>
      <c r="L1584" s="8">
        <f>IF(J1584="KLS", I1584, IF(J1584="PCK", I1584*VLOOKUP(G1584,Sku_Consolidated!A2:U957,21, FALSE),I1584*VLOOKUP(G1584,Sku_Consolidated!A2:U957,21, FALSE)))</f>
      </c>
      <c r="M1584" s="8">
        <f>IF(J1584="PCS", I1584, 0)</f>
      </c>
      <c r="N1584" s="8" t="s">
        <v>3201</v>
      </c>
      <c r="O1584" s="8">
        <f>N1584 * VLOOKUP(E1584&amp;VLOOKUP(G1584,Sku_Consolidated!A2:Q957,17,FALSE),Sku_CommRate!A2:E1002, 5, FALSE)</f>
      </c>
      <c r="P1584" s="8">
        <f>N1584 - O1584</f>
      </c>
      <c r="Q1584">
        <f>VLOOKUP(G1584,Sku_Consolidated!A2:G957,7, FALSE)</f>
      </c>
      <c r="R1584">
        <f>IF(IFERROR(VLOOKUP(E1584,Store_Showcase!B2:H144,7, FALSE), TRUE)=TRUE, IF(IFERROR(VLOOKUP(E1584,Store_SRP!B2:H110,7, FALSE), TRUE)=TRUE,VLOOKUP(E1584,Store_VAM!B2:H273,7, FALSE),VLOOKUP(E1584,Store_SRP!B2:H110,7, FALSE)), VLOOKUP(E1584,Store_Showcase!B2:H144,7, FALSE))</f>
      </c>
      <c r="S1584">
        <f>IF(IFERROR(VLOOKUP(E1584,Store_Showcase!B2:I144,8, FALSE), TRUE)=TRUE, IF(IFERROR(VLOOKUP(E1584,Store_SRP!B2:I110,8, FALSE), TRUE)=TRUE,VLOOKUP(E1584,Store_VAM!B2:I273,8, FALSE),VLOOKUP(E1584,Store_SRP!B2:I110,8, FALSE)), VLOOKUP(E1584,Store_Showcase!B2:I144,8, FALSE))</f>
      </c>
      <c r="T1584">
        <f>VLOOKUP(G1584,Sku_Consolidated!A2:R957,18,FALSE)</f>
      </c>
      <c r="U1584">
        <v>6504</v>
      </c>
      <c r="V1584">
        <f>IF(VLOOKUP(G1584,Sku_Consolidated!A2:S957,19,FALSE)="SHOWCASE", VLOOKUP(E1584,Store_Showcase!B2:L144,11, FALSE), IF(VLOOKUP(G1584,Sku_Consolidated!A2:S957,19,FALSE)="VAM",VLOOKUP(E1584,Store_VAM!B2:L273,11, FALSE),VLOOKUP(E1584,Store_SRP!B2:L110,11, FALSE)))</f>
      </c>
      <c r="W1584">
        <f>VLOOKUP(G1584,Sku_Consolidated!A2:W957,11,FALSE)</f>
      </c>
      <c r="X1584">
        <f>VLOOKUP(G1584,Sku_Consolidated!A2:H957,8,FALSE)</f>
      </c>
      <c r="Y1584">
        <f>VLOOKUP(G1584,Sku_Consolidated!A2:I957,9,FALSE)</f>
      </c>
      <c r="Z1584" t="s">
        <v>38</v>
      </c>
      <c r="AA1584">
        <f>VLOOKUP(G1584,Sku_Consolidated!A2:E957,5,FALSE)</f>
      </c>
      <c r="AB1584">
        <f>IF(VLOOKUP(G1584,Sku_Consolidated!A2:S957,19,FALSE)="SHOWCASE", VLOOKUP(E1584,Store_Showcase!B2:N144,13, FALSE), IF(VLOOKUP(G1584,Sku_Consolidated!A2:S957,19,FALSE)="VAM",VLOOKUP(E1584,Store_VAM!B2:N273,13, FALSE),VLOOKUP(E1584,Store_SRP!B2:N110,13, FALSE)))</f>
      </c>
      <c r="AC1584">
        <f>IF(IFERROR(AB1584,TRUE)=TRUE, "-","OK")</f>
      </c>
      <c r="AD1584" s="8" t="s">
        <v>3202</v>
      </c>
      <c r="AE1584" s="8" t="s">
        <v>3203</v>
      </c>
      <c r="AF1584">
        <f>IF(IFERROR(VLOOKUP(E1584,Store_Showcase!B2:H144,{5}, FALSE), TRUE)=TRUE, IF(IFERROR(VLOOKUP(E1584,Store_SRP!B2:H110,{5}, FALSE), TRUE)=TRUE,VLOOKUP(E1584,Store_VAM!B2:H273,{5}, FALSE),VLOOKUP(E1584,Store_SRP!B2:H110,{5}, FALSE)), VLOOKUP(E1584,Store_Showcase!B2:H144,{5}, FALSE))</f>
      </c>
      <c r="AG1584">
        <f>IF(IFERROR(VLOOKUP(E1584,Store_Showcase!B2:H144,{6}, FALSE), TRUE)=TRUE, IF(IFERROR(VLOOKUP(E1584,Store_SRP!B2:H110,{6}, FALSE), TRUE)=TRUE,VLOOKUP(E1584,Store_VAM!B2:H273,{6}, FALSE),VLOOKUP(E1584,Store_SRP!B2:H110,{6}, FALSE)), VLOOKUP(E1584,Store_Showcase!B2:H144,{6}, FALSE))</f>
      </c>
      <c r="AH1584">
        <f>VLOOKUP(G1584,Sku_Consolidated!A2:R957,18,FALSE)</f>
      </c>
      <c r="AI1584">
        <f>VLOOKUP(G1584,Sku_Consolidated!A2:S957,19,FALSE)</f>
      </c>
      <c r="AJ1584">
        <f>VLOOKUP(G1584,Sku_Consolidated!A2:T957,20,FALSE)</f>
      </c>
    </row>
    <row r="1585" spans="1:36" x14ac:dyDescent="0.25">
      <c r="A1585">
        <v>2024</v>
      </c>
      <c r="B1585" t="s">
        <v>31</v>
      </c>
      <c r="C1585" t="s">
        <v>32</v>
      </c>
      <c r="D1585" t="s">
        <v>33</v>
      </c>
      <c r="E1585">
        <v>495</v>
      </c>
      <c r="F1585">
        <f>IF(IFERROR(VLOOKUP(E1585,Store_Showcase!B2:H144,{2}, FALSE), TRUE)=TRUE, IF(IFERROR(VLOOKUP(E1585,Store_SRP!B2:H110,{2}, FALSE), TRUE)=TRUE,VLOOKUP(E1585,Store_VAM!B2:H273,{2}, FALSE),VLOOKUP(E1585,Store_SRP!B2:H110,{2}, FALSE)), VLOOKUP(E1585,Store_Showcase!B2:H144,{2}, FALSE))</f>
      </c>
      <c r="G1585">
        <v>655715</v>
      </c>
      <c r="H1585" t="s">
        <v>591</v>
      </c>
      <c r="I1585" s="8" t="s">
        <v>3195</v>
      </c>
      <c r="J1585" t="s">
        <v>36</v>
      </c>
      <c r="K1585" s="8">
        <f>IF(J1585="PCK", I1585, 0)</f>
      </c>
      <c r="L1585" s="8">
        <f>IF(J1585="KLS", I1585, IF(J1585="PCK", I1585*VLOOKUP(G1585,Sku_Consolidated!A2:U957,21, FALSE),I1585*VLOOKUP(G1585,Sku_Consolidated!A2:U957,21, FALSE)))</f>
      </c>
      <c r="M1585" s="8">
        <f>IF(J1585="PCS", I1585, 0)</f>
      </c>
      <c r="N1585" s="8" t="s">
        <v>3204</v>
      </c>
      <c r="O1585" s="8">
        <f>N1585 * VLOOKUP(E1585&amp;VLOOKUP(G1585,Sku_Consolidated!A2:Q957,17,FALSE),Sku_CommRate!A2:E1002, 5, FALSE)</f>
      </c>
      <c r="P1585" s="8">
        <f>N1585 - O1585</f>
      </c>
      <c r="Q1585">
        <f>VLOOKUP(G1585,Sku_Consolidated!A2:G957,7, FALSE)</f>
      </c>
      <c r="R1585">
        <f>IF(IFERROR(VLOOKUP(E1585,Store_Showcase!B2:H144,7, FALSE), TRUE)=TRUE, IF(IFERROR(VLOOKUP(E1585,Store_SRP!B2:H110,7, FALSE), TRUE)=TRUE,VLOOKUP(E1585,Store_VAM!B2:H273,7, FALSE),VLOOKUP(E1585,Store_SRP!B2:H110,7, FALSE)), VLOOKUP(E1585,Store_Showcase!B2:H144,7, FALSE))</f>
      </c>
      <c r="S1585">
        <f>IF(IFERROR(VLOOKUP(E1585,Store_Showcase!B2:I144,8, FALSE), TRUE)=TRUE, IF(IFERROR(VLOOKUP(E1585,Store_SRP!B2:I110,8, FALSE), TRUE)=TRUE,VLOOKUP(E1585,Store_VAM!B2:I273,8, FALSE),VLOOKUP(E1585,Store_SRP!B2:I110,8, FALSE)), VLOOKUP(E1585,Store_Showcase!B2:I144,8, FALSE))</f>
      </c>
      <c r="T1585">
        <f>VLOOKUP(G1585,Sku_Consolidated!A2:R957,18,FALSE)</f>
      </c>
      <c r="U1585">
        <v>6443</v>
      </c>
      <c r="V1585">
        <f>IF(VLOOKUP(G1585,Sku_Consolidated!A2:S957,19,FALSE)="SHOWCASE", VLOOKUP(E1585,Store_Showcase!B2:L144,11, FALSE), IF(VLOOKUP(G1585,Sku_Consolidated!A2:S957,19,FALSE)="VAM",VLOOKUP(E1585,Store_VAM!B2:L273,11, FALSE),VLOOKUP(E1585,Store_SRP!B2:L110,11, FALSE)))</f>
      </c>
      <c r="W1585">
        <f>VLOOKUP(G1585,Sku_Consolidated!A2:W957,11,FALSE)</f>
      </c>
      <c r="X1585">
        <f>VLOOKUP(G1585,Sku_Consolidated!A2:H957,8,FALSE)</f>
      </c>
      <c r="Y1585">
        <f>VLOOKUP(G1585,Sku_Consolidated!A2:I957,9,FALSE)</f>
      </c>
      <c r="Z1585" t="s">
        <v>38</v>
      </c>
      <c r="AA1585">
        <f>VLOOKUP(G1585,Sku_Consolidated!A2:E957,5,FALSE)</f>
      </c>
      <c r="AB1585">
        <f>IF(VLOOKUP(G1585,Sku_Consolidated!A2:S957,19,FALSE)="SHOWCASE", VLOOKUP(E1585,Store_Showcase!B2:N144,13, FALSE), IF(VLOOKUP(G1585,Sku_Consolidated!A2:S957,19,FALSE)="VAM",VLOOKUP(E1585,Store_VAM!B2:N273,13, FALSE),VLOOKUP(E1585,Store_SRP!B2:N110,13, FALSE)))</f>
      </c>
      <c r="AC1585">
        <f>IF(IFERROR(AB1585,TRUE)=TRUE, "-","OK")</f>
      </c>
      <c r="AD1585" s="8" t="s">
        <v>3204</v>
      </c>
      <c r="AE1585" s="8" t="s">
        <v>39</v>
      </c>
      <c r="AF1585">
        <f>IF(IFERROR(VLOOKUP(E1585,Store_Showcase!B2:H144,{5}, FALSE), TRUE)=TRUE, IF(IFERROR(VLOOKUP(E1585,Store_SRP!B2:H110,{5}, FALSE), TRUE)=TRUE,VLOOKUP(E1585,Store_VAM!B2:H273,{5}, FALSE),VLOOKUP(E1585,Store_SRP!B2:H110,{5}, FALSE)), VLOOKUP(E1585,Store_Showcase!B2:H144,{5}, FALSE))</f>
      </c>
      <c r="AG1585">
        <f>IF(IFERROR(VLOOKUP(E1585,Store_Showcase!B2:H144,{6}, FALSE), TRUE)=TRUE, IF(IFERROR(VLOOKUP(E1585,Store_SRP!B2:H110,{6}, FALSE), TRUE)=TRUE,VLOOKUP(E1585,Store_VAM!B2:H273,{6}, FALSE),VLOOKUP(E1585,Store_SRP!B2:H110,{6}, FALSE)), VLOOKUP(E1585,Store_Showcase!B2:H144,{6}, FALSE))</f>
      </c>
      <c r="AH1585">
        <f>VLOOKUP(G1585,Sku_Consolidated!A2:R957,18,FALSE)</f>
      </c>
      <c r="AI1585">
        <f>VLOOKUP(G1585,Sku_Consolidated!A2:S957,19,FALSE)</f>
      </c>
      <c r="AJ1585">
        <f>VLOOKUP(G1585,Sku_Consolidated!A2:T957,20,FALSE)</f>
      </c>
    </row>
    <row r="1586" spans="1:36" x14ac:dyDescent="0.25">
      <c r="A1586">
        <v>2024</v>
      </c>
      <c r="B1586" t="s">
        <v>31</v>
      </c>
      <c r="C1586" t="s">
        <v>32</v>
      </c>
      <c r="D1586" t="s">
        <v>33</v>
      </c>
      <c r="E1586">
        <v>4001</v>
      </c>
      <c r="F1586">
        <f>IF(IFERROR(VLOOKUP(E1586,Store_Showcase!B2:H144,{2}, FALSE), TRUE)=TRUE, IF(IFERROR(VLOOKUP(E1586,Store_SRP!B2:H110,{2}, FALSE), TRUE)=TRUE,VLOOKUP(E1586,Store_VAM!B2:H273,{2}, FALSE),VLOOKUP(E1586,Store_SRP!B2:H110,{2}, FALSE)), VLOOKUP(E1586,Store_Showcase!B2:H144,{2}, FALSE))</f>
      </c>
      <c r="G1586">
        <v>671787</v>
      </c>
      <c r="H1586" t="s">
        <v>1491</v>
      </c>
      <c r="I1586" s="8" t="s">
        <v>2627</v>
      </c>
      <c r="J1586" t="s">
        <v>493</v>
      </c>
      <c r="K1586" s="8">
        <f>IF(J1586="PCK", I1586, 0)</f>
      </c>
      <c r="L1586" s="8">
        <f>IF(J1586="KLS", I1586, IF(J1586="PCK", I1586*VLOOKUP(G1586,Sku_Consolidated!A2:U957,21, FALSE),I1586*VLOOKUP(G1586,Sku_Consolidated!A2:U957,21, FALSE)))</f>
      </c>
      <c r="M1586" s="8">
        <f>IF(J1586="PCS", I1586, 0)</f>
      </c>
      <c r="N1586" s="8" t="s">
        <v>3205</v>
      </c>
      <c r="O1586" s="8">
        <f>N1586 * VLOOKUP(E1586&amp;VLOOKUP(G1586,Sku_Consolidated!A2:Q957,17,FALSE),Sku_CommRate!A2:E1002, 5, FALSE)</f>
      </c>
      <c r="P1586" s="8">
        <f>N1586 - O1586</f>
      </c>
      <c r="Q1586">
        <f>VLOOKUP(G1586,Sku_Consolidated!A2:G957,7, FALSE)</f>
      </c>
      <c r="R1586">
        <f>IF(IFERROR(VLOOKUP(E1586,Store_Showcase!B2:H144,7, FALSE), TRUE)=TRUE, IF(IFERROR(VLOOKUP(E1586,Store_SRP!B2:H110,7, FALSE), TRUE)=TRUE,VLOOKUP(E1586,Store_VAM!B2:H273,7, FALSE),VLOOKUP(E1586,Store_SRP!B2:H110,7, FALSE)), VLOOKUP(E1586,Store_Showcase!B2:H144,7, FALSE))</f>
      </c>
      <c r="S1586">
        <f>IF(IFERROR(VLOOKUP(E1586,Store_Showcase!B2:I144,8, FALSE), TRUE)=TRUE, IF(IFERROR(VLOOKUP(E1586,Store_SRP!B2:I110,8, FALSE), TRUE)=TRUE,VLOOKUP(E1586,Store_VAM!B2:I273,8, FALSE),VLOOKUP(E1586,Store_SRP!B2:I110,8, FALSE)), VLOOKUP(E1586,Store_Showcase!B2:I144,8, FALSE))</f>
      </c>
      <c r="T1586">
        <f>VLOOKUP(G1586,Sku_Consolidated!A2:R957,18,FALSE)</f>
      </c>
      <c r="U1586">
        <v>2100006717877</v>
      </c>
      <c r="V1586">
        <f>IF(VLOOKUP(G1586,Sku_Consolidated!A2:S957,19,FALSE)="SHOWCASE", VLOOKUP(E1586,Store_Showcase!B2:L144,11, FALSE), IF(VLOOKUP(G1586,Sku_Consolidated!A2:S957,19,FALSE)="VAM",VLOOKUP(E1586,Store_VAM!B2:L273,11, FALSE),VLOOKUP(E1586,Store_SRP!B2:L110,11, FALSE)))</f>
      </c>
      <c r="W1586">
        <f>VLOOKUP(G1586,Sku_Consolidated!A2:W957,11,FALSE)</f>
      </c>
      <c r="X1586">
        <f>VLOOKUP(G1586,Sku_Consolidated!A2:H957,8,FALSE)</f>
      </c>
      <c r="Y1586">
        <f>VLOOKUP(G1586,Sku_Consolidated!A2:I957,9,FALSE)</f>
      </c>
      <c r="Z1586" t="s">
        <v>38</v>
      </c>
      <c r="AA1586">
        <f>VLOOKUP(G1586,Sku_Consolidated!A2:E957,5,FALSE)</f>
      </c>
      <c r="AB1586">
        <f>IF(VLOOKUP(G1586,Sku_Consolidated!A2:S957,19,FALSE)="SHOWCASE", VLOOKUP(E1586,Store_Showcase!B2:N144,13, FALSE), IF(VLOOKUP(G1586,Sku_Consolidated!A2:S957,19,FALSE)="VAM",VLOOKUP(E1586,Store_VAM!B2:N273,13, FALSE),VLOOKUP(E1586,Store_SRP!B2:N110,13, FALSE)))</f>
      </c>
      <c r="AC1586">
        <f>IF(IFERROR(AB1586,TRUE)=TRUE, "-","OK")</f>
      </c>
      <c r="AD1586" s="8" t="s">
        <v>3205</v>
      </c>
      <c r="AE1586" s="8" t="s">
        <v>39</v>
      </c>
      <c r="AF1586">
        <f>IF(IFERROR(VLOOKUP(E1586,Store_Showcase!B2:H144,{5}, FALSE), TRUE)=TRUE, IF(IFERROR(VLOOKUP(E1586,Store_SRP!B2:H110,{5}, FALSE), TRUE)=TRUE,VLOOKUP(E1586,Store_VAM!B2:H273,{5}, FALSE),VLOOKUP(E1586,Store_SRP!B2:H110,{5}, FALSE)), VLOOKUP(E1586,Store_Showcase!B2:H144,{5}, FALSE))</f>
      </c>
      <c r="AG1586">
        <f>IF(IFERROR(VLOOKUP(E1586,Store_Showcase!B2:H144,{6}, FALSE), TRUE)=TRUE, IF(IFERROR(VLOOKUP(E1586,Store_SRP!B2:H110,{6}, FALSE), TRUE)=TRUE,VLOOKUP(E1586,Store_VAM!B2:H273,{6}, FALSE),VLOOKUP(E1586,Store_SRP!B2:H110,{6}, FALSE)), VLOOKUP(E1586,Store_Showcase!B2:H144,{6}, FALSE))</f>
      </c>
      <c r="AH1586">
        <f>VLOOKUP(G1586,Sku_Consolidated!A2:R957,18,FALSE)</f>
      </c>
      <c r="AI1586">
        <f>VLOOKUP(G1586,Sku_Consolidated!A2:S957,19,FALSE)</f>
      </c>
      <c r="AJ1586">
        <f>VLOOKUP(G1586,Sku_Consolidated!A2:T957,20,FALSE)</f>
      </c>
    </row>
    <row r="1587" spans="1:36" x14ac:dyDescent="0.25">
      <c r="A1587">
        <v>2024</v>
      </c>
      <c r="B1587" t="s">
        <v>31</v>
      </c>
      <c r="C1587" t="s">
        <v>32</v>
      </c>
      <c r="D1587" t="s">
        <v>33</v>
      </c>
      <c r="E1587">
        <v>813</v>
      </c>
      <c r="F1587">
        <f>IF(IFERROR(VLOOKUP(E1587,Store_Showcase!B2:H144,{2}, FALSE), TRUE)=TRUE, IF(IFERROR(VLOOKUP(E1587,Store_SRP!B2:H110,{2}, FALSE), TRUE)=TRUE,VLOOKUP(E1587,Store_VAM!B2:H273,{2}, FALSE),VLOOKUP(E1587,Store_SRP!B2:H110,{2}, FALSE)), VLOOKUP(E1587,Store_Showcase!B2:H144,{2}, FALSE))</f>
      </c>
      <c r="G1587">
        <v>655323</v>
      </c>
      <c r="H1587" t="s">
        <v>211</v>
      </c>
      <c r="I1587" s="8" t="s">
        <v>3057</v>
      </c>
      <c r="J1587" t="s">
        <v>36</v>
      </c>
      <c r="K1587" s="8">
        <f>IF(J1587="PCK", I1587, 0)</f>
      </c>
      <c r="L1587" s="8">
        <f>IF(J1587="KLS", I1587, IF(J1587="PCK", I1587*VLOOKUP(G1587,Sku_Consolidated!A2:U957,21, FALSE),I1587*VLOOKUP(G1587,Sku_Consolidated!A2:U957,21, FALSE)))</f>
      </c>
      <c r="M1587" s="8">
        <f>IF(J1587="PCS", I1587, 0)</f>
      </c>
      <c r="N1587" s="8" t="s">
        <v>3206</v>
      </c>
      <c r="O1587" s="8">
        <f>N1587 * VLOOKUP(E1587&amp;VLOOKUP(G1587,Sku_Consolidated!A2:Q957,17,FALSE),Sku_CommRate!A2:E1002, 5, FALSE)</f>
      </c>
      <c r="P1587" s="8">
        <f>N1587 - O1587</f>
      </c>
      <c r="Q1587">
        <f>VLOOKUP(G1587,Sku_Consolidated!A2:G957,7, FALSE)</f>
      </c>
      <c r="R1587">
        <f>IF(IFERROR(VLOOKUP(E1587,Store_Showcase!B2:H144,7, FALSE), TRUE)=TRUE, IF(IFERROR(VLOOKUP(E1587,Store_SRP!B2:H110,7, FALSE), TRUE)=TRUE,VLOOKUP(E1587,Store_VAM!B2:H273,7, FALSE),VLOOKUP(E1587,Store_SRP!B2:H110,7, FALSE)), VLOOKUP(E1587,Store_Showcase!B2:H144,7, FALSE))</f>
      </c>
      <c r="S1587">
        <f>IF(IFERROR(VLOOKUP(E1587,Store_Showcase!B2:I144,8, FALSE), TRUE)=TRUE, IF(IFERROR(VLOOKUP(E1587,Store_SRP!B2:I110,8, FALSE), TRUE)=TRUE,VLOOKUP(E1587,Store_VAM!B2:I273,8, FALSE),VLOOKUP(E1587,Store_SRP!B2:I110,8, FALSE)), VLOOKUP(E1587,Store_Showcase!B2:I144,8, FALSE))</f>
      </c>
      <c r="T1587">
        <f>VLOOKUP(G1587,Sku_Consolidated!A2:R957,18,FALSE)</f>
      </c>
      <c r="U1587">
        <v>6248</v>
      </c>
      <c r="V1587">
        <f>IF(VLOOKUP(G1587,Sku_Consolidated!A2:S957,19,FALSE)="SHOWCASE", VLOOKUP(E1587,Store_Showcase!B2:L144,11, FALSE), IF(VLOOKUP(G1587,Sku_Consolidated!A2:S957,19,FALSE)="VAM",VLOOKUP(E1587,Store_VAM!B2:L273,11, FALSE),VLOOKUP(E1587,Store_SRP!B2:L110,11, FALSE)))</f>
      </c>
      <c r="W1587">
        <f>VLOOKUP(G1587,Sku_Consolidated!A2:W957,11,FALSE)</f>
      </c>
      <c r="X1587">
        <f>VLOOKUP(G1587,Sku_Consolidated!A2:H957,8,FALSE)</f>
      </c>
      <c r="Y1587">
        <f>VLOOKUP(G1587,Sku_Consolidated!A2:I957,9,FALSE)</f>
      </c>
      <c r="Z1587" t="s">
        <v>38</v>
      </c>
      <c r="AA1587">
        <f>VLOOKUP(G1587,Sku_Consolidated!A2:E957,5,FALSE)</f>
      </c>
      <c r="AB1587">
        <f>IF(VLOOKUP(G1587,Sku_Consolidated!A2:S957,19,FALSE)="SHOWCASE", VLOOKUP(E1587,Store_Showcase!B2:N144,13, FALSE), IF(VLOOKUP(G1587,Sku_Consolidated!A2:S957,19,FALSE)="VAM",VLOOKUP(E1587,Store_VAM!B2:N273,13, FALSE),VLOOKUP(E1587,Store_SRP!B2:N110,13, FALSE)))</f>
      </c>
      <c r="AC1587">
        <f>IF(IFERROR(AB1587,TRUE)=TRUE, "-","OK")</f>
      </c>
      <c r="AD1587" s="8" t="s">
        <v>3206</v>
      </c>
      <c r="AE1587" s="8" t="s">
        <v>39</v>
      </c>
      <c r="AF1587">
        <f>IF(IFERROR(VLOOKUP(E1587,Store_Showcase!B2:H144,{5}, FALSE), TRUE)=TRUE, IF(IFERROR(VLOOKUP(E1587,Store_SRP!B2:H110,{5}, FALSE), TRUE)=TRUE,VLOOKUP(E1587,Store_VAM!B2:H273,{5}, FALSE),VLOOKUP(E1587,Store_SRP!B2:H110,{5}, FALSE)), VLOOKUP(E1587,Store_Showcase!B2:H144,{5}, FALSE))</f>
      </c>
      <c r="AG1587">
        <f>IF(IFERROR(VLOOKUP(E1587,Store_Showcase!B2:H144,{6}, FALSE), TRUE)=TRUE, IF(IFERROR(VLOOKUP(E1587,Store_SRP!B2:H110,{6}, FALSE), TRUE)=TRUE,VLOOKUP(E1587,Store_VAM!B2:H273,{6}, FALSE),VLOOKUP(E1587,Store_SRP!B2:H110,{6}, FALSE)), VLOOKUP(E1587,Store_Showcase!B2:H144,{6}, FALSE))</f>
      </c>
      <c r="AH1587">
        <f>VLOOKUP(G1587,Sku_Consolidated!A2:R957,18,FALSE)</f>
      </c>
      <c r="AI1587">
        <f>VLOOKUP(G1587,Sku_Consolidated!A2:S957,19,FALSE)</f>
      </c>
      <c r="AJ1587">
        <f>VLOOKUP(G1587,Sku_Consolidated!A2:T957,20,FALSE)</f>
      </c>
    </row>
    <row r="1588" spans="1:36" x14ac:dyDescent="0.25">
      <c r="A1588">
        <v>2024</v>
      </c>
      <c r="B1588" t="s">
        <v>31</v>
      </c>
      <c r="C1588" t="s">
        <v>32</v>
      </c>
      <c r="D1588" t="s">
        <v>33</v>
      </c>
      <c r="E1588">
        <v>401</v>
      </c>
      <c r="F1588">
        <f>IF(IFERROR(VLOOKUP(E1588,Store_Showcase!B2:H144,{2}, FALSE), TRUE)=TRUE, IF(IFERROR(VLOOKUP(E1588,Store_SRP!B2:H110,{2}, FALSE), TRUE)=TRUE,VLOOKUP(E1588,Store_VAM!B2:H273,{2}, FALSE),VLOOKUP(E1588,Store_SRP!B2:H110,{2}, FALSE)), VLOOKUP(E1588,Store_Showcase!B2:H144,{2}, FALSE))</f>
      </c>
      <c r="G1588">
        <v>664874</v>
      </c>
      <c r="H1588" t="s">
        <v>262</v>
      </c>
      <c r="I1588" s="8" t="s">
        <v>3155</v>
      </c>
      <c r="J1588" t="s">
        <v>36</v>
      </c>
      <c r="K1588" s="8">
        <f>IF(J1588="PCK", I1588, 0)</f>
      </c>
      <c r="L1588" s="8">
        <f>IF(J1588="KLS", I1588, IF(J1588="PCK", I1588*VLOOKUP(G1588,Sku_Consolidated!A2:U957,21, FALSE),I1588*VLOOKUP(G1588,Sku_Consolidated!A2:U957,21, FALSE)))</f>
      </c>
      <c r="M1588" s="8">
        <f>IF(J1588="PCS", I1588, 0)</f>
      </c>
      <c r="N1588" s="8" t="s">
        <v>3207</v>
      </c>
      <c r="O1588" s="8">
        <f>N1588 * VLOOKUP(E1588&amp;VLOOKUP(G1588,Sku_Consolidated!A2:Q957,17,FALSE),Sku_CommRate!A2:E1002, 5, FALSE)</f>
      </c>
      <c r="P1588" s="8">
        <f>N1588 - O1588</f>
      </c>
      <c r="Q1588">
        <f>VLOOKUP(G1588,Sku_Consolidated!A2:G957,7, FALSE)</f>
      </c>
      <c r="R1588">
        <f>IF(IFERROR(VLOOKUP(E1588,Store_Showcase!B2:H144,7, FALSE), TRUE)=TRUE, IF(IFERROR(VLOOKUP(E1588,Store_SRP!B2:H110,7, FALSE), TRUE)=TRUE,VLOOKUP(E1588,Store_VAM!B2:H273,7, FALSE),VLOOKUP(E1588,Store_SRP!B2:H110,7, FALSE)), VLOOKUP(E1588,Store_Showcase!B2:H144,7, FALSE))</f>
      </c>
      <c r="S1588">
        <f>IF(IFERROR(VLOOKUP(E1588,Store_Showcase!B2:I144,8, FALSE), TRUE)=TRUE, IF(IFERROR(VLOOKUP(E1588,Store_SRP!B2:I110,8, FALSE), TRUE)=TRUE,VLOOKUP(E1588,Store_VAM!B2:I273,8, FALSE),VLOOKUP(E1588,Store_SRP!B2:I110,8, FALSE)), VLOOKUP(E1588,Store_Showcase!B2:I144,8, FALSE))</f>
      </c>
      <c r="T1588">
        <f>VLOOKUP(G1588,Sku_Consolidated!A2:R957,18,FALSE)</f>
      </c>
      <c r="U1588">
        <v>7766</v>
      </c>
      <c r="V1588">
        <f>IF(VLOOKUP(G1588,Sku_Consolidated!A2:S957,19,FALSE)="SHOWCASE", VLOOKUP(E1588,Store_Showcase!B2:L144,11, FALSE), IF(VLOOKUP(G1588,Sku_Consolidated!A2:S957,19,FALSE)="VAM",VLOOKUP(E1588,Store_VAM!B2:L273,11, FALSE),VLOOKUP(E1588,Store_SRP!B2:L110,11, FALSE)))</f>
      </c>
      <c r="W1588">
        <f>VLOOKUP(G1588,Sku_Consolidated!A2:W957,11,FALSE)</f>
      </c>
      <c r="X1588">
        <f>VLOOKUP(G1588,Sku_Consolidated!A2:H957,8,FALSE)</f>
      </c>
      <c r="Y1588">
        <f>VLOOKUP(G1588,Sku_Consolidated!A2:I957,9,FALSE)</f>
      </c>
      <c r="Z1588" t="s">
        <v>38</v>
      </c>
      <c r="AA1588">
        <f>VLOOKUP(G1588,Sku_Consolidated!A2:E957,5,FALSE)</f>
      </c>
      <c r="AB1588">
        <f>IF(VLOOKUP(G1588,Sku_Consolidated!A2:S957,19,FALSE)="SHOWCASE", VLOOKUP(E1588,Store_Showcase!B2:N144,13, FALSE), IF(VLOOKUP(G1588,Sku_Consolidated!A2:S957,19,FALSE)="VAM",VLOOKUP(E1588,Store_VAM!B2:N273,13, FALSE),VLOOKUP(E1588,Store_SRP!B2:N110,13, FALSE)))</f>
      </c>
      <c r="AC1588">
        <f>IF(IFERROR(AB1588,TRUE)=TRUE, "-","OK")</f>
      </c>
      <c r="AD1588" s="8" t="s">
        <v>3207</v>
      </c>
      <c r="AE1588" s="8" t="s">
        <v>39</v>
      </c>
      <c r="AF1588">
        <f>IF(IFERROR(VLOOKUP(E1588,Store_Showcase!B2:H144,{5}, FALSE), TRUE)=TRUE, IF(IFERROR(VLOOKUP(E1588,Store_SRP!B2:H110,{5}, FALSE), TRUE)=TRUE,VLOOKUP(E1588,Store_VAM!B2:H273,{5}, FALSE),VLOOKUP(E1588,Store_SRP!B2:H110,{5}, FALSE)), VLOOKUP(E1588,Store_Showcase!B2:H144,{5}, FALSE))</f>
      </c>
      <c r="AG1588">
        <f>IF(IFERROR(VLOOKUP(E1588,Store_Showcase!B2:H144,{6}, FALSE), TRUE)=TRUE, IF(IFERROR(VLOOKUP(E1588,Store_SRP!B2:H110,{6}, FALSE), TRUE)=TRUE,VLOOKUP(E1588,Store_VAM!B2:H273,{6}, FALSE),VLOOKUP(E1588,Store_SRP!B2:H110,{6}, FALSE)), VLOOKUP(E1588,Store_Showcase!B2:H144,{6}, FALSE))</f>
      </c>
      <c r="AH1588">
        <f>VLOOKUP(G1588,Sku_Consolidated!A2:R957,18,FALSE)</f>
      </c>
      <c r="AI1588">
        <f>VLOOKUP(G1588,Sku_Consolidated!A2:S957,19,FALSE)</f>
      </c>
      <c r="AJ1588">
        <f>VLOOKUP(G1588,Sku_Consolidated!A2:T957,20,FALSE)</f>
      </c>
    </row>
    <row r="1589" spans="1:36" x14ac:dyDescent="0.25">
      <c r="A1589">
        <v>2024</v>
      </c>
      <c r="B1589" t="s">
        <v>31</v>
      </c>
      <c r="C1589" t="s">
        <v>32</v>
      </c>
      <c r="D1589" t="s">
        <v>33</v>
      </c>
      <c r="E1589">
        <v>150</v>
      </c>
      <c r="F1589">
        <f>IF(IFERROR(VLOOKUP(E1589,Store_Showcase!B2:H144,{2}, FALSE), TRUE)=TRUE, IF(IFERROR(VLOOKUP(E1589,Store_SRP!B2:H110,{2}, FALSE), TRUE)=TRUE,VLOOKUP(E1589,Store_VAM!B2:H273,{2}, FALSE),VLOOKUP(E1589,Store_SRP!B2:H110,{2}, FALSE)), VLOOKUP(E1589,Store_Showcase!B2:H144,{2}, FALSE))</f>
      </c>
      <c r="G1589">
        <v>655316</v>
      </c>
      <c r="H1589" t="s">
        <v>875</v>
      </c>
      <c r="I1589" s="8" t="s">
        <v>3124</v>
      </c>
      <c r="J1589" t="s">
        <v>36</v>
      </c>
      <c r="K1589" s="8">
        <f>IF(J1589="PCK", I1589, 0)</f>
      </c>
      <c r="L1589" s="8">
        <f>IF(J1589="KLS", I1589, IF(J1589="PCK", I1589*VLOOKUP(G1589,Sku_Consolidated!A2:U957,21, FALSE),I1589*VLOOKUP(G1589,Sku_Consolidated!A2:U957,21, FALSE)))</f>
      </c>
      <c r="M1589" s="8">
        <f>IF(J1589="PCS", I1589, 0)</f>
      </c>
      <c r="N1589" s="8" t="s">
        <v>3208</v>
      </c>
      <c r="O1589" s="8">
        <f>N1589 * VLOOKUP(E1589&amp;VLOOKUP(G1589,Sku_Consolidated!A2:Q957,17,FALSE),Sku_CommRate!A2:E1002, 5, FALSE)</f>
      </c>
      <c r="P1589" s="8">
        <f>N1589 - O1589</f>
      </c>
      <c r="Q1589">
        <f>VLOOKUP(G1589,Sku_Consolidated!A2:G957,7, FALSE)</f>
      </c>
      <c r="R1589">
        <f>IF(IFERROR(VLOOKUP(E1589,Store_Showcase!B2:H144,7, FALSE), TRUE)=TRUE, IF(IFERROR(VLOOKUP(E1589,Store_SRP!B2:H110,7, FALSE), TRUE)=TRUE,VLOOKUP(E1589,Store_VAM!B2:H273,7, FALSE),VLOOKUP(E1589,Store_SRP!B2:H110,7, FALSE)), VLOOKUP(E1589,Store_Showcase!B2:H144,7, FALSE))</f>
      </c>
      <c r="S1589">
        <f>IF(IFERROR(VLOOKUP(E1589,Store_Showcase!B2:I144,8, FALSE), TRUE)=TRUE, IF(IFERROR(VLOOKUP(E1589,Store_SRP!B2:I110,8, FALSE), TRUE)=TRUE,VLOOKUP(E1589,Store_VAM!B2:I273,8, FALSE),VLOOKUP(E1589,Store_SRP!B2:I110,8, FALSE)), VLOOKUP(E1589,Store_Showcase!B2:I144,8, FALSE))</f>
      </c>
      <c r="T1589">
        <f>VLOOKUP(G1589,Sku_Consolidated!A2:R957,18,FALSE)</f>
      </c>
      <c r="U1589">
        <v>6241</v>
      </c>
      <c r="V1589">
        <f>IF(VLOOKUP(G1589,Sku_Consolidated!A2:S957,19,FALSE)="SHOWCASE", VLOOKUP(E1589,Store_Showcase!B2:L144,11, FALSE), IF(VLOOKUP(G1589,Sku_Consolidated!A2:S957,19,FALSE)="VAM",VLOOKUP(E1589,Store_VAM!B2:L273,11, FALSE),VLOOKUP(E1589,Store_SRP!B2:L110,11, FALSE)))</f>
      </c>
      <c r="W1589">
        <f>VLOOKUP(G1589,Sku_Consolidated!A2:W957,11,FALSE)</f>
      </c>
      <c r="X1589">
        <f>VLOOKUP(G1589,Sku_Consolidated!A2:H957,8,FALSE)</f>
      </c>
      <c r="Y1589">
        <f>VLOOKUP(G1589,Sku_Consolidated!A2:I957,9,FALSE)</f>
      </c>
      <c r="Z1589" t="s">
        <v>38</v>
      </c>
      <c r="AA1589">
        <f>VLOOKUP(G1589,Sku_Consolidated!A2:E957,5,FALSE)</f>
      </c>
      <c r="AB1589">
        <f>IF(VLOOKUP(G1589,Sku_Consolidated!A2:S957,19,FALSE)="SHOWCASE", VLOOKUP(E1589,Store_Showcase!B2:N144,13, FALSE), IF(VLOOKUP(G1589,Sku_Consolidated!A2:S957,19,FALSE)="VAM",VLOOKUP(E1589,Store_VAM!B2:N273,13, FALSE),VLOOKUP(E1589,Store_SRP!B2:N110,13, FALSE)))</f>
      </c>
      <c r="AC1589">
        <f>IF(IFERROR(AB1589,TRUE)=TRUE, "-","OK")</f>
      </c>
      <c r="AD1589" s="8" t="s">
        <v>3208</v>
      </c>
      <c r="AE1589" s="8" t="s">
        <v>39</v>
      </c>
      <c r="AF1589">
        <f>IF(IFERROR(VLOOKUP(E1589,Store_Showcase!B2:H144,{5}, FALSE), TRUE)=TRUE, IF(IFERROR(VLOOKUP(E1589,Store_SRP!B2:H110,{5}, FALSE), TRUE)=TRUE,VLOOKUP(E1589,Store_VAM!B2:H273,{5}, FALSE),VLOOKUP(E1589,Store_SRP!B2:H110,{5}, FALSE)), VLOOKUP(E1589,Store_Showcase!B2:H144,{5}, FALSE))</f>
      </c>
      <c r="AG1589">
        <f>IF(IFERROR(VLOOKUP(E1589,Store_Showcase!B2:H144,{6}, FALSE), TRUE)=TRUE, IF(IFERROR(VLOOKUP(E1589,Store_SRP!B2:H110,{6}, FALSE), TRUE)=TRUE,VLOOKUP(E1589,Store_VAM!B2:H273,{6}, FALSE),VLOOKUP(E1589,Store_SRP!B2:H110,{6}, FALSE)), VLOOKUP(E1589,Store_Showcase!B2:H144,{6}, FALSE))</f>
      </c>
      <c r="AH1589">
        <f>VLOOKUP(G1589,Sku_Consolidated!A2:R957,18,FALSE)</f>
      </c>
      <c r="AI1589">
        <f>VLOOKUP(G1589,Sku_Consolidated!A2:S957,19,FALSE)</f>
      </c>
      <c r="AJ1589">
        <f>VLOOKUP(G1589,Sku_Consolidated!A2:T957,20,FALSE)</f>
      </c>
    </row>
    <row r="1590" spans="1:36" x14ac:dyDescent="0.25">
      <c r="A1590">
        <v>2024</v>
      </c>
      <c r="B1590" t="s">
        <v>31</v>
      </c>
      <c r="C1590" t="s">
        <v>32</v>
      </c>
      <c r="D1590" t="s">
        <v>33</v>
      </c>
      <c r="E1590">
        <v>111</v>
      </c>
      <c r="F1590">
        <f>IF(IFERROR(VLOOKUP(E1590,Store_Showcase!B2:H144,{2}, FALSE), TRUE)=TRUE, IF(IFERROR(VLOOKUP(E1590,Store_SRP!B2:H110,{2}, FALSE), TRUE)=TRUE,VLOOKUP(E1590,Store_VAM!B2:H273,{2}, FALSE),VLOOKUP(E1590,Store_SRP!B2:H110,{2}, FALSE)), VLOOKUP(E1590,Store_Showcase!B2:H144,{2}, FALSE))</f>
      </c>
      <c r="G1590">
        <v>655716</v>
      </c>
      <c r="H1590" t="s">
        <v>171</v>
      </c>
      <c r="I1590" s="8" t="s">
        <v>3209</v>
      </c>
      <c r="J1590" t="s">
        <v>36</v>
      </c>
      <c r="K1590" s="8">
        <f>IF(J1590="PCK", I1590, 0)</f>
      </c>
      <c r="L1590" s="8">
        <f>IF(J1590="KLS", I1590, IF(J1590="PCK", I1590*VLOOKUP(G1590,Sku_Consolidated!A2:U957,21, FALSE),I1590*VLOOKUP(G1590,Sku_Consolidated!A2:U957,21, FALSE)))</f>
      </c>
      <c r="M1590" s="8">
        <f>IF(J1590="PCS", I1590, 0)</f>
      </c>
      <c r="N1590" s="8" t="s">
        <v>3210</v>
      </c>
      <c r="O1590" s="8">
        <f>N1590 * VLOOKUP(E1590&amp;VLOOKUP(G1590,Sku_Consolidated!A2:Q957,17,FALSE),Sku_CommRate!A2:E1002, 5, FALSE)</f>
      </c>
      <c r="P1590" s="8">
        <f>N1590 - O1590</f>
      </c>
      <c r="Q1590">
        <f>VLOOKUP(G1590,Sku_Consolidated!A2:G957,7, FALSE)</f>
      </c>
      <c r="R1590">
        <f>IF(IFERROR(VLOOKUP(E1590,Store_Showcase!B2:H144,7, FALSE), TRUE)=TRUE, IF(IFERROR(VLOOKUP(E1590,Store_SRP!B2:H110,7, FALSE), TRUE)=TRUE,VLOOKUP(E1590,Store_VAM!B2:H273,7, FALSE),VLOOKUP(E1590,Store_SRP!B2:H110,7, FALSE)), VLOOKUP(E1590,Store_Showcase!B2:H144,7, FALSE))</f>
      </c>
      <c r="S1590">
        <f>IF(IFERROR(VLOOKUP(E1590,Store_Showcase!B2:I144,8, FALSE), TRUE)=TRUE, IF(IFERROR(VLOOKUP(E1590,Store_SRP!B2:I110,8, FALSE), TRUE)=TRUE,VLOOKUP(E1590,Store_VAM!B2:I273,8, FALSE),VLOOKUP(E1590,Store_SRP!B2:I110,8, FALSE)), VLOOKUP(E1590,Store_Showcase!B2:I144,8, FALSE))</f>
      </c>
      <c r="T1590">
        <f>VLOOKUP(G1590,Sku_Consolidated!A2:R957,18,FALSE)</f>
      </c>
      <c r="U1590">
        <v>6444</v>
      </c>
      <c r="V1590">
        <f>IF(VLOOKUP(G1590,Sku_Consolidated!A2:S957,19,FALSE)="SHOWCASE", VLOOKUP(E1590,Store_Showcase!B2:L144,11, FALSE), IF(VLOOKUP(G1590,Sku_Consolidated!A2:S957,19,FALSE)="VAM",VLOOKUP(E1590,Store_VAM!B2:L273,11, FALSE),VLOOKUP(E1590,Store_SRP!B2:L110,11, FALSE)))</f>
      </c>
      <c r="W1590">
        <f>VLOOKUP(G1590,Sku_Consolidated!A2:W957,11,FALSE)</f>
      </c>
      <c r="X1590">
        <f>VLOOKUP(G1590,Sku_Consolidated!A2:H957,8,FALSE)</f>
      </c>
      <c r="Y1590">
        <f>VLOOKUP(G1590,Sku_Consolidated!A2:I957,9,FALSE)</f>
      </c>
      <c r="Z1590" t="s">
        <v>38</v>
      </c>
      <c r="AA1590">
        <f>VLOOKUP(G1590,Sku_Consolidated!A2:E957,5,FALSE)</f>
      </c>
      <c r="AB1590">
        <f>IF(VLOOKUP(G1590,Sku_Consolidated!A2:S957,19,FALSE)="SHOWCASE", VLOOKUP(E1590,Store_Showcase!B2:N144,13, FALSE), IF(VLOOKUP(G1590,Sku_Consolidated!A2:S957,19,FALSE)="VAM",VLOOKUP(E1590,Store_VAM!B2:N273,13, FALSE),VLOOKUP(E1590,Store_SRP!B2:N110,13, FALSE)))</f>
      </c>
      <c r="AC1590">
        <f>IF(IFERROR(AB1590,TRUE)=TRUE, "-","OK")</f>
      </c>
      <c r="AD1590" s="8" t="s">
        <v>3210</v>
      </c>
      <c r="AE1590" s="8" t="s">
        <v>39</v>
      </c>
      <c r="AF1590">
        <f>IF(IFERROR(VLOOKUP(E1590,Store_Showcase!B2:H144,{5}, FALSE), TRUE)=TRUE, IF(IFERROR(VLOOKUP(E1590,Store_SRP!B2:H110,{5}, FALSE), TRUE)=TRUE,VLOOKUP(E1590,Store_VAM!B2:H273,{5}, FALSE),VLOOKUP(E1590,Store_SRP!B2:H110,{5}, FALSE)), VLOOKUP(E1590,Store_Showcase!B2:H144,{5}, FALSE))</f>
      </c>
      <c r="AG1590">
        <f>IF(IFERROR(VLOOKUP(E1590,Store_Showcase!B2:H144,{6}, FALSE), TRUE)=TRUE, IF(IFERROR(VLOOKUP(E1590,Store_SRP!B2:H110,{6}, FALSE), TRUE)=TRUE,VLOOKUP(E1590,Store_VAM!B2:H273,{6}, FALSE),VLOOKUP(E1590,Store_SRP!B2:H110,{6}, FALSE)), VLOOKUP(E1590,Store_Showcase!B2:H144,{6}, FALSE))</f>
      </c>
      <c r="AH1590">
        <f>VLOOKUP(G1590,Sku_Consolidated!A2:R957,18,FALSE)</f>
      </c>
      <c r="AI1590">
        <f>VLOOKUP(G1590,Sku_Consolidated!A2:S957,19,FALSE)</f>
      </c>
      <c r="AJ1590">
        <f>VLOOKUP(G1590,Sku_Consolidated!A2:T957,20,FALSE)</f>
      </c>
    </row>
    <row r="1591" spans="1:36" x14ac:dyDescent="0.25">
      <c r="A1591">
        <v>2024</v>
      </c>
      <c r="B1591" t="s">
        <v>31</v>
      </c>
      <c r="C1591" t="s">
        <v>32</v>
      </c>
      <c r="D1591" t="s">
        <v>33</v>
      </c>
      <c r="E1591">
        <v>205</v>
      </c>
      <c r="F1591">
        <f>IF(IFERROR(VLOOKUP(E1591,Store_Showcase!B2:H144,{2}, FALSE), TRUE)=TRUE, IF(IFERROR(VLOOKUP(E1591,Store_SRP!B2:H110,{2}, FALSE), TRUE)=TRUE,VLOOKUP(E1591,Store_VAM!B2:H273,{2}, FALSE),VLOOKUP(E1591,Store_SRP!B2:H110,{2}, FALSE)), VLOOKUP(E1591,Store_Showcase!B2:H144,{2}, FALSE))</f>
      </c>
      <c r="G1591">
        <v>655281</v>
      </c>
      <c r="H1591" t="s">
        <v>40</v>
      </c>
      <c r="I1591" s="8" t="s">
        <v>3057</v>
      </c>
      <c r="J1591" t="s">
        <v>36</v>
      </c>
      <c r="K1591" s="8">
        <f>IF(J1591="PCK", I1591, 0)</f>
      </c>
      <c r="L1591" s="8">
        <f>IF(J1591="KLS", I1591, IF(J1591="PCK", I1591*VLOOKUP(G1591,Sku_Consolidated!A2:U957,21, FALSE),I1591*VLOOKUP(G1591,Sku_Consolidated!A2:U957,21, FALSE)))</f>
      </c>
      <c r="M1591" s="8">
        <f>IF(J1591="PCS", I1591, 0)</f>
      </c>
      <c r="N1591" s="8" t="s">
        <v>3211</v>
      </c>
      <c r="O1591" s="8">
        <f>N1591 * VLOOKUP(E1591&amp;VLOOKUP(G1591,Sku_Consolidated!A2:Q957,17,FALSE),Sku_CommRate!A2:E1002, 5, FALSE)</f>
      </c>
      <c r="P1591" s="8">
        <f>N1591 - O1591</f>
      </c>
      <c r="Q1591">
        <f>VLOOKUP(G1591,Sku_Consolidated!A2:G957,7, FALSE)</f>
      </c>
      <c r="R1591">
        <f>IF(IFERROR(VLOOKUP(E1591,Store_Showcase!B2:H144,7, FALSE), TRUE)=TRUE, IF(IFERROR(VLOOKUP(E1591,Store_SRP!B2:H110,7, FALSE), TRUE)=TRUE,VLOOKUP(E1591,Store_VAM!B2:H273,7, FALSE),VLOOKUP(E1591,Store_SRP!B2:H110,7, FALSE)), VLOOKUP(E1591,Store_Showcase!B2:H144,7, FALSE))</f>
      </c>
      <c r="S1591">
        <f>IF(IFERROR(VLOOKUP(E1591,Store_Showcase!B2:I144,8, FALSE), TRUE)=TRUE, IF(IFERROR(VLOOKUP(E1591,Store_SRP!B2:I110,8, FALSE), TRUE)=TRUE,VLOOKUP(E1591,Store_VAM!B2:I273,8, FALSE),VLOOKUP(E1591,Store_SRP!B2:I110,8, FALSE)), VLOOKUP(E1591,Store_Showcase!B2:I144,8, FALSE))</f>
      </c>
      <c r="T1591">
        <f>VLOOKUP(G1591,Sku_Consolidated!A2:R957,18,FALSE)</f>
      </c>
      <c r="U1591">
        <v>6216</v>
      </c>
      <c r="V1591">
        <f>IF(VLOOKUP(G1591,Sku_Consolidated!A2:S957,19,FALSE)="SHOWCASE", VLOOKUP(E1591,Store_Showcase!B2:L144,11, FALSE), IF(VLOOKUP(G1591,Sku_Consolidated!A2:S957,19,FALSE)="VAM",VLOOKUP(E1591,Store_VAM!B2:L273,11, FALSE),VLOOKUP(E1591,Store_SRP!B2:L110,11, FALSE)))</f>
      </c>
      <c r="W1591">
        <f>VLOOKUP(G1591,Sku_Consolidated!A2:W957,11,FALSE)</f>
      </c>
      <c r="X1591">
        <f>VLOOKUP(G1591,Sku_Consolidated!A2:H957,8,FALSE)</f>
      </c>
      <c r="Y1591">
        <f>VLOOKUP(G1591,Sku_Consolidated!A2:I957,9,FALSE)</f>
      </c>
      <c r="Z1591" t="s">
        <v>38</v>
      </c>
      <c r="AA1591">
        <f>VLOOKUP(G1591,Sku_Consolidated!A2:E957,5,FALSE)</f>
      </c>
      <c r="AB1591">
        <f>IF(VLOOKUP(G1591,Sku_Consolidated!A2:S957,19,FALSE)="SHOWCASE", VLOOKUP(E1591,Store_Showcase!B2:N144,13, FALSE), IF(VLOOKUP(G1591,Sku_Consolidated!A2:S957,19,FALSE)="VAM",VLOOKUP(E1591,Store_VAM!B2:N273,13, FALSE),VLOOKUP(E1591,Store_SRP!B2:N110,13, FALSE)))</f>
      </c>
      <c r="AC1591">
        <f>IF(IFERROR(AB1591,TRUE)=TRUE, "-","OK")</f>
      </c>
      <c r="AD1591" s="8" t="s">
        <v>3211</v>
      </c>
      <c r="AE1591" s="8" t="s">
        <v>39</v>
      </c>
      <c r="AF1591">
        <f>IF(IFERROR(VLOOKUP(E1591,Store_Showcase!B2:H144,{5}, FALSE), TRUE)=TRUE, IF(IFERROR(VLOOKUP(E1591,Store_SRP!B2:H110,{5}, FALSE), TRUE)=TRUE,VLOOKUP(E1591,Store_VAM!B2:H273,{5}, FALSE),VLOOKUP(E1591,Store_SRP!B2:H110,{5}, FALSE)), VLOOKUP(E1591,Store_Showcase!B2:H144,{5}, FALSE))</f>
      </c>
      <c r="AG1591">
        <f>IF(IFERROR(VLOOKUP(E1591,Store_Showcase!B2:H144,{6}, FALSE), TRUE)=TRUE, IF(IFERROR(VLOOKUP(E1591,Store_SRP!B2:H110,{6}, FALSE), TRUE)=TRUE,VLOOKUP(E1591,Store_VAM!B2:H273,{6}, FALSE),VLOOKUP(E1591,Store_SRP!B2:H110,{6}, FALSE)), VLOOKUP(E1591,Store_Showcase!B2:H144,{6}, FALSE))</f>
      </c>
      <c r="AH1591">
        <f>VLOOKUP(G1591,Sku_Consolidated!A2:R957,18,FALSE)</f>
      </c>
      <c r="AI1591">
        <f>VLOOKUP(G1591,Sku_Consolidated!A2:S957,19,FALSE)</f>
      </c>
      <c r="AJ1591">
        <f>VLOOKUP(G1591,Sku_Consolidated!A2:T957,20,FALSE)</f>
      </c>
    </row>
    <row r="1592" spans="1:36" x14ac:dyDescent="0.25">
      <c r="A1592">
        <v>2024</v>
      </c>
      <c r="B1592" t="s">
        <v>31</v>
      </c>
      <c r="C1592" t="s">
        <v>32</v>
      </c>
      <c r="D1592" t="s">
        <v>33</v>
      </c>
      <c r="E1592">
        <v>423</v>
      </c>
      <c r="F1592">
        <f>IF(IFERROR(VLOOKUP(E1592,Store_Showcase!B2:H144,{2}, FALSE), TRUE)=TRUE, IF(IFERROR(VLOOKUP(E1592,Store_SRP!B2:H110,{2}, FALSE), TRUE)=TRUE,VLOOKUP(E1592,Store_VAM!B2:H273,{2}, FALSE),VLOOKUP(E1592,Store_SRP!B2:H110,{2}, FALSE)), VLOOKUP(E1592,Store_Showcase!B2:H144,{2}, FALSE))</f>
      </c>
      <c r="G1592">
        <v>655717</v>
      </c>
      <c r="H1592" t="s">
        <v>134</v>
      </c>
      <c r="I1592" s="8" t="s">
        <v>3212</v>
      </c>
      <c r="J1592" t="s">
        <v>36</v>
      </c>
      <c r="K1592" s="8">
        <f>IF(J1592="PCK", I1592, 0)</f>
      </c>
      <c r="L1592" s="8">
        <f>IF(J1592="KLS", I1592, IF(J1592="PCK", I1592*VLOOKUP(G1592,Sku_Consolidated!A2:U957,21, FALSE),I1592*VLOOKUP(G1592,Sku_Consolidated!A2:U957,21, FALSE)))</f>
      </c>
      <c r="M1592" s="8">
        <f>IF(J1592="PCS", I1592, 0)</f>
      </c>
      <c r="N1592" s="8" t="s">
        <v>3213</v>
      </c>
      <c r="O1592" s="8">
        <f>N1592 * VLOOKUP(E1592&amp;VLOOKUP(G1592,Sku_Consolidated!A2:Q957,17,FALSE),Sku_CommRate!A2:E1002, 5, FALSE)</f>
      </c>
      <c r="P1592" s="8">
        <f>N1592 - O1592</f>
      </c>
      <c r="Q1592">
        <f>VLOOKUP(G1592,Sku_Consolidated!A2:G957,7, FALSE)</f>
      </c>
      <c r="R1592">
        <f>IF(IFERROR(VLOOKUP(E1592,Store_Showcase!B2:H144,7, FALSE), TRUE)=TRUE, IF(IFERROR(VLOOKUP(E1592,Store_SRP!B2:H110,7, FALSE), TRUE)=TRUE,VLOOKUP(E1592,Store_VAM!B2:H273,7, FALSE),VLOOKUP(E1592,Store_SRP!B2:H110,7, FALSE)), VLOOKUP(E1592,Store_Showcase!B2:H144,7, FALSE))</f>
      </c>
      <c r="S1592">
        <f>IF(IFERROR(VLOOKUP(E1592,Store_Showcase!B2:I144,8, FALSE), TRUE)=TRUE, IF(IFERROR(VLOOKUP(E1592,Store_SRP!B2:I110,8, FALSE), TRUE)=TRUE,VLOOKUP(E1592,Store_VAM!B2:I273,8, FALSE),VLOOKUP(E1592,Store_SRP!B2:I110,8, FALSE)), VLOOKUP(E1592,Store_Showcase!B2:I144,8, FALSE))</f>
      </c>
      <c r="T1592">
        <f>VLOOKUP(G1592,Sku_Consolidated!A2:R957,18,FALSE)</f>
      </c>
      <c r="U1592">
        <v>6445</v>
      </c>
      <c r="V1592">
        <f>IF(VLOOKUP(G1592,Sku_Consolidated!A2:S957,19,FALSE)="SHOWCASE", VLOOKUP(E1592,Store_Showcase!B2:L144,11, FALSE), IF(VLOOKUP(G1592,Sku_Consolidated!A2:S957,19,FALSE)="VAM",VLOOKUP(E1592,Store_VAM!B2:L273,11, FALSE),VLOOKUP(E1592,Store_SRP!B2:L110,11, FALSE)))</f>
      </c>
      <c r="W1592">
        <f>VLOOKUP(G1592,Sku_Consolidated!A2:W957,11,FALSE)</f>
      </c>
      <c r="X1592">
        <f>VLOOKUP(G1592,Sku_Consolidated!A2:H957,8,FALSE)</f>
      </c>
      <c r="Y1592">
        <f>VLOOKUP(G1592,Sku_Consolidated!A2:I957,9,FALSE)</f>
      </c>
      <c r="Z1592" t="s">
        <v>38</v>
      </c>
      <c r="AA1592">
        <f>VLOOKUP(G1592,Sku_Consolidated!A2:E957,5,FALSE)</f>
      </c>
      <c r="AB1592">
        <f>IF(VLOOKUP(G1592,Sku_Consolidated!A2:S957,19,FALSE)="SHOWCASE", VLOOKUP(E1592,Store_Showcase!B2:N144,13, FALSE), IF(VLOOKUP(G1592,Sku_Consolidated!A2:S957,19,FALSE)="VAM",VLOOKUP(E1592,Store_VAM!B2:N273,13, FALSE),VLOOKUP(E1592,Store_SRP!B2:N110,13, FALSE)))</f>
      </c>
      <c r="AC1592">
        <f>IF(IFERROR(AB1592,TRUE)=TRUE, "-","OK")</f>
      </c>
      <c r="AD1592" s="8" t="s">
        <v>3213</v>
      </c>
      <c r="AE1592" s="8" t="s">
        <v>39</v>
      </c>
      <c r="AF1592">
        <f>IF(IFERROR(VLOOKUP(E1592,Store_Showcase!B2:H144,{5}, FALSE), TRUE)=TRUE, IF(IFERROR(VLOOKUP(E1592,Store_SRP!B2:H110,{5}, FALSE), TRUE)=TRUE,VLOOKUP(E1592,Store_VAM!B2:H273,{5}, FALSE),VLOOKUP(E1592,Store_SRP!B2:H110,{5}, FALSE)), VLOOKUP(E1592,Store_Showcase!B2:H144,{5}, FALSE))</f>
      </c>
      <c r="AG1592">
        <f>IF(IFERROR(VLOOKUP(E1592,Store_Showcase!B2:H144,{6}, FALSE), TRUE)=TRUE, IF(IFERROR(VLOOKUP(E1592,Store_SRP!B2:H110,{6}, FALSE), TRUE)=TRUE,VLOOKUP(E1592,Store_VAM!B2:H273,{6}, FALSE),VLOOKUP(E1592,Store_SRP!B2:H110,{6}, FALSE)), VLOOKUP(E1592,Store_Showcase!B2:H144,{6}, FALSE))</f>
      </c>
      <c r="AH1592">
        <f>VLOOKUP(G1592,Sku_Consolidated!A2:R957,18,FALSE)</f>
      </c>
      <c r="AI1592">
        <f>VLOOKUP(G1592,Sku_Consolidated!A2:S957,19,FALSE)</f>
      </c>
      <c r="AJ1592">
        <f>VLOOKUP(G1592,Sku_Consolidated!A2:T957,20,FALSE)</f>
      </c>
    </row>
    <row r="1593" spans="1:36" x14ac:dyDescent="0.25">
      <c r="A1593">
        <v>2024</v>
      </c>
      <c r="B1593" t="s">
        <v>31</v>
      </c>
      <c r="C1593" t="s">
        <v>32</v>
      </c>
      <c r="D1593" t="s">
        <v>33</v>
      </c>
      <c r="E1593">
        <v>745</v>
      </c>
      <c r="F1593">
        <f>IF(IFERROR(VLOOKUP(E1593,Store_Showcase!B2:H144,{2}, FALSE), TRUE)=TRUE, IF(IFERROR(VLOOKUP(E1593,Store_SRP!B2:H110,{2}, FALSE), TRUE)=TRUE,VLOOKUP(E1593,Store_VAM!B2:H273,{2}, FALSE),VLOOKUP(E1593,Store_SRP!B2:H110,{2}, FALSE)), VLOOKUP(E1593,Store_Showcase!B2:H144,{2}, FALSE))</f>
      </c>
      <c r="G1593">
        <v>695095</v>
      </c>
      <c r="H1593" t="s">
        <v>3214</v>
      </c>
      <c r="I1593" s="8" t="s">
        <v>3215</v>
      </c>
      <c r="J1593" t="s">
        <v>36</v>
      </c>
      <c r="K1593" s="8">
        <f>IF(J1593="PCK", I1593, 0)</f>
      </c>
      <c r="L1593" s="8">
        <f>IF(J1593="KLS", I1593, IF(J1593="PCK", I1593*VLOOKUP(G1593,Sku_Consolidated!A2:U957,21, FALSE),I1593*VLOOKUP(G1593,Sku_Consolidated!A2:U957,21, FALSE)))</f>
      </c>
      <c r="M1593" s="8">
        <f>IF(J1593="PCS", I1593, 0)</f>
      </c>
      <c r="N1593" s="8" t="s">
        <v>3216</v>
      </c>
      <c r="O1593" s="8">
        <f>N1593 * VLOOKUP(E1593&amp;VLOOKUP(G1593,Sku_Consolidated!A2:Q957,17,FALSE),Sku_CommRate!A2:E1002, 5, FALSE)</f>
      </c>
      <c r="P1593" s="8">
        <f>N1593 - O1593</f>
      </c>
      <c r="Q1593">
        <f>VLOOKUP(G1593,Sku_Consolidated!A2:G957,7, FALSE)</f>
      </c>
      <c r="R1593">
        <f>IF(IFERROR(VLOOKUP(E1593,Store_Showcase!B2:H144,7, FALSE), TRUE)=TRUE, IF(IFERROR(VLOOKUP(E1593,Store_SRP!B2:H110,7, FALSE), TRUE)=TRUE,VLOOKUP(E1593,Store_VAM!B2:H273,7, FALSE),VLOOKUP(E1593,Store_SRP!B2:H110,7, FALSE)), VLOOKUP(E1593,Store_Showcase!B2:H144,7, FALSE))</f>
      </c>
      <c r="S1593">
        <f>IF(IFERROR(VLOOKUP(E1593,Store_Showcase!B2:I144,8, FALSE), TRUE)=TRUE, IF(IFERROR(VLOOKUP(E1593,Store_SRP!B2:I110,8, FALSE), TRUE)=TRUE,VLOOKUP(E1593,Store_VAM!B2:I273,8, FALSE),VLOOKUP(E1593,Store_SRP!B2:I110,8, FALSE)), VLOOKUP(E1593,Store_Showcase!B2:I144,8, FALSE))</f>
      </c>
      <c r="T1593">
        <f>VLOOKUP(G1593,Sku_Consolidated!A2:R957,18,FALSE)</f>
      </c>
      <c r="U1593">
        <v>17781</v>
      </c>
      <c r="V1593">
        <f>IF(VLOOKUP(G1593,Sku_Consolidated!A2:S957,19,FALSE)="SHOWCASE", VLOOKUP(E1593,Store_Showcase!B2:L144,11, FALSE), IF(VLOOKUP(G1593,Sku_Consolidated!A2:S957,19,FALSE)="VAM",VLOOKUP(E1593,Store_VAM!B2:L273,11, FALSE),VLOOKUP(E1593,Store_SRP!B2:L110,11, FALSE)))</f>
      </c>
      <c r="W1593">
        <f>VLOOKUP(G1593,Sku_Consolidated!A2:W957,11,FALSE)</f>
      </c>
      <c r="X1593">
        <f>VLOOKUP(G1593,Sku_Consolidated!A2:H957,8,FALSE)</f>
      </c>
      <c r="Y1593">
        <f>VLOOKUP(G1593,Sku_Consolidated!A2:I957,9,FALSE)</f>
      </c>
      <c r="Z1593" t="s">
        <v>38</v>
      </c>
      <c r="AA1593">
        <f>VLOOKUP(G1593,Sku_Consolidated!A2:E957,5,FALSE)</f>
      </c>
      <c r="AB1593">
        <f>IF(VLOOKUP(G1593,Sku_Consolidated!A2:S957,19,FALSE)="SHOWCASE", VLOOKUP(E1593,Store_Showcase!B2:N144,13, FALSE), IF(VLOOKUP(G1593,Sku_Consolidated!A2:S957,19,FALSE)="VAM",VLOOKUP(E1593,Store_VAM!B2:N273,13, FALSE),VLOOKUP(E1593,Store_SRP!B2:N110,13, FALSE)))</f>
      </c>
      <c r="AC1593">
        <f>IF(IFERROR(AB1593,TRUE)=TRUE, "-","OK")</f>
      </c>
      <c r="AD1593" s="8" t="s">
        <v>3216</v>
      </c>
      <c r="AE1593" s="8" t="s">
        <v>39</v>
      </c>
      <c r="AF1593">
        <f>IF(IFERROR(VLOOKUP(E1593,Store_Showcase!B2:H144,{5}, FALSE), TRUE)=TRUE, IF(IFERROR(VLOOKUP(E1593,Store_SRP!B2:H110,{5}, FALSE), TRUE)=TRUE,VLOOKUP(E1593,Store_VAM!B2:H273,{5}, FALSE),VLOOKUP(E1593,Store_SRP!B2:H110,{5}, FALSE)), VLOOKUP(E1593,Store_Showcase!B2:H144,{5}, FALSE))</f>
      </c>
      <c r="AG1593">
        <f>IF(IFERROR(VLOOKUP(E1593,Store_Showcase!B2:H144,{6}, FALSE), TRUE)=TRUE, IF(IFERROR(VLOOKUP(E1593,Store_SRP!B2:H110,{6}, FALSE), TRUE)=TRUE,VLOOKUP(E1593,Store_VAM!B2:H273,{6}, FALSE),VLOOKUP(E1593,Store_SRP!B2:H110,{6}, FALSE)), VLOOKUP(E1593,Store_Showcase!B2:H144,{6}, FALSE))</f>
      </c>
      <c r="AH1593">
        <f>VLOOKUP(G1593,Sku_Consolidated!A2:R957,18,FALSE)</f>
      </c>
      <c r="AI1593">
        <f>VLOOKUP(G1593,Sku_Consolidated!A2:S957,19,FALSE)</f>
      </c>
      <c r="AJ1593">
        <f>VLOOKUP(G1593,Sku_Consolidated!A2:T957,20,FALSE)</f>
      </c>
    </row>
    <row r="1594" spans="1:36" x14ac:dyDescent="0.25">
      <c r="A1594">
        <v>2024</v>
      </c>
      <c r="B1594" t="s">
        <v>31</v>
      </c>
      <c r="C1594" t="s">
        <v>32</v>
      </c>
      <c r="D1594" t="s">
        <v>33</v>
      </c>
      <c r="E1594">
        <v>746</v>
      </c>
      <c r="F1594">
        <f>IF(IFERROR(VLOOKUP(E1594,Store_Showcase!B2:H144,{2}, FALSE), TRUE)=TRUE, IF(IFERROR(VLOOKUP(E1594,Store_SRP!B2:H110,{2}, FALSE), TRUE)=TRUE,VLOOKUP(E1594,Store_VAM!B2:H273,{2}, FALSE),VLOOKUP(E1594,Store_SRP!B2:H110,{2}, FALSE)), VLOOKUP(E1594,Store_Showcase!B2:H144,{2}, FALSE))</f>
      </c>
      <c r="G1594">
        <v>655320</v>
      </c>
      <c r="H1594" t="s">
        <v>380</v>
      </c>
      <c r="I1594" s="8" t="s">
        <v>3217</v>
      </c>
      <c r="J1594" t="s">
        <v>36</v>
      </c>
      <c r="K1594" s="8">
        <f>IF(J1594="PCK", I1594, 0)</f>
      </c>
      <c r="L1594" s="8">
        <f>IF(J1594="KLS", I1594, IF(J1594="PCK", I1594*VLOOKUP(G1594,Sku_Consolidated!A2:U957,21, FALSE),I1594*VLOOKUP(G1594,Sku_Consolidated!A2:U957,21, FALSE)))</f>
      </c>
      <c r="M1594" s="8">
        <f>IF(J1594="PCS", I1594, 0)</f>
      </c>
      <c r="N1594" s="8" t="s">
        <v>3218</v>
      </c>
      <c r="O1594" s="8">
        <f>N1594 * VLOOKUP(E1594&amp;VLOOKUP(G1594,Sku_Consolidated!A2:Q957,17,FALSE),Sku_CommRate!A2:E1002, 5, FALSE)</f>
      </c>
      <c r="P1594" s="8">
        <f>N1594 - O1594</f>
      </c>
      <c r="Q1594">
        <f>VLOOKUP(G1594,Sku_Consolidated!A2:G957,7, FALSE)</f>
      </c>
      <c r="R1594">
        <f>IF(IFERROR(VLOOKUP(E1594,Store_Showcase!B2:H144,7, FALSE), TRUE)=TRUE, IF(IFERROR(VLOOKUP(E1594,Store_SRP!B2:H110,7, FALSE), TRUE)=TRUE,VLOOKUP(E1594,Store_VAM!B2:H273,7, FALSE),VLOOKUP(E1594,Store_SRP!B2:H110,7, FALSE)), VLOOKUP(E1594,Store_Showcase!B2:H144,7, FALSE))</f>
      </c>
      <c r="S1594">
        <f>IF(IFERROR(VLOOKUP(E1594,Store_Showcase!B2:I144,8, FALSE), TRUE)=TRUE, IF(IFERROR(VLOOKUP(E1594,Store_SRP!B2:I110,8, FALSE), TRUE)=TRUE,VLOOKUP(E1594,Store_VAM!B2:I273,8, FALSE),VLOOKUP(E1594,Store_SRP!B2:I110,8, FALSE)), VLOOKUP(E1594,Store_Showcase!B2:I144,8, FALSE))</f>
      </c>
      <c r="T1594">
        <f>VLOOKUP(G1594,Sku_Consolidated!A2:R957,18,FALSE)</f>
      </c>
      <c r="U1594">
        <v>6245</v>
      </c>
      <c r="V1594">
        <f>IF(VLOOKUP(G1594,Sku_Consolidated!A2:S957,19,FALSE)="SHOWCASE", VLOOKUP(E1594,Store_Showcase!B2:L144,11, FALSE), IF(VLOOKUP(G1594,Sku_Consolidated!A2:S957,19,FALSE)="VAM",VLOOKUP(E1594,Store_VAM!B2:L273,11, FALSE),VLOOKUP(E1594,Store_SRP!B2:L110,11, FALSE)))</f>
      </c>
      <c r="W1594">
        <f>VLOOKUP(G1594,Sku_Consolidated!A2:W957,11,FALSE)</f>
      </c>
      <c r="X1594">
        <f>VLOOKUP(G1594,Sku_Consolidated!A2:H957,8,FALSE)</f>
      </c>
      <c r="Y1594">
        <f>VLOOKUP(G1594,Sku_Consolidated!A2:I957,9,FALSE)</f>
      </c>
      <c r="Z1594" t="s">
        <v>38</v>
      </c>
      <c r="AA1594">
        <f>VLOOKUP(G1594,Sku_Consolidated!A2:E957,5,FALSE)</f>
      </c>
      <c r="AB1594">
        <f>IF(VLOOKUP(G1594,Sku_Consolidated!A2:S957,19,FALSE)="SHOWCASE", VLOOKUP(E1594,Store_Showcase!B2:N144,13, FALSE), IF(VLOOKUP(G1594,Sku_Consolidated!A2:S957,19,FALSE)="VAM",VLOOKUP(E1594,Store_VAM!B2:N273,13, FALSE),VLOOKUP(E1594,Store_SRP!B2:N110,13, FALSE)))</f>
      </c>
      <c r="AC1594">
        <f>IF(IFERROR(AB1594,TRUE)=TRUE, "-","OK")</f>
      </c>
      <c r="AD1594" s="8" t="s">
        <v>3218</v>
      </c>
      <c r="AE1594" s="8" t="s">
        <v>39</v>
      </c>
      <c r="AF1594">
        <f>IF(IFERROR(VLOOKUP(E1594,Store_Showcase!B2:H144,{5}, FALSE), TRUE)=TRUE, IF(IFERROR(VLOOKUP(E1594,Store_SRP!B2:H110,{5}, FALSE), TRUE)=TRUE,VLOOKUP(E1594,Store_VAM!B2:H273,{5}, FALSE),VLOOKUP(E1594,Store_SRP!B2:H110,{5}, FALSE)), VLOOKUP(E1594,Store_Showcase!B2:H144,{5}, FALSE))</f>
      </c>
      <c r="AG1594">
        <f>IF(IFERROR(VLOOKUP(E1594,Store_Showcase!B2:H144,{6}, FALSE), TRUE)=TRUE, IF(IFERROR(VLOOKUP(E1594,Store_SRP!B2:H110,{6}, FALSE), TRUE)=TRUE,VLOOKUP(E1594,Store_VAM!B2:H273,{6}, FALSE),VLOOKUP(E1594,Store_SRP!B2:H110,{6}, FALSE)), VLOOKUP(E1594,Store_Showcase!B2:H144,{6}, FALSE))</f>
      </c>
      <c r="AH1594">
        <f>VLOOKUP(G1594,Sku_Consolidated!A2:R957,18,FALSE)</f>
      </c>
      <c r="AI1594">
        <f>VLOOKUP(G1594,Sku_Consolidated!A2:S957,19,FALSE)</f>
      </c>
      <c r="AJ1594">
        <f>VLOOKUP(G1594,Sku_Consolidated!A2:T957,20,FALSE)</f>
      </c>
    </row>
    <row r="1595" spans="1:36" x14ac:dyDescent="0.25">
      <c r="A1595">
        <v>2024</v>
      </c>
      <c r="B1595" t="s">
        <v>31</v>
      </c>
      <c r="C1595" t="s">
        <v>32</v>
      </c>
      <c r="D1595" t="s">
        <v>33</v>
      </c>
      <c r="E1595">
        <v>216</v>
      </c>
      <c r="F1595">
        <f>IF(IFERROR(VLOOKUP(E1595,Store_Showcase!B2:H144,{2}, FALSE), TRUE)=TRUE, IF(IFERROR(VLOOKUP(E1595,Store_SRP!B2:H110,{2}, FALSE), TRUE)=TRUE,VLOOKUP(E1595,Store_VAM!B2:H273,{2}, FALSE),VLOOKUP(E1595,Store_SRP!B2:H110,{2}, FALSE)), VLOOKUP(E1595,Store_Showcase!B2:H144,{2}, FALSE))</f>
      </c>
      <c r="G1595">
        <v>655537</v>
      </c>
      <c r="H1595" t="s">
        <v>708</v>
      </c>
      <c r="I1595" s="8" t="s">
        <v>3219</v>
      </c>
      <c r="J1595" t="s">
        <v>36</v>
      </c>
      <c r="K1595" s="8">
        <f>IF(J1595="PCK", I1595, 0)</f>
      </c>
      <c r="L1595" s="8">
        <f>IF(J1595="KLS", I1595, IF(J1595="PCK", I1595*VLOOKUP(G1595,Sku_Consolidated!A2:U957,21, FALSE),I1595*VLOOKUP(G1595,Sku_Consolidated!A2:U957,21, FALSE)))</f>
      </c>
      <c r="M1595" s="8">
        <f>IF(J1595="PCS", I1595, 0)</f>
      </c>
      <c r="N1595" s="8" t="s">
        <v>3220</v>
      </c>
      <c r="O1595" s="8">
        <f>N1595 * VLOOKUP(E1595&amp;VLOOKUP(G1595,Sku_Consolidated!A2:Q957,17,FALSE),Sku_CommRate!A2:E1002, 5, FALSE)</f>
      </c>
      <c r="P1595" s="8">
        <f>N1595 - O1595</f>
      </c>
      <c r="Q1595">
        <f>VLOOKUP(G1595,Sku_Consolidated!A2:G957,7, FALSE)</f>
      </c>
      <c r="R1595">
        <f>IF(IFERROR(VLOOKUP(E1595,Store_Showcase!B2:H144,7, FALSE), TRUE)=TRUE, IF(IFERROR(VLOOKUP(E1595,Store_SRP!B2:H110,7, FALSE), TRUE)=TRUE,VLOOKUP(E1595,Store_VAM!B2:H273,7, FALSE),VLOOKUP(E1595,Store_SRP!B2:H110,7, FALSE)), VLOOKUP(E1595,Store_Showcase!B2:H144,7, FALSE))</f>
      </c>
      <c r="S1595">
        <f>IF(IFERROR(VLOOKUP(E1595,Store_Showcase!B2:I144,8, FALSE), TRUE)=TRUE, IF(IFERROR(VLOOKUP(E1595,Store_SRP!B2:I110,8, FALSE), TRUE)=TRUE,VLOOKUP(E1595,Store_VAM!B2:I273,8, FALSE),VLOOKUP(E1595,Store_SRP!B2:I110,8, FALSE)), VLOOKUP(E1595,Store_Showcase!B2:I144,8, FALSE))</f>
      </c>
      <c r="T1595">
        <f>VLOOKUP(G1595,Sku_Consolidated!A2:R957,18,FALSE)</f>
      </c>
      <c r="U1595">
        <v>6358</v>
      </c>
      <c r="V1595">
        <f>IF(VLOOKUP(G1595,Sku_Consolidated!A2:S957,19,FALSE)="SHOWCASE", VLOOKUP(E1595,Store_Showcase!B2:L144,11, FALSE), IF(VLOOKUP(G1595,Sku_Consolidated!A2:S957,19,FALSE)="VAM",VLOOKUP(E1595,Store_VAM!B2:L273,11, FALSE),VLOOKUP(E1595,Store_SRP!B2:L110,11, FALSE)))</f>
      </c>
      <c r="W1595">
        <f>VLOOKUP(G1595,Sku_Consolidated!A2:W957,11,FALSE)</f>
      </c>
      <c r="X1595">
        <f>VLOOKUP(G1595,Sku_Consolidated!A2:H957,8,FALSE)</f>
      </c>
      <c r="Y1595">
        <f>VLOOKUP(G1595,Sku_Consolidated!A2:I957,9,FALSE)</f>
      </c>
      <c r="Z1595" t="s">
        <v>38</v>
      </c>
      <c r="AA1595">
        <f>VLOOKUP(G1595,Sku_Consolidated!A2:E957,5,FALSE)</f>
      </c>
      <c r="AB1595">
        <f>IF(VLOOKUP(G1595,Sku_Consolidated!A2:S957,19,FALSE)="SHOWCASE", VLOOKUP(E1595,Store_Showcase!B2:N144,13, FALSE), IF(VLOOKUP(G1595,Sku_Consolidated!A2:S957,19,FALSE)="VAM",VLOOKUP(E1595,Store_VAM!B2:N273,13, FALSE),VLOOKUP(E1595,Store_SRP!B2:N110,13, FALSE)))</f>
      </c>
      <c r="AC1595">
        <f>IF(IFERROR(AB1595,TRUE)=TRUE, "-","OK")</f>
      </c>
      <c r="AD1595" s="8" t="s">
        <v>3220</v>
      </c>
      <c r="AE1595" s="8" t="s">
        <v>39</v>
      </c>
      <c r="AF1595">
        <f>IF(IFERROR(VLOOKUP(E1595,Store_Showcase!B2:H144,{5}, FALSE), TRUE)=TRUE, IF(IFERROR(VLOOKUP(E1595,Store_SRP!B2:H110,{5}, FALSE), TRUE)=TRUE,VLOOKUP(E1595,Store_VAM!B2:H273,{5}, FALSE),VLOOKUP(E1595,Store_SRP!B2:H110,{5}, FALSE)), VLOOKUP(E1595,Store_Showcase!B2:H144,{5}, FALSE))</f>
      </c>
      <c r="AG1595">
        <f>IF(IFERROR(VLOOKUP(E1595,Store_Showcase!B2:H144,{6}, FALSE), TRUE)=TRUE, IF(IFERROR(VLOOKUP(E1595,Store_SRP!B2:H110,{6}, FALSE), TRUE)=TRUE,VLOOKUP(E1595,Store_VAM!B2:H273,{6}, FALSE),VLOOKUP(E1595,Store_SRP!B2:H110,{6}, FALSE)), VLOOKUP(E1595,Store_Showcase!B2:H144,{6}, FALSE))</f>
      </c>
      <c r="AH1595">
        <f>VLOOKUP(G1595,Sku_Consolidated!A2:R957,18,FALSE)</f>
      </c>
      <c r="AI1595">
        <f>VLOOKUP(G1595,Sku_Consolidated!A2:S957,19,FALSE)</f>
      </c>
      <c r="AJ1595">
        <f>VLOOKUP(G1595,Sku_Consolidated!A2:T957,20,FALSE)</f>
      </c>
    </row>
    <row r="1596" spans="1:36" x14ac:dyDescent="0.25">
      <c r="A1596">
        <v>2024</v>
      </c>
      <c r="B1596" t="s">
        <v>31</v>
      </c>
      <c r="C1596" t="s">
        <v>32</v>
      </c>
      <c r="D1596" t="s">
        <v>33</v>
      </c>
      <c r="E1596">
        <v>746</v>
      </c>
      <c r="F1596">
        <f>IF(IFERROR(VLOOKUP(E1596,Store_Showcase!B2:H144,{2}, FALSE), TRUE)=TRUE, IF(IFERROR(VLOOKUP(E1596,Store_SRP!B2:H110,{2}, FALSE), TRUE)=TRUE,VLOOKUP(E1596,Store_VAM!B2:H273,{2}, FALSE),VLOOKUP(E1596,Store_SRP!B2:H110,{2}, FALSE)), VLOOKUP(E1596,Store_Showcase!B2:H144,{2}, FALSE))</f>
      </c>
      <c r="G1596">
        <v>656324</v>
      </c>
      <c r="H1596" t="s">
        <v>748</v>
      </c>
      <c r="I1596" s="8" t="s">
        <v>3221</v>
      </c>
      <c r="J1596" t="s">
        <v>36</v>
      </c>
      <c r="K1596" s="8">
        <f>IF(J1596="PCK", I1596, 0)</f>
      </c>
      <c r="L1596" s="8">
        <f>IF(J1596="KLS", I1596, IF(J1596="PCK", I1596*VLOOKUP(G1596,Sku_Consolidated!A2:U957,21, FALSE),I1596*VLOOKUP(G1596,Sku_Consolidated!A2:U957,21, FALSE)))</f>
      </c>
      <c r="M1596" s="8">
        <f>IF(J1596="PCS", I1596, 0)</f>
      </c>
      <c r="N1596" s="8" t="s">
        <v>3222</v>
      </c>
      <c r="O1596" s="8">
        <f>N1596 * VLOOKUP(E1596&amp;VLOOKUP(G1596,Sku_Consolidated!A2:Q957,17,FALSE),Sku_CommRate!A2:E1002, 5, FALSE)</f>
      </c>
      <c r="P1596" s="8">
        <f>N1596 - O1596</f>
      </c>
      <c r="Q1596">
        <f>VLOOKUP(G1596,Sku_Consolidated!A2:G957,7, FALSE)</f>
      </c>
      <c r="R1596">
        <f>IF(IFERROR(VLOOKUP(E1596,Store_Showcase!B2:H144,7, FALSE), TRUE)=TRUE, IF(IFERROR(VLOOKUP(E1596,Store_SRP!B2:H110,7, FALSE), TRUE)=TRUE,VLOOKUP(E1596,Store_VAM!B2:H273,7, FALSE),VLOOKUP(E1596,Store_SRP!B2:H110,7, FALSE)), VLOOKUP(E1596,Store_Showcase!B2:H144,7, FALSE))</f>
      </c>
      <c r="S1596">
        <f>IF(IFERROR(VLOOKUP(E1596,Store_Showcase!B2:I144,8, FALSE), TRUE)=TRUE, IF(IFERROR(VLOOKUP(E1596,Store_SRP!B2:I110,8, FALSE), TRUE)=TRUE,VLOOKUP(E1596,Store_VAM!B2:I273,8, FALSE),VLOOKUP(E1596,Store_SRP!B2:I110,8, FALSE)), VLOOKUP(E1596,Store_Showcase!B2:I144,8, FALSE))</f>
      </c>
      <c r="T1596">
        <f>VLOOKUP(G1596,Sku_Consolidated!A2:R957,18,FALSE)</f>
      </c>
      <c r="U1596">
        <v>6777</v>
      </c>
      <c r="V1596">
        <f>IF(VLOOKUP(G1596,Sku_Consolidated!A2:S957,19,FALSE)="SHOWCASE", VLOOKUP(E1596,Store_Showcase!B2:L144,11, FALSE), IF(VLOOKUP(G1596,Sku_Consolidated!A2:S957,19,FALSE)="VAM",VLOOKUP(E1596,Store_VAM!B2:L273,11, FALSE),VLOOKUP(E1596,Store_SRP!B2:L110,11, FALSE)))</f>
      </c>
      <c r="W1596">
        <f>VLOOKUP(G1596,Sku_Consolidated!A2:W957,11,FALSE)</f>
      </c>
      <c r="X1596">
        <f>VLOOKUP(G1596,Sku_Consolidated!A2:H957,8,FALSE)</f>
      </c>
      <c r="Y1596">
        <f>VLOOKUP(G1596,Sku_Consolidated!A2:I957,9,FALSE)</f>
      </c>
      <c r="Z1596" t="s">
        <v>38</v>
      </c>
      <c r="AA1596">
        <f>VLOOKUP(G1596,Sku_Consolidated!A2:E957,5,FALSE)</f>
      </c>
      <c r="AB1596">
        <f>IF(VLOOKUP(G1596,Sku_Consolidated!A2:S957,19,FALSE)="SHOWCASE", VLOOKUP(E1596,Store_Showcase!B2:N144,13, FALSE), IF(VLOOKUP(G1596,Sku_Consolidated!A2:S957,19,FALSE)="VAM",VLOOKUP(E1596,Store_VAM!B2:N273,13, FALSE),VLOOKUP(E1596,Store_SRP!B2:N110,13, FALSE)))</f>
      </c>
      <c r="AC1596">
        <f>IF(IFERROR(AB1596,TRUE)=TRUE, "-","OK")</f>
      </c>
      <c r="AD1596" s="8" t="s">
        <v>3223</v>
      </c>
      <c r="AE1596" s="8" t="s">
        <v>3224</v>
      </c>
      <c r="AF1596">
        <f>IF(IFERROR(VLOOKUP(E1596,Store_Showcase!B2:H144,{5}, FALSE), TRUE)=TRUE, IF(IFERROR(VLOOKUP(E1596,Store_SRP!B2:H110,{5}, FALSE), TRUE)=TRUE,VLOOKUP(E1596,Store_VAM!B2:H273,{5}, FALSE),VLOOKUP(E1596,Store_SRP!B2:H110,{5}, FALSE)), VLOOKUP(E1596,Store_Showcase!B2:H144,{5}, FALSE))</f>
      </c>
      <c r="AG1596">
        <f>IF(IFERROR(VLOOKUP(E1596,Store_Showcase!B2:H144,{6}, FALSE), TRUE)=TRUE, IF(IFERROR(VLOOKUP(E1596,Store_SRP!B2:H110,{6}, FALSE), TRUE)=TRUE,VLOOKUP(E1596,Store_VAM!B2:H273,{6}, FALSE),VLOOKUP(E1596,Store_SRP!B2:H110,{6}, FALSE)), VLOOKUP(E1596,Store_Showcase!B2:H144,{6}, FALSE))</f>
      </c>
      <c r="AH1596">
        <f>VLOOKUP(G1596,Sku_Consolidated!A2:R957,18,FALSE)</f>
      </c>
      <c r="AI1596">
        <f>VLOOKUP(G1596,Sku_Consolidated!A2:S957,19,FALSE)</f>
      </c>
      <c r="AJ1596">
        <f>VLOOKUP(G1596,Sku_Consolidated!A2:T957,20,FALSE)</f>
      </c>
    </row>
    <row r="1597" spans="1:36" x14ac:dyDescent="0.25">
      <c r="A1597">
        <v>2024</v>
      </c>
      <c r="B1597" t="s">
        <v>31</v>
      </c>
      <c r="C1597" t="s">
        <v>32</v>
      </c>
      <c r="D1597" t="s">
        <v>33</v>
      </c>
      <c r="E1597">
        <v>216</v>
      </c>
      <c r="F1597">
        <f>IF(IFERROR(VLOOKUP(E1597,Store_Showcase!B2:H144,{2}, FALSE), TRUE)=TRUE, IF(IFERROR(VLOOKUP(E1597,Store_SRP!B2:H110,{2}, FALSE), TRUE)=TRUE,VLOOKUP(E1597,Store_VAM!B2:H273,{2}, FALSE),VLOOKUP(E1597,Store_SRP!B2:H110,{2}, FALSE)), VLOOKUP(E1597,Store_Showcase!B2:H144,{2}, FALSE))</f>
      </c>
      <c r="G1597">
        <v>655325</v>
      </c>
      <c r="H1597" t="s">
        <v>377</v>
      </c>
      <c r="I1597" s="8" t="s">
        <v>3200</v>
      </c>
      <c r="J1597" t="s">
        <v>36</v>
      </c>
      <c r="K1597" s="8">
        <f>IF(J1597="PCK", I1597, 0)</f>
      </c>
      <c r="L1597" s="8">
        <f>IF(J1597="KLS", I1597, IF(J1597="PCK", I1597*VLOOKUP(G1597,Sku_Consolidated!A2:U957,21, FALSE),I1597*VLOOKUP(G1597,Sku_Consolidated!A2:U957,21, FALSE)))</f>
      </c>
      <c r="M1597" s="8">
        <f>IF(J1597="PCS", I1597, 0)</f>
      </c>
      <c r="N1597" s="8" t="s">
        <v>3225</v>
      </c>
      <c r="O1597" s="8">
        <f>N1597 * VLOOKUP(E1597&amp;VLOOKUP(G1597,Sku_Consolidated!A2:Q957,17,FALSE),Sku_CommRate!A2:E1002, 5, FALSE)</f>
      </c>
      <c r="P1597" s="8">
        <f>N1597 - O1597</f>
      </c>
      <c r="Q1597">
        <f>VLOOKUP(G1597,Sku_Consolidated!A2:G957,7, FALSE)</f>
      </c>
      <c r="R1597">
        <f>IF(IFERROR(VLOOKUP(E1597,Store_Showcase!B2:H144,7, FALSE), TRUE)=TRUE, IF(IFERROR(VLOOKUP(E1597,Store_SRP!B2:H110,7, FALSE), TRUE)=TRUE,VLOOKUP(E1597,Store_VAM!B2:H273,7, FALSE),VLOOKUP(E1597,Store_SRP!B2:H110,7, FALSE)), VLOOKUP(E1597,Store_Showcase!B2:H144,7, FALSE))</f>
      </c>
      <c r="S1597">
        <f>IF(IFERROR(VLOOKUP(E1597,Store_Showcase!B2:I144,8, FALSE), TRUE)=TRUE, IF(IFERROR(VLOOKUP(E1597,Store_SRP!B2:I110,8, FALSE), TRUE)=TRUE,VLOOKUP(E1597,Store_VAM!B2:I273,8, FALSE),VLOOKUP(E1597,Store_SRP!B2:I110,8, FALSE)), VLOOKUP(E1597,Store_Showcase!B2:I144,8, FALSE))</f>
      </c>
      <c r="T1597">
        <f>VLOOKUP(G1597,Sku_Consolidated!A2:R957,18,FALSE)</f>
      </c>
      <c r="U1597">
        <v>6250</v>
      </c>
      <c r="V1597">
        <f>IF(VLOOKUP(G1597,Sku_Consolidated!A2:S957,19,FALSE)="SHOWCASE", VLOOKUP(E1597,Store_Showcase!B2:L144,11, FALSE), IF(VLOOKUP(G1597,Sku_Consolidated!A2:S957,19,FALSE)="VAM",VLOOKUP(E1597,Store_VAM!B2:L273,11, FALSE),VLOOKUP(E1597,Store_SRP!B2:L110,11, FALSE)))</f>
      </c>
      <c r="W1597">
        <f>VLOOKUP(G1597,Sku_Consolidated!A2:W957,11,FALSE)</f>
      </c>
      <c r="X1597">
        <f>VLOOKUP(G1597,Sku_Consolidated!A2:H957,8,FALSE)</f>
      </c>
      <c r="Y1597">
        <f>VLOOKUP(G1597,Sku_Consolidated!A2:I957,9,FALSE)</f>
      </c>
      <c r="Z1597" t="s">
        <v>38</v>
      </c>
      <c r="AA1597">
        <f>VLOOKUP(G1597,Sku_Consolidated!A2:E957,5,FALSE)</f>
      </c>
      <c r="AB1597">
        <f>IF(VLOOKUP(G1597,Sku_Consolidated!A2:S957,19,FALSE)="SHOWCASE", VLOOKUP(E1597,Store_Showcase!B2:N144,13, FALSE), IF(VLOOKUP(G1597,Sku_Consolidated!A2:S957,19,FALSE)="VAM",VLOOKUP(E1597,Store_VAM!B2:N273,13, FALSE),VLOOKUP(E1597,Store_SRP!B2:N110,13, FALSE)))</f>
      </c>
      <c r="AC1597">
        <f>IF(IFERROR(AB1597,TRUE)=TRUE, "-","OK")</f>
      </c>
      <c r="AD1597" s="8" t="s">
        <v>3225</v>
      </c>
      <c r="AE1597" s="8" t="s">
        <v>39</v>
      </c>
      <c r="AF1597">
        <f>IF(IFERROR(VLOOKUP(E1597,Store_Showcase!B2:H144,{5}, FALSE), TRUE)=TRUE, IF(IFERROR(VLOOKUP(E1597,Store_SRP!B2:H110,{5}, FALSE), TRUE)=TRUE,VLOOKUP(E1597,Store_VAM!B2:H273,{5}, FALSE),VLOOKUP(E1597,Store_SRP!B2:H110,{5}, FALSE)), VLOOKUP(E1597,Store_Showcase!B2:H144,{5}, FALSE))</f>
      </c>
      <c r="AG1597">
        <f>IF(IFERROR(VLOOKUP(E1597,Store_Showcase!B2:H144,{6}, FALSE), TRUE)=TRUE, IF(IFERROR(VLOOKUP(E1597,Store_SRP!B2:H110,{6}, FALSE), TRUE)=TRUE,VLOOKUP(E1597,Store_VAM!B2:H273,{6}, FALSE),VLOOKUP(E1597,Store_SRP!B2:H110,{6}, FALSE)), VLOOKUP(E1597,Store_Showcase!B2:H144,{6}, FALSE))</f>
      </c>
      <c r="AH1597">
        <f>VLOOKUP(G1597,Sku_Consolidated!A2:R957,18,FALSE)</f>
      </c>
      <c r="AI1597">
        <f>VLOOKUP(G1597,Sku_Consolidated!A2:S957,19,FALSE)</f>
      </c>
      <c r="AJ1597">
        <f>VLOOKUP(G1597,Sku_Consolidated!A2:T957,20,FALSE)</f>
      </c>
    </row>
    <row r="1598" spans="1:36" x14ac:dyDescent="0.25">
      <c r="A1598">
        <v>2024</v>
      </c>
      <c r="B1598" t="s">
        <v>31</v>
      </c>
      <c r="C1598" t="s">
        <v>32</v>
      </c>
      <c r="D1598" t="s">
        <v>33</v>
      </c>
      <c r="E1598">
        <v>423</v>
      </c>
      <c r="F1598">
        <f>IF(IFERROR(VLOOKUP(E1598,Store_Showcase!B2:H144,{2}, FALSE), TRUE)=TRUE, IF(IFERROR(VLOOKUP(E1598,Store_SRP!B2:H110,{2}, FALSE), TRUE)=TRUE,VLOOKUP(E1598,Store_VAM!B2:H273,{2}, FALSE),VLOOKUP(E1598,Store_SRP!B2:H110,{2}, FALSE)), VLOOKUP(E1598,Store_Showcase!B2:H144,{2}, FALSE))</f>
      </c>
      <c r="G1598">
        <v>655723</v>
      </c>
      <c r="H1598" t="s">
        <v>1777</v>
      </c>
      <c r="I1598" s="8" t="s">
        <v>3226</v>
      </c>
      <c r="J1598" t="s">
        <v>36</v>
      </c>
      <c r="K1598" s="8">
        <f>IF(J1598="PCK", I1598, 0)</f>
      </c>
      <c r="L1598" s="8">
        <f>IF(J1598="KLS", I1598, IF(J1598="PCK", I1598*VLOOKUP(G1598,Sku_Consolidated!A2:U957,21, FALSE),I1598*VLOOKUP(G1598,Sku_Consolidated!A2:U957,21, FALSE)))</f>
      </c>
      <c r="M1598" s="8">
        <f>IF(J1598="PCS", I1598, 0)</f>
      </c>
      <c r="N1598" s="8" t="s">
        <v>3227</v>
      </c>
      <c r="O1598" s="8">
        <f>N1598 * VLOOKUP(E1598&amp;VLOOKUP(G1598,Sku_Consolidated!A2:Q957,17,FALSE),Sku_CommRate!A2:E1002, 5, FALSE)</f>
      </c>
      <c r="P1598" s="8">
        <f>N1598 - O1598</f>
      </c>
      <c r="Q1598">
        <f>VLOOKUP(G1598,Sku_Consolidated!A2:G957,7, FALSE)</f>
      </c>
      <c r="R1598">
        <f>IF(IFERROR(VLOOKUP(E1598,Store_Showcase!B2:H144,7, FALSE), TRUE)=TRUE, IF(IFERROR(VLOOKUP(E1598,Store_SRP!B2:H110,7, FALSE), TRUE)=TRUE,VLOOKUP(E1598,Store_VAM!B2:H273,7, FALSE),VLOOKUP(E1598,Store_SRP!B2:H110,7, FALSE)), VLOOKUP(E1598,Store_Showcase!B2:H144,7, FALSE))</f>
      </c>
      <c r="S1598">
        <f>IF(IFERROR(VLOOKUP(E1598,Store_Showcase!B2:I144,8, FALSE), TRUE)=TRUE, IF(IFERROR(VLOOKUP(E1598,Store_SRP!B2:I110,8, FALSE), TRUE)=TRUE,VLOOKUP(E1598,Store_VAM!B2:I273,8, FALSE),VLOOKUP(E1598,Store_SRP!B2:I110,8, FALSE)), VLOOKUP(E1598,Store_Showcase!B2:I144,8, FALSE))</f>
      </c>
      <c r="T1598">
        <f>VLOOKUP(G1598,Sku_Consolidated!A2:R957,18,FALSE)</f>
      </c>
      <c r="U1598">
        <v>6449</v>
      </c>
      <c r="V1598">
        <f>IF(VLOOKUP(G1598,Sku_Consolidated!A2:S957,19,FALSE)="SHOWCASE", VLOOKUP(E1598,Store_Showcase!B2:L144,11, FALSE), IF(VLOOKUP(G1598,Sku_Consolidated!A2:S957,19,FALSE)="VAM",VLOOKUP(E1598,Store_VAM!B2:L273,11, FALSE),VLOOKUP(E1598,Store_SRP!B2:L110,11, FALSE)))</f>
      </c>
      <c r="W1598">
        <f>VLOOKUP(G1598,Sku_Consolidated!A2:W957,11,FALSE)</f>
      </c>
      <c r="X1598">
        <f>VLOOKUP(G1598,Sku_Consolidated!A2:H957,8,FALSE)</f>
      </c>
      <c r="Y1598">
        <f>VLOOKUP(G1598,Sku_Consolidated!A2:I957,9,FALSE)</f>
      </c>
      <c r="Z1598" t="s">
        <v>38</v>
      </c>
      <c r="AA1598">
        <f>VLOOKUP(G1598,Sku_Consolidated!A2:E957,5,FALSE)</f>
      </c>
      <c r="AB1598">
        <f>IF(VLOOKUP(G1598,Sku_Consolidated!A2:S957,19,FALSE)="SHOWCASE", VLOOKUP(E1598,Store_Showcase!B2:N144,13, FALSE), IF(VLOOKUP(G1598,Sku_Consolidated!A2:S957,19,FALSE)="VAM",VLOOKUP(E1598,Store_VAM!B2:N273,13, FALSE),VLOOKUP(E1598,Store_SRP!B2:N110,13, FALSE)))</f>
      </c>
      <c r="AC1598">
        <f>IF(IFERROR(AB1598,TRUE)=TRUE, "-","OK")</f>
      </c>
      <c r="AD1598" s="8" t="s">
        <v>3227</v>
      </c>
      <c r="AE1598" s="8" t="s">
        <v>39</v>
      </c>
      <c r="AF1598">
        <f>IF(IFERROR(VLOOKUP(E1598,Store_Showcase!B2:H144,{5}, FALSE), TRUE)=TRUE, IF(IFERROR(VLOOKUP(E1598,Store_SRP!B2:H110,{5}, FALSE), TRUE)=TRUE,VLOOKUP(E1598,Store_VAM!B2:H273,{5}, FALSE),VLOOKUP(E1598,Store_SRP!B2:H110,{5}, FALSE)), VLOOKUP(E1598,Store_Showcase!B2:H144,{5}, FALSE))</f>
      </c>
      <c r="AG1598">
        <f>IF(IFERROR(VLOOKUP(E1598,Store_Showcase!B2:H144,{6}, FALSE), TRUE)=TRUE, IF(IFERROR(VLOOKUP(E1598,Store_SRP!B2:H110,{6}, FALSE), TRUE)=TRUE,VLOOKUP(E1598,Store_VAM!B2:H273,{6}, FALSE),VLOOKUP(E1598,Store_SRP!B2:H110,{6}, FALSE)), VLOOKUP(E1598,Store_Showcase!B2:H144,{6}, FALSE))</f>
      </c>
      <c r="AH1598">
        <f>VLOOKUP(G1598,Sku_Consolidated!A2:R957,18,FALSE)</f>
      </c>
      <c r="AI1598">
        <f>VLOOKUP(G1598,Sku_Consolidated!A2:S957,19,FALSE)</f>
      </c>
      <c r="AJ1598">
        <f>VLOOKUP(G1598,Sku_Consolidated!A2:T957,20,FALSE)</f>
      </c>
    </row>
    <row r="1599" spans="1:36" x14ac:dyDescent="0.25">
      <c r="A1599">
        <v>2024</v>
      </c>
      <c r="B1599" t="s">
        <v>31</v>
      </c>
      <c r="C1599" t="s">
        <v>32</v>
      </c>
      <c r="D1599" t="s">
        <v>33</v>
      </c>
      <c r="E1599">
        <v>216</v>
      </c>
      <c r="F1599">
        <f>IF(IFERROR(VLOOKUP(E1599,Store_Showcase!B2:H144,{2}, FALSE), TRUE)=TRUE, IF(IFERROR(VLOOKUP(E1599,Store_SRP!B2:H110,{2}, FALSE), TRUE)=TRUE,VLOOKUP(E1599,Store_VAM!B2:H273,{2}, FALSE),VLOOKUP(E1599,Store_SRP!B2:H110,{2}, FALSE)), VLOOKUP(E1599,Store_Showcase!B2:H144,{2}, FALSE))</f>
      </c>
      <c r="G1599">
        <v>655298</v>
      </c>
      <c r="H1599" t="s">
        <v>109</v>
      </c>
      <c r="I1599" s="8" t="s">
        <v>3228</v>
      </c>
      <c r="J1599" t="s">
        <v>36</v>
      </c>
      <c r="K1599" s="8">
        <f>IF(J1599="PCK", I1599, 0)</f>
      </c>
      <c r="L1599" s="8">
        <f>IF(J1599="KLS", I1599, IF(J1599="PCK", I1599*VLOOKUP(G1599,Sku_Consolidated!A2:U957,21, FALSE),I1599*VLOOKUP(G1599,Sku_Consolidated!A2:U957,21, FALSE)))</f>
      </c>
      <c r="M1599" s="8">
        <f>IF(J1599="PCS", I1599, 0)</f>
      </c>
      <c r="N1599" s="8" t="s">
        <v>3229</v>
      </c>
      <c r="O1599" s="8">
        <f>N1599 * VLOOKUP(E1599&amp;VLOOKUP(G1599,Sku_Consolidated!A2:Q957,17,FALSE),Sku_CommRate!A2:E1002, 5, FALSE)</f>
      </c>
      <c r="P1599" s="8">
        <f>N1599 - O1599</f>
      </c>
      <c r="Q1599">
        <f>VLOOKUP(G1599,Sku_Consolidated!A2:G957,7, FALSE)</f>
      </c>
      <c r="R1599">
        <f>IF(IFERROR(VLOOKUP(E1599,Store_Showcase!B2:H144,7, FALSE), TRUE)=TRUE, IF(IFERROR(VLOOKUP(E1599,Store_SRP!B2:H110,7, FALSE), TRUE)=TRUE,VLOOKUP(E1599,Store_VAM!B2:H273,7, FALSE),VLOOKUP(E1599,Store_SRP!B2:H110,7, FALSE)), VLOOKUP(E1599,Store_Showcase!B2:H144,7, FALSE))</f>
      </c>
      <c r="S1599">
        <f>IF(IFERROR(VLOOKUP(E1599,Store_Showcase!B2:I144,8, FALSE), TRUE)=TRUE, IF(IFERROR(VLOOKUP(E1599,Store_SRP!B2:I110,8, FALSE), TRUE)=TRUE,VLOOKUP(E1599,Store_VAM!B2:I273,8, FALSE),VLOOKUP(E1599,Store_SRP!B2:I110,8, FALSE)), VLOOKUP(E1599,Store_Showcase!B2:I144,8, FALSE))</f>
      </c>
      <c r="T1599">
        <f>VLOOKUP(G1599,Sku_Consolidated!A2:R957,18,FALSE)</f>
      </c>
      <c r="U1599">
        <v>6226</v>
      </c>
      <c r="V1599">
        <f>IF(VLOOKUP(G1599,Sku_Consolidated!A2:S957,19,FALSE)="SHOWCASE", VLOOKUP(E1599,Store_Showcase!B2:L144,11, FALSE), IF(VLOOKUP(G1599,Sku_Consolidated!A2:S957,19,FALSE)="VAM",VLOOKUP(E1599,Store_VAM!B2:L273,11, FALSE),VLOOKUP(E1599,Store_SRP!B2:L110,11, FALSE)))</f>
      </c>
      <c r="W1599">
        <f>VLOOKUP(G1599,Sku_Consolidated!A2:W957,11,FALSE)</f>
      </c>
      <c r="X1599">
        <f>VLOOKUP(G1599,Sku_Consolidated!A2:H957,8,FALSE)</f>
      </c>
      <c r="Y1599">
        <f>VLOOKUP(G1599,Sku_Consolidated!A2:I957,9,FALSE)</f>
      </c>
      <c r="Z1599" t="s">
        <v>38</v>
      </c>
      <c r="AA1599">
        <f>VLOOKUP(G1599,Sku_Consolidated!A2:E957,5,FALSE)</f>
      </c>
      <c r="AB1599">
        <f>IF(VLOOKUP(G1599,Sku_Consolidated!A2:S957,19,FALSE)="SHOWCASE", VLOOKUP(E1599,Store_Showcase!B2:N144,13, FALSE), IF(VLOOKUP(G1599,Sku_Consolidated!A2:S957,19,FALSE)="VAM",VLOOKUP(E1599,Store_VAM!B2:N273,13, FALSE),VLOOKUP(E1599,Store_SRP!B2:N110,13, FALSE)))</f>
      </c>
      <c r="AC1599">
        <f>IF(IFERROR(AB1599,TRUE)=TRUE, "-","OK")</f>
      </c>
      <c r="AD1599" s="8" t="s">
        <v>3229</v>
      </c>
      <c r="AE1599" s="8" t="s">
        <v>39</v>
      </c>
      <c r="AF1599">
        <f>IF(IFERROR(VLOOKUP(E1599,Store_Showcase!B2:H144,{5}, FALSE), TRUE)=TRUE, IF(IFERROR(VLOOKUP(E1599,Store_SRP!B2:H110,{5}, FALSE), TRUE)=TRUE,VLOOKUP(E1599,Store_VAM!B2:H273,{5}, FALSE),VLOOKUP(E1599,Store_SRP!B2:H110,{5}, FALSE)), VLOOKUP(E1599,Store_Showcase!B2:H144,{5}, FALSE))</f>
      </c>
      <c r="AG1599">
        <f>IF(IFERROR(VLOOKUP(E1599,Store_Showcase!B2:H144,{6}, FALSE), TRUE)=TRUE, IF(IFERROR(VLOOKUP(E1599,Store_SRP!B2:H110,{6}, FALSE), TRUE)=TRUE,VLOOKUP(E1599,Store_VAM!B2:H273,{6}, FALSE),VLOOKUP(E1599,Store_SRP!B2:H110,{6}, FALSE)), VLOOKUP(E1599,Store_Showcase!B2:H144,{6}, FALSE))</f>
      </c>
      <c r="AH1599">
        <f>VLOOKUP(G1599,Sku_Consolidated!A2:R957,18,FALSE)</f>
      </c>
      <c r="AI1599">
        <f>VLOOKUP(G1599,Sku_Consolidated!A2:S957,19,FALSE)</f>
      </c>
      <c r="AJ1599">
        <f>VLOOKUP(G1599,Sku_Consolidated!A2:T957,20,FALSE)</f>
      </c>
    </row>
    <row r="1600" spans="1:36" x14ac:dyDescent="0.25">
      <c r="A1600">
        <v>2024</v>
      </c>
      <c r="B1600" t="s">
        <v>31</v>
      </c>
      <c r="C1600" t="s">
        <v>32</v>
      </c>
      <c r="D1600" t="s">
        <v>33</v>
      </c>
      <c r="E1600">
        <v>717</v>
      </c>
      <c r="F1600">
        <f>IF(IFERROR(VLOOKUP(E1600,Store_Showcase!B2:H144,{2}, FALSE), TRUE)=TRUE, IF(IFERROR(VLOOKUP(E1600,Store_SRP!B2:H110,{2}, FALSE), TRUE)=TRUE,VLOOKUP(E1600,Store_VAM!B2:H273,{2}, FALSE),VLOOKUP(E1600,Store_SRP!B2:H110,{2}, FALSE)), VLOOKUP(E1600,Store_Showcase!B2:H144,{2}, FALSE))</f>
      </c>
      <c r="G1600">
        <v>655321</v>
      </c>
      <c r="H1600" t="s">
        <v>471</v>
      </c>
      <c r="I1600" s="8" t="s">
        <v>3200</v>
      </c>
      <c r="J1600" t="s">
        <v>36</v>
      </c>
      <c r="K1600" s="8">
        <f>IF(J1600="PCK", I1600, 0)</f>
      </c>
      <c r="L1600" s="8">
        <f>IF(J1600="KLS", I1600, IF(J1600="PCK", I1600*VLOOKUP(G1600,Sku_Consolidated!A2:U957,21, FALSE),I1600*VLOOKUP(G1600,Sku_Consolidated!A2:U957,21, FALSE)))</f>
      </c>
      <c r="M1600" s="8">
        <f>IF(J1600="PCS", I1600, 0)</f>
      </c>
      <c r="N1600" s="8" t="s">
        <v>3230</v>
      </c>
      <c r="O1600" s="8">
        <f>N1600 * VLOOKUP(E1600&amp;VLOOKUP(G1600,Sku_Consolidated!A2:Q957,17,FALSE),Sku_CommRate!A2:E1002, 5, FALSE)</f>
      </c>
      <c r="P1600" s="8">
        <f>N1600 - O1600</f>
      </c>
      <c r="Q1600">
        <f>VLOOKUP(G1600,Sku_Consolidated!A2:G957,7, FALSE)</f>
      </c>
      <c r="R1600">
        <f>IF(IFERROR(VLOOKUP(E1600,Store_Showcase!B2:H144,7, FALSE), TRUE)=TRUE, IF(IFERROR(VLOOKUP(E1600,Store_SRP!B2:H110,7, FALSE), TRUE)=TRUE,VLOOKUP(E1600,Store_VAM!B2:H273,7, FALSE),VLOOKUP(E1600,Store_SRP!B2:H110,7, FALSE)), VLOOKUP(E1600,Store_Showcase!B2:H144,7, FALSE))</f>
      </c>
      <c r="S1600">
        <f>IF(IFERROR(VLOOKUP(E1600,Store_Showcase!B2:I144,8, FALSE), TRUE)=TRUE, IF(IFERROR(VLOOKUP(E1600,Store_SRP!B2:I110,8, FALSE), TRUE)=TRUE,VLOOKUP(E1600,Store_VAM!B2:I273,8, FALSE),VLOOKUP(E1600,Store_SRP!B2:I110,8, FALSE)), VLOOKUP(E1600,Store_Showcase!B2:I144,8, FALSE))</f>
      </c>
      <c r="T1600">
        <f>VLOOKUP(G1600,Sku_Consolidated!A2:R957,18,FALSE)</f>
      </c>
      <c r="U1600">
        <v>6246</v>
      </c>
      <c r="V1600">
        <f>IF(VLOOKUP(G1600,Sku_Consolidated!A2:S957,19,FALSE)="SHOWCASE", VLOOKUP(E1600,Store_Showcase!B2:L144,11, FALSE), IF(VLOOKUP(G1600,Sku_Consolidated!A2:S957,19,FALSE)="VAM",VLOOKUP(E1600,Store_VAM!B2:L273,11, FALSE),VLOOKUP(E1600,Store_SRP!B2:L110,11, FALSE)))</f>
      </c>
      <c r="W1600">
        <f>VLOOKUP(G1600,Sku_Consolidated!A2:W957,11,FALSE)</f>
      </c>
      <c r="X1600">
        <f>VLOOKUP(G1600,Sku_Consolidated!A2:H957,8,FALSE)</f>
      </c>
      <c r="Y1600">
        <f>VLOOKUP(G1600,Sku_Consolidated!A2:I957,9,FALSE)</f>
      </c>
      <c r="Z1600" t="s">
        <v>38</v>
      </c>
      <c r="AA1600">
        <f>VLOOKUP(G1600,Sku_Consolidated!A2:E957,5,FALSE)</f>
      </c>
      <c r="AB1600">
        <f>IF(VLOOKUP(G1600,Sku_Consolidated!A2:S957,19,FALSE)="SHOWCASE", VLOOKUP(E1600,Store_Showcase!B2:N144,13, FALSE), IF(VLOOKUP(G1600,Sku_Consolidated!A2:S957,19,FALSE)="VAM",VLOOKUP(E1600,Store_VAM!B2:N273,13, FALSE),VLOOKUP(E1600,Store_SRP!B2:N110,13, FALSE)))</f>
      </c>
      <c r="AC1600">
        <f>IF(IFERROR(AB1600,TRUE)=TRUE, "-","OK")</f>
      </c>
      <c r="AD1600" s="8" t="s">
        <v>3230</v>
      </c>
      <c r="AE1600" s="8" t="s">
        <v>39</v>
      </c>
      <c r="AF1600">
        <f>IF(IFERROR(VLOOKUP(E1600,Store_Showcase!B2:H144,{5}, FALSE), TRUE)=TRUE, IF(IFERROR(VLOOKUP(E1600,Store_SRP!B2:H110,{5}, FALSE), TRUE)=TRUE,VLOOKUP(E1600,Store_VAM!B2:H273,{5}, FALSE),VLOOKUP(E1600,Store_SRP!B2:H110,{5}, FALSE)), VLOOKUP(E1600,Store_Showcase!B2:H144,{5}, FALSE))</f>
      </c>
      <c r="AG1600">
        <f>IF(IFERROR(VLOOKUP(E1600,Store_Showcase!B2:H144,{6}, FALSE), TRUE)=TRUE, IF(IFERROR(VLOOKUP(E1600,Store_SRP!B2:H110,{6}, FALSE), TRUE)=TRUE,VLOOKUP(E1600,Store_VAM!B2:H273,{6}, FALSE),VLOOKUP(E1600,Store_SRP!B2:H110,{6}, FALSE)), VLOOKUP(E1600,Store_Showcase!B2:H144,{6}, FALSE))</f>
      </c>
      <c r="AH1600">
        <f>VLOOKUP(G1600,Sku_Consolidated!A2:R957,18,FALSE)</f>
      </c>
      <c r="AI1600">
        <f>VLOOKUP(G1600,Sku_Consolidated!A2:S957,19,FALSE)</f>
      </c>
      <c r="AJ1600">
        <f>VLOOKUP(G1600,Sku_Consolidated!A2:T957,20,FALSE)</f>
      </c>
    </row>
    <row r="1601" spans="1:36" x14ac:dyDescent="0.25">
      <c r="A1601">
        <v>2024</v>
      </c>
      <c r="B1601" t="s">
        <v>31</v>
      </c>
      <c r="C1601" t="s">
        <v>32</v>
      </c>
      <c r="D1601" t="s">
        <v>33</v>
      </c>
      <c r="E1601">
        <v>4001</v>
      </c>
      <c r="F1601">
        <f>IF(IFERROR(VLOOKUP(E1601,Store_Showcase!B2:H144,{2}, FALSE), TRUE)=TRUE, IF(IFERROR(VLOOKUP(E1601,Store_SRP!B2:H110,{2}, FALSE), TRUE)=TRUE,VLOOKUP(E1601,Store_VAM!B2:H273,{2}, FALSE),VLOOKUP(E1601,Store_SRP!B2:H110,{2}, FALSE)), VLOOKUP(E1601,Store_Showcase!B2:H144,{2}, FALSE))</f>
      </c>
      <c r="G1601">
        <v>671786</v>
      </c>
      <c r="H1601" t="s">
        <v>1306</v>
      </c>
      <c r="I1601" s="8" t="s">
        <v>2627</v>
      </c>
      <c r="J1601" t="s">
        <v>493</v>
      </c>
      <c r="K1601" s="8">
        <f>IF(J1601="PCK", I1601, 0)</f>
      </c>
      <c r="L1601" s="8">
        <f>IF(J1601="KLS", I1601, IF(J1601="PCK", I1601*VLOOKUP(G1601,Sku_Consolidated!A2:U957,21, FALSE),I1601*VLOOKUP(G1601,Sku_Consolidated!A2:U957,21, FALSE)))</f>
      </c>
      <c r="M1601" s="8">
        <f>IF(J1601="PCS", I1601, 0)</f>
      </c>
      <c r="N1601" s="8" t="s">
        <v>3231</v>
      </c>
      <c r="O1601" s="8">
        <f>N1601 * VLOOKUP(E1601&amp;VLOOKUP(G1601,Sku_Consolidated!A2:Q957,17,FALSE),Sku_CommRate!A2:E1002, 5, FALSE)</f>
      </c>
      <c r="P1601" s="8">
        <f>N1601 - O1601</f>
      </c>
      <c r="Q1601">
        <f>VLOOKUP(G1601,Sku_Consolidated!A2:G957,7, FALSE)</f>
      </c>
      <c r="R1601">
        <f>IF(IFERROR(VLOOKUP(E1601,Store_Showcase!B2:H144,7, FALSE), TRUE)=TRUE, IF(IFERROR(VLOOKUP(E1601,Store_SRP!B2:H110,7, FALSE), TRUE)=TRUE,VLOOKUP(E1601,Store_VAM!B2:H273,7, FALSE),VLOOKUP(E1601,Store_SRP!B2:H110,7, FALSE)), VLOOKUP(E1601,Store_Showcase!B2:H144,7, FALSE))</f>
      </c>
      <c r="S1601">
        <f>IF(IFERROR(VLOOKUP(E1601,Store_Showcase!B2:I144,8, FALSE), TRUE)=TRUE, IF(IFERROR(VLOOKUP(E1601,Store_SRP!B2:I110,8, FALSE), TRUE)=TRUE,VLOOKUP(E1601,Store_VAM!B2:I273,8, FALSE),VLOOKUP(E1601,Store_SRP!B2:I110,8, FALSE)), VLOOKUP(E1601,Store_Showcase!B2:I144,8, FALSE))</f>
      </c>
      <c r="T1601">
        <f>VLOOKUP(G1601,Sku_Consolidated!A2:R957,18,FALSE)</f>
      </c>
      <c r="U1601">
        <v>2100006717860</v>
      </c>
      <c r="V1601">
        <f>IF(VLOOKUP(G1601,Sku_Consolidated!A2:S957,19,FALSE)="SHOWCASE", VLOOKUP(E1601,Store_Showcase!B2:L144,11, FALSE), IF(VLOOKUP(G1601,Sku_Consolidated!A2:S957,19,FALSE)="VAM",VLOOKUP(E1601,Store_VAM!B2:L273,11, FALSE),VLOOKUP(E1601,Store_SRP!B2:L110,11, FALSE)))</f>
      </c>
      <c r="W1601">
        <f>VLOOKUP(G1601,Sku_Consolidated!A2:W957,11,FALSE)</f>
      </c>
      <c r="X1601">
        <f>VLOOKUP(G1601,Sku_Consolidated!A2:H957,8,FALSE)</f>
      </c>
      <c r="Y1601">
        <f>VLOOKUP(G1601,Sku_Consolidated!A2:I957,9,FALSE)</f>
      </c>
      <c r="Z1601" t="s">
        <v>38</v>
      </c>
      <c r="AA1601">
        <f>VLOOKUP(G1601,Sku_Consolidated!A2:E957,5,FALSE)</f>
      </c>
      <c r="AB1601">
        <f>IF(VLOOKUP(G1601,Sku_Consolidated!A2:S957,19,FALSE)="SHOWCASE", VLOOKUP(E1601,Store_Showcase!B2:N144,13, FALSE), IF(VLOOKUP(G1601,Sku_Consolidated!A2:S957,19,FALSE)="VAM",VLOOKUP(E1601,Store_VAM!B2:N273,13, FALSE),VLOOKUP(E1601,Store_SRP!B2:N110,13, FALSE)))</f>
      </c>
      <c r="AC1601">
        <f>IF(IFERROR(AB1601,TRUE)=TRUE, "-","OK")</f>
      </c>
      <c r="AD1601" s="8" t="s">
        <v>3231</v>
      </c>
      <c r="AE1601" s="8" t="s">
        <v>39</v>
      </c>
      <c r="AF1601">
        <f>IF(IFERROR(VLOOKUP(E1601,Store_Showcase!B2:H144,{5}, FALSE), TRUE)=TRUE, IF(IFERROR(VLOOKUP(E1601,Store_SRP!B2:H110,{5}, FALSE), TRUE)=TRUE,VLOOKUP(E1601,Store_VAM!B2:H273,{5}, FALSE),VLOOKUP(E1601,Store_SRP!B2:H110,{5}, FALSE)), VLOOKUP(E1601,Store_Showcase!B2:H144,{5}, FALSE))</f>
      </c>
      <c r="AG1601">
        <f>IF(IFERROR(VLOOKUP(E1601,Store_Showcase!B2:H144,{6}, FALSE), TRUE)=TRUE, IF(IFERROR(VLOOKUP(E1601,Store_SRP!B2:H110,{6}, FALSE), TRUE)=TRUE,VLOOKUP(E1601,Store_VAM!B2:H273,{6}, FALSE),VLOOKUP(E1601,Store_SRP!B2:H110,{6}, FALSE)), VLOOKUP(E1601,Store_Showcase!B2:H144,{6}, FALSE))</f>
      </c>
      <c r="AH1601">
        <f>VLOOKUP(G1601,Sku_Consolidated!A2:R957,18,FALSE)</f>
      </c>
      <c r="AI1601">
        <f>VLOOKUP(G1601,Sku_Consolidated!A2:S957,19,FALSE)</f>
      </c>
      <c r="AJ1601">
        <f>VLOOKUP(G1601,Sku_Consolidated!A2:T957,20,FALSE)</f>
      </c>
    </row>
    <row r="1602" spans="1:36" x14ac:dyDescent="0.25">
      <c r="A1602">
        <v>2024</v>
      </c>
      <c r="B1602" t="s">
        <v>31</v>
      </c>
      <c r="C1602" t="s">
        <v>32</v>
      </c>
      <c r="D1602" t="s">
        <v>33</v>
      </c>
      <c r="E1602">
        <v>405</v>
      </c>
      <c r="F1602">
        <f>IF(IFERROR(VLOOKUP(E1602,Store_Showcase!B2:H144,{2}, FALSE), TRUE)=TRUE, IF(IFERROR(VLOOKUP(E1602,Store_SRP!B2:H110,{2}, FALSE), TRUE)=TRUE,VLOOKUP(E1602,Store_VAM!B2:H273,{2}, FALSE),VLOOKUP(E1602,Store_SRP!B2:H110,{2}, FALSE)), VLOOKUP(E1602,Store_Showcase!B2:H144,{2}, FALSE))</f>
      </c>
      <c r="G1602">
        <v>671786</v>
      </c>
      <c r="H1602" t="s">
        <v>1306</v>
      </c>
      <c r="I1602" s="8" t="s">
        <v>2627</v>
      </c>
      <c r="J1602" t="s">
        <v>493</v>
      </c>
      <c r="K1602" s="8">
        <f>IF(J1602="PCK", I1602, 0)</f>
      </c>
      <c r="L1602" s="8">
        <f>IF(J1602="KLS", I1602, IF(J1602="PCK", I1602*VLOOKUP(G1602,Sku_Consolidated!A2:U957,21, FALSE),I1602*VLOOKUP(G1602,Sku_Consolidated!A2:U957,21, FALSE)))</f>
      </c>
      <c r="M1602" s="8">
        <f>IF(J1602="PCS", I1602, 0)</f>
      </c>
      <c r="N1602" s="8" t="s">
        <v>3231</v>
      </c>
      <c r="O1602" s="8">
        <f>N1602 * VLOOKUP(E1602&amp;VLOOKUP(G1602,Sku_Consolidated!A2:Q957,17,FALSE),Sku_CommRate!A2:E1002, 5, FALSE)</f>
      </c>
      <c r="P1602" s="8">
        <f>N1602 - O1602</f>
      </c>
      <c r="Q1602">
        <f>VLOOKUP(G1602,Sku_Consolidated!A2:G957,7, FALSE)</f>
      </c>
      <c r="R1602">
        <f>IF(IFERROR(VLOOKUP(E1602,Store_Showcase!B2:H144,7, FALSE), TRUE)=TRUE, IF(IFERROR(VLOOKUP(E1602,Store_SRP!B2:H110,7, FALSE), TRUE)=TRUE,VLOOKUP(E1602,Store_VAM!B2:H273,7, FALSE),VLOOKUP(E1602,Store_SRP!B2:H110,7, FALSE)), VLOOKUP(E1602,Store_Showcase!B2:H144,7, FALSE))</f>
      </c>
      <c r="S1602">
        <f>IF(IFERROR(VLOOKUP(E1602,Store_Showcase!B2:I144,8, FALSE), TRUE)=TRUE, IF(IFERROR(VLOOKUP(E1602,Store_SRP!B2:I110,8, FALSE), TRUE)=TRUE,VLOOKUP(E1602,Store_VAM!B2:I273,8, FALSE),VLOOKUP(E1602,Store_SRP!B2:I110,8, FALSE)), VLOOKUP(E1602,Store_Showcase!B2:I144,8, FALSE))</f>
      </c>
      <c r="T1602">
        <f>VLOOKUP(G1602,Sku_Consolidated!A2:R957,18,FALSE)</f>
      </c>
      <c r="U1602">
        <v>2100006717860</v>
      </c>
      <c r="V1602">
        <f>IF(VLOOKUP(G1602,Sku_Consolidated!A2:S957,19,FALSE)="SHOWCASE", VLOOKUP(E1602,Store_Showcase!B2:L144,11, FALSE), IF(VLOOKUP(G1602,Sku_Consolidated!A2:S957,19,FALSE)="VAM",VLOOKUP(E1602,Store_VAM!B2:L273,11, FALSE),VLOOKUP(E1602,Store_SRP!B2:L110,11, FALSE)))</f>
      </c>
      <c r="W1602">
        <f>VLOOKUP(G1602,Sku_Consolidated!A2:W957,11,FALSE)</f>
      </c>
      <c r="X1602">
        <f>VLOOKUP(G1602,Sku_Consolidated!A2:H957,8,FALSE)</f>
      </c>
      <c r="Y1602">
        <f>VLOOKUP(G1602,Sku_Consolidated!A2:I957,9,FALSE)</f>
      </c>
      <c r="Z1602" t="s">
        <v>38</v>
      </c>
      <c r="AA1602">
        <f>VLOOKUP(G1602,Sku_Consolidated!A2:E957,5,FALSE)</f>
      </c>
      <c r="AB1602">
        <f>IF(VLOOKUP(G1602,Sku_Consolidated!A2:S957,19,FALSE)="SHOWCASE", VLOOKUP(E1602,Store_Showcase!B2:N144,13, FALSE), IF(VLOOKUP(G1602,Sku_Consolidated!A2:S957,19,FALSE)="VAM",VLOOKUP(E1602,Store_VAM!B2:N273,13, FALSE),VLOOKUP(E1602,Store_SRP!B2:N110,13, FALSE)))</f>
      </c>
      <c r="AC1602">
        <f>IF(IFERROR(AB1602,TRUE)=TRUE, "-","OK")</f>
      </c>
      <c r="AD1602" s="8" t="s">
        <v>3231</v>
      </c>
      <c r="AE1602" s="8" t="s">
        <v>39</v>
      </c>
      <c r="AF1602">
        <f>IF(IFERROR(VLOOKUP(E1602,Store_Showcase!B2:H144,{5}, FALSE), TRUE)=TRUE, IF(IFERROR(VLOOKUP(E1602,Store_SRP!B2:H110,{5}, FALSE), TRUE)=TRUE,VLOOKUP(E1602,Store_VAM!B2:H273,{5}, FALSE),VLOOKUP(E1602,Store_SRP!B2:H110,{5}, FALSE)), VLOOKUP(E1602,Store_Showcase!B2:H144,{5}, FALSE))</f>
      </c>
      <c r="AG1602">
        <f>IF(IFERROR(VLOOKUP(E1602,Store_Showcase!B2:H144,{6}, FALSE), TRUE)=TRUE, IF(IFERROR(VLOOKUP(E1602,Store_SRP!B2:H110,{6}, FALSE), TRUE)=TRUE,VLOOKUP(E1602,Store_VAM!B2:H273,{6}, FALSE),VLOOKUP(E1602,Store_SRP!B2:H110,{6}, FALSE)), VLOOKUP(E1602,Store_Showcase!B2:H144,{6}, FALSE))</f>
      </c>
      <c r="AH1602">
        <f>VLOOKUP(G1602,Sku_Consolidated!A2:R957,18,FALSE)</f>
      </c>
      <c r="AI1602">
        <f>VLOOKUP(G1602,Sku_Consolidated!A2:S957,19,FALSE)</f>
      </c>
      <c r="AJ1602">
        <f>VLOOKUP(G1602,Sku_Consolidated!A2:T957,20,FALSE)</f>
      </c>
    </row>
    <row r="1603" spans="1:36" x14ac:dyDescent="0.25">
      <c r="A1603">
        <v>2024</v>
      </c>
      <c r="B1603" t="s">
        <v>31</v>
      </c>
      <c r="C1603" t="s">
        <v>32</v>
      </c>
      <c r="D1603" t="s">
        <v>33</v>
      </c>
      <c r="E1603">
        <v>4040</v>
      </c>
      <c r="F1603">
        <f>IF(IFERROR(VLOOKUP(E1603,Store_Showcase!B2:H144,{2}, FALSE), TRUE)=TRUE, IF(IFERROR(VLOOKUP(E1603,Store_SRP!B2:H110,{2}, FALSE), TRUE)=TRUE,VLOOKUP(E1603,Store_VAM!B2:H273,{2}, FALSE),VLOOKUP(E1603,Store_SRP!B2:H110,{2}, FALSE)), VLOOKUP(E1603,Store_Showcase!B2:H144,{2}, FALSE))</f>
      </c>
      <c r="G1603">
        <v>671786</v>
      </c>
      <c r="H1603" t="s">
        <v>1306</v>
      </c>
      <c r="I1603" s="8" t="s">
        <v>2627</v>
      </c>
      <c r="J1603" t="s">
        <v>493</v>
      </c>
      <c r="K1603" s="8">
        <f>IF(J1603="PCK", I1603, 0)</f>
      </c>
      <c r="L1603" s="8">
        <f>IF(J1603="KLS", I1603, IF(J1603="PCK", I1603*VLOOKUP(G1603,Sku_Consolidated!A2:U957,21, FALSE),I1603*VLOOKUP(G1603,Sku_Consolidated!A2:U957,21, FALSE)))</f>
      </c>
      <c r="M1603" s="8">
        <f>IF(J1603="PCS", I1603, 0)</f>
      </c>
      <c r="N1603" s="8" t="s">
        <v>3231</v>
      </c>
      <c r="O1603" s="8">
        <f>N1603 * VLOOKUP(E1603&amp;VLOOKUP(G1603,Sku_Consolidated!A2:Q957,17,FALSE),Sku_CommRate!A2:E1002, 5, FALSE)</f>
      </c>
      <c r="P1603" s="8">
        <f>N1603 - O1603</f>
      </c>
      <c r="Q1603">
        <f>VLOOKUP(G1603,Sku_Consolidated!A2:G957,7, FALSE)</f>
      </c>
      <c r="R1603">
        <f>IF(IFERROR(VLOOKUP(E1603,Store_Showcase!B2:H144,7, FALSE), TRUE)=TRUE, IF(IFERROR(VLOOKUP(E1603,Store_SRP!B2:H110,7, FALSE), TRUE)=TRUE,VLOOKUP(E1603,Store_VAM!B2:H273,7, FALSE),VLOOKUP(E1603,Store_SRP!B2:H110,7, FALSE)), VLOOKUP(E1603,Store_Showcase!B2:H144,7, FALSE))</f>
      </c>
      <c r="S1603">
        <f>IF(IFERROR(VLOOKUP(E1603,Store_Showcase!B2:I144,8, FALSE), TRUE)=TRUE, IF(IFERROR(VLOOKUP(E1603,Store_SRP!B2:I110,8, FALSE), TRUE)=TRUE,VLOOKUP(E1603,Store_VAM!B2:I273,8, FALSE),VLOOKUP(E1603,Store_SRP!B2:I110,8, FALSE)), VLOOKUP(E1603,Store_Showcase!B2:I144,8, FALSE))</f>
      </c>
      <c r="T1603">
        <f>VLOOKUP(G1603,Sku_Consolidated!A2:R957,18,FALSE)</f>
      </c>
      <c r="U1603">
        <v>2100006717860</v>
      </c>
      <c r="V1603">
        <f>IF(VLOOKUP(G1603,Sku_Consolidated!A2:S957,19,FALSE)="SHOWCASE", VLOOKUP(E1603,Store_Showcase!B2:L144,11, FALSE), IF(VLOOKUP(G1603,Sku_Consolidated!A2:S957,19,FALSE)="VAM",VLOOKUP(E1603,Store_VAM!B2:L273,11, FALSE),VLOOKUP(E1603,Store_SRP!B2:L110,11, FALSE)))</f>
      </c>
      <c r="W1603">
        <f>VLOOKUP(G1603,Sku_Consolidated!A2:W957,11,FALSE)</f>
      </c>
      <c r="X1603">
        <f>VLOOKUP(G1603,Sku_Consolidated!A2:H957,8,FALSE)</f>
      </c>
      <c r="Y1603">
        <f>VLOOKUP(G1603,Sku_Consolidated!A2:I957,9,FALSE)</f>
      </c>
      <c r="Z1603" t="s">
        <v>38</v>
      </c>
      <c r="AA1603">
        <f>VLOOKUP(G1603,Sku_Consolidated!A2:E957,5,FALSE)</f>
      </c>
      <c r="AB1603">
        <f>IF(VLOOKUP(G1603,Sku_Consolidated!A2:S957,19,FALSE)="SHOWCASE", VLOOKUP(E1603,Store_Showcase!B2:N144,13, FALSE), IF(VLOOKUP(G1603,Sku_Consolidated!A2:S957,19,FALSE)="VAM",VLOOKUP(E1603,Store_VAM!B2:N273,13, FALSE),VLOOKUP(E1603,Store_SRP!B2:N110,13, FALSE)))</f>
      </c>
      <c r="AC1603">
        <f>IF(IFERROR(AB1603,TRUE)=TRUE, "-","OK")</f>
      </c>
      <c r="AD1603" s="8" t="s">
        <v>3231</v>
      </c>
      <c r="AE1603" s="8" t="s">
        <v>39</v>
      </c>
      <c r="AF1603">
        <f>IF(IFERROR(VLOOKUP(E1603,Store_Showcase!B2:H144,{5}, FALSE), TRUE)=TRUE, IF(IFERROR(VLOOKUP(E1603,Store_SRP!B2:H110,{5}, FALSE), TRUE)=TRUE,VLOOKUP(E1603,Store_VAM!B2:H273,{5}, FALSE),VLOOKUP(E1603,Store_SRP!B2:H110,{5}, FALSE)), VLOOKUP(E1603,Store_Showcase!B2:H144,{5}, FALSE))</f>
      </c>
      <c r="AG1603">
        <f>IF(IFERROR(VLOOKUP(E1603,Store_Showcase!B2:H144,{6}, FALSE), TRUE)=TRUE, IF(IFERROR(VLOOKUP(E1603,Store_SRP!B2:H110,{6}, FALSE), TRUE)=TRUE,VLOOKUP(E1603,Store_VAM!B2:H273,{6}, FALSE),VLOOKUP(E1603,Store_SRP!B2:H110,{6}, FALSE)), VLOOKUP(E1603,Store_Showcase!B2:H144,{6}, FALSE))</f>
      </c>
      <c r="AH1603">
        <f>VLOOKUP(G1603,Sku_Consolidated!A2:R957,18,FALSE)</f>
      </c>
      <c r="AI1603">
        <f>VLOOKUP(G1603,Sku_Consolidated!A2:S957,19,FALSE)</f>
      </c>
      <c r="AJ1603">
        <f>VLOOKUP(G1603,Sku_Consolidated!A2:T957,20,FALSE)</f>
      </c>
    </row>
    <row r="1604" spans="1:36" x14ac:dyDescent="0.25">
      <c r="A1604">
        <v>2024</v>
      </c>
      <c r="B1604" t="s">
        <v>31</v>
      </c>
      <c r="C1604" t="s">
        <v>32</v>
      </c>
      <c r="D1604" t="s">
        <v>33</v>
      </c>
      <c r="E1604">
        <v>496</v>
      </c>
      <c r="F1604">
        <f>IF(IFERROR(VLOOKUP(E1604,Store_Showcase!B2:H144,{2}, FALSE), TRUE)=TRUE, IF(IFERROR(VLOOKUP(E1604,Store_SRP!B2:H110,{2}, FALSE), TRUE)=TRUE,VLOOKUP(E1604,Store_VAM!B2:H273,{2}, FALSE),VLOOKUP(E1604,Store_SRP!B2:H110,{2}, FALSE)), VLOOKUP(E1604,Store_Showcase!B2:H144,{2}, FALSE))</f>
      </c>
      <c r="G1604">
        <v>655753</v>
      </c>
      <c r="H1604" t="s">
        <v>449</v>
      </c>
      <c r="I1604" s="8" t="s">
        <v>3057</v>
      </c>
      <c r="J1604" t="s">
        <v>36</v>
      </c>
      <c r="K1604" s="8">
        <f>IF(J1604="PCK", I1604, 0)</f>
      </c>
      <c r="L1604" s="8">
        <f>IF(J1604="KLS", I1604, IF(J1604="PCK", I1604*VLOOKUP(G1604,Sku_Consolidated!A2:U957,21, FALSE),I1604*VLOOKUP(G1604,Sku_Consolidated!A2:U957,21, FALSE)))</f>
      </c>
      <c r="M1604" s="8">
        <f>IF(J1604="PCS", I1604, 0)</f>
      </c>
      <c r="N1604" s="8" t="s">
        <v>3232</v>
      </c>
      <c r="O1604" s="8">
        <f>N1604 * VLOOKUP(E1604&amp;VLOOKUP(G1604,Sku_Consolidated!A2:Q957,17,FALSE),Sku_CommRate!A2:E1002, 5, FALSE)</f>
      </c>
      <c r="P1604" s="8">
        <f>N1604 - O1604</f>
      </c>
      <c r="Q1604">
        <f>VLOOKUP(G1604,Sku_Consolidated!A2:G957,7, FALSE)</f>
      </c>
      <c r="R1604">
        <f>IF(IFERROR(VLOOKUP(E1604,Store_Showcase!B2:H144,7, FALSE), TRUE)=TRUE, IF(IFERROR(VLOOKUP(E1604,Store_SRP!B2:H110,7, FALSE), TRUE)=TRUE,VLOOKUP(E1604,Store_VAM!B2:H273,7, FALSE),VLOOKUP(E1604,Store_SRP!B2:H110,7, FALSE)), VLOOKUP(E1604,Store_Showcase!B2:H144,7, FALSE))</f>
      </c>
      <c r="S1604">
        <f>IF(IFERROR(VLOOKUP(E1604,Store_Showcase!B2:I144,8, FALSE), TRUE)=TRUE, IF(IFERROR(VLOOKUP(E1604,Store_SRP!B2:I110,8, FALSE), TRUE)=TRUE,VLOOKUP(E1604,Store_VAM!B2:I273,8, FALSE),VLOOKUP(E1604,Store_SRP!B2:I110,8, FALSE)), VLOOKUP(E1604,Store_Showcase!B2:I144,8, FALSE))</f>
      </c>
      <c r="T1604">
        <f>VLOOKUP(G1604,Sku_Consolidated!A2:R957,18,FALSE)</f>
      </c>
      <c r="U1604">
        <v>6469</v>
      </c>
      <c r="V1604">
        <f>IF(VLOOKUP(G1604,Sku_Consolidated!A2:S957,19,FALSE)="SHOWCASE", VLOOKUP(E1604,Store_Showcase!B2:L144,11, FALSE), IF(VLOOKUP(G1604,Sku_Consolidated!A2:S957,19,FALSE)="VAM",VLOOKUP(E1604,Store_VAM!B2:L273,11, FALSE),VLOOKUP(E1604,Store_SRP!B2:L110,11, FALSE)))</f>
      </c>
      <c r="W1604">
        <f>VLOOKUP(G1604,Sku_Consolidated!A2:W957,11,FALSE)</f>
      </c>
      <c r="X1604">
        <f>VLOOKUP(G1604,Sku_Consolidated!A2:H957,8,FALSE)</f>
      </c>
      <c r="Y1604">
        <f>VLOOKUP(G1604,Sku_Consolidated!A2:I957,9,FALSE)</f>
      </c>
      <c r="Z1604" t="s">
        <v>38</v>
      </c>
      <c r="AA1604">
        <f>VLOOKUP(G1604,Sku_Consolidated!A2:E957,5,FALSE)</f>
      </c>
      <c r="AB1604">
        <f>IF(VLOOKUP(G1604,Sku_Consolidated!A2:S957,19,FALSE)="SHOWCASE", VLOOKUP(E1604,Store_Showcase!B2:N144,13, FALSE), IF(VLOOKUP(G1604,Sku_Consolidated!A2:S957,19,FALSE)="VAM",VLOOKUP(E1604,Store_VAM!B2:N273,13, FALSE),VLOOKUP(E1604,Store_SRP!B2:N110,13, FALSE)))</f>
      </c>
      <c r="AC1604">
        <f>IF(IFERROR(AB1604,TRUE)=TRUE, "-","OK")</f>
      </c>
      <c r="AD1604" s="8" t="s">
        <v>3232</v>
      </c>
      <c r="AE1604" s="8" t="s">
        <v>39</v>
      </c>
      <c r="AF1604">
        <f>IF(IFERROR(VLOOKUP(E1604,Store_Showcase!B2:H144,{5}, FALSE), TRUE)=TRUE, IF(IFERROR(VLOOKUP(E1604,Store_SRP!B2:H110,{5}, FALSE), TRUE)=TRUE,VLOOKUP(E1604,Store_VAM!B2:H273,{5}, FALSE),VLOOKUP(E1604,Store_SRP!B2:H110,{5}, FALSE)), VLOOKUP(E1604,Store_Showcase!B2:H144,{5}, FALSE))</f>
      </c>
      <c r="AG1604">
        <f>IF(IFERROR(VLOOKUP(E1604,Store_Showcase!B2:H144,{6}, FALSE), TRUE)=TRUE, IF(IFERROR(VLOOKUP(E1604,Store_SRP!B2:H110,{6}, FALSE), TRUE)=TRUE,VLOOKUP(E1604,Store_VAM!B2:H273,{6}, FALSE),VLOOKUP(E1604,Store_SRP!B2:H110,{6}, FALSE)), VLOOKUP(E1604,Store_Showcase!B2:H144,{6}, FALSE))</f>
      </c>
      <c r="AH1604">
        <f>VLOOKUP(G1604,Sku_Consolidated!A2:R957,18,FALSE)</f>
      </c>
      <c r="AI1604">
        <f>VLOOKUP(G1604,Sku_Consolidated!A2:S957,19,FALSE)</f>
      </c>
      <c r="AJ1604">
        <f>VLOOKUP(G1604,Sku_Consolidated!A2:T957,20,FALSE)</f>
      </c>
    </row>
    <row r="1605" spans="1:36" x14ac:dyDescent="0.25">
      <c r="A1605">
        <v>2024</v>
      </c>
      <c r="B1605" t="s">
        <v>31</v>
      </c>
      <c r="C1605" t="s">
        <v>32</v>
      </c>
      <c r="D1605" t="s">
        <v>33</v>
      </c>
      <c r="E1605">
        <v>4032</v>
      </c>
      <c r="F1605">
        <f>IF(IFERROR(VLOOKUP(E1605,Store_Showcase!B2:H144,{2}, FALSE), TRUE)=TRUE, IF(IFERROR(VLOOKUP(E1605,Store_SRP!B2:H110,{2}, FALSE), TRUE)=TRUE,VLOOKUP(E1605,Store_VAM!B2:H273,{2}, FALSE),VLOOKUP(E1605,Store_SRP!B2:H110,{2}, FALSE)), VLOOKUP(E1605,Store_Showcase!B2:H144,{2}, FALSE))</f>
      </c>
      <c r="G1605">
        <v>671786</v>
      </c>
      <c r="H1605" t="s">
        <v>1306</v>
      </c>
      <c r="I1605" s="8" t="s">
        <v>2627</v>
      </c>
      <c r="J1605" t="s">
        <v>493</v>
      </c>
      <c r="K1605" s="8">
        <f>IF(J1605="PCK", I1605, 0)</f>
      </c>
      <c r="L1605" s="8">
        <f>IF(J1605="KLS", I1605, IF(J1605="PCK", I1605*VLOOKUP(G1605,Sku_Consolidated!A2:U957,21, FALSE),I1605*VLOOKUP(G1605,Sku_Consolidated!A2:U957,21, FALSE)))</f>
      </c>
      <c r="M1605" s="8">
        <f>IF(J1605="PCS", I1605, 0)</f>
      </c>
      <c r="N1605" s="8" t="s">
        <v>3233</v>
      </c>
      <c r="O1605" s="8">
        <f>N1605 * VLOOKUP(E1605&amp;VLOOKUP(G1605,Sku_Consolidated!A2:Q957,17,FALSE),Sku_CommRate!A2:E1002, 5, FALSE)</f>
      </c>
      <c r="P1605" s="8">
        <f>N1605 - O1605</f>
      </c>
      <c r="Q1605">
        <f>VLOOKUP(G1605,Sku_Consolidated!A2:G957,7, FALSE)</f>
      </c>
      <c r="R1605">
        <f>IF(IFERROR(VLOOKUP(E1605,Store_Showcase!B2:H144,7, FALSE), TRUE)=TRUE, IF(IFERROR(VLOOKUP(E1605,Store_SRP!B2:H110,7, FALSE), TRUE)=TRUE,VLOOKUP(E1605,Store_VAM!B2:H273,7, FALSE),VLOOKUP(E1605,Store_SRP!B2:H110,7, FALSE)), VLOOKUP(E1605,Store_Showcase!B2:H144,7, FALSE))</f>
      </c>
      <c r="S1605">
        <f>IF(IFERROR(VLOOKUP(E1605,Store_Showcase!B2:I144,8, FALSE), TRUE)=TRUE, IF(IFERROR(VLOOKUP(E1605,Store_SRP!B2:I110,8, FALSE), TRUE)=TRUE,VLOOKUP(E1605,Store_VAM!B2:I273,8, FALSE),VLOOKUP(E1605,Store_SRP!B2:I110,8, FALSE)), VLOOKUP(E1605,Store_Showcase!B2:I144,8, FALSE))</f>
      </c>
      <c r="T1605">
        <f>VLOOKUP(G1605,Sku_Consolidated!A2:R957,18,FALSE)</f>
      </c>
      <c r="U1605">
        <v>2100006717860</v>
      </c>
      <c r="V1605">
        <f>IF(VLOOKUP(G1605,Sku_Consolidated!A2:S957,19,FALSE)="SHOWCASE", VLOOKUP(E1605,Store_Showcase!B2:L144,11, FALSE), IF(VLOOKUP(G1605,Sku_Consolidated!A2:S957,19,FALSE)="VAM",VLOOKUP(E1605,Store_VAM!B2:L273,11, FALSE),VLOOKUP(E1605,Store_SRP!B2:L110,11, FALSE)))</f>
      </c>
      <c r="W1605">
        <f>VLOOKUP(G1605,Sku_Consolidated!A2:W957,11,FALSE)</f>
      </c>
      <c r="X1605">
        <f>VLOOKUP(G1605,Sku_Consolidated!A2:H957,8,FALSE)</f>
      </c>
      <c r="Y1605">
        <f>VLOOKUP(G1605,Sku_Consolidated!A2:I957,9,FALSE)</f>
      </c>
      <c r="Z1605" t="s">
        <v>38</v>
      </c>
      <c r="AA1605">
        <f>VLOOKUP(G1605,Sku_Consolidated!A2:E957,5,FALSE)</f>
      </c>
      <c r="AB1605">
        <f>IF(VLOOKUP(G1605,Sku_Consolidated!A2:S957,19,FALSE)="SHOWCASE", VLOOKUP(E1605,Store_Showcase!B2:N144,13, FALSE), IF(VLOOKUP(G1605,Sku_Consolidated!A2:S957,19,FALSE)="VAM",VLOOKUP(E1605,Store_VAM!B2:N273,13, FALSE),VLOOKUP(E1605,Store_SRP!B2:N110,13, FALSE)))</f>
      </c>
      <c r="AC1605">
        <f>IF(IFERROR(AB1605,TRUE)=TRUE, "-","OK")</f>
      </c>
      <c r="AD1605" s="8" t="s">
        <v>3233</v>
      </c>
      <c r="AE1605" s="8" t="s">
        <v>39</v>
      </c>
      <c r="AF1605">
        <f>IF(IFERROR(VLOOKUP(E1605,Store_Showcase!B2:H144,{5}, FALSE), TRUE)=TRUE, IF(IFERROR(VLOOKUP(E1605,Store_SRP!B2:H110,{5}, FALSE), TRUE)=TRUE,VLOOKUP(E1605,Store_VAM!B2:H273,{5}, FALSE),VLOOKUP(E1605,Store_SRP!B2:H110,{5}, FALSE)), VLOOKUP(E1605,Store_Showcase!B2:H144,{5}, FALSE))</f>
      </c>
      <c r="AG1605">
        <f>IF(IFERROR(VLOOKUP(E1605,Store_Showcase!B2:H144,{6}, FALSE), TRUE)=TRUE, IF(IFERROR(VLOOKUP(E1605,Store_SRP!B2:H110,{6}, FALSE), TRUE)=TRUE,VLOOKUP(E1605,Store_VAM!B2:H273,{6}, FALSE),VLOOKUP(E1605,Store_SRP!B2:H110,{6}, FALSE)), VLOOKUP(E1605,Store_Showcase!B2:H144,{6}, FALSE))</f>
      </c>
      <c r="AH1605">
        <f>VLOOKUP(G1605,Sku_Consolidated!A2:R957,18,FALSE)</f>
      </c>
      <c r="AI1605">
        <f>VLOOKUP(G1605,Sku_Consolidated!A2:S957,19,FALSE)</f>
      </c>
      <c r="AJ1605">
        <f>VLOOKUP(G1605,Sku_Consolidated!A2:T957,20,FALSE)</f>
      </c>
    </row>
    <row r="1606" spans="1:36" x14ac:dyDescent="0.25">
      <c r="A1606">
        <v>2024</v>
      </c>
      <c r="B1606" t="s">
        <v>31</v>
      </c>
      <c r="C1606" t="s">
        <v>32</v>
      </c>
      <c r="D1606" t="s">
        <v>33</v>
      </c>
      <c r="E1606">
        <v>809</v>
      </c>
      <c r="F1606">
        <f>IF(IFERROR(VLOOKUP(E1606,Store_Showcase!B2:H144,{2}, FALSE), TRUE)=TRUE, IF(IFERROR(VLOOKUP(E1606,Store_SRP!B2:H110,{2}, FALSE), TRUE)=TRUE,VLOOKUP(E1606,Store_VAM!B2:H273,{2}, FALSE),VLOOKUP(E1606,Store_SRP!B2:H110,{2}, FALSE)), VLOOKUP(E1606,Store_Showcase!B2:H144,{2}, FALSE))</f>
      </c>
      <c r="G1606">
        <v>687771</v>
      </c>
      <c r="H1606" t="s">
        <v>1194</v>
      </c>
      <c r="I1606" s="8" t="s">
        <v>2627</v>
      </c>
      <c r="J1606" t="s">
        <v>493</v>
      </c>
      <c r="K1606" s="8">
        <f>IF(J1606="PCK", I1606, 0)</f>
      </c>
      <c r="L1606" s="8">
        <f>IF(J1606="KLS", I1606, IF(J1606="PCK", I1606*VLOOKUP(G1606,Sku_Consolidated!A2:U957,21, FALSE),I1606*VLOOKUP(G1606,Sku_Consolidated!A2:U957,21, FALSE)))</f>
      </c>
      <c r="M1606" s="8">
        <f>IF(J1606="PCS", I1606, 0)</f>
      </c>
      <c r="N1606" s="8" t="s">
        <v>3234</v>
      </c>
      <c r="O1606" s="8">
        <f>N1606 * VLOOKUP(E1606&amp;VLOOKUP(G1606,Sku_Consolidated!A2:Q957,17,FALSE),Sku_CommRate!A2:E1002, 5, FALSE)</f>
      </c>
      <c r="P1606" s="8">
        <f>N1606 - O1606</f>
      </c>
      <c r="Q1606">
        <f>VLOOKUP(G1606,Sku_Consolidated!A2:G957,7, FALSE)</f>
      </c>
      <c r="R1606">
        <f>IF(IFERROR(VLOOKUP(E1606,Store_Showcase!B2:H144,7, FALSE), TRUE)=TRUE, IF(IFERROR(VLOOKUP(E1606,Store_SRP!B2:H110,7, FALSE), TRUE)=TRUE,VLOOKUP(E1606,Store_VAM!B2:H273,7, FALSE),VLOOKUP(E1606,Store_SRP!B2:H110,7, FALSE)), VLOOKUP(E1606,Store_Showcase!B2:H144,7, FALSE))</f>
      </c>
      <c r="S1606">
        <f>IF(IFERROR(VLOOKUP(E1606,Store_Showcase!B2:I144,8, FALSE), TRUE)=TRUE, IF(IFERROR(VLOOKUP(E1606,Store_SRP!B2:I110,8, FALSE), TRUE)=TRUE,VLOOKUP(E1606,Store_VAM!B2:I273,8, FALSE),VLOOKUP(E1606,Store_SRP!B2:I110,8, FALSE)), VLOOKUP(E1606,Store_Showcase!B2:I144,8, FALSE))</f>
      </c>
      <c r="T1606">
        <f>VLOOKUP(G1606,Sku_Consolidated!A2:R957,18,FALSE)</f>
      </c>
      <c r="U1606">
        <v>4806532531533</v>
      </c>
      <c r="V1606">
        <f>IF(VLOOKUP(G1606,Sku_Consolidated!A2:S957,19,FALSE)="SHOWCASE", VLOOKUP(E1606,Store_Showcase!B2:L144,11, FALSE), IF(VLOOKUP(G1606,Sku_Consolidated!A2:S957,19,FALSE)="VAM",VLOOKUP(E1606,Store_VAM!B2:L273,11, FALSE),VLOOKUP(E1606,Store_SRP!B2:L110,11, FALSE)))</f>
      </c>
      <c r="W1606">
        <f>VLOOKUP(G1606,Sku_Consolidated!A2:W957,11,FALSE)</f>
      </c>
      <c r="X1606">
        <f>VLOOKUP(G1606,Sku_Consolidated!A2:H957,8,FALSE)</f>
      </c>
      <c r="Y1606">
        <f>VLOOKUP(G1606,Sku_Consolidated!A2:I957,9,FALSE)</f>
      </c>
      <c r="Z1606" t="s">
        <v>38</v>
      </c>
      <c r="AA1606">
        <f>VLOOKUP(G1606,Sku_Consolidated!A2:E957,5,FALSE)</f>
      </c>
      <c r="AB1606">
        <f>IF(VLOOKUP(G1606,Sku_Consolidated!A2:S957,19,FALSE)="SHOWCASE", VLOOKUP(E1606,Store_Showcase!B2:N144,13, FALSE), IF(VLOOKUP(G1606,Sku_Consolidated!A2:S957,19,FALSE)="VAM",VLOOKUP(E1606,Store_VAM!B2:N273,13, FALSE),VLOOKUP(E1606,Store_SRP!B2:N110,13, FALSE)))</f>
      </c>
      <c r="AC1606">
        <f>IF(IFERROR(AB1606,TRUE)=TRUE, "-","OK")</f>
      </c>
      <c r="AD1606" s="8" t="s">
        <v>3235</v>
      </c>
      <c r="AE1606" s="8" t="s">
        <v>3236</v>
      </c>
      <c r="AF1606">
        <f>IF(IFERROR(VLOOKUP(E1606,Store_Showcase!B2:H144,{5}, FALSE), TRUE)=TRUE, IF(IFERROR(VLOOKUP(E1606,Store_SRP!B2:H110,{5}, FALSE), TRUE)=TRUE,VLOOKUP(E1606,Store_VAM!B2:H273,{5}, FALSE),VLOOKUP(E1606,Store_SRP!B2:H110,{5}, FALSE)), VLOOKUP(E1606,Store_Showcase!B2:H144,{5}, FALSE))</f>
      </c>
      <c r="AG1606">
        <f>IF(IFERROR(VLOOKUP(E1606,Store_Showcase!B2:H144,{6}, FALSE), TRUE)=TRUE, IF(IFERROR(VLOOKUP(E1606,Store_SRP!B2:H110,{6}, FALSE), TRUE)=TRUE,VLOOKUP(E1606,Store_VAM!B2:H273,{6}, FALSE),VLOOKUP(E1606,Store_SRP!B2:H110,{6}, FALSE)), VLOOKUP(E1606,Store_Showcase!B2:H144,{6}, FALSE))</f>
      </c>
      <c r="AH1606">
        <f>VLOOKUP(G1606,Sku_Consolidated!A2:R957,18,FALSE)</f>
      </c>
      <c r="AI1606">
        <f>VLOOKUP(G1606,Sku_Consolidated!A2:S957,19,FALSE)</f>
      </c>
      <c r="AJ1606">
        <f>VLOOKUP(G1606,Sku_Consolidated!A2:T957,20,FALSE)</f>
      </c>
    </row>
    <row r="1607" spans="1:36" x14ac:dyDescent="0.25">
      <c r="A1607">
        <v>2024</v>
      </c>
      <c r="B1607" t="s">
        <v>31</v>
      </c>
      <c r="C1607" t="s">
        <v>32</v>
      </c>
      <c r="D1607" t="s">
        <v>33</v>
      </c>
      <c r="E1607">
        <v>416</v>
      </c>
      <c r="F1607">
        <f>IF(IFERROR(VLOOKUP(E1607,Store_Showcase!B2:H144,{2}, FALSE), TRUE)=TRUE, IF(IFERROR(VLOOKUP(E1607,Store_SRP!B2:H110,{2}, FALSE), TRUE)=TRUE,VLOOKUP(E1607,Store_VAM!B2:H273,{2}, FALSE),VLOOKUP(E1607,Store_SRP!B2:H110,{2}, FALSE)), VLOOKUP(E1607,Store_Showcase!B2:H144,{2}, FALSE))</f>
      </c>
      <c r="G1607">
        <v>687771</v>
      </c>
      <c r="H1607" t="s">
        <v>1194</v>
      </c>
      <c r="I1607" s="8" t="s">
        <v>2627</v>
      </c>
      <c r="J1607" t="s">
        <v>493</v>
      </c>
      <c r="K1607" s="8">
        <f>IF(J1607="PCK", I1607, 0)</f>
      </c>
      <c r="L1607" s="8">
        <f>IF(J1607="KLS", I1607, IF(J1607="PCK", I1607*VLOOKUP(G1607,Sku_Consolidated!A2:U957,21, FALSE),I1607*VLOOKUP(G1607,Sku_Consolidated!A2:U957,21, FALSE)))</f>
      </c>
      <c r="M1607" s="8">
        <f>IF(J1607="PCS", I1607, 0)</f>
      </c>
      <c r="N1607" s="8" t="s">
        <v>3234</v>
      </c>
      <c r="O1607" s="8">
        <f>N1607 * VLOOKUP(E1607&amp;VLOOKUP(G1607,Sku_Consolidated!A2:Q957,17,FALSE),Sku_CommRate!A2:E1002, 5, FALSE)</f>
      </c>
      <c r="P1607" s="8">
        <f>N1607 - O1607</f>
      </c>
      <c r="Q1607">
        <f>VLOOKUP(G1607,Sku_Consolidated!A2:G957,7, FALSE)</f>
      </c>
      <c r="R1607">
        <f>IF(IFERROR(VLOOKUP(E1607,Store_Showcase!B2:H144,7, FALSE), TRUE)=TRUE, IF(IFERROR(VLOOKUP(E1607,Store_SRP!B2:H110,7, FALSE), TRUE)=TRUE,VLOOKUP(E1607,Store_VAM!B2:H273,7, FALSE),VLOOKUP(E1607,Store_SRP!B2:H110,7, FALSE)), VLOOKUP(E1607,Store_Showcase!B2:H144,7, FALSE))</f>
      </c>
      <c r="S1607">
        <f>IF(IFERROR(VLOOKUP(E1607,Store_Showcase!B2:I144,8, FALSE), TRUE)=TRUE, IF(IFERROR(VLOOKUP(E1607,Store_SRP!B2:I110,8, FALSE), TRUE)=TRUE,VLOOKUP(E1607,Store_VAM!B2:I273,8, FALSE),VLOOKUP(E1607,Store_SRP!B2:I110,8, FALSE)), VLOOKUP(E1607,Store_Showcase!B2:I144,8, FALSE))</f>
      </c>
      <c r="T1607">
        <f>VLOOKUP(G1607,Sku_Consolidated!A2:R957,18,FALSE)</f>
      </c>
      <c r="U1607">
        <v>4806532531533</v>
      </c>
      <c r="V1607">
        <f>IF(VLOOKUP(G1607,Sku_Consolidated!A2:S957,19,FALSE)="SHOWCASE", VLOOKUP(E1607,Store_Showcase!B2:L144,11, FALSE), IF(VLOOKUP(G1607,Sku_Consolidated!A2:S957,19,FALSE)="VAM",VLOOKUP(E1607,Store_VAM!B2:L273,11, FALSE),VLOOKUP(E1607,Store_SRP!B2:L110,11, FALSE)))</f>
      </c>
      <c r="W1607">
        <f>VLOOKUP(G1607,Sku_Consolidated!A2:W957,11,FALSE)</f>
      </c>
      <c r="X1607">
        <f>VLOOKUP(G1607,Sku_Consolidated!A2:H957,8,FALSE)</f>
      </c>
      <c r="Y1607">
        <f>VLOOKUP(G1607,Sku_Consolidated!A2:I957,9,FALSE)</f>
      </c>
      <c r="Z1607" t="s">
        <v>38</v>
      </c>
      <c r="AA1607">
        <f>VLOOKUP(G1607,Sku_Consolidated!A2:E957,5,FALSE)</f>
      </c>
      <c r="AB1607">
        <f>IF(VLOOKUP(G1607,Sku_Consolidated!A2:S957,19,FALSE)="SHOWCASE", VLOOKUP(E1607,Store_Showcase!B2:N144,13, FALSE), IF(VLOOKUP(G1607,Sku_Consolidated!A2:S957,19,FALSE)="VAM",VLOOKUP(E1607,Store_VAM!B2:N273,13, FALSE),VLOOKUP(E1607,Store_SRP!B2:N110,13, FALSE)))</f>
      </c>
      <c r="AC1607">
        <f>IF(IFERROR(AB1607,TRUE)=TRUE, "-","OK")</f>
      </c>
      <c r="AD1607" s="8" t="s">
        <v>3235</v>
      </c>
      <c r="AE1607" s="8" t="s">
        <v>3236</v>
      </c>
      <c r="AF1607">
        <f>IF(IFERROR(VLOOKUP(E1607,Store_Showcase!B2:H144,{5}, FALSE), TRUE)=TRUE, IF(IFERROR(VLOOKUP(E1607,Store_SRP!B2:H110,{5}, FALSE), TRUE)=TRUE,VLOOKUP(E1607,Store_VAM!B2:H273,{5}, FALSE),VLOOKUP(E1607,Store_SRP!B2:H110,{5}, FALSE)), VLOOKUP(E1607,Store_Showcase!B2:H144,{5}, FALSE))</f>
      </c>
      <c r="AG1607">
        <f>IF(IFERROR(VLOOKUP(E1607,Store_Showcase!B2:H144,{6}, FALSE), TRUE)=TRUE, IF(IFERROR(VLOOKUP(E1607,Store_SRP!B2:H110,{6}, FALSE), TRUE)=TRUE,VLOOKUP(E1607,Store_VAM!B2:H273,{6}, FALSE),VLOOKUP(E1607,Store_SRP!B2:H110,{6}, FALSE)), VLOOKUP(E1607,Store_Showcase!B2:H144,{6}, FALSE))</f>
      </c>
      <c r="AH1607">
        <f>VLOOKUP(G1607,Sku_Consolidated!A2:R957,18,FALSE)</f>
      </c>
      <c r="AI1607">
        <f>VLOOKUP(G1607,Sku_Consolidated!A2:S957,19,FALSE)</f>
      </c>
      <c r="AJ1607">
        <f>VLOOKUP(G1607,Sku_Consolidated!A2:T957,20,FALSE)</f>
      </c>
    </row>
    <row r="1608" spans="1:36" x14ac:dyDescent="0.25">
      <c r="A1608">
        <v>2024</v>
      </c>
      <c r="B1608" t="s">
        <v>31</v>
      </c>
      <c r="C1608" t="s">
        <v>32</v>
      </c>
      <c r="D1608" t="s">
        <v>33</v>
      </c>
      <c r="E1608">
        <v>447</v>
      </c>
      <c r="F1608">
        <f>IF(IFERROR(VLOOKUP(E1608,Store_Showcase!B2:H144,{2}, FALSE), TRUE)=TRUE, IF(IFERROR(VLOOKUP(E1608,Store_SRP!B2:H110,{2}, FALSE), TRUE)=TRUE,VLOOKUP(E1608,Store_VAM!B2:H273,{2}, FALSE),VLOOKUP(E1608,Store_SRP!B2:H110,{2}, FALSE)), VLOOKUP(E1608,Store_Showcase!B2:H144,{2}, FALSE))</f>
      </c>
      <c r="G1608">
        <v>687771</v>
      </c>
      <c r="H1608" t="s">
        <v>1194</v>
      </c>
      <c r="I1608" s="8" t="s">
        <v>2627</v>
      </c>
      <c r="J1608" t="s">
        <v>493</v>
      </c>
      <c r="K1608" s="8">
        <f>IF(J1608="PCK", I1608, 0)</f>
      </c>
      <c r="L1608" s="8">
        <f>IF(J1608="KLS", I1608, IF(J1608="PCK", I1608*VLOOKUP(G1608,Sku_Consolidated!A2:U957,21, FALSE),I1608*VLOOKUP(G1608,Sku_Consolidated!A2:U957,21, FALSE)))</f>
      </c>
      <c r="M1608" s="8">
        <f>IF(J1608="PCS", I1608, 0)</f>
      </c>
      <c r="N1608" s="8" t="s">
        <v>3234</v>
      </c>
      <c r="O1608" s="8">
        <f>N1608 * VLOOKUP(E1608&amp;VLOOKUP(G1608,Sku_Consolidated!A2:Q957,17,FALSE),Sku_CommRate!A2:E1002, 5, FALSE)</f>
      </c>
      <c r="P1608" s="8">
        <f>N1608 - O1608</f>
      </c>
      <c r="Q1608">
        <f>VLOOKUP(G1608,Sku_Consolidated!A2:G957,7, FALSE)</f>
      </c>
      <c r="R1608">
        <f>IF(IFERROR(VLOOKUP(E1608,Store_Showcase!B2:H144,7, FALSE), TRUE)=TRUE, IF(IFERROR(VLOOKUP(E1608,Store_SRP!B2:H110,7, FALSE), TRUE)=TRUE,VLOOKUP(E1608,Store_VAM!B2:H273,7, FALSE),VLOOKUP(E1608,Store_SRP!B2:H110,7, FALSE)), VLOOKUP(E1608,Store_Showcase!B2:H144,7, FALSE))</f>
      </c>
      <c r="S1608">
        <f>IF(IFERROR(VLOOKUP(E1608,Store_Showcase!B2:I144,8, FALSE), TRUE)=TRUE, IF(IFERROR(VLOOKUP(E1608,Store_SRP!B2:I110,8, FALSE), TRUE)=TRUE,VLOOKUP(E1608,Store_VAM!B2:I273,8, FALSE),VLOOKUP(E1608,Store_SRP!B2:I110,8, FALSE)), VLOOKUP(E1608,Store_Showcase!B2:I144,8, FALSE))</f>
      </c>
      <c r="T1608">
        <f>VLOOKUP(G1608,Sku_Consolidated!A2:R957,18,FALSE)</f>
      </c>
      <c r="U1608">
        <v>4806532531533</v>
      </c>
      <c r="V1608">
        <f>IF(VLOOKUP(G1608,Sku_Consolidated!A2:S957,19,FALSE)="SHOWCASE", VLOOKUP(E1608,Store_Showcase!B2:L144,11, FALSE), IF(VLOOKUP(G1608,Sku_Consolidated!A2:S957,19,FALSE)="VAM",VLOOKUP(E1608,Store_VAM!B2:L273,11, FALSE),VLOOKUP(E1608,Store_SRP!B2:L110,11, FALSE)))</f>
      </c>
      <c r="W1608">
        <f>VLOOKUP(G1608,Sku_Consolidated!A2:W957,11,FALSE)</f>
      </c>
      <c r="X1608">
        <f>VLOOKUP(G1608,Sku_Consolidated!A2:H957,8,FALSE)</f>
      </c>
      <c r="Y1608">
        <f>VLOOKUP(G1608,Sku_Consolidated!A2:I957,9,FALSE)</f>
      </c>
      <c r="Z1608" t="s">
        <v>38</v>
      </c>
      <c r="AA1608">
        <f>VLOOKUP(G1608,Sku_Consolidated!A2:E957,5,FALSE)</f>
      </c>
      <c r="AB1608">
        <f>IF(VLOOKUP(G1608,Sku_Consolidated!A2:S957,19,FALSE)="SHOWCASE", VLOOKUP(E1608,Store_Showcase!B2:N144,13, FALSE), IF(VLOOKUP(G1608,Sku_Consolidated!A2:S957,19,FALSE)="VAM",VLOOKUP(E1608,Store_VAM!B2:N273,13, FALSE),VLOOKUP(E1608,Store_SRP!B2:N110,13, FALSE)))</f>
      </c>
      <c r="AC1608">
        <f>IF(IFERROR(AB1608,TRUE)=TRUE, "-","OK")</f>
      </c>
      <c r="AD1608" s="8" t="s">
        <v>3235</v>
      </c>
      <c r="AE1608" s="8" t="s">
        <v>3236</v>
      </c>
      <c r="AF1608">
        <f>IF(IFERROR(VLOOKUP(E1608,Store_Showcase!B2:H144,{5}, FALSE), TRUE)=TRUE, IF(IFERROR(VLOOKUP(E1608,Store_SRP!B2:H110,{5}, FALSE), TRUE)=TRUE,VLOOKUP(E1608,Store_VAM!B2:H273,{5}, FALSE),VLOOKUP(E1608,Store_SRP!B2:H110,{5}, FALSE)), VLOOKUP(E1608,Store_Showcase!B2:H144,{5}, FALSE))</f>
      </c>
      <c r="AG1608">
        <f>IF(IFERROR(VLOOKUP(E1608,Store_Showcase!B2:H144,{6}, FALSE), TRUE)=TRUE, IF(IFERROR(VLOOKUP(E1608,Store_SRP!B2:H110,{6}, FALSE), TRUE)=TRUE,VLOOKUP(E1608,Store_VAM!B2:H273,{6}, FALSE),VLOOKUP(E1608,Store_SRP!B2:H110,{6}, FALSE)), VLOOKUP(E1608,Store_Showcase!B2:H144,{6}, FALSE))</f>
      </c>
      <c r="AH1608">
        <f>VLOOKUP(G1608,Sku_Consolidated!A2:R957,18,FALSE)</f>
      </c>
      <c r="AI1608">
        <f>VLOOKUP(G1608,Sku_Consolidated!A2:S957,19,FALSE)</f>
      </c>
      <c r="AJ1608">
        <f>VLOOKUP(G1608,Sku_Consolidated!A2:T957,20,FALSE)</f>
      </c>
    </row>
    <row r="1609" spans="1:36" x14ac:dyDescent="0.25">
      <c r="A1609">
        <v>2024</v>
      </c>
      <c r="B1609" t="s">
        <v>31</v>
      </c>
      <c r="C1609" t="s">
        <v>32</v>
      </c>
      <c r="D1609" t="s">
        <v>33</v>
      </c>
      <c r="E1609">
        <v>478</v>
      </c>
      <c r="F1609">
        <f>IF(IFERROR(VLOOKUP(E1609,Store_Showcase!B2:H144,{2}, FALSE), TRUE)=TRUE, IF(IFERROR(VLOOKUP(E1609,Store_SRP!B2:H110,{2}, FALSE), TRUE)=TRUE,VLOOKUP(E1609,Store_VAM!B2:H273,{2}, FALSE),VLOOKUP(E1609,Store_SRP!B2:H110,{2}, FALSE)), VLOOKUP(E1609,Store_Showcase!B2:H144,{2}, FALSE))</f>
      </c>
      <c r="G1609">
        <v>687771</v>
      </c>
      <c r="H1609" t="s">
        <v>1194</v>
      </c>
      <c r="I1609" s="8" t="s">
        <v>2627</v>
      </c>
      <c r="J1609" t="s">
        <v>493</v>
      </c>
      <c r="K1609" s="8">
        <f>IF(J1609="PCK", I1609, 0)</f>
      </c>
      <c r="L1609" s="8">
        <f>IF(J1609="KLS", I1609, IF(J1609="PCK", I1609*VLOOKUP(G1609,Sku_Consolidated!A2:U957,21, FALSE),I1609*VLOOKUP(G1609,Sku_Consolidated!A2:U957,21, FALSE)))</f>
      </c>
      <c r="M1609" s="8">
        <f>IF(J1609="PCS", I1609, 0)</f>
      </c>
      <c r="N1609" s="8" t="s">
        <v>3234</v>
      </c>
      <c r="O1609" s="8">
        <f>N1609 * VLOOKUP(E1609&amp;VLOOKUP(G1609,Sku_Consolidated!A2:Q957,17,FALSE),Sku_CommRate!A2:E1002, 5, FALSE)</f>
      </c>
      <c r="P1609" s="8">
        <f>N1609 - O1609</f>
      </c>
      <c r="Q1609">
        <f>VLOOKUP(G1609,Sku_Consolidated!A2:G957,7, FALSE)</f>
      </c>
      <c r="R1609">
        <f>IF(IFERROR(VLOOKUP(E1609,Store_Showcase!B2:H144,7, FALSE), TRUE)=TRUE, IF(IFERROR(VLOOKUP(E1609,Store_SRP!B2:H110,7, FALSE), TRUE)=TRUE,VLOOKUP(E1609,Store_VAM!B2:H273,7, FALSE),VLOOKUP(E1609,Store_SRP!B2:H110,7, FALSE)), VLOOKUP(E1609,Store_Showcase!B2:H144,7, FALSE))</f>
      </c>
      <c r="S1609">
        <f>IF(IFERROR(VLOOKUP(E1609,Store_Showcase!B2:I144,8, FALSE), TRUE)=TRUE, IF(IFERROR(VLOOKUP(E1609,Store_SRP!B2:I110,8, FALSE), TRUE)=TRUE,VLOOKUP(E1609,Store_VAM!B2:I273,8, FALSE),VLOOKUP(E1609,Store_SRP!B2:I110,8, FALSE)), VLOOKUP(E1609,Store_Showcase!B2:I144,8, FALSE))</f>
      </c>
      <c r="T1609">
        <f>VLOOKUP(G1609,Sku_Consolidated!A2:R957,18,FALSE)</f>
      </c>
      <c r="U1609">
        <v>4806532531533</v>
      </c>
      <c r="V1609">
        <f>IF(VLOOKUP(G1609,Sku_Consolidated!A2:S957,19,FALSE)="SHOWCASE", VLOOKUP(E1609,Store_Showcase!B2:L144,11, FALSE), IF(VLOOKUP(G1609,Sku_Consolidated!A2:S957,19,FALSE)="VAM",VLOOKUP(E1609,Store_VAM!B2:L273,11, FALSE),VLOOKUP(E1609,Store_SRP!B2:L110,11, FALSE)))</f>
      </c>
      <c r="W1609">
        <f>VLOOKUP(G1609,Sku_Consolidated!A2:W957,11,FALSE)</f>
      </c>
      <c r="X1609">
        <f>VLOOKUP(G1609,Sku_Consolidated!A2:H957,8,FALSE)</f>
      </c>
      <c r="Y1609">
        <f>VLOOKUP(G1609,Sku_Consolidated!A2:I957,9,FALSE)</f>
      </c>
      <c r="Z1609" t="s">
        <v>38</v>
      </c>
      <c r="AA1609">
        <f>VLOOKUP(G1609,Sku_Consolidated!A2:E957,5,FALSE)</f>
      </c>
      <c r="AB1609">
        <f>IF(VLOOKUP(G1609,Sku_Consolidated!A2:S957,19,FALSE)="SHOWCASE", VLOOKUP(E1609,Store_Showcase!B2:N144,13, FALSE), IF(VLOOKUP(G1609,Sku_Consolidated!A2:S957,19,FALSE)="VAM",VLOOKUP(E1609,Store_VAM!B2:N273,13, FALSE),VLOOKUP(E1609,Store_SRP!B2:N110,13, FALSE)))</f>
      </c>
      <c r="AC1609">
        <f>IF(IFERROR(AB1609,TRUE)=TRUE, "-","OK")</f>
      </c>
      <c r="AD1609" s="8" t="s">
        <v>3235</v>
      </c>
      <c r="AE1609" s="8" t="s">
        <v>3236</v>
      </c>
      <c r="AF1609">
        <f>IF(IFERROR(VLOOKUP(E1609,Store_Showcase!B2:H144,{5}, FALSE), TRUE)=TRUE, IF(IFERROR(VLOOKUP(E1609,Store_SRP!B2:H110,{5}, FALSE), TRUE)=TRUE,VLOOKUP(E1609,Store_VAM!B2:H273,{5}, FALSE),VLOOKUP(E1609,Store_SRP!B2:H110,{5}, FALSE)), VLOOKUP(E1609,Store_Showcase!B2:H144,{5}, FALSE))</f>
      </c>
      <c r="AG1609">
        <f>IF(IFERROR(VLOOKUP(E1609,Store_Showcase!B2:H144,{6}, FALSE), TRUE)=TRUE, IF(IFERROR(VLOOKUP(E1609,Store_SRP!B2:H110,{6}, FALSE), TRUE)=TRUE,VLOOKUP(E1609,Store_VAM!B2:H273,{6}, FALSE),VLOOKUP(E1609,Store_SRP!B2:H110,{6}, FALSE)), VLOOKUP(E1609,Store_Showcase!B2:H144,{6}, FALSE))</f>
      </c>
      <c r="AH1609">
        <f>VLOOKUP(G1609,Sku_Consolidated!A2:R957,18,FALSE)</f>
      </c>
      <c r="AI1609">
        <f>VLOOKUP(G1609,Sku_Consolidated!A2:S957,19,FALSE)</f>
      </c>
      <c r="AJ1609">
        <f>VLOOKUP(G1609,Sku_Consolidated!A2:T957,20,FALSE)</f>
      </c>
    </row>
    <row r="1610" spans="1:36" x14ac:dyDescent="0.25">
      <c r="A1610">
        <v>2024</v>
      </c>
      <c r="B1610" t="s">
        <v>31</v>
      </c>
      <c r="C1610" t="s">
        <v>32</v>
      </c>
      <c r="D1610" t="s">
        <v>33</v>
      </c>
      <c r="E1610">
        <v>471</v>
      </c>
      <c r="F1610">
        <f>IF(IFERROR(VLOOKUP(E1610,Store_Showcase!B2:H144,{2}, FALSE), TRUE)=TRUE, IF(IFERROR(VLOOKUP(E1610,Store_SRP!B2:H110,{2}, FALSE), TRUE)=TRUE,VLOOKUP(E1610,Store_VAM!B2:H273,{2}, FALSE),VLOOKUP(E1610,Store_SRP!B2:H110,{2}, FALSE)), VLOOKUP(E1610,Store_Showcase!B2:H144,{2}, FALSE))</f>
      </c>
      <c r="G1610">
        <v>687771</v>
      </c>
      <c r="H1610" t="s">
        <v>1194</v>
      </c>
      <c r="I1610" s="8" t="s">
        <v>2627</v>
      </c>
      <c r="J1610" t="s">
        <v>493</v>
      </c>
      <c r="K1610" s="8">
        <f>IF(J1610="PCK", I1610, 0)</f>
      </c>
      <c r="L1610" s="8">
        <f>IF(J1610="KLS", I1610, IF(J1610="PCK", I1610*VLOOKUP(G1610,Sku_Consolidated!A2:U957,21, FALSE),I1610*VLOOKUP(G1610,Sku_Consolidated!A2:U957,21, FALSE)))</f>
      </c>
      <c r="M1610" s="8">
        <f>IF(J1610="PCS", I1610, 0)</f>
      </c>
      <c r="N1610" s="8" t="s">
        <v>3234</v>
      </c>
      <c r="O1610" s="8">
        <f>N1610 * VLOOKUP(E1610&amp;VLOOKUP(G1610,Sku_Consolidated!A2:Q957,17,FALSE),Sku_CommRate!A2:E1002, 5, FALSE)</f>
      </c>
      <c r="P1610" s="8">
        <f>N1610 - O1610</f>
      </c>
      <c r="Q1610">
        <f>VLOOKUP(G1610,Sku_Consolidated!A2:G957,7, FALSE)</f>
      </c>
      <c r="R1610">
        <f>IF(IFERROR(VLOOKUP(E1610,Store_Showcase!B2:H144,7, FALSE), TRUE)=TRUE, IF(IFERROR(VLOOKUP(E1610,Store_SRP!B2:H110,7, FALSE), TRUE)=TRUE,VLOOKUP(E1610,Store_VAM!B2:H273,7, FALSE),VLOOKUP(E1610,Store_SRP!B2:H110,7, FALSE)), VLOOKUP(E1610,Store_Showcase!B2:H144,7, FALSE))</f>
      </c>
      <c r="S1610">
        <f>IF(IFERROR(VLOOKUP(E1610,Store_Showcase!B2:I144,8, FALSE), TRUE)=TRUE, IF(IFERROR(VLOOKUP(E1610,Store_SRP!B2:I110,8, FALSE), TRUE)=TRUE,VLOOKUP(E1610,Store_VAM!B2:I273,8, FALSE),VLOOKUP(E1610,Store_SRP!B2:I110,8, FALSE)), VLOOKUP(E1610,Store_Showcase!B2:I144,8, FALSE))</f>
      </c>
      <c r="T1610">
        <f>VLOOKUP(G1610,Sku_Consolidated!A2:R957,18,FALSE)</f>
      </c>
      <c r="U1610">
        <v>4806532531533</v>
      </c>
      <c r="V1610">
        <f>IF(VLOOKUP(G1610,Sku_Consolidated!A2:S957,19,FALSE)="SHOWCASE", VLOOKUP(E1610,Store_Showcase!B2:L144,11, FALSE), IF(VLOOKUP(G1610,Sku_Consolidated!A2:S957,19,FALSE)="VAM",VLOOKUP(E1610,Store_VAM!B2:L273,11, FALSE),VLOOKUP(E1610,Store_SRP!B2:L110,11, FALSE)))</f>
      </c>
      <c r="W1610">
        <f>VLOOKUP(G1610,Sku_Consolidated!A2:W957,11,FALSE)</f>
      </c>
      <c r="X1610">
        <f>VLOOKUP(G1610,Sku_Consolidated!A2:H957,8,FALSE)</f>
      </c>
      <c r="Y1610">
        <f>VLOOKUP(G1610,Sku_Consolidated!A2:I957,9,FALSE)</f>
      </c>
      <c r="Z1610" t="s">
        <v>38</v>
      </c>
      <c r="AA1610">
        <f>VLOOKUP(G1610,Sku_Consolidated!A2:E957,5,FALSE)</f>
      </c>
      <c r="AB1610">
        <f>IF(VLOOKUP(G1610,Sku_Consolidated!A2:S957,19,FALSE)="SHOWCASE", VLOOKUP(E1610,Store_Showcase!B2:N144,13, FALSE), IF(VLOOKUP(G1610,Sku_Consolidated!A2:S957,19,FALSE)="VAM",VLOOKUP(E1610,Store_VAM!B2:N273,13, FALSE),VLOOKUP(E1610,Store_SRP!B2:N110,13, FALSE)))</f>
      </c>
      <c r="AC1610">
        <f>IF(IFERROR(AB1610,TRUE)=TRUE, "-","OK")</f>
      </c>
      <c r="AD1610" s="8" t="s">
        <v>3235</v>
      </c>
      <c r="AE1610" s="8" t="s">
        <v>3236</v>
      </c>
      <c r="AF1610">
        <f>IF(IFERROR(VLOOKUP(E1610,Store_Showcase!B2:H144,{5}, FALSE), TRUE)=TRUE, IF(IFERROR(VLOOKUP(E1610,Store_SRP!B2:H110,{5}, FALSE), TRUE)=TRUE,VLOOKUP(E1610,Store_VAM!B2:H273,{5}, FALSE),VLOOKUP(E1610,Store_SRP!B2:H110,{5}, FALSE)), VLOOKUP(E1610,Store_Showcase!B2:H144,{5}, FALSE))</f>
      </c>
      <c r="AG1610">
        <f>IF(IFERROR(VLOOKUP(E1610,Store_Showcase!B2:H144,{6}, FALSE), TRUE)=TRUE, IF(IFERROR(VLOOKUP(E1610,Store_SRP!B2:H110,{6}, FALSE), TRUE)=TRUE,VLOOKUP(E1610,Store_VAM!B2:H273,{6}, FALSE),VLOOKUP(E1610,Store_SRP!B2:H110,{6}, FALSE)), VLOOKUP(E1610,Store_Showcase!B2:H144,{6}, FALSE))</f>
      </c>
      <c r="AH1610">
        <f>VLOOKUP(G1610,Sku_Consolidated!A2:R957,18,FALSE)</f>
      </c>
      <c r="AI1610">
        <f>VLOOKUP(G1610,Sku_Consolidated!A2:S957,19,FALSE)</f>
      </c>
      <c r="AJ1610">
        <f>VLOOKUP(G1610,Sku_Consolidated!A2:T957,20,FALSE)</f>
      </c>
    </row>
    <row r="1611" spans="1:36" x14ac:dyDescent="0.25">
      <c r="A1611">
        <v>2024</v>
      </c>
      <c r="B1611" t="s">
        <v>31</v>
      </c>
      <c r="C1611" t="s">
        <v>32</v>
      </c>
      <c r="D1611" t="s">
        <v>33</v>
      </c>
      <c r="E1611">
        <v>223</v>
      </c>
      <c r="F1611">
        <f>IF(IFERROR(VLOOKUP(E1611,Store_Showcase!B2:H144,{2}, FALSE), TRUE)=TRUE, IF(IFERROR(VLOOKUP(E1611,Store_SRP!B2:H110,{2}, FALSE), TRUE)=TRUE,VLOOKUP(E1611,Store_VAM!B2:H273,{2}, FALSE),VLOOKUP(E1611,Store_SRP!B2:H110,{2}, FALSE)), VLOOKUP(E1611,Store_Showcase!B2:H144,{2}, FALSE))</f>
      </c>
      <c r="G1611">
        <v>687771</v>
      </c>
      <c r="H1611" t="s">
        <v>1194</v>
      </c>
      <c r="I1611" s="8" t="s">
        <v>2627</v>
      </c>
      <c r="J1611" t="s">
        <v>493</v>
      </c>
      <c r="K1611" s="8">
        <f>IF(J1611="PCK", I1611, 0)</f>
      </c>
      <c r="L1611" s="8">
        <f>IF(J1611="KLS", I1611, IF(J1611="PCK", I1611*VLOOKUP(G1611,Sku_Consolidated!A2:U957,21, FALSE),I1611*VLOOKUP(G1611,Sku_Consolidated!A2:U957,21, FALSE)))</f>
      </c>
      <c r="M1611" s="8">
        <f>IF(J1611="PCS", I1611, 0)</f>
      </c>
      <c r="N1611" s="8" t="s">
        <v>3234</v>
      </c>
      <c r="O1611" s="8">
        <f>N1611 * VLOOKUP(E1611&amp;VLOOKUP(G1611,Sku_Consolidated!A2:Q957,17,FALSE),Sku_CommRate!A2:E1002, 5, FALSE)</f>
      </c>
      <c r="P1611" s="8">
        <f>N1611 - O1611</f>
      </c>
      <c r="Q1611">
        <f>VLOOKUP(G1611,Sku_Consolidated!A2:G957,7, FALSE)</f>
      </c>
      <c r="R1611">
        <f>IF(IFERROR(VLOOKUP(E1611,Store_Showcase!B2:H144,7, FALSE), TRUE)=TRUE, IF(IFERROR(VLOOKUP(E1611,Store_SRP!B2:H110,7, FALSE), TRUE)=TRUE,VLOOKUP(E1611,Store_VAM!B2:H273,7, FALSE),VLOOKUP(E1611,Store_SRP!B2:H110,7, FALSE)), VLOOKUP(E1611,Store_Showcase!B2:H144,7, FALSE))</f>
      </c>
      <c r="S1611">
        <f>IF(IFERROR(VLOOKUP(E1611,Store_Showcase!B2:I144,8, FALSE), TRUE)=TRUE, IF(IFERROR(VLOOKUP(E1611,Store_SRP!B2:I110,8, FALSE), TRUE)=TRUE,VLOOKUP(E1611,Store_VAM!B2:I273,8, FALSE),VLOOKUP(E1611,Store_SRP!B2:I110,8, FALSE)), VLOOKUP(E1611,Store_Showcase!B2:I144,8, FALSE))</f>
      </c>
      <c r="T1611">
        <f>VLOOKUP(G1611,Sku_Consolidated!A2:R957,18,FALSE)</f>
      </c>
      <c r="U1611">
        <v>4806532531533</v>
      </c>
      <c r="V1611">
        <f>IF(VLOOKUP(G1611,Sku_Consolidated!A2:S957,19,FALSE)="SHOWCASE", VLOOKUP(E1611,Store_Showcase!B2:L144,11, FALSE), IF(VLOOKUP(G1611,Sku_Consolidated!A2:S957,19,FALSE)="VAM",VLOOKUP(E1611,Store_VAM!B2:L273,11, FALSE),VLOOKUP(E1611,Store_SRP!B2:L110,11, FALSE)))</f>
      </c>
      <c r="W1611">
        <f>VLOOKUP(G1611,Sku_Consolidated!A2:W957,11,FALSE)</f>
      </c>
      <c r="X1611">
        <f>VLOOKUP(G1611,Sku_Consolidated!A2:H957,8,FALSE)</f>
      </c>
      <c r="Y1611">
        <f>VLOOKUP(G1611,Sku_Consolidated!A2:I957,9,FALSE)</f>
      </c>
      <c r="Z1611" t="s">
        <v>38</v>
      </c>
      <c r="AA1611">
        <f>VLOOKUP(G1611,Sku_Consolidated!A2:E957,5,FALSE)</f>
      </c>
      <c r="AB1611">
        <f>IF(VLOOKUP(G1611,Sku_Consolidated!A2:S957,19,FALSE)="SHOWCASE", VLOOKUP(E1611,Store_Showcase!B2:N144,13, FALSE), IF(VLOOKUP(G1611,Sku_Consolidated!A2:S957,19,FALSE)="VAM",VLOOKUP(E1611,Store_VAM!B2:N273,13, FALSE),VLOOKUP(E1611,Store_SRP!B2:N110,13, FALSE)))</f>
      </c>
      <c r="AC1611">
        <f>IF(IFERROR(AB1611,TRUE)=TRUE, "-","OK")</f>
      </c>
      <c r="AD1611" s="8" t="s">
        <v>3235</v>
      </c>
      <c r="AE1611" s="8" t="s">
        <v>3236</v>
      </c>
      <c r="AF1611">
        <f>IF(IFERROR(VLOOKUP(E1611,Store_Showcase!B2:H144,{5}, FALSE), TRUE)=TRUE, IF(IFERROR(VLOOKUP(E1611,Store_SRP!B2:H110,{5}, FALSE), TRUE)=TRUE,VLOOKUP(E1611,Store_VAM!B2:H273,{5}, FALSE),VLOOKUP(E1611,Store_SRP!B2:H110,{5}, FALSE)), VLOOKUP(E1611,Store_Showcase!B2:H144,{5}, FALSE))</f>
      </c>
      <c r="AG1611">
        <f>IF(IFERROR(VLOOKUP(E1611,Store_Showcase!B2:H144,{6}, FALSE), TRUE)=TRUE, IF(IFERROR(VLOOKUP(E1611,Store_SRP!B2:H110,{6}, FALSE), TRUE)=TRUE,VLOOKUP(E1611,Store_VAM!B2:H273,{6}, FALSE),VLOOKUP(E1611,Store_SRP!B2:H110,{6}, FALSE)), VLOOKUP(E1611,Store_Showcase!B2:H144,{6}, FALSE))</f>
      </c>
      <c r="AH1611">
        <f>VLOOKUP(G1611,Sku_Consolidated!A2:R957,18,FALSE)</f>
      </c>
      <c r="AI1611">
        <f>VLOOKUP(G1611,Sku_Consolidated!A2:S957,19,FALSE)</f>
      </c>
      <c r="AJ1611">
        <f>VLOOKUP(G1611,Sku_Consolidated!A2:T957,20,FALSE)</f>
      </c>
    </row>
    <row r="1612" spans="1:36" x14ac:dyDescent="0.25">
      <c r="A1612">
        <v>2024</v>
      </c>
      <c r="B1612" t="s">
        <v>31</v>
      </c>
      <c r="C1612" t="s">
        <v>32</v>
      </c>
      <c r="D1612" t="s">
        <v>33</v>
      </c>
      <c r="E1612">
        <v>251</v>
      </c>
      <c r="F1612">
        <f>IF(IFERROR(VLOOKUP(E1612,Store_Showcase!B2:H144,{2}, FALSE), TRUE)=TRUE, IF(IFERROR(VLOOKUP(E1612,Store_SRP!B2:H110,{2}, FALSE), TRUE)=TRUE,VLOOKUP(E1612,Store_VAM!B2:H273,{2}, FALSE),VLOOKUP(E1612,Store_SRP!B2:H110,{2}, FALSE)), VLOOKUP(E1612,Store_Showcase!B2:H144,{2}, FALSE))</f>
      </c>
      <c r="G1612">
        <v>687771</v>
      </c>
      <c r="H1612" t="s">
        <v>1194</v>
      </c>
      <c r="I1612" s="8" t="s">
        <v>2627</v>
      </c>
      <c r="J1612" t="s">
        <v>493</v>
      </c>
      <c r="K1612" s="8">
        <f>IF(J1612="PCK", I1612, 0)</f>
      </c>
      <c r="L1612" s="8">
        <f>IF(J1612="KLS", I1612, IF(J1612="PCK", I1612*VLOOKUP(G1612,Sku_Consolidated!A2:U957,21, FALSE),I1612*VLOOKUP(G1612,Sku_Consolidated!A2:U957,21, FALSE)))</f>
      </c>
      <c r="M1612" s="8">
        <f>IF(J1612="PCS", I1612, 0)</f>
      </c>
      <c r="N1612" s="8" t="s">
        <v>3234</v>
      </c>
      <c r="O1612" s="8">
        <f>N1612 * VLOOKUP(E1612&amp;VLOOKUP(G1612,Sku_Consolidated!A2:Q957,17,FALSE),Sku_CommRate!A2:E1002, 5, FALSE)</f>
      </c>
      <c r="P1612" s="8">
        <f>N1612 - O1612</f>
      </c>
      <c r="Q1612">
        <f>VLOOKUP(G1612,Sku_Consolidated!A2:G957,7, FALSE)</f>
      </c>
      <c r="R1612">
        <f>IF(IFERROR(VLOOKUP(E1612,Store_Showcase!B2:H144,7, FALSE), TRUE)=TRUE, IF(IFERROR(VLOOKUP(E1612,Store_SRP!B2:H110,7, FALSE), TRUE)=TRUE,VLOOKUP(E1612,Store_VAM!B2:H273,7, FALSE),VLOOKUP(E1612,Store_SRP!B2:H110,7, FALSE)), VLOOKUP(E1612,Store_Showcase!B2:H144,7, FALSE))</f>
      </c>
      <c r="S1612">
        <f>IF(IFERROR(VLOOKUP(E1612,Store_Showcase!B2:I144,8, FALSE), TRUE)=TRUE, IF(IFERROR(VLOOKUP(E1612,Store_SRP!B2:I110,8, FALSE), TRUE)=TRUE,VLOOKUP(E1612,Store_VAM!B2:I273,8, FALSE),VLOOKUP(E1612,Store_SRP!B2:I110,8, FALSE)), VLOOKUP(E1612,Store_Showcase!B2:I144,8, FALSE))</f>
      </c>
      <c r="T1612">
        <f>VLOOKUP(G1612,Sku_Consolidated!A2:R957,18,FALSE)</f>
      </c>
      <c r="U1612">
        <v>4806532531533</v>
      </c>
      <c r="V1612">
        <f>IF(VLOOKUP(G1612,Sku_Consolidated!A2:S957,19,FALSE)="SHOWCASE", VLOOKUP(E1612,Store_Showcase!B2:L144,11, FALSE), IF(VLOOKUP(G1612,Sku_Consolidated!A2:S957,19,FALSE)="VAM",VLOOKUP(E1612,Store_VAM!B2:L273,11, FALSE),VLOOKUP(E1612,Store_SRP!B2:L110,11, FALSE)))</f>
      </c>
      <c r="W1612">
        <f>VLOOKUP(G1612,Sku_Consolidated!A2:W957,11,FALSE)</f>
      </c>
      <c r="X1612">
        <f>VLOOKUP(G1612,Sku_Consolidated!A2:H957,8,FALSE)</f>
      </c>
      <c r="Y1612">
        <f>VLOOKUP(G1612,Sku_Consolidated!A2:I957,9,FALSE)</f>
      </c>
      <c r="Z1612" t="s">
        <v>38</v>
      </c>
      <c r="AA1612">
        <f>VLOOKUP(G1612,Sku_Consolidated!A2:E957,5,FALSE)</f>
      </c>
      <c r="AB1612">
        <f>IF(VLOOKUP(G1612,Sku_Consolidated!A2:S957,19,FALSE)="SHOWCASE", VLOOKUP(E1612,Store_Showcase!B2:N144,13, FALSE), IF(VLOOKUP(G1612,Sku_Consolidated!A2:S957,19,FALSE)="VAM",VLOOKUP(E1612,Store_VAM!B2:N273,13, FALSE),VLOOKUP(E1612,Store_SRP!B2:N110,13, FALSE)))</f>
      </c>
      <c r="AC1612">
        <f>IF(IFERROR(AB1612,TRUE)=TRUE, "-","OK")</f>
      </c>
      <c r="AD1612" s="8" t="s">
        <v>3235</v>
      </c>
      <c r="AE1612" s="8" t="s">
        <v>3236</v>
      </c>
      <c r="AF1612">
        <f>IF(IFERROR(VLOOKUP(E1612,Store_Showcase!B2:H144,{5}, FALSE), TRUE)=TRUE, IF(IFERROR(VLOOKUP(E1612,Store_SRP!B2:H110,{5}, FALSE), TRUE)=TRUE,VLOOKUP(E1612,Store_VAM!B2:H273,{5}, FALSE),VLOOKUP(E1612,Store_SRP!B2:H110,{5}, FALSE)), VLOOKUP(E1612,Store_Showcase!B2:H144,{5}, FALSE))</f>
      </c>
      <c r="AG1612">
        <f>IF(IFERROR(VLOOKUP(E1612,Store_Showcase!B2:H144,{6}, FALSE), TRUE)=TRUE, IF(IFERROR(VLOOKUP(E1612,Store_SRP!B2:H110,{6}, FALSE), TRUE)=TRUE,VLOOKUP(E1612,Store_VAM!B2:H273,{6}, FALSE),VLOOKUP(E1612,Store_SRP!B2:H110,{6}, FALSE)), VLOOKUP(E1612,Store_Showcase!B2:H144,{6}, FALSE))</f>
      </c>
      <c r="AH1612">
        <f>VLOOKUP(G1612,Sku_Consolidated!A2:R957,18,FALSE)</f>
      </c>
      <c r="AI1612">
        <f>VLOOKUP(G1612,Sku_Consolidated!A2:S957,19,FALSE)</f>
      </c>
      <c r="AJ1612">
        <f>VLOOKUP(G1612,Sku_Consolidated!A2:T957,20,FALSE)</f>
      </c>
    </row>
    <row r="1613" spans="1:36" x14ac:dyDescent="0.25">
      <c r="A1613">
        <v>2024</v>
      </c>
      <c r="B1613" t="s">
        <v>31</v>
      </c>
      <c r="C1613" t="s">
        <v>32</v>
      </c>
      <c r="D1613" t="s">
        <v>33</v>
      </c>
      <c r="E1613">
        <v>233</v>
      </c>
      <c r="F1613">
        <f>IF(IFERROR(VLOOKUP(E1613,Store_Showcase!B2:H144,{2}, FALSE), TRUE)=TRUE, IF(IFERROR(VLOOKUP(E1613,Store_SRP!B2:H110,{2}, FALSE), TRUE)=TRUE,VLOOKUP(E1613,Store_VAM!B2:H273,{2}, FALSE),VLOOKUP(E1613,Store_SRP!B2:H110,{2}, FALSE)), VLOOKUP(E1613,Store_Showcase!B2:H144,{2}, FALSE))</f>
      </c>
      <c r="G1613">
        <v>687771</v>
      </c>
      <c r="H1613" t="s">
        <v>1194</v>
      </c>
      <c r="I1613" s="8" t="s">
        <v>2627</v>
      </c>
      <c r="J1613" t="s">
        <v>493</v>
      </c>
      <c r="K1613" s="8">
        <f>IF(J1613="PCK", I1613, 0)</f>
      </c>
      <c r="L1613" s="8">
        <f>IF(J1613="KLS", I1613, IF(J1613="PCK", I1613*VLOOKUP(G1613,Sku_Consolidated!A2:U957,21, FALSE),I1613*VLOOKUP(G1613,Sku_Consolidated!A2:U957,21, FALSE)))</f>
      </c>
      <c r="M1613" s="8">
        <f>IF(J1613="PCS", I1613, 0)</f>
      </c>
      <c r="N1613" s="8" t="s">
        <v>3234</v>
      </c>
      <c r="O1613" s="8">
        <f>N1613 * VLOOKUP(E1613&amp;VLOOKUP(G1613,Sku_Consolidated!A2:Q957,17,FALSE),Sku_CommRate!A2:E1002, 5, FALSE)</f>
      </c>
      <c r="P1613" s="8">
        <f>N1613 - O1613</f>
      </c>
      <c r="Q1613">
        <f>VLOOKUP(G1613,Sku_Consolidated!A2:G957,7, FALSE)</f>
      </c>
      <c r="R1613">
        <f>IF(IFERROR(VLOOKUP(E1613,Store_Showcase!B2:H144,7, FALSE), TRUE)=TRUE, IF(IFERROR(VLOOKUP(E1613,Store_SRP!B2:H110,7, FALSE), TRUE)=TRUE,VLOOKUP(E1613,Store_VAM!B2:H273,7, FALSE),VLOOKUP(E1613,Store_SRP!B2:H110,7, FALSE)), VLOOKUP(E1613,Store_Showcase!B2:H144,7, FALSE))</f>
      </c>
      <c r="S1613">
        <f>IF(IFERROR(VLOOKUP(E1613,Store_Showcase!B2:I144,8, FALSE), TRUE)=TRUE, IF(IFERROR(VLOOKUP(E1613,Store_SRP!B2:I110,8, FALSE), TRUE)=TRUE,VLOOKUP(E1613,Store_VAM!B2:I273,8, FALSE),VLOOKUP(E1613,Store_SRP!B2:I110,8, FALSE)), VLOOKUP(E1613,Store_Showcase!B2:I144,8, FALSE))</f>
      </c>
      <c r="T1613">
        <f>VLOOKUP(G1613,Sku_Consolidated!A2:R957,18,FALSE)</f>
      </c>
      <c r="U1613">
        <v>4806532531533</v>
      </c>
      <c r="V1613">
        <f>IF(VLOOKUP(G1613,Sku_Consolidated!A2:S957,19,FALSE)="SHOWCASE", VLOOKUP(E1613,Store_Showcase!B2:L144,11, FALSE), IF(VLOOKUP(G1613,Sku_Consolidated!A2:S957,19,FALSE)="VAM",VLOOKUP(E1613,Store_VAM!B2:L273,11, FALSE),VLOOKUP(E1613,Store_SRP!B2:L110,11, FALSE)))</f>
      </c>
      <c r="W1613">
        <f>VLOOKUP(G1613,Sku_Consolidated!A2:W957,11,FALSE)</f>
      </c>
      <c r="X1613">
        <f>VLOOKUP(G1613,Sku_Consolidated!A2:H957,8,FALSE)</f>
      </c>
      <c r="Y1613">
        <f>VLOOKUP(G1613,Sku_Consolidated!A2:I957,9,FALSE)</f>
      </c>
      <c r="Z1613" t="s">
        <v>38</v>
      </c>
      <c r="AA1613">
        <f>VLOOKUP(G1613,Sku_Consolidated!A2:E957,5,FALSE)</f>
      </c>
      <c r="AB1613">
        <f>IF(VLOOKUP(G1613,Sku_Consolidated!A2:S957,19,FALSE)="SHOWCASE", VLOOKUP(E1613,Store_Showcase!B2:N144,13, FALSE), IF(VLOOKUP(G1613,Sku_Consolidated!A2:S957,19,FALSE)="VAM",VLOOKUP(E1613,Store_VAM!B2:N273,13, FALSE),VLOOKUP(E1613,Store_SRP!B2:N110,13, FALSE)))</f>
      </c>
      <c r="AC1613">
        <f>IF(IFERROR(AB1613,TRUE)=TRUE, "-","OK")</f>
      </c>
      <c r="AD1613" s="8" t="s">
        <v>3235</v>
      </c>
      <c r="AE1613" s="8" t="s">
        <v>3236</v>
      </c>
      <c r="AF1613">
        <f>IF(IFERROR(VLOOKUP(E1613,Store_Showcase!B2:H144,{5}, FALSE), TRUE)=TRUE, IF(IFERROR(VLOOKUP(E1613,Store_SRP!B2:H110,{5}, FALSE), TRUE)=TRUE,VLOOKUP(E1613,Store_VAM!B2:H273,{5}, FALSE),VLOOKUP(E1613,Store_SRP!B2:H110,{5}, FALSE)), VLOOKUP(E1613,Store_Showcase!B2:H144,{5}, FALSE))</f>
      </c>
      <c r="AG1613">
        <f>IF(IFERROR(VLOOKUP(E1613,Store_Showcase!B2:H144,{6}, FALSE), TRUE)=TRUE, IF(IFERROR(VLOOKUP(E1613,Store_SRP!B2:H110,{6}, FALSE), TRUE)=TRUE,VLOOKUP(E1613,Store_VAM!B2:H273,{6}, FALSE),VLOOKUP(E1613,Store_SRP!B2:H110,{6}, FALSE)), VLOOKUP(E1613,Store_Showcase!B2:H144,{6}, FALSE))</f>
      </c>
      <c r="AH1613">
        <f>VLOOKUP(G1613,Sku_Consolidated!A2:R957,18,FALSE)</f>
      </c>
      <c r="AI1613">
        <f>VLOOKUP(G1613,Sku_Consolidated!A2:S957,19,FALSE)</f>
      </c>
      <c r="AJ1613">
        <f>VLOOKUP(G1613,Sku_Consolidated!A2:T957,20,FALSE)</f>
      </c>
    </row>
    <row r="1614" spans="1:36" x14ac:dyDescent="0.25">
      <c r="A1614">
        <v>2024</v>
      </c>
      <c r="B1614" t="s">
        <v>31</v>
      </c>
      <c r="C1614" t="s">
        <v>32</v>
      </c>
      <c r="D1614" t="s">
        <v>33</v>
      </c>
      <c r="E1614">
        <v>733</v>
      </c>
      <c r="F1614">
        <f>IF(IFERROR(VLOOKUP(E1614,Store_Showcase!B2:H144,{2}, FALSE), TRUE)=TRUE, IF(IFERROR(VLOOKUP(E1614,Store_SRP!B2:H110,{2}, FALSE), TRUE)=TRUE,VLOOKUP(E1614,Store_VAM!B2:H273,{2}, FALSE),VLOOKUP(E1614,Store_SRP!B2:H110,{2}, FALSE)), VLOOKUP(E1614,Store_Showcase!B2:H144,{2}, FALSE))</f>
      </c>
      <c r="G1614">
        <v>687771</v>
      </c>
      <c r="H1614" t="s">
        <v>1194</v>
      </c>
      <c r="I1614" s="8" t="s">
        <v>2627</v>
      </c>
      <c r="J1614" t="s">
        <v>493</v>
      </c>
      <c r="K1614" s="8">
        <f>IF(J1614="PCK", I1614, 0)</f>
      </c>
      <c r="L1614" s="8">
        <f>IF(J1614="KLS", I1614, IF(J1614="PCK", I1614*VLOOKUP(G1614,Sku_Consolidated!A2:U957,21, FALSE),I1614*VLOOKUP(G1614,Sku_Consolidated!A2:U957,21, FALSE)))</f>
      </c>
      <c r="M1614" s="8">
        <f>IF(J1614="PCS", I1614, 0)</f>
      </c>
      <c r="N1614" s="8" t="s">
        <v>3234</v>
      </c>
      <c r="O1614" s="8">
        <f>N1614 * VLOOKUP(E1614&amp;VLOOKUP(G1614,Sku_Consolidated!A2:Q957,17,FALSE),Sku_CommRate!A2:E1002, 5, FALSE)</f>
      </c>
      <c r="P1614" s="8">
        <f>N1614 - O1614</f>
      </c>
      <c r="Q1614">
        <f>VLOOKUP(G1614,Sku_Consolidated!A2:G957,7, FALSE)</f>
      </c>
      <c r="R1614">
        <f>IF(IFERROR(VLOOKUP(E1614,Store_Showcase!B2:H144,7, FALSE), TRUE)=TRUE, IF(IFERROR(VLOOKUP(E1614,Store_SRP!B2:H110,7, FALSE), TRUE)=TRUE,VLOOKUP(E1614,Store_VAM!B2:H273,7, FALSE),VLOOKUP(E1614,Store_SRP!B2:H110,7, FALSE)), VLOOKUP(E1614,Store_Showcase!B2:H144,7, FALSE))</f>
      </c>
      <c r="S1614">
        <f>IF(IFERROR(VLOOKUP(E1614,Store_Showcase!B2:I144,8, FALSE), TRUE)=TRUE, IF(IFERROR(VLOOKUP(E1614,Store_SRP!B2:I110,8, FALSE), TRUE)=TRUE,VLOOKUP(E1614,Store_VAM!B2:I273,8, FALSE),VLOOKUP(E1614,Store_SRP!B2:I110,8, FALSE)), VLOOKUP(E1614,Store_Showcase!B2:I144,8, FALSE))</f>
      </c>
      <c r="T1614">
        <f>VLOOKUP(G1614,Sku_Consolidated!A2:R957,18,FALSE)</f>
      </c>
      <c r="U1614">
        <v>4806532531533</v>
      </c>
      <c r="V1614">
        <f>IF(VLOOKUP(G1614,Sku_Consolidated!A2:S957,19,FALSE)="SHOWCASE", VLOOKUP(E1614,Store_Showcase!B2:L144,11, FALSE), IF(VLOOKUP(G1614,Sku_Consolidated!A2:S957,19,FALSE)="VAM",VLOOKUP(E1614,Store_VAM!B2:L273,11, FALSE),VLOOKUP(E1614,Store_SRP!B2:L110,11, FALSE)))</f>
      </c>
      <c r="W1614">
        <f>VLOOKUP(G1614,Sku_Consolidated!A2:W957,11,FALSE)</f>
      </c>
      <c r="X1614">
        <f>VLOOKUP(G1614,Sku_Consolidated!A2:H957,8,FALSE)</f>
      </c>
      <c r="Y1614">
        <f>VLOOKUP(G1614,Sku_Consolidated!A2:I957,9,FALSE)</f>
      </c>
      <c r="Z1614" t="s">
        <v>38</v>
      </c>
      <c r="AA1614">
        <f>VLOOKUP(G1614,Sku_Consolidated!A2:E957,5,FALSE)</f>
      </c>
      <c r="AB1614">
        <f>IF(VLOOKUP(G1614,Sku_Consolidated!A2:S957,19,FALSE)="SHOWCASE", VLOOKUP(E1614,Store_Showcase!B2:N144,13, FALSE), IF(VLOOKUP(G1614,Sku_Consolidated!A2:S957,19,FALSE)="VAM",VLOOKUP(E1614,Store_VAM!B2:N273,13, FALSE),VLOOKUP(E1614,Store_SRP!B2:N110,13, FALSE)))</f>
      </c>
      <c r="AC1614">
        <f>IF(IFERROR(AB1614,TRUE)=TRUE, "-","OK")</f>
      </c>
      <c r="AD1614" s="8" t="s">
        <v>3235</v>
      </c>
      <c r="AE1614" s="8" t="s">
        <v>3236</v>
      </c>
      <c r="AF1614">
        <f>IF(IFERROR(VLOOKUP(E1614,Store_Showcase!B2:H144,{5}, FALSE), TRUE)=TRUE, IF(IFERROR(VLOOKUP(E1614,Store_SRP!B2:H110,{5}, FALSE), TRUE)=TRUE,VLOOKUP(E1614,Store_VAM!B2:H273,{5}, FALSE),VLOOKUP(E1614,Store_SRP!B2:H110,{5}, FALSE)), VLOOKUP(E1614,Store_Showcase!B2:H144,{5}, FALSE))</f>
      </c>
      <c r="AG1614">
        <f>IF(IFERROR(VLOOKUP(E1614,Store_Showcase!B2:H144,{6}, FALSE), TRUE)=TRUE, IF(IFERROR(VLOOKUP(E1614,Store_SRP!B2:H110,{6}, FALSE), TRUE)=TRUE,VLOOKUP(E1614,Store_VAM!B2:H273,{6}, FALSE),VLOOKUP(E1614,Store_SRP!B2:H110,{6}, FALSE)), VLOOKUP(E1614,Store_Showcase!B2:H144,{6}, FALSE))</f>
      </c>
      <c r="AH1614">
        <f>VLOOKUP(G1614,Sku_Consolidated!A2:R957,18,FALSE)</f>
      </c>
      <c r="AI1614">
        <f>VLOOKUP(G1614,Sku_Consolidated!A2:S957,19,FALSE)</f>
      </c>
      <c r="AJ1614">
        <f>VLOOKUP(G1614,Sku_Consolidated!A2:T957,20,FALSE)</f>
      </c>
    </row>
    <row r="1615" spans="1:36" x14ac:dyDescent="0.25">
      <c r="A1615">
        <v>2024</v>
      </c>
      <c r="B1615" t="s">
        <v>31</v>
      </c>
      <c r="C1615" t="s">
        <v>32</v>
      </c>
      <c r="D1615" t="s">
        <v>33</v>
      </c>
      <c r="E1615">
        <v>265</v>
      </c>
      <c r="F1615">
        <f>IF(IFERROR(VLOOKUP(E1615,Store_Showcase!B2:H144,{2}, FALSE), TRUE)=TRUE, IF(IFERROR(VLOOKUP(E1615,Store_SRP!B2:H110,{2}, FALSE), TRUE)=TRUE,VLOOKUP(E1615,Store_VAM!B2:H273,{2}, FALSE),VLOOKUP(E1615,Store_SRP!B2:H110,{2}, FALSE)), VLOOKUP(E1615,Store_Showcase!B2:H144,{2}, FALSE))</f>
      </c>
      <c r="G1615">
        <v>687771</v>
      </c>
      <c r="H1615" t="s">
        <v>1194</v>
      </c>
      <c r="I1615" s="8" t="s">
        <v>2627</v>
      </c>
      <c r="J1615" t="s">
        <v>493</v>
      </c>
      <c r="K1615" s="8">
        <f>IF(J1615="PCK", I1615, 0)</f>
      </c>
      <c r="L1615" s="8">
        <f>IF(J1615="KLS", I1615, IF(J1615="PCK", I1615*VLOOKUP(G1615,Sku_Consolidated!A2:U957,21, FALSE),I1615*VLOOKUP(G1615,Sku_Consolidated!A2:U957,21, FALSE)))</f>
      </c>
      <c r="M1615" s="8">
        <f>IF(J1615="PCS", I1615, 0)</f>
      </c>
      <c r="N1615" s="8" t="s">
        <v>3234</v>
      </c>
      <c r="O1615" s="8">
        <f>N1615 * VLOOKUP(E1615&amp;VLOOKUP(G1615,Sku_Consolidated!A2:Q957,17,FALSE),Sku_CommRate!A2:E1002, 5, FALSE)</f>
      </c>
      <c r="P1615" s="8">
        <f>N1615 - O1615</f>
      </c>
      <c r="Q1615">
        <f>VLOOKUP(G1615,Sku_Consolidated!A2:G957,7, FALSE)</f>
      </c>
      <c r="R1615">
        <f>IF(IFERROR(VLOOKUP(E1615,Store_Showcase!B2:H144,7, FALSE), TRUE)=TRUE, IF(IFERROR(VLOOKUP(E1615,Store_SRP!B2:H110,7, FALSE), TRUE)=TRUE,VLOOKUP(E1615,Store_VAM!B2:H273,7, FALSE),VLOOKUP(E1615,Store_SRP!B2:H110,7, FALSE)), VLOOKUP(E1615,Store_Showcase!B2:H144,7, FALSE))</f>
      </c>
      <c r="S1615">
        <f>IF(IFERROR(VLOOKUP(E1615,Store_Showcase!B2:I144,8, FALSE), TRUE)=TRUE, IF(IFERROR(VLOOKUP(E1615,Store_SRP!B2:I110,8, FALSE), TRUE)=TRUE,VLOOKUP(E1615,Store_VAM!B2:I273,8, FALSE),VLOOKUP(E1615,Store_SRP!B2:I110,8, FALSE)), VLOOKUP(E1615,Store_Showcase!B2:I144,8, FALSE))</f>
      </c>
      <c r="T1615">
        <f>VLOOKUP(G1615,Sku_Consolidated!A2:R957,18,FALSE)</f>
      </c>
      <c r="U1615">
        <v>4806532531533</v>
      </c>
      <c r="V1615">
        <f>IF(VLOOKUP(G1615,Sku_Consolidated!A2:S957,19,FALSE)="SHOWCASE", VLOOKUP(E1615,Store_Showcase!B2:L144,11, FALSE), IF(VLOOKUP(G1615,Sku_Consolidated!A2:S957,19,FALSE)="VAM",VLOOKUP(E1615,Store_VAM!B2:L273,11, FALSE),VLOOKUP(E1615,Store_SRP!B2:L110,11, FALSE)))</f>
      </c>
      <c r="W1615">
        <f>VLOOKUP(G1615,Sku_Consolidated!A2:W957,11,FALSE)</f>
      </c>
      <c r="X1615">
        <f>VLOOKUP(G1615,Sku_Consolidated!A2:H957,8,FALSE)</f>
      </c>
      <c r="Y1615">
        <f>VLOOKUP(G1615,Sku_Consolidated!A2:I957,9,FALSE)</f>
      </c>
      <c r="Z1615" t="s">
        <v>38</v>
      </c>
      <c r="AA1615">
        <f>VLOOKUP(G1615,Sku_Consolidated!A2:E957,5,FALSE)</f>
      </c>
      <c r="AB1615">
        <f>IF(VLOOKUP(G1615,Sku_Consolidated!A2:S957,19,FALSE)="SHOWCASE", VLOOKUP(E1615,Store_Showcase!B2:N144,13, FALSE), IF(VLOOKUP(G1615,Sku_Consolidated!A2:S957,19,FALSE)="VAM",VLOOKUP(E1615,Store_VAM!B2:N273,13, FALSE),VLOOKUP(E1615,Store_SRP!B2:N110,13, FALSE)))</f>
      </c>
      <c r="AC1615">
        <f>IF(IFERROR(AB1615,TRUE)=TRUE, "-","OK")</f>
      </c>
      <c r="AD1615" s="8" t="s">
        <v>3235</v>
      </c>
      <c r="AE1615" s="8" t="s">
        <v>3236</v>
      </c>
      <c r="AF1615">
        <f>IF(IFERROR(VLOOKUP(E1615,Store_Showcase!B2:H144,{5}, FALSE), TRUE)=TRUE, IF(IFERROR(VLOOKUP(E1615,Store_SRP!B2:H110,{5}, FALSE), TRUE)=TRUE,VLOOKUP(E1615,Store_VAM!B2:H273,{5}, FALSE),VLOOKUP(E1615,Store_SRP!B2:H110,{5}, FALSE)), VLOOKUP(E1615,Store_Showcase!B2:H144,{5}, FALSE))</f>
      </c>
      <c r="AG1615">
        <f>IF(IFERROR(VLOOKUP(E1615,Store_Showcase!B2:H144,{6}, FALSE), TRUE)=TRUE, IF(IFERROR(VLOOKUP(E1615,Store_SRP!B2:H110,{6}, FALSE), TRUE)=TRUE,VLOOKUP(E1615,Store_VAM!B2:H273,{6}, FALSE),VLOOKUP(E1615,Store_SRP!B2:H110,{6}, FALSE)), VLOOKUP(E1615,Store_Showcase!B2:H144,{6}, FALSE))</f>
      </c>
      <c r="AH1615">
        <f>VLOOKUP(G1615,Sku_Consolidated!A2:R957,18,FALSE)</f>
      </c>
      <c r="AI1615">
        <f>VLOOKUP(G1615,Sku_Consolidated!A2:S957,19,FALSE)</f>
      </c>
      <c r="AJ1615">
        <f>VLOOKUP(G1615,Sku_Consolidated!A2:T957,20,FALSE)</f>
      </c>
    </row>
    <row r="1616" spans="1:36" x14ac:dyDescent="0.25">
      <c r="A1616">
        <v>2024</v>
      </c>
      <c r="B1616" t="s">
        <v>31</v>
      </c>
      <c r="C1616" t="s">
        <v>32</v>
      </c>
      <c r="D1616" t="s">
        <v>33</v>
      </c>
      <c r="E1616">
        <v>251</v>
      </c>
      <c r="F1616">
        <f>IF(IFERROR(VLOOKUP(E1616,Store_Showcase!B2:H144,{2}, FALSE), TRUE)=TRUE, IF(IFERROR(VLOOKUP(E1616,Store_SRP!B2:H110,{2}, FALSE), TRUE)=TRUE,VLOOKUP(E1616,Store_VAM!B2:H273,{2}, FALSE),VLOOKUP(E1616,Store_SRP!B2:H110,{2}, FALSE)), VLOOKUP(E1616,Store_Showcase!B2:H144,{2}, FALSE))</f>
      </c>
      <c r="G1616">
        <v>687770</v>
      </c>
      <c r="H1616" t="s">
        <v>1487</v>
      </c>
      <c r="I1616" s="8" t="s">
        <v>2627</v>
      </c>
      <c r="J1616" t="s">
        <v>493</v>
      </c>
      <c r="K1616" s="8">
        <f>IF(J1616="PCK", I1616, 0)</f>
      </c>
      <c r="L1616" s="8">
        <f>IF(J1616="KLS", I1616, IF(J1616="PCK", I1616*VLOOKUP(G1616,Sku_Consolidated!A2:U957,21, FALSE),I1616*VLOOKUP(G1616,Sku_Consolidated!A2:U957,21, FALSE)))</f>
      </c>
      <c r="M1616" s="8">
        <f>IF(J1616="PCS", I1616, 0)</f>
      </c>
      <c r="N1616" s="8" t="s">
        <v>3237</v>
      </c>
      <c r="O1616" s="8">
        <f>N1616 * VLOOKUP(E1616&amp;VLOOKUP(G1616,Sku_Consolidated!A2:Q957,17,FALSE),Sku_CommRate!A2:E1002, 5, FALSE)</f>
      </c>
      <c r="P1616" s="8">
        <f>N1616 - O1616</f>
      </c>
      <c r="Q1616">
        <f>VLOOKUP(G1616,Sku_Consolidated!A2:G957,7, FALSE)</f>
      </c>
      <c r="R1616">
        <f>IF(IFERROR(VLOOKUP(E1616,Store_Showcase!B2:H144,7, FALSE), TRUE)=TRUE, IF(IFERROR(VLOOKUP(E1616,Store_SRP!B2:H110,7, FALSE), TRUE)=TRUE,VLOOKUP(E1616,Store_VAM!B2:H273,7, FALSE),VLOOKUP(E1616,Store_SRP!B2:H110,7, FALSE)), VLOOKUP(E1616,Store_Showcase!B2:H144,7, FALSE))</f>
      </c>
      <c r="S1616">
        <f>IF(IFERROR(VLOOKUP(E1616,Store_Showcase!B2:I144,8, FALSE), TRUE)=TRUE, IF(IFERROR(VLOOKUP(E1616,Store_SRP!B2:I110,8, FALSE), TRUE)=TRUE,VLOOKUP(E1616,Store_VAM!B2:I273,8, FALSE),VLOOKUP(E1616,Store_SRP!B2:I110,8, FALSE)), VLOOKUP(E1616,Store_Showcase!B2:I144,8, FALSE))</f>
      </c>
      <c r="T1616">
        <f>VLOOKUP(G1616,Sku_Consolidated!A2:R957,18,FALSE)</f>
      </c>
      <c r="U1616">
        <v>4806532531526</v>
      </c>
      <c r="V1616">
        <f>IF(VLOOKUP(G1616,Sku_Consolidated!A2:S957,19,FALSE)="SHOWCASE", VLOOKUP(E1616,Store_Showcase!B2:L144,11, FALSE), IF(VLOOKUP(G1616,Sku_Consolidated!A2:S957,19,FALSE)="VAM",VLOOKUP(E1616,Store_VAM!B2:L273,11, FALSE),VLOOKUP(E1616,Store_SRP!B2:L110,11, FALSE)))</f>
      </c>
      <c r="W1616">
        <f>VLOOKUP(G1616,Sku_Consolidated!A2:W957,11,FALSE)</f>
      </c>
      <c r="X1616">
        <f>VLOOKUP(G1616,Sku_Consolidated!A2:H957,8,FALSE)</f>
      </c>
      <c r="Y1616">
        <f>VLOOKUP(G1616,Sku_Consolidated!A2:I957,9,FALSE)</f>
      </c>
      <c r="Z1616" t="s">
        <v>38</v>
      </c>
      <c r="AA1616">
        <f>VLOOKUP(G1616,Sku_Consolidated!A2:E957,5,FALSE)</f>
      </c>
      <c r="AB1616">
        <f>IF(VLOOKUP(G1616,Sku_Consolidated!A2:S957,19,FALSE)="SHOWCASE", VLOOKUP(E1616,Store_Showcase!B2:N144,13, FALSE), IF(VLOOKUP(G1616,Sku_Consolidated!A2:S957,19,FALSE)="VAM",VLOOKUP(E1616,Store_VAM!B2:N273,13, FALSE),VLOOKUP(E1616,Store_SRP!B2:N110,13, FALSE)))</f>
      </c>
      <c r="AC1616">
        <f>IF(IFERROR(AB1616,TRUE)=TRUE, "-","OK")</f>
      </c>
      <c r="AD1616" s="8" t="s">
        <v>3238</v>
      </c>
      <c r="AE1616" s="8" t="s">
        <v>3239</v>
      </c>
      <c r="AF1616">
        <f>IF(IFERROR(VLOOKUP(E1616,Store_Showcase!B2:H144,{5}, FALSE), TRUE)=TRUE, IF(IFERROR(VLOOKUP(E1616,Store_SRP!B2:H110,{5}, FALSE), TRUE)=TRUE,VLOOKUP(E1616,Store_VAM!B2:H273,{5}, FALSE),VLOOKUP(E1616,Store_SRP!B2:H110,{5}, FALSE)), VLOOKUP(E1616,Store_Showcase!B2:H144,{5}, FALSE))</f>
      </c>
      <c r="AG1616">
        <f>IF(IFERROR(VLOOKUP(E1616,Store_Showcase!B2:H144,{6}, FALSE), TRUE)=TRUE, IF(IFERROR(VLOOKUP(E1616,Store_SRP!B2:H110,{6}, FALSE), TRUE)=TRUE,VLOOKUP(E1616,Store_VAM!B2:H273,{6}, FALSE),VLOOKUP(E1616,Store_SRP!B2:H110,{6}, FALSE)), VLOOKUP(E1616,Store_Showcase!B2:H144,{6}, FALSE))</f>
      </c>
      <c r="AH1616">
        <f>VLOOKUP(G1616,Sku_Consolidated!A2:R957,18,FALSE)</f>
      </c>
      <c r="AI1616">
        <f>VLOOKUP(G1616,Sku_Consolidated!A2:S957,19,FALSE)</f>
      </c>
      <c r="AJ1616">
        <f>VLOOKUP(G1616,Sku_Consolidated!A2:T957,20,FALSE)</f>
      </c>
    </row>
    <row r="1617" spans="1:36" x14ac:dyDescent="0.25">
      <c r="A1617">
        <v>2024</v>
      </c>
      <c r="B1617" t="s">
        <v>31</v>
      </c>
      <c r="C1617" t="s">
        <v>32</v>
      </c>
      <c r="D1617" t="s">
        <v>33</v>
      </c>
      <c r="E1617">
        <v>809</v>
      </c>
      <c r="F1617">
        <f>IF(IFERROR(VLOOKUP(E1617,Store_Showcase!B2:H144,{2}, FALSE), TRUE)=TRUE, IF(IFERROR(VLOOKUP(E1617,Store_SRP!B2:H110,{2}, FALSE), TRUE)=TRUE,VLOOKUP(E1617,Store_VAM!B2:H273,{2}, FALSE),VLOOKUP(E1617,Store_SRP!B2:H110,{2}, FALSE)), VLOOKUP(E1617,Store_Showcase!B2:H144,{2}, FALSE))</f>
      </c>
      <c r="G1617">
        <v>687770</v>
      </c>
      <c r="H1617" t="s">
        <v>1487</v>
      </c>
      <c r="I1617" s="8" t="s">
        <v>2627</v>
      </c>
      <c r="J1617" t="s">
        <v>493</v>
      </c>
      <c r="K1617" s="8">
        <f>IF(J1617="PCK", I1617, 0)</f>
      </c>
      <c r="L1617" s="8">
        <f>IF(J1617="KLS", I1617, IF(J1617="PCK", I1617*VLOOKUP(G1617,Sku_Consolidated!A2:U957,21, FALSE),I1617*VLOOKUP(G1617,Sku_Consolidated!A2:U957,21, FALSE)))</f>
      </c>
      <c r="M1617" s="8">
        <f>IF(J1617="PCS", I1617, 0)</f>
      </c>
      <c r="N1617" s="8" t="s">
        <v>3237</v>
      </c>
      <c r="O1617" s="8">
        <f>N1617 * VLOOKUP(E1617&amp;VLOOKUP(G1617,Sku_Consolidated!A2:Q957,17,FALSE),Sku_CommRate!A2:E1002, 5, FALSE)</f>
      </c>
      <c r="P1617" s="8">
        <f>N1617 - O1617</f>
      </c>
      <c r="Q1617">
        <f>VLOOKUP(G1617,Sku_Consolidated!A2:G957,7, FALSE)</f>
      </c>
      <c r="R1617">
        <f>IF(IFERROR(VLOOKUP(E1617,Store_Showcase!B2:H144,7, FALSE), TRUE)=TRUE, IF(IFERROR(VLOOKUP(E1617,Store_SRP!B2:H110,7, FALSE), TRUE)=TRUE,VLOOKUP(E1617,Store_VAM!B2:H273,7, FALSE),VLOOKUP(E1617,Store_SRP!B2:H110,7, FALSE)), VLOOKUP(E1617,Store_Showcase!B2:H144,7, FALSE))</f>
      </c>
      <c r="S1617">
        <f>IF(IFERROR(VLOOKUP(E1617,Store_Showcase!B2:I144,8, FALSE), TRUE)=TRUE, IF(IFERROR(VLOOKUP(E1617,Store_SRP!B2:I110,8, FALSE), TRUE)=TRUE,VLOOKUP(E1617,Store_VAM!B2:I273,8, FALSE),VLOOKUP(E1617,Store_SRP!B2:I110,8, FALSE)), VLOOKUP(E1617,Store_Showcase!B2:I144,8, FALSE))</f>
      </c>
      <c r="T1617">
        <f>VLOOKUP(G1617,Sku_Consolidated!A2:R957,18,FALSE)</f>
      </c>
      <c r="U1617">
        <v>4806532531526</v>
      </c>
      <c r="V1617">
        <f>IF(VLOOKUP(G1617,Sku_Consolidated!A2:S957,19,FALSE)="SHOWCASE", VLOOKUP(E1617,Store_Showcase!B2:L144,11, FALSE), IF(VLOOKUP(G1617,Sku_Consolidated!A2:S957,19,FALSE)="VAM",VLOOKUP(E1617,Store_VAM!B2:L273,11, FALSE),VLOOKUP(E1617,Store_SRP!B2:L110,11, FALSE)))</f>
      </c>
      <c r="W1617">
        <f>VLOOKUP(G1617,Sku_Consolidated!A2:W957,11,FALSE)</f>
      </c>
      <c r="X1617">
        <f>VLOOKUP(G1617,Sku_Consolidated!A2:H957,8,FALSE)</f>
      </c>
      <c r="Y1617">
        <f>VLOOKUP(G1617,Sku_Consolidated!A2:I957,9,FALSE)</f>
      </c>
      <c r="Z1617" t="s">
        <v>38</v>
      </c>
      <c r="AA1617">
        <f>VLOOKUP(G1617,Sku_Consolidated!A2:E957,5,FALSE)</f>
      </c>
      <c r="AB1617">
        <f>IF(VLOOKUP(G1617,Sku_Consolidated!A2:S957,19,FALSE)="SHOWCASE", VLOOKUP(E1617,Store_Showcase!B2:N144,13, FALSE), IF(VLOOKUP(G1617,Sku_Consolidated!A2:S957,19,FALSE)="VAM",VLOOKUP(E1617,Store_VAM!B2:N273,13, FALSE),VLOOKUP(E1617,Store_SRP!B2:N110,13, FALSE)))</f>
      </c>
      <c r="AC1617">
        <f>IF(IFERROR(AB1617,TRUE)=TRUE, "-","OK")</f>
      </c>
      <c r="AD1617" s="8" t="s">
        <v>3238</v>
      </c>
      <c r="AE1617" s="8" t="s">
        <v>3239</v>
      </c>
      <c r="AF1617">
        <f>IF(IFERROR(VLOOKUP(E1617,Store_Showcase!B2:H144,{5}, FALSE), TRUE)=TRUE, IF(IFERROR(VLOOKUP(E1617,Store_SRP!B2:H110,{5}, FALSE), TRUE)=TRUE,VLOOKUP(E1617,Store_VAM!B2:H273,{5}, FALSE),VLOOKUP(E1617,Store_SRP!B2:H110,{5}, FALSE)), VLOOKUP(E1617,Store_Showcase!B2:H144,{5}, FALSE))</f>
      </c>
      <c r="AG1617">
        <f>IF(IFERROR(VLOOKUP(E1617,Store_Showcase!B2:H144,{6}, FALSE), TRUE)=TRUE, IF(IFERROR(VLOOKUP(E1617,Store_SRP!B2:H110,{6}, FALSE), TRUE)=TRUE,VLOOKUP(E1617,Store_VAM!B2:H273,{6}, FALSE),VLOOKUP(E1617,Store_SRP!B2:H110,{6}, FALSE)), VLOOKUP(E1617,Store_Showcase!B2:H144,{6}, FALSE))</f>
      </c>
      <c r="AH1617">
        <f>VLOOKUP(G1617,Sku_Consolidated!A2:R957,18,FALSE)</f>
      </c>
      <c r="AI1617">
        <f>VLOOKUP(G1617,Sku_Consolidated!A2:S957,19,FALSE)</f>
      </c>
      <c r="AJ1617">
        <f>VLOOKUP(G1617,Sku_Consolidated!A2:T957,20,FALSE)</f>
      </c>
    </row>
    <row r="1618" spans="1:36" x14ac:dyDescent="0.25">
      <c r="A1618">
        <v>2024</v>
      </c>
      <c r="B1618" t="s">
        <v>31</v>
      </c>
      <c r="C1618" t="s">
        <v>32</v>
      </c>
      <c r="D1618" t="s">
        <v>33</v>
      </c>
      <c r="E1618">
        <v>494</v>
      </c>
      <c r="F1618">
        <f>IF(IFERROR(VLOOKUP(E1618,Store_Showcase!B2:H144,{2}, FALSE), TRUE)=TRUE, IF(IFERROR(VLOOKUP(E1618,Store_SRP!B2:H110,{2}, FALSE), TRUE)=TRUE,VLOOKUP(E1618,Store_VAM!B2:H273,{2}, FALSE),VLOOKUP(E1618,Store_SRP!B2:H110,{2}, FALSE)), VLOOKUP(E1618,Store_Showcase!B2:H144,{2}, FALSE))</f>
      </c>
      <c r="G1618">
        <v>687770</v>
      </c>
      <c r="H1618" t="s">
        <v>1487</v>
      </c>
      <c r="I1618" s="8" t="s">
        <v>2627</v>
      </c>
      <c r="J1618" t="s">
        <v>493</v>
      </c>
      <c r="K1618" s="8">
        <f>IF(J1618="PCK", I1618, 0)</f>
      </c>
      <c r="L1618" s="8">
        <f>IF(J1618="KLS", I1618, IF(J1618="PCK", I1618*VLOOKUP(G1618,Sku_Consolidated!A2:U957,21, FALSE),I1618*VLOOKUP(G1618,Sku_Consolidated!A2:U957,21, FALSE)))</f>
      </c>
      <c r="M1618" s="8">
        <f>IF(J1618="PCS", I1618, 0)</f>
      </c>
      <c r="N1618" s="8" t="s">
        <v>3237</v>
      </c>
      <c r="O1618" s="8">
        <f>N1618 * VLOOKUP(E1618&amp;VLOOKUP(G1618,Sku_Consolidated!A2:Q957,17,FALSE),Sku_CommRate!A2:E1002, 5, FALSE)</f>
      </c>
      <c r="P1618" s="8">
        <f>N1618 - O1618</f>
      </c>
      <c r="Q1618">
        <f>VLOOKUP(G1618,Sku_Consolidated!A2:G957,7, FALSE)</f>
      </c>
      <c r="R1618">
        <f>IF(IFERROR(VLOOKUP(E1618,Store_Showcase!B2:H144,7, FALSE), TRUE)=TRUE, IF(IFERROR(VLOOKUP(E1618,Store_SRP!B2:H110,7, FALSE), TRUE)=TRUE,VLOOKUP(E1618,Store_VAM!B2:H273,7, FALSE),VLOOKUP(E1618,Store_SRP!B2:H110,7, FALSE)), VLOOKUP(E1618,Store_Showcase!B2:H144,7, FALSE))</f>
      </c>
      <c r="S1618">
        <f>IF(IFERROR(VLOOKUP(E1618,Store_Showcase!B2:I144,8, FALSE), TRUE)=TRUE, IF(IFERROR(VLOOKUP(E1618,Store_SRP!B2:I110,8, FALSE), TRUE)=TRUE,VLOOKUP(E1618,Store_VAM!B2:I273,8, FALSE),VLOOKUP(E1618,Store_SRP!B2:I110,8, FALSE)), VLOOKUP(E1618,Store_Showcase!B2:I144,8, FALSE))</f>
      </c>
      <c r="T1618">
        <f>VLOOKUP(G1618,Sku_Consolidated!A2:R957,18,FALSE)</f>
      </c>
      <c r="U1618">
        <v>4806532531526</v>
      </c>
      <c r="V1618">
        <f>IF(VLOOKUP(G1618,Sku_Consolidated!A2:S957,19,FALSE)="SHOWCASE", VLOOKUP(E1618,Store_Showcase!B2:L144,11, FALSE), IF(VLOOKUP(G1618,Sku_Consolidated!A2:S957,19,FALSE)="VAM",VLOOKUP(E1618,Store_VAM!B2:L273,11, FALSE),VLOOKUP(E1618,Store_SRP!B2:L110,11, FALSE)))</f>
      </c>
      <c r="W1618">
        <f>VLOOKUP(G1618,Sku_Consolidated!A2:W957,11,FALSE)</f>
      </c>
      <c r="X1618">
        <f>VLOOKUP(G1618,Sku_Consolidated!A2:H957,8,FALSE)</f>
      </c>
      <c r="Y1618">
        <f>VLOOKUP(G1618,Sku_Consolidated!A2:I957,9,FALSE)</f>
      </c>
      <c r="Z1618" t="s">
        <v>38</v>
      </c>
      <c r="AA1618">
        <f>VLOOKUP(G1618,Sku_Consolidated!A2:E957,5,FALSE)</f>
      </c>
      <c r="AB1618">
        <f>IF(VLOOKUP(G1618,Sku_Consolidated!A2:S957,19,FALSE)="SHOWCASE", VLOOKUP(E1618,Store_Showcase!B2:N144,13, FALSE), IF(VLOOKUP(G1618,Sku_Consolidated!A2:S957,19,FALSE)="VAM",VLOOKUP(E1618,Store_VAM!B2:N273,13, FALSE),VLOOKUP(E1618,Store_SRP!B2:N110,13, FALSE)))</f>
      </c>
      <c r="AC1618">
        <f>IF(IFERROR(AB1618,TRUE)=TRUE, "-","OK")</f>
      </c>
      <c r="AD1618" s="8" t="s">
        <v>3238</v>
      </c>
      <c r="AE1618" s="8" t="s">
        <v>3239</v>
      </c>
      <c r="AF1618">
        <f>IF(IFERROR(VLOOKUP(E1618,Store_Showcase!B2:H144,{5}, FALSE), TRUE)=TRUE, IF(IFERROR(VLOOKUP(E1618,Store_SRP!B2:H110,{5}, FALSE), TRUE)=TRUE,VLOOKUP(E1618,Store_VAM!B2:H273,{5}, FALSE),VLOOKUP(E1618,Store_SRP!B2:H110,{5}, FALSE)), VLOOKUP(E1618,Store_Showcase!B2:H144,{5}, FALSE))</f>
      </c>
      <c r="AG1618">
        <f>IF(IFERROR(VLOOKUP(E1618,Store_Showcase!B2:H144,{6}, FALSE), TRUE)=TRUE, IF(IFERROR(VLOOKUP(E1618,Store_SRP!B2:H110,{6}, FALSE), TRUE)=TRUE,VLOOKUP(E1618,Store_VAM!B2:H273,{6}, FALSE),VLOOKUP(E1618,Store_SRP!B2:H110,{6}, FALSE)), VLOOKUP(E1618,Store_Showcase!B2:H144,{6}, FALSE))</f>
      </c>
      <c r="AH1618">
        <f>VLOOKUP(G1618,Sku_Consolidated!A2:R957,18,FALSE)</f>
      </c>
      <c r="AI1618">
        <f>VLOOKUP(G1618,Sku_Consolidated!A2:S957,19,FALSE)</f>
      </c>
      <c r="AJ1618">
        <f>VLOOKUP(G1618,Sku_Consolidated!A2:T957,20,FALSE)</f>
      </c>
    </row>
    <row r="1619" spans="1:36" x14ac:dyDescent="0.25">
      <c r="A1619">
        <v>2024</v>
      </c>
      <c r="B1619" t="s">
        <v>31</v>
      </c>
      <c r="C1619" t="s">
        <v>32</v>
      </c>
      <c r="D1619" t="s">
        <v>33</v>
      </c>
      <c r="E1619">
        <v>474</v>
      </c>
      <c r="F1619">
        <f>IF(IFERROR(VLOOKUP(E1619,Store_Showcase!B2:H144,{2}, FALSE), TRUE)=TRUE, IF(IFERROR(VLOOKUP(E1619,Store_SRP!B2:H110,{2}, FALSE), TRUE)=TRUE,VLOOKUP(E1619,Store_VAM!B2:H273,{2}, FALSE),VLOOKUP(E1619,Store_SRP!B2:H110,{2}, FALSE)), VLOOKUP(E1619,Store_Showcase!B2:H144,{2}, FALSE))</f>
      </c>
      <c r="G1619">
        <v>687770</v>
      </c>
      <c r="H1619" t="s">
        <v>1487</v>
      </c>
      <c r="I1619" s="8" t="s">
        <v>2627</v>
      </c>
      <c r="J1619" t="s">
        <v>493</v>
      </c>
      <c r="K1619" s="8">
        <f>IF(J1619="PCK", I1619, 0)</f>
      </c>
      <c r="L1619" s="8">
        <f>IF(J1619="KLS", I1619, IF(J1619="PCK", I1619*VLOOKUP(G1619,Sku_Consolidated!A2:U957,21, FALSE),I1619*VLOOKUP(G1619,Sku_Consolidated!A2:U957,21, FALSE)))</f>
      </c>
      <c r="M1619" s="8">
        <f>IF(J1619="PCS", I1619, 0)</f>
      </c>
      <c r="N1619" s="8" t="s">
        <v>3237</v>
      </c>
      <c r="O1619" s="8">
        <f>N1619 * VLOOKUP(E1619&amp;VLOOKUP(G1619,Sku_Consolidated!A2:Q957,17,FALSE),Sku_CommRate!A2:E1002, 5, FALSE)</f>
      </c>
      <c r="P1619" s="8">
        <f>N1619 - O1619</f>
      </c>
      <c r="Q1619">
        <f>VLOOKUP(G1619,Sku_Consolidated!A2:G957,7, FALSE)</f>
      </c>
      <c r="R1619">
        <f>IF(IFERROR(VLOOKUP(E1619,Store_Showcase!B2:H144,7, FALSE), TRUE)=TRUE, IF(IFERROR(VLOOKUP(E1619,Store_SRP!B2:H110,7, FALSE), TRUE)=TRUE,VLOOKUP(E1619,Store_VAM!B2:H273,7, FALSE),VLOOKUP(E1619,Store_SRP!B2:H110,7, FALSE)), VLOOKUP(E1619,Store_Showcase!B2:H144,7, FALSE))</f>
      </c>
      <c r="S1619">
        <f>IF(IFERROR(VLOOKUP(E1619,Store_Showcase!B2:I144,8, FALSE), TRUE)=TRUE, IF(IFERROR(VLOOKUP(E1619,Store_SRP!B2:I110,8, FALSE), TRUE)=TRUE,VLOOKUP(E1619,Store_VAM!B2:I273,8, FALSE),VLOOKUP(E1619,Store_SRP!B2:I110,8, FALSE)), VLOOKUP(E1619,Store_Showcase!B2:I144,8, FALSE))</f>
      </c>
      <c r="T1619">
        <f>VLOOKUP(G1619,Sku_Consolidated!A2:R957,18,FALSE)</f>
      </c>
      <c r="U1619">
        <v>4806532531526</v>
      </c>
      <c r="V1619">
        <f>IF(VLOOKUP(G1619,Sku_Consolidated!A2:S957,19,FALSE)="SHOWCASE", VLOOKUP(E1619,Store_Showcase!B2:L144,11, FALSE), IF(VLOOKUP(G1619,Sku_Consolidated!A2:S957,19,FALSE)="VAM",VLOOKUP(E1619,Store_VAM!B2:L273,11, FALSE),VLOOKUP(E1619,Store_SRP!B2:L110,11, FALSE)))</f>
      </c>
      <c r="W1619">
        <f>VLOOKUP(G1619,Sku_Consolidated!A2:W957,11,FALSE)</f>
      </c>
      <c r="X1619">
        <f>VLOOKUP(G1619,Sku_Consolidated!A2:H957,8,FALSE)</f>
      </c>
      <c r="Y1619">
        <f>VLOOKUP(G1619,Sku_Consolidated!A2:I957,9,FALSE)</f>
      </c>
      <c r="Z1619" t="s">
        <v>38</v>
      </c>
      <c r="AA1619">
        <f>VLOOKUP(G1619,Sku_Consolidated!A2:E957,5,FALSE)</f>
      </c>
      <c r="AB1619">
        <f>IF(VLOOKUP(G1619,Sku_Consolidated!A2:S957,19,FALSE)="SHOWCASE", VLOOKUP(E1619,Store_Showcase!B2:N144,13, FALSE), IF(VLOOKUP(G1619,Sku_Consolidated!A2:S957,19,FALSE)="VAM",VLOOKUP(E1619,Store_VAM!B2:N273,13, FALSE),VLOOKUP(E1619,Store_SRP!B2:N110,13, FALSE)))</f>
      </c>
      <c r="AC1619">
        <f>IF(IFERROR(AB1619,TRUE)=TRUE, "-","OK")</f>
      </c>
      <c r="AD1619" s="8" t="s">
        <v>3238</v>
      </c>
      <c r="AE1619" s="8" t="s">
        <v>3239</v>
      </c>
      <c r="AF1619">
        <f>IF(IFERROR(VLOOKUP(E1619,Store_Showcase!B2:H144,{5}, FALSE), TRUE)=TRUE, IF(IFERROR(VLOOKUP(E1619,Store_SRP!B2:H110,{5}, FALSE), TRUE)=TRUE,VLOOKUP(E1619,Store_VAM!B2:H273,{5}, FALSE),VLOOKUP(E1619,Store_SRP!B2:H110,{5}, FALSE)), VLOOKUP(E1619,Store_Showcase!B2:H144,{5}, FALSE))</f>
      </c>
      <c r="AG1619">
        <f>IF(IFERROR(VLOOKUP(E1619,Store_Showcase!B2:H144,{6}, FALSE), TRUE)=TRUE, IF(IFERROR(VLOOKUP(E1619,Store_SRP!B2:H110,{6}, FALSE), TRUE)=TRUE,VLOOKUP(E1619,Store_VAM!B2:H273,{6}, FALSE),VLOOKUP(E1619,Store_SRP!B2:H110,{6}, FALSE)), VLOOKUP(E1619,Store_Showcase!B2:H144,{6}, FALSE))</f>
      </c>
      <c r="AH1619">
        <f>VLOOKUP(G1619,Sku_Consolidated!A2:R957,18,FALSE)</f>
      </c>
      <c r="AI1619">
        <f>VLOOKUP(G1619,Sku_Consolidated!A2:S957,19,FALSE)</f>
      </c>
      <c r="AJ1619">
        <f>VLOOKUP(G1619,Sku_Consolidated!A2:T957,20,FALSE)</f>
      </c>
    </row>
    <row r="1620" spans="1:36" x14ac:dyDescent="0.25">
      <c r="A1620">
        <v>2024</v>
      </c>
      <c r="B1620" t="s">
        <v>31</v>
      </c>
      <c r="C1620" t="s">
        <v>32</v>
      </c>
      <c r="D1620" t="s">
        <v>33</v>
      </c>
      <c r="E1620">
        <v>423</v>
      </c>
      <c r="F1620">
        <f>IF(IFERROR(VLOOKUP(E1620,Store_Showcase!B2:H144,{2}, FALSE), TRUE)=TRUE, IF(IFERROR(VLOOKUP(E1620,Store_SRP!B2:H110,{2}, FALSE), TRUE)=TRUE,VLOOKUP(E1620,Store_VAM!B2:H273,{2}, FALSE),VLOOKUP(E1620,Store_SRP!B2:H110,{2}, FALSE)), VLOOKUP(E1620,Store_Showcase!B2:H144,{2}, FALSE))</f>
      </c>
      <c r="G1620">
        <v>687770</v>
      </c>
      <c r="H1620" t="s">
        <v>1487</v>
      </c>
      <c r="I1620" s="8" t="s">
        <v>2627</v>
      </c>
      <c r="J1620" t="s">
        <v>493</v>
      </c>
      <c r="K1620" s="8">
        <f>IF(J1620="PCK", I1620, 0)</f>
      </c>
      <c r="L1620" s="8">
        <f>IF(J1620="KLS", I1620, IF(J1620="PCK", I1620*VLOOKUP(G1620,Sku_Consolidated!A2:U957,21, FALSE),I1620*VLOOKUP(G1620,Sku_Consolidated!A2:U957,21, FALSE)))</f>
      </c>
      <c r="M1620" s="8">
        <f>IF(J1620="PCS", I1620, 0)</f>
      </c>
      <c r="N1620" s="8" t="s">
        <v>3237</v>
      </c>
      <c r="O1620" s="8">
        <f>N1620 * VLOOKUP(E1620&amp;VLOOKUP(G1620,Sku_Consolidated!A2:Q957,17,FALSE),Sku_CommRate!A2:E1002, 5, FALSE)</f>
      </c>
      <c r="P1620" s="8">
        <f>N1620 - O1620</f>
      </c>
      <c r="Q1620">
        <f>VLOOKUP(G1620,Sku_Consolidated!A2:G957,7, FALSE)</f>
      </c>
      <c r="R1620">
        <f>IF(IFERROR(VLOOKUP(E1620,Store_Showcase!B2:H144,7, FALSE), TRUE)=TRUE, IF(IFERROR(VLOOKUP(E1620,Store_SRP!B2:H110,7, FALSE), TRUE)=TRUE,VLOOKUP(E1620,Store_VAM!B2:H273,7, FALSE),VLOOKUP(E1620,Store_SRP!B2:H110,7, FALSE)), VLOOKUP(E1620,Store_Showcase!B2:H144,7, FALSE))</f>
      </c>
      <c r="S1620">
        <f>IF(IFERROR(VLOOKUP(E1620,Store_Showcase!B2:I144,8, FALSE), TRUE)=TRUE, IF(IFERROR(VLOOKUP(E1620,Store_SRP!B2:I110,8, FALSE), TRUE)=TRUE,VLOOKUP(E1620,Store_VAM!B2:I273,8, FALSE),VLOOKUP(E1620,Store_SRP!B2:I110,8, FALSE)), VLOOKUP(E1620,Store_Showcase!B2:I144,8, FALSE))</f>
      </c>
      <c r="T1620">
        <f>VLOOKUP(G1620,Sku_Consolidated!A2:R957,18,FALSE)</f>
      </c>
      <c r="U1620">
        <v>4806532531526</v>
      </c>
      <c r="V1620">
        <f>IF(VLOOKUP(G1620,Sku_Consolidated!A2:S957,19,FALSE)="SHOWCASE", VLOOKUP(E1620,Store_Showcase!B2:L144,11, FALSE), IF(VLOOKUP(G1620,Sku_Consolidated!A2:S957,19,FALSE)="VAM",VLOOKUP(E1620,Store_VAM!B2:L273,11, FALSE),VLOOKUP(E1620,Store_SRP!B2:L110,11, FALSE)))</f>
      </c>
      <c r="W1620">
        <f>VLOOKUP(G1620,Sku_Consolidated!A2:W957,11,FALSE)</f>
      </c>
      <c r="X1620">
        <f>VLOOKUP(G1620,Sku_Consolidated!A2:H957,8,FALSE)</f>
      </c>
      <c r="Y1620">
        <f>VLOOKUP(G1620,Sku_Consolidated!A2:I957,9,FALSE)</f>
      </c>
      <c r="Z1620" t="s">
        <v>38</v>
      </c>
      <c r="AA1620">
        <f>VLOOKUP(G1620,Sku_Consolidated!A2:E957,5,FALSE)</f>
      </c>
      <c r="AB1620">
        <f>IF(VLOOKUP(G1620,Sku_Consolidated!A2:S957,19,FALSE)="SHOWCASE", VLOOKUP(E1620,Store_Showcase!B2:N144,13, FALSE), IF(VLOOKUP(G1620,Sku_Consolidated!A2:S957,19,FALSE)="VAM",VLOOKUP(E1620,Store_VAM!B2:N273,13, FALSE),VLOOKUP(E1620,Store_SRP!B2:N110,13, FALSE)))</f>
      </c>
      <c r="AC1620">
        <f>IF(IFERROR(AB1620,TRUE)=TRUE, "-","OK")</f>
      </c>
      <c r="AD1620" s="8" t="s">
        <v>3238</v>
      </c>
      <c r="AE1620" s="8" t="s">
        <v>3239</v>
      </c>
      <c r="AF1620">
        <f>IF(IFERROR(VLOOKUP(E1620,Store_Showcase!B2:H144,{5}, FALSE), TRUE)=TRUE, IF(IFERROR(VLOOKUP(E1620,Store_SRP!B2:H110,{5}, FALSE), TRUE)=TRUE,VLOOKUP(E1620,Store_VAM!B2:H273,{5}, FALSE),VLOOKUP(E1620,Store_SRP!B2:H110,{5}, FALSE)), VLOOKUP(E1620,Store_Showcase!B2:H144,{5}, FALSE))</f>
      </c>
      <c r="AG1620">
        <f>IF(IFERROR(VLOOKUP(E1620,Store_Showcase!B2:H144,{6}, FALSE), TRUE)=TRUE, IF(IFERROR(VLOOKUP(E1620,Store_SRP!B2:H110,{6}, FALSE), TRUE)=TRUE,VLOOKUP(E1620,Store_VAM!B2:H273,{6}, FALSE),VLOOKUP(E1620,Store_SRP!B2:H110,{6}, FALSE)), VLOOKUP(E1620,Store_Showcase!B2:H144,{6}, FALSE))</f>
      </c>
      <c r="AH1620">
        <f>VLOOKUP(G1620,Sku_Consolidated!A2:R957,18,FALSE)</f>
      </c>
      <c r="AI1620">
        <f>VLOOKUP(G1620,Sku_Consolidated!A2:S957,19,FALSE)</f>
      </c>
      <c r="AJ1620">
        <f>VLOOKUP(G1620,Sku_Consolidated!A2:T957,20,FALSE)</f>
      </c>
    </row>
    <row r="1621" spans="1:36" x14ac:dyDescent="0.25">
      <c r="A1621">
        <v>2024</v>
      </c>
      <c r="B1621" t="s">
        <v>31</v>
      </c>
      <c r="C1621" t="s">
        <v>32</v>
      </c>
      <c r="D1621" t="s">
        <v>33</v>
      </c>
      <c r="E1621">
        <v>727</v>
      </c>
      <c r="F1621">
        <f>IF(IFERROR(VLOOKUP(E1621,Store_Showcase!B2:H144,{2}, FALSE), TRUE)=TRUE, IF(IFERROR(VLOOKUP(E1621,Store_SRP!B2:H110,{2}, FALSE), TRUE)=TRUE,VLOOKUP(E1621,Store_VAM!B2:H273,{2}, FALSE),VLOOKUP(E1621,Store_SRP!B2:H110,{2}, FALSE)), VLOOKUP(E1621,Store_Showcase!B2:H144,{2}, FALSE))</f>
      </c>
      <c r="G1621">
        <v>687770</v>
      </c>
      <c r="H1621" t="s">
        <v>1487</v>
      </c>
      <c r="I1621" s="8" t="s">
        <v>2627</v>
      </c>
      <c r="J1621" t="s">
        <v>493</v>
      </c>
      <c r="K1621" s="8">
        <f>IF(J1621="PCK", I1621, 0)</f>
      </c>
      <c r="L1621" s="8">
        <f>IF(J1621="KLS", I1621, IF(J1621="PCK", I1621*VLOOKUP(G1621,Sku_Consolidated!A2:U957,21, FALSE),I1621*VLOOKUP(G1621,Sku_Consolidated!A2:U957,21, FALSE)))</f>
      </c>
      <c r="M1621" s="8">
        <f>IF(J1621="PCS", I1621, 0)</f>
      </c>
      <c r="N1621" s="8" t="s">
        <v>3237</v>
      </c>
      <c r="O1621" s="8">
        <f>N1621 * VLOOKUP(E1621&amp;VLOOKUP(G1621,Sku_Consolidated!A2:Q957,17,FALSE),Sku_CommRate!A2:E1002, 5, FALSE)</f>
      </c>
      <c r="P1621" s="8">
        <f>N1621 - O1621</f>
      </c>
      <c r="Q1621">
        <f>VLOOKUP(G1621,Sku_Consolidated!A2:G957,7, FALSE)</f>
      </c>
      <c r="R1621">
        <f>IF(IFERROR(VLOOKUP(E1621,Store_Showcase!B2:H144,7, FALSE), TRUE)=TRUE, IF(IFERROR(VLOOKUP(E1621,Store_SRP!B2:H110,7, FALSE), TRUE)=TRUE,VLOOKUP(E1621,Store_VAM!B2:H273,7, FALSE),VLOOKUP(E1621,Store_SRP!B2:H110,7, FALSE)), VLOOKUP(E1621,Store_Showcase!B2:H144,7, FALSE))</f>
      </c>
      <c r="S1621">
        <f>IF(IFERROR(VLOOKUP(E1621,Store_Showcase!B2:I144,8, FALSE), TRUE)=TRUE, IF(IFERROR(VLOOKUP(E1621,Store_SRP!B2:I110,8, FALSE), TRUE)=TRUE,VLOOKUP(E1621,Store_VAM!B2:I273,8, FALSE),VLOOKUP(E1621,Store_SRP!B2:I110,8, FALSE)), VLOOKUP(E1621,Store_Showcase!B2:I144,8, FALSE))</f>
      </c>
      <c r="T1621">
        <f>VLOOKUP(G1621,Sku_Consolidated!A2:R957,18,FALSE)</f>
      </c>
      <c r="U1621">
        <v>4806532531526</v>
      </c>
      <c r="V1621">
        <f>IF(VLOOKUP(G1621,Sku_Consolidated!A2:S957,19,FALSE)="SHOWCASE", VLOOKUP(E1621,Store_Showcase!B2:L144,11, FALSE), IF(VLOOKUP(G1621,Sku_Consolidated!A2:S957,19,FALSE)="VAM",VLOOKUP(E1621,Store_VAM!B2:L273,11, FALSE),VLOOKUP(E1621,Store_SRP!B2:L110,11, FALSE)))</f>
      </c>
      <c r="W1621">
        <f>VLOOKUP(G1621,Sku_Consolidated!A2:W957,11,FALSE)</f>
      </c>
      <c r="X1621">
        <f>VLOOKUP(G1621,Sku_Consolidated!A2:H957,8,FALSE)</f>
      </c>
      <c r="Y1621">
        <f>VLOOKUP(G1621,Sku_Consolidated!A2:I957,9,FALSE)</f>
      </c>
      <c r="Z1621" t="s">
        <v>38</v>
      </c>
      <c r="AA1621">
        <f>VLOOKUP(G1621,Sku_Consolidated!A2:E957,5,FALSE)</f>
      </c>
      <c r="AB1621">
        <f>IF(VLOOKUP(G1621,Sku_Consolidated!A2:S957,19,FALSE)="SHOWCASE", VLOOKUP(E1621,Store_Showcase!B2:N144,13, FALSE), IF(VLOOKUP(G1621,Sku_Consolidated!A2:S957,19,FALSE)="VAM",VLOOKUP(E1621,Store_VAM!B2:N273,13, FALSE),VLOOKUP(E1621,Store_SRP!B2:N110,13, FALSE)))</f>
      </c>
      <c r="AC1621">
        <f>IF(IFERROR(AB1621,TRUE)=TRUE, "-","OK")</f>
      </c>
      <c r="AD1621" s="8" t="s">
        <v>3238</v>
      </c>
      <c r="AE1621" s="8" t="s">
        <v>3239</v>
      </c>
      <c r="AF1621">
        <f>IF(IFERROR(VLOOKUP(E1621,Store_Showcase!B2:H144,{5}, FALSE), TRUE)=TRUE, IF(IFERROR(VLOOKUP(E1621,Store_SRP!B2:H110,{5}, FALSE), TRUE)=TRUE,VLOOKUP(E1621,Store_VAM!B2:H273,{5}, FALSE),VLOOKUP(E1621,Store_SRP!B2:H110,{5}, FALSE)), VLOOKUP(E1621,Store_Showcase!B2:H144,{5}, FALSE))</f>
      </c>
      <c r="AG1621">
        <f>IF(IFERROR(VLOOKUP(E1621,Store_Showcase!B2:H144,{6}, FALSE), TRUE)=TRUE, IF(IFERROR(VLOOKUP(E1621,Store_SRP!B2:H110,{6}, FALSE), TRUE)=TRUE,VLOOKUP(E1621,Store_VAM!B2:H273,{6}, FALSE),VLOOKUP(E1621,Store_SRP!B2:H110,{6}, FALSE)), VLOOKUP(E1621,Store_Showcase!B2:H144,{6}, FALSE))</f>
      </c>
      <c r="AH1621">
        <f>VLOOKUP(G1621,Sku_Consolidated!A2:R957,18,FALSE)</f>
      </c>
      <c r="AI1621">
        <f>VLOOKUP(G1621,Sku_Consolidated!A2:S957,19,FALSE)</f>
      </c>
      <c r="AJ1621">
        <f>VLOOKUP(G1621,Sku_Consolidated!A2:T957,20,FALSE)</f>
      </c>
    </row>
    <row r="1622" spans="1:36" x14ac:dyDescent="0.25">
      <c r="A1622">
        <v>2024</v>
      </c>
      <c r="B1622" t="s">
        <v>31</v>
      </c>
      <c r="C1622" t="s">
        <v>32</v>
      </c>
      <c r="D1622" t="s">
        <v>33</v>
      </c>
      <c r="E1622">
        <v>232</v>
      </c>
      <c r="F1622">
        <f>IF(IFERROR(VLOOKUP(E1622,Store_Showcase!B2:H144,{2}, FALSE), TRUE)=TRUE, IF(IFERROR(VLOOKUP(E1622,Store_SRP!B2:H110,{2}, FALSE), TRUE)=TRUE,VLOOKUP(E1622,Store_VAM!B2:H273,{2}, FALSE),VLOOKUP(E1622,Store_SRP!B2:H110,{2}, FALSE)), VLOOKUP(E1622,Store_Showcase!B2:H144,{2}, FALSE))</f>
      </c>
      <c r="G1622">
        <v>687770</v>
      </c>
      <c r="H1622" t="s">
        <v>1487</v>
      </c>
      <c r="I1622" s="8" t="s">
        <v>2627</v>
      </c>
      <c r="J1622" t="s">
        <v>493</v>
      </c>
      <c r="K1622" s="8">
        <f>IF(J1622="PCK", I1622, 0)</f>
      </c>
      <c r="L1622" s="8">
        <f>IF(J1622="KLS", I1622, IF(J1622="PCK", I1622*VLOOKUP(G1622,Sku_Consolidated!A2:U957,21, FALSE),I1622*VLOOKUP(G1622,Sku_Consolidated!A2:U957,21, FALSE)))</f>
      </c>
      <c r="M1622" s="8">
        <f>IF(J1622="PCS", I1622, 0)</f>
      </c>
      <c r="N1622" s="8" t="s">
        <v>3237</v>
      </c>
      <c r="O1622" s="8">
        <f>N1622 * VLOOKUP(E1622&amp;VLOOKUP(G1622,Sku_Consolidated!A2:Q957,17,FALSE),Sku_CommRate!A2:E1002, 5, FALSE)</f>
      </c>
      <c r="P1622" s="8">
        <f>N1622 - O1622</f>
      </c>
      <c r="Q1622">
        <f>VLOOKUP(G1622,Sku_Consolidated!A2:G957,7, FALSE)</f>
      </c>
      <c r="R1622">
        <f>IF(IFERROR(VLOOKUP(E1622,Store_Showcase!B2:H144,7, FALSE), TRUE)=TRUE, IF(IFERROR(VLOOKUP(E1622,Store_SRP!B2:H110,7, FALSE), TRUE)=TRUE,VLOOKUP(E1622,Store_VAM!B2:H273,7, FALSE),VLOOKUP(E1622,Store_SRP!B2:H110,7, FALSE)), VLOOKUP(E1622,Store_Showcase!B2:H144,7, FALSE))</f>
      </c>
      <c r="S1622">
        <f>IF(IFERROR(VLOOKUP(E1622,Store_Showcase!B2:I144,8, FALSE), TRUE)=TRUE, IF(IFERROR(VLOOKUP(E1622,Store_SRP!B2:I110,8, FALSE), TRUE)=TRUE,VLOOKUP(E1622,Store_VAM!B2:I273,8, FALSE),VLOOKUP(E1622,Store_SRP!B2:I110,8, FALSE)), VLOOKUP(E1622,Store_Showcase!B2:I144,8, FALSE))</f>
      </c>
      <c r="T1622">
        <f>VLOOKUP(G1622,Sku_Consolidated!A2:R957,18,FALSE)</f>
      </c>
      <c r="U1622">
        <v>4806532531526</v>
      </c>
      <c r="V1622">
        <f>IF(VLOOKUP(G1622,Sku_Consolidated!A2:S957,19,FALSE)="SHOWCASE", VLOOKUP(E1622,Store_Showcase!B2:L144,11, FALSE), IF(VLOOKUP(G1622,Sku_Consolidated!A2:S957,19,FALSE)="VAM",VLOOKUP(E1622,Store_VAM!B2:L273,11, FALSE),VLOOKUP(E1622,Store_SRP!B2:L110,11, FALSE)))</f>
      </c>
      <c r="W1622">
        <f>VLOOKUP(G1622,Sku_Consolidated!A2:W957,11,FALSE)</f>
      </c>
      <c r="X1622">
        <f>VLOOKUP(G1622,Sku_Consolidated!A2:H957,8,FALSE)</f>
      </c>
      <c r="Y1622">
        <f>VLOOKUP(G1622,Sku_Consolidated!A2:I957,9,FALSE)</f>
      </c>
      <c r="Z1622" t="s">
        <v>38</v>
      </c>
      <c r="AA1622">
        <f>VLOOKUP(G1622,Sku_Consolidated!A2:E957,5,FALSE)</f>
      </c>
      <c r="AB1622">
        <f>IF(VLOOKUP(G1622,Sku_Consolidated!A2:S957,19,FALSE)="SHOWCASE", VLOOKUP(E1622,Store_Showcase!B2:N144,13, FALSE), IF(VLOOKUP(G1622,Sku_Consolidated!A2:S957,19,FALSE)="VAM",VLOOKUP(E1622,Store_VAM!B2:N273,13, FALSE),VLOOKUP(E1622,Store_SRP!B2:N110,13, FALSE)))</f>
      </c>
      <c r="AC1622">
        <f>IF(IFERROR(AB1622,TRUE)=TRUE, "-","OK")</f>
      </c>
      <c r="AD1622" s="8" t="s">
        <v>3238</v>
      </c>
      <c r="AE1622" s="8" t="s">
        <v>3239</v>
      </c>
      <c r="AF1622">
        <f>IF(IFERROR(VLOOKUP(E1622,Store_Showcase!B2:H144,{5}, FALSE), TRUE)=TRUE, IF(IFERROR(VLOOKUP(E1622,Store_SRP!B2:H110,{5}, FALSE), TRUE)=TRUE,VLOOKUP(E1622,Store_VAM!B2:H273,{5}, FALSE),VLOOKUP(E1622,Store_SRP!B2:H110,{5}, FALSE)), VLOOKUP(E1622,Store_Showcase!B2:H144,{5}, FALSE))</f>
      </c>
      <c r="AG1622">
        <f>IF(IFERROR(VLOOKUP(E1622,Store_Showcase!B2:H144,{6}, FALSE), TRUE)=TRUE, IF(IFERROR(VLOOKUP(E1622,Store_SRP!B2:H110,{6}, FALSE), TRUE)=TRUE,VLOOKUP(E1622,Store_VAM!B2:H273,{6}, FALSE),VLOOKUP(E1622,Store_SRP!B2:H110,{6}, FALSE)), VLOOKUP(E1622,Store_Showcase!B2:H144,{6}, FALSE))</f>
      </c>
      <c r="AH1622">
        <f>VLOOKUP(G1622,Sku_Consolidated!A2:R957,18,FALSE)</f>
      </c>
      <c r="AI1622">
        <f>VLOOKUP(G1622,Sku_Consolidated!A2:S957,19,FALSE)</f>
      </c>
      <c r="AJ1622">
        <f>VLOOKUP(G1622,Sku_Consolidated!A2:T957,20,FALSE)</f>
      </c>
    </row>
    <row r="1623" spans="1:36" x14ac:dyDescent="0.25">
      <c r="A1623">
        <v>2024</v>
      </c>
      <c r="B1623" t="s">
        <v>31</v>
      </c>
      <c r="C1623" t="s">
        <v>32</v>
      </c>
      <c r="D1623" t="s">
        <v>33</v>
      </c>
      <c r="E1623">
        <v>416</v>
      </c>
      <c r="F1623">
        <f>IF(IFERROR(VLOOKUP(E1623,Store_Showcase!B2:H144,{2}, FALSE), TRUE)=TRUE, IF(IFERROR(VLOOKUP(E1623,Store_SRP!B2:H110,{2}, FALSE), TRUE)=TRUE,VLOOKUP(E1623,Store_VAM!B2:H273,{2}, FALSE),VLOOKUP(E1623,Store_SRP!B2:H110,{2}, FALSE)), VLOOKUP(E1623,Store_Showcase!B2:H144,{2}, FALSE))</f>
      </c>
      <c r="G1623">
        <v>687770</v>
      </c>
      <c r="H1623" t="s">
        <v>1487</v>
      </c>
      <c r="I1623" s="8" t="s">
        <v>2627</v>
      </c>
      <c r="J1623" t="s">
        <v>493</v>
      </c>
      <c r="K1623" s="8">
        <f>IF(J1623="PCK", I1623, 0)</f>
      </c>
      <c r="L1623" s="8">
        <f>IF(J1623="KLS", I1623, IF(J1623="PCK", I1623*VLOOKUP(G1623,Sku_Consolidated!A2:U957,21, FALSE),I1623*VLOOKUP(G1623,Sku_Consolidated!A2:U957,21, FALSE)))</f>
      </c>
      <c r="M1623" s="8">
        <f>IF(J1623="PCS", I1623, 0)</f>
      </c>
      <c r="N1623" s="8" t="s">
        <v>3237</v>
      </c>
      <c r="O1623" s="8">
        <f>N1623 * VLOOKUP(E1623&amp;VLOOKUP(G1623,Sku_Consolidated!A2:Q957,17,FALSE),Sku_CommRate!A2:E1002, 5, FALSE)</f>
      </c>
      <c r="P1623" s="8">
        <f>N1623 - O1623</f>
      </c>
      <c r="Q1623">
        <f>VLOOKUP(G1623,Sku_Consolidated!A2:G957,7, FALSE)</f>
      </c>
      <c r="R1623">
        <f>IF(IFERROR(VLOOKUP(E1623,Store_Showcase!B2:H144,7, FALSE), TRUE)=TRUE, IF(IFERROR(VLOOKUP(E1623,Store_SRP!B2:H110,7, FALSE), TRUE)=TRUE,VLOOKUP(E1623,Store_VAM!B2:H273,7, FALSE),VLOOKUP(E1623,Store_SRP!B2:H110,7, FALSE)), VLOOKUP(E1623,Store_Showcase!B2:H144,7, FALSE))</f>
      </c>
      <c r="S1623">
        <f>IF(IFERROR(VLOOKUP(E1623,Store_Showcase!B2:I144,8, FALSE), TRUE)=TRUE, IF(IFERROR(VLOOKUP(E1623,Store_SRP!B2:I110,8, FALSE), TRUE)=TRUE,VLOOKUP(E1623,Store_VAM!B2:I273,8, FALSE),VLOOKUP(E1623,Store_SRP!B2:I110,8, FALSE)), VLOOKUP(E1623,Store_Showcase!B2:I144,8, FALSE))</f>
      </c>
      <c r="T1623">
        <f>VLOOKUP(G1623,Sku_Consolidated!A2:R957,18,FALSE)</f>
      </c>
      <c r="U1623">
        <v>4806532531526</v>
      </c>
      <c r="V1623">
        <f>IF(VLOOKUP(G1623,Sku_Consolidated!A2:S957,19,FALSE)="SHOWCASE", VLOOKUP(E1623,Store_Showcase!B2:L144,11, FALSE), IF(VLOOKUP(G1623,Sku_Consolidated!A2:S957,19,FALSE)="VAM",VLOOKUP(E1623,Store_VAM!B2:L273,11, FALSE),VLOOKUP(E1623,Store_SRP!B2:L110,11, FALSE)))</f>
      </c>
      <c r="W1623">
        <f>VLOOKUP(G1623,Sku_Consolidated!A2:W957,11,FALSE)</f>
      </c>
      <c r="X1623">
        <f>VLOOKUP(G1623,Sku_Consolidated!A2:H957,8,FALSE)</f>
      </c>
      <c r="Y1623">
        <f>VLOOKUP(G1623,Sku_Consolidated!A2:I957,9,FALSE)</f>
      </c>
      <c r="Z1623" t="s">
        <v>38</v>
      </c>
      <c r="AA1623">
        <f>VLOOKUP(G1623,Sku_Consolidated!A2:E957,5,FALSE)</f>
      </c>
      <c r="AB1623">
        <f>IF(VLOOKUP(G1623,Sku_Consolidated!A2:S957,19,FALSE)="SHOWCASE", VLOOKUP(E1623,Store_Showcase!B2:N144,13, FALSE), IF(VLOOKUP(G1623,Sku_Consolidated!A2:S957,19,FALSE)="VAM",VLOOKUP(E1623,Store_VAM!B2:N273,13, FALSE),VLOOKUP(E1623,Store_SRP!B2:N110,13, FALSE)))</f>
      </c>
      <c r="AC1623">
        <f>IF(IFERROR(AB1623,TRUE)=TRUE, "-","OK")</f>
      </c>
      <c r="AD1623" s="8" t="s">
        <v>3238</v>
      </c>
      <c r="AE1623" s="8" t="s">
        <v>3239</v>
      </c>
      <c r="AF1623">
        <f>IF(IFERROR(VLOOKUP(E1623,Store_Showcase!B2:H144,{5}, FALSE), TRUE)=TRUE, IF(IFERROR(VLOOKUP(E1623,Store_SRP!B2:H110,{5}, FALSE), TRUE)=TRUE,VLOOKUP(E1623,Store_VAM!B2:H273,{5}, FALSE),VLOOKUP(E1623,Store_SRP!B2:H110,{5}, FALSE)), VLOOKUP(E1623,Store_Showcase!B2:H144,{5}, FALSE))</f>
      </c>
      <c r="AG1623">
        <f>IF(IFERROR(VLOOKUP(E1623,Store_Showcase!B2:H144,{6}, FALSE), TRUE)=TRUE, IF(IFERROR(VLOOKUP(E1623,Store_SRP!B2:H110,{6}, FALSE), TRUE)=TRUE,VLOOKUP(E1623,Store_VAM!B2:H273,{6}, FALSE),VLOOKUP(E1623,Store_SRP!B2:H110,{6}, FALSE)), VLOOKUP(E1623,Store_Showcase!B2:H144,{6}, FALSE))</f>
      </c>
      <c r="AH1623">
        <f>VLOOKUP(G1623,Sku_Consolidated!A2:R957,18,FALSE)</f>
      </c>
      <c r="AI1623">
        <f>VLOOKUP(G1623,Sku_Consolidated!A2:S957,19,FALSE)</f>
      </c>
      <c r="AJ1623">
        <f>VLOOKUP(G1623,Sku_Consolidated!A2:T957,20,FALSE)</f>
      </c>
    </row>
    <row r="1624" spans="1:36" x14ac:dyDescent="0.25">
      <c r="A1624">
        <v>2024</v>
      </c>
      <c r="B1624" t="s">
        <v>31</v>
      </c>
      <c r="C1624" t="s">
        <v>32</v>
      </c>
      <c r="D1624" t="s">
        <v>33</v>
      </c>
      <c r="E1624">
        <v>806</v>
      </c>
      <c r="F1624">
        <f>IF(IFERROR(VLOOKUP(E1624,Store_Showcase!B2:H144,{2}, FALSE), TRUE)=TRUE, IF(IFERROR(VLOOKUP(E1624,Store_SRP!B2:H110,{2}, FALSE), TRUE)=TRUE,VLOOKUP(E1624,Store_VAM!B2:H273,{2}, FALSE),VLOOKUP(E1624,Store_SRP!B2:H110,{2}, FALSE)), VLOOKUP(E1624,Store_Showcase!B2:H144,{2}, FALSE))</f>
      </c>
      <c r="G1624">
        <v>687770</v>
      </c>
      <c r="H1624" t="s">
        <v>1487</v>
      </c>
      <c r="I1624" s="8" t="s">
        <v>2627</v>
      </c>
      <c r="J1624" t="s">
        <v>493</v>
      </c>
      <c r="K1624" s="8">
        <f>IF(J1624="PCK", I1624, 0)</f>
      </c>
      <c r="L1624" s="8">
        <f>IF(J1624="KLS", I1624, IF(J1624="PCK", I1624*VLOOKUP(G1624,Sku_Consolidated!A2:U957,21, FALSE),I1624*VLOOKUP(G1624,Sku_Consolidated!A2:U957,21, FALSE)))</f>
      </c>
      <c r="M1624" s="8">
        <f>IF(J1624="PCS", I1624, 0)</f>
      </c>
      <c r="N1624" s="8" t="s">
        <v>3237</v>
      </c>
      <c r="O1624" s="8">
        <f>N1624 * VLOOKUP(E1624&amp;VLOOKUP(G1624,Sku_Consolidated!A2:Q957,17,FALSE),Sku_CommRate!A2:E1002, 5, FALSE)</f>
      </c>
      <c r="P1624" s="8">
        <f>N1624 - O1624</f>
      </c>
      <c r="Q1624">
        <f>VLOOKUP(G1624,Sku_Consolidated!A2:G957,7, FALSE)</f>
      </c>
      <c r="R1624">
        <f>IF(IFERROR(VLOOKUP(E1624,Store_Showcase!B2:H144,7, FALSE), TRUE)=TRUE, IF(IFERROR(VLOOKUP(E1624,Store_SRP!B2:H110,7, FALSE), TRUE)=TRUE,VLOOKUP(E1624,Store_VAM!B2:H273,7, FALSE),VLOOKUP(E1624,Store_SRP!B2:H110,7, FALSE)), VLOOKUP(E1624,Store_Showcase!B2:H144,7, FALSE))</f>
      </c>
      <c r="S1624">
        <f>IF(IFERROR(VLOOKUP(E1624,Store_Showcase!B2:I144,8, FALSE), TRUE)=TRUE, IF(IFERROR(VLOOKUP(E1624,Store_SRP!B2:I110,8, FALSE), TRUE)=TRUE,VLOOKUP(E1624,Store_VAM!B2:I273,8, FALSE),VLOOKUP(E1624,Store_SRP!B2:I110,8, FALSE)), VLOOKUP(E1624,Store_Showcase!B2:I144,8, FALSE))</f>
      </c>
      <c r="T1624">
        <f>VLOOKUP(G1624,Sku_Consolidated!A2:R957,18,FALSE)</f>
      </c>
      <c r="U1624">
        <v>4806532531526</v>
      </c>
      <c r="V1624">
        <f>IF(VLOOKUP(G1624,Sku_Consolidated!A2:S957,19,FALSE)="SHOWCASE", VLOOKUP(E1624,Store_Showcase!B2:L144,11, FALSE), IF(VLOOKUP(G1624,Sku_Consolidated!A2:S957,19,FALSE)="VAM",VLOOKUP(E1624,Store_VAM!B2:L273,11, FALSE),VLOOKUP(E1624,Store_SRP!B2:L110,11, FALSE)))</f>
      </c>
      <c r="W1624">
        <f>VLOOKUP(G1624,Sku_Consolidated!A2:W957,11,FALSE)</f>
      </c>
      <c r="X1624">
        <f>VLOOKUP(G1624,Sku_Consolidated!A2:H957,8,FALSE)</f>
      </c>
      <c r="Y1624">
        <f>VLOOKUP(G1624,Sku_Consolidated!A2:I957,9,FALSE)</f>
      </c>
      <c r="Z1624" t="s">
        <v>38</v>
      </c>
      <c r="AA1624">
        <f>VLOOKUP(G1624,Sku_Consolidated!A2:E957,5,FALSE)</f>
      </c>
      <c r="AB1624">
        <f>IF(VLOOKUP(G1624,Sku_Consolidated!A2:S957,19,FALSE)="SHOWCASE", VLOOKUP(E1624,Store_Showcase!B2:N144,13, FALSE), IF(VLOOKUP(G1624,Sku_Consolidated!A2:S957,19,FALSE)="VAM",VLOOKUP(E1624,Store_VAM!B2:N273,13, FALSE),VLOOKUP(E1624,Store_SRP!B2:N110,13, FALSE)))</f>
      </c>
      <c r="AC1624">
        <f>IF(IFERROR(AB1624,TRUE)=TRUE, "-","OK")</f>
      </c>
      <c r="AD1624" s="8" t="s">
        <v>3238</v>
      </c>
      <c r="AE1624" s="8" t="s">
        <v>3239</v>
      </c>
      <c r="AF1624">
        <f>IF(IFERROR(VLOOKUP(E1624,Store_Showcase!B2:H144,{5}, FALSE), TRUE)=TRUE, IF(IFERROR(VLOOKUP(E1624,Store_SRP!B2:H110,{5}, FALSE), TRUE)=TRUE,VLOOKUP(E1624,Store_VAM!B2:H273,{5}, FALSE),VLOOKUP(E1624,Store_SRP!B2:H110,{5}, FALSE)), VLOOKUP(E1624,Store_Showcase!B2:H144,{5}, FALSE))</f>
      </c>
      <c r="AG1624">
        <f>IF(IFERROR(VLOOKUP(E1624,Store_Showcase!B2:H144,{6}, FALSE), TRUE)=TRUE, IF(IFERROR(VLOOKUP(E1624,Store_SRP!B2:H110,{6}, FALSE), TRUE)=TRUE,VLOOKUP(E1624,Store_VAM!B2:H273,{6}, FALSE),VLOOKUP(E1624,Store_SRP!B2:H110,{6}, FALSE)), VLOOKUP(E1624,Store_Showcase!B2:H144,{6}, FALSE))</f>
      </c>
      <c r="AH1624">
        <f>VLOOKUP(G1624,Sku_Consolidated!A2:R957,18,FALSE)</f>
      </c>
      <c r="AI1624">
        <f>VLOOKUP(G1624,Sku_Consolidated!A2:S957,19,FALSE)</f>
      </c>
      <c r="AJ1624">
        <f>VLOOKUP(G1624,Sku_Consolidated!A2:T957,20,FALSE)</f>
      </c>
    </row>
    <row r="1625" spans="1:36" x14ac:dyDescent="0.25">
      <c r="A1625">
        <v>2024</v>
      </c>
      <c r="B1625" t="s">
        <v>31</v>
      </c>
      <c r="C1625" t="s">
        <v>32</v>
      </c>
      <c r="D1625" t="s">
        <v>33</v>
      </c>
      <c r="E1625">
        <v>122</v>
      </c>
      <c r="F1625">
        <f>IF(IFERROR(VLOOKUP(E1625,Store_Showcase!B2:H144,{2}, FALSE), TRUE)=TRUE, IF(IFERROR(VLOOKUP(E1625,Store_SRP!B2:H110,{2}, FALSE), TRUE)=TRUE,VLOOKUP(E1625,Store_VAM!B2:H273,{2}, FALSE),VLOOKUP(E1625,Store_SRP!B2:H110,{2}, FALSE)), VLOOKUP(E1625,Store_Showcase!B2:H144,{2}, FALSE))</f>
      </c>
      <c r="G1625">
        <v>687770</v>
      </c>
      <c r="H1625" t="s">
        <v>1487</v>
      </c>
      <c r="I1625" s="8" t="s">
        <v>2627</v>
      </c>
      <c r="J1625" t="s">
        <v>493</v>
      </c>
      <c r="K1625" s="8">
        <f>IF(J1625="PCK", I1625, 0)</f>
      </c>
      <c r="L1625" s="8">
        <f>IF(J1625="KLS", I1625, IF(J1625="PCK", I1625*VLOOKUP(G1625,Sku_Consolidated!A2:U957,21, FALSE),I1625*VLOOKUP(G1625,Sku_Consolidated!A2:U957,21, FALSE)))</f>
      </c>
      <c r="M1625" s="8">
        <f>IF(J1625="PCS", I1625, 0)</f>
      </c>
      <c r="N1625" s="8" t="s">
        <v>3237</v>
      </c>
      <c r="O1625" s="8">
        <f>N1625 * VLOOKUP(E1625&amp;VLOOKUP(G1625,Sku_Consolidated!A2:Q957,17,FALSE),Sku_CommRate!A2:E1002, 5, FALSE)</f>
      </c>
      <c r="P1625" s="8">
        <f>N1625 - O1625</f>
      </c>
      <c r="Q1625">
        <f>VLOOKUP(G1625,Sku_Consolidated!A2:G957,7, FALSE)</f>
      </c>
      <c r="R1625">
        <f>IF(IFERROR(VLOOKUP(E1625,Store_Showcase!B2:H144,7, FALSE), TRUE)=TRUE, IF(IFERROR(VLOOKUP(E1625,Store_SRP!B2:H110,7, FALSE), TRUE)=TRUE,VLOOKUP(E1625,Store_VAM!B2:H273,7, FALSE),VLOOKUP(E1625,Store_SRP!B2:H110,7, FALSE)), VLOOKUP(E1625,Store_Showcase!B2:H144,7, FALSE))</f>
      </c>
      <c r="S1625">
        <f>IF(IFERROR(VLOOKUP(E1625,Store_Showcase!B2:I144,8, FALSE), TRUE)=TRUE, IF(IFERROR(VLOOKUP(E1625,Store_SRP!B2:I110,8, FALSE), TRUE)=TRUE,VLOOKUP(E1625,Store_VAM!B2:I273,8, FALSE),VLOOKUP(E1625,Store_SRP!B2:I110,8, FALSE)), VLOOKUP(E1625,Store_Showcase!B2:I144,8, FALSE))</f>
      </c>
      <c r="T1625">
        <f>VLOOKUP(G1625,Sku_Consolidated!A2:R957,18,FALSE)</f>
      </c>
      <c r="U1625">
        <v>4806532531526</v>
      </c>
      <c r="V1625">
        <f>IF(VLOOKUP(G1625,Sku_Consolidated!A2:S957,19,FALSE)="SHOWCASE", VLOOKUP(E1625,Store_Showcase!B2:L144,11, FALSE), IF(VLOOKUP(G1625,Sku_Consolidated!A2:S957,19,FALSE)="VAM",VLOOKUP(E1625,Store_VAM!B2:L273,11, FALSE),VLOOKUP(E1625,Store_SRP!B2:L110,11, FALSE)))</f>
      </c>
      <c r="W1625">
        <f>VLOOKUP(G1625,Sku_Consolidated!A2:W957,11,FALSE)</f>
      </c>
      <c r="X1625">
        <f>VLOOKUP(G1625,Sku_Consolidated!A2:H957,8,FALSE)</f>
      </c>
      <c r="Y1625">
        <f>VLOOKUP(G1625,Sku_Consolidated!A2:I957,9,FALSE)</f>
      </c>
      <c r="Z1625" t="s">
        <v>38</v>
      </c>
      <c r="AA1625">
        <f>VLOOKUP(G1625,Sku_Consolidated!A2:E957,5,FALSE)</f>
      </c>
      <c r="AB1625">
        <f>IF(VLOOKUP(G1625,Sku_Consolidated!A2:S957,19,FALSE)="SHOWCASE", VLOOKUP(E1625,Store_Showcase!B2:N144,13, FALSE), IF(VLOOKUP(G1625,Sku_Consolidated!A2:S957,19,FALSE)="VAM",VLOOKUP(E1625,Store_VAM!B2:N273,13, FALSE),VLOOKUP(E1625,Store_SRP!B2:N110,13, FALSE)))</f>
      </c>
      <c r="AC1625">
        <f>IF(IFERROR(AB1625,TRUE)=TRUE, "-","OK")</f>
      </c>
      <c r="AD1625" s="8" t="s">
        <v>3238</v>
      </c>
      <c r="AE1625" s="8" t="s">
        <v>3239</v>
      </c>
      <c r="AF1625">
        <f>IF(IFERROR(VLOOKUP(E1625,Store_Showcase!B2:H144,{5}, FALSE), TRUE)=TRUE, IF(IFERROR(VLOOKUP(E1625,Store_SRP!B2:H110,{5}, FALSE), TRUE)=TRUE,VLOOKUP(E1625,Store_VAM!B2:H273,{5}, FALSE),VLOOKUP(E1625,Store_SRP!B2:H110,{5}, FALSE)), VLOOKUP(E1625,Store_Showcase!B2:H144,{5}, FALSE))</f>
      </c>
      <c r="AG1625">
        <f>IF(IFERROR(VLOOKUP(E1625,Store_Showcase!B2:H144,{6}, FALSE), TRUE)=TRUE, IF(IFERROR(VLOOKUP(E1625,Store_SRP!B2:H110,{6}, FALSE), TRUE)=TRUE,VLOOKUP(E1625,Store_VAM!B2:H273,{6}, FALSE),VLOOKUP(E1625,Store_SRP!B2:H110,{6}, FALSE)), VLOOKUP(E1625,Store_Showcase!B2:H144,{6}, FALSE))</f>
      </c>
      <c r="AH1625">
        <f>VLOOKUP(G1625,Sku_Consolidated!A2:R957,18,FALSE)</f>
      </c>
      <c r="AI1625">
        <f>VLOOKUP(G1625,Sku_Consolidated!A2:S957,19,FALSE)</f>
      </c>
      <c r="AJ1625">
        <f>VLOOKUP(G1625,Sku_Consolidated!A2:T957,20,FALSE)</f>
      </c>
    </row>
    <row r="1626" spans="1:36" x14ac:dyDescent="0.25">
      <c r="A1626">
        <v>2024</v>
      </c>
      <c r="B1626" t="s">
        <v>31</v>
      </c>
      <c r="C1626" t="s">
        <v>32</v>
      </c>
      <c r="D1626" t="s">
        <v>33</v>
      </c>
      <c r="E1626">
        <v>485</v>
      </c>
      <c r="F1626">
        <f>IF(IFERROR(VLOOKUP(E1626,Store_Showcase!B2:H144,{2}, FALSE), TRUE)=TRUE, IF(IFERROR(VLOOKUP(E1626,Store_SRP!B2:H110,{2}, FALSE), TRUE)=TRUE,VLOOKUP(E1626,Store_VAM!B2:H273,{2}, FALSE),VLOOKUP(E1626,Store_SRP!B2:H110,{2}, FALSE)), VLOOKUP(E1626,Store_Showcase!B2:H144,{2}, FALSE))</f>
      </c>
      <c r="G1626">
        <v>687770</v>
      </c>
      <c r="H1626" t="s">
        <v>1487</v>
      </c>
      <c r="I1626" s="8" t="s">
        <v>2627</v>
      </c>
      <c r="J1626" t="s">
        <v>493</v>
      </c>
      <c r="K1626" s="8">
        <f>IF(J1626="PCK", I1626, 0)</f>
      </c>
      <c r="L1626" s="8">
        <f>IF(J1626="KLS", I1626, IF(J1626="PCK", I1626*VLOOKUP(G1626,Sku_Consolidated!A2:U957,21, FALSE),I1626*VLOOKUP(G1626,Sku_Consolidated!A2:U957,21, FALSE)))</f>
      </c>
      <c r="M1626" s="8">
        <f>IF(J1626="PCS", I1626, 0)</f>
      </c>
      <c r="N1626" s="8" t="s">
        <v>3237</v>
      </c>
      <c r="O1626" s="8">
        <f>N1626 * VLOOKUP(E1626&amp;VLOOKUP(G1626,Sku_Consolidated!A2:Q957,17,FALSE),Sku_CommRate!A2:E1002, 5, FALSE)</f>
      </c>
      <c r="P1626" s="8">
        <f>N1626 - O1626</f>
      </c>
      <c r="Q1626">
        <f>VLOOKUP(G1626,Sku_Consolidated!A2:G957,7, FALSE)</f>
      </c>
      <c r="R1626">
        <f>IF(IFERROR(VLOOKUP(E1626,Store_Showcase!B2:H144,7, FALSE), TRUE)=TRUE, IF(IFERROR(VLOOKUP(E1626,Store_SRP!B2:H110,7, FALSE), TRUE)=TRUE,VLOOKUP(E1626,Store_VAM!B2:H273,7, FALSE),VLOOKUP(E1626,Store_SRP!B2:H110,7, FALSE)), VLOOKUP(E1626,Store_Showcase!B2:H144,7, FALSE))</f>
      </c>
      <c r="S1626">
        <f>IF(IFERROR(VLOOKUP(E1626,Store_Showcase!B2:I144,8, FALSE), TRUE)=TRUE, IF(IFERROR(VLOOKUP(E1626,Store_SRP!B2:I110,8, FALSE), TRUE)=TRUE,VLOOKUP(E1626,Store_VAM!B2:I273,8, FALSE),VLOOKUP(E1626,Store_SRP!B2:I110,8, FALSE)), VLOOKUP(E1626,Store_Showcase!B2:I144,8, FALSE))</f>
      </c>
      <c r="T1626">
        <f>VLOOKUP(G1626,Sku_Consolidated!A2:R957,18,FALSE)</f>
      </c>
      <c r="U1626">
        <v>4806532531526</v>
      </c>
      <c r="V1626">
        <f>IF(VLOOKUP(G1626,Sku_Consolidated!A2:S957,19,FALSE)="SHOWCASE", VLOOKUP(E1626,Store_Showcase!B2:L144,11, FALSE), IF(VLOOKUP(G1626,Sku_Consolidated!A2:S957,19,FALSE)="VAM",VLOOKUP(E1626,Store_VAM!B2:L273,11, FALSE),VLOOKUP(E1626,Store_SRP!B2:L110,11, FALSE)))</f>
      </c>
      <c r="W1626">
        <f>VLOOKUP(G1626,Sku_Consolidated!A2:W957,11,FALSE)</f>
      </c>
      <c r="X1626">
        <f>VLOOKUP(G1626,Sku_Consolidated!A2:H957,8,FALSE)</f>
      </c>
      <c r="Y1626">
        <f>VLOOKUP(G1626,Sku_Consolidated!A2:I957,9,FALSE)</f>
      </c>
      <c r="Z1626" t="s">
        <v>38</v>
      </c>
      <c r="AA1626">
        <f>VLOOKUP(G1626,Sku_Consolidated!A2:E957,5,FALSE)</f>
      </c>
      <c r="AB1626">
        <f>IF(VLOOKUP(G1626,Sku_Consolidated!A2:S957,19,FALSE)="SHOWCASE", VLOOKUP(E1626,Store_Showcase!B2:N144,13, FALSE), IF(VLOOKUP(G1626,Sku_Consolidated!A2:S957,19,FALSE)="VAM",VLOOKUP(E1626,Store_VAM!B2:N273,13, FALSE),VLOOKUP(E1626,Store_SRP!B2:N110,13, FALSE)))</f>
      </c>
      <c r="AC1626">
        <f>IF(IFERROR(AB1626,TRUE)=TRUE, "-","OK")</f>
      </c>
      <c r="AD1626" s="8" t="s">
        <v>3238</v>
      </c>
      <c r="AE1626" s="8" t="s">
        <v>3239</v>
      </c>
      <c r="AF1626">
        <f>IF(IFERROR(VLOOKUP(E1626,Store_Showcase!B2:H144,{5}, FALSE), TRUE)=TRUE, IF(IFERROR(VLOOKUP(E1626,Store_SRP!B2:H110,{5}, FALSE), TRUE)=TRUE,VLOOKUP(E1626,Store_VAM!B2:H273,{5}, FALSE),VLOOKUP(E1626,Store_SRP!B2:H110,{5}, FALSE)), VLOOKUP(E1626,Store_Showcase!B2:H144,{5}, FALSE))</f>
      </c>
      <c r="AG1626">
        <f>IF(IFERROR(VLOOKUP(E1626,Store_Showcase!B2:H144,{6}, FALSE), TRUE)=TRUE, IF(IFERROR(VLOOKUP(E1626,Store_SRP!B2:H110,{6}, FALSE), TRUE)=TRUE,VLOOKUP(E1626,Store_VAM!B2:H273,{6}, FALSE),VLOOKUP(E1626,Store_SRP!B2:H110,{6}, FALSE)), VLOOKUP(E1626,Store_Showcase!B2:H144,{6}, FALSE))</f>
      </c>
      <c r="AH1626">
        <f>VLOOKUP(G1626,Sku_Consolidated!A2:R957,18,FALSE)</f>
      </c>
      <c r="AI1626">
        <f>VLOOKUP(G1626,Sku_Consolidated!A2:S957,19,FALSE)</f>
      </c>
      <c r="AJ1626">
        <f>VLOOKUP(G1626,Sku_Consolidated!A2:T957,20,FALSE)</f>
      </c>
    </row>
    <row r="1627" spans="1:36" x14ac:dyDescent="0.25">
      <c r="A1627">
        <v>2024</v>
      </c>
      <c r="B1627" t="s">
        <v>31</v>
      </c>
      <c r="C1627" t="s">
        <v>32</v>
      </c>
      <c r="D1627" t="s">
        <v>33</v>
      </c>
      <c r="E1627">
        <v>465</v>
      </c>
      <c r="F1627">
        <f>IF(IFERROR(VLOOKUP(E1627,Store_Showcase!B2:H144,{2}, FALSE), TRUE)=TRUE, IF(IFERROR(VLOOKUP(E1627,Store_SRP!B2:H110,{2}, FALSE), TRUE)=TRUE,VLOOKUP(E1627,Store_VAM!B2:H273,{2}, FALSE),VLOOKUP(E1627,Store_SRP!B2:H110,{2}, FALSE)), VLOOKUP(E1627,Store_Showcase!B2:H144,{2}, FALSE))</f>
      </c>
      <c r="G1627">
        <v>655750</v>
      </c>
      <c r="H1627" t="s">
        <v>1204</v>
      </c>
      <c r="I1627" s="8" t="s">
        <v>3117</v>
      </c>
      <c r="J1627" t="s">
        <v>36</v>
      </c>
      <c r="K1627" s="8">
        <f>IF(J1627="PCK", I1627, 0)</f>
      </c>
      <c r="L1627" s="8">
        <f>IF(J1627="KLS", I1627, IF(J1627="PCK", I1627*VLOOKUP(G1627,Sku_Consolidated!A2:U957,21, FALSE),I1627*VLOOKUP(G1627,Sku_Consolidated!A2:U957,21, FALSE)))</f>
      </c>
      <c r="M1627" s="8">
        <f>IF(J1627="PCS", I1627, 0)</f>
      </c>
      <c r="N1627" s="8" t="s">
        <v>3240</v>
      </c>
      <c r="O1627" s="8">
        <f>N1627 * VLOOKUP(E1627&amp;VLOOKUP(G1627,Sku_Consolidated!A2:Q957,17,FALSE),Sku_CommRate!A2:E1002, 5, FALSE)</f>
      </c>
      <c r="P1627" s="8">
        <f>N1627 - O1627</f>
      </c>
      <c r="Q1627">
        <f>VLOOKUP(G1627,Sku_Consolidated!A2:G957,7, FALSE)</f>
      </c>
      <c r="R1627">
        <f>IF(IFERROR(VLOOKUP(E1627,Store_Showcase!B2:H144,7, FALSE), TRUE)=TRUE, IF(IFERROR(VLOOKUP(E1627,Store_SRP!B2:H110,7, FALSE), TRUE)=TRUE,VLOOKUP(E1627,Store_VAM!B2:H273,7, FALSE),VLOOKUP(E1627,Store_SRP!B2:H110,7, FALSE)), VLOOKUP(E1627,Store_Showcase!B2:H144,7, FALSE))</f>
      </c>
      <c r="S1627">
        <f>IF(IFERROR(VLOOKUP(E1627,Store_Showcase!B2:I144,8, FALSE), TRUE)=TRUE, IF(IFERROR(VLOOKUP(E1627,Store_SRP!B2:I110,8, FALSE), TRUE)=TRUE,VLOOKUP(E1627,Store_VAM!B2:I273,8, FALSE),VLOOKUP(E1627,Store_SRP!B2:I110,8, FALSE)), VLOOKUP(E1627,Store_Showcase!B2:I144,8, FALSE))</f>
      </c>
      <c r="T1627">
        <f>VLOOKUP(G1627,Sku_Consolidated!A2:R957,18,FALSE)</f>
      </c>
      <c r="U1627">
        <v>6467</v>
      </c>
      <c r="V1627">
        <f>IF(VLOOKUP(G1627,Sku_Consolidated!A2:S957,19,FALSE)="SHOWCASE", VLOOKUP(E1627,Store_Showcase!B2:L144,11, FALSE), IF(VLOOKUP(G1627,Sku_Consolidated!A2:S957,19,FALSE)="VAM",VLOOKUP(E1627,Store_VAM!B2:L273,11, FALSE),VLOOKUP(E1627,Store_SRP!B2:L110,11, FALSE)))</f>
      </c>
      <c r="W1627">
        <f>VLOOKUP(G1627,Sku_Consolidated!A2:W957,11,FALSE)</f>
      </c>
      <c r="X1627">
        <f>VLOOKUP(G1627,Sku_Consolidated!A2:H957,8,FALSE)</f>
      </c>
      <c r="Y1627">
        <f>VLOOKUP(G1627,Sku_Consolidated!A2:I957,9,FALSE)</f>
      </c>
      <c r="Z1627" t="s">
        <v>38</v>
      </c>
      <c r="AA1627">
        <f>VLOOKUP(G1627,Sku_Consolidated!A2:E957,5,FALSE)</f>
      </c>
      <c r="AB1627">
        <f>IF(VLOOKUP(G1627,Sku_Consolidated!A2:S957,19,FALSE)="SHOWCASE", VLOOKUP(E1627,Store_Showcase!B2:N144,13, FALSE), IF(VLOOKUP(G1627,Sku_Consolidated!A2:S957,19,FALSE)="VAM",VLOOKUP(E1627,Store_VAM!B2:N273,13, FALSE),VLOOKUP(E1627,Store_SRP!B2:N110,13, FALSE)))</f>
      </c>
      <c r="AC1627">
        <f>IF(IFERROR(AB1627,TRUE)=TRUE, "-","OK")</f>
      </c>
      <c r="AD1627" s="8" t="s">
        <v>3240</v>
      </c>
      <c r="AE1627" s="8" t="s">
        <v>39</v>
      </c>
      <c r="AF1627">
        <f>IF(IFERROR(VLOOKUP(E1627,Store_Showcase!B2:H144,{5}, FALSE), TRUE)=TRUE, IF(IFERROR(VLOOKUP(E1627,Store_SRP!B2:H110,{5}, FALSE), TRUE)=TRUE,VLOOKUP(E1627,Store_VAM!B2:H273,{5}, FALSE),VLOOKUP(E1627,Store_SRP!B2:H110,{5}, FALSE)), VLOOKUP(E1627,Store_Showcase!B2:H144,{5}, FALSE))</f>
      </c>
      <c r="AG1627">
        <f>IF(IFERROR(VLOOKUP(E1627,Store_Showcase!B2:H144,{6}, FALSE), TRUE)=TRUE, IF(IFERROR(VLOOKUP(E1627,Store_SRP!B2:H110,{6}, FALSE), TRUE)=TRUE,VLOOKUP(E1627,Store_VAM!B2:H273,{6}, FALSE),VLOOKUP(E1627,Store_SRP!B2:H110,{6}, FALSE)), VLOOKUP(E1627,Store_Showcase!B2:H144,{6}, FALSE))</f>
      </c>
      <c r="AH1627">
        <f>VLOOKUP(G1627,Sku_Consolidated!A2:R957,18,FALSE)</f>
      </c>
      <c r="AI1627">
        <f>VLOOKUP(G1627,Sku_Consolidated!A2:S957,19,FALSE)</f>
      </c>
      <c r="AJ1627">
        <f>VLOOKUP(G1627,Sku_Consolidated!A2:T957,20,FALSE)</f>
      </c>
    </row>
    <row r="1628" spans="1:36" x14ac:dyDescent="0.25">
      <c r="A1628">
        <v>2024</v>
      </c>
      <c r="B1628" t="s">
        <v>31</v>
      </c>
      <c r="C1628" t="s">
        <v>32</v>
      </c>
      <c r="D1628" t="s">
        <v>33</v>
      </c>
      <c r="E1628">
        <v>105</v>
      </c>
      <c r="F1628">
        <f>IF(IFERROR(VLOOKUP(E1628,Store_Showcase!B2:H144,{2}, FALSE), TRUE)=TRUE, IF(IFERROR(VLOOKUP(E1628,Store_SRP!B2:H110,{2}, FALSE), TRUE)=TRUE,VLOOKUP(E1628,Store_VAM!B2:H273,{2}, FALSE),VLOOKUP(E1628,Store_SRP!B2:H110,{2}, FALSE)), VLOOKUP(E1628,Store_Showcase!B2:H144,{2}, FALSE))</f>
      </c>
      <c r="G1628">
        <v>687770</v>
      </c>
      <c r="H1628" t="s">
        <v>1487</v>
      </c>
      <c r="I1628" s="8" t="s">
        <v>2627</v>
      </c>
      <c r="J1628" t="s">
        <v>493</v>
      </c>
      <c r="K1628" s="8">
        <f>IF(J1628="PCK", I1628, 0)</f>
      </c>
      <c r="L1628" s="8">
        <f>IF(J1628="KLS", I1628, IF(J1628="PCK", I1628*VLOOKUP(G1628,Sku_Consolidated!A2:U957,21, FALSE),I1628*VLOOKUP(G1628,Sku_Consolidated!A2:U957,21, FALSE)))</f>
      </c>
      <c r="M1628" s="8">
        <f>IF(J1628="PCS", I1628, 0)</f>
      </c>
      <c r="N1628" s="8" t="s">
        <v>3241</v>
      </c>
      <c r="O1628" s="8">
        <f>N1628 * VLOOKUP(E1628&amp;VLOOKUP(G1628,Sku_Consolidated!A2:Q957,17,FALSE),Sku_CommRate!A2:E1002, 5, FALSE)</f>
      </c>
      <c r="P1628" s="8">
        <f>N1628 - O1628</f>
      </c>
      <c r="Q1628">
        <f>VLOOKUP(G1628,Sku_Consolidated!A2:G957,7, FALSE)</f>
      </c>
      <c r="R1628">
        <f>IF(IFERROR(VLOOKUP(E1628,Store_Showcase!B2:H144,7, FALSE), TRUE)=TRUE, IF(IFERROR(VLOOKUP(E1628,Store_SRP!B2:H110,7, FALSE), TRUE)=TRUE,VLOOKUP(E1628,Store_VAM!B2:H273,7, FALSE),VLOOKUP(E1628,Store_SRP!B2:H110,7, FALSE)), VLOOKUP(E1628,Store_Showcase!B2:H144,7, FALSE))</f>
      </c>
      <c r="S1628">
        <f>IF(IFERROR(VLOOKUP(E1628,Store_Showcase!B2:I144,8, FALSE), TRUE)=TRUE, IF(IFERROR(VLOOKUP(E1628,Store_SRP!B2:I110,8, FALSE), TRUE)=TRUE,VLOOKUP(E1628,Store_VAM!B2:I273,8, FALSE),VLOOKUP(E1628,Store_SRP!B2:I110,8, FALSE)), VLOOKUP(E1628,Store_Showcase!B2:I144,8, FALSE))</f>
      </c>
      <c r="T1628">
        <f>VLOOKUP(G1628,Sku_Consolidated!A2:R957,18,FALSE)</f>
      </c>
      <c r="U1628">
        <v>4806532531526</v>
      </c>
      <c r="V1628">
        <f>IF(VLOOKUP(G1628,Sku_Consolidated!A2:S957,19,FALSE)="SHOWCASE", VLOOKUP(E1628,Store_Showcase!B2:L144,11, FALSE), IF(VLOOKUP(G1628,Sku_Consolidated!A2:S957,19,FALSE)="VAM",VLOOKUP(E1628,Store_VAM!B2:L273,11, FALSE),VLOOKUP(E1628,Store_SRP!B2:L110,11, FALSE)))</f>
      </c>
      <c r="W1628">
        <f>VLOOKUP(G1628,Sku_Consolidated!A2:W957,11,FALSE)</f>
      </c>
      <c r="X1628">
        <f>VLOOKUP(G1628,Sku_Consolidated!A2:H957,8,FALSE)</f>
      </c>
      <c r="Y1628">
        <f>VLOOKUP(G1628,Sku_Consolidated!A2:I957,9,FALSE)</f>
      </c>
      <c r="Z1628" t="s">
        <v>38</v>
      </c>
      <c r="AA1628">
        <f>VLOOKUP(G1628,Sku_Consolidated!A2:E957,5,FALSE)</f>
      </c>
      <c r="AB1628">
        <f>IF(VLOOKUP(G1628,Sku_Consolidated!A2:S957,19,FALSE)="SHOWCASE", VLOOKUP(E1628,Store_Showcase!B2:N144,13, FALSE), IF(VLOOKUP(G1628,Sku_Consolidated!A2:S957,19,FALSE)="VAM",VLOOKUP(E1628,Store_VAM!B2:N273,13, FALSE),VLOOKUP(E1628,Store_SRP!B2:N110,13, FALSE)))</f>
      </c>
      <c r="AC1628">
        <f>IF(IFERROR(AB1628,TRUE)=TRUE, "-","OK")</f>
      </c>
      <c r="AD1628" s="8" t="s">
        <v>3242</v>
      </c>
      <c r="AE1628" s="8" t="s">
        <v>3243</v>
      </c>
      <c r="AF1628">
        <f>IF(IFERROR(VLOOKUP(E1628,Store_Showcase!B2:H144,{5}, FALSE), TRUE)=TRUE, IF(IFERROR(VLOOKUP(E1628,Store_SRP!B2:H110,{5}, FALSE), TRUE)=TRUE,VLOOKUP(E1628,Store_VAM!B2:H273,{5}, FALSE),VLOOKUP(E1628,Store_SRP!B2:H110,{5}, FALSE)), VLOOKUP(E1628,Store_Showcase!B2:H144,{5}, FALSE))</f>
      </c>
      <c r="AG1628">
        <f>IF(IFERROR(VLOOKUP(E1628,Store_Showcase!B2:H144,{6}, FALSE), TRUE)=TRUE, IF(IFERROR(VLOOKUP(E1628,Store_SRP!B2:H110,{6}, FALSE), TRUE)=TRUE,VLOOKUP(E1628,Store_VAM!B2:H273,{6}, FALSE),VLOOKUP(E1628,Store_SRP!B2:H110,{6}, FALSE)), VLOOKUP(E1628,Store_Showcase!B2:H144,{6}, FALSE))</f>
      </c>
      <c r="AH1628">
        <f>VLOOKUP(G1628,Sku_Consolidated!A2:R957,18,FALSE)</f>
      </c>
      <c r="AI1628">
        <f>VLOOKUP(G1628,Sku_Consolidated!A2:S957,19,FALSE)</f>
      </c>
      <c r="AJ1628">
        <f>VLOOKUP(G1628,Sku_Consolidated!A2:T957,20,FALSE)</f>
      </c>
    </row>
    <row r="1629" spans="1:36" x14ac:dyDescent="0.25">
      <c r="A1629">
        <v>2024</v>
      </c>
      <c r="B1629" t="s">
        <v>31</v>
      </c>
      <c r="C1629" t="s">
        <v>32</v>
      </c>
      <c r="D1629" t="s">
        <v>33</v>
      </c>
      <c r="E1629">
        <v>210</v>
      </c>
      <c r="F1629">
        <f>IF(IFERROR(VLOOKUP(E1629,Store_Showcase!B2:H144,{2}, FALSE), TRUE)=TRUE, IF(IFERROR(VLOOKUP(E1629,Store_SRP!B2:H110,{2}, FALSE), TRUE)=TRUE,VLOOKUP(E1629,Store_VAM!B2:H273,{2}, FALSE),VLOOKUP(E1629,Store_SRP!B2:H110,{2}, FALSE)), VLOOKUP(E1629,Store_Showcase!B2:H144,{2}, FALSE))</f>
      </c>
      <c r="G1629">
        <v>687771</v>
      </c>
      <c r="H1629" t="s">
        <v>1194</v>
      </c>
      <c r="I1629" s="8" t="s">
        <v>2627</v>
      </c>
      <c r="J1629" t="s">
        <v>493</v>
      </c>
      <c r="K1629" s="8">
        <f>IF(J1629="PCK", I1629, 0)</f>
      </c>
      <c r="L1629" s="8">
        <f>IF(J1629="KLS", I1629, IF(J1629="PCK", I1629*VLOOKUP(G1629,Sku_Consolidated!A2:U957,21, FALSE),I1629*VLOOKUP(G1629,Sku_Consolidated!A2:U957,21, FALSE)))</f>
      </c>
      <c r="M1629" s="8">
        <f>IF(J1629="PCS", I1629, 0)</f>
      </c>
      <c r="N1629" s="8" t="s">
        <v>3244</v>
      </c>
      <c r="O1629" s="8">
        <f>N1629 * VLOOKUP(E1629&amp;VLOOKUP(G1629,Sku_Consolidated!A2:Q957,17,FALSE),Sku_CommRate!A2:E1002, 5, FALSE)</f>
      </c>
      <c r="P1629" s="8">
        <f>N1629 - O1629</f>
      </c>
      <c r="Q1629">
        <f>VLOOKUP(G1629,Sku_Consolidated!A2:G957,7, FALSE)</f>
      </c>
      <c r="R1629">
        <f>IF(IFERROR(VLOOKUP(E1629,Store_Showcase!B2:H144,7, FALSE), TRUE)=TRUE, IF(IFERROR(VLOOKUP(E1629,Store_SRP!B2:H110,7, FALSE), TRUE)=TRUE,VLOOKUP(E1629,Store_VAM!B2:H273,7, FALSE),VLOOKUP(E1629,Store_SRP!B2:H110,7, FALSE)), VLOOKUP(E1629,Store_Showcase!B2:H144,7, FALSE))</f>
      </c>
      <c r="S1629">
        <f>IF(IFERROR(VLOOKUP(E1629,Store_Showcase!B2:I144,8, FALSE), TRUE)=TRUE, IF(IFERROR(VLOOKUP(E1629,Store_SRP!B2:I110,8, FALSE), TRUE)=TRUE,VLOOKUP(E1629,Store_VAM!B2:I273,8, FALSE),VLOOKUP(E1629,Store_SRP!B2:I110,8, FALSE)), VLOOKUP(E1629,Store_Showcase!B2:I144,8, FALSE))</f>
      </c>
      <c r="T1629">
        <f>VLOOKUP(G1629,Sku_Consolidated!A2:R957,18,FALSE)</f>
      </c>
      <c r="U1629">
        <v>4806532531533</v>
      </c>
      <c r="V1629">
        <f>IF(VLOOKUP(G1629,Sku_Consolidated!A2:S957,19,FALSE)="SHOWCASE", VLOOKUP(E1629,Store_Showcase!B2:L144,11, FALSE), IF(VLOOKUP(G1629,Sku_Consolidated!A2:S957,19,FALSE)="VAM",VLOOKUP(E1629,Store_VAM!B2:L273,11, FALSE),VLOOKUP(E1629,Store_SRP!B2:L110,11, FALSE)))</f>
      </c>
      <c r="W1629">
        <f>VLOOKUP(G1629,Sku_Consolidated!A2:W957,11,FALSE)</f>
      </c>
      <c r="X1629">
        <f>VLOOKUP(G1629,Sku_Consolidated!A2:H957,8,FALSE)</f>
      </c>
      <c r="Y1629">
        <f>VLOOKUP(G1629,Sku_Consolidated!A2:I957,9,FALSE)</f>
      </c>
      <c r="Z1629" t="s">
        <v>38</v>
      </c>
      <c r="AA1629">
        <f>VLOOKUP(G1629,Sku_Consolidated!A2:E957,5,FALSE)</f>
      </c>
      <c r="AB1629">
        <f>IF(VLOOKUP(G1629,Sku_Consolidated!A2:S957,19,FALSE)="SHOWCASE", VLOOKUP(E1629,Store_Showcase!B2:N144,13, FALSE), IF(VLOOKUP(G1629,Sku_Consolidated!A2:S957,19,FALSE)="VAM",VLOOKUP(E1629,Store_VAM!B2:N273,13, FALSE),VLOOKUP(E1629,Store_SRP!B2:N110,13, FALSE)))</f>
      </c>
      <c r="AC1629">
        <f>IF(IFERROR(AB1629,TRUE)=TRUE, "-","OK")</f>
      </c>
      <c r="AD1629" s="8" t="s">
        <v>3245</v>
      </c>
      <c r="AE1629" s="8" t="s">
        <v>3246</v>
      </c>
      <c r="AF1629">
        <f>IF(IFERROR(VLOOKUP(E1629,Store_Showcase!B2:H144,{5}, FALSE), TRUE)=TRUE, IF(IFERROR(VLOOKUP(E1629,Store_SRP!B2:H110,{5}, FALSE), TRUE)=TRUE,VLOOKUP(E1629,Store_VAM!B2:H273,{5}, FALSE),VLOOKUP(E1629,Store_SRP!B2:H110,{5}, FALSE)), VLOOKUP(E1629,Store_Showcase!B2:H144,{5}, FALSE))</f>
      </c>
      <c r="AG1629">
        <f>IF(IFERROR(VLOOKUP(E1629,Store_Showcase!B2:H144,{6}, FALSE), TRUE)=TRUE, IF(IFERROR(VLOOKUP(E1629,Store_SRP!B2:H110,{6}, FALSE), TRUE)=TRUE,VLOOKUP(E1629,Store_VAM!B2:H273,{6}, FALSE),VLOOKUP(E1629,Store_SRP!B2:H110,{6}, FALSE)), VLOOKUP(E1629,Store_Showcase!B2:H144,{6}, FALSE))</f>
      </c>
      <c r="AH1629">
        <f>VLOOKUP(G1629,Sku_Consolidated!A2:R957,18,FALSE)</f>
      </c>
      <c r="AI1629">
        <f>VLOOKUP(G1629,Sku_Consolidated!A2:S957,19,FALSE)</f>
      </c>
      <c r="AJ1629">
        <f>VLOOKUP(G1629,Sku_Consolidated!A2:T957,20,FALSE)</f>
      </c>
    </row>
    <row r="1630" spans="1:36" x14ac:dyDescent="0.25">
      <c r="A1630">
        <v>2024</v>
      </c>
      <c r="B1630" t="s">
        <v>31</v>
      </c>
      <c r="C1630" t="s">
        <v>32</v>
      </c>
      <c r="D1630" t="s">
        <v>33</v>
      </c>
      <c r="E1630">
        <v>816</v>
      </c>
      <c r="F1630">
        <f>IF(IFERROR(VLOOKUP(E1630,Store_Showcase!B2:H144,{2}, FALSE), TRUE)=TRUE, IF(IFERROR(VLOOKUP(E1630,Store_SRP!B2:H110,{2}, FALSE), TRUE)=TRUE,VLOOKUP(E1630,Store_VAM!B2:H273,{2}, FALSE),VLOOKUP(E1630,Store_SRP!B2:H110,{2}, FALSE)), VLOOKUP(E1630,Store_Showcase!B2:H144,{2}, FALSE))</f>
      </c>
      <c r="G1630">
        <v>687771</v>
      </c>
      <c r="H1630" t="s">
        <v>1194</v>
      </c>
      <c r="I1630" s="8" t="s">
        <v>2627</v>
      </c>
      <c r="J1630" t="s">
        <v>493</v>
      </c>
      <c r="K1630" s="8">
        <f>IF(J1630="PCK", I1630, 0)</f>
      </c>
      <c r="L1630" s="8">
        <f>IF(J1630="KLS", I1630, IF(J1630="PCK", I1630*VLOOKUP(G1630,Sku_Consolidated!A2:U957,21, FALSE),I1630*VLOOKUP(G1630,Sku_Consolidated!A2:U957,21, FALSE)))</f>
      </c>
      <c r="M1630" s="8">
        <f>IF(J1630="PCS", I1630, 0)</f>
      </c>
      <c r="N1630" s="8" t="s">
        <v>3244</v>
      </c>
      <c r="O1630" s="8">
        <f>N1630 * VLOOKUP(E1630&amp;VLOOKUP(G1630,Sku_Consolidated!A2:Q957,17,FALSE),Sku_CommRate!A2:E1002, 5, FALSE)</f>
      </c>
      <c r="P1630" s="8">
        <f>N1630 - O1630</f>
      </c>
      <c r="Q1630">
        <f>VLOOKUP(G1630,Sku_Consolidated!A2:G957,7, FALSE)</f>
      </c>
      <c r="R1630">
        <f>IF(IFERROR(VLOOKUP(E1630,Store_Showcase!B2:H144,7, FALSE), TRUE)=TRUE, IF(IFERROR(VLOOKUP(E1630,Store_SRP!B2:H110,7, FALSE), TRUE)=TRUE,VLOOKUP(E1630,Store_VAM!B2:H273,7, FALSE),VLOOKUP(E1630,Store_SRP!B2:H110,7, FALSE)), VLOOKUP(E1630,Store_Showcase!B2:H144,7, FALSE))</f>
      </c>
      <c r="S1630">
        <f>IF(IFERROR(VLOOKUP(E1630,Store_Showcase!B2:I144,8, FALSE), TRUE)=TRUE, IF(IFERROR(VLOOKUP(E1630,Store_SRP!B2:I110,8, FALSE), TRUE)=TRUE,VLOOKUP(E1630,Store_VAM!B2:I273,8, FALSE),VLOOKUP(E1630,Store_SRP!B2:I110,8, FALSE)), VLOOKUP(E1630,Store_Showcase!B2:I144,8, FALSE))</f>
      </c>
      <c r="T1630">
        <f>VLOOKUP(G1630,Sku_Consolidated!A2:R957,18,FALSE)</f>
      </c>
      <c r="U1630">
        <v>4806532531533</v>
      </c>
      <c r="V1630">
        <f>IF(VLOOKUP(G1630,Sku_Consolidated!A2:S957,19,FALSE)="SHOWCASE", VLOOKUP(E1630,Store_Showcase!B2:L144,11, FALSE), IF(VLOOKUP(G1630,Sku_Consolidated!A2:S957,19,FALSE)="VAM",VLOOKUP(E1630,Store_VAM!B2:L273,11, FALSE),VLOOKUP(E1630,Store_SRP!B2:L110,11, FALSE)))</f>
      </c>
      <c r="W1630">
        <f>VLOOKUP(G1630,Sku_Consolidated!A2:W957,11,FALSE)</f>
      </c>
      <c r="X1630">
        <f>VLOOKUP(G1630,Sku_Consolidated!A2:H957,8,FALSE)</f>
      </c>
      <c r="Y1630">
        <f>VLOOKUP(G1630,Sku_Consolidated!A2:I957,9,FALSE)</f>
      </c>
      <c r="Z1630" t="s">
        <v>38</v>
      </c>
      <c r="AA1630">
        <f>VLOOKUP(G1630,Sku_Consolidated!A2:E957,5,FALSE)</f>
      </c>
      <c r="AB1630">
        <f>IF(VLOOKUP(G1630,Sku_Consolidated!A2:S957,19,FALSE)="SHOWCASE", VLOOKUP(E1630,Store_Showcase!B2:N144,13, FALSE), IF(VLOOKUP(G1630,Sku_Consolidated!A2:S957,19,FALSE)="VAM",VLOOKUP(E1630,Store_VAM!B2:N273,13, FALSE),VLOOKUP(E1630,Store_SRP!B2:N110,13, FALSE)))</f>
      </c>
      <c r="AC1630">
        <f>IF(IFERROR(AB1630,TRUE)=TRUE, "-","OK")</f>
      </c>
      <c r="AD1630" s="8" t="s">
        <v>3245</v>
      </c>
      <c r="AE1630" s="8" t="s">
        <v>3246</v>
      </c>
      <c r="AF1630">
        <f>IF(IFERROR(VLOOKUP(E1630,Store_Showcase!B2:H144,{5}, FALSE), TRUE)=TRUE, IF(IFERROR(VLOOKUP(E1630,Store_SRP!B2:H110,{5}, FALSE), TRUE)=TRUE,VLOOKUP(E1630,Store_VAM!B2:H273,{5}, FALSE),VLOOKUP(E1630,Store_SRP!B2:H110,{5}, FALSE)), VLOOKUP(E1630,Store_Showcase!B2:H144,{5}, FALSE))</f>
      </c>
      <c r="AG1630">
        <f>IF(IFERROR(VLOOKUP(E1630,Store_Showcase!B2:H144,{6}, FALSE), TRUE)=TRUE, IF(IFERROR(VLOOKUP(E1630,Store_SRP!B2:H110,{6}, FALSE), TRUE)=TRUE,VLOOKUP(E1630,Store_VAM!B2:H273,{6}, FALSE),VLOOKUP(E1630,Store_SRP!B2:H110,{6}, FALSE)), VLOOKUP(E1630,Store_Showcase!B2:H144,{6}, FALSE))</f>
      </c>
      <c r="AH1630">
        <f>VLOOKUP(G1630,Sku_Consolidated!A2:R957,18,FALSE)</f>
      </c>
      <c r="AI1630">
        <f>VLOOKUP(G1630,Sku_Consolidated!A2:S957,19,FALSE)</f>
      </c>
      <c r="AJ1630">
        <f>VLOOKUP(G1630,Sku_Consolidated!A2:T957,20,FALSE)</f>
      </c>
    </row>
    <row r="1631" spans="1:36" x14ac:dyDescent="0.25">
      <c r="A1631">
        <v>2024</v>
      </c>
      <c r="B1631" t="s">
        <v>31</v>
      </c>
      <c r="C1631" t="s">
        <v>32</v>
      </c>
      <c r="D1631" t="s">
        <v>33</v>
      </c>
      <c r="E1631">
        <v>123</v>
      </c>
      <c r="F1631">
        <f>IF(IFERROR(VLOOKUP(E1631,Store_Showcase!B2:H144,{2}, FALSE), TRUE)=TRUE, IF(IFERROR(VLOOKUP(E1631,Store_SRP!B2:H110,{2}, FALSE), TRUE)=TRUE,VLOOKUP(E1631,Store_VAM!B2:H273,{2}, FALSE),VLOOKUP(E1631,Store_SRP!B2:H110,{2}, FALSE)), VLOOKUP(E1631,Store_Showcase!B2:H144,{2}, FALSE))</f>
      </c>
      <c r="G1631">
        <v>687771</v>
      </c>
      <c r="H1631" t="s">
        <v>1194</v>
      </c>
      <c r="I1631" s="8" t="s">
        <v>2627</v>
      </c>
      <c r="J1631" t="s">
        <v>493</v>
      </c>
      <c r="K1631" s="8">
        <f>IF(J1631="PCK", I1631, 0)</f>
      </c>
      <c r="L1631" s="8">
        <f>IF(J1631="KLS", I1631, IF(J1631="PCK", I1631*VLOOKUP(G1631,Sku_Consolidated!A2:U957,21, FALSE),I1631*VLOOKUP(G1631,Sku_Consolidated!A2:U957,21, FALSE)))</f>
      </c>
      <c r="M1631" s="8">
        <f>IF(J1631="PCS", I1631, 0)</f>
      </c>
      <c r="N1631" s="8" t="s">
        <v>3244</v>
      </c>
      <c r="O1631" s="8">
        <f>N1631 * VLOOKUP(E1631&amp;VLOOKUP(G1631,Sku_Consolidated!A2:Q957,17,FALSE),Sku_CommRate!A2:E1002, 5, FALSE)</f>
      </c>
      <c r="P1631" s="8">
        <f>N1631 - O1631</f>
      </c>
      <c r="Q1631">
        <f>VLOOKUP(G1631,Sku_Consolidated!A2:G957,7, FALSE)</f>
      </c>
      <c r="R1631">
        <f>IF(IFERROR(VLOOKUP(E1631,Store_Showcase!B2:H144,7, FALSE), TRUE)=TRUE, IF(IFERROR(VLOOKUP(E1631,Store_SRP!B2:H110,7, FALSE), TRUE)=TRUE,VLOOKUP(E1631,Store_VAM!B2:H273,7, FALSE),VLOOKUP(E1631,Store_SRP!B2:H110,7, FALSE)), VLOOKUP(E1631,Store_Showcase!B2:H144,7, FALSE))</f>
      </c>
      <c r="S1631">
        <f>IF(IFERROR(VLOOKUP(E1631,Store_Showcase!B2:I144,8, FALSE), TRUE)=TRUE, IF(IFERROR(VLOOKUP(E1631,Store_SRP!B2:I110,8, FALSE), TRUE)=TRUE,VLOOKUP(E1631,Store_VAM!B2:I273,8, FALSE),VLOOKUP(E1631,Store_SRP!B2:I110,8, FALSE)), VLOOKUP(E1631,Store_Showcase!B2:I144,8, FALSE))</f>
      </c>
      <c r="T1631">
        <f>VLOOKUP(G1631,Sku_Consolidated!A2:R957,18,FALSE)</f>
      </c>
      <c r="U1631">
        <v>4806532531533</v>
      </c>
      <c r="V1631">
        <f>IF(VLOOKUP(G1631,Sku_Consolidated!A2:S957,19,FALSE)="SHOWCASE", VLOOKUP(E1631,Store_Showcase!B2:L144,11, FALSE), IF(VLOOKUP(G1631,Sku_Consolidated!A2:S957,19,FALSE)="VAM",VLOOKUP(E1631,Store_VAM!B2:L273,11, FALSE),VLOOKUP(E1631,Store_SRP!B2:L110,11, FALSE)))</f>
      </c>
      <c r="W1631">
        <f>VLOOKUP(G1631,Sku_Consolidated!A2:W957,11,FALSE)</f>
      </c>
      <c r="X1631">
        <f>VLOOKUP(G1631,Sku_Consolidated!A2:H957,8,FALSE)</f>
      </c>
      <c r="Y1631">
        <f>VLOOKUP(G1631,Sku_Consolidated!A2:I957,9,FALSE)</f>
      </c>
      <c r="Z1631" t="s">
        <v>38</v>
      </c>
      <c r="AA1631">
        <f>VLOOKUP(G1631,Sku_Consolidated!A2:E957,5,FALSE)</f>
      </c>
      <c r="AB1631">
        <f>IF(VLOOKUP(G1631,Sku_Consolidated!A2:S957,19,FALSE)="SHOWCASE", VLOOKUP(E1631,Store_Showcase!B2:N144,13, FALSE), IF(VLOOKUP(G1631,Sku_Consolidated!A2:S957,19,FALSE)="VAM",VLOOKUP(E1631,Store_VAM!B2:N273,13, FALSE),VLOOKUP(E1631,Store_SRP!B2:N110,13, FALSE)))</f>
      </c>
      <c r="AC1631">
        <f>IF(IFERROR(AB1631,TRUE)=TRUE, "-","OK")</f>
      </c>
      <c r="AD1631" s="8" t="s">
        <v>3245</v>
      </c>
      <c r="AE1631" s="8" t="s">
        <v>3246</v>
      </c>
      <c r="AF1631">
        <f>IF(IFERROR(VLOOKUP(E1631,Store_Showcase!B2:H144,{5}, FALSE), TRUE)=TRUE, IF(IFERROR(VLOOKUP(E1631,Store_SRP!B2:H110,{5}, FALSE), TRUE)=TRUE,VLOOKUP(E1631,Store_VAM!B2:H273,{5}, FALSE),VLOOKUP(E1631,Store_SRP!B2:H110,{5}, FALSE)), VLOOKUP(E1631,Store_Showcase!B2:H144,{5}, FALSE))</f>
      </c>
      <c r="AG1631">
        <f>IF(IFERROR(VLOOKUP(E1631,Store_Showcase!B2:H144,{6}, FALSE), TRUE)=TRUE, IF(IFERROR(VLOOKUP(E1631,Store_SRP!B2:H110,{6}, FALSE), TRUE)=TRUE,VLOOKUP(E1631,Store_VAM!B2:H273,{6}, FALSE),VLOOKUP(E1631,Store_SRP!B2:H110,{6}, FALSE)), VLOOKUP(E1631,Store_Showcase!B2:H144,{6}, FALSE))</f>
      </c>
      <c r="AH1631">
        <f>VLOOKUP(G1631,Sku_Consolidated!A2:R957,18,FALSE)</f>
      </c>
      <c r="AI1631">
        <f>VLOOKUP(G1631,Sku_Consolidated!A2:S957,19,FALSE)</f>
      </c>
      <c r="AJ1631">
        <f>VLOOKUP(G1631,Sku_Consolidated!A2:T957,20,FALSE)</f>
      </c>
    </row>
    <row r="1632" spans="1:36" x14ac:dyDescent="0.25">
      <c r="A1632">
        <v>2024</v>
      </c>
      <c r="B1632" t="s">
        <v>31</v>
      </c>
      <c r="C1632" t="s">
        <v>32</v>
      </c>
      <c r="D1632" t="s">
        <v>33</v>
      </c>
      <c r="E1632">
        <v>468</v>
      </c>
      <c r="F1632">
        <f>IF(IFERROR(VLOOKUP(E1632,Store_Showcase!B2:H144,{2}, FALSE), TRUE)=TRUE, IF(IFERROR(VLOOKUP(E1632,Store_SRP!B2:H110,{2}, FALSE), TRUE)=TRUE,VLOOKUP(E1632,Store_VAM!B2:H273,{2}, FALSE),VLOOKUP(E1632,Store_SRP!B2:H110,{2}, FALSE)), VLOOKUP(E1632,Store_Showcase!B2:H144,{2}, FALSE))</f>
      </c>
      <c r="G1632">
        <v>687771</v>
      </c>
      <c r="H1632" t="s">
        <v>1194</v>
      </c>
      <c r="I1632" s="8" t="s">
        <v>2627</v>
      </c>
      <c r="J1632" t="s">
        <v>493</v>
      </c>
      <c r="K1632" s="8">
        <f>IF(J1632="PCK", I1632, 0)</f>
      </c>
      <c r="L1632" s="8">
        <f>IF(J1632="KLS", I1632, IF(J1632="PCK", I1632*VLOOKUP(G1632,Sku_Consolidated!A2:U957,21, FALSE),I1632*VLOOKUP(G1632,Sku_Consolidated!A2:U957,21, FALSE)))</f>
      </c>
      <c r="M1632" s="8">
        <f>IF(J1632="PCS", I1632, 0)</f>
      </c>
      <c r="N1632" s="8" t="s">
        <v>3244</v>
      </c>
      <c r="O1632" s="8">
        <f>N1632 * VLOOKUP(E1632&amp;VLOOKUP(G1632,Sku_Consolidated!A2:Q957,17,FALSE),Sku_CommRate!A2:E1002, 5, FALSE)</f>
      </c>
      <c r="P1632" s="8">
        <f>N1632 - O1632</f>
      </c>
      <c r="Q1632">
        <f>VLOOKUP(G1632,Sku_Consolidated!A2:G957,7, FALSE)</f>
      </c>
      <c r="R1632">
        <f>IF(IFERROR(VLOOKUP(E1632,Store_Showcase!B2:H144,7, FALSE), TRUE)=TRUE, IF(IFERROR(VLOOKUP(E1632,Store_SRP!B2:H110,7, FALSE), TRUE)=TRUE,VLOOKUP(E1632,Store_VAM!B2:H273,7, FALSE),VLOOKUP(E1632,Store_SRP!B2:H110,7, FALSE)), VLOOKUP(E1632,Store_Showcase!B2:H144,7, FALSE))</f>
      </c>
      <c r="S1632">
        <f>IF(IFERROR(VLOOKUP(E1632,Store_Showcase!B2:I144,8, FALSE), TRUE)=TRUE, IF(IFERROR(VLOOKUP(E1632,Store_SRP!B2:I110,8, FALSE), TRUE)=TRUE,VLOOKUP(E1632,Store_VAM!B2:I273,8, FALSE),VLOOKUP(E1632,Store_SRP!B2:I110,8, FALSE)), VLOOKUP(E1632,Store_Showcase!B2:I144,8, FALSE))</f>
      </c>
      <c r="T1632">
        <f>VLOOKUP(G1632,Sku_Consolidated!A2:R957,18,FALSE)</f>
      </c>
      <c r="U1632">
        <v>4806532531533</v>
      </c>
      <c r="V1632">
        <f>IF(VLOOKUP(G1632,Sku_Consolidated!A2:S957,19,FALSE)="SHOWCASE", VLOOKUP(E1632,Store_Showcase!B2:L144,11, FALSE), IF(VLOOKUP(G1632,Sku_Consolidated!A2:S957,19,FALSE)="VAM",VLOOKUP(E1632,Store_VAM!B2:L273,11, FALSE),VLOOKUP(E1632,Store_SRP!B2:L110,11, FALSE)))</f>
      </c>
      <c r="W1632">
        <f>VLOOKUP(G1632,Sku_Consolidated!A2:W957,11,FALSE)</f>
      </c>
      <c r="X1632">
        <f>VLOOKUP(G1632,Sku_Consolidated!A2:H957,8,FALSE)</f>
      </c>
      <c r="Y1632">
        <f>VLOOKUP(G1632,Sku_Consolidated!A2:I957,9,FALSE)</f>
      </c>
      <c r="Z1632" t="s">
        <v>38</v>
      </c>
      <c r="AA1632">
        <f>VLOOKUP(G1632,Sku_Consolidated!A2:E957,5,FALSE)</f>
      </c>
      <c r="AB1632">
        <f>IF(VLOOKUP(G1632,Sku_Consolidated!A2:S957,19,FALSE)="SHOWCASE", VLOOKUP(E1632,Store_Showcase!B2:N144,13, FALSE), IF(VLOOKUP(G1632,Sku_Consolidated!A2:S957,19,FALSE)="VAM",VLOOKUP(E1632,Store_VAM!B2:N273,13, FALSE),VLOOKUP(E1632,Store_SRP!B2:N110,13, FALSE)))</f>
      </c>
      <c r="AC1632">
        <f>IF(IFERROR(AB1632,TRUE)=TRUE, "-","OK")</f>
      </c>
      <c r="AD1632" s="8" t="s">
        <v>3245</v>
      </c>
      <c r="AE1632" s="8" t="s">
        <v>3246</v>
      </c>
      <c r="AF1632">
        <f>IF(IFERROR(VLOOKUP(E1632,Store_Showcase!B2:H144,{5}, FALSE), TRUE)=TRUE, IF(IFERROR(VLOOKUP(E1632,Store_SRP!B2:H110,{5}, FALSE), TRUE)=TRUE,VLOOKUP(E1632,Store_VAM!B2:H273,{5}, FALSE),VLOOKUP(E1632,Store_SRP!B2:H110,{5}, FALSE)), VLOOKUP(E1632,Store_Showcase!B2:H144,{5}, FALSE))</f>
      </c>
      <c r="AG1632">
        <f>IF(IFERROR(VLOOKUP(E1632,Store_Showcase!B2:H144,{6}, FALSE), TRUE)=TRUE, IF(IFERROR(VLOOKUP(E1632,Store_SRP!B2:H110,{6}, FALSE), TRUE)=TRUE,VLOOKUP(E1632,Store_VAM!B2:H273,{6}, FALSE),VLOOKUP(E1632,Store_SRP!B2:H110,{6}, FALSE)), VLOOKUP(E1632,Store_Showcase!B2:H144,{6}, FALSE))</f>
      </c>
      <c r="AH1632">
        <f>VLOOKUP(G1632,Sku_Consolidated!A2:R957,18,FALSE)</f>
      </c>
      <c r="AI1632">
        <f>VLOOKUP(G1632,Sku_Consolidated!A2:S957,19,FALSE)</f>
      </c>
      <c r="AJ1632">
        <f>VLOOKUP(G1632,Sku_Consolidated!A2:T957,20,FALSE)</f>
      </c>
    </row>
    <row r="1633" spans="1:36" x14ac:dyDescent="0.25">
      <c r="A1633">
        <v>2024</v>
      </c>
      <c r="B1633" t="s">
        <v>31</v>
      </c>
      <c r="C1633" t="s">
        <v>32</v>
      </c>
      <c r="D1633" t="s">
        <v>33</v>
      </c>
      <c r="E1633">
        <v>249</v>
      </c>
      <c r="F1633">
        <f>IF(IFERROR(VLOOKUP(E1633,Store_Showcase!B2:H144,{2}, FALSE), TRUE)=TRUE, IF(IFERROR(VLOOKUP(E1633,Store_SRP!B2:H110,{2}, FALSE), TRUE)=TRUE,VLOOKUP(E1633,Store_VAM!B2:H273,{2}, FALSE),VLOOKUP(E1633,Store_SRP!B2:H110,{2}, FALSE)), VLOOKUP(E1633,Store_Showcase!B2:H144,{2}, FALSE))</f>
      </c>
      <c r="G1633">
        <v>687771</v>
      </c>
      <c r="H1633" t="s">
        <v>1194</v>
      </c>
      <c r="I1633" s="8" t="s">
        <v>2627</v>
      </c>
      <c r="J1633" t="s">
        <v>493</v>
      </c>
      <c r="K1633" s="8">
        <f>IF(J1633="PCK", I1633, 0)</f>
      </c>
      <c r="L1633" s="8">
        <f>IF(J1633="KLS", I1633, IF(J1633="PCK", I1633*VLOOKUP(G1633,Sku_Consolidated!A2:U957,21, FALSE),I1633*VLOOKUP(G1633,Sku_Consolidated!A2:U957,21, FALSE)))</f>
      </c>
      <c r="M1633" s="8">
        <f>IF(J1633="PCS", I1633, 0)</f>
      </c>
      <c r="N1633" s="8" t="s">
        <v>3244</v>
      </c>
      <c r="O1633" s="8">
        <f>N1633 * VLOOKUP(E1633&amp;VLOOKUP(G1633,Sku_Consolidated!A2:Q957,17,FALSE),Sku_CommRate!A2:E1002, 5, FALSE)</f>
      </c>
      <c r="P1633" s="8">
        <f>N1633 - O1633</f>
      </c>
      <c r="Q1633">
        <f>VLOOKUP(G1633,Sku_Consolidated!A2:G957,7, FALSE)</f>
      </c>
      <c r="R1633">
        <f>IF(IFERROR(VLOOKUP(E1633,Store_Showcase!B2:H144,7, FALSE), TRUE)=TRUE, IF(IFERROR(VLOOKUP(E1633,Store_SRP!B2:H110,7, FALSE), TRUE)=TRUE,VLOOKUP(E1633,Store_VAM!B2:H273,7, FALSE),VLOOKUP(E1633,Store_SRP!B2:H110,7, FALSE)), VLOOKUP(E1633,Store_Showcase!B2:H144,7, FALSE))</f>
      </c>
      <c r="S1633">
        <f>IF(IFERROR(VLOOKUP(E1633,Store_Showcase!B2:I144,8, FALSE), TRUE)=TRUE, IF(IFERROR(VLOOKUP(E1633,Store_SRP!B2:I110,8, FALSE), TRUE)=TRUE,VLOOKUP(E1633,Store_VAM!B2:I273,8, FALSE),VLOOKUP(E1633,Store_SRP!B2:I110,8, FALSE)), VLOOKUP(E1633,Store_Showcase!B2:I144,8, FALSE))</f>
      </c>
      <c r="T1633">
        <f>VLOOKUP(G1633,Sku_Consolidated!A2:R957,18,FALSE)</f>
      </c>
      <c r="U1633">
        <v>4806532531533</v>
      </c>
      <c r="V1633">
        <f>IF(VLOOKUP(G1633,Sku_Consolidated!A2:S957,19,FALSE)="SHOWCASE", VLOOKUP(E1633,Store_Showcase!B2:L144,11, FALSE), IF(VLOOKUP(G1633,Sku_Consolidated!A2:S957,19,FALSE)="VAM",VLOOKUP(E1633,Store_VAM!B2:L273,11, FALSE),VLOOKUP(E1633,Store_SRP!B2:L110,11, FALSE)))</f>
      </c>
      <c r="W1633">
        <f>VLOOKUP(G1633,Sku_Consolidated!A2:W957,11,FALSE)</f>
      </c>
      <c r="X1633">
        <f>VLOOKUP(G1633,Sku_Consolidated!A2:H957,8,FALSE)</f>
      </c>
      <c r="Y1633">
        <f>VLOOKUP(G1633,Sku_Consolidated!A2:I957,9,FALSE)</f>
      </c>
      <c r="Z1633" t="s">
        <v>38</v>
      </c>
      <c r="AA1633">
        <f>VLOOKUP(G1633,Sku_Consolidated!A2:E957,5,FALSE)</f>
      </c>
      <c r="AB1633">
        <f>IF(VLOOKUP(G1633,Sku_Consolidated!A2:S957,19,FALSE)="SHOWCASE", VLOOKUP(E1633,Store_Showcase!B2:N144,13, FALSE), IF(VLOOKUP(G1633,Sku_Consolidated!A2:S957,19,FALSE)="VAM",VLOOKUP(E1633,Store_VAM!B2:N273,13, FALSE),VLOOKUP(E1633,Store_SRP!B2:N110,13, FALSE)))</f>
      </c>
      <c r="AC1633">
        <f>IF(IFERROR(AB1633,TRUE)=TRUE, "-","OK")</f>
      </c>
      <c r="AD1633" s="8" t="s">
        <v>3245</v>
      </c>
      <c r="AE1633" s="8" t="s">
        <v>3246</v>
      </c>
      <c r="AF1633">
        <f>IF(IFERROR(VLOOKUP(E1633,Store_Showcase!B2:H144,{5}, FALSE), TRUE)=TRUE, IF(IFERROR(VLOOKUP(E1633,Store_SRP!B2:H110,{5}, FALSE), TRUE)=TRUE,VLOOKUP(E1633,Store_VAM!B2:H273,{5}, FALSE),VLOOKUP(E1633,Store_SRP!B2:H110,{5}, FALSE)), VLOOKUP(E1633,Store_Showcase!B2:H144,{5}, FALSE))</f>
      </c>
      <c r="AG1633">
        <f>IF(IFERROR(VLOOKUP(E1633,Store_Showcase!B2:H144,{6}, FALSE), TRUE)=TRUE, IF(IFERROR(VLOOKUP(E1633,Store_SRP!B2:H110,{6}, FALSE), TRUE)=TRUE,VLOOKUP(E1633,Store_VAM!B2:H273,{6}, FALSE),VLOOKUP(E1633,Store_SRP!B2:H110,{6}, FALSE)), VLOOKUP(E1633,Store_Showcase!B2:H144,{6}, FALSE))</f>
      </c>
      <c r="AH1633">
        <f>VLOOKUP(G1633,Sku_Consolidated!A2:R957,18,FALSE)</f>
      </c>
      <c r="AI1633">
        <f>VLOOKUP(G1633,Sku_Consolidated!A2:S957,19,FALSE)</f>
      </c>
      <c r="AJ1633">
        <f>VLOOKUP(G1633,Sku_Consolidated!A2:T957,20,FALSE)</f>
      </c>
    </row>
    <row r="1634" spans="1:36" x14ac:dyDescent="0.25">
      <c r="A1634">
        <v>2024</v>
      </c>
      <c r="B1634" t="s">
        <v>31</v>
      </c>
      <c r="C1634" t="s">
        <v>32</v>
      </c>
      <c r="D1634" t="s">
        <v>33</v>
      </c>
      <c r="E1634">
        <v>402</v>
      </c>
      <c r="F1634">
        <f>IF(IFERROR(VLOOKUP(E1634,Store_Showcase!B2:H144,{2}, FALSE), TRUE)=TRUE, IF(IFERROR(VLOOKUP(E1634,Store_SRP!B2:H110,{2}, FALSE), TRUE)=TRUE,VLOOKUP(E1634,Store_VAM!B2:H273,{2}, FALSE),VLOOKUP(E1634,Store_SRP!B2:H110,{2}, FALSE)), VLOOKUP(E1634,Store_Showcase!B2:H144,{2}, FALSE))</f>
      </c>
      <c r="G1634">
        <v>687771</v>
      </c>
      <c r="H1634" t="s">
        <v>1194</v>
      </c>
      <c r="I1634" s="8" t="s">
        <v>2627</v>
      </c>
      <c r="J1634" t="s">
        <v>493</v>
      </c>
      <c r="K1634" s="8">
        <f>IF(J1634="PCK", I1634, 0)</f>
      </c>
      <c r="L1634" s="8">
        <f>IF(J1634="KLS", I1634, IF(J1634="PCK", I1634*VLOOKUP(G1634,Sku_Consolidated!A2:U957,21, FALSE),I1634*VLOOKUP(G1634,Sku_Consolidated!A2:U957,21, FALSE)))</f>
      </c>
      <c r="M1634" s="8">
        <f>IF(J1634="PCS", I1634, 0)</f>
      </c>
      <c r="N1634" s="8" t="s">
        <v>3244</v>
      </c>
      <c r="O1634" s="8">
        <f>N1634 * VLOOKUP(E1634&amp;VLOOKUP(G1634,Sku_Consolidated!A2:Q957,17,FALSE),Sku_CommRate!A2:E1002, 5, FALSE)</f>
      </c>
      <c r="P1634" s="8">
        <f>N1634 - O1634</f>
      </c>
      <c r="Q1634">
        <f>VLOOKUP(G1634,Sku_Consolidated!A2:G957,7, FALSE)</f>
      </c>
      <c r="R1634">
        <f>IF(IFERROR(VLOOKUP(E1634,Store_Showcase!B2:H144,7, FALSE), TRUE)=TRUE, IF(IFERROR(VLOOKUP(E1634,Store_SRP!B2:H110,7, FALSE), TRUE)=TRUE,VLOOKUP(E1634,Store_VAM!B2:H273,7, FALSE),VLOOKUP(E1634,Store_SRP!B2:H110,7, FALSE)), VLOOKUP(E1634,Store_Showcase!B2:H144,7, FALSE))</f>
      </c>
      <c r="S1634">
        <f>IF(IFERROR(VLOOKUP(E1634,Store_Showcase!B2:I144,8, FALSE), TRUE)=TRUE, IF(IFERROR(VLOOKUP(E1634,Store_SRP!B2:I110,8, FALSE), TRUE)=TRUE,VLOOKUP(E1634,Store_VAM!B2:I273,8, FALSE),VLOOKUP(E1634,Store_SRP!B2:I110,8, FALSE)), VLOOKUP(E1634,Store_Showcase!B2:I144,8, FALSE))</f>
      </c>
      <c r="T1634">
        <f>VLOOKUP(G1634,Sku_Consolidated!A2:R957,18,FALSE)</f>
      </c>
      <c r="U1634">
        <v>4806532531533</v>
      </c>
      <c r="V1634">
        <f>IF(VLOOKUP(G1634,Sku_Consolidated!A2:S957,19,FALSE)="SHOWCASE", VLOOKUP(E1634,Store_Showcase!B2:L144,11, FALSE), IF(VLOOKUP(G1634,Sku_Consolidated!A2:S957,19,FALSE)="VAM",VLOOKUP(E1634,Store_VAM!B2:L273,11, FALSE),VLOOKUP(E1634,Store_SRP!B2:L110,11, FALSE)))</f>
      </c>
      <c r="W1634">
        <f>VLOOKUP(G1634,Sku_Consolidated!A2:W957,11,FALSE)</f>
      </c>
      <c r="X1634">
        <f>VLOOKUP(G1634,Sku_Consolidated!A2:H957,8,FALSE)</f>
      </c>
      <c r="Y1634">
        <f>VLOOKUP(G1634,Sku_Consolidated!A2:I957,9,FALSE)</f>
      </c>
      <c r="Z1634" t="s">
        <v>38</v>
      </c>
      <c r="AA1634">
        <f>VLOOKUP(G1634,Sku_Consolidated!A2:E957,5,FALSE)</f>
      </c>
      <c r="AB1634">
        <f>IF(VLOOKUP(G1634,Sku_Consolidated!A2:S957,19,FALSE)="SHOWCASE", VLOOKUP(E1634,Store_Showcase!B2:N144,13, FALSE), IF(VLOOKUP(G1634,Sku_Consolidated!A2:S957,19,FALSE)="VAM",VLOOKUP(E1634,Store_VAM!B2:N273,13, FALSE),VLOOKUP(E1634,Store_SRP!B2:N110,13, FALSE)))</f>
      </c>
      <c r="AC1634">
        <f>IF(IFERROR(AB1634,TRUE)=TRUE, "-","OK")</f>
      </c>
      <c r="AD1634" s="8" t="s">
        <v>3245</v>
      </c>
      <c r="AE1634" s="8" t="s">
        <v>3246</v>
      </c>
      <c r="AF1634">
        <f>IF(IFERROR(VLOOKUP(E1634,Store_Showcase!B2:H144,{5}, FALSE), TRUE)=TRUE, IF(IFERROR(VLOOKUP(E1634,Store_SRP!B2:H110,{5}, FALSE), TRUE)=TRUE,VLOOKUP(E1634,Store_VAM!B2:H273,{5}, FALSE),VLOOKUP(E1634,Store_SRP!B2:H110,{5}, FALSE)), VLOOKUP(E1634,Store_Showcase!B2:H144,{5}, FALSE))</f>
      </c>
      <c r="AG1634">
        <f>IF(IFERROR(VLOOKUP(E1634,Store_Showcase!B2:H144,{6}, FALSE), TRUE)=TRUE, IF(IFERROR(VLOOKUP(E1634,Store_SRP!B2:H110,{6}, FALSE), TRUE)=TRUE,VLOOKUP(E1634,Store_VAM!B2:H273,{6}, FALSE),VLOOKUP(E1634,Store_SRP!B2:H110,{6}, FALSE)), VLOOKUP(E1634,Store_Showcase!B2:H144,{6}, FALSE))</f>
      </c>
      <c r="AH1634">
        <f>VLOOKUP(G1634,Sku_Consolidated!A2:R957,18,FALSE)</f>
      </c>
      <c r="AI1634">
        <f>VLOOKUP(G1634,Sku_Consolidated!A2:S957,19,FALSE)</f>
      </c>
      <c r="AJ1634">
        <f>VLOOKUP(G1634,Sku_Consolidated!A2:T957,20,FALSE)</f>
      </c>
    </row>
    <row r="1635" spans="1:36" x14ac:dyDescent="0.25">
      <c r="A1635">
        <v>2024</v>
      </c>
      <c r="B1635" t="s">
        <v>31</v>
      </c>
      <c r="C1635" t="s">
        <v>32</v>
      </c>
      <c r="D1635" t="s">
        <v>33</v>
      </c>
      <c r="E1635">
        <v>703</v>
      </c>
      <c r="F1635">
        <f>IF(IFERROR(VLOOKUP(E1635,Store_Showcase!B2:H144,{2}, FALSE), TRUE)=TRUE, IF(IFERROR(VLOOKUP(E1635,Store_SRP!B2:H110,{2}, FALSE), TRUE)=TRUE,VLOOKUP(E1635,Store_VAM!B2:H273,{2}, FALSE),VLOOKUP(E1635,Store_SRP!B2:H110,{2}, FALSE)), VLOOKUP(E1635,Store_Showcase!B2:H144,{2}, FALSE))</f>
      </c>
      <c r="G1635">
        <v>687771</v>
      </c>
      <c r="H1635" t="s">
        <v>1194</v>
      </c>
      <c r="I1635" s="8" t="s">
        <v>2627</v>
      </c>
      <c r="J1635" t="s">
        <v>493</v>
      </c>
      <c r="K1635" s="8">
        <f>IF(J1635="PCK", I1635, 0)</f>
      </c>
      <c r="L1635" s="8">
        <f>IF(J1635="KLS", I1635, IF(J1635="PCK", I1635*VLOOKUP(G1635,Sku_Consolidated!A2:U957,21, FALSE),I1635*VLOOKUP(G1635,Sku_Consolidated!A2:U957,21, FALSE)))</f>
      </c>
      <c r="M1635" s="8">
        <f>IF(J1635="PCS", I1635, 0)</f>
      </c>
      <c r="N1635" s="8" t="s">
        <v>3244</v>
      </c>
      <c r="O1635" s="8">
        <f>N1635 * VLOOKUP(E1635&amp;VLOOKUP(G1635,Sku_Consolidated!A2:Q957,17,FALSE),Sku_CommRate!A2:E1002, 5, FALSE)</f>
      </c>
      <c r="P1635" s="8">
        <f>N1635 - O1635</f>
      </c>
      <c r="Q1635">
        <f>VLOOKUP(G1635,Sku_Consolidated!A2:G957,7, FALSE)</f>
      </c>
      <c r="R1635">
        <f>IF(IFERROR(VLOOKUP(E1635,Store_Showcase!B2:H144,7, FALSE), TRUE)=TRUE, IF(IFERROR(VLOOKUP(E1635,Store_SRP!B2:H110,7, FALSE), TRUE)=TRUE,VLOOKUP(E1635,Store_VAM!B2:H273,7, FALSE),VLOOKUP(E1635,Store_SRP!B2:H110,7, FALSE)), VLOOKUP(E1635,Store_Showcase!B2:H144,7, FALSE))</f>
      </c>
      <c r="S1635">
        <f>IF(IFERROR(VLOOKUP(E1635,Store_Showcase!B2:I144,8, FALSE), TRUE)=TRUE, IF(IFERROR(VLOOKUP(E1635,Store_SRP!B2:I110,8, FALSE), TRUE)=TRUE,VLOOKUP(E1635,Store_VAM!B2:I273,8, FALSE),VLOOKUP(E1635,Store_SRP!B2:I110,8, FALSE)), VLOOKUP(E1635,Store_Showcase!B2:I144,8, FALSE))</f>
      </c>
      <c r="T1635">
        <f>VLOOKUP(G1635,Sku_Consolidated!A2:R957,18,FALSE)</f>
      </c>
      <c r="U1635">
        <v>4806532531533</v>
      </c>
      <c r="V1635">
        <f>IF(VLOOKUP(G1635,Sku_Consolidated!A2:S957,19,FALSE)="SHOWCASE", VLOOKUP(E1635,Store_Showcase!B2:L144,11, FALSE), IF(VLOOKUP(G1635,Sku_Consolidated!A2:S957,19,FALSE)="VAM",VLOOKUP(E1635,Store_VAM!B2:L273,11, FALSE),VLOOKUP(E1635,Store_SRP!B2:L110,11, FALSE)))</f>
      </c>
      <c r="W1635">
        <f>VLOOKUP(G1635,Sku_Consolidated!A2:W957,11,FALSE)</f>
      </c>
      <c r="X1635">
        <f>VLOOKUP(G1635,Sku_Consolidated!A2:H957,8,FALSE)</f>
      </c>
      <c r="Y1635">
        <f>VLOOKUP(G1635,Sku_Consolidated!A2:I957,9,FALSE)</f>
      </c>
      <c r="Z1635" t="s">
        <v>38</v>
      </c>
      <c r="AA1635">
        <f>VLOOKUP(G1635,Sku_Consolidated!A2:E957,5,FALSE)</f>
      </c>
      <c r="AB1635">
        <f>IF(VLOOKUP(G1635,Sku_Consolidated!A2:S957,19,FALSE)="SHOWCASE", VLOOKUP(E1635,Store_Showcase!B2:N144,13, FALSE), IF(VLOOKUP(G1635,Sku_Consolidated!A2:S957,19,FALSE)="VAM",VLOOKUP(E1635,Store_VAM!B2:N273,13, FALSE),VLOOKUP(E1635,Store_SRP!B2:N110,13, FALSE)))</f>
      </c>
      <c r="AC1635">
        <f>IF(IFERROR(AB1635,TRUE)=TRUE, "-","OK")</f>
      </c>
      <c r="AD1635" s="8" t="s">
        <v>3245</v>
      </c>
      <c r="AE1635" s="8" t="s">
        <v>3246</v>
      </c>
      <c r="AF1635">
        <f>IF(IFERROR(VLOOKUP(E1635,Store_Showcase!B2:H144,{5}, FALSE), TRUE)=TRUE, IF(IFERROR(VLOOKUP(E1635,Store_SRP!B2:H110,{5}, FALSE), TRUE)=TRUE,VLOOKUP(E1635,Store_VAM!B2:H273,{5}, FALSE),VLOOKUP(E1635,Store_SRP!B2:H110,{5}, FALSE)), VLOOKUP(E1635,Store_Showcase!B2:H144,{5}, FALSE))</f>
      </c>
      <c r="AG1635">
        <f>IF(IFERROR(VLOOKUP(E1635,Store_Showcase!B2:H144,{6}, FALSE), TRUE)=TRUE, IF(IFERROR(VLOOKUP(E1635,Store_SRP!B2:H110,{6}, FALSE), TRUE)=TRUE,VLOOKUP(E1635,Store_VAM!B2:H273,{6}, FALSE),VLOOKUP(E1635,Store_SRP!B2:H110,{6}, FALSE)), VLOOKUP(E1635,Store_Showcase!B2:H144,{6}, FALSE))</f>
      </c>
      <c r="AH1635">
        <f>VLOOKUP(G1635,Sku_Consolidated!A2:R957,18,FALSE)</f>
      </c>
      <c r="AI1635">
        <f>VLOOKUP(G1635,Sku_Consolidated!A2:S957,19,FALSE)</f>
      </c>
      <c r="AJ1635">
        <f>VLOOKUP(G1635,Sku_Consolidated!A2:T957,20,FALSE)</f>
      </c>
    </row>
    <row r="1636" spans="1:36" x14ac:dyDescent="0.25">
      <c r="A1636">
        <v>2024</v>
      </c>
      <c r="B1636" t="s">
        <v>31</v>
      </c>
      <c r="C1636" t="s">
        <v>32</v>
      </c>
      <c r="D1636" t="s">
        <v>33</v>
      </c>
      <c r="E1636">
        <v>722</v>
      </c>
      <c r="F1636">
        <f>IF(IFERROR(VLOOKUP(E1636,Store_Showcase!B2:H144,{2}, FALSE), TRUE)=TRUE, IF(IFERROR(VLOOKUP(E1636,Store_SRP!B2:H110,{2}, FALSE), TRUE)=TRUE,VLOOKUP(E1636,Store_VAM!B2:H273,{2}, FALSE),VLOOKUP(E1636,Store_SRP!B2:H110,{2}, FALSE)), VLOOKUP(E1636,Store_Showcase!B2:H144,{2}, FALSE))</f>
      </c>
      <c r="G1636">
        <v>687771</v>
      </c>
      <c r="H1636" t="s">
        <v>1194</v>
      </c>
      <c r="I1636" s="8" t="s">
        <v>2627</v>
      </c>
      <c r="J1636" t="s">
        <v>493</v>
      </c>
      <c r="K1636" s="8">
        <f>IF(J1636="PCK", I1636, 0)</f>
      </c>
      <c r="L1636" s="8">
        <f>IF(J1636="KLS", I1636, IF(J1636="PCK", I1636*VLOOKUP(G1636,Sku_Consolidated!A2:U957,21, FALSE),I1636*VLOOKUP(G1636,Sku_Consolidated!A2:U957,21, FALSE)))</f>
      </c>
      <c r="M1636" s="8">
        <f>IF(J1636="PCS", I1636, 0)</f>
      </c>
      <c r="N1636" s="8" t="s">
        <v>3244</v>
      </c>
      <c r="O1636" s="8">
        <f>N1636 * VLOOKUP(E1636&amp;VLOOKUP(G1636,Sku_Consolidated!A2:Q957,17,FALSE),Sku_CommRate!A2:E1002, 5, FALSE)</f>
      </c>
      <c r="P1636" s="8">
        <f>N1636 - O1636</f>
      </c>
      <c r="Q1636">
        <f>VLOOKUP(G1636,Sku_Consolidated!A2:G957,7, FALSE)</f>
      </c>
      <c r="R1636">
        <f>IF(IFERROR(VLOOKUP(E1636,Store_Showcase!B2:H144,7, FALSE), TRUE)=TRUE, IF(IFERROR(VLOOKUP(E1636,Store_SRP!B2:H110,7, FALSE), TRUE)=TRUE,VLOOKUP(E1636,Store_VAM!B2:H273,7, FALSE),VLOOKUP(E1636,Store_SRP!B2:H110,7, FALSE)), VLOOKUP(E1636,Store_Showcase!B2:H144,7, FALSE))</f>
      </c>
      <c r="S1636">
        <f>IF(IFERROR(VLOOKUP(E1636,Store_Showcase!B2:I144,8, FALSE), TRUE)=TRUE, IF(IFERROR(VLOOKUP(E1636,Store_SRP!B2:I110,8, FALSE), TRUE)=TRUE,VLOOKUP(E1636,Store_VAM!B2:I273,8, FALSE),VLOOKUP(E1636,Store_SRP!B2:I110,8, FALSE)), VLOOKUP(E1636,Store_Showcase!B2:I144,8, FALSE))</f>
      </c>
      <c r="T1636">
        <f>VLOOKUP(G1636,Sku_Consolidated!A2:R957,18,FALSE)</f>
      </c>
      <c r="U1636">
        <v>4806532531533</v>
      </c>
      <c r="V1636">
        <f>IF(VLOOKUP(G1636,Sku_Consolidated!A2:S957,19,FALSE)="SHOWCASE", VLOOKUP(E1636,Store_Showcase!B2:L144,11, FALSE), IF(VLOOKUP(G1636,Sku_Consolidated!A2:S957,19,FALSE)="VAM",VLOOKUP(E1636,Store_VAM!B2:L273,11, FALSE),VLOOKUP(E1636,Store_SRP!B2:L110,11, FALSE)))</f>
      </c>
      <c r="W1636">
        <f>VLOOKUP(G1636,Sku_Consolidated!A2:W957,11,FALSE)</f>
      </c>
      <c r="X1636">
        <f>VLOOKUP(G1636,Sku_Consolidated!A2:H957,8,FALSE)</f>
      </c>
      <c r="Y1636">
        <f>VLOOKUP(G1636,Sku_Consolidated!A2:I957,9,FALSE)</f>
      </c>
      <c r="Z1636" t="s">
        <v>38</v>
      </c>
      <c r="AA1636">
        <f>VLOOKUP(G1636,Sku_Consolidated!A2:E957,5,FALSE)</f>
      </c>
      <c r="AB1636">
        <f>IF(VLOOKUP(G1636,Sku_Consolidated!A2:S957,19,FALSE)="SHOWCASE", VLOOKUP(E1636,Store_Showcase!B2:N144,13, FALSE), IF(VLOOKUP(G1636,Sku_Consolidated!A2:S957,19,FALSE)="VAM",VLOOKUP(E1636,Store_VAM!B2:N273,13, FALSE),VLOOKUP(E1636,Store_SRP!B2:N110,13, FALSE)))</f>
      </c>
      <c r="AC1636">
        <f>IF(IFERROR(AB1636,TRUE)=TRUE, "-","OK")</f>
      </c>
      <c r="AD1636" s="8" t="s">
        <v>3245</v>
      </c>
      <c r="AE1636" s="8" t="s">
        <v>3246</v>
      </c>
      <c r="AF1636">
        <f>IF(IFERROR(VLOOKUP(E1636,Store_Showcase!B2:H144,{5}, FALSE), TRUE)=TRUE, IF(IFERROR(VLOOKUP(E1636,Store_SRP!B2:H110,{5}, FALSE), TRUE)=TRUE,VLOOKUP(E1636,Store_VAM!B2:H273,{5}, FALSE),VLOOKUP(E1636,Store_SRP!B2:H110,{5}, FALSE)), VLOOKUP(E1636,Store_Showcase!B2:H144,{5}, FALSE))</f>
      </c>
      <c r="AG1636">
        <f>IF(IFERROR(VLOOKUP(E1636,Store_Showcase!B2:H144,{6}, FALSE), TRUE)=TRUE, IF(IFERROR(VLOOKUP(E1636,Store_SRP!B2:H110,{6}, FALSE), TRUE)=TRUE,VLOOKUP(E1636,Store_VAM!B2:H273,{6}, FALSE),VLOOKUP(E1636,Store_SRP!B2:H110,{6}, FALSE)), VLOOKUP(E1636,Store_Showcase!B2:H144,{6}, FALSE))</f>
      </c>
      <c r="AH1636">
        <f>VLOOKUP(G1636,Sku_Consolidated!A2:R957,18,FALSE)</f>
      </c>
      <c r="AI1636">
        <f>VLOOKUP(G1636,Sku_Consolidated!A2:S957,19,FALSE)</f>
      </c>
      <c r="AJ1636">
        <f>VLOOKUP(G1636,Sku_Consolidated!A2:T957,20,FALSE)</f>
      </c>
    </row>
    <row r="1637" spans="1:36" x14ac:dyDescent="0.25">
      <c r="A1637">
        <v>2024</v>
      </c>
      <c r="B1637" t="s">
        <v>31</v>
      </c>
      <c r="C1637" t="s">
        <v>32</v>
      </c>
      <c r="D1637" t="s">
        <v>33</v>
      </c>
      <c r="E1637">
        <v>4004</v>
      </c>
      <c r="F1637">
        <f>IF(IFERROR(VLOOKUP(E1637,Store_Showcase!B2:H144,{2}, FALSE), TRUE)=TRUE, IF(IFERROR(VLOOKUP(E1637,Store_SRP!B2:H110,{2}, FALSE), TRUE)=TRUE,VLOOKUP(E1637,Store_VAM!B2:H273,{2}, FALSE),VLOOKUP(E1637,Store_SRP!B2:H110,{2}, FALSE)), VLOOKUP(E1637,Store_Showcase!B2:H144,{2}, FALSE))</f>
      </c>
      <c r="G1637">
        <v>687771</v>
      </c>
      <c r="H1637" t="s">
        <v>1194</v>
      </c>
      <c r="I1637" s="8" t="s">
        <v>2627</v>
      </c>
      <c r="J1637" t="s">
        <v>493</v>
      </c>
      <c r="K1637" s="8">
        <f>IF(J1637="PCK", I1637, 0)</f>
      </c>
      <c r="L1637" s="8">
        <f>IF(J1637="KLS", I1637, IF(J1637="PCK", I1637*VLOOKUP(G1637,Sku_Consolidated!A2:U957,21, FALSE),I1637*VLOOKUP(G1637,Sku_Consolidated!A2:U957,21, FALSE)))</f>
      </c>
      <c r="M1637" s="8">
        <f>IF(J1637="PCS", I1637, 0)</f>
      </c>
      <c r="N1637" s="8" t="s">
        <v>3244</v>
      </c>
      <c r="O1637" s="8">
        <f>N1637 * VLOOKUP(E1637&amp;VLOOKUP(G1637,Sku_Consolidated!A2:Q957,17,FALSE),Sku_CommRate!A2:E1002, 5, FALSE)</f>
      </c>
      <c r="P1637" s="8">
        <f>N1637 - O1637</f>
      </c>
      <c r="Q1637">
        <f>VLOOKUP(G1637,Sku_Consolidated!A2:G957,7, FALSE)</f>
      </c>
      <c r="R1637">
        <f>IF(IFERROR(VLOOKUP(E1637,Store_Showcase!B2:H144,7, FALSE), TRUE)=TRUE, IF(IFERROR(VLOOKUP(E1637,Store_SRP!B2:H110,7, FALSE), TRUE)=TRUE,VLOOKUP(E1637,Store_VAM!B2:H273,7, FALSE),VLOOKUP(E1637,Store_SRP!B2:H110,7, FALSE)), VLOOKUP(E1637,Store_Showcase!B2:H144,7, FALSE))</f>
      </c>
      <c r="S1637">
        <f>IF(IFERROR(VLOOKUP(E1637,Store_Showcase!B2:I144,8, FALSE), TRUE)=TRUE, IF(IFERROR(VLOOKUP(E1637,Store_SRP!B2:I110,8, FALSE), TRUE)=TRUE,VLOOKUP(E1637,Store_VAM!B2:I273,8, FALSE),VLOOKUP(E1637,Store_SRP!B2:I110,8, FALSE)), VLOOKUP(E1637,Store_Showcase!B2:I144,8, FALSE))</f>
      </c>
      <c r="T1637">
        <f>VLOOKUP(G1637,Sku_Consolidated!A2:R957,18,FALSE)</f>
      </c>
      <c r="U1637">
        <v>4806532531533</v>
      </c>
      <c r="V1637">
        <f>IF(VLOOKUP(G1637,Sku_Consolidated!A2:S957,19,FALSE)="SHOWCASE", VLOOKUP(E1637,Store_Showcase!B2:L144,11, FALSE), IF(VLOOKUP(G1637,Sku_Consolidated!A2:S957,19,FALSE)="VAM",VLOOKUP(E1637,Store_VAM!B2:L273,11, FALSE),VLOOKUP(E1637,Store_SRP!B2:L110,11, FALSE)))</f>
      </c>
      <c r="W1637">
        <f>VLOOKUP(G1637,Sku_Consolidated!A2:W957,11,FALSE)</f>
      </c>
      <c r="X1637">
        <f>VLOOKUP(G1637,Sku_Consolidated!A2:H957,8,FALSE)</f>
      </c>
      <c r="Y1637">
        <f>VLOOKUP(G1637,Sku_Consolidated!A2:I957,9,FALSE)</f>
      </c>
      <c r="Z1637" t="s">
        <v>38</v>
      </c>
      <c r="AA1637">
        <f>VLOOKUP(G1637,Sku_Consolidated!A2:E957,5,FALSE)</f>
      </c>
      <c r="AB1637">
        <f>IF(VLOOKUP(G1637,Sku_Consolidated!A2:S957,19,FALSE)="SHOWCASE", VLOOKUP(E1637,Store_Showcase!B2:N144,13, FALSE), IF(VLOOKUP(G1637,Sku_Consolidated!A2:S957,19,FALSE)="VAM",VLOOKUP(E1637,Store_VAM!B2:N273,13, FALSE),VLOOKUP(E1637,Store_SRP!B2:N110,13, FALSE)))</f>
      </c>
      <c r="AC1637">
        <f>IF(IFERROR(AB1637,TRUE)=TRUE, "-","OK")</f>
      </c>
      <c r="AD1637" s="8" t="s">
        <v>3245</v>
      </c>
      <c r="AE1637" s="8" t="s">
        <v>3246</v>
      </c>
      <c r="AF1637">
        <f>IF(IFERROR(VLOOKUP(E1637,Store_Showcase!B2:H144,{5}, FALSE), TRUE)=TRUE, IF(IFERROR(VLOOKUP(E1637,Store_SRP!B2:H110,{5}, FALSE), TRUE)=TRUE,VLOOKUP(E1637,Store_VAM!B2:H273,{5}, FALSE),VLOOKUP(E1637,Store_SRP!B2:H110,{5}, FALSE)), VLOOKUP(E1637,Store_Showcase!B2:H144,{5}, FALSE))</f>
      </c>
      <c r="AG1637">
        <f>IF(IFERROR(VLOOKUP(E1637,Store_Showcase!B2:H144,{6}, FALSE), TRUE)=TRUE, IF(IFERROR(VLOOKUP(E1637,Store_SRP!B2:H110,{6}, FALSE), TRUE)=TRUE,VLOOKUP(E1637,Store_VAM!B2:H273,{6}, FALSE),VLOOKUP(E1637,Store_SRP!B2:H110,{6}, FALSE)), VLOOKUP(E1637,Store_Showcase!B2:H144,{6}, FALSE))</f>
      </c>
      <c r="AH1637">
        <f>VLOOKUP(G1637,Sku_Consolidated!A2:R957,18,FALSE)</f>
      </c>
      <c r="AI1637">
        <f>VLOOKUP(G1637,Sku_Consolidated!A2:S957,19,FALSE)</f>
      </c>
      <c r="AJ1637">
        <f>VLOOKUP(G1637,Sku_Consolidated!A2:T957,20,FALSE)</f>
      </c>
    </row>
    <row r="1638" spans="1:36" x14ac:dyDescent="0.25">
      <c r="A1638">
        <v>2024</v>
      </c>
      <c r="B1638" t="s">
        <v>31</v>
      </c>
      <c r="C1638" t="s">
        <v>32</v>
      </c>
      <c r="D1638" t="s">
        <v>33</v>
      </c>
      <c r="E1638">
        <v>463</v>
      </c>
      <c r="F1638">
        <f>IF(IFERROR(VLOOKUP(E1638,Store_Showcase!B2:H144,{2}, FALSE), TRUE)=TRUE, IF(IFERROR(VLOOKUP(E1638,Store_SRP!B2:H110,{2}, FALSE), TRUE)=TRUE,VLOOKUP(E1638,Store_VAM!B2:H273,{2}, FALSE),VLOOKUP(E1638,Store_SRP!B2:H110,{2}, FALSE)), VLOOKUP(E1638,Store_Showcase!B2:H144,{2}, FALSE))</f>
      </c>
      <c r="G1638">
        <v>687771</v>
      </c>
      <c r="H1638" t="s">
        <v>1194</v>
      </c>
      <c r="I1638" s="8" t="s">
        <v>2627</v>
      </c>
      <c r="J1638" t="s">
        <v>493</v>
      </c>
      <c r="K1638" s="8">
        <f>IF(J1638="PCK", I1638, 0)</f>
      </c>
      <c r="L1638" s="8">
        <f>IF(J1638="KLS", I1638, IF(J1638="PCK", I1638*VLOOKUP(G1638,Sku_Consolidated!A2:U957,21, FALSE),I1638*VLOOKUP(G1638,Sku_Consolidated!A2:U957,21, FALSE)))</f>
      </c>
      <c r="M1638" s="8">
        <f>IF(J1638="PCS", I1638, 0)</f>
      </c>
      <c r="N1638" s="8" t="s">
        <v>3244</v>
      </c>
      <c r="O1638" s="8">
        <f>N1638 * VLOOKUP(E1638&amp;VLOOKUP(G1638,Sku_Consolidated!A2:Q957,17,FALSE),Sku_CommRate!A2:E1002, 5, FALSE)</f>
      </c>
      <c r="P1638" s="8">
        <f>N1638 - O1638</f>
      </c>
      <c r="Q1638">
        <f>VLOOKUP(G1638,Sku_Consolidated!A2:G957,7, FALSE)</f>
      </c>
      <c r="R1638">
        <f>IF(IFERROR(VLOOKUP(E1638,Store_Showcase!B2:H144,7, FALSE), TRUE)=TRUE, IF(IFERROR(VLOOKUP(E1638,Store_SRP!B2:H110,7, FALSE), TRUE)=TRUE,VLOOKUP(E1638,Store_VAM!B2:H273,7, FALSE),VLOOKUP(E1638,Store_SRP!B2:H110,7, FALSE)), VLOOKUP(E1638,Store_Showcase!B2:H144,7, FALSE))</f>
      </c>
      <c r="S1638">
        <f>IF(IFERROR(VLOOKUP(E1638,Store_Showcase!B2:I144,8, FALSE), TRUE)=TRUE, IF(IFERROR(VLOOKUP(E1638,Store_SRP!B2:I110,8, FALSE), TRUE)=TRUE,VLOOKUP(E1638,Store_VAM!B2:I273,8, FALSE),VLOOKUP(E1638,Store_SRP!B2:I110,8, FALSE)), VLOOKUP(E1638,Store_Showcase!B2:I144,8, FALSE))</f>
      </c>
      <c r="T1638">
        <f>VLOOKUP(G1638,Sku_Consolidated!A2:R957,18,FALSE)</f>
      </c>
      <c r="U1638">
        <v>4806532531533</v>
      </c>
      <c r="V1638">
        <f>IF(VLOOKUP(G1638,Sku_Consolidated!A2:S957,19,FALSE)="SHOWCASE", VLOOKUP(E1638,Store_Showcase!B2:L144,11, FALSE), IF(VLOOKUP(G1638,Sku_Consolidated!A2:S957,19,FALSE)="VAM",VLOOKUP(E1638,Store_VAM!B2:L273,11, FALSE),VLOOKUP(E1638,Store_SRP!B2:L110,11, FALSE)))</f>
      </c>
      <c r="W1638">
        <f>VLOOKUP(G1638,Sku_Consolidated!A2:W957,11,FALSE)</f>
      </c>
      <c r="X1638">
        <f>VLOOKUP(G1638,Sku_Consolidated!A2:H957,8,FALSE)</f>
      </c>
      <c r="Y1638">
        <f>VLOOKUP(G1638,Sku_Consolidated!A2:I957,9,FALSE)</f>
      </c>
      <c r="Z1638" t="s">
        <v>38</v>
      </c>
      <c r="AA1638">
        <f>VLOOKUP(G1638,Sku_Consolidated!A2:E957,5,FALSE)</f>
      </c>
      <c r="AB1638">
        <f>IF(VLOOKUP(G1638,Sku_Consolidated!A2:S957,19,FALSE)="SHOWCASE", VLOOKUP(E1638,Store_Showcase!B2:N144,13, FALSE), IF(VLOOKUP(G1638,Sku_Consolidated!A2:S957,19,FALSE)="VAM",VLOOKUP(E1638,Store_VAM!B2:N273,13, FALSE),VLOOKUP(E1638,Store_SRP!B2:N110,13, FALSE)))</f>
      </c>
      <c r="AC1638">
        <f>IF(IFERROR(AB1638,TRUE)=TRUE, "-","OK")</f>
      </c>
      <c r="AD1638" s="8" t="s">
        <v>3245</v>
      </c>
      <c r="AE1638" s="8" t="s">
        <v>3246</v>
      </c>
      <c r="AF1638">
        <f>IF(IFERROR(VLOOKUP(E1638,Store_Showcase!B2:H144,{5}, FALSE), TRUE)=TRUE, IF(IFERROR(VLOOKUP(E1638,Store_SRP!B2:H110,{5}, FALSE), TRUE)=TRUE,VLOOKUP(E1638,Store_VAM!B2:H273,{5}, FALSE),VLOOKUP(E1638,Store_SRP!B2:H110,{5}, FALSE)), VLOOKUP(E1638,Store_Showcase!B2:H144,{5}, FALSE))</f>
      </c>
      <c r="AG1638">
        <f>IF(IFERROR(VLOOKUP(E1638,Store_Showcase!B2:H144,{6}, FALSE), TRUE)=TRUE, IF(IFERROR(VLOOKUP(E1638,Store_SRP!B2:H110,{6}, FALSE), TRUE)=TRUE,VLOOKUP(E1638,Store_VAM!B2:H273,{6}, FALSE),VLOOKUP(E1638,Store_SRP!B2:H110,{6}, FALSE)), VLOOKUP(E1638,Store_Showcase!B2:H144,{6}, FALSE))</f>
      </c>
      <c r="AH1638">
        <f>VLOOKUP(G1638,Sku_Consolidated!A2:R957,18,FALSE)</f>
      </c>
      <c r="AI1638">
        <f>VLOOKUP(G1638,Sku_Consolidated!A2:S957,19,FALSE)</f>
      </c>
      <c r="AJ1638">
        <f>VLOOKUP(G1638,Sku_Consolidated!A2:T957,20,FALSE)</f>
      </c>
    </row>
    <row r="1639" spans="1:36" x14ac:dyDescent="0.25">
      <c r="A1639">
        <v>2024</v>
      </c>
      <c r="B1639" t="s">
        <v>31</v>
      </c>
      <c r="C1639" t="s">
        <v>32</v>
      </c>
      <c r="D1639" t="s">
        <v>33</v>
      </c>
      <c r="E1639">
        <v>4040</v>
      </c>
      <c r="F1639">
        <f>IF(IFERROR(VLOOKUP(E1639,Store_Showcase!B2:H144,{2}, FALSE), TRUE)=TRUE, IF(IFERROR(VLOOKUP(E1639,Store_SRP!B2:H110,{2}, FALSE), TRUE)=TRUE,VLOOKUP(E1639,Store_VAM!B2:H273,{2}, FALSE),VLOOKUP(E1639,Store_SRP!B2:H110,{2}, FALSE)), VLOOKUP(E1639,Store_Showcase!B2:H144,{2}, FALSE))</f>
      </c>
      <c r="G1639">
        <v>687771</v>
      </c>
      <c r="H1639" t="s">
        <v>1194</v>
      </c>
      <c r="I1639" s="8" t="s">
        <v>2627</v>
      </c>
      <c r="J1639" t="s">
        <v>493</v>
      </c>
      <c r="K1639" s="8">
        <f>IF(J1639="PCK", I1639, 0)</f>
      </c>
      <c r="L1639" s="8">
        <f>IF(J1639="KLS", I1639, IF(J1639="PCK", I1639*VLOOKUP(G1639,Sku_Consolidated!A2:U957,21, FALSE),I1639*VLOOKUP(G1639,Sku_Consolidated!A2:U957,21, FALSE)))</f>
      </c>
      <c r="M1639" s="8">
        <f>IF(J1639="PCS", I1639, 0)</f>
      </c>
      <c r="N1639" s="8" t="s">
        <v>3244</v>
      </c>
      <c r="O1639" s="8">
        <f>N1639 * VLOOKUP(E1639&amp;VLOOKUP(G1639,Sku_Consolidated!A2:Q957,17,FALSE),Sku_CommRate!A2:E1002, 5, FALSE)</f>
      </c>
      <c r="P1639" s="8">
        <f>N1639 - O1639</f>
      </c>
      <c r="Q1639">
        <f>VLOOKUP(G1639,Sku_Consolidated!A2:G957,7, FALSE)</f>
      </c>
      <c r="R1639">
        <f>IF(IFERROR(VLOOKUP(E1639,Store_Showcase!B2:H144,7, FALSE), TRUE)=TRUE, IF(IFERROR(VLOOKUP(E1639,Store_SRP!B2:H110,7, FALSE), TRUE)=TRUE,VLOOKUP(E1639,Store_VAM!B2:H273,7, FALSE),VLOOKUP(E1639,Store_SRP!B2:H110,7, FALSE)), VLOOKUP(E1639,Store_Showcase!B2:H144,7, FALSE))</f>
      </c>
      <c r="S1639">
        <f>IF(IFERROR(VLOOKUP(E1639,Store_Showcase!B2:I144,8, FALSE), TRUE)=TRUE, IF(IFERROR(VLOOKUP(E1639,Store_SRP!B2:I110,8, FALSE), TRUE)=TRUE,VLOOKUP(E1639,Store_VAM!B2:I273,8, FALSE),VLOOKUP(E1639,Store_SRP!B2:I110,8, FALSE)), VLOOKUP(E1639,Store_Showcase!B2:I144,8, FALSE))</f>
      </c>
      <c r="T1639">
        <f>VLOOKUP(G1639,Sku_Consolidated!A2:R957,18,FALSE)</f>
      </c>
      <c r="U1639">
        <v>4806532531533</v>
      </c>
      <c r="V1639">
        <f>IF(VLOOKUP(G1639,Sku_Consolidated!A2:S957,19,FALSE)="SHOWCASE", VLOOKUP(E1639,Store_Showcase!B2:L144,11, FALSE), IF(VLOOKUP(G1639,Sku_Consolidated!A2:S957,19,FALSE)="VAM",VLOOKUP(E1639,Store_VAM!B2:L273,11, FALSE),VLOOKUP(E1639,Store_SRP!B2:L110,11, FALSE)))</f>
      </c>
      <c r="W1639">
        <f>VLOOKUP(G1639,Sku_Consolidated!A2:W957,11,FALSE)</f>
      </c>
      <c r="X1639">
        <f>VLOOKUP(G1639,Sku_Consolidated!A2:H957,8,FALSE)</f>
      </c>
      <c r="Y1639">
        <f>VLOOKUP(G1639,Sku_Consolidated!A2:I957,9,FALSE)</f>
      </c>
      <c r="Z1639" t="s">
        <v>38</v>
      </c>
      <c r="AA1639">
        <f>VLOOKUP(G1639,Sku_Consolidated!A2:E957,5,FALSE)</f>
      </c>
      <c r="AB1639">
        <f>IF(VLOOKUP(G1639,Sku_Consolidated!A2:S957,19,FALSE)="SHOWCASE", VLOOKUP(E1639,Store_Showcase!B2:N144,13, FALSE), IF(VLOOKUP(G1639,Sku_Consolidated!A2:S957,19,FALSE)="VAM",VLOOKUP(E1639,Store_VAM!B2:N273,13, FALSE),VLOOKUP(E1639,Store_SRP!B2:N110,13, FALSE)))</f>
      </c>
      <c r="AC1639">
        <f>IF(IFERROR(AB1639,TRUE)=TRUE, "-","OK")</f>
      </c>
      <c r="AD1639" s="8" t="s">
        <v>3245</v>
      </c>
      <c r="AE1639" s="8" t="s">
        <v>3246</v>
      </c>
      <c r="AF1639">
        <f>IF(IFERROR(VLOOKUP(E1639,Store_Showcase!B2:H144,{5}, FALSE), TRUE)=TRUE, IF(IFERROR(VLOOKUP(E1639,Store_SRP!B2:H110,{5}, FALSE), TRUE)=TRUE,VLOOKUP(E1639,Store_VAM!B2:H273,{5}, FALSE),VLOOKUP(E1639,Store_SRP!B2:H110,{5}, FALSE)), VLOOKUP(E1639,Store_Showcase!B2:H144,{5}, FALSE))</f>
      </c>
      <c r="AG1639">
        <f>IF(IFERROR(VLOOKUP(E1639,Store_Showcase!B2:H144,{6}, FALSE), TRUE)=TRUE, IF(IFERROR(VLOOKUP(E1639,Store_SRP!B2:H110,{6}, FALSE), TRUE)=TRUE,VLOOKUP(E1639,Store_VAM!B2:H273,{6}, FALSE),VLOOKUP(E1639,Store_SRP!B2:H110,{6}, FALSE)), VLOOKUP(E1639,Store_Showcase!B2:H144,{6}, FALSE))</f>
      </c>
      <c r="AH1639">
        <f>VLOOKUP(G1639,Sku_Consolidated!A2:R957,18,FALSE)</f>
      </c>
      <c r="AI1639">
        <f>VLOOKUP(G1639,Sku_Consolidated!A2:S957,19,FALSE)</f>
      </c>
      <c r="AJ1639">
        <f>VLOOKUP(G1639,Sku_Consolidated!A2:T957,20,FALSE)</f>
      </c>
    </row>
    <row r="1640" spans="1:36" x14ac:dyDescent="0.25">
      <c r="A1640">
        <v>2024</v>
      </c>
      <c r="B1640" t="s">
        <v>31</v>
      </c>
      <c r="C1640" t="s">
        <v>32</v>
      </c>
      <c r="D1640" t="s">
        <v>33</v>
      </c>
      <c r="E1640">
        <v>818</v>
      </c>
      <c r="F1640">
        <f>IF(IFERROR(VLOOKUP(E1640,Store_Showcase!B2:H144,{2}, FALSE), TRUE)=TRUE, IF(IFERROR(VLOOKUP(E1640,Store_SRP!B2:H110,{2}, FALSE), TRUE)=TRUE,VLOOKUP(E1640,Store_VAM!B2:H273,{2}, FALSE),VLOOKUP(E1640,Store_SRP!B2:H110,{2}, FALSE)), VLOOKUP(E1640,Store_Showcase!B2:H144,{2}, FALSE))</f>
      </c>
      <c r="G1640">
        <v>657353</v>
      </c>
      <c r="H1640" t="s">
        <v>779</v>
      </c>
      <c r="I1640" s="8" t="s">
        <v>2627</v>
      </c>
      <c r="J1640" t="s">
        <v>12</v>
      </c>
      <c r="K1640" s="8">
        <f>IF(J1640="PCK", I1640, 0)</f>
      </c>
      <c r="L1640" s="8">
        <f>IF(J1640="KLS", I1640, IF(J1640="PCK", I1640*VLOOKUP(G1640,Sku_Consolidated!A2:U957,21, FALSE),I1640*VLOOKUP(G1640,Sku_Consolidated!A2:U957,21, FALSE)))</f>
      </c>
      <c r="M1640" s="8">
        <f>IF(J1640="PCS", I1640, 0)</f>
      </c>
      <c r="N1640" s="8" t="s">
        <v>3247</v>
      </c>
      <c r="O1640" s="8">
        <f>N1640 * VLOOKUP(E1640&amp;VLOOKUP(G1640,Sku_Consolidated!A2:Q957,17,FALSE),Sku_CommRate!A2:E1002, 5, FALSE)</f>
      </c>
      <c r="P1640" s="8">
        <f>N1640 - O1640</f>
      </c>
      <c r="Q1640">
        <f>VLOOKUP(G1640,Sku_Consolidated!A2:G957,7, FALSE)</f>
      </c>
      <c r="R1640">
        <f>IF(IFERROR(VLOOKUP(E1640,Store_Showcase!B2:H144,7, FALSE), TRUE)=TRUE, IF(IFERROR(VLOOKUP(E1640,Store_SRP!B2:H110,7, FALSE), TRUE)=TRUE,VLOOKUP(E1640,Store_VAM!B2:H273,7, FALSE),VLOOKUP(E1640,Store_SRP!B2:H110,7, FALSE)), VLOOKUP(E1640,Store_Showcase!B2:H144,7, FALSE))</f>
      </c>
      <c r="S1640">
        <f>IF(IFERROR(VLOOKUP(E1640,Store_Showcase!B2:I144,8, FALSE), TRUE)=TRUE, IF(IFERROR(VLOOKUP(E1640,Store_SRP!B2:I110,8, FALSE), TRUE)=TRUE,VLOOKUP(E1640,Store_VAM!B2:I273,8, FALSE),VLOOKUP(E1640,Store_SRP!B2:I110,8, FALSE)), VLOOKUP(E1640,Store_Showcase!B2:I144,8, FALSE))</f>
      </c>
      <c r="T1640">
        <f>VLOOKUP(G1640,Sku_Consolidated!A2:R957,18,FALSE)</f>
      </c>
      <c r="U1640">
        <v>4806532531588</v>
      </c>
      <c r="V1640">
        <f>IF(VLOOKUP(G1640,Sku_Consolidated!A2:S957,19,FALSE)="SHOWCASE", VLOOKUP(E1640,Store_Showcase!B2:L144,11, FALSE), IF(VLOOKUP(G1640,Sku_Consolidated!A2:S957,19,FALSE)="VAM",VLOOKUP(E1640,Store_VAM!B2:L273,11, FALSE),VLOOKUP(E1640,Store_SRP!B2:L110,11, FALSE)))</f>
      </c>
      <c r="W1640">
        <f>VLOOKUP(G1640,Sku_Consolidated!A2:W957,11,FALSE)</f>
      </c>
      <c r="X1640">
        <f>VLOOKUP(G1640,Sku_Consolidated!A2:H957,8,FALSE)</f>
      </c>
      <c r="Y1640">
        <f>VLOOKUP(G1640,Sku_Consolidated!A2:I957,9,FALSE)</f>
      </c>
      <c r="Z1640" t="s">
        <v>38</v>
      </c>
      <c r="AA1640">
        <f>VLOOKUP(G1640,Sku_Consolidated!A2:E957,5,FALSE)</f>
      </c>
      <c r="AB1640">
        <f>IF(VLOOKUP(G1640,Sku_Consolidated!A2:S957,19,FALSE)="SHOWCASE", VLOOKUP(E1640,Store_Showcase!B2:N144,13, FALSE), IF(VLOOKUP(G1640,Sku_Consolidated!A2:S957,19,FALSE)="VAM",VLOOKUP(E1640,Store_VAM!B2:N273,13, FALSE),VLOOKUP(E1640,Store_SRP!B2:N110,13, FALSE)))</f>
      </c>
      <c r="AC1640">
        <f>IF(IFERROR(AB1640,TRUE)=TRUE, "-","OK")</f>
      </c>
      <c r="AD1640" s="8" t="s">
        <v>3248</v>
      </c>
      <c r="AE1640" s="8" t="s">
        <v>3249</v>
      </c>
      <c r="AF1640">
        <f>IF(IFERROR(VLOOKUP(E1640,Store_Showcase!B2:H144,{5}, FALSE), TRUE)=TRUE, IF(IFERROR(VLOOKUP(E1640,Store_SRP!B2:H110,{5}, FALSE), TRUE)=TRUE,VLOOKUP(E1640,Store_VAM!B2:H273,{5}, FALSE),VLOOKUP(E1640,Store_SRP!B2:H110,{5}, FALSE)), VLOOKUP(E1640,Store_Showcase!B2:H144,{5}, FALSE))</f>
      </c>
      <c r="AG1640">
        <f>IF(IFERROR(VLOOKUP(E1640,Store_Showcase!B2:H144,{6}, FALSE), TRUE)=TRUE, IF(IFERROR(VLOOKUP(E1640,Store_SRP!B2:H110,{6}, FALSE), TRUE)=TRUE,VLOOKUP(E1640,Store_VAM!B2:H273,{6}, FALSE),VLOOKUP(E1640,Store_SRP!B2:H110,{6}, FALSE)), VLOOKUP(E1640,Store_Showcase!B2:H144,{6}, FALSE))</f>
      </c>
      <c r="AH1640">
        <f>VLOOKUP(G1640,Sku_Consolidated!A2:R957,18,FALSE)</f>
      </c>
      <c r="AI1640">
        <f>VLOOKUP(G1640,Sku_Consolidated!A2:S957,19,FALSE)</f>
      </c>
      <c r="AJ1640">
        <f>VLOOKUP(G1640,Sku_Consolidated!A2:T957,20,FALSE)</f>
      </c>
    </row>
    <row r="1641" spans="1:36" x14ac:dyDescent="0.25">
      <c r="A1641">
        <v>2024</v>
      </c>
      <c r="B1641" t="s">
        <v>31</v>
      </c>
      <c r="C1641" t="s">
        <v>32</v>
      </c>
      <c r="D1641" t="s">
        <v>33</v>
      </c>
      <c r="E1641">
        <v>210</v>
      </c>
      <c r="F1641">
        <f>IF(IFERROR(VLOOKUP(E1641,Store_Showcase!B2:H144,{2}, FALSE), TRUE)=TRUE, IF(IFERROR(VLOOKUP(E1641,Store_SRP!B2:H110,{2}, FALSE), TRUE)=TRUE,VLOOKUP(E1641,Store_VAM!B2:H273,{2}, FALSE),VLOOKUP(E1641,Store_SRP!B2:H110,{2}, FALSE)), VLOOKUP(E1641,Store_Showcase!B2:H144,{2}, FALSE))</f>
      </c>
      <c r="G1641">
        <v>657353</v>
      </c>
      <c r="H1641" t="s">
        <v>779</v>
      </c>
      <c r="I1641" s="8" t="s">
        <v>2627</v>
      </c>
      <c r="J1641" t="s">
        <v>12</v>
      </c>
      <c r="K1641" s="8">
        <f>IF(J1641="PCK", I1641, 0)</f>
      </c>
      <c r="L1641" s="8">
        <f>IF(J1641="KLS", I1641, IF(J1641="PCK", I1641*VLOOKUP(G1641,Sku_Consolidated!A2:U957,21, FALSE),I1641*VLOOKUP(G1641,Sku_Consolidated!A2:U957,21, FALSE)))</f>
      </c>
      <c r="M1641" s="8">
        <f>IF(J1641="PCS", I1641, 0)</f>
      </c>
      <c r="N1641" s="8" t="s">
        <v>3247</v>
      </c>
      <c r="O1641" s="8">
        <f>N1641 * VLOOKUP(E1641&amp;VLOOKUP(G1641,Sku_Consolidated!A2:Q957,17,FALSE),Sku_CommRate!A2:E1002, 5, FALSE)</f>
      </c>
      <c r="P1641" s="8">
        <f>N1641 - O1641</f>
      </c>
      <c r="Q1641">
        <f>VLOOKUP(G1641,Sku_Consolidated!A2:G957,7, FALSE)</f>
      </c>
      <c r="R1641">
        <f>IF(IFERROR(VLOOKUP(E1641,Store_Showcase!B2:H144,7, FALSE), TRUE)=TRUE, IF(IFERROR(VLOOKUP(E1641,Store_SRP!B2:H110,7, FALSE), TRUE)=TRUE,VLOOKUP(E1641,Store_VAM!B2:H273,7, FALSE),VLOOKUP(E1641,Store_SRP!B2:H110,7, FALSE)), VLOOKUP(E1641,Store_Showcase!B2:H144,7, FALSE))</f>
      </c>
      <c r="S1641">
        <f>IF(IFERROR(VLOOKUP(E1641,Store_Showcase!B2:I144,8, FALSE), TRUE)=TRUE, IF(IFERROR(VLOOKUP(E1641,Store_SRP!B2:I110,8, FALSE), TRUE)=TRUE,VLOOKUP(E1641,Store_VAM!B2:I273,8, FALSE),VLOOKUP(E1641,Store_SRP!B2:I110,8, FALSE)), VLOOKUP(E1641,Store_Showcase!B2:I144,8, FALSE))</f>
      </c>
      <c r="T1641">
        <f>VLOOKUP(G1641,Sku_Consolidated!A2:R957,18,FALSE)</f>
      </c>
      <c r="U1641">
        <v>4806532531588</v>
      </c>
      <c r="V1641">
        <f>IF(VLOOKUP(G1641,Sku_Consolidated!A2:S957,19,FALSE)="SHOWCASE", VLOOKUP(E1641,Store_Showcase!B2:L144,11, FALSE), IF(VLOOKUP(G1641,Sku_Consolidated!A2:S957,19,FALSE)="VAM",VLOOKUP(E1641,Store_VAM!B2:L273,11, FALSE),VLOOKUP(E1641,Store_SRP!B2:L110,11, FALSE)))</f>
      </c>
      <c r="W1641">
        <f>VLOOKUP(G1641,Sku_Consolidated!A2:W957,11,FALSE)</f>
      </c>
      <c r="X1641">
        <f>VLOOKUP(G1641,Sku_Consolidated!A2:H957,8,FALSE)</f>
      </c>
      <c r="Y1641">
        <f>VLOOKUP(G1641,Sku_Consolidated!A2:I957,9,FALSE)</f>
      </c>
      <c r="Z1641" t="s">
        <v>38</v>
      </c>
      <c r="AA1641">
        <f>VLOOKUP(G1641,Sku_Consolidated!A2:E957,5,FALSE)</f>
      </c>
      <c r="AB1641">
        <f>IF(VLOOKUP(G1641,Sku_Consolidated!A2:S957,19,FALSE)="SHOWCASE", VLOOKUP(E1641,Store_Showcase!B2:N144,13, FALSE), IF(VLOOKUP(G1641,Sku_Consolidated!A2:S957,19,FALSE)="VAM",VLOOKUP(E1641,Store_VAM!B2:N273,13, FALSE),VLOOKUP(E1641,Store_SRP!B2:N110,13, FALSE)))</f>
      </c>
      <c r="AC1641">
        <f>IF(IFERROR(AB1641,TRUE)=TRUE, "-","OK")</f>
      </c>
      <c r="AD1641" s="8" t="s">
        <v>3248</v>
      </c>
      <c r="AE1641" s="8" t="s">
        <v>3249</v>
      </c>
      <c r="AF1641">
        <f>IF(IFERROR(VLOOKUP(E1641,Store_Showcase!B2:H144,{5}, FALSE), TRUE)=TRUE, IF(IFERROR(VLOOKUP(E1641,Store_SRP!B2:H110,{5}, FALSE), TRUE)=TRUE,VLOOKUP(E1641,Store_VAM!B2:H273,{5}, FALSE),VLOOKUP(E1641,Store_SRP!B2:H110,{5}, FALSE)), VLOOKUP(E1641,Store_Showcase!B2:H144,{5}, FALSE))</f>
      </c>
      <c r="AG1641">
        <f>IF(IFERROR(VLOOKUP(E1641,Store_Showcase!B2:H144,{6}, FALSE), TRUE)=TRUE, IF(IFERROR(VLOOKUP(E1641,Store_SRP!B2:H110,{6}, FALSE), TRUE)=TRUE,VLOOKUP(E1641,Store_VAM!B2:H273,{6}, FALSE),VLOOKUP(E1641,Store_SRP!B2:H110,{6}, FALSE)), VLOOKUP(E1641,Store_Showcase!B2:H144,{6}, FALSE))</f>
      </c>
      <c r="AH1641">
        <f>VLOOKUP(G1641,Sku_Consolidated!A2:R957,18,FALSE)</f>
      </c>
      <c r="AI1641">
        <f>VLOOKUP(G1641,Sku_Consolidated!A2:S957,19,FALSE)</f>
      </c>
      <c r="AJ1641">
        <f>VLOOKUP(G1641,Sku_Consolidated!A2:T957,20,FALSE)</f>
      </c>
    </row>
    <row r="1642" spans="1:36" x14ac:dyDescent="0.25">
      <c r="A1642">
        <v>2024</v>
      </c>
      <c r="B1642" t="s">
        <v>31</v>
      </c>
      <c r="C1642" t="s">
        <v>32</v>
      </c>
      <c r="D1642" t="s">
        <v>33</v>
      </c>
      <c r="E1642">
        <v>702</v>
      </c>
      <c r="F1642">
        <f>IF(IFERROR(VLOOKUP(E1642,Store_Showcase!B2:H144,{2}, FALSE), TRUE)=TRUE, IF(IFERROR(VLOOKUP(E1642,Store_SRP!B2:H110,{2}, FALSE), TRUE)=TRUE,VLOOKUP(E1642,Store_VAM!B2:H273,{2}, FALSE),VLOOKUP(E1642,Store_SRP!B2:H110,{2}, FALSE)), VLOOKUP(E1642,Store_Showcase!B2:H144,{2}, FALSE))</f>
      </c>
      <c r="G1642">
        <v>657353</v>
      </c>
      <c r="H1642" t="s">
        <v>779</v>
      </c>
      <c r="I1642" s="8" t="s">
        <v>2627</v>
      </c>
      <c r="J1642" t="s">
        <v>12</v>
      </c>
      <c r="K1642" s="8">
        <f>IF(J1642="PCK", I1642, 0)</f>
      </c>
      <c r="L1642" s="8">
        <f>IF(J1642="KLS", I1642, IF(J1642="PCK", I1642*VLOOKUP(G1642,Sku_Consolidated!A2:U957,21, FALSE),I1642*VLOOKUP(G1642,Sku_Consolidated!A2:U957,21, FALSE)))</f>
      </c>
      <c r="M1642" s="8">
        <f>IF(J1642="PCS", I1642, 0)</f>
      </c>
      <c r="N1642" s="8" t="s">
        <v>3247</v>
      </c>
      <c r="O1642" s="8">
        <f>N1642 * VLOOKUP(E1642&amp;VLOOKUP(G1642,Sku_Consolidated!A2:Q957,17,FALSE),Sku_CommRate!A2:E1002, 5, FALSE)</f>
      </c>
      <c r="P1642" s="8">
        <f>N1642 - O1642</f>
      </c>
      <c r="Q1642">
        <f>VLOOKUP(G1642,Sku_Consolidated!A2:G957,7, FALSE)</f>
      </c>
      <c r="R1642">
        <f>IF(IFERROR(VLOOKUP(E1642,Store_Showcase!B2:H144,7, FALSE), TRUE)=TRUE, IF(IFERROR(VLOOKUP(E1642,Store_SRP!B2:H110,7, FALSE), TRUE)=TRUE,VLOOKUP(E1642,Store_VAM!B2:H273,7, FALSE),VLOOKUP(E1642,Store_SRP!B2:H110,7, FALSE)), VLOOKUP(E1642,Store_Showcase!B2:H144,7, FALSE))</f>
      </c>
      <c r="S1642">
        <f>IF(IFERROR(VLOOKUP(E1642,Store_Showcase!B2:I144,8, FALSE), TRUE)=TRUE, IF(IFERROR(VLOOKUP(E1642,Store_SRP!B2:I110,8, FALSE), TRUE)=TRUE,VLOOKUP(E1642,Store_VAM!B2:I273,8, FALSE),VLOOKUP(E1642,Store_SRP!B2:I110,8, FALSE)), VLOOKUP(E1642,Store_Showcase!B2:I144,8, FALSE))</f>
      </c>
      <c r="T1642">
        <f>VLOOKUP(G1642,Sku_Consolidated!A2:R957,18,FALSE)</f>
      </c>
      <c r="U1642">
        <v>4806532531588</v>
      </c>
      <c r="V1642">
        <f>IF(VLOOKUP(G1642,Sku_Consolidated!A2:S957,19,FALSE)="SHOWCASE", VLOOKUP(E1642,Store_Showcase!B2:L144,11, FALSE), IF(VLOOKUP(G1642,Sku_Consolidated!A2:S957,19,FALSE)="VAM",VLOOKUP(E1642,Store_VAM!B2:L273,11, FALSE),VLOOKUP(E1642,Store_SRP!B2:L110,11, FALSE)))</f>
      </c>
      <c r="W1642">
        <f>VLOOKUP(G1642,Sku_Consolidated!A2:W957,11,FALSE)</f>
      </c>
      <c r="X1642">
        <f>VLOOKUP(G1642,Sku_Consolidated!A2:H957,8,FALSE)</f>
      </c>
      <c r="Y1642">
        <f>VLOOKUP(G1642,Sku_Consolidated!A2:I957,9,FALSE)</f>
      </c>
      <c r="Z1642" t="s">
        <v>38</v>
      </c>
      <c r="AA1642">
        <f>VLOOKUP(G1642,Sku_Consolidated!A2:E957,5,FALSE)</f>
      </c>
      <c r="AB1642">
        <f>IF(VLOOKUP(G1642,Sku_Consolidated!A2:S957,19,FALSE)="SHOWCASE", VLOOKUP(E1642,Store_Showcase!B2:N144,13, FALSE), IF(VLOOKUP(G1642,Sku_Consolidated!A2:S957,19,FALSE)="VAM",VLOOKUP(E1642,Store_VAM!B2:N273,13, FALSE),VLOOKUP(E1642,Store_SRP!B2:N110,13, FALSE)))</f>
      </c>
      <c r="AC1642">
        <f>IF(IFERROR(AB1642,TRUE)=TRUE, "-","OK")</f>
      </c>
      <c r="AD1642" s="8" t="s">
        <v>3248</v>
      </c>
      <c r="AE1642" s="8" t="s">
        <v>3249</v>
      </c>
      <c r="AF1642">
        <f>IF(IFERROR(VLOOKUP(E1642,Store_Showcase!B2:H144,{5}, FALSE), TRUE)=TRUE, IF(IFERROR(VLOOKUP(E1642,Store_SRP!B2:H110,{5}, FALSE), TRUE)=TRUE,VLOOKUP(E1642,Store_VAM!B2:H273,{5}, FALSE),VLOOKUP(E1642,Store_SRP!B2:H110,{5}, FALSE)), VLOOKUP(E1642,Store_Showcase!B2:H144,{5}, FALSE))</f>
      </c>
      <c r="AG1642">
        <f>IF(IFERROR(VLOOKUP(E1642,Store_Showcase!B2:H144,{6}, FALSE), TRUE)=TRUE, IF(IFERROR(VLOOKUP(E1642,Store_SRP!B2:H110,{6}, FALSE), TRUE)=TRUE,VLOOKUP(E1642,Store_VAM!B2:H273,{6}, FALSE),VLOOKUP(E1642,Store_SRP!B2:H110,{6}, FALSE)), VLOOKUP(E1642,Store_Showcase!B2:H144,{6}, FALSE))</f>
      </c>
      <c r="AH1642">
        <f>VLOOKUP(G1642,Sku_Consolidated!A2:R957,18,FALSE)</f>
      </c>
      <c r="AI1642">
        <f>VLOOKUP(G1642,Sku_Consolidated!A2:S957,19,FALSE)</f>
      </c>
      <c r="AJ1642">
        <f>VLOOKUP(G1642,Sku_Consolidated!A2:T957,20,FALSE)</f>
      </c>
    </row>
    <row r="1643" spans="1:36" x14ac:dyDescent="0.25">
      <c r="A1643">
        <v>2024</v>
      </c>
      <c r="B1643" t="s">
        <v>31</v>
      </c>
      <c r="C1643" t="s">
        <v>32</v>
      </c>
      <c r="D1643" t="s">
        <v>33</v>
      </c>
      <c r="E1643">
        <v>229</v>
      </c>
      <c r="F1643">
        <f>IF(IFERROR(VLOOKUP(E1643,Store_Showcase!B2:H144,{2}, FALSE), TRUE)=TRUE, IF(IFERROR(VLOOKUP(E1643,Store_SRP!B2:H110,{2}, FALSE), TRUE)=TRUE,VLOOKUP(E1643,Store_VAM!B2:H273,{2}, FALSE),VLOOKUP(E1643,Store_SRP!B2:H110,{2}, FALSE)), VLOOKUP(E1643,Store_Showcase!B2:H144,{2}, FALSE))</f>
      </c>
      <c r="G1643">
        <v>657353</v>
      </c>
      <c r="H1643" t="s">
        <v>779</v>
      </c>
      <c r="I1643" s="8" t="s">
        <v>2627</v>
      </c>
      <c r="J1643" t="s">
        <v>12</v>
      </c>
      <c r="K1643" s="8">
        <f>IF(J1643="PCK", I1643, 0)</f>
      </c>
      <c r="L1643" s="8">
        <f>IF(J1643="KLS", I1643, IF(J1643="PCK", I1643*VLOOKUP(G1643,Sku_Consolidated!A2:U957,21, FALSE),I1643*VLOOKUP(G1643,Sku_Consolidated!A2:U957,21, FALSE)))</f>
      </c>
      <c r="M1643" s="8">
        <f>IF(J1643="PCS", I1643, 0)</f>
      </c>
      <c r="N1643" s="8" t="s">
        <v>3247</v>
      </c>
      <c r="O1643" s="8">
        <f>N1643 * VLOOKUP(E1643&amp;VLOOKUP(G1643,Sku_Consolidated!A2:Q957,17,FALSE),Sku_CommRate!A2:E1002, 5, FALSE)</f>
      </c>
      <c r="P1643" s="8">
        <f>N1643 - O1643</f>
      </c>
      <c r="Q1643">
        <f>VLOOKUP(G1643,Sku_Consolidated!A2:G957,7, FALSE)</f>
      </c>
      <c r="R1643">
        <f>IF(IFERROR(VLOOKUP(E1643,Store_Showcase!B2:H144,7, FALSE), TRUE)=TRUE, IF(IFERROR(VLOOKUP(E1643,Store_SRP!B2:H110,7, FALSE), TRUE)=TRUE,VLOOKUP(E1643,Store_VAM!B2:H273,7, FALSE),VLOOKUP(E1643,Store_SRP!B2:H110,7, FALSE)), VLOOKUP(E1643,Store_Showcase!B2:H144,7, FALSE))</f>
      </c>
      <c r="S1643">
        <f>IF(IFERROR(VLOOKUP(E1643,Store_Showcase!B2:I144,8, FALSE), TRUE)=TRUE, IF(IFERROR(VLOOKUP(E1643,Store_SRP!B2:I110,8, FALSE), TRUE)=TRUE,VLOOKUP(E1643,Store_VAM!B2:I273,8, FALSE),VLOOKUP(E1643,Store_SRP!B2:I110,8, FALSE)), VLOOKUP(E1643,Store_Showcase!B2:I144,8, FALSE))</f>
      </c>
      <c r="T1643">
        <f>VLOOKUP(G1643,Sku_Consolidated!A2:R957,18,FALSE)</f>
      </c>
      <c r="U1643">
        <v>4806532531588</v>
      </c>
      <c r="V1643">
        <f>IF(VLOOKUP(G1643,Sku_Consolidated!A2:S957,19,FALSE)="SHOWCASE", VLOOKUP(E1643,Store_Showcase!B2:L144,11, FALSE), IF(VLOOKUP(G1643,Sku_Consolidated!A2:S957,19,FALSE)="VAM",VLOOKUP(E1643,Store_VAM!B2:L273,11, FALSE),VLOOKUP(E1643,Store_SRP!B2:L110,11, FALSE)))</f>
      </c>
      <c r="W1643">
        <f>VLOOKUP(G1643,Sku_Consolidated!A2:W957,11,FALSE)</f>
      </c>
      <c r="X1643">
        <f>VLOOKUP(G1643,Sku_Consolidated!A2:H957,8,FALSE)</f>
      </c>
      <c r="Y1643">
        <f>VLOOKUP(G1643,Sku_Consolidated!A2:I957,9,FALSE)</f>
      </c>
      <c r="Z1643" t="s">
        <v>38</v>
      </c>
      <c r="AA1643">
        <f>VLOOKUP(G1643,Sku_Consolidated!A2:E957,5,FALSE)</f>
      </c>
      <c r="AB1643">
        <f>IF(VLOOKUP(G1643,Sku_Consolidated!A2:S957,19,FALSE)="SHOWCASE", VLOOKUP(E1643,Store_Showcase!B2:N144,13, FALSE), IF(VLOOKUP(G1643,Sku_Consolidated!A2:S957,19,FALSE)="VAM",VLOOKUP(E1643,Store_VAM!B2:N273,13, FALSE),VLOOKUP(E1643,Store_SRP!B2:N110,13, FALSE)))</f>
      </c>
      <c r="AC1643">
        <f>IF(IFERROR(AB1643,TRUE)=TRUE, "-","OK")</f>
      </c>
      <c r="AD1643" s="8" t="s">
        <v>3248</v>
      </c>
      <c r="AE1643" s="8" t="s">
        <v>3249</v>
      </c>
      <c r="AF1643">
        <f>IF(IFERROR(VLOOKUP(E1643,Store_Showcase!B2:H144,{5}, FALSE), TRUE)=TRUE, IF(IFERROR(VLOOKUP(E1643,Store_SRP!B2:H110,{5}, FALSE), TRUE)=TRUE,VLOOKUP(E1643,Store_VAM!B2:H273,{5}, FALSE),VLOOKUP(E1643,Store_SRP!B2:H110,{5}, FALSE)), VLOOKUP(E1643,Store_Showcase!B2:H144,{5}, FALSE))</f>
      </c>
      <c r="AG1643">
        <f>IF(IFERROR(VLOOKUP(E1643,Store_Showcase!B2:H144,{6}, FALSE), TRUE)=TRUE, IF(IFERROR(VLOOKUP(E1643,Store_SRP!B2:H110,{6}, FALSE), TRUE)=TRUE,VLOOKUP(E1643,Store_VAM!B2:H273,{6}, FALSE),VLOOKUP(E1643,Store_SRP!B2:H110,{6}, FALSE)), VLOOKUP(E1643,Store_Showcase!B2:H144,{6}, FALSE))</f>
      </c>
      <c r="AH1643">
        <f>VLOOKUP(G1643,Sku_Consolidated!A2:R957,18,FALSE)</f>
      </c>
      <c r="AI1643">
        <f>VLOOKUP(G1643,Sku_Consolidated!A2:S957,19,FALSE)</f>
      </c>
      <c r="AJ1643">
        <f>VLOOKUP(G1643,Sku_Consolidated!A2:T957,20,FALSE)</f>
      </c>
    </row>
    <row r="1644" spans="1:36" x14ac:dyDescent="0.25">
      <c r="A1644">
        <v>2024</v>
      </c>
      <c r="B1644" t="s">
        <v>31</v>
      </c>
      <c r="C1644" t="s">
        <v>32</v>
      </c>
      <c r="D1644" t="s">
        <v>33</v>
      </c>
      <c r="E1644">
        <v>210</v>
      </c>
      <c r="F1644">
        <f>IF(IFERROR(VLOOKUP(E1644,Store_Showcase!B2:H144,{2}, FALSE), TRUE)=TRUE, IF(IFERROR(VLOOKUP(E1644,Store_SRP!B2:H110,{2}, FALSE), TRUE)=TRUE,VLOOKUP(E1644,Store_VAM!B2:H273,{2}, FALSE),VLOOKUP(E1644,Store_SRP!B2:H110,{2}, FALSE)), VLOOKUP(E1644,Store_Showcase!B2:H144,{2}, FALSE))</f>
      </c>
      <c r="G1644">
        <v>662375</v>
      </c>
      <c r="H1644" t="s">
        <v>1376</v>
      </c>
      <c r="I1644" s="8" t="s">
        <v>2627</v>
      </c>
      <c r="J1644" t="s">
        <v>493</v>
      </c>
      <c r="K1644" s="8">
        <f>IF(J1644="PCK", I1644, 0)</f>
      </c>
      <c r="L1644" s="8">
        <f>IF(J1644="KLS", I1644, IF(J1644="PCK", I1644*VLOOKUP(G1644,Sku_Consolidated!A2:U957,21, FALSE),I1644*VLOOKUP(G1644,Sku_Consolidated!A2:U957,21, FALSE)))</f>
      </c>
      <c r="M1644" s="8">
        <f>IF(J1644="PCS", I1644, 0)</f>
      </c>
      <c r="N1644" s="8" t="s">
        <v>3247</v>
      </c>
      <c r="O1644" s="8">
        <f>N1644 * VLOOKUP(E1644&amp;VLOOKUP(G1644,Sku_Consolidated!A2:Q957,17,FALSE),Sku_CommRate!A2:E1002, 5, FALSE)</f>
      </c>
      <c r="P1644" s="8">
        <f>N1644 - O1644</f>
      </c>
      <c r="Q1644">
        <f>VLOOKUP(G1644,Sku_Consolidated!A2:G957,7, FALSE)</f>
      </c>
      <c r="R1644">
        <f>IF(IFERROR(VLOOKUP(E1644,Store_Showcase!B2:H144,7, FALSE), TRUE)=TRUE, IF(IFERROR(VLOOKUP(E1644,Store_SRP!B2:H110,7, FALSE), TRUE)=TRUE,VLOOKUP(E1644,Store_VAM!B2:H273,7, FALSE),VLOOKUP(E1644,Store_SRP!B2:H110,7, FALSE)), VLOOKUP(E1644,Store_Showcase!B2:H144,7, FALSE))</f>
      </c>
      <c r="S1644">
        <f>IF(IFERROR(VLOOKUP(E1644,Store_Showcase!B2:I144,8, FALSE), TRUE)=TRUE, IF(IFERROR(VLOOKUP(E1644,Store_SRP!B2:I110,8, FALSE), TRUE)=TRUE,VLOOKUP(E1644,Store_VAM!B2:I273,8, FALSE),VLOOKUP(E1644,Store_SRP!B2:I110,8, FALSE)), VLOOKUP(E1644,Store_Showcase!B2:I144,8, FALSE))</f>
      </c>
      <c r="T1644">
        <f>VLOOKUP(G1644,Sku_Consolidated!A2:R957,18,FALSE)</f>
      </c>
      <c r="U1644">
        <v>4806532531601</v>
      </c>
      <c r="V1644">
        <f>IF(VLOOKUP(G1644,Sku_Consolidated!A2:S957,19,FALSE)="SHOWCASE", VLOOKUP(E1644,Store_Showcase!B2:L144,11, FALSE), IF(VLOOKUP(G1644,Sku_Consolidated!A2:S957,19,FALSE)="VAM",VLOOKUP(E1644,Store_VAM!B2:L273,11, FALSE),VLOOKUP(E1644,Store_SRP!B2:L110,11, FALSE)))</f>
      </c>
      <c r="W1644">
        <f>VLOOKUP(G1644,Sku_Consolidated!A2:W957,11,FALSE)</f>
      </c>
      <c r="X1644">
        <f>VLOOKUP(G1644,Sku_Consolidated!A2:H957,8,FALSE)</f>
      </c>
      <c r="Y1644">
        <f>VLOOKUP(G1644,Sku_Consolidated!A2:I957,9,FALSE)</f>
      </c>
      <c r="Z1644" t="s">
        <v>38</v>
      </c>
      <c r="AA1644">
        <f>VLOOKUP(G1644,Sku_Consolidated!A2:E957,5,FALSE)</f>
      </c>
      <c r="AB1644">
        <f>IF(VLOOKUP(G1644,Sku_Consolidated!A2:S957,19,FALSE)="SHOWCASE", VLOOKUP(E1644,Store_Showcase!B2:N144,13, FALSE), IF(VLOOKUP(G1644,Sku_Consolidated!A2:S957,19,FALSE)="VAM",VLOOKUP(E1644,Store_VAM!B2:N273,13, FALSE),VLOOKUP(E1644,Store_SRP!B2:N110,13, FALSE)))</f>
      </c>
      <c r="AC1644">
        <f>IF(IFERROR(AB1644,TRUE)=TRUE, "-","OK")</f>
      </c>
      <c r="AD1644" s="8" t="s">
        <v>3248</v>
      </c>
      <c r="AE1644" s="8" t="s">
        <v>3249</v>
      </c>
      <c r="AF1644">
        <f>IF(IFERROR(VLOOKUP(E1644,Store_Showcase!B2:H144,{5}, FALSE), TRUE)=TRUE, IF(IFERROR(VLOOKUP(E1644,Store_SRP!B2:H110,{5}, FALSE), TRUE)=TRUE,VLOOKUP(E1644,Store_VAM!B2:H273,{5}, FALSE),VLOOKUP(E1644,Store_SRP!B2:H110,{5}, FALSE)), VLOOKUP(E1644,Store_Showcase!B2:H144,{5}, FALSE))</f>
      </c>
      <c r="AG1644">
        <f>IF(IFERROR(VLOOKUP(E1644,Store_Showcase!B2:H144,{6}, FALSE), TRUE)=TRUE, IF(IFERROR(VLOOKUP(E1644,Store_SRP!B2:H110,{6}, FALSE), TRUE)=TRUE,VLOOKUP(E1644,Store_VAM!B2:H273,{6}, FALSE),VLOOKUP(E1644,Store_SRP!B2:H110,{6}, FALSE)), VLOOKUP(E1644,Store_Showcase!B2:H144,{6}, FALSE))</f>
      </c>
      <c r="AH1644">
        <f>VLOOKUP(G1644,Sku_Consolidated!A2:R957,18,FALSE)</f>
      </c>
      <c r="AI1644">
        <f>VLOOKUP(G1644,Sku_Consolidated!A2:S957,19,FALSE)</f>
      </c>
      <c r="AJ1644">
        <f>VLOOKUP(G1644,Sku_Consolidated!A2:T957,20,FALSE)</f>
      </c>
    </row>
    <row r="1645" spans="1:36" x14ac:dyDescent="0.25">
      <c r="A1645">
        <v>2024</v>
      </c>
      <c r="B1645" t="s">
        <v>31</v>
      </c>
      <c r="C1645" t="s">
        <v>32</v>
      </c>
      <c r="D1645" t="s">
        <v>33</v>
      </c>
      <c r="E1645">
        <v>223</v>
      </c>
      <c r="F1645">
        <f>IF(IFERROR(VLOOKUP(E1645,Store_Showcase!B2:H144,{2}, FALSE), TRUE)=TRUE, IF(IFERROR(VLOOKUP(E1645,Store_SRP!B2:H110,{2}, FALSE), TRUE)=TRUE,VLOOKUP(E1645,Store_VAM!B2:H273,{2}, FALSE),VLOOKUP(E1645,Store_SRP!B2:H110,{2}, FALSE)), VLOOKUP(E1645,Store_Showcase!B2:H144,{2}, FALSE))</f>
      </c>
      <c r="G1645">
        <v>657353</v>
      </c>
      <c r="H1645" t="s">
        <v>779</v>
      </c>
      <c r="I1645" s="8" t="s">
        <v>2627</v>
      </c>
      <c r="J1645" t="s">
        <v>12</v>
      </c>
      <c r="K1645" s="8">
        <f>IF(J1645="PCK", I1645, 0)</f>
      </c>
      <c r="L1645" s="8">
        <f>IF(J1645="KLS", I1645, IF(J1645="PCK", I1645*VLOOKUP(G1645,Sku_Consolidated!A2:U957,21, FALSE),I1645*VLOOKUP(G1645,Sku_Consolidated!A2:U957,21, FALSE)))</f>
      </c>
      <c r="M1645" s="8">
        <f>IF(J1645="PCS", I1645, 0)</f>
      </c>
      <c r="N1645" s="8" t="s">
        <v>3247</v>
      </c>
      <c r="O1645" s="8">
        <f>N1645 * VLOOKUP(E1645&amp;VLOOKUP(G1645,Sku_Consolidated!A2:Q957,17,FALSE),Sku_CommRate!A2:E1002, 5, FALSE)</f>
      </c>
      <c r="P1645" s="8">
        <f>N1645 - O1645</f>
      </c>
      <c r="Q1645">
        <f>VLOOKUP(G1645,Sku_Consolidated!A2:G957,7, FALSE)</f>
      </c>
      <c r="R1645">
        <f>IF(IFERROR(VLOOKUP(E1645,Store_Showcase!B2:H144,7, FALSE), TRUE)=TRUE, IF(IFERROR(VLOOKUP(E1645,Store_SRP!B2:H110,7, FALSE), TRUE)=TRUE,VLOOKUP(E1645,Store_VAM!B2:H273,7, FALSE),VLOOKUP(E1645,Store_SRP!B2:H110,7, FALSE)), VLOOKUP(E1645,Store_Showcase!B2:H144,7, FALSE))</f>
      </c>
      <c r="S1645">
        <f>IF(IFERROR(VLOOKUP(E1645,Store_Showcase!B2:I144,8, FALSE), TRUE)=TRUE, IF(IFERROR(VLOOKUP(E1645,Store_SRP!B2:I110,8, FALSE), TRUE)=TRUE,VLOOKUP(E1645,Store_VAM!B2:I273,8, FALSE),VLOOKUP(E1645,Store_SRP!B2:I110,8, FALSE)), VLOOKUP(E1645,Store_Showcase!B2:I144,8, FALSE))</f>
      </c>
      <c r="T1645">
        <f>VLOOKUP(G1645,Sku_Consolidated!A2:R957,18,FALSE)</f>
      </c>
      <c r="U1645">
        <v>4806532531588</v>
      </c>
      <c r="V1645">
        <f>IF(VLOOKUP(G1645,Sku_Consolidated!A2:S957,19,FALSE)="SHOWCASE", VLOOKUP(E1645,Store_Showcase!B2:L144,11, FALSE), IF(VLOOKUP(G1645,Sku_Consolidated!A2:S957,19,FALSE)="VAM",VLOOKUP(E1645,Store_VAM!B2:L273,11, FALSE),VLOOKUP(E1645,Store_SRP!B2:L110,11, FALSE)))</f>
      </c>
      <c r="W1645">
        <f>VLOOKUP(G1645,Sku_Consolidated!A2:W957,11,FALSE)</f>
      </c>
      <c r="X1645">
        <f>VLOOKUP(G1645,Sku_Consolidated!A2:H957,8,FALSE)</f>
      </c>
      <c r="Y1645">
        <f>VLOOKUP(G1645,Sku_Consolidated!A2:I957,9,FALSE)</f>
      </c>
      <c r="Z1645" t="s">
        <v>38</v>
      </c>
      <c r="AA1645">
        <f>VLOOKUP(G1645,Sku_Consolidated!A2:E957,5,FALSE)</f>
      </c>
      <c r="AB1645">
        <f>IF(VLOOKUP(G1645,Sku_Consolidated!A2:S957,19,FALSE)="SHOWCASE", VLOOKUP(E1645,Store_Showcase!B2:N144,13, FALSE), IF(VLOOKUP(G1645,Sku_Consolidated!A2:S957,19,FALSE)="VAM",VLOOKUP(E1645,Store_VAM!B2:N273,13, FALSE),VLOOKUP(E1645,Store_SRP!B2:N110,13, FALSE)))</f>
      </c>
      <c r="AC1645">
        <f>IF(IFERROR(AB1645,TRUE)=TRUE, "-","OK")</f>
      </c>
      <c r="AD1645" s="8" t="s">
        <v>3248</v>
      </c>
      <c r="AE1645" s="8" t="s">
        <v>3249</v>
      </c>
      <c r="AF1645">
        <f>IF(IFERROR(VLOOKUP(E1645,Store_Showcase!B2:H144,{5}, FALSE), TRUE)=TRUE, IF(IFERROR(VLOOKUP(E1645,Store_SRP!B2:H110,{5}, FALSE), TRUE)=TRUE,VLOOKUP(E1645,Store_VAM!B2:H273,{5}, FALSE),VLOOKUP(E1645,Store_SRP!B2:H110,{5}, FALSE)), VLOOKUP(E1645,Store_Showcase!B2:H144,{5}, FALSE))</f>
      </c>
      <c r="AG1645">
        <f>IF(IFERROR(VLOOKUP(E1645,Store_Showcase!B2:H144,{6}, FALSE), TRUE)=TRUE, IF(IFERROR(VLOOKUP(E1645,Store_SRP!B2:H110,{6}, FALSE), TRUE)=TRUE,VLOOKUP(E1645,Store_VAM!B2:H273,{6}, FALSE),VLOOKUP(E1645,Store_SRP!B2:H110,{6}, FALSE)), VLOOKUP(E1645,Store_Showcase!B2:H144,{6}, FALSE))</f>
      </c>
      <c r="AH1645">
        <f>VLOOKUP(G1645,Sku_Consolidated!A2:R957,18,FALSE)</f>
      </c>
      <c r="AI1645">
        <f>VLOOKUP(G1645,Sku_Consolidated!A2:S957,19,FALSE)</f>
      </c>
      <c r="AJ1645">
        <f>VLOOKUP(G1645,Sku_Consolidated!A2:T957,20,FALSE)</f>
      </c>
    </row>
    <row r="1646" spans="1:36" x14ac:dyDescent="0.25">
      <c r="A1646">
        <v>2024</v>
      </c>
      <c r="B1646" t="s">
        <v>31</v>
      </c>
      <c r="C1646" t="s">
        <v>32</v>
      </c>
      <c r="D1646" t="s">
        <v>33</v>
      </c>
      <c r="E1646">
        <v>249</v>
      </c>
      <c r="F1646">
        <f>IF(IFERROR(VLOOKUP(E1646,Store_Showcase!B2:H144,{2}, FALSE), TRUE)=TRUE, IF(IFERROR(VLOOKUP(E1646,Store_SRP!B2:H110,{2}, FALSE), TRUE)=TRUE,VLOOKUP(E1646,Store_VAM!B2:H273,{2}, FALSE),VLOOKUP(E1646,Store_SRP!B2:H110,{2}, FALSE)), VLOOKUP(E1646,Store_Showcase!B2:H144,{2}, FALSE))</f>
      </c>
      <c r="G1646">
        <v>657353</v>
      </c>
      <c r="H1646" t="s">
        <v>779</v>
      </c>
      <c r="I1646" s="8" t="s">
        <v>2627</v>
      </c>
      <c r="J1646" t="s">
        <v>12</v>
      </c>
      <c r="K1646" s="8">
        <f>IF(J1646="PCK", I1646, 0)</f>
      </c>
      <c r="L1646" s="8">
        <f>IF(J1646="KLS", I1646, IF(J1646="PCK", I1646*VLOOKUP(G1646,Sku_Consolidated!A2:U957,21, FALSE),I1646*VLOOKUP(G1646,Sku_Consolidated!A2:U957,21, FALSE)))</f>
      </c>
      <c r="M1646" s="8">
        <f>IF(J1646="PCS", I1646, 0)</f>
      </c>
      <c r="N1646" s="8" t="s">
        <v>3247</v>
      </c>
      <c r="O1646" s="8">
        <f>N1646 * VLOOKUP(E1646&amp;VLOOKUP(G1646,Sku_Consolidated!A2:Q957,17,FALSE),Sku_CommRate!A2:E1002, 5, FALSE)</f>
      </c>
      <c r="P1646" s="8">
        <f>N1646 - O1646</f>
      </c>
      <c r="Q1646">
        <f>VLOOKUP(G1646,Sku_Consolidated!A2:G957,7, FALSE)</f>
      </c>
      <c r="R1646">
        <f>IF(IFERROR(VLOOKUP(E1646,Store_Showcase!B2:H144,7, FALSE), TRUE)=TRUE, IF(IFERROR(VLOOKUP(E1646,Store_SRP!B2:H110,7, FALSE), TRUE)=TRUE,VLOOKUP(E1646,Store_VAM!B2:H273,7, FALSE),VLOOKUP(E1646,Store_SRP!B2:H110,7, FALSE)), VLOOKUP(E1646,Store_Showcase!B2:H144,7, FALSE))</f>
      </c>
      <c r="S1646">
        <f>IF(IFERROR(VLOOKUP(E1646,Store_Showcase!B2:I144,8, FALSE), TRUE)=TRUE, IF(IFERROR(VLOOKUP(E1646,Store_SRP!B2:I110,8, FALSE), TRUE)=TRUE,VLOOKUP(E1646,Store_VAM!B2:I273,8, FALSE),VLOOKUP(E1646,Store_SRP!B2:I110,8, FALSE)), VLOOKUP(E1646,Store_Showcase!B2:I144,8, FALSE))</f>
      </c>
      <c r="T1646">
        <f>VLOOKUP(G1646,Sku_Consolidated!A2:R957,18,FALSE)</f>
      </c>
      <c r="U1646">
        <v>4806532531588</v>
      </c>
      <c r="V1646">
        <f>IF(VLOOKUP(G1646,Sku_Consolidated!A2:S957,19,FALSE)="SHOWCASE", VLOOKUP(E1646,Store_Showcase!B2:L144,11, FALSE), IF(VLOOKUP(G1646,Sku_Consolidated!A2:S957,19,FALSE)="VAM",VLOOKUP(E1646,Store_VAM!B2:L273,11, FALSE),VLOOKUP(E1646,Store_SRP!B2:L110,11, FALSE)))</f>
      </c>
      <c r="W1646">
        <f>VLOOKUP(G1646,Sku_Consolidated!A2:W957,11,FALSE)</f>
      </c>
      <c r="X1646">
        <f>VLOOKUP(G1646,Sku_Consolidated!A2:H957,8,FALSE)</f>
      </c>
      <c r="Y1646">
        <f>VLOOKUP(G1646,Sku_Consolidated!A2:I957,9,FALSE)</f>
      </c>
      <c r="Z1646" t="s">
        <v>38</v>
      </c>
      <c r="AA1646">
        <f>VLOOKUP(G1646,Sku_Consolidated!A2:E957,5,FALSE)</f>
      </c>
      <c r="AB1646">
        <f>IF(VLOOKUP(G1646,Sku_Consolidated!A2:S957,19,FALSE)="SHOWCASE", VLOOKUP(E1646,Store_Showcase!B2:N144,13, FALSE), IF(VLOOKUP(G1646,Sku_Consolidated!A2:S957,19,FALSE)="VAM",VLOOKUP(E1646,Store_VAM!B2:N273,13, FALSE),VLOOKUP(E1646,Store_SRP!B2:N110,13, FALSE)))</f>
      </c>
      <c r="AC1646">
        <f>IF(IFERROR(AB1646,TRUE)=TRUE, "-","OK")</f>
      </c>
      <c r="AD1646" s="8" t="s">
        <v>3248</v>
      </c>
      <c r="AE1646" s="8" t="s">
        <v>3249</v>
      </c>
      <c r="AF1646">
        <f>IF(IFERROR(VLOOKUP(E1646,Store_Showcase!B2:H144,{5}, FALSE), TRUE)=TRUE, IF(IFERROR(VLOOKUP(E1646,Store_SRP!B2:H110,{5}, FALSE), TRUE)=TRUE,VLOOKUP(E1646,Store_VAM!B2:H273,{5}, FALSE),VLOOKUP(E1646,Store_SRP!B2:H110,{5}, FALSE)), VLOOKUP(E1646,Store_Showcase!B2:H144,{5}, FALSE))</f>
      </c>
      <c r="AG1646">
        <f>IF(IFERROR(VLOOKUP(E1646,Store_Showcase!B2:H144,{6}, FALSE), TRUE)=TRUE, IF(IFERROR(VLOOKUP(E1646,Store_SRP!B2:H110,{6}, FALSE), TRUE)=TRUE,VLOOKUP(E1646,Store_VAM!B2:H273,{6}, FALSE),VLOOKUP(E1646,Store_SRP!B2:H110,{6}, FALSE)), VLOOKUP(E1646,Store_Showcase!B2:H144,{6}, FALSE))</f>
      </c>
      <c r="AH1646">
        <f>VLOOKUP(G1646,Sku_Consolidated!A2:R957,18,FALSE)</f>
      </c>
      <c r="AI1646">
        <f>VLOOKUP(G1646,Sku_Consolidated!A2:S957,19,FALSE)</f>
      </c>
      <c r="AJ1646">
        <f>VLOOKUP(G1646,Sku_Consolidated!A2:T957,20,FALSE)</f>
      </c>
    </row>
    <row r="1647" spans="1:36" x14ac:dyDescent="0.25">
      <c r="A1647">
        <v>2024</v>
      </c>
      <c r="B1647" t="s">
        <v>31</v>
      </c>
      <c r="C1647" t="s">
        <v>32</v>
      </c>
      <c r="D1647" t="s">
        <v>33</v>
      </c>
      <c r="E1647">
        <v>4019</v>
      </c>
      <c r="F1647">
        <f>IF(IFERROR(VLOOKUP(E1647,Store_Showcase!B2:H144,{2}, FALSE), TRUE)=TRUE, IF(IFERROR(VLOOKUP(E1647,Store_SRP!B2:H110,{2}, FALSE), TRUE)=TRUE,VLOOKUP(E1647,Store_VAM!B2:H273,{2}, FALSE),VLOOKUP(E1647,Store_SRP!B2:H110,{2}, FALSE)), VLOOKUP(E1647,Store_Showcase!B2:H144,{2}, FALSE))</f>
      </c>
      <c r="G1647">
        <v>657353</v>
      </c>
      <c r="H1647" t="s">
        <v>779</v>
      </c>
      <c r="I1647" s="8" t="s">
        <v>2627</v>
      </c>
      <c r="J1647" t="s">
        <v>12</v>
      </c>
      <c r="K1647" s="8">
        <f>IF(J1647="PCK", I1647, 0)</f>
      </c>
      <c r="L1647" s="8">
        <f>IF(J1647="KLS", I1647, IF(J1647="PCK", I1647*VLOOKUP(G1647,Sku_Consolidated!A2:U957,21, FALSE),I1647*VLOOKUP(G1647,Sku_Consolidated!A2:U957,21, FALSE)))</f>
      </c>
      <c r="M1647" s="8">
        <f>IF(J1647="PCS", I1647, 0)</f>
      </c>
      <c r="N1647" s="8" t="s">
        <v>3247</v>
      </c>
      <c r="O1647" s="8">
        <f>N1647 * VLOOKUP(E1647&amp;VLOOKUP(G1647,Sku_Consolidated!A2:Q957,17,FALSE),Sku_CommRate!A2:E1002, 5, FALSE)</f>
      </c>
      <c r="P1647" s="8">
        <f>N1647 - O1647</f>
      </c>
      <c r="Q1647">
        <f>VLOOKUP(G1647,Sku_Consolidated!A2:G957,7, FALSE)</f>
      </c>
      <c r="R1647">
        <f>IF(IFERROR(VLOOKUP(E1647,Store_Showcase!B2:H144,7, FALSE), TRUE)=TRUE, IF(IFERROR(VLOOKUP(E1647,Store_SRP!B2:H110,7, FALSE), TRUE)=TRUE,VLOOKUP(E1647,Store_VAM!B2:H273,7, FALSE),VLOOKUP(E1647,Store_SRP!B2:H110,7, FALSE)), VLOOKUP(E1647,Store_Showcase!B2:H144,7, FALSE))</f>
      </c>
      <c r="S1647">
        <f>IF(IFERROR(VLOOKUP(E1647,Store_Showcase!B2:I144,8, FALSE), TRUE)=TRUE, IF(IFERROR(VLOOKUP(E1647,Store_SRP!B2:I110,8, FALSE), TRUE)=TRUE,VLOOKUP(E1647,Store_VAM!B2:I273,8, FALSE),VLOOKUP(E1647,Store_SRP!B2:I110,8, FALSE)), VLOOKUP(E1647,Store_Showcase!B2:I144,8, FALSE))</f>
      </c>
      <c r="T1647">
        <f>VLOOKUP(G1647,Sku_Consolidated!A2:R957,18,FALSE)</f>
      </c>
      <c r="U1647">
        <v>4806532531588</v>
      </c>
      <c r="V1647">
        <f>IF(VLOOKUP(G1647,Sku_Consolidated!A2:S957,19,FALSE)="SHOWCASE", VLOOKUP(E1647,Store_Showcase!B2:L144,11, FALSE), IF(VLOOKUP(G1647,Sku_Consolidated!A2:S957,19,FALSE)="VAM",VLOOKUP(E1647,Store_VAM!B2:L273,11, FALSE),VLOOKUP(E1647,Store_SRP!B2:L110,11, FALSE)))</f>
      </c>
      <c r="W1647">
        <f>VLOOKUP(G1647,Sku_Consolidated!A2:W957,11,FALSE)</f>
      </c>
      <c r="X1647">
        <f>VLOOKUP(G1647,Sku_Consolidated!A2:H957,8,FALSE)</f>
      </c>
      <c r="Y1647">
        <f>VLOOKUP(G1647,Sku_Consolidated!A2:I957,9,FALSE)</f>
      </c>
      <c r="Z1647" t="s">
        <v>38</v>
      </c>
      <c r="AA1647">
        <f>VLOOKUP(G1647,Sku_Consolidated!A2:E957,5,FALSE)</f>
      </c>
      <c r="AB1647">
        <f>IF(VLOOKUP(G1647,Sku_Consolidated!A2:S957,19,FALSE)="SHOWCASE", VLOOKUP(E1647,Store_Showcase!B2:N144,13, FALSE), IF(VLOOKUP(G1647,Sku_Consolidated!A2:S957,19,FALSE)="VAM",VLOOKUP(E1647,Store_VAM!B2:N273,13, FALSE),VLOOKUP(E1647,Store_SRP!B2:N110,13, FALSE)))</f>
      </c>
      <c r="AC1647">
        <f>IF(IFERROR(AB1647,TRUE)=TRUE, "-","OK")</f>
      </c>
      <c r="AD1647" s="8" t="s">
        <v>3248</v>
      </c>
      <c r="AE1647" s="8" t="s">
        <v>3249</v>
      </c>
      <c r="AF1647">
        <f>IF(IFERROR(VLOOKUP(E1647,Store_Showcase!B2:H144,{5}, FALSE), TRUE)=TRUE, IF(IFERROR(VLOOKUP(E1647,Store_SRP!B2:H110,{5}, FALSE), TRUE)=TRUE,VLOOKUP(E1647,Store_VAM!B2:H273,{5}, FALSE),VLOOKUP(E1647,Store_SRP!B2:H110,{5}, FALSE)), VLOOKUP(E1647,Store_Showcase!B2:H144,{5}, FALSE))</f>
      </c>
      <c r="AG1647">
        <f>IF(IFERROR(VLOOKUP(E1647,Store_Showcase!B2:H144,{6}, FALSE), TRUE)=TRUE, IF(IFERROR(VLOOKUP(E1647,Store_SRP!B2:H110,{6}, FALSE), TRUE)=TRUE,VLOOKUP(E1647,Store_VAM!B2:H273,{6}, FALSE),VLOOKUP(E1647,Store_SRP!B2:H110,{6}, FALSE)), VLOOKUP(E1647,Store_Showcase!B2:H144,{6}, FALSE))</f>
      </c>
      <c r="AH1647">
        <f>VLOOKUP(G1647,Sku_Consolidated!A2:R957,18,FALSE)</f>
      </c>
      <c r="AI1647">
        <f>VLOOKUP(G1647,Sku_Consolidated!A2:S957,19,FALSE)</f>
      </c>
      <c r="AJ1647">
        <f>VLOOKUP(G1647,Sku_Consolidated!A2:T957,20,FALSE)</f>
      </c>
    </row>
    <row r="1648" spans="1:36" x14ac:dyDescent="0.25">
      <c r="A1648">
        <v>2024</v>
      </c>
      <c r="B1648" t="s">
        <v>31</v>
      </c>
      <c r="C1648" t="s">
        <v>32</v>
      </c>
      <c r="D1648" t="s">
        <v>33</v>
      </c>
      <c r="E1648">
        <v>201</v>
      </c>
      <c r="F1648">
        <f>IF(IFERROR(VLOOKUP(E1648,Store_Showcase!B2:H144,{2}, FALSE), TRUE)=TRUE, IF(IFERROR(VLOOKUP(E1648,Store_SRP!B2:H110,{2}, FALSE), TRUE)=TRUE,VLOOKUP(E1648,Store_VAM!B2:H273,{2}, FALSE),VLOOKUP(E1648,Store_SRP!B2:H110,{2}, FALSE)), VLOOKUP(E1648,Store_Showcase!B2:H144,{2}, FALSE))</f>
      </c>
      <c r="G1648">
        <v>662375</v>
      </c>
      <c r="H1648" t="s">
        <v>1376</v>
      </c>
      <c r="I1648" s="8" t="s">
        <v>2627</v>
      </c>
      <c r="J1648" t="s">
        <v>493</v>
      </c>
      <c r="K1648" s="8">
        <f>IF(J1648="PCK", I1648, 0)</f>
      </c>
      <c r="L1648" s="8">
        <f>IF(J1648="KLS", I1648, IF(J1648="PCK", I1648*VLOOKUP(G1648,Sku_Consolidated!A2:U957,21, FALSE),I1648*VLOOKUP(G1648,Sku_Consolidated!A2:U957,21, FALSE)))</f>
      </c>
      <c r="M1648" s="8">
        <f>IF(J1648="PCS", I1648, 0)</f>
      </c>
      <c r="N1648" s="8" t="s">
        <v>3247</v>
      </c>
      <c r="O1648" s="8">
        <f>N1648 * VLOOKUP(E1648&amp;VLOOKUP(G1648,Sku_Consolidated!A2:Q957,17,FALSE),Sku_CommRate!A2:E1002, 5, FALSE)</f>
      </c>
      <c r="P1648" s="8">
        <f>N1648 - O1648</f>
      </c>
      <c r="Q1648">
        <f>VLOOKUP(G1648,Sku_Consolidated!A2:G957,7, FALSE)</f>
      </c>
      <c r="R1648">
        <f>IF(IFERROR(VLOOKUP(E1648,Store_Showcase!B2:H144,7, FALSE), TRUE)=TRUE, IF(IFERROR(VLOOKUP(E1648,Store_SRP!B2:H110,7, FALSE), TRUE)=TRUE,VLOOKUP(E1648,Store_VAM!B2:H273,7, FALSE),VLOOKUP(E1648,Store_SRP!B2:H110,7, FALSE)), VLOOKUP(E1648,Store_Showcase!B2:H144,7, FALSE))</f>
      </c>
      <c r="S1648">
        <f>IF(IFERROR(VLOOKUP(E1648,Store_Showcase!B2:I144,8, FALSE), TRUE)=TRUE, IF(IFERROR(VLOOKUP(E1648,Store_SRP!B2:I110,8, FALSE), TRUE)=TRUE,VLOOKUP(E1648,Store_VAM!B2:I273,8, FALSE),VLOOKUP(E1648,Store_SRP!B2:I110,8, FALSE)), VLOOKUP(E1648,Store_Showcase!B2:I144,8, FALSE))</f>
      </c>
      <c r="T1648">
        <f>VLOOKUP(G1648,Sku_Consolidated!A2:R957,18,FALSE)</f>
      </c>
      <c r="U1648">
        <v>4806532531601</v>
      </c>
      <c r="V1648">
        <f>IF(VLOOKUP(G1648,Sku_Consolidated!A2:S957,19,FALSE)="SHOWCASE", VLOOKUP(E1648,Store_Showcase!B2:L144,11, FALSE), IF(VLOOKUP(G1648,Sku_Consolidated!A2:S957,19,FALSE)="VAM",VLOOKUP(E1648,Store_VAM!B2:L273,11, FALSE),VLOOKUP(E1648,Store_SRP!B2:L110,11, FALSE)))</f>
      </c>
      <c r="W1648">
        <f>VLOOKUP(G1648,Sku_Consolidated!A2:W957,11,FALSE)</f>
      </c>
      <c r="X1648">
        <f>VLOOKUP(G1648,Sku_Consolidated!A2:H957,8,FALSE)</f>
      </c>
      <c r="Y1648">
        <f>VLOOKUP(G1648,Sku_Consolidated!A2:I957,9,FALSE)</f>
      </c>
      <c r="Z1648" t="s">
        <v>38</v>
      </c>
      <c r="AA1648">
        <f>VLOOKUP(G1648,Sku_Consolidated!A2:E957,5,FALSE)</f>
      </c>
      <c r="AB1648">
        <f>IF(VLOOKUP(G1648,Sku_Consolidated!A2:S957,19,FALSE)="SHOWCASE", VLOOKUP(E1648,Store_Showcase!B2:N144,13, FALSE), IF(VLOOKUP(G1648,Sku_Consolidated!A2:S957,19,FALSE)="VAM",VLOOKUP(E1648,Store_VAM!B2:N273,13, FALSE),VLOOKUP(E1648,Store_SRP!B2:N110,13, FALSE)))</f>
      </c>
      <c r="AC1648">
        <f>IF(IFERROR(AB1648,TRUE)=TRUE, "-","OK")</f>
      </c>
      <c r="AD1648" s="8" t="s">
        <v>3248</v>
      </c>
      <c r="AE1648" s="8" t="s">
        <v>3249</v>
      </c>
      <c r="AF1648">
        <f>IF(IFERROR(VLOOKUP(E1648,Store_Showcase!B2:H144,{5}, FALSE), TRUE)=TRUE, IF(IFERROR(VLOOKUP(E1648,Store_SRP!B2:H110,{5}, FALSE), TRUE)=TRUE,VLOOKUP(E1648,Store_VAM!B2:H273,{5}, FALSE),VLOOKUP(E1648,Store_SRP!B2:H110,{5}, FALSE)), VLOOKUP(E1648,Store_Showcase!B2:H144,{5}, FALSE))</f>
      </c>
      <c r="AG1648">
        <f>IF(IFERROR(VLOOKUP(E1648,Store_Showcase!B2:H144,{6}, FALSE), TRUE)=TRUE, IF(IFERROR(VLOOKUP(E1648,Store_SRP!B2:H110,{6}, FALSE), TRUE)=TRUE,VLOOKUP(E1648,Store_VAM!B2:H273,{6}, FALSE),VLOOKUP(E1648,Store_SRP!B2:H110,{6}, FALSE)), VLOOKUP(E1648,Store_Showcase!B2:H144,{6}, FALSE))</f>
      </c>
      <c r="AH1648">
        <f>VLOOKUP(G1648,Sku_Consolidated!A2:R957,18,FALSE)</f>
      </c>
      <c r="AI1648">
        <f>VLOOKUP(G1648,Sku_Consolidated!A2:S957,19,FALSE)</f>
      </c>
      <c r="AJ1648">
        <f>VLOOKUP(G1648,Sku_Consolidated!A2:T957,20,FALSE)</f>
      </c>
    </row>
    <row r="1649" spans="1:36" x14ac:dyDescent="0.25">
      <c r="A1649">
        <v>2024</v>
      </c>
      <c r="B1649" t="s">
        <v>31</v>
      </c>
      <c r="C1649" t="s">
        <v>32</v>
      </c>
      <c r="D1649" t="s">
        <v>33</v>
      </c>
      <c r="E1649">
        <v>265</v>
      </c>
      <c r="F1649">
        <f>IF(IFERROR(VLOOKUP(E1649,Store_Showcase!B2:H144,{2}, FALSE), TRUE)=TRUE, IF(IFERROR(VLOOKUP(E1649,Store_SRP!B2:H110,{2}, FALSE), TRUE)=TRUE,VLOOKUP(E1649,Store_VAM!B2:H273,{2}, FALSE),VLOOKUP(E1649,Store_SRP!B2:H110,{2}, FALSE)), VLOOKUP(E1649,Store_Showcase!B2:H144,{2}, FALSE))</f>
      </c>
      <c r="G1649">
        <v>657353</v>
      </c>
      <c r="H1649" t="s">
        <v>779</v>
      </c>
      <c r="I1649" s="8" t="s">
        <v>2627</v>
      </c>
      <c r="J1649" t="s">
        <v>12</v>
      </c>
      <c r="K1649" s="8">
        <f>IF(J1649="PCK", I1649, 0)</f>
      </c>
      <c r="L1649" s="8">
        <f>IF(J1649="KLS", I1649, IF(J1649="PCK", I1649*VLOOKUP(G1649,Sku_Consolidated!A2:U957,21, FALSE),I1649*VLOOKUP(G1649,Sku_Consolidated!A2:U957,21, FALSE)))</f>
      </c>
      <c r="M1649" s="8">
        <f>IF(J1649="PCS", I1649, 0)</f>
      </c>
      <c r="N1649" s="8" t="s">
        <v>3247</v>
      </c>
      <c r="O1649" s="8">
        <f>N1649 * VLOOKUP(E1649&amp;VLOOKUP(G1649,Sku_Consolidated!A2:Q957,17,FALSE),Sku_CommRate!A2:E1002, 5, FALSE)</f>
      </c>
      <c r="P1649" s="8">
        <f>N1649 - O1649</f>
      </c>
      <c r="Q1649">
        <f>VLOOKUP(G1649,Sku_Consolidated!A2:G957,7, FALSE)</f>
      </c>
      <c r="R1649">
        <f>IF(IFERROR(VLOOKUP(E1649,Store_Showcase!B2:H144,7, FALSE), TRUE)=TRUE, IF(IFERROR(VLOOKUP(E1649,Store_SRP!B2:H110,7, FALSE), TRUE)=TRUE,VLOOKUP(E1649,Store_VAM!B2:H273,7, FALSE),VLOOKUP(E1649,Store_SRP!B2:H110,7, FALSE)), VLOOKUP(E1649,Store_Showcase!B2:H144,7, FALSE))</f>
      </c>
      <c r="S1649">
        <f>IF(IFERROR(VLOOKUP(E1649,Store_Showcase!B2:I144,8, FALSE), TRUE)=TRUE, IF(IFERROR(VLOOKUP(E1649,Store_SRP!B2:I110,8, FALSE), TRUE)=TRUE,VLOOKUP(E1649,Store_VAM!B2:I273,8, FALSE),VLOOKUP(E1649,Store_SRP!B2:I110,8, FALSE)), VLOOKUP(E1649,Store_Showcase!B2:I144,8, FALSE))</f>
      </c>
      <c r="T1649">
        <f>VLOOKUP(G1649,Sku_Consolidated!A2:R957,18,FALSE)</f>
      </c>
      <c r="U1649">
        <v>4806532531588</v>
      </c>
      <c r="V1649">
        <f>IF(VLOOKUP(G1649,Sku_Consolidated!A2:S957,19,FALSE)="SHOWCASE", VLOOKUP(E1649,Store_Showcase!B2:L144,11, FALSE), IF(VLOOKUP(G1649,Sku_Consolidated!A2:S957,19,FALSE)="VAM",VLOOKUP(E1649,Store_VAM!B2:L273,11, FALSE),VLOOKUP(E1649,Store_SRP!B2:L110,11, FALSE)))</f>
      </c>
      <c r="W1649">
        <f>VLOOKUP(G1649,Sku_Consolidated!A2:W957,11,FALSE)</f>
      </c>
      <c r="X1649">
        <f>VLOOKUP(G1649,Sku_Consolidated!A2:H957,8,FALSE)</f>
      </c>
      <c r="Y1649">
        <f>VLOOKUP(G1649,Sku_Consolidated!A2:I957,9,FALSE)</f>
      </c>
      <c r="Z1649" t="s">
        <v>38</v>
      </c>
      <c r="AA1649">
        <f>VLOOKUP(G1649,Sku_Consolidated!A2:E957,5,FALSE)</f>
      </c>
      <c r="AB1649">
        <f>IF(VLOOKUP(G1649,Sku_Consolidated!A2:S957,19,FALSE)="SHOWCASE", VLOOKUP(E1649,Store_Showcase!B2:N144,13, FALSE), IF(VLOOKUP(G1649,Sku_Consolidated!A2:S957,19,FALSE)="VAM",VLOOKUP(E1649,Store_VAM!B2:N273,13, FALSE),VLOOKUP(E1649,Store_SRP!B2:N110,13, FALSE)))</f>
      </c>
      <c r="AC1649">
        <f>IF(IFERROR(AB1649,TRUE)=TRUE, "-","OK")</f>
      </c>
      <c r="AD1649" s="8" t="s">
        <v>3248</v>
      </c>
      <c r="AE1649" s="8" t="s">
        <v>3249</v>
      </c>
      <c r="AF1649">
        <f>IF(IFERROR(VLOOKUP(E1649,Store_Showcase!B2:H144,{5}, FALSE), TRUE)=TRUE, IF(IFERROR(VLOOKUP(E1649,Store_SRP!B2:H110,{5}, FALSE), TRUE)=TRUE,VLOOKUP(E1649,Store_VAM!B2:H273,{5}, FALSE),VLOOKUP(E1649,Store_SRP!B2:H110,{5}, FALSE)), VLOOKUP(E1649,Store_Showcase!B2:H144,{5}, FALSE))</f>
      </c>
      <c r="AG1649">
        <f>IF(IFERROR(VLOOKUP(E1649,Store_Showcase!B2:H144,{6}, FALSE), TRUE)=TRUE, IF(IFERROR(VLOOKUP(E1649,Store_SRP!B2:H110,{6}, FALSE), TRUE)=TRUE,VLOOKUP(E1649,Store_VAM!B2:H273,{6}, FALSE),VLOOKUP(E1649,Store_SRP!B2:H110,{6}, FALSE)), VLOOKUP(E1649,Store_Showcase!B2:H144,{6}, FALSE))</f>
      </c>
      <c r="AH1649">
        <f>VLOOKUP(G1649,Sku_Consolidated!A2:R957,18,FALSE)</f>
      </c>
      <c r="AI1649">
        <f>VLOOKUP(G1649,Sku_Consolidated!A2:S957,19,FALSE)</f>
      </c>
      <c r="AJ1649">
        <f>VLOOKUP(G1649,Sku_Consolidated!A2:T957,20,FALSE)</f>
      </c>
    </row>
    <row r="1650" spans="1:36" x14ac:dyDescent="0.25">
      <c r="A1650">
        <v>2024</v>
      </c>
      <c r="B1650" t="s">
        <v>31</v>
      </c>
      <c r="C1650" t="s">
        <v>32</v>
      </c>
      <c r="D1650" t="s">
        <v>33</v>
      </c>
      <c r="E1650">
        <v>263</v>
      </c>
      <c r="F1650">
        <f>IF(IFERROR(VLOOKUP(E1650,Store_Showcase!B2:H144,{2}, FALSE), TRUE)=TRUE, IF(IFERROR(VLOOKUP(E1650,Store_SRP!B2:H110,{2}, FALSE), TRUE)=TRUE,VLOOKUP(E1650,Store_VAM!B2:H273,{2}, FALSE),VLOOKUP(E1650,Store_SRP!B2:H110,{2}, FALSE)), VLOOKUP(E1650,Store_Showcase!B2:H144,{2}, FALSE))</f>
      </c>
      <c r="G1650">
        <v>662375</v>
      </c>
      <c r="H1650" t="s">
        <v>1376</v>
      </c>
      <c r="I1650" s="8" t="s">
        <v>2627</v>
      </c>
      <c r="J1650" t="s">
        <v>493</v>
      </c>
      <c r="K1650" s="8">
        <f>IF(J1650="PCK", I1650, 0)</f>
      </c>
      <c r="L1650" s="8">
        <f>IF(J1650="KLS", I1650, IF(J1650="PCK", I1650*VLOOKUP(G1650,Sku_Consolidated!A2:U957,21, FALSE),I1650*VLOOKUP(G1650,Sku_Consolidated!A2:U957,21, FALSE)))</f>
      </c>
      <c r="M1650" s="8">
        <f>IF(J1650="PCS", I1650, 0)</f>
      </c>
      <c r="N1650" s="8" t="s">
        <v>3247</v>
      </c>
      <c r="O1650" s="8">
        <f>N1650 * VLOOKUP(E1650&amp;VLOOKUP(G1650,Sku_Consolidated!A2:Q957,17,FALSE),Sku_CommRate!A2:E1002, 5, FALSE)</f>
      </c>
      <c r="P1650" s="8">
        <f>N1650 - O1650</f>
      </c>
      <c r="Q1650">
        <f>VLOOKUP(G1650,Sku_Consolidated!A2:G957,7, FALSE)</f>
      </c>
      <c r="R1650">
        <f>IF(IFERROR(VLOOKUP(E1650,Store_Showcase!B2:H144,7, FALSE), TRUE)=TRUE, IF(IFERROR(VLOOKUP(E1650,Store_SRP!B2:H110,7, FALSE), TRUE)=TRUE,VLOOKUP(E1650,Store_VAM!B2:H273,7, FALSE),VLOOKUP(E1650,Store_SRP!B2:H110,7, FALSE)), VLOOKUP(E1650,Store_Showcase!B2:H144,7, FALSE))</f>
      </c>
      <c r="S1650">
        <f>IF(IFERROR(VLOOKUP(E1650,Store_Showcase!B2:I144,8, FALSE), TRUE)=TRUE, IF(IFERROR(VLOOKUP(E1650,Store_SRP!B2:I110,8, FALSE), TRUE)=TRUE,VLOOKUP(E1650,Store_VAM!B2:I273,8, FALSE),VLOOKUP(E1650,Store_SRP!B2:I110,8, FALSE)), VLOOKUP(E1650,Store_Showcase!B2:I144,8, FALSE))</f>
      </c>
      <c r="T1650">
        <f>VLOOKUP(G1650,Sku_Consolidated!A2:R957,18,FALSE)</f>
      </c>
      <c r="U1650">
        <v>4806532531601</v>
      </c>
      <c r="V1650">
        <f>IF(VLOOKUP(G1650,Sku_Consolidated!A2:S957,19,FALSE)="SHOWCASE", VLOOKUP(E1650,Store_Showcase!B2:L144,11, FALSE), IF(VLOOKUP(G1650,Sku_Consolidated!A2:S957,19,FALSE)="VAM",VLOOKUP(E1650,Store_VAM!B2:L273,11, FALSE),VLOOKUP(E1650,Store_SRP!B2:L110,11, FALSE)))</f>
      </c>
      <c r="W1650">
        <f>VLOOKUP(G1650,Sku_Consolidated!A2:W957,11,FALSE)</f>
      </c>
      <c r="X1650">
        <f>VLOOKUP(G1650,Sku_Consolidated!A2:H957,8,FALSE)</f>
      </c>
      <c r="Y1650">
        <f>VLOOKUP(G1650,Sku_Consolidated!A2:I957,9,FALSE)</f>
      </c>
      <c r="Z1650" t="s">
        <v>38</v>
      </c>
      <c r="AA1650">
        <f>VLOOKUP(G1650,Sku_Consolidated!A2:E957,5,FALSE)</f>
      </c>
      <c r="AB1650">
        <f>IF(VLOOKUP(G1650,Sku_Consolidated!A2:S957,19,FALSE)="SHOWCASE", VLOOKUP(E1650,Store_Showcase!B2:N144,13, FALSE), IF(VLOOKUP(G1650,Sku_Consolidated!A2:S957,19,FALSE)="VAM",VLOOKUP(E1650,Store_VAM!B2:N273,13, FALSE),VLOOKUP(E1650,Store_SRP!B2:N110,13, FALSE)))</f>
      </c>
      <c r="AC1650">
        <f>IF(IFERROR(AB1650,TRUE)=TRUE, "-","OK")</f>
      </c>
      <c r="AD1650" s="8" t="s">
        <v>3248</v>
      </c>
      <c r="AE1650" s="8" t="s">
        <v>3249</v>
      </c>
      <c r="AF1650">
        <f>IF(IFERROR(VLOOKUP(E1650,Store_Showcase!B2:H144,{5}, FALSE), TRUE)=TRUE, IF(IFERROR(VLOOKUP(E1650,Store_SRP!B2:H110,{5}, FALSE), TRUE)=TRUE,VLOOKUP(E1650,Store_VAM!B2:H273,{5}, FALSE),VLOOKUP(E1650,Store_SRP!B2:H110,{5}, FALSE)), VLOOKUP(E1650,Store_Showcase!B2:H144,{5}, FALSE))</f>
      </c>
      <c r="AG1650">
        <f>IF(IFERROR(VLOOKUP(E1650,Store_Showcase!B2:H144,{6}, FALSE), TRUE)=TRUE, IF(IFERROR(VLOOKUP(E1650,Store_SRP!B2:H110,{6}, FALSE), TRUE)=TRUE,VLOOKUP(E1650,Store_VAM!B2:H273,{6}, FALSE),VLOOKUP(E1650,Store_SRP!B2:H110,{6}, FALSE)), VLOOKUP(E1650,Store_Showcase!B2:H144,{6}, FALSE))</f>
      </c>
      <c r="AH1650">
        <f>VLOOKUP(G1650,Sku_Consolidated!A2:R957,18,FALSE)</f>
      </c>
      <c r="AI1650">
        <f>VLOOKUP(G1650,Sku_Consolidated!A2:S957,19,FALSE)</f>
      </c>
      <c r="AJ1650">
        <f>VLOOKUP(G1650,Sku_Consolidated!A2:T957,20,FALSE)</f>
      </c>
    </row>
    <row r="1651" spans="1:36" x14ac:dyDescent="0.25">
      <c r="A1651">
        <v>2024</v>
      </c>
      <c r="B1651" t="s">
        <v>31</v>
      </c>
      <c r="C1651" t="s">
        <v>32</v>
      </c>
      <c r="D1651" t="s">
        <v>33</v>
      </c>
      <c r="E1651">
        <v>463</v>
      </c>
      <c r="F1651">
        <f>IF(IFERROR(VLOOKUP(E1651,Store_Showcase!B2:H144,{2}, FALSE), TRUE)=TRUE, IF(IFERROR(VLOOKUP(E1651,Store_SRP!B2:H110,{2}, FALSE), TRUE)=TRUE,VLOOKUP(E1651,Store_VAM!B2:H273,{2}, FALSE),VLOOKUP(E1651,Store_SRP!B2:H110,{2}, FALSE)), VLOOKUP(E1651,Store_Showcase!B2:H144,{2}, FALSE))</f>
      </c>
      <c r="G1651">
        <v>657353</v>
      </c>
      <c r="H1651" t="s">
        <v>779</v>
      </c>
      <c r="I1651" s="8" t="s">
        <v>2627</v>
      </c>
      <c r="J1651" t="s">
        <v>12</v>
      </c>
      <c r="K1651" s="8">
        <f>IF(J1651="PCK", I1651, 0)</f>
      </c>
      <c r="L1651" s="8">
        <f>IF(J1651="KLS", I1651, IF(J1651="PCK", I1651*VLOOKUP(G1651,Sku_Consolidated!A2:U957,21, FALSE),I1651*VLOOKUP(G1651,Sku_Consolidated!A2:U957,21, FALSE)))</f>
      </c>
      <c r="M1651" s="8">
        <f>IF(J1651="PCS", I1651, 0)</f>
      </c>
      <c r="N1651" s="8" t="s">
        <v>3247</v>
      </c>
      <c r="O1651" s="8">
        <f>N1651 * VLOOKUP(E1651&amp;VLOOKUP(G1651,Sku_Consolidated!A2:Q957,17,FALSE),Sku_CommRate!A2:E1002, 5, FALSE)</f>
      </c>
      <c r="P1651" s="8">
        <f>N1651 - O1651</f>
      </c>
      <c r="Q1651">
        <f>VLOOKUP(G1651,Sku_Consolidated!A2:G957,7, FALSE)</f>
      </c>
      <c r="R1651">
        <f>IF(IFERROR(VLOOKUP(E1651,Store_Showcase!B2:H144,7, FALSE), TRUE)=TRUE, IF(IFERROR(VLOOKUP(E1651,Store_SRP!B2:H110,7, FALSE), TRUE)=TRUE,VLOOKUP(E1651,Store_VAM!B2:H273,7, FALSE),VLOOKUP(E1651,Store_SRP!B2:H110,7, FALSE)), VLOOKUP(E1651,Store_Showcase!B2:H144,7, FALSE))</f>
      </c>
      <c r="S1651">
        <f>IF(IFERROR(VLOOKUP(E1651,Store_Showcase!B2:I144,8, FALSE), TRUE)=TRUE, IF(IFERROR(VLOOKUP(E1651,Store_SRP!B2:I110,8, FALSE), TRUE)=TRUE,VLOOKUP(E1651,Store_VAM!B2:I273,8, FALSE),VLOOKUP(E1651,Store_SRP!B2:I110,8, FALSE)), VLOOKUP(E1651,Store_Showcase!B2:I144,8, FALSE))</f>
      </c>
      <c r="T1651">
        <f>VLOOKUP(G1651,Sku_Consolidated!A2:R957,18,FALSE)</f>
      </c>
      <c r="U1651">
        <v>4806532531588</v>
      </c>
      <c r="V1651">
        <f>IF(VLOOKUP(G1651,Sku_Consolidated!A2:S957,19,FALSE)="SHOWCASE", VLOOKUP(E1651,Store_Showcase!B2:L144,11, FALSE), IF(VLOOKUP(G1651,Sku_Consolidated!A2:S957,19,FALSE)="VAM",VLOOKUP(E1651,Store_VAM!B2:L273,11, FALSE),VLOOKUP(E1651,Store_SRP!B2:L110,11, FALSE)))</f>
      </c>
      <c r="W1651">
        <f>VLOOKUP(G1651,Sku_Consolidated!A2:W957,11,FALSE)</f>
      </c>
      <c r="X1651">
        <f>VLOOKUP(G1651,Sku_Consolidated!A2:H957,8,FALSE)</f>
      </c>
      <c r="Y1651">
        <f>VLOOKUP(G1651,Sku_Consolidated!A2:I957,9,FALSE)</f>
      </c>
      <c r="Z1651" t="s">
        <v>38</v>
      </c>
      <c r="AA1651">
        <f>VLOOKUP(G1651,Sku_Consolidated!A2:E957,5,FALSE)</f>
      </c>
      <c r="AB1651">
        <f>IF(VLOOKUP(G1651,Sku_Consolidated!A2:S957,19,FALSE)="SHOWCASE", VLOOKUP(E1651,Store_Showcase!B2:N144,13, FALSE), IF(VLOOKUP(G1651,Sku_Consolidated!A2:S957,19,FALSE)="VAM",VLOOKUP(E1651,Store_VAM!B2:N273,13, FALSE),VLOOKUP(E1651,Store_SRP!B2:N110,13, FALSE)))</f>
      </c>
      <c r="AC1651">
        <f>IF(IFERROR(AB1651,TRUE)=TRUE, "-","OK")</f>
      </c>
      <c r="AD1651" s="8" t="s">
        <v>3248</v>
      </c>
      <c r="AE1651" s="8" t="s">
        <v>3249</v>
      </c>
      <c r="AF1651">
        <f>IF(IFERROR(VLOOKUP(E1651,Store_Showcase!B2:H144,{5}, FALSE), TRUE)=TRUE, IF(IFERROR(VLOOKUP(E1651,Store_SRP!B2:H110,{5}, FALSE), TRUE)=TRUE,VLOOKUP(E1651,Store_VAM!B2:H273,{5}, FALSE),VLOOKUP(E1651,Store_SRP!B2:H110,{5}, FALSE)), VLOOKUP(E1651,Store_Showcase!B2:H144,{5}, FALSE))</f>
      </c>
      <c r="AG1651">
        <f>IF(IFERROR(VLOOKUP(E1651,Store_Showcase!B2:H144,{6}, FALSE), TRUE)=TRUE, IF(IFERROR(VLOOKUP(E1651,Store_SRP!B2:H110,{6}, FALSE), TRUE)=TRUE,VLOOKUP(E1651,Store_VAM!B2:H273,{6}, FALSE),VLOOKUP(E1651,Store_SRP!B2:H110,{6}, FALSE)), VLOOKUP(E1651,Store_Showcase!B2:H144,{6}, FALSE))</f>
      </c>
      <c r="AH1651">
        <f>VLOOKUP(G1651,Sku_Consolidated!A2:R957,18,FALSE)</f>
      </c>
      <c r="AI1651">
        <f>VLOOKUP(G1651,Sku_Consolidated!A2:S957,19,FALSE)</f>
      </c>
      <c r="AJ1651">
        <f>VLOOKUP(G1651,Sku_Consolidated!A2:T957,20,FALSE)</f>
      </c>
    </row>
    <row r="1652" spans="1:36" x14ac:dyDescent="0.25">
      <c r="A1652">
        <v>2024</v>
      </c>
      <c r="B1652" t="s">
        <v>31</v>
      </c>
      <c r="C1652" t="s">
        <v>32</v>
      </c>
      <c r="D1652" t="s">
        <v>33</v>
      </c>
      <c r="E1652">
        <v>457</v>
      </c>
      <c r="F1652">
        <f>IF(IFERROR(VLOOKUP(E1652,Store_Showcase!B2:H144,{2}, FALSE), TRUE)=TRUE, IF(IFERROR(VLOOKUP(E1652,Store_SRP!B2:H110,{2}, FALSE), TRUE)=TRUE,VLOOKUP(E1652,Store_VAM!B2:H273,{2}, FALSE),VLOOKUP(E1652,Store_SRP!B2:H110,{2}, FALSE)), VLOOKUP(E1652,Store_Showcase!B2:H144,{2}, FALSE))</f>
      </c>
      <c r="G1652">
        <v>657353</v>
      </c>
      <c r="H1652" t="s">
        <v>779</v>
      </c>
      <c r="I1652" s="8" t="s">
        <v>2627</v>
      </c>
      <c r="J1652" t="s">
        <v>12</v>
      </c>
      <c r="K1652" s="8">
        <f>IF(J1652="PCK", I1652, 0)</f>
      </c>
      <c r="L1652" s="8">
        <f>IF(J1652="KLS", I1652, IF(J1652="PCK", I1652*VLOOKUP(G1652,Sku_Consolidated!A2:U957,21, FALSE),I1652*VLOOKUP(G1652,Sku_Consolidated!A2:U957,21, FALSE)))</f>
      </c>
      <c r="M1652" s="8">
        <f>IF(J1652="PCS", I1652, 0)</f>
      </c>
      <c r="N1652" s="8" t="s">
        <v>3247</v>
      </c>
      <c r="O1652" s="8">
        <f>N1652 * VLOOKUP(E1652&amp;VLOOKUP(G1652,Sku_Consolidated!A2:Q957,17,FALSE),Sku_CommRate!A2:E1002, 5, FALSE)</f>
      </c>
      <c r="P1652" s="8">
        <f>N1652 - O1652</f>
      </c>
      <c r="Q1652">
        <f>VLOOKUP(G1652,Sku_Consolidated!A2:G957,7, FALSE)</f>
      </c>
      <c r="R1652">
        <f>IF(IFERROR(VLOOKUP(E1652,Store_Showcase!B2:H144,7, FALSE), TRUE)=TRUE, IF(IFERROR(VLOOKUP(E1652,Store_SRP!B2:H110,7, FALSE), TRUE)=TRUE,VLOOKUP(E1652,Store_VAM!B2:H273,7, FALSE),VLOOKUP(E1652,Store_SRP!B2:H110,7, FALSE)), VLOOKUP(E1652,Store_Showcase!B2:H144,7, FALSE))</f>
      </c>
      <c r="S1652">
        <f>IF(IFERROR(VLOOKUP(E1652,Store_Showcase!B2:I144,8, FALSE), TRUE)=TRUE, IF(IFERROR(VLOOKUP(E1652,Store_SRP!B2:I110,8, FALSE), TRUE)=TRUE,VLOOKUP(E1652,Store_VAM!B2:I273,8, FALSE),VLOOKUP(E1652,Store_SRP!B2:I110,8, FALSE)), VLOOKUP(E1652,Store_Showcase!B2:I144,8, FALSE))</f>
      </c>
      <c r="T1652">
        <f>VLOOKUP(G1652,Sku_Consolidated!A2:R957,18,FALSE)</f>
      </c>
      <c r="U1652">
        <v>4806532531588</v>
      </c>
      <c r="V1652">
        <f>IF(VLOOKUP(G1652,Sku_Consolidated!A2:S957,19,FALSE)="SHOWCASE", VLOOKUP(E1652,Store_Showcase!B2:L144,11, FALSE), IF(VLOOKUP(G1652,Sku_Consolidated!A2:S957,19,FALSE)="VAM",VLOOKUP(E1652,Store_VAM!B2:L273,11, FALSE),VLOOKUP(E1652,Store_SRP!B2:L110,11, FALSE)))</f>
      </c>
      <c r="W1652">
        <f>VLOOKUP(G1652,Sku_Consolidated!A2:W957,11,FALSE)</f>
      </c>
      <c r="X1652">
        <f>VLOOKUP(G1652,Sku_Consolidated!A2:H957,8,FALSE)</f>
      </c>
      <c r="Y1652">
        <f>VLOOKUP(G1652,Sku_Consolidated!A2:I957,9,FALSE)</f>
      </c>
      <c r="Z1652" t="s">
        <v>38</v>
      </c>
      <c r="AA1652">
        <f>VLOOKUP(G1652,Sku_Consolidated!A2:E957,5,FALSE)</f>
      </c>
      <c r="AB1652">
        <f>IF(VLOOKUP(G1652,Sku_Consolidated!A2:S957,19,FALSE)="SHOWCASE", VLOOKUP(E1652,Store_Showcase!B2:N144,13, FALSE), IF(VLOOKUP(G1652,Sku_Consolidated!A2:S957,19,FALSE)="VAM",VLOOKUP(E1652,Store_VAM!B2:N273,13, FALSE),VLOOKUP(E1652,Store_SRP!B2:N110,13, FALSE)))</f>
      </c>
      <c r="AC1652">
        <f>IF(IFERROR(AB1652,TRUE)=TRUE, "-","OK")</f>
      </c>
      <c r="AD1652" s="8" t="s">
        <v>3248</v>
      </c>
      <c r="AE1652" s="8" t="s">
        <v>3249</v>
      </c>
      <c r="AF1652">
        <f>IF(IFERROR(VLOOKUP(E1652,Store_Showcase!B2:H144,{5}, FALSE), TRUE)=TRUE, IF(IFERROR(VLOOKUP(E1652,Store_SRP!B2:H110,{5}, FALSE), TRUE)=TRUE,VLOOKUP(E1652,Store_VAM!B2:H273,{5}, FALSE),VLOOKUP(E1652,Store_SRP!B2:H110,{5}, FALSE)), VLOOKUP(E1652,Store_Showcase!B2:H144,{5}, FALSE))</f>
      </c>
      <c r="AG1652">
        <f>IF(IFERROR(VLOOKUP(E1652,Store_Showcase!B2:H144,{6}, FALSE), TRUE)=TRUE, IF(IFERROR(VLOOKUP(E1652,Store_SRP!B2:H110,{6}, FALSE), TRUE)=TRUE,VLOOKUP(E1652,Store_VAM!B2:H273,{6}, FALSE),VLOOKUP(E1652,Store_SRP!B2:H110,{6}, FALSE)), VLOOKUP(E1652,Store_Showcase!B2:H144,{6}, FALSE))</f>
      </c>
      <c r="AH1652">
        <f>VLOOKUP(G1652,Sku_Consolidated!A2:R957,18,FALSE)</f>
      </c>
      <c r="AI1652">
        <f>VLOOKUP(G1652,Sku_Consolidated!A2:S957,19,FALSE)</f>
      </c>
      <c r="AJ1652">
        <f>VLOOKUP(G1652,Sku_Consolidated!A2:T957,20,FALSE)</f>
      </c>
    </row>
    <row r="1653" spans="1:36" x14ac:dyDescent="0.25">
      <c r="A1653">
        <v>2024</v>
      </c>
      <c r="B1653" t="s">
        <v>31</v>
      </c>
      <c r="C1653" t="s">
        <v>32</v>
      </c>
      <c r="D1653" t="s">
        <v>33</v>
      </c>
      <c r="E1653">
        <v>742</v>
      </c>
      <c r="F1653">
        <f>IF(IFERROR(VLOOKUP(E1653,Store_Showcase!B2:H144,{2}, FALSE), TRUE)=TRUE, IF(IFERROR(VLOOKUP(E1653,Store_SRP!B2:H110,{2}, FALSE), TRUE)=TRUE,VLOOKUP(E1653,Store_VAM!B2:H273,{2}, FALSE),VLOOKUP(E1653,Store_SRP!B2:H110,{2}, FALSE)), VLOOKUP(E1653,Store_Showcase!B2:H144,{2}, FALSE))</f>
      </c>
      <c r="G1653">
        <v>657353</v>
      </c>
      <c r="H1653" t="s">
        <v>779</v>
      </c>
      <c r="I1653" s="8" t="s">
        <v>2627</v>
      </c>
      <c r="J1653" t="s">
        <v>12</v>
      </c>
      <c r="K1653" s="8">
        <f>IF(J1653="PCK", I1653, 0)</f>
      </c>
      <c r="L1653" s="8">
        <f>IF(J1653="KLS", I1653, IF(J1653="PCK", I1653*VLOOKUP(G1653,Sku_Consolidated!A2:U957,21, FALSE),I1653*VLOOKUP(G1653,Sku_Consolidated!A2:U957,21, FALSE)))</f>
      </c>
      <c r="M1653" s="8">
        <f>IF(J1653="PCS", I1653, 0)</f>
      </c>
      <c r="N1653" s="8" t="s">
        <v>3247</v>
      </c>
      <c r="O1653" s="8">
        <f>N1653 * VLOOKUP(E1653&amp;VLOOKUP(G1653,Sku_Consolidated!A2:Q957,17,FALSE),Sku_CommRate!A2:E1002, 5, FALSE)</f>
      </c>
      <c r="P1653" s="8">
        <f>N1653 - O1653</f>
      </c>
      <c r="Q1653">
        <f>VLOOKUP(G1653,Sku_Consolidated!A2:G957,7, FALSE)</f>
      </c>
      <c r="R1653">
        <f>IF(IFERROR(VLOOKUP(E1653,Store_Showcase!B2:H144,7, FALSE), TRUE)=TRUE, IF(IFERROR(VLOOKUP(E1653,Store_SRP!B2:H110,7, FALSE), TRUE)=TRUE,VLOOKUP(E1653,Store_VAM!B2:H273,7, FALSE),VLOOKUP(E1653,Store_SRP!B2:H110,7, FALSE)), VLOOKUP(E1653,Store_Showcase!B2:H144,7, FALSE))</f>
      </c>
      <c r="S1653">
        <f>IF(IFERROR(VLOOKUP(E1653,Store_Showcase!B2:I144,8, FALSE), TRUE)=TRUE, IF(IFERROR(VLOOKUP(E1653,Store_SRP!B2:I110,8, FALSE), TRUE)=TRUE,VLOOKUP(E1653,Store_VAM!B2:I273,8, FALSE),VLOOKUP(E1653,Store_SRP!B2:I110,8, FALSE)), VLOOKUP(E1653,Store_Showcase!B2:I144,8, FALSE))</f>
      </c>
      <c r="T1653">
        <f>VLOOKUP(G1653,Sku_Consolidated!A2:R957,18,FALSE)</f>
      </c>
      <c r="U1653">
        <v>4806532531588</v>
      </c>
      <c r="V1653">
        <f>IF(VLOOKUP(G1653,Sku_Consolidated!A2:S957,19,FALSE)="SHOWCASE", VLOOKUP(E1653,Store_Showcase!B2:L144,11, FALSE), IF(VLOOKUP(G1653,Sku_Consolidated!A2:S957,19,FALSE)="VAM",VLOOKUP(E1653,Store_VAM!B2:L273,11, FALSE),VLOOKUP(E1653,Store_SRP!B2:L110,11, FALSE)))</f>
      </c>
      <c r="W1653">
        <f>VLOOKUP(G1653,Sku_Consolidated!A2:W957,11,FALSE)</f>
      </c>
      <c r="X1653">
        <f>VLOOKUP(G1653,Sku_Consolidated!A2:H957,8,FALSE)</f>
      </c>
      <c r="Y1653">
        <f>VLOOKUP(G1653,Sku_Consolidated!A2:I957,9,FALSE)</f>
      </c>
      <c r="Z1653" t="s">
        <v>38</v>
      </c>
      <c r="AA1653">
        <f>VLOOKUP(G1653,Sku_Consolidated!A2:E957,5,FALSE)</f>
      </c>
      <c r="AB1653">
        <f>IF(VLOOKUP(G1653,Sku_Consolidated!A2:S957,19,FALSE)="SHOWCASE", VLOOKUP(E1653,Store_Showcase!B2:N144,13, FALSE), IF(VLOOKUP(G1653,Sku_Consolidated!A2:S957,19,FALSE)="VAM",VLOOKUP(E1653,Store_VAM!B2:N273,13, FALSE),VLOOKUP(E1653,Store_SRP!B2:N110,13, FALSE)))</f>
      </c>
      <c r="AC1653">
        <f>IF(IFERROR(AB1653,TRUE)=TRUE, "-","OK")</f>
      </c>
      <c r="AD1653" s="8" t="s">
        <v>3248</v>
      </c>
      <c r="AE1653" s="8" t="s">
        <v>3249</v>
      </c>
      <c r="AF1653">
        <f>IF(IFERROR(VLOOKUP(E1653,Store_Showcase!B2:H144,{5}, FALSE), TRUE)=TRUE, IF(IFERROR(VLOOKUP(E1653,Store_SRP!B2:H110,{5}, FALSE), TRUE)=TRUE,VLOOKUP(E1653,Store_VAM!B2:H273,{5}, FALSE),VLOOKUP(E1653,Store_SRP!B2:H110,{5}, FALSE)), VLOOKUP(E1653,Store_Showcase!B2:H144,{5}, FALSE))</f>
      </c>
      <c r="AG1653">
        <f>IF(IFERROR(VLOOKUP(E1653,Store_Showcase!B2:H144,{6}, FALSE), TRUE)=TRUE, IF(IFERROR(VLOOKUP(E1653,Store_SRP!B2:H110,{6}, FALSE), TRUE)=TRUE,VLOOKUP(E1653,Store_VAM!B2:H273,{6}, FALSE),VLOOKUP(E1653,Store_SRP!B2:H110,{6}, FALSE)), VLOOKUP(E1653,Store_Showcase!B2:H144,{6}, FALSE))</f>
      </c>
      <c r="AH1653">
        <f>VLOOKUP(G1653,Sku_Consolidated!A2:R957,18,FALSE)</f>
      </c>
      <c r="AI1653">
        <f>VLOOKUP(G1653,Sku_Consolidated!A2:S957,19,FALSE)</f>
      </c>
      <c r="AJ1653">
        <f>VLOOKUP(G1653,Sku_Consolidated!A2:T957,20,FALSE)</f>
      </c>
    </row>
    <row r="1654" spans="1:36" x14ac:dyDescent="0.25">
      <c r="A1654">
        <v>2024</v>
      </c>
      <c r="B1654" t="s">
        <v>31</v>
      </c>
      <c r="C1654" t="s">
        <v>32</v>
      </c>
      <c r="D1654" t="s">
        <v>33</v>
      </c>
      <c r="E1654">
        <v>402</v>
      </c>
      <c r="F1654">
        <f>IF(IFERROR(VLOOKUP(E1654,Store_Showcase!B2:H144,{2}, FALSE), TRUE)=TRUE, IF(IFERROR(VLOOKUP(E1654,Store_SRP!B2:H110,{2}, FALSE), TRUE)=TRUE,VLOOKUP(E1654,Store_VAM!B2:H273,{2}, FALSE),VLOOKUP(E1654,Store_SRP!B2:H110,{2}, FALSE)), VLOOKUP(E1654,Store_Showcase!B2:H144,{2}, FALSE))</f>
      </c>
      <c r="G1654">
        <v>657353</v>
      </c>
      <c r="H1654" t="s">
        <v>779</v>
      </c>
      <c r="I1654" s="8" t="s">
        <v>2627</v>
      </c>
      <c r="J1654" t="s">
        <v>12</v>
      </c>
      <c r="K1654" s="8">
        <f>IF(J1654="PCK", I1654, 0)</f>
      </c>
      <c r="L1654" s="8">
        <f>IF(J1654="KLS", I1654, IF(J1654="PCK", I1654*VLOOKUP(G1654,Sku_Consolidated!A2:U957,21, FALSE),I1654*VLOOKUP(G1654,Sku_Consolidated!A2:U957,21, FALSE)))</f>
      </c>
      <c r="M1654" s="8">
        <f>IF(J1654="PCS", I1654, 0)</f>
      </c>
      <c r="N1654" s="8" t="s">
        <v>3247</v>
      </c>
      <c r="O1654" s="8">
        <f>N1654 * VLOOKUP(E1654&amp;VLOOKUP(G1654,Sku_Consolidated!A2:Q957,17,FALSE),Sku_CommRate!A2:E1002, 5, FALSE)</f>
      </c>
      <c r="P1654" s="8">
        <f>N1654 - O1654</f>
      </c>
      <c r="Q1654">
        <f>VLOOKUP(G1654,Sku_Consolidated!A2:G957,7, FALSE)</f>
      </c>
      <c r="R1654">
        <f>IF(IFERROR(VLOOKUP(E1654,Store_Showcase!B2:H144,7, FALSE), TRUE)=TRUE, IF(IFERROR(VLOOKUP(E1654,Store_SRP!B2:H110,7, FALSE), TRUE)=TRUE,VLOOKUP(E1654,Store_VAM!B2:H273,7, FALSE),VLOOKUP(E1654,Store_SRP!B2:H110,7, FALSE)), VLOOKUP(E1654,Store_Showcase!B2:H144,7, FALSE))</f>
      </c>
      <c r="S1654">
        <f>IF(IFERROR(VLOOKUP(E1654,Store_Showcase!B2:I144,8, FALSE), TRUE)=TRUE, IF(IFERROR(VLOOKUP(E1654,Store_SRP!B2:I110,8, FALSE), TRUE)=TRUE,VLOOKUP(E1654,Store_VAM!B2:I273,8, FALSE),VLOOKUP(E1654,Store_SRP!B2:I110,8, FALSE)), VLOOKUP(E1654,Store_Showcase!B2:I144,8, FALSE))</f>
      </c>
      <c r="T1654">
        <f>VLOOKUP(G1654,Sku_Consolidated!A2:R957,18,FALSE)</f>
      </c>
      <c r="U1654">
        <v>4806532531588</v>
      </c>
      <c r="V1654">
        <f>IF(VLOOKUP(G1654,Sku_Consolidated!A2:S957,19,FALSE)="SHOWCASE", VLOOKUP(E1654,Store_Showcase!B2:L144,11, FALSE), IF(VLOOKUP(G1654,Sku_Consolidated!A2:S957,19,FALSE)="VAM",VLOOKUP(E1654,Store_VAM!B2:L273,11, FALSE),VLOOKUP(E1654,Store_SRP!B2:L110,11, FALSE)))</f>
      </c>
      <c r="W1654">
        <f>VLOOKUP(G1654,Sku_Consolidated!A2:W957,11,FALSE)</f>
      </c>
      <c r="X1654">
        <f>VLOOKUP(G1654,Sku_Consolidated!A2:H957,8,FALSE)</f>
      </c>
      <c r="Y1654">
        <f>VLOOKUP(G1654,Sku_Consolidated!A2:I957,9,FALSE)</f>
      </c>
      <c r="Z1654" t="s">
        <v>38</v>
      </c>
      <c r="AA1654">
        <f>VLOOKUP(G1654,Sku_Consolidated!A2:E957,5,FALSE)</f>
      </c>
      <c r="AB1654">
        <f>IF(VLOOKUP(G1654,Sku_Consolidated!A2:S957,19,FALSE)="SHOWCASE", VLOOKUP(E1654,Store_Showcase!B2:N144,13, FALSE), IF(VLOOKUP(G1654,Sku_Consolidated!A2:S957,19,FALSE)="VAM",VLOOKUP(E1654,Store_VAM!B2:N273,13, FALSE),VLOOKUP(E1654,Store_SRP!B2:N110,13, FALSE)))</f>
      </c>
      <c r="AC1654">
        <f>IF(IFERROR(AB1654,TRUE)=TRUE, "-","OK")</f>
      </c>
      <c r="AD1654" s="8" t="s">
        <v>3248</v>
      </c>
      <c r="AE1654" s="8" t="s">
        <v>3249</v>
      </c>
      <c r="AF1654">
        <f>IF(IFERROR(VLOOKUP(E1654,Store_Showcase!B2:H144,{5}, FALSE), TRUE)=TRUE, IF(IFERROR(VLOOKUP(E1654,Store_SRP!B2:H110,{5}, FALSE), TRUE)=TRUE,VLOOKUP(E1654,Store_VAM!B2:H273,{5}, FALSE),VLOOKUP(E1654,Store_SRP!B2:H110,{5}, FALSE)), VLOOKUP(E1654,Store_Showcase!B2:H144,{5}, FALSE))</f>
      </c>
      <c r="AG1654">
        <f>IF(IFERROR(VLOOKUP(E1654,Store_Showcase!B2:H144,{6}, FALSE), TRUE)=TRUE, IF(IFERROR(VLOOKUP(E1654,Store_SRP!B2:H110,{6}, FALSE), TRUE)=TRUE,VLOOKUP(E1654,Store_VAM!B2:H273,{6}, FALSE),VLOOKUP(E1654,Store_SRP!B2:H110,{6}, FALSE)), VLOOKUP(E1654,Store_Showcase!B2:H144,{6}, FALSE))</f>
      </c>
      <c r="AH1654">
        <f>VLOOKUP(G1654,Sku_Consolidated!A2:R957,18,FALSE)</f>
      </c>
      <c r="AI1654">
        <f>VLOOKUP(G1654,Sku_Consolidated!A2:S957,19,FALSE)</f>
      </c>
      <c r="AJ1654">
        <f>VLOOKUP(G1654,Sku_Consolidated!A2:T957,20,FALSE)</f>
      </c>
    </row>
    <row r="1655" spans="1:36" x14ac:dyDescent="0.25">
      <c r="A1655">
        <v>2024</v>
      </c>
      <c r="B1655" t="s">
        <v>31</v>
      </c>
      <c r="C1655" t="s">
        <v>32</v>
      </c>
      <c r="D1655" t="s">
        <v>33</v>
      </c>
      <c r="E1655">
        <v>123</v>
      </c>
      <c r="F1655">
        <f>IF(IFERROR(VLOOKUP(E1655,Store_Showcase!B2:H144,{2}, FALSE), TRUE)=TRUE, IF(IFERROR(VLOOKUP(E1655,Store_SRP!B2:H110,{2}, FALSE), TRUE)=TRUE,VLOOKUP(E1655,Store_VAM!B2:H273,{2}, FALSE),VLOOKUP(E1655,Store_SRP!B2:H110,{2}, FALSE)), VLOOKUP(E1655,Store_Showcase!B2:H144,{2}, FALSE))</f>
      </c>
      <c r="G1655">
        <v>662375</v>
      </c>
      <c r="H1655" t="s">
        <v>1376</v>
      </c>
      <c r="I1655" s="8" t="s">
        <v>2627</v>
      </c>
      <c r="J1655" t="s">
        <v>493</v>
      </c>
      <c r="K1655" s="8">
        <f>IF(J1655="PCK", I1655, 0)</f>
      </c>
      <c r="L1655" s="8">
        <f>IF(J1655="KLS", I1655, IF(J1655="PCK", I1655*VLOOKUP(G1655,Sku_Consolidated!A2:U957,21, FALSE),I1655*VLOOKUP(G1655,Sku_Consolidated!A2:U957,21, FALSE)))</f>
      </c>
      <c r="M1655" s="8">
        <f>IF(J1655="PCS", I1655, 0)</f>
      </c>
      <c r="N1655" s="8" t="s">
        <v>3247</v>
      </c>
      <c r="O1655" s="8">
        <f>N1655 * VLOOKUP(E1655&amp;VLOOKUP(G1655,Sku_Consolidated!A2:Q957,17,FALSE),Sku_CommRate!A2:E1002, 5, FALSE)</f>
      </c>
      <c r="P1655" s="8">
        <f>N1655 - O1655</f>
      </c>
      <c r="Q1655">
        <f>VLOOKUP(G1655,Sku_Consolidated!A2:G957,7, FALSE)</f>
      </c>
      <c r="R1655">
        <f>IF(IFERROR(VLOOKUP(E1655,Store_Showcase!B2:H144,7, FALSE), TRUE)=TRUE, IF(IFERROR(VLOOKUP(E1655,Store_SRP!B2:H110,7, FALSE), TRUE)=TRUE,VLOOKUP(E1655,Store_VAM!B2:H273,7, FALSE),VLOOKUP(E1655,Store_SRP!B2:H110,7, FALSE)), VLOOKUP(E1655,Store_Showcase!B2:H144,7, FALSE))</f>
      </c>
      <c r="S1655">
        <f>IF(IFERROR(VLOOKUP(E1655,Store_Showcase!B2:I144,8, FALSE), TRUE)=TRUE, IF(IFERROR(VLOOKUP(E1655,Store_SRP!B2:I110,8, FALSE), TRUE)=TRUE,VLOOKUP(E1655,Store_VAM!B2:I273,8, FALSE),VLOOKUP(E1655,Store_SRP!B2:I110,8, FALSE)), VLOOKUP(E1655,Store_Showcase!B2:I144,8, FALSE))</f>
      </c>
      <c r="T1655">
        <f>VLOOKUP(G1655,Sku_Consolidated!A2:R957,18,FALSE)</f>
      </c>
      <c r="U1655">
        <v>4806532531601</v>
      </c>
      <c r="V1655">
        <f>IF(VLOOKUP(G1655,Sku_Consolidated!A2:S957,19,FALSE)="SHOWCASE", VLOOKUP(E1655,Store_Showcase!B2:L144,11, FALSE), IF(VLOOKUP(G1655,Sku_Consolidated!A2:S957,19,FALSE)="VAM",VLOOKUP(E1655,Store_VAM!B2:L273,11, FALSE),VLOOKUP(E1655,Store_SRP!B2:L110,11, FALSE)))</f>
      </c>
      <c r="W1655">
        <f>VLOOKUP(G1655,Sku_Consolidated!A2:W957,11,FALSE)</f>
      </c>
      <c r="X1655">
        <f>VLOOKUP(G1655,Sku_Consolidated!A2:H957,8,FALSE)</f>
      </c>
      <c r="Y1655">
        <f>VLOOKUP(G1655,Sku_Consolidated!A2:I957,9,FALSE)</f>
      </c>
      <c r="Z1655" t="s">
        <v>38</v>
      </c>
      <c r="AA1655">
        <f>VLOOKUP(G1655,Sku_Consolidated!A2:E957,5,FALSE)</f>
      </c>
      <c r="AB1655">
        <f>IF(VLOOKUP(G1655,Sku_Consolidated!A2:S957,19,FALSE)="SHOWCASE", VLOOKUP(E1655,Store_Showcase!B2:N144,13, FALSE), IF(VLOOKUP(G1655,Sku_Consolidated!A2:S957,19,FALSE)="VAM",VLOOKUP(E1655,Store_VAM!B2:N273,13, FALSE),VLOOKUP(E1655,Store_SRP!B2:N110,13, FALSE)))</f>
      </c>
      <c r="AC1655">
        <f>IF(IFERROR(AB1655,TRUE)=TRUE, "-","OK")</f>
      </c>
      <c r="AD1655" s="8" t="s">
        <v>3248</v>
      </c>
      <c r="AE1655" s="8" t="s">
        <v>3249</v>
      </c>
      <c r="AF1655">
        <f>IF(IFERROR(VLOOKUP(E1655,Store_Showcase!B2:H144,{5}, FALSE), TRUE)=TRUE, IF(IFERROR(VLOOKUP(E1655,Store_SRP!B2:H110,{5}, FALSE), TRUE)=TRUE,VLOOKUP(E1655,Store_VAM!B2:H273,{5}, FALSE),VLOOKUP(E1655,Store_SRP!B2:H110,{5}, FALSE)), VLOOKUP(E1655,Store_Showcase!B2:H144,{5}, FALSE))</f>
      </c>
      <c r="AG1655">
        <f>IF(IFERROR(VLOOKUP(E1655,Store_Showcase!B2:H144,{6}, FALSE), TRUE)=TRUE, IF(IFERROR(VLOOKUP(E1655,Store_SRP!B2:H110,{6}, FALSE), TRUE)=TRUE,VLOOKUP(E1655,Store_VAM!B2:H273,{6}, FALSE),VLOOKUP(E1655,Store_SRP!B2:H110,{6}, FALSE)), VLOOKUP(E1655,Store_Showcase!B2:H144,{6}, FALSE))</f>
      </c>
      <c r="AH1655">
        <f>VLOOKUP(G1655,Sku_Consolidated!A2:R957,18,FALSE)</f>
      </c>
      <c r="AI1655">
        <f>VLOOKUP(G1655,Sku_Consolidated!A2:S957,19,FALSE)</f>
      </c>
      <c r="AJ1655">
        <f>VLOOKUP(G1655,Sku_Consolidated!A2:T957,20,FALSE)</f>
      </c>
    </row>
    <row r="1656" spans="1:36" x14ac:dyDescent="0.25">
      <c r="A1656">
        <v>2024</v>
      </c>
      <c r="B1656" t="s">
        <v>31</v>
      </c>
      <c r="C1656" t="s">
        <v>32</v>
      </c>
      <c r="D1656" t="s">
        <v>33</v>
      </c>
      <c r="E1656">
        <v>266</v>
      </c>
      <c r="F1656">
        <f>IF(IFERROR(VLOOKUP(E1656,Store_Showcase!B2:H144,{2}, FALSE), TRUE)=TRUE, IF(IFERROR(VLOOKUP(E1656,Store_SRP!B2:H110,{2}, FALSE), TRUE)=TRUE,VLOOKUP(E1656,Store_VAM!B2:H273,{2}, FALSE),VLOOKUP(E1656,Store_SRP!B2:H110,{2}, FALSE)), VLOOKUP(E1656,Store_Showcase!B2:H144,{2}, FALSE))</f>
      </c>
      <c r="G1656">
        <v>662375</v>
      </c>
      <c r="H1656" t="s">
        <v>1376</v>
      </c>
      <c r="I1656" s="8" t="s">
        <v>2627</v>
      </c>
      <c r="J1656" t="s">
        <v>493</v>
      </c>
      <c r="K1656" s="8">
        <f>IF(J1656="PCK", I1656, 0)</f>
      </c>
      <c r="L1656" s="8">
        <f>IF(J1656="KLS", I1656, IF(J1656="PCK", I1656*VLOOKUP(G1656,Sku_Consolidated!A2:U957,21, FALSE),I1656*VLOOKUP(G1656,Sku_Consolidated!A2:U957,21, FALSE)))</f>
      </c>
      <c r="M1656" s="8">
        <f>IF(J1656="PCS", I1656, 0)</f>
      </c>
      <c r="N1656" s="8" t="s">
        <v>3247</v>
      </c>
      <c r="O1656" s="8">
        <f>N1656 * VLOOKUP(E1656&amp;VLOOKUP(G1656,Sku_Consolidated!A2:Q957,17,FALSE),Sku_CommRate!A2:E1002, 5, FALSE)</f>
      </c>
      <c r="P1656" s="8">
        <f>N1656 - O1656</f>
      </c>
      <c r="Q1656">
        <f>VLOOKUP(G1656,Sku_Consolidated!A2:G957,7, FALSE)</f>
      </c>
      <c r="R1656">
        <f>IF(IFERROR(VLOOKUP(E1656,Store_Showcase!B2:H144,7, FALSE), TRUE)=TRUE, IF(IFERROR(VLOOKUP(E1656,Store_SRP!B2:H110,7, FALSE), TRUE)=TRUE,VLOOKUP(E1656,Store_VAM!B2:H273,7, FALSE),VLOOKUP(E1656,Store_SRP!B2:H110,7, FALSE)), VLOOKUP(E1656,Store_Showcase!B2:H144,7, FALSE))</f>
      </c>
      <c r="S1656">
        <f>IF(IFERROR(VLOOKUP(E1656,Store_Showcase!B2:I144,8, FALSE), TRUE)=TRUE, IF(IFERROR(VLOOKUP(E1656,Store_SRP!B2:I110,8, FALSE), TRUE)=TRUE,VLOOKUP(E1656,Store_VAM!B2:I273,8, FALSE),VLOOKUP(E1656,Store_SRP!B2:I110,8, FALSE)), VLOOKUP(E1656,Store_Showcase!B2:I144,8, FALSE))</f>
      </c>
      <c r="T1656">
        <f>VLOOKUP(G1656,Sku_Consolidated!A2:R957,18,FALSE)</f>
      </c>
      <c r="U1656">
        <v>4806532531601</v>
      </c>
      <c r="V1656">
        <f>IF(VLOOKUP(G1656,Sku_Consolidated!A2:S957,19,FALSE)="SHOWCASE", VLOOKUP(E1656,Store_Showcase!B2:L144,11, FALSE), IF(VLOOKUP(G1656,Sku_Consolidated!A2:S957,19,FALSE)="VAM",VLOOKUP(E1656,Store_VAM!B2:L273,11, FALSE),VLOOKUP(E1656,Store_SRP!B2:L110,11, FALSE)))</f>
      </c>
      <c r="W1656">
        <f>VLOOKUP(G1656,Sku_Consolidated!A2:W957,11,FALSE)</f>
      </c>
      <c r="X1656">
        <f>VLOOKUP(G1656,Sku_Consolidated!A2:H957,8,FALSE)</f>
      </c>
      <c r="Y1656">
        <f>VLOOKUP(G1656,Sku_Consolidated!A2:I957,9,FALSE)</f>
      </c>
      <c r="Z1656" t="s">
        <v>38</v>
      </c>
      <c r="AA1656">
        <f>VLOOKUP(G1656,Sku_Consolidated!A2:E957,5,FALSE)</f>
      </c>
      <c r="AB1656">
        <f>IF(VLOOKUP(G1656,Sku_Consolidated!A2:S957,19,FALSE)="SHOWCASE", VLOOKUP(E1656,Store_Showcase!B2:N144,13, FALSE), IF(VLOOKUP(G1656,Sku_Consolidated!A2:S957,19,FALSE)="VAM",VLOOKUP(E1656,Store_VAM!B2:N273,13, FALSE),VLOOKUP(E1656,Store_SRP!B2:N110,13, FALSE)))</f>
      </c>
      <c r="AC1656">
        <f>IF(IFERROR(AB1656,TRUE)=TRUE, "-","OK")</f>
      </c>
      <c r="AD1656" s="8" t="s">
        <v>3248</v>
      </c>
      <c r="AE1656" s="8" t="s">
        <v>3249</v>
      </c>
      <c r="AF1656">
        <f>IF(IFERROR(VLOOKUP(E1656,Store_Showcase!B2:H144,{5}, FALSE), TRUE)=TRUE, IF(IFERROR(VLOOKUP(E1656,Store_SRP!B2:H110,{5}, FALSE), TRUE)=TRUE,VLOOKUP(E1656,Store_VAM!B2:H273,{5}, FALSE),VLOOKUP(E1656,Store_SRP!B2:H110,{5}, FALSE)), VLOOKUP(E1656,Store_Showcase!B2:H144,{5}, FALSE))</f>
      </c>
      <c r="AG1656">
        <f>IF(IFERROR(VLOOKUP(E1656,Store_Showcase!B2:H144,{6}, FALSE), TRUE)=TRUE, IF(IFERROR(VLOOKUP(E1656,Store_SRP!B2:H110,{6}, FALSE), TRUE)=TRUE,VLOOKUP(E1656,Store_VAM!B2:H273,{6}, FALSE),VLOOKUP(E1656,Store_SRP!B2:H110,{6}, FALSE)), VLOOKUP(E1656,Store_Showcase!B2:H144,{6}, FALSE))</f>
      </c>
      <c r="AH1656">
        <f>VLOOKUP(G1656,Sku_Consolidated!A2:R957,18,FALSE)</f>
      </c>
      <c r="AI1656">
        <f>VLOOKUP(G1656,Sku_Consolidated!A2:S957,19,FALSE)</f>
      </c>
      <c r="AJ1656">
        <f>VLOOKUP(G1656,Sku_Consolidated!A2:T957,20,FALSE)</f>
      </c>
    </row>
    <row r="1657" spans="1:36" x14ac:dyDescent="0.25">
      <c r="A1657">
        <v>2024</v>
      </c>
      <c r="B1657" t="s">
        <v>31</v>
      </c>
      <c r="C1657" t="s">
        <v>32</v>
      </c>
      <c r="D1657" t="s">
        <v>33</v>
      </c>
      <c r="E1657">
        <v>4002</v>
      </c>
      <c r="F1657">
        <f>IF(IFERROR(VLOOKUP(E1657,Store_Showcase!B2:H144,{2}, FALSE), TRUE)=TRUE, IF(IFERROR(VLOOKUP(E1657,Store_SRP!B2:H110,{2}, FALSE), TRUE)=TRUE,VLOOKUP(E1657,Store_VAM!B2:H273,{2}, FALSE),VLOOKUP(E1657,Store_SRP!B2:H110,{2}, FALSE)), VLOOKUP(E1657,Store_Showcase!B2:H144,{2}, FALSE))</f>
      </c>
      <c r="G1657">
        <v>657353</v>
      </c>
      <c r="H1657" t="s">
        <v>779</v>
      </c>
      <c r="I1657" s="8" t="s">
        <v>2627</v>
      </c>
      <c r="J1657" t="s">
        <v>12</v>
      </c>
      <c r="K1657" s="8">
        <f>IF(J1657="PCK", I1657, 0)</f>
      </c>
      <c r="L1657" s="8">
        <f>IF(J1657="KLS", I1657, IF(J1657="PCK", I1657*VLOOKUP(G1657,Sku_Consolidated!A2:U957,21, FALSE),I1657*VLOOKUP(G1657,Sku_Consolidated!A2:U957,21, FALSE)))</f>
      </c>
      <c r="M1657" s="8">
        <f>IF(J1657="PCS", I1657, 0)</f>
      </c>
      <c r="N1657" s="8" t="s">
        <v>3247</v>
      </c>
      <c r="O1657" s="8">
        <f>N1657 * VLOOKUP(E1657&amp;VLOOKUP(G1657,Sku_Consolidated!A2:Q957,17,FALSE),Sku_CommRate!A2:E1002, 5, FALSE)</f>
      </c>
      <c r="P1657" s="8">
        <f>N1657 - O1657</f>
      </c>
      <c r="Q1657">
        <f>VLOOKUP(G1657,Sku_Consolidated!A2:G957,7, FALSE)</f>
      </c>
      <c r="R1657">
        <f>IF(IFERROR(VLOOKUP(E1657,Store_Showcase!B2:H144,7, FALSE), TRUE)=TRUE, IF(IFERROR(VLOOKUP(E1657,Store_SRP!B2:H110,7, FALSE), TRUE)=TRUE,VLOOKUP(E1657,Store_VAM!B2:H273,7, FALSE),VLOOKUP(E1657,Store_SRP!B2:H110,7, FALSE)), VLOOKUP(E1657,Store_Showcase!B2:H144,7, FALSE))</f>
      </c>
      <c r="S1657">
        <f>IF(IFERROR(VLOOKUP(E1657,Store_Showcase!B2:I144,8, FALSE), TRUE)=TRUE, IF(IFERROR(VLOOKUP(E1657,Store_SRP!B2:I110,8, FALSE), TRUE)=TRUE,VLOOKUP(E1657,Store_VAM!B2:I273,8, FALSE),VLOOKUP(E1657,Store_SRP!B2:I110,8, FALSE)), VLOOKUP(E1657,Store_Showcase!B2:I144,8, FALSE))</f>
      </c>
      <c r="T1657">
        <f>VLOOKUP(G1657,Sku_Consolidated!A2:R957,18,FALSE)</f>
      </c>
      <c r="U1657">
        <v>4806532531588</v>
      </c>
      <c r="V1657">
        <f>IF(VLOOKUP(G1657,Sku_Consolidated!A2:S957,19,FALSE)="SHOWCASE", VLOOKUP(E1657,Store_Showcase!B2:L144,11, FALSE), IF(VLOOKUP(G1657,Sku_Consolidated!A2:S957,19,FALSE)="VAM",VLOOKUP(E1657,Store_VAM!B2:L273,11, FALSE),VLOOKUP(E1657,Store_SRP!B2:L110,11, FALSE)))</f>
      </c>
      <c r="W1657">
        <f>VLOOKUP(G1657,Sku_Consolidated!A2:W957,11,FALSE)</f>
      </c>
      <c r="X1657">
        <f>VLOOKUP(G1657,Sku_Consolidated!A2:H957,8,FALSE)</f>
      </c>
      <c r="Y1657">
        <f>VLOOKUP(G1657,Sku_Consolidated!A2:I957,9,FALSE)</f>
      </c>
      <c r="Z1657" t="s">
        <v>38</v>
      </c>
      <c r="AA1657">
        <f>VLOOKUP(G1657,Sku_Consolidated!A2:E957,5,FALSE)</f>
      </c>
      <c r="AB1657">
        <f>IF(VLOOKUP(G1657,Sku_Consolidated!A2:S957,19,FALSE)="SHOWCASE", VLOOKUP(E1657,Store_Showcase!B2:N144,13, FALSE), IF(VLOOKUP(G1657,Sku_Consolidated!A2:S957,19,FALSE)="VAM",VLOOKUP(E1657,Store_VAM!B2:N273,13, FALSE),VLOOKUP(E1657,Store_SRP!B2:N110,13, FALSE)))</f>
      </c>
      <c r="AC1657">
        <f>IF(IFERROR(AB1657,TRUE)=TRUE, "-","OK")</f>
      </c>
      <c r="AD1657" s="8" t="s">
        <v>3248</v>
      </c>
      <c r="AE1657" s="8" t="s">
        <v>3249</v>
      </c>
      <c r="AF1657">
        <f>IF(IFERROR(VLOOKUP(E1657,Store_Showcase!B2:H144,{5}, FALSE), TRUE)=TRUE, IF(IFERROR(VLOOKUP(E1657,Store_SRP!B2:H110,{5}, FALSE), TRUE)=TRUE,VLOOKUP(E1657,Store_VAM!B2:H273,{5}, FALSE),VLOOKUP(E1657,Store_SRP!B2:H110,{5}, FALSE)), VLOOKUP(E1657,Store_Showcase!B2:H144,{5}, FALSE))</f>
      </c>
      <c r="AG1657">
        <f>IF(IFERROR(VLOOKUP(E1657,Store_Showcase!B2:H144,{6}, FALSE), TRUE)=TRUE, IF(IFERROR(VLOOKUP(E1657,Store_SRP!B2:H110,{6}, FALSE), TRUE)=TRUE,VLOOKUP(E1657,Store_VAM!B2:H273,{6}, FALSE),VLOOKUP(E1657,Store_SRP!B2:H110,{6}, FALSE)), VLOOKUP(E1657,Store_Showcase!B2:H144,{6}, FALSE))</f>
      </c>
      <c r="AH1657">
        <f>VLOOKUP(G1657,Sku_Consolidated!A2:R957,18,FALSE)</f>
      </c>
      <c r="AI1657">
        <f>VLOOKUP(G1657,Sku_Consolidated!A2:S957,19,FALSE)</f>
      </c>
      <c r="AJ1657">
        <f>VLOOKUP(G1657,Sku_Consolidated!A2:T957,20,FALSE)</f>
      </c>
    </row>
    <row r="1658" spans="1:36" x14ac:dyDescent="0.25">
      <c r="A1658">
        <v>2024</v>
      </c>
      <c r="B1658" t="s">
        <v>31</v>
      </c>
      <c r="C1658" t="s">
        <v>32</v>
      </c>
      <c r="D1658" t="s">
        <v>33</v>
      </c>
      <c r="E1658">
        <v>727</v>
      </c>
      <c r="F1658">
        <f>IF(IFERROR(VLOOKUP(E1658,Store_Showcase!B2:H144,{2}, FALSE), TRUE)=TRUE, IF(IFERROR(VLOOKUP(E1658,Store_SRP!B2:H110,{2}, FALSE), TRUE)=TRUE,VLOOKUP(E1658,Store_VAM!B2:H273,{2}, FALSE),VLOOKUP(E1658,Store_SRP!B2:H110,{2}, FALSE)), VLOOKUP(E1658,Store_Showcase!B2:H144,{2}, FALSE))</f>
      </c>
      <c r="G1658">
        <v>657353</v>
      </c>
      <c r="H1658" t="s">
        <v>779</v>
      </c>
      <c r="I1658" s="8" t="s">
        <v>2627</v>
      </c>
      <c r="J1658" t="s">
        <v>12</v>
      </c>
      <c r="K1658" s="8">
        <f>IF(J1658="PCK", I1658, 0)</f>
      </c>
      <c r="L1658" s="8">
        <f>IF(J1658="KLS", I1658, IF(J1658="PCK", I1658*VLOOKUP(G1658,Sku_Consolidated!A2:U957,21, FALSE),I1658*VLOOKUP(G1658,Sku_Consolidated!A2:U957,21, FALSE)))</f>
      </c>
      <c r="M1658" s="8">
        <f>IF(J1658="PCS", I1658, 0)</f>
      </c>
      <c r="N1658" s="8" t="s">
        <v>3247</v>
      </c>
      <c r="O1658" s="8">
        <f>N1658 * VLOOKUP(E1658&amp;VLOOKUP(G1658,Sku_Consolidated!A2:Q957,17,FALSE),Sku_CommRate!A2:E1002, 5, FALSE)</f>
      </c>
      <c r="P1658" s="8">
        <f>N1658 - O1658</f>
      </c>
      <c r="Q1658">
        <f>VLOOKUP(G1658,Sku_Consolidated!A2:G957,7, FALSE)</f>
      </c>
      <c r="R1658">
        <f>IF(IFERROR(VLOOKUP(E1658,Store_Showcase!B2:H144,7, FALSE), TRUE)=TRUE, IF(IFERROR(VLOOKUP(E1658,Store_SRP!B2:H110,7, FALSE), TRUE)=TRUE,VLOOKUP(E1658,Store_VAM!B2:H273,7, FALSE),VLOOKUP(E1658,Store_SRP!B2:H110,7, FALSE)), VLOOKUP(E1658,Store_Showcase!B2:H144,7, FALSE))</f>
      </c>
      <c r="S1658">
        <f>IF(IFERROR(VLOOKUP(E1658,Store_Showcase!B2:I144,8, FALSE), TRUE)=TRUE, IF(IFERROR(VLOOKUP(E1658,Store_SRP!B2:I110,8, FALSE), TRUE)=TRUE,VLOOKUP(E1658,Store_VAM!B2:I273,8, FALSE),VLOOKUP(E1658,Store_SRP!B2:I110,8, FALSE)), VLOOKUP(E1658,Store_Showcase!B2:I144,8, FALSE))</f>
      </c>
      <c r="T1658">
        <f>VLOOKUP(G1658,Sku_Consolidated!A2:R957,18,FALSE)</f>
      </c>
      <c r="U1658">
        <v>4806532531588</v>
      </c>
      <c r="V1658">
        <f>IF(VLOOKUP(G1658,Sku_Consolidated!A2:S957,19,FALSE)="SHOWCASE", VLOOKUP(E1658,Store_Showcase!B2:L144,11, FALSE), IF(VLOOKUP(G1658,Sku_Consolidated!A2:S957,19,FALSE)="VAM",VLOOKUP(E1658,Store_VAM!B2:L273,11, FALSE),VLOOKUP(E1658,Store_SRP!B2:L110,11, FALSE)))</f>
      </c>
      <c r="W1658">
        <f>VLOOKUP(G1658,Sku_Consolidated!A2:W957,11,FALSE)</f>
      </c>
      <c r="X1658">
        <f>VLOOKUP(G1658,Sku_Consolidated!A2:H957,8,FALSE)</f>
      </c>
      <c r="Y1658">
        <f>VLOOKUP(G1658,Sku_Consolidated!A2:I957,9,FALSE)</f>
      </c>
      <c r="Z1658" t="s">
        <v>38</v>
      </c>
      <c r="AA1658">
        <f>VLOOKUP(G1658,Sku_Consolidated!A2:E957,5,FALSE)</f>
      </c>
      <c r="AB1658">
        <f>IF(VLOOKUP(G1658,Sku_Consolidated!A2:S957,19,FALSE)="SHOWCASE", VLOOKUP(E1658,Store_Showcase!B2:N144,13, FALSE), IF(VLOOKUP(G1658,Sku_Consolidated!A2:S957,19,FALSE)="VAM",VLOOKUP(E1658,Store_VAM!B2:N273,13, FALSE),VLOOKUP(E1658,Store_SRP!B2:N110,13, FALSE)))</f>
      </c>
      <c r="AC1658">
        <f>IF(IFERROR(AB1658,TRUE)=TRUE, "-","OK")</f>
      </c>
      <c r="AD1658" s="8" t="s">
        <v>3248</v>
      </c>
      <c r="AE1658" s="8" t="s">
        <v>3249</v>
      </c>
      <c r="AF1658">
        <f>IF(IFERROR(VLOOKUP(E1658,Store_Showcase!B2:H144,{5}, FALSE), TRUE)=TRUE, IF(IFERROR(VLOOKUP(E1658,Store_SRP!B2:H110,{5}, FALSE), TRUE)=TRUE,VLOOKUP(E1658,Store_VAM!B2:H273,{5}, FALSE),VLOOKUP(E1658,Store_SRP!B2:H110,{5}, FALSE)), VLOOKUP(E1658,Store_Showcase!B2:H144,{5}, FALSE))</f>
      </c>
      <c r="AG1658">
        <f>IF(IFERROR(VLOOKUP(E1658,Store_Showcase!B2:H144,{6}, FALSE), TRUE)=TRUE, IF(IFERROR(VLOOKUP(E1658,Store_SRP!B2:H110,{6}, FALSE), TRUE)=TRUE,VLOOKUP(E1658,Store_VAM!B2:H273,{6}, FALSE),VLOOKUP(E1658,Store_SRP!B2:H110,{6}, FALSE)), VLOOKUP(E1658,Store_Showcase!B2:H144,{6}, FALSE))</f>
      </c>
      <c r="AH1658">
        <f>VLOOKUP(G1658,Sku_Consolidated!A2:R957,18,FALSE)</f>
      </c>
      <c r="AI1658">
        <f>VLOOKUP(G1658,Sku_Consolidated!A2:S957,19,FALSE)</f>
      </c>
      <c r="AJ1658">
        <f>VLOOKUP(G1658,Sku_Consolidated!A2:T957,20,FALSE)</f>
      </c>
    </row>
    <row r="1659" spans="1:36" x14ac:dyDescent="0.25">
      <c r="A1659">
        <v>2024</v>
      </c>
      <c r="B1659" t="s">
        <v>31</v>
      </c>
      <c r="C1659" t="s">
        <v>32</v>
      </c>
      <c r="D1659" t="s">
        <v>33</v>
      </c>
      <c r="E1659">
        <v>429</v>
      </c>
      <c r="F1659">
        <f>IF(IFERROR(VLOOKUP(E1659,Store_Showcase!B2:H144,{2}, FALSE), TRUE)=TRUE, IF(IFERROR(VLOOKUP(E1659,Store_SRP!B2:H110,{2}, FALSE), TRUE)=TRUE,VLOOKUP(E1659,Store_VAM!B2:H273,{2}, FALSE),VLOOKUP(E1659,Store_SRP!B2:H110,{2}, FALSE)), VLOOKUP(E1659,Store_Showcase!B2:H144,{2}, FALSE))</f>
      </c>
      <c r="G1659">
        <v>662375</v>
      </c>
      <c r="H1659" t="s">
        <v>1376</v>
      </c>
      <c r="I1659" s="8" t="s">
        <v>2627</v>
      </c>
      <c r="J1659" t="s">
        <v>493</v>
      </c>
      <c r="K1659" s="8">
        <f>IF(J1659="PCK", I1659, 0)</f>
      </c>
      <c r="L1659" s="8">
        <f>IF(J1659="KLS", I1659, IF(J1659="PCK", I1659*VLOOKUP(G1659,Sku_Consolidated!A2:U957,21, FALSE),I1659*VLOOKUP(G1659,Sku_Consolidated!A2:U957,21, FALSE)))</f>
      </c>
      <c r="M1659" s="8">
        <f>IF(J1659="PCS", I1659, 0)</f>
      </c>
      <c r="N1659" s="8" t="s">
        <v>3247</v>
      </c>
      <c r="O1659" s="8">
        <f>N1659 * VLOOKUP(E1659&amp;VLOOKUP(G1659,Sku_Consolidated!A2:Q957,17,FALSE),Sku_CommRate!A2:E1002, 5, FALSE)</f>
      </c>
      <c r="P1659" s="8">
        <f>N1659 - O1659</f>
      </c>
      <c r="Q1659">
        <f>VLOOKUP(G1659,Sku_Consolidated!A2:G957,7, FALSE)</f>
      </c>
      <c r="R1659">
        <f>IF(IFERROR(VLOOKUP(E1659,Store_Showcase!B2:H144,7, FALSE), TRUE)=TRUE, IF(IFERROR(VLOOKUP(E1659,Store_SRP!B2:H110,7, FALSE), TRUE)=TRUE,VLOOKUP(E1659,Store_VAM!B2:H273,7, FALSE),VLOOKUP(E1659,Store_SRP!B2:H110,7, FALSE)), VLOOKUP(E1659,Store_Showcase!B2:H144,7, FALSE))</f>
      </c>
      <c r="S1659">
        <f>IF(IFERROR(VLOOKUP(E1659,Store_Showcase!B2:I144,8, FALSE), TRUE)=TRUE, IF(IFERROR(VLOOKUP(E1659,Store_SRP!B2:I110,8, FALSE), TRUE)=TRUE,VLOOKUP(E1659,Store_VAM!B2:I273,8, FALSE),VLOOKUP(E1659,Store_SRP!B2:I110,8, FALSE)), VLOOKUP(E1659,Store_Showcase!B2:I144,8, FALSE))</f>
      </c>
      <c r="T1659">
        <f>VLOOKUP(G1659,Sku_Consolidated!A2:R957,18,FALSE)</f>
      </c>
      <c r="U1659">
        <v>4806532531601</v>
      </c>
      <c r="V1659">
        <f>IF(VLOOKUP(G1659,Sku_Consolidated!A2:S957,19,FALSE)="SHOWCASE", VLOOKUP(E1659,Store_Showcase!B2:L144,11, FALSE), IF(VLOOKUP(G1659,Sku_Consolidated!A2:S957,19,FALSE)="VAM",VLOOKUP(E1659,Store_VAM!B2:L273,11, FALSE),VLOOKUP(E1659,Store_SRP!B2:L110,11, FALSE)))</f>
      </c>
      <c r="W1659">
        <f>VLOOKUP(G1659,Sku_Consolidated!A2:W957,11,FALSE)</f>
      </c>
      <c r="X1659">
        <f>VLOOKUP(G1659,Sku_Consolidated!A2:H957,8,FALSE)</f>
      </c>
      <c r="Y1659">
        <f>VLOOKUP(G1659,Sku_Consolidated!A2:I957,9,FALSE)</f>
      </c>
      <c r="Z1659" t="s">
        <v>38</v>
      </c>
      <c r="AA1659">
        <f>VLOOKUP(G1659,Sku_Consolidated!A2:E957,5,FALSE)</f>
      </c>
      <c r="AB1659">
        <f>IF(VLOOKUP(G1659,Sku_Consolidated!A2:S957,19,FALSE)="SHOWCASE", VLOOKUP(E1659,Store_Showcase!B2:N144,13, FALSE), IF(VLOOKUP(G1659,Sku_Consolidated!A2:S957,19,FALSE)="VAM",VLOOKUP(E1659,Store_VAM!B2:N273,13, FALSE),VLOOKUP(E1659,Store_SRP!B2:N110,13, FALSE)))</f>
      </c>
      <c r="AC1659">
        <f>IF(IFERROR(AB1659,TRUE)=TRUE, "-","OK")</f>
      </c>
      <c r="AD1659" s="8" t="s">
        <v>3248</v>
      </c>
      <c r="AE1659" s="8" t="s">
        <v>3249</v>
      </c>
      <c r="AF1659">
        <f>IF(IFERROR(VLOOKUP(E1659,Store_Showcase!B2:H144,{5}, FALSE), TRUE)=TRUE, IF(IFERROR(VLOOKUP(E1659,Store_SRP!B2:H110,{5}, FALSE), TRUE)=TRUE,VLOOKUP(E1659,Store_VAM!B2:H273,{5}, FALSE),VLOOKUP(E1659,Store_SRP!B2:H110,{5}, FALSE)), VLOOKUP(E1659,Store_Showcase!B2:H144,{5}, FALSE))</f>
      </c>
      <c r="AG1659">
        <f>IF(IFERROR(VLOOKUP(E1659,Store_Showcase!B2:H144,{6}, FALSE), TRUE)=TRUE, IF(IFERROR(VLOOKUP(E1659,Store_SRP!B2:H110,{6}, FALSE), TRUE)=TRUE,VLOOKUP(E1659,Store_VAM!B2:H273,{6}, FALSE),VLOOKUP(E1659,Store_SRP!B2:H110,{6}, FALSE)), VLOOKUP(E1659,Store_Showcase!B2:H144,{6}, FALSE))</f>
      </c>
      <c r="AH1659">
        <f>VLOOKUP(G1659,Sku_Consolidated!A2:R957,18,FALSE)</f>
      </c>
      <c r="AI1659">
        <f>VLOOKUP(G1659,Sku_Consolidated!A2:S957,19,FALSE)</f>
      </c>
      <c r="AJ1659">
        <f>VLOOKUP(G1659,Sku_Consolidated!A2:T957,20,FALSE)</f>
      </c>
    </row>
    <row r="1660" spans="1:36" x14ac:dyDescent="0.25">
      <c r="A1660">
        <v>2024</v>
      </c>
      <c r="B1660" t="s">
        <v>31</v>
      </c>
      <c r="C1660" t="s">
        <v>32</v>
      </c>
      <c r="D1660" t="s">
        <v>33</v>
      </c>
      <c r="E1660">
        <v>804</v>
      </c>
      <c r="F1660">
        <f>IF(IFERROR(VLOOKUP(E1660,Store_Showcase!B2:H144,{2}, FALSE), TRUE)=TRUE, IF(IFERROR(VLOOKUP(E1660,Store_SRP!B2:H110,{2}, FALSE), TRUE)=TRUE,VLOOKUP(E1660,Store_VAM!B2:H273,{2}, FALSE),VLOOKUP(E1660,Store_SRP!B2:H110,{2}, FALSE)), VLOOKUP(E1660,Store_Showcase!B2:H144,{2}, FALSE))</f>
      </c>
      <c r="G1660">
        <v>657353</v>
      </c>
      <c r="H1660" t="s">
        <v>779</v>
      </c>
      <c r="I1660" s="8" t="s">
        <v>2627</v>
      </c>
      <c r="J1660" t="s">
        <v>12</v>
      </c>
      <c r="K1660" s="8">
        <f>IF(J1660="PCK", I1660, 0)</f>
      </c>
      <c r="L1660" s="8">
        <f>IF(J1660="KLS", I1660, IF(J1660="PCK", I1660*VLOOKUP(G1660,Sku_Consolidated!A2:U957,21, FALSE),I1660*VLOOKUP(G1660,Sku_Consolidated!A2:U957,21, FALSE)))</f>
      </c>
      <c r="M1660" s="8">
        <f>IF(J1660="PCS", I1660, 0)</f>
      </c>
      <c r="N1660" s="8" t="s">
        <v>3247</v>
      </c>
      <c r="O1660" s="8">
        <f>N1660 * VLOOKUP(E1660&amp;VLOOKUP(G1660,Sku_Consolidated!A2:Q957,17,FALSE),Sku_CommRate!A2:E1002, 5, FALSE)</f>
      </c>
      <c r="P1660" s="8">
        <f>N1660 - O1660</f>
      </c>
      <c r="Q1660">
        <f>VLOOKUP(G1660,Sku_Consolidated!A2:G957,7, FALSE)</f>
      </c>
      <c r="R1660">
        <f>IF(IFERROR(VLOOKUP(E1660,Store_Showcase!B2:H144,7, FALSE), TRUE)=TRUE, IF(IFERROR(VLOOKUP(E1660,Store_SRP!B2:H110,7, FALSE), TRUE)=TRUE,VLOOKUP(E1660,Store_VAM!B2:H273,7, FALSE),VLOOKUP(E1660,Store_SRP!B2:H110,7, FALSE)), VLOOKUP(E1660,Store_Showcase!B2:H144,7, FALSE))</f>
      </c>
      <c r="S1660">
        <f>IF(IFERROR(VLOOKUP(E1660,Store_Showcase!B2:I144,8, FALSE), TRUE)=TRUE, IF(IFERROR(VLOOKUP(E1660,Store_SRP!B2:I110,8, FALSE), TRUE)=TRUE,VLOOKUP(E1660,Store_VAM!B2:I273,8, FALSE),VLOOKUP(E1660,Store_SRP!B2:I110,8, FALSE)), VLOOKUP(E1660,Store_Showcase!B2:I144,8, FALSE))</f>
      </c>
      <c r="T1660">
        <f>VLOOKUP(G1660,Sku_Consolidated!A2:R957,18,FALSE)</f>
      </c>
      <c r="U1660">
        <v>4806532531588</v>
      </c>
      <c r="V1660">
        <f>IF(VLOOKUP(G1660,Sku_Consolidated!A2:S957,19,FALSE)="SHOWCASE", VLOOKUP(E1660,Store_Showcase!B2:L144,11, FALSE), IF(VLOOKUP(G1660,Sku_Consolidated!A2:S957,19,FALSE)="VAM",VLOOKUP(E1660,Store_VAM!B2:L273,11, FALSE),VLOOKUP(E1660,Store_SRP!B2:L110,11, FALSE)))</f>
      </c>
      <c r="W1660">
        <f>VLOOKUP(G1660,Sku_Consolidated!A2:W957,11,FALSE)</f>
      </c>
      <c r="X1660">
        <f>VLOOKUP(G1660,Sku_Consolidated!A2:H957,8,FALSE)</f>
      </c>
      <c r="Y1660">
        <f>VLOOKUP(G1660,Sku_Consolidated!A2:I957,9,FALSE)</f>
      </c>
      <c r="Z1660" t="s">
        <v>38</v>
      </c>
      <c r="AA1660">
        <f>VLOOKUP(G1660,Sku_Consolidated!A2:E957,5,FALSE)</f>
      </c>
      <c r="AB1660">
        <f>IF(VLOOKUP(G1660,Sku_Consolidated!A2:S957,19,FALSE)="SHOWCASE", VLOOKUP(E1660,Store_Showcase!B2:N144,13, FALSE), IF(VLOOKUP(G1660,Sku_Consolidated!A2:S957,19,FALSE)="VAM",VLOOKUP(E1660,Store_VAM!B2:N273,13, FALSE),VLOOKUP(E1660,Store_SRP!B2:N110,13, FALSE)))</f>
      </c>
      <c r="AC1660">
        <f>IF(IFERROR(AB1660,TRUE)=TRUE, "-","OK")</f>
      </c>
      <c r="AD1660" s="8" t="s">
        <v>3248</v>
      </c>
      <c r="AE1660" s="8" t="s">
        <v>3249</v>
      </c>
      <c r="AF1660">
        <f>IF(IFERROR(VLOOKUP(E1660,Store_Showcase!B2:H144,{5}, FALSE), TRUE)=TRUE, IF(IFERROR(VLOOKUP(E1660,Store_SRP!B2:H110,{5}, FALSE), TRUE)=TRUE,VLOOKUP(E1660,Store_VAM!B2:H273,{5}, FALSE),VLOOKUP(E1660,Store_SRP!B2:H110,{5}, FALSE)), VLOOKUP(E1660,Store_Showcase!B2:H144,{5}, FALSE))</f>
      </c>
      <c r="AG1660">
        <f>IF(IFERROR(VLOOKUP(E1660,Store_Showcase!B2:H144,{6}, FALSE), TRUE)=TRUE, IF(IFERROR(VLOOKUP(E1660,Store_SRP!B2:H110,{6}, FALSE), TRUE)=TRUE,VLOOKUP(E1660,Store_VAM!B2:H273,{6}, FALSE),VLOOKUP(E1660,Store_SRP!B2:H110,{6}, FALSE)), VLOOKUP(E1660,Store_Showcase!B2:H144,{6}, FALSE))</f>
      </c>
      <c r="AH1660">
        <f>VLOOKUP(G1660,Sku_Consolidated!A2:R957,18,FALSE)</f>
      </c>
      <c r="AI1660">
        <f>VLOOKUP(G1660,Sku_Consolidated!A2:S957,19,FALSE)</f>
      </c>
      <c r="AJ1660">
        <f>VLOOKUP(G1660,Sku_Consolidated!A2:T957,20,FALSE)</f>
      </c>
    </row>
    <row r="1661" spans="1:36" x14ac:dyDescent="0.25">
      <c r="A1661">
        <v>2024</v>
      </c>
      <c r="B1661" t="s">
        <v>31</v>
      </c>
      <c r="C1661" t="s">
        <v>32</v>
      </c>
      <c r="D1661" t="s">
        <v>33</v>
      </c>
      <c r="E1661">
        <v>468</v>
      </c>
      <c r="F1661">
        <f>IF(IFERROR(VLOOKUP(E1661,Store_Showcase!B2:H144,{2}, FALSE), TRUE)=TRUE, IF(IFERROR(VLOOKUP(E1661,Store_SRP!B2:H110,{2}, FALSE), TRUE)=TRUE,VLOOKUP(E1661,Store_VAM!B2:H273,{2}, FALSE),VLOOKUP(E1661,Store_SRP!B2:H110,{2}, FALSE)), VLOOKUP(E1661,Store_Showcase!B2:H144,{2}, FALSE))</f>
      </c>
      <c r="G1661">
        <v>662375</v>
      </c>
      <c r="H1661" t="s">
        <v>1376</v>
      </c>
      <c r="I1661" s="8" t="s">
        <v>2627</v>
      </c>
      <c r="J1661" t="s">
        <v>493</v>
      </c>
      <c r="K1661" s="8">
        <f>IF(J1661="PCK", I1661, 0)</f>
      </c>
      <c r="L1661" s="8">
        <f>IF(J1661="KLS", I1661, IF(J1661="PCK", I1661*VLOOKUP(G1661,Sku_Consolidated!A2:U957,21, FALSE),I1661*VLOOKUP(G1661,Sku_Consolidated!A2:U957,21, FALSE)))</f>
      </c>
      <c r="M1661" s="8">
        <f>IF(J1661="PCS", I1661, 0)</f>
      </c>
      <c r="N1661" s="8" t="s">
        <v>3247</v>
      </c>
      <c r="O1661" s="8">
        <f>N1661 * VLOOKUP(E1661&amp;VLOOKUP(G1661,Sku_Consolidated!A2:Q957,17,FALSE),Sku_CommRate!A2:E1002, 5, FALSE)</f>
      </c>
      <c r="P1661" s="8">
        <f>N1661 - O1661</f>
      </c>
      <c r="Q1661">
        <f>VLOOKUP(G1661,Sku_Consolidated!A2:G957,7, FALSE)</f>
      </c>
      <c r="R1661">
        <f>IF(IFERROR(VLOOKUP(E1661,Store_Showcase!B2:H144,7, FALSE), TRUE)=TRUE, IF(IFERROR(VLOOKUP(E1661,Store_SRP!B2:H110,7, FALSE), TRUE)=TRUE,VLOOKUP(E1661,Store_VAM!B2:H273,7, FALSE),VLOOKUP(E1661,Store_SRP!B2:H110,7, FALSE)), VLOOKUP(E1661,Store_Showcase!B2:H144,7, FALSE))</f>
      </c>
      <c r="S1661">
        <f>IF(IFERROR(VLOOKUP(E1661,Store_Showcase!B2:I144,8, FALSE), TRUE)=TRUE, IF(IFERROR(VLOOKUP(E1661,Store_SRP!B2:I110,8, FALSE), TRUE)=TRUE,VLOOKUP(E1661,Store_VAM!B2:I273,8, FALSE),VLOOKUP(E1661,Store_SRP!B2:I110,8, FALSE)), VLOOKUP(E1661,Store_Showcase!B2:I144,8, FALSE))</f>
      </c>
      <c r="T1661">
        <f>VLOOKUP(G1661,Sku_Consolidated!A2:R957,18,FALSE)</f>
      </c>
      <c r="U1661">
        <v>4806532531601</v>
      </c>
      <c r="V1661">
        <f>IF(VLOOKUP(G1661,Sku_Consolidated!A2:S957,19,FALSE)="SHOWCASE", VLOOKUP(E1661,Store_Showcase!B2:L144,11, FALSE), IF(VLOOKUP(G1661,Sku_Consolidated!A2:S957,19,FALSE)="VAM",VLOOKUP(E1661,Store_VAM!B2:L273,11, FALSE),VLOOKUP(E1661,Store_SRP!B2:L110,11, FALSE)))</f>
      </c>
      <c r="W1661">
        <f>VLOOKUP(G1661,Sku_Consolidated!A2:W957,11,FALSE)</f>
      </c>
      <c r="X1661">
        <f>VLOOKUP(G1661,Sku_Consolidated!A2:H957,8,FALSE)</f>
      </c>
      <c r="Y1661">
        <f>VLOOKUP(G1661,Sku_Consolidated!A2:I957,9,FALSE)</f>
      </c>
      <c r="Z1661" t="s">
        <v>38</v>
      </c>
      <c r="AA1661">
        <f>VLOOKUP(G1661,Sku_Consolidated!A2:E957,5,FALSE)</f>
      </c>
      <c r="AB1661">
        <f>IF(VLOOKUP(G1661,Sku_Consolidated!A2:S957,19,FALSE)="SHOWCASE", VLOOKUP(E1661,Store_Showcase!B2:N144,13, FALSE), IF(VLOOKUP(G1661,Sku_Consolidated!A2:S957,19,FALSE)="VAM",VLOOKUP(E1661,Store_VAM!B2:N273,13, FALSE),VLOOKUP(E1661,Store_SRP!B2:N110,13, FALSE)))</f>
      </c>
      <c r="AC1661">
        <f>IF(IFERROR(AB1661,TRUE)=TRUE, "-","OK")</f>
      </c>
      <c r="AD1661" s="8" t="s">
        <v>3248</v>
      </c>
      <c r="AE1661" s="8" t="s">
        <v>3249</v>
      </c>
      <c r="AF1661">
        <f>IF(IFERROR(VLOOKUP(E1661,Store_Showcase!B2:H144,{5}, FALSE), TRUE)=TRUE, IF(IFERROR(VLOOKUP(E1661,Store_SRP!B2:H110,{5}, FALSE), TRUE)=TRUE,VLOOKUP(E1661,Store_VAM!B2:H273,{5}, FALSE),VLOOKUP(E1661,Store_SRP!B2:H110,{5}, FALSE)), VLOOKUP(E1661,Store_Showcase!B2:H144,{5}, FALSE))</f>
      </c>
      <c r="AG1661">
        <f>IF(IFERROR(VLOOKUP(E1661,Store_Showcase!B2:H144,{6}, FALSE), TRUE)=TRUE, IF(IFERROR(VLOOKUP(E1661,Store_SRP!B2:H110,{6}, FALSE), TRUE)=TRUE,VLOOKUP(E1661,Store_VAM!B2:H273,{6}, FALSE),VLOOKUP(E1661,Store_SRP!B2:H110,{6}, FALSE)), VLOOKUP(E1661,Store_Showcase!B2:H144,{6}, FALSE))</f>
      </c>
      <c r="AH1661">
        <f>VLOOKUP(G1661,Sku_Consolidated!A2:R957,18,FALSE)</f>
      </c>
      <c r="AI1661">
        <f>VLOOKUP(G1661,Sku_Consolidated!A2:S957,19,FALSE)</f>
      </c>
      <c r="AJ1661">
        <f>VLOOKUP(G1661,Sku_Consolidated!A2:T957,20,FALSE)</f>
      </c>
    </row>
    <row r="1662" spans="1:36" x14ac:dyDescent="0.25">
      <c r="A1662">
        <v>2024</v>
      </c>
      <c r="B1662" t="s">
        <v>31</v>
      </c>
      <c r="C1662" t="s">
        <v>32</v>
      </c>
      <c r="D1662" t="s">
        <v>33</v>
      </c>
      <c r="E1662">
        <v>243</v>
      </c>
      <c r="F1662">
        <f>IF(IFERROR(VLOOKUP(E1662,Store_Showcase!B2:H144,{2}, FALSE), TRUE)=TRUE, IF(IFERROR(VLOOKUP(E1662,Store_SRP!B2:H110,{2}, FALSE), TRUE)=TRUE,VLOOKUP(E1662,Store_VAM!B2:H273,{2}, FALSE),VLOOKUP(E1662,Store_SRP!B2:H110,{2}, FALSE)), VLOOKUP(E1662,Store_Showcase!B2:H144,{2}, FALSE))</f>
      </c>
      <c r="G1662">
        <v>662375</v>
      </c>
      <c r="H1662" t="s">
        <v>1376</v>
      </c>
      <c r="I1662" s="8" t="s">
        <v>2627</v>
      </c>
      <c r="J1662" t="s">
        <v>493</v>
      </c>
      <c r="K1662" s="8">
        <f>IF(J1662="PCK", I1662, 0)</f>
      </c>
      <c r="L1662" s="8">
        <f>IF(J1662="KLS", I1662, IF(J1662="PCK", I1662*VLOOKUP(G1662,Sku_Consolidated!A2:U957,21, FALSE),I1662*VLOOKUP(G1662,Sku_Consolidated!A2:U957,21, FALSE)))</f>
      </c>
      <c r="M1662" s="8">
        <f>IF(J1662="PCS", I1662, 0)</f>
      </c>
      <c r="N1662" s="8" t="s">
        <v>3247</v>
      </c>
      <c r="O1662" s="8">
        <f>N1662 * VLOOKUP(E1662&amp;VLOOKUP(G1662,Sku_Consolidated!A2:Q957,17,FALSE),Sku_CommRate!A2:E1002, 5, FALSE)</f>
      </c>
      <c r="P1662" s="8">
        <f>N1662 - O1662</f>
      </c>
      <c r="Q1662">
        <f>VLOOKUP(G1662,Sku_Consolidated!A2:G957,7, FALSE)</f>
      </c>
      <c r="R1662">
        <f>IF(IFERROR(VLOOKUP(E1662,Store_Showcase!B2:H144,7, FALSE), TRUE)=TRUE, IF(IFERROR(VLOOKUP(E1662,Store_SRP!B2:H110,7, FALSE), TRUE)=TRUE,VLOOKUP(E1662,Store_VAM!B2:H273,7, FALSE),VLOOKUP(E1662,Store_SRP!B2:H110,7, FALSE)), VLOOKUP(E1662,Store_Showcase!B2:H144,7, FALSE))</f>
      </c>
      <c r="S1662">
        <f>IF(IFERROR(VLOOKUP(E1662,Store_Showcase!B2:I144,8, FALSE), TRUE)=TRUE, IF(IFERROR(VLOOKUP(E1662,Store_SRP!B2:I110,8, FALSE), TRUE)=TRUE,VLOOKUP(E1662,Store_VAM!B2:I273,8, FALSE),VLOOKUP(E1662,Store_SRP!B2:I110,8, FALSE)), VLOOKUP(E1662,Store_Showcase!B2:I144,8, FALSE))</f>
      </c>
      <c r="T1662">
        <f>VLOOKUP(G1662,Sku_Consolidated!A2:R957,18,FALSE)</f>
      </c>
      <c r="U1662">
        <v>4806532531601</v>
      </c>
      <c r="V1662">
        <f>IF(VLOOKUP(G1662,Sku_Consolidated!A2:S957,19,FALSE)="SHOWCASE", VLOOKUP(E1662,Store_Showcase!B2:L144,11, FALSE), IF(VLOOKUP(G1662,Sku_Consolidated!A2:S957,19,FALSE)="VAM",VLOOKUP(E1662,Store_VAM!B2:L273,11, FALSE),VLOOKUP(E1662,Store_SRP!B2:L110,11, FALSE)))</f>
      </c>
      <c r="W1662">
        <f>VLOOKUP(G1662,Sku_Consolidated!A2:W957,11,FALSE)</f>
      </c>
      <c r="X1662">
        <f>VLOOKUP(G1662,Sku_Consolidated!A2:H957,8,FALSE)</f>
      </c>
      <c r="Y1662">
        <f>VLOOKUP(G1662,Sku_Consolidated!A2:I957,9,FALSE)</f>
      </c>
      <c r="Z1662" t="s">
        <v>38</v>
      </c>
      <c r="AA1662">
        <f>VLOOKUP(G1662,Sku_Consolidated!A2:E957,5,FALSE)</f>
      </c>
      <c r="AB1662">
        <f>IF(VLOOKUP(G1662,Sku_Consolidated!A2:S957,19,FALSE)="SHOWCASE", VLOOKUP(E1662,Store_Showcase!B2:N144,13, FALSE), IF(VLOOKUP(G1662,Sku_Consolidated!A2:S957,19,FALSE)="VAM",VLOOKUP(E1662,Store_VAM!B2:N273,13, FALSE),VLOOKUP(E1662,Store_SRP!B2:N110,13, FALSE)))</f>
      </c>
      <c r="AC1662">
        <f>IF(IFERROR(AB1662,TRUE)=TRUE, "-","OK")</f>
      </c>
      <c r="AD1662" s="8" t="s">
        <v>3248</v>
      </c>
      <c r="AE1662" s="8" t="s">
        <v>3249</v>
      </c>
      <c r="AF1662">
        <f>IF(IFERROR(VLOOKUP(E1662,Store_Showcase!B2:H144,{5}, FALSE), TRUE)=TRUE, IF(IFERROR(VLOOKUP(E1662,Store_SRP!B2:H110,{5}, FALSE), TRUE)=TRUE,VLOOKUP(E1662,Store_VAM!B2:H273,{5}, FALSE),VLOOKUP(E1662,Store_SRP!B2:H110,{5}, FALSE)), VLOOKUP(E1662,Store_Showcase!B2:H144,{5}, FALSE))</f>
      </c>
      <c r="AG1662">
        <f>IF(IFERROR(VLOOKUP(E1662,Store_Showcase!B2:H144,{6}, FALSE), TRUE)=TRUE, IF(IFERROR(VLOOKUP(E1662,Store_SRP!B2:H110,{6}, FALSE), TRUE)=TRUE,VLOOKUP(E1662,Store_VAM!B2:H273,{6}, FALSE),VLOOKUP(E1662,Store_SRP!B2:H110,{6}, FALSE)), VLOOKUP(E1662,Store_Showcase!B2:H144,{6}, FALSE))</f>
      </c>
      <c r="AH1662">
        <f>VLOOKUP(G1662,Sku_Consolidated!A2:R957,18,FALSE)</f>
      </c>
      <c r="AI1662">
        <f>VLOOKUP(G1662,Sku_Consolidated!A2:S957,19,FALSE)</f>
      </c>
      <c r="AJ1662">
        <f>VLOOKUP(G1662,Sku_Consolidated!A2:T957,20,FALSE)</f>
      </c>
    </row>
    <row r="1663" spans="1:36" x14ac:dyDescent="0.25">
      <c r="A1663">
        <v>2024</v>
      </c>
      <c r="B1663" t="s">
        <v>31</v>
      </c>
      <c r="C1663" t="s">
        <v>32</v>
      </c>
      <c r="D1663" t="s">
        <v>33</v>
      </c>
      <c r="E1663">
        <v>478</v>
      </c>
      <c r="F1663">
        <f>IF(IFERROR(VLOOKUP(E1663,Store_Showcase!B2:H144,{2}, FALSE), TRUE)=TRUE, IF(IFERROR(VLOOKUP(E1663,Store_SRP!B2:H110,{2}, FALSE), TRUE)=TRUE,VLOOKUP(E1663,Store_VAM!B2:H273,{2}, FALSE),VLOOKUP(E1663,Store_SRP!B2:H110,{2}, FALSE)), VLOOKUP(E1663,Store_Showcase!B2:H144,{2}, FALSE))</f>
      </c>
      <c r="G1663">
        <v>657353</v>
      </c>
      <c r="H1663" t="s">
        <v>779</v>
      </c>
      <c r="I1663" s="8" t="s">
        <v>2627</v>
      </c>
      <c r="J1663" t="s">
        <v>12</v>
      </c>
      <c r="K1663" s="8">
        <f>IF(J1663="PCK", I1663, 0)</f>
      </c>
      <c r="L1663" s="8">
        <f>IF(J1663="KLS", I1663, IF(J1663="PCK", I1663*VLOOKUP(G1663,Sku_Consolidated!A2:U957,21, FALSE),I1663*VLOOKUP(G1663,Sku_Consolidated!A2:U957,21, FALSE)))</f>
      </c>
      <c r="M1663" s="8">
        <f>IF(J1663="PCS", I1663, 0)</f>
      </c>
      <c r="N1663" s="8" t="s">
        <v>3247</v>
      </c>
      <c r="O1663" s="8">
        <f>N1663 * VLOOKUP(E1663&amp;VLOOKUP(G1663,Sku_Consolidated!A2:Q957,17,FALSE),Sku_CommRate!A2:E1002, 5, FALSE)</f>
      </c>
      <c r="P1663" s="8">
        <f>N1663 - O1663</f>
      </c>
      <c r="Q1663">
        <f>VLOOKUP(G1663,Sku_Consolidated!A2:G957,7, FALSE)</f>
      </c>
      <c r="R1663">
        <f>IF(IFERROR(VLOOKUP(E1663,Store_Showcase!B2:H144,7, FALSE), TRUE)=TRUE, IF(IFERROR(VLOOKUP(E1663,Store_SRP!B2:H110,7, FALSE), TRUE)=TRUE,VLOOKUP(E1663,Store_VAM!B2:H273,7, FALSE),VLOOKUP(E1663,Store_SRP!B2:H110,7, FALSE)), VLOOKUP(E1663,Store_Showcase!B2:H144,7, FALSE))</f>
      </c>
      <c r="S1663">
        <f>IF(IFERROR(VLOOKUP(E1663,Store_Showcase!B2:I144,8, FALSE), TRUE)=TRUE, IF(IFERROR(VLOOKUP(E1663,Store_SRP!B2:I110,8, FALSE), TRUE)=TRUE,VLOOKUP(E1663,Store_VAM!B2:I273,8, FALSE),VLOOKUP(E1663,Store_SRP!B2:I110,8, FALSE)), VLOOKUP(E1663,Store_Showcase!B2:I144,8, FALSE))</f>
      </c>
      <c r="T1663">
        <f>VLOOKUP(G1663,Sku_Consolidated!A2:R957,18,FALSE)</f>
      </c>
      <c r="U1663">
        <v>4806532531588</v>
      </c>
      <c r="V1663">
        <f>IF(VLOOKUP(G1663,Sku_Consolidated!A2:S957,19,FALSE)="SHOWCASE", VLOOKUP(E1663,Store_Showcase!B2:L144,11, FALSE), IF(VLOOKUP(G1663,Sku_Consolidated!A2:S957,19,FALSE)="VAM",VLOOKUP(E1663,Store_VAM!B2:L273,11, FALSE),VLOOKUP(E1663,Store_SRP!B2:L110,11, FALSE)))</f>
      </c>
      <c r="W1663">
        <f>VLOOKUP(G1663,Sku_Consolidated!A2:W957,11,FALSE)</f>
      </c>
      <c r="X1663">
        <f>VLOOKUP(G1663,Sku_Consolidated!A2:H957,8,FALSE)</f>
      </c>
      <c r="Y1663">
        <f>VLOOKUP(G1663,Sku_Consolidated!A2:I957,9,FALSE)</f>
      </c>
      <c r="Z1663" t="s">
        <v>38</v>
      </c>
      <c r="AA1663">
        <f>VLOOKUP(G1663,Sku_Consolidated!A2:E957,5,FALSE)</f>
      </c>
      <c r="AB1663">
        <f>IF(VLOOKUP(G1663,Sku_Consolidated!A2:S957,19,FALSE)="SHOWCASE", VLOOKUP(E1663,Store_Showcase!B2:N144,13, FALSE), IF(VLOOKUP(G1663,Sku_Consolidated!A2:S957,19,FALSE)="VAM",VLOOKUP(E1663,Store_VAM!B2:N273,13, FALSE),VLOOKUP(E1663,Store_SRP!B2:N110,13, FALSE)))</f>
      </c>
      <c r="AC1663">
        <f>IF(IFERROR(AB1663,TRUE)=TRUE, "-","OK")</f>
      </c>
      <c r="AD1663" s="8" t="s">
        <v>3248</v>
      </c>
      <c r="AE1663" s="8" t="s">
        <v>3249</v>
      </c>
      <c r="AF1663">
        <f>IF(IFERROR(VLOOKUP(E1663,Store_Showcase!B2:H144,{5}, FALSE), TRUE)=TRUE, IF(IFERROR(VLOOKUP(E1663,Store_SRP!B2:H110,{5}, FALSE), TRUE)=TRUE,VLOOKUP(E1663,Store_VAM!B2:H273,{5}, FALSE),VLOOKUP(E1663,Store_SRP!B2:H110,{5}, FALSE)), VLOOKUP(E1663,Store_Showcase!B2:H144,{5}, FALSE))</f>
      </c>
      <c r="AG1663">
        <f>IF(IFERROR(VLOOKUP(E1663,Store_Showcase!B2:H144,{6}, FALSE), TRUE)=TRUE, IF(IFERROR(VLOOKUP(E1663,Store_SRP!B2:H110,{6}, FALSE), TRUE)=TRUE,VLOOKUP(E1663,Store_VAM!B2:H273,{6}, FALSE),VLOOKUP(E1663,Store_SRP!B2:H110,{6}, FALSE)), VLOOKUP(E1663,Store_Showcase!B2:H144,{6}, FALSE))</f>
      </c>
      <c r="AH1663">
        <f>VLOOKUP(G1663,Sku_Consolidated!A2:R957,18,FALSE)</f>
      </c>
      <c r="AI1663">
        <f>VLOOKUP(G1663,Sku_Consolidated!A2:S957,19,FALSE)</f>
      </c>
      <c r="AJ1663">
        <f>VLOOKUP(G1663,Sku_Consolidated!A2:T957,20,FALSE)</f>
      </c>
    </row>
    <row r="1664" spans="1:36" x14ac:dyDescent="0.25">
      <c r="A1664">
        <v>2024</v>
      </c>
      <c r="B1664" t="s">
        <v>31</v>
      </c>
      <c r="C1664" t="s">
        <v>32</v>
      </c>
      <c r="D1664" t="s">
        <v>33</v>
      </c>
      <c r="E1664">
        <v>423</v>
      </c>
      <c r="F1664">
        <f>IF(IFERROR(VLOOKUP(E1664,Store_Showcase!B2:H144,{2}, FALSE), TRUE)=TRUE, IF(IFERROR(VLOOKUP(E1664,Store_SRP!B2:H110,{2}, FALSE), TRUE)=TRUE,VLOOKUP(E1664,Store_VAM!B2:H273,{2}, FALSE),VLOOKUP(E1664,Store_SRP!B2:H110,{2}, FALSE)), VLOOKUP(E1664,Store_Showcase!B2:H144,{2}, FALSE))</f>
      </c>
      <c r="G1664">
        <v>657353</v>
      </c>
      <c r="H1664" t="s">
        <v>779</v>
      </c>
      <c r="I1664" s="8" t="s">
        <v>2627</v>
      </c>
      <c r="J1664" t="s">
        <v>12</v>
      </c>
      <c r="K1664" s="8">
        <f>IF(J1664="PCK", I1664, 0)</f>
      </c>
      <c r="L1664" s="8">
        <f>IF(J1664="KLS", I1664, IF(J1664="PCK", I1664*VLOOKUP(G1664,Sku_Consolidated!A2:U957,21, FALSE),I1664*VLOOKUP(G1664,Sku_Consolidated!A2:U957,21, FALSE)))</f>
      </c>
      <c r="M1664" s="8">
        <f>IF(J1664="PCS", I1664, 0)</f>
      </c>
      <c r="N1664" s="8" t="s">
        <v>3247</v>
      </c>
      <c r="O1664" s="8">
        <f>N1664 * VLOOKUP(E1664&amp;VLOOKUP(G1664,Sku_Consolidated!A2:Q957,17,FALSE),Sku_CommRate!A2:E1002, 5, FALSE)</f>
      </c>
      <c r="P1664" s="8">
        <f>N1664 - O1664</f>
      </c>
      <c r="Q1664">
        <f>VLOOKUP(G1664,Sku_Consolidated!A2:G957,7, FALSE)</f>
      </c>
      <c r="R1664">
        <f>IF(IFERROR(VLOOKUP(E1664,Store_Showcase!B2:H144,7, FALSE), TRUE)=TRUE, IF(IFERROR(VLOOKUP(E1664,Store_SRP!B2:H110,7, FALSE), TRUE)=TRUE,VLOOKUP(E1664,Store_VAM!B2:H273,7, FALSE),VLOOKUP(E1664,Store_SRP!B2:H110,7, FALSE)), VLOOKUP(E1664,Store_Showcase!B2:H144,7, FALSE))</f>
      </c>
      <c r="S1664">
        <f>IF(IFERROR(VLOOKUP(E1664,Store_Showcase!B2:I144,8, FALSE), TRUE)=TRUE, IF(IFERROR(VLOOKUP(E1664,Store_SRP!B2:I110,8, FALSE), TRUE)=TRUE,VLOOKUP(E1664,Store_VAM!B2:I273,8, FALSE),VLOOKUP(E1664,Store_SRP!B2:I110,8, FALSE)), VLOOKUP(E1664,Store_Showcase!B2:I144,8, FALSE))</f>
      </c>
      <c r="T1664">
        <f>VLOOKUP(G1664,Sku_Consolidated!A2:R957,18,FALSE)</f>
      </c>
      <c r="U1664">
        <v>4806532531588</v>
      </c>
      <c r="V1664">
        <f>IF(VLOOKUP(G1664,Sku_Consolidated!A2:S957,19,FALSE)="SHOWCASE", VLOOKUP(E1664,Store_Showcase!B2:L144,11, FALSE), IF(VLOOKUP(G1664,Sku_Consolidated!A2:S957,19,FALSE)="VAM",VLOOKUP(E1664,Store_VAM!B2:L273,11, FALSE),VLOOKUP(E1664,Store_SRP!B2:L110,11, FALSE)))</f>
      </c>
      <c r="W1664">
        <f>VLOOKUP(G1664,Sku_Consolidated!A2:W957,11,FALSE)</f>
      </c>
      <c r="X1664">
        <f>VLOOKUP(G1664,Sku_Consolidated!A2:H957,8,FALSE)</f>
      </c>
      <c r="Y1664">
        <f>VLOOKUP(G1664,Sku_Consolidated!A2:I957,9,FALSE)</f>
      </c>
      <c r="Z1664" t="s">
        <v>38</v>
      </c>
      <c r="AA1664">
        <f>VLOOKUP(G1664,Sku_Consolidated!A2:E957,5,FALSE)</f>
      </c>
      <c r="AB1664">
        <f>IF(VLOOKUP(G1664,Sku_Consolidated!A2:S957,19,FALSE)="SHOWCASE", VLOOKUP(E1664,Store_Showcase!B2:N144,13, FALSE), IF(VLOOKUP(G1664,Sku_Consolidated!A2:S957,19,FALSE)="VAM",VLOOKUP(E1664,Store_VAM!B2:N273,13, FALSE),VLOOKUP(E1664,Store_SRP!B2:N110,13, FALSE)))</f>
      </c>
      <c r="AC1664">
        <f>IF(IFERROR(AB1664,TRUE)=TRUE, "-","OK")</f>
      </c>
      <c r="AD1664" s="8" t="s">
        <v>3248</v>
      </c>
      <c r="AE1664" s="8" t="s">
        <v>3249</v>
      </c>
      <c r="AF1664">
        <f>IF(IFERROR(VLOOKUP(E1664,Store_Showcase!B2:H144,{5}, FALSE), TRUE)=TRUE, IF(IFERROR(VLOOKUP(E1664,Store_SRP!B2:H110,{5}, FALSE), TRUE)=TRUE,VLOOKUP(E1664,Store_VAM!B2:H273,{5}, FALSE),VLOOKUP(E1664,Store_SRP!B2:H110,{5}, FALSE)), VLOOKUP(E1664,Store_Showcase!B2:H144,{5}, FALSE))</f>
      </c>
      <c r="AG1664">
        <f>IF(IFERROR(VLOOKUP(E1664,Store_Showcase!B2:H144,{6}, FALSE), TRUE)=TRUE, IF(IFERROR(VLOOKUP(E1664,Store_SRP!B2:H110,{6}, FALSE), TRUE)=TRUE,VLOOKUP(E1664,Store_VAM!B2:H273,{6}, FALSE),VLOOKUP(E1664,Store_SRP!B2:H110,{6}, FALSE)), VLOOKUP(E1664,Store_Showcase!B2:H144,{6}, FALSE))</f>
      </c>
      <c r="AH1664">
        <f>VLOOKUP(G1664,Sku_Consolidated!A2:R957,18,FALSE)</f>
      </c>
      <c r="AI1664">
        <f>VLOOKUP(G1664,Sku_Consolidated!A2:S957,19,FALSE)</f>
      </c>
      <c r="AJ1664">
        <f>VLOOKUP(G1664,Sku_Consolidated!A2:T957,20,FALSE)</f>
      </c>
    </row>
    <row r="1665" spans="1:36" x14ac:dyDescent="0.25">
      <c r="A1665">
        <v>2024</v>
      </c>
      <c r="B1665" t="s">
        <v>31</v>
      </c>
      <c r="C1665" t="s">
        <v>32</v>
      </c>
      <c r="D1665" t="s">
        <v>33</v>
      </c>
      <c r="E1665">
        <v>705</v>
      </c>
      <c r="F1665">
        <f>IF(IFERROR(VLOOKUP(E1665,Store_Showcase!B2:H144,{2}, FALSE), TRUE)=TRUE, IF(IFERROR(VLOOKUP(E1665,Store_SRP!B2:H110,{2}, FALSE), TRUE)=TRUE,VLOOKUP(E1665,Store_VAM!B2:H273,{2}, FALSE),VLOOKUP(E1665,Store_SRP!B2:H110,{2}, FALSE)), VLOOKUP(E1665,Store_Showcase!B2:H144,{2}, FALSE))</f>
      </c>
      <c r="G1665">
        <v>662375</v>
      </c>
      <c r="H1665" t="s">
        <v>1376</v>
      </c>
      <c r="I1665" s="8" t="s">
        <v>2627</v>
      </c>
      <c r="J1665" t="s">
        <v>493</v>
      </c>
      <c r="K1665" s="8">
        <f>IF(J1665="PCK", I1665, 0)</f>
      </c>
      <c r="L1665" s="8">
        <f>IF(J1665="KLS", I1665, IF(J1665="PCK", I1665*VLOOKUP(G1665,Sku_Consolidated!A2:U957,21, FALSE),I1665*VLOOKUP(G1665,Sku_Consolidated!A2:U957,21, FALSE)))</f>
      </c>
      <c r="M1665" s="8">
        <f>IF(J1665="PCS", I1665, 0)</f>
      </c>
      <c r="N1665" s="8" t="s">
        <v>3247</v>
      </c>
      <c r="O1665" s="8">
        <f>N1665 * VLOOKUP(E1665&amp;VLOOKUP(G1665,Sku_Consolidated!A2:Q957,17,FALSE),Sku_CommRate!A2:E1002, 5, FALSE)</f>
      </c>
      <c r="P1665" s="8">
        <f>N1665 - O1665</f>
      </c>
      <c r="Q1665">
        <f>VLOOKUP(G1665,Sku_Consolidated!A2:G957,7, FALSE)</f>
      </c>
      <c r="R1665">
        <f>IF(IFERROR(VLOOKUP(E1665,Store_Showcase!B2:H144,7, FALSE), TRUE)=TRUE, IF(IFERROR(VLOOKUP(E1665,Store_SRP!B2:H110,7, FALSE), TRUE)=TRUE,VLOOKUP(E1665,Store_VAM!B2:H273,7, FALSE),VLOOKUP(E1665,Store_SRP!B2:H110,7, FALSE)), VLOOKUP(E1665,Store_Showcase!B2:H144,7, FALSE))</f>
      </c>
      <c r="S1665">
        <f>IF(IFERROR(VLOOKUP(E1665,Store_Showcase!B2:I144,8, FALSE), TRUE)=TRUE, IF(IFERROR(VLOOKUP(E1665,Store_SRP!B2:I110,8, FALSE), TRUE)=TRUE,VLOOKUP(E1665,Store_VAM!B2:I273,8, FALSE),VLOOKUP(E1665,Store_SRP!B2:I110,8, FALSE)), VLOOKUP(E1665,Store_Showcase!B2:I144,8, FALSE))</f>
      </c>
      <c r="T1665">
        <f>VLOOKUP(G1665,Sku_Consolidated!A2:R957,18,FALSE)</f>
      </c>
      <c r="U1665">
        <v>4806532531601</v>
      </c>
      <c r="V1665">
        <f>IF(VLOOKUP(G1665,Sku_Consolidated!A2:S957,19,FALSE)="SHOWCASE", VLOOKUP(E1665,Store_Showcase!B2:L144,11, FALSE), IF(VLOOKUP(G1665,Sku_Consolidated!A2:S957,19,FALSE)="VAM",VLOOKUP(E1665,Store_VAM!B2:L273,11, FALSE),VLOOKUP(E1665,Store_SRP!B2:L110,11, FALSE)))</f>
      </c>
      <c r="W1665">
        <f>VLOOKUP(G1665,Sku_Consolidated!A2:W957,11,FALSE)</f>
      </c>
      <c r="X1665">
        <f>VLOOKUP(G1665,Sku_Consolidated!A2:H957,8,FALSE)</f>
      </c>
      <c r="Y1665">
        <f>VLOOKUP(G1665,Sku_Consolidated!A2:I957,9,FALSE)</f>
      </c>
      <c r="Z1665" t="s">
        <v>38</v>
      </c>
      <c r="AA1665">
        <f>VLOOKUP(G1665,Sku_Consolidated!A2:E957,5,FALSE)</f>
      </c>
      <c r="AB1665">
        <f>IF(VLOOKUP(G1665,Sku_Consolidated!A2:S957,19,FALSE)="SHOWCASE", VLOOKUP(E1665,Store_Showcase!B2:N144,13, FALSE), IF(VLOOKUP(G1665,Sku_Consolidated!A2:S957,19,FALSE)="VAM",VLOOKUP(E1665,Store_VAM!B2:N273,13, FALSE),VLOOKUP(E1665,Store_SRP!B2:N110,13, FALSE)))</f>
      </c>
      <c r="AC1665">
        <f>IF(IFERROR(AB1665,TRUE)=TRUE, "-","OK")</f>
      </c>
      <c r="AD1665" s="8" t="s">
        <v>3248</v>
      </c>
      <c r="AE1665" s="8" t="s">
        <v>3249</v>
      </c>
      <c r="AF1665">
        <f>IF(IFERROR(VLOOKUP(E1665,Store_Showcase!B2:H144,{5}, FALSE), TRUE)=TRUE, IF(IFERROR(VLOOKUP(E1665,Store_SRP!B2:H110,{5}, FALSE), TRUE)=TRUE,VLOOKUP(E1665,Store_VAM!B2:H273,{5}, FALSE),VLOOKUP(E1665,Store_SRP!B2:H110,{5}, FALSE)), VLOOKUP(E1665,Store_Showcase!B2:H144,{5}, FALSE))</f>
      </c>
      <c r="AG1665">
        <f>IF(IFERROR(VLOOKUP(E1665,Store_Showcase!B2:H144,{6}, FALSE), TRUE)=TRUE, IF(IFERROR(VLOOKUP(E1665,Store_SRP!B2:H110,{6}, FALSE), TRUE)=TRUE,VLOOKUP(E1665,Store_VAM!B2:H273,{6}, FALSE),VLOOKUP(E1665,Store_SRP!B2:H110,{6}, FALSE)), VLOOKUP(E1665,Store_Showcase!B2:H144,{6}, FALSE))</f>
      </c>
      <c r="AH1665">
        <f>VLOOKUP(G1665,Sku_Consolidated!A2:R957,18,FALSE)</f>
      </c>
      <c r="AI1665">
        <f>VLOOKUP(G1665,Sku_Consolidated!A2:S957,19,FALSE)</f>
      </c>
      <c r="AJ1665">
        <f>VLOOKUP(G1665,Sku_Consolidated!A2:T957,20,FALSE)</f>
      </c>
    </row>
    <row r="1666" spans="1:36" x14ac:dyDescent="0.25">
      <c r="A1666">
        <v>2024</v>
      </c>
      <c r="B1666" t="s">
        <v>31</v>
      </c>
      <c r="C1666" t="s">
        <v>32</v>
      </c>
      <c r="D1666" t="s">
        <v>33</v>
      </c>
      <c r="E1666">
        <v>742</v>
      </c>
      <c r="F1666">
        <f>IF(IFERROR(VLOOKUP(E1666,Store_Showcase!B2:H144,{2}, FALSE), TRUE)=TRUE, IF(IFERROR(VLOOKUP(E1666,Store_SRP!B2:H110,{2}, FALSE), TRUE)=TRUE,VLOOKUP(E1666,Store_VAM!B2:H273,{2}, FALSE),VLOOKUP(E1666,Store_SRP!B2:H110,{2}, FALSE)), VLOOKUP(E1666,Store_Showcase!B2:H144,{2}, FALSE))</f>
      </c>
      <c r="G1666">
        <v>662375</v>
      </c>
      <c r="H1666" t="s">
        <v>1376</v>
      </c>
      <c r="I1666" s="8" t="s">
        <v>2627</v>
      </c>
      <c r="J1666" t="s">
        <v>493</v>
      </c>
      <c r="K1666" s="8">
        <f>IF(J1666="PCK", I1666, 0)</f>
      </c>
      <c r="L1666" s="8">
        <f>IF(J1666="KLS", I1666, IF(J1666="PCK", I1666*VLOOKUP(G1666,Sku_Consolidated!A2:U957,21, FALSE),I1666*VLOOKUP(G1666,Sku_Consolidated!A2:U957,21, FALSE)))</f>
      </c>
      <c r="M1666" s="8">
        <f>IF(J1666="PCS", I1666, 0)</f>
      </c>
      <c r="N1666" s="8" t="s">
        <v>3247</v>
      </c>
      <c r="O1666" s="8">
        <f>N1666 * VLOOKUP(E1666&amp;VLOOKUP(G1666,Sku_Consolidated!A2:Q957,17,FALSE),Sku_CommRate!A2:E1002, 5, FALSE)</f>
      </c>
      <c r="P1666" s="8">
        <f>N1666 - O1666</f>
      </c>
      <c r="Q1666">
        <f>VLOOKUP(G1666,Sku_Consolidated!A2:G957,7, FALSE)</f>
      </c>
      <c r="R1666">
        <f>IF(IFERROR(VLOOKUP(E1666,Store_Showcase!B2:H144,7, FALSE), TRUE)=TRUE, IF(IFERROR(VLOOKUP(E1666,Store_SRP!B2:H110,7, FALSE), TRUE)=TRUE,VLOOKUP(E1666,Store_VAM!B2:H273,7, FALSE),VLOOKUP(E1666,Store_SRP!B2:H110,7, FALSE)), VLOOKUP(E1666,Store_Showcase!B2:H144,7, FALSE))</f>
      </c>
      <c r="S1666">
        <f>IF(IFERROR(VLOOKUP(E1666,Store_Showcase!B2:I144,8, FALSE), TRUE)=TRUE, IF(IFERROR(VLOOKUP(E1666,Store_SRP!B2:I110,8, FALSE), TRUE)=TRUE,VLOOKUP(E1666,Store_VAM!B2:I273,8, FALSE),VLOOKUP(E1666,Store_SRP!B2:I110,8, FALSE)), VLOOKUP(E1666,Store_Showcase!B2:I144,8, FALSE))</f>
      </c>
      <c r="T1666">
        <f>VLOOKUP(G1666,Sku_Consolidated!A2:R957,18,FALSE)</f>
      </c>
      <c r="U1666">
        <v>4806532531601</v>
      </c>
      <c r="V1666">
        <f>IF(VLOOKUP(G1666,Sku_Consolidated!A2:S957,19,FALSE)="SHOWCASE", VLOOKUP(E1666,Store_Showcase!B2:L144,11, FALSE), IF(VLOOKUP(G1666,Sku_Consolidated!A2:S957,19,FALSE)="VAM",VLOOKUP(E1666,Store_VAM!B2:L273,11, FALSE),VLOOKUP(E1666,Store_SRP!B2:L110,11, FALSE)))</f>
      </c>
      <c r="W1666">
        <f>VLOOKUP(G1666,Sku_Consolidated!A2:W957,11,FALSE)</f>
      </c>
      <c r="X1666">
        <f>VLOOKUP(G1666,Sku_Consolidated!A2:H957,8,FALSE)</f>
      </c>
      <c r="Y1666">
        <f>VLOOKUP(G1666,Sku_Consolidated!A2:I957,9,FALSE)</f>
      </c>
      <c r="Z1666" t="s">
        <v>38</v>
      </c>
      <c r="AA1666">
        <f>VLOOKUP(G1666,Sku_Consolidated!A2:E957,5,FALSE)</f>
      </c>
      <c r="AB1666">
        <f>IF(VLOOKUP(G1666,Sku_Consolidated!A2:S957,19,FALSE)="SHOWCASE", VLOOKUP(E1666,Store_Showcase!B2:N144,13, FALSE), IF(VLOOKUP(G1666,Sku_Consolidated!A2:S957,19,FALSE)="VAM",VLOOKUP(E1666,Store_VAM!B2:N273,13, FALSE),VLOOKUP(E1666,Store_SRP!B2:N110,13, FALSE)))</f>
      </c>
      <c r="AC1666">
        <f>IF(IFERROR(AB1666,TRUE)=TRUE, "-","OK")</f>
      </c>
      <c r="AD1666" s="8" t="s">
        <v>3248</v>
      </c>
      <c r="AE1666" s="8" t="s">
        <v>3249</v>
      </c>
      <c r="AF1666">
        <f>IF(IFERROR(VLOOKUP(E1666,Store_Showcase!B2:H144,{5}, FALSE), TRUE)=TRUE, IF(IFERROR(VLOOKUP(E1666,Store_SRP!B2:H110,{5}, FALSE), TRUE)=TRUE,VLOOKUP(E1666,Store_VAM!B2:H273,{5}, FALSE),VLOOKUP(E1666,Store_SRP!B2:H110,{5}, FALSE)), VLOOKUP(E1666,Store_Showcase!B2:H144,{5}, FALSE))</f>
      </c>
      <c r="AG1666">
        <f>IF(IFERROR(VLOOKUP(E1666,Store_Showcase!B2:H144,{6}, FALSE), TRUE)=TRUE, IF(IFERROR(VLOOKUP(E1666,Store_SRP!B2:H110,{6}, FALSE), TRUE)=TRUE,VLOOKUP(E1666,Store_VAM!B2:H273,{6}, FALSE),VLOOKUP(E1666,Store_SRP!B2:H110,{6}, FALSE)), VLOOKUP(E1666,Store_Showcase!B2:H144,{6}, FALSE))</f>
      </c>
      <c r="AH1666">
        <f>VLOOKUP(G1666,Sku_Consolidated!A2:R957,18,FALSE)</f>
      </c>
      <c r="AI1666">
        <f>VLOOKUP(G1666,Sku_Consolidated!A2:S957,19,FALSE)</f>
      </c>
      <c r="AJ1666">
        <f>VLOOKUP(G1666,Sku_Consolidated!A2:T957,20,FALSE)</f>
      </c>
    </row>
    <row r="1667" spans="1:36" x14ac:dyDescent="0.25">
      <c r="A1667">
        <v>2024</v>
      </c>
      <c r="B1667" t="s">
        <v>31</v>
      </c>
      <c r="C1667" t="s">
        <v>32</v>
      </c>
      <c r="D1667" t="s">
        <v>33</v>
      </c>
      <c r="E1667">
        <v>495</v>
      </c>
      <c r="F1667">
        <f>IF(IFERROR(VLOOKUP(E1667,Store_Showcase!B2:H144,{2}, FALSE), TRUE)=TRUE, IF(IFERROR(VLOOKUP(E1667,Store_SRP!B2:H110,{2}, FALSE), TRUE)=TRUE,VLOOKUP(E1667,Store_VAM!B2:H273,{2}, FALSE),VLOOKUP(E1667,Store_SRP!B2:H110,{2}, FALSE)), VLOOKUP(E1667,Store_Showcase!B2:H144,{2}, FALSE))</f>
      </c>
      <c r="G1667">
        <v>657353</v>
      </c>
      <c r="H1667" t="s">
        <v>779</v>
      </c>
      <c r="I1667" s="8" t="s">
        <v>2627</v>
      </c>
      <c r="J1667" t="s">
        <v>12</v>
      </c>
      <c r="K1667" s="8">
        <f>IF(J1667="PCK", I1667, 0)</f>
      </c>
      <c r="L1667" s="8">
        <f>IF(J1667="KLS", I1667, IF(J1667="PCK", I1667*VLOOKUP(G1667,Sku_Consolidated!A2:U957,21, FALSE),I1667*VLOOKUP(G1667,Sku_Consolidated!A2:U957,21, FALSE)))</f>
      </c>
      <c r="M1667" s="8">
        <f>IF(J1667="PCS", I1667, 0)</f>
      </c>
      <c r="N1667" s="8" t="s">
        <v>3247</v>
      </c>
      <c r="O1667" s="8">
        <f>N1667 * VLOOKUP(E1667&amp;VLOOKUP(G1667,Sku_Consolidated!A2:Q957,17,FALSE),Sku_CommRate!A2:E1002, 5, FALSE)</f>
      </c>
      <c r="P1667" s="8">
        <f>N1667 - O1667</f>
      </c>
      <c r="Q1667">
        <f>VLOOKUP(G1667,Sku_Consolidated!A2:G957,7, FALSE)</f>
      </c>
      <c r="R1667">
        <f>IF(IFERROR(VLOOKUP(E1667,Store_Showcase!B2:H144,7, FALSE), TRUE)=TRUE, IF(IFERROR(VLOOKUP(E1667,Store_SRP!B2:H110,7, FALSE), TRUE)=TRUE,VLOOKUP(E1667,Store_VAM!B2:H273,7, FALSE),VLOOKUP(E1667,Store_SRP!B2:H110,7, FALSE)), VLOOKUP(E1667,Store_Showcase!B2:H144,7, FALSE))</f>
      </c>
      <c r="S1667">
        <f>IF(IFERROR(VLOOKUP(E1667,Store_Showcase!B2:I144,8, FALSE), TRUE)=TRUE, IF(IFERROR(VLOOKUP(E1667,Store_SRP!B2:I110,8, FALSE), TRUE)=TRUE,VLOOKUP(E1667,Store_VAM!B2:I273,8, FALSE),VLOOKUP(E1667,Store_SRP!B2:I110,8, FALSE)), VLOOKUP(E1667,Store_Showcase!B2:I144,8, FALSE))</f>
      </c>
      <c r="T1667">
        <f>VLOOKUP(G1667,Sku_Consolidated!A2:R957,18,FALSE)</f>
      </c>
      <c r="U1667">
        <v>4806532531588</v>
      </c>
      <c r="V1667">
        <f>IF(VLOOKUP(G1667,Sku_Consolidated!A2:S957,19,FALSE)="SHOWCASE", VLOOKUP(E1667,Store_Showcase!B2:L144,11, FALSE), IF(VLOOKUP(G1667,Sku_Consolidated!A2:S957,19,FALSE)="VAM",VLOOKUP(E1667,Store_VAM!B2:L273,11, FALSE),VLOOKUP(E1667,Store_SRP!B2:L110,11, FALSE)))</f>
      </c>
      <c r="W1667">
        <f>VLOOKUP(G1667,Sku_Consolidated!A2:W957,11,FALSE)</f>
      </c>
      <c r="X1667">
        <f>VLOOKUP(G1667,Sku_Consolidated!A2:H957,8,FALSE)</f>
      </c>
      <c r="Y1667">
        <f>VLOOKUP(G1667,Sku_Consolidated!A2:I957,9,FALSE)</f>
      </c>
      <c r="Z1667" t="s">
        <v>38</v>
      </c>
      <c r="AA1667">
        <f>VLOOKUP(G1667,Sku_Consolidated!A2:E957,5,FALSE)</f>
      </c>
      <c r="AB1667">
        <f>IF(VLOOKUP(G1667,Sku_Consolidated!A2:S957,19,FALSE)="SHOWCASE", VLOOKUP(E1667,Store_Showcase!B2:N144,13, FALSE), IF(VLOOKUP(G1667,Sku_Consolidated!A2:S957,19,FALSE)="VAM",VLOOKUP(E1667,Store_VAM!B2:N273,13, FALSE),VLOOKUP(E1667,Store_SRP!B2:N110,13, FALSE)))</f>
      </c>
      <c r="AC1667">
        <f>IF(IFERROR(AB1667,TRUE)=TRUE, "-","OK")</f>
      </c>
      <c r="AD1667" s="8" t="s">
        <v>3248</v>
      </c>
      <c r="AE1667" s="8" t="s">
        <v>3249</v>
      </c>
      <c r="AF1667">
        <f>IF(IFERROR(VLOOKUP(E1667,Store_Showcase!B2:H144,{5}, FALSE), TRUE)=TRUE, IF(IFERROR(VLOOKUP(E1667,Store_SRP!B2:H110,{5}, FALSE), TRUE)=TRUE,VLOOKUP(E1667,Store_VAM!B2:H273,{5}, FALSE),VLOOKUP(E1667,Store_SRP!B2:H110,{5}, FALSE)), VLOOKUP(E1667,Store_Showcase!B2:H144,{5}, FALSE))</f>
      </c>
      <c r="AG1667">
        <f>IF(IFERROR(VLOOKUP(E1667,Store_Showcase!B2:H144,{6}, FALSE), TRUE)=TRUE, IF(IFERROR(VLOOKUP(E1667,Store_SRP!B2:H110,{6}, FALSE), TRUE)=TRUE,VLOOKUP(E1667,Store_VAM!B2:H273,{6}, FALSE),VLOOKUP(E1667,Store_SRP!B2:H110,{6}, FALSE)), VLOOKUP(E1667,Store_Showcase!B2:H144,{6}, FALSE))</f>
      </c>
      <c r="AH1667">
        <f>VLOOKUP(G1667,Sku_Consolidated!A2:R957,18,FALSE)</f>
      </c>
      <c r="AI1667">
        <f>VLOOKUP(G1667,Sku_Consolidated!A2:S957,19,FALSE)</f>
      </c>
      <c r="AJ1667">
        <f>VLOOKUP(G1667,Sku_Consolidated!A2:T957,20,FALSE)</f>
      </c>
    </row>
    <row r="1668" spans="1:36" x14ac:dyDescent="0.25">
      <c r="A1668">
        <v>2024</v>
      </c>
      <c r="B1668" t="s">
        <v>31</v>
      </c>
      <c r="C1668" t="s">
        <v>32</v>
      </c>
      <c r="D1668" t="s">
        <v>33</v>
      </c>
      <c r="E1668">
        <v>249</v>
      </c>
      <c r="F1668">
        <f>IF(IFERROR(VLOOKUP(E1668,Store_Showcase!B2:H144,{2}, FALSE), TRUE)=TRUE, IF(IFERROR(VLOOKUP(E1668,Store_SRP!B2:H110,{2}, FALSE), TRUE)=TRUE,VLOOKUP(E1668,Store_VAM!B2:H273,{2}, FALSE),VLOOKUP(E1668,Store_SRP!B2:H110,{2}, FALSE)), VLOOKUP(E1668,Store_Showcase!B2:H144,{2}, FALSE))</f>
      </c>
      <c r="G1668">
        <v>662375</v>
      </c>
      <c r="H1668" t="s">
        <v>1376</v>
      </c>
      <c r="I1668" s="8" t="s">
        <v>2627</v>
      </c>
      <c r="J1668" t="s">
        <v>493</v>
      </c>
      <c r="K1668" s="8">
        <f>IF(J1668="PCK", I1668, 0)</f>
      </c>
      <c r="L1668" s="8">
        <f>IF(J1668="KLS", I1668, IF(J1668="PCK", I1668*VLOOKUP(G1668,Sku_Consolidated!A2:U957,21, FALSE),I1668*VLOOKUP(G1668,Sku_Consolidated!A2:U957,21, FALSE)))</f>
      </c>
      <c r="M1668" s="8">
        <f>IF(J1668="PCS", I1668, 0)</f>
      </c>
      <c r="N1668" s="8" t="s">
        <v>3247</v>
      </c>
      <c r="O1668" s="8">
        <f>N1668 * VLOOKUP(E1668&amp;VLOOKUP(G1668,Sku_Consolidated!A2:Q957,17,FALSE),Sku_CommRate!A2:E1002, 5, FALSE)</f>
      </c>
      <c r="P1668" s="8">
        <f>N1668 - O1668</f>
      </c>
      <c r="Q1668">
        <f>VLOOKUP(G1668,Sku_Consolidated!A2:G957,7, FALSE)</f>
      </c>
      <c r="R1668">
        <f>IF(IFERROR(VLOOKUP(E1668,Store_Showcase!B2:H144,7, FALSE), TRUE)=TRUE, IF(IFERROR(VLOOKUP(E1668,Store_SRP!B2:H110,7, FALSE), TRUE)=TRUE,VLOOKUP(E1668,Store_VAM!B2:H273,7, FALSE),VLOOKUP(E1668,Store_SRP!B2:H110,7, FALSE)), VLOOKUP(E1668,Store_Showcase!B2:H144,7, FALSE))</f>
      </c>
      <c r="S1668">
        <f>IF(IFERROR(VLOOKUP(E1668,Store_Showcase!B2:I144,8, FALSE), TRUE)=TRUE, IF(IFERROR(VLOOKUP(E1668,Store_SRP!B2:I110,8, FALSE), TRUE)=TRUE,VLOOKUP(E1668,Store_VAM!B2:I273,8, FALSE),VLOOKUP(E1668,Store_SRP!B2:I110,8, FALSE)), VLOOKUP(E1668,Store_Showcase!B2:I144,8, FALSE))</f>
      </c>
      <c r="T1668">
        <f>VLOOKUP(G1668,Sku_Consolidated!A2:R957,18,FALSE)</f>
      </c>
      <c r="U1668">
        <v>4806532531601</v>
      </c>
      <c r="V1668">
        <f>IF(VLOOKUP(G1668,Sku_Consolidated!A2:S957,19,FALSE)="SHOWCASE", VLOOKUP(E1668,Store_Showcase!B2:L144,11, FALSE), IF(VLOOKUP(G1668,Sku_Consolidated!A2:S957,19,FALSE)="VAM",VLOOKUP(E1668,Store_VAM!B2:L273,11, FALSE),VLOOKUP(E1668,Store_SRP!B2:L110,11, FALSE)))</f>
      </c>
      <c r="W1668">
        <f>VLOOKUP(G1668,Sku_Consolidated!A2:W957,11,FALSE)</f>
      </c>
      <c r="X1668">
        <f>VLOOKUP(G1668,Sku_Consolidated!A2:H957,8,FALSE)</f>
      </c>
      <c r="Y1668">
        <f>VLOOKUP(G1668,Sku_Consolidated!A2:I957,9,FALSE)</f>
      </c>
      <c r="Z1668" t="s">
        <v>38</v>
      </c>
      <c r="AA1668">
        <f>VLOOKUP(G1668,Sku_Consolidated!A2:E957,5,FALSE)</f>
      </c>
      <c r="AB1668">
        <f>IF(VLOOKUP(G1668,Sku_Consolidated!A2:S957,19,FALSE)="SHOWCASE", VLOOKUP(E1668,Store_Showcase!B2:N144,13, FALSE), IF(VLOOKUP(G1668,Sku_Consolidated!A2:S957,19,FALSE)="VAM",VLOOKUP(E1668,Store_VAM!B2:N273,13, FALSE),VLOOKUP(E1668,Store_SRP!B2:N110,13, FALSE)))</f>
      </c>
      <c r="AC1668">
        <f>IF(IFERROR(AB1668,TRUE)=TRUE, "-","OK")</f>
      </c>
      <c r="AD1668" s="8" t="s">
        <v>3248</v>
      </c>
      <c r="AE1668" s="8" t="s">
        <v>3249</v>
      </c>
      <c r="AF1668">
        <f>IF(IFERROR(VLOOKUP(E1668,Store_Showcase!B2:H144,{5}, FALSE), TRUE)=TRUE, IF(IFERROR(VLOOKUP(E1668,Store_SRP!B2:H110,{5}, FALSE), TRUE)=TRUE,VLOOKUP(E1668,Store_VAM!B2:H273,{5}, FALSE),VLOOKUP(E1668,Store_SRP!B2:H110,{5}, FALSE)), VLOOKUP(E1668,Store_Showcase!B2:H144,{5}, FALSE))</f>
      </c>
      <c r="AG1668">
        <f>IF(IFERROR(VLOOKUP(E1668,Store_Showcase!B2:H144,{6}, FALSE), TRUE)=TRUE, IF(IFERROR(VLOOKUP(E1668,Store_SRP!B2:H110,{6}, FALSE), TRUE)=TRUE,VLOOKUP(E1668,Store_VAM!B2:H273,{6}, FALSE),VLOOKUP(E1668,Store_SRP!B2:H110,{6}, FALSE)), VLOOKUP(E1668,Store_Showcase!B2:H144,{6}, FALSE))</f>
      </c>
      <c r="AH1668">
        <f>VLOOKUP(G1668,Sku_Consolidated!A2:R957,18,FALSE)</f>
      </c>
      <c r="AI1668">
        <f>VLOOKUP(G1668,Sku_Consolidated!A2:S957,19,FALSE)</f>
      </c>
      <c r="AJ1668">
        <f>VLOOKUP(G1668,Sku_Consolidated!A2:T957,20,FALSE)</f>
      </c>
    </row>
    <row r="1669" spans="1:36" x14ac:dyDescent="0.25">
      <c r="A1669">
        <v>2024</v>
      </c>
      <c r="B1669" t="s">
        <v>31</v>
      </c>
      <c r="C1669" t="s">
        <v>32</v>
      </c>
      <c r="D1669" t="s">
        <v>33</v>
      </c>
      <c r="E1669">
        <v>718</v>
      </c>
      <c r="F1669">
        <f>IF(IFERROR(VLOOKUP(E1669,Store_Showcase!B2:H144,{2}, FALSE), TRUE)=TRUE, IF(IFERROR(VLOOKUP(E1669,Store_SRP!B2:H110,{2}, FALSE), TRUE)=TRUE,VLOOKUP(E1669,Store_VAM!B2:H273,{2}, FALSE),VLOOKUP(E1669,Store_SRP!B2:H110,{2}, FALSE)), VLOOKUP(E1669,Store_Showcase!B2:H144,{2}, FALSE))</f>
      </c>
      <c r="G1669">
        <v>662375</v>
      </c>
      <c r="H1669" t="s">
        <v>1376</v>
      </c>
      <c r="I1669" s="8" t="s">
        <v>2627</v>
      </c>
      <c r="J1669" t="s">
        <v>493</v>
      </c>
      <c r="K1669" s="8">
        <f>IF(J1669="PCK", I1669, 0)</f>
      </c>
      <c r="L1669" s="8">
        <f>IF(J1669="KLS", I1669, IF(J1669="PCK", I1669*VLOOKUP(G1669,Sku_Consolidated!A2:U957,21, FALSE),I1669*VLOOKUP(G1669,Sku_Consolidated!A2:U957,21, FALSE)))</f>
      </c>
      <c r="M1669" s="8">
        <f>IF(J1669="PCS", I1669, 0)</f>
      </c>
      <c r="N1669" s="8" t="s">
        <v>3247</v>
      </c>
      <c r="O1669" s="8">
        <f>N1669 * VLOOKUP(E1669&amp;VLOOKUP(G1669,Sku_Consolidated!A2:Q957,17,FALSE),Sku_CommRate!A2:E1002, 5, FALSE)</f>
      </c>
      <c r="P1669" s="8">
        <f>N1669 - O1669</f>
      </c>
      <c r="Q1669">
        <f>VLOOKUP(G1669,Sku_Consolidated!A2:G957,7, FALSE)</f>
      </c>
      <c r="R1669">
        <f>IF(IFERROR(VLOOKUP(E1669,Store_Showcase!B2:H144,7, FALSE), TRUE)=TRUE, IF(IFERROR(VLOOKUP(E1669,Store_SRP!B2:H110,7, FALSE), TRUE)=TRUE,VLOOKUP(E1669,Store_VAM!B2:H273,7, FALSE),VLOOKUP(E1669,Store_SRP!B2:H110,7, FALSE)), VLOOKUP(E1669,Store_Showcase!B2:H144,7, FALSE))</f>
      </c>
      <c r="S1669">
        <f>IF(IFERROR(VLOOKUP(E1669,Store_Showcase!B2:I144,8, FALSE), TRUE)=TRUE, IF(IFERROR(VLOOKUP(E1669,Store_SRP!B2:I110,8, FALSE), TRUE)=TRUE,VLOOKUP(E1669,Store_VAM!B2:I273,8, FALSE),VLOOKUP(E1669,Store_SRP!B2:I110,8, FALSE)), VLOOKUP(E1669,Store_Showcase!B2:I144,8, FALSE))</f>
      </c>
      <c r="T1669">
        <f>VLOOKUP(G1669,Sku_Consolidated!A2:R957,18,FALSE)</f>
      </c>
      <c r="U1669">
        <v>4806532531601</v>
      </c>
      <c r="V1669">
        <f>IF(VLOOKUP(G1669,Sku_Consolidated!A2:S957,19,FALSE)="SHOWCASE", VLOOKUP(E1669,Store_Showcase!B2:L144,11, FALSE), IF(VLOOKUP(G1669,Sku_Consolidated!A2:S957,19,FALSE)="VAM",VLOOKUP(E1669,Store_VAM!B2:L273,11, FALSE),VLOOKUP(E1669,Store_SRP!B2:L110,11, FALSE)))</f>
      </c>
      <c r="W1669">
        <f>VLOOKUP(G1669,Sku_Consolidated!A2:W957,11,FALSE)</f>
      </c>
      <c r="X1669">
        <f>VLOOKUP(G1669,Sku_Consolidated!A2:H957,8,FALSE)</f>
      </c>
      <c r="Y1669">
        <f>VLOOKUP(G1669,Sku_Consolidated!A2:I957,9,FALSE)</f>
      </c>
      <c r="Z1669" t="s">
        <v>38</v>
      </c>
      <c r="AA1669">
        <f>VLOOKUP(G1669,Sku_Consolidated!A2:E957,5,FALSE)</f>
      </c>
      <c r="AB1669">
        <f>IF(VLOOKUP(G1669,Sku_Consolidated!A2:S957,19,FALSE)="SHOWCASE", VLOOKUP(E1669,Store_Showcase!B2:N144,13, FALSE), IF(VLOOKUP(G1669,Sku_Consolidated!A2:S957,19,FALSE)="VAM",VLOOKUP(E1669,Store_VAM!B2:N273,13, FALSE),VLOOKUP(E1669,Store_SRP!B2:N110,13, FALSE)))</f>
      </c>
      <c r="AC1669">
        <f>IF(IFERROR(AB1669,TRUE)=TRUE, "-","OK")</f>
      </c>
      <c r="AD1669" s="8" t="s">
        <v>3248</v>
      </c>
      <c r="AE1669" s="8" t="s">
        <v>3249</v>
      </c>
      <c r="AF1669">
        <f>IF(IFERROR(VLOOKUP(E1669,Store_Showcase!B2:H144,{5}, FALSE), TRUE)=TRUE, IF(IFERROR(VLOOKUP(E1669,Store_SRP!B2:H110,{5}, FALSE), TRUE)=TRUE,VLOOKUP(E1669,Store_VAM!B2:H273,{5}, FALSE),VLOOKUP(E1669,Store_SRP!B2:H110,{5}, FALSE)), VLOOKUP(E1669,Store_Showcase!B2:H144,{5}, FALSE))</f>
      </c>
      <c r="AG1669">
        <f>IF(IFERROR(VLOOKUP(E1669,Store_Showcase!B2:H144,{6}, FALSE), TRUE)=TRUE, IF(IFERROR(VLOOKUP(E1669,Store_SRP!B2:H110,{6}, FALSE), TRUE)=TRUE,VLOOKUP(E1669,Store_VAM!B2:H273,{6}, FALSE),VLOOKUP(E1669,Store_SRP!B2:H110,{6}, FALSE)), VLOOKUP(E1669,Store_Showcase!B2:H144,{6}, FALSE))</f>
      </c>
      <c r="AH1669">
        <f>VLOOKUP(G1669,Sku_Consolidated!A2:R957,18,FALSE)</f>
      </c>
      <c r="AI1669">
        <f>VLOOKUP(G1669,Sku_Consolidated!A2:S957,19,FALSE)</f>
      </c>
      <c r="AJ1669">
        <f>VLOOKUP(G1669,Sku_Consolidated!A2:T957,20,FALSE)</f>
      </c>
    </row>
    <row r="1670" spans="1:36" x14ac:dyDescent="0.25">
      <c r="A1670">
        <v>2024</v>
      </c>
      <c r="B1670" t="s">
        <v>31</v>
      </c>
      <c r="C1670" t="s">
        <v>32</v>
      </c>
      <c r="D1670" t="s">
        <v>33</v>
      </c>
      <c r="E1670">
        <v>150</v>
      </c>
      <c r="F1670">
        <f>IF(IFERROR(VLOOKUP(E1670,Store_Showcase!B2:H144,{2}, FALSE), TRUE)=TRUE, IF(IFERROR(VLOOKUP(E1670,Store_SRP!B2:H110,{2}, FALSE), TRUE)=TRUE,VLOOKUP(E1670,Store_VAM!B2:H273,{2}, FALSE),VLOOKUP(E1670,Store_SRP!B2:H110,{2}, FALSE)), VLOOKUP(E1670,Store_Showcase!B2:H144,{2}, FALSE))</f>
      </c>
      <c r="G1670">
        <v>662375</v>
      </c>
      <c r="H1670" t="s">
        <v>1376</v>
      </c>
      <c r="I1670" s="8" t="s">
        <v>2627</v>
      </c>
      <c r="J1670" t="s">
        <v>493</v>
      </c>
      <c r="K1670" s="8">
        <f>IF(J1670="PCK", I1670, 0)</f>
      </c>
      <c r="L1670" s="8">
        <f>IF(J1670="KLS", I1670, IF(J1670="PCK", I1670*VLOOKUP(G1670,Sku_Consolidated!A2:U957,21, FALSE),I1670*VLOOKUP(G1670,Sku_Consolidated!A2:U957,21, FALSE)))</f>
      </c>
      <c r="M1670" s="8">
        <f>IF(J1670="PCS", I1670, 0)</f>
      </c>
      <c r="N1670" s="8" t="s">
        <v>3247</v>
      </c>
      <c r="O1670" s="8">
        <f>N1670 * VLOOKUP(E1670&amp;VLOOKUP(G1670,Sku_Consolidated!A2:Q957,17,FALSE),Sku_CommRate!A2:E1002, 5, FALSE)</f>
      </c>
      <c r="P1670" s="8">
        <f>N1670 - O1670</f>
      </c>
      <c r="Q1670">
        <f>VLOOKUP(G1670,Sku_Consolidated!A2:G957,7, FALSE)</f>
      </c>
      <c r="R1670">
        <f>IF(IFERROR(VLOOKUP(E1670,Store_Showcase!B2:H144,7, FALSE), TRUE)=TRUE, IF(IFERROR(VLOOKUP(E1670,Store_SRP!B2:H110,7, FALSE), TRUE)=TRUE,VLOOKUP(E1670,Store_VAM!B2:H273,7, FALSE),VLOOKUP(E1670,Store_SRP!B2:H110,7, FALSE)), VLOOKUP(E1670,Store_Showcase!B2:H144,7, FALSE))</f>
      </c>
      <c r="S1670">
        <f>IF(IFERROR(VLOOKUP(E1670,Store_Showcase!B2:I144,8, FALSE), TRUE)=TRUE, IF(IFERROR(VLOOKUP(E1670,Store_SRP!B2:I110,8, FALSE), TRUE)=TRUE,VLOOKUP(E1670,Store_VAM!B2:I273,8, FALSE),VLOOKUP(E1670,Store_SRP!B2:I110,8, FALSE)), VLOOKUP(E1670,Store_Showcase!B2:I144,8, FALSE))</f>
      </c>
      <c r="T1670">
        <f>VLOOKUP(G1670,Sku_Consolidated!A2:R957,18,FALSE)</f>
      </c>
      <c r="U1670">
        <v>4806532531601</v>
      </c>
      <c r="V1670">
        <f>IF(VLOOKUP(G1670,Sku_Consolidated!A2:S957,19,FALSE)="SHOWCASE", VLOOKUP(E1670,Store_Showcase!B2:L144,11, FALSE), IF(VLOOKUP(G1670,Sku_Consolidated!A2:S957,19,FALSE)="VAM",VLOOKUP(E1670,Store_VAM!B2:L273,11, FALSE),VLOOKUP(E1670,Store_SRP!B2:L110,11, FALSE)))</f>
      </c>
      <c r="W1670">
        <f>VLOOKUP(G1670,Sku_Consolidated!A2:W957,11,FALSE)</f>
      </c>
      <c r="X1670">
        <f>VLOOKUP(G1670,Sku_Consolidated!A2:H957,8,FALSE)</f>
      </c>
      <c r="Y1670">
        <f>VLOOKUP(G1670,Sku_Consolidated!A2:I957,9,FALSE)</f>
      </c>
      <c r="Z1670" t="s">
        <v>38</v>
      </c>
      <c r="AA1670">
        <f>VLOOKUP(G1670,Sku_Consolidated!A2:E957,5,FALSE)</f>
      </c>
      <c r="AB1670">
        <f>IF(VLOOKUP(G1670,Sku_Consolidated!A2:S957,19,FALSE)="SHOWCASE", VLOOKUP(E1670,Store_Showcase!B2:N144,13, FALSE), IF(VLOOKUP(G1670,Sku_Consolidated!A2:S957,19,FALSE)="VAM",VLOOKUP(E1670,Store_VAM!B2:N273,13, FALSE),VLOOKUP(E1670,Store_SRP!B2:N110,13, FALSE)))</f>
      </c>
      <c r="AC1670">
        <f>IF(IFERROR(AB1670,TRUE)=TRUE, "-","OK")</f>
      </c>
      <c r="AD1670" s="8" t="s">
        <v>3248</v>
      </c>
      <c r="AE1670" s="8" t="s">
        <v>3249</v>
      </c>
      <c r="AF1670">
        <f>IF(IFERROR(VLOOKUP(E1670,Store_Showcase!B2:H144,{5}, FALSE), TRUE)=TRUE, IF(IFERROR(VLOOKUP(E1670,Store_SRP!B2:H110,{5}, FALSE), TRUE)=TRUE,VLOOKUP(E1670,Store_VAM!B2:H273,{5}, FALSE),VLOOKUP(E1670,Store_SRP!B2:H110,{5}, FALSE)), VLOOKUP(E1670,Store_Showcase!B2:H144,{5}, FALSE))</f>
      </c>
      <c r="AG1670">
        <f>IF(IFERROR(VLOOKUP(E1670,Store_Showcase!B2:H144,{6}, FALSE), TRUE)=TRUE, IF(IFERROR(VLOOKUP(E1670,Store_SRP!B2:H110,{6}, FALSE), TRUE)=TRUE,VLOOKUP(E1670,Store_VAM!B2:H273,{6}, FALSE),VLOOKUP(E1670,Store_SRP!B2:H110,{6}, FALSE)), VLOOKUP(E1670,Store_Showcase!B2:H144,{6}, FALSE))</f>
      </c>
      <c r="AH1670">
        <f>VLOOKUP(G1670,Sku_Consolidated!A2:R957,18,FALSE)</f>
      </c>
      <c r="AI1670">
        <f>VLOOKUP(G1670,Sku_Consolidated!A2:S957,19,FALSE)</f>
      </c>
      <c r="AJ1670">
        <f>VLOOKUP(G1670,Sku_Consolidated!A2:T957,20,FALSE)</f>
      </c>
    </row>
    <row r="1671" spans="1:36" x14ac:dyDescent="0.25">
      <c r="A1671">
        <v>2024</v>
      </c>
      <c r="B1671" t="s">
        <v>31</v>
      </c>
      <c r="C1671" t="s">
        <v>32</v>
      </c>
      <c r="D1671" t="s">
        <v>33</v>
      </c>
      <c r="E1671">
        <v>114</v>
      </c>
      <c r="F1671">
        <f>IF(IFERROR(VLOOKUP(E1671,Store_Showcase!B2:H144,{2}, FALSE), TRUE)=TRUE, IF(IFERROR(VLOOKUP(E1671,Store_SRP!B2:H110,{2}, FALSE), TRUE)=TRUE,VLOOKUP(E1671,Store_VAM!B2:H273,{2}, FALSE),VLOOKUP(E1671,Store_SRP!B2:H110,{2}, FALSE)), VLOOKUP(E1671,Store_Showcase!B2:H144,{2}, FALSE))</f>
      </c>
      <c r="G1671">
        <v>662375</v>
      </c>
      <c r="H1671" t="s">
        <v>1376</v>
      </c>
      <c r="I1671" s="8" t="s">
        <v>2627</v>
      </c>
      <c r="J1671" t="s">
        <v>493</v>
      </c>
      <c r="K1671" s="8">
        <f>IF(J1671="PCK", I1671, 0)</f>
      </c>
      <c r="L1671" s="8">
        <f>IF(J1671="KLS", I1671, IF(J1671="PCK", I1671*VLOOKUP(G1671,Sku_Consolidated!A2:U957,21, FALSE),I1671*VLOOKUP(G1671,Sku_Consolidated!A2:U957,21, FALSE)))</f>
      </c>
      <c r="M1671" s="8">
        <f>IF(J1671="PCS", I1671, 0)</f>
      </c>
      <c r="N1671" s="8" t="s">
        <v>3247</v>
      </c>
      <c r="O1671" s="8">
        <f>N1671 * VLOOKUP(E1671&amp;VLOOKUP(G1671,Sku_Consolidated!A2:Q957,17,FALSE),Sku_CommRate!A2:E1002, 5, FALSE)</f>
      </c>
      <c r="P1671" s="8">
        <f>N1671 - O1671</f>
      </c>
      <c r="Q1671">
        <f>VLOOKUP(G1671,Sku_Consolidated!A2:G957,7, FALSE)</f>
      </c>
      <c r="R1671">
        <f>IF(IFERROR(VLOOKUP(E1671,Store_Showcase!B2:H144,7, FALSE), TRUE)=TRUE, IF(IFERROR(VLOOKUP(E1671,Store_SRP!B2:H110,7, FALSE), TRUE)=TRUE,VLOOKUP(E1671,Store_VAM!B2:H273,7, FALSE),VLOOKUP(E1671,Store_SRP!B2:H110,7, FALSE)), VLOOKUP(E1671,Store_Showcase!B2:H144,7, FALSE))</f>
      </c>
      <c r="S1671">
        <f>IF(IFERROR(VLOOKUP(E1671,Store_Showcase!B2:I144,8, FALSE), TRUE)=TRUE, IF(IFERROR(VLOOKUP(E1671,Store_SRP!B2:I110,8, FALSE), TRUE)=TRUE,VLOOKUP(E1671,Store_VAM!B2:I273,8, FALSE),VLOOKUP(E1671,Store_SRP!B2:I110,8, FALSE)), VLOOKUP(E1671,Store_Showcase!B2:I144,8, FALSE))</f>
      </c>
      <c r="T1671">
        <f>VLOOKUP(G1671,Sku_Consolidated!A2:R957,18,FALSE)</f>
      </c>
      <c r="U1671">
        <v>4806532531601</v>
      </c>
      <c r="V1671">
        <f>IF(VLOOKUP(G1671,Sku_Consolidated!A2:S957,19,FALSE)="SHOWCASE", VLOOKUP(E1671,Store_Showcase!B2:L144,11, FALSE), IF(VLOOKUP(G1671,Sku_Consolidated!A2:S957,19,FALSE)="VAM",VLOOKUP(E1671,Store_VAM!B2:L273,11, FALSE),VLOOKUP(E1671,Store_SRP!B2:L110,11, FALSE)))</f>
      </c>
      <c r="W1671">
        <f>VLOOKUP(G1671,Sku_Consolidated!A2:W957,11,FALSE)</f>
      </c>
      <c r="X1671">
        <f>VLOOKUP(G1671,Sku_Consolidated!A2:H957,8,FALSE)</f>
      </c>
      <c r="Y1671">
        <f>VLOOKUP(G1671,Sku_Consolidated!A2:I957,9,FALSE)</f>
      </c>
      <c r="Z1671" t="s">
        <v>38</v>
      </c>
      <c r="AA1671">
        <f>VLOOKUP(G1671,Sku_Consolidated!A2:E957,5,FALSE)</f>
      </c>
      <c r="AB1671">
        <f>IF(VLOOKUP(G1671,Sku_Consolidated!A2:S957,19,FALSE)="SHOWCASE", VLOOKUP(E1671,Store_Showcase!B2:N144,13, FALSE), IF(VLOOKUP(G1671,Sku_Consolidated!A2:S957,19,FALSE)="VAM",VLOOKUP(E1671,Store_VAM!B2:N273,13, FALSE),VLOOKUP(E1671,Store_SRP!B2:N110,13, FALSE)))</f>
      </c>
      <c r="AC1671">
        <f>IF(IFERROR(AB1671,TRUE)=TRUE, "-","OK")</f>
      </c>
      <c r="AD1671" s="8" t="s">
        <v>3248</v>
      </c>
      <c r="AE1671" s="8" t="s">
        <v>3249</v>
      </c>
      <c r="AF1671">
        <f>IF(IFERROR(VLOOKUP(E1671,Store_Showcase!B2:H144,{5}, FALSE), TRUE)=TRUE, IF(IFERROR(VLOOKUP(E1671,Store_SRP!B2:H110,{5}, FALSE), TRUE)=TRUE,VLOOKUP(E1671,Store_VAM!B2:H273,{5}, FALSE),VLOOKUP(E1671,Store_SRP!B2:H110,{5}, FALSE)), VLOOKUP(E1671,Store_Showcase!B2:H144,{5}, FALSE))</f>
      </c>
      <c r="AG1671">
        <f>IF(IFERROR(VLOOKUP(E1671,Store_Showcase!B2:H144,{6}, FALSE), TRUE)=TRUE, IF(IFERROR(VLOOKUP(E1671,Store_SRP!B2:H110,{6}, FALSE), TRUE)=TRUE,VLOOKUP(E1671,Store_VAM!B2:H273,{6}, FALSE),VLOOKUP(E1671,Store_SRP!B2:H110,{6}, FALSE)), VLOOKUP(E1671,Store_Showcase!B2:H144,{6}, FALSE))</f>
      </c>
      <c r="AH1671">
        <f>VLOOKUP(G1671,Sku_Consolidated!A2:R957,18,FALSE)</f>
      </c>
      <c r="AI1671">
        <f>VLOOKUP(G1671,Sku_Consolidated!A2:S957,19,FALSE)</f>
      </c>
      <c r="AJ1671">
        <f>VLOOKUP(G1671,Sku_Consolidated!A2:T957,20,FALSE)</f>
      </c>
    </row>
    <row r="1672" spans="1:36" x14ac:dyDescent="0.25">
      <c r="A1672">
        <v>2024</v>
      </c>
      <c r="B1672" t="s">
        <v>31</v>
      </c>
      <c r="C1672" t="s">
        <v>32</v>
      </c>
      <c r="D1672" t="s">
        <v>33</v>
      </c>
      <c r="E1672">
        <v>216</v>
      </c>
      <c r="F1672">
        <f>IF(IFERROR(VLOOKUP(E1672,Store_Showcase!B2:H144,{2}, FALSE), TRUE)=TRUE, IF(IFERROR(VLOOKUP(E1672,Store_SRP!B2:H110,{2}, FALSE), TRUE)=TRUE,VLOOKUP(E1672,Store_VAM!B2:H273,{2}, FALSE),VLOOKUP(E1672,Store_SRP!B2:H110,{2}, FALSE)), VLOOKUP(E1672,Store_Showcase!B2:H144,{2}, FALSE))</f>
      </c>
      <c r="G1672">
        <v>655311</v>
      </c>
      <c r="H1672" t="s">
        <v>119</v>
      </c>
      <c r="I1672" s="8" t="s">
        <v>3250</v>
      </c>
      <c r="J1672" t="s">
        <v>36</v>
      </c>
      <c r="K1672" s="8">
        <f>IF(J1672="PCK", I1672, 0)</f>
      </c>
      <c r="L1672" s="8">
        <f>IF(J1672="KLS", I1672, IF(J1672="PCK", I1672*VLOOKUP(G1672,Sku_Consolidated!A2:U957,21, FALSE),I1672*VLOOKUP(G1672,Sku_Consolidated!A2:U957,21, FALSE)))</f>
      </c>
      <c r="M1672" s="8">
        <f>IF(J1672="PCS", I1672, 0)</f>
      </c>
      <c r="N1672" s="8" t="s">
        <v>3251</v>
      </c>
      <c r="O1672" s="8">
        <f>N1672 * VLOOKUP(E1672&amp;VLOOKUP(G1672,Sku_Consolidated!A2:Q957,17,FALSE),Sku_CommRate!A2:E1002, 5, FALSE)</f>
      </c>
      <c r="P1672" s="8">
        <f>N1672 - O1672</f>
      </c>
      <c r="Q1672">
        <f>VLOOKUP(G1672,Sku_Consolidated!A2:G957,7, FALSE)</f>
      </c>
      <c r="R1672">
        <f>IF(IFERROR(VLOOKUP(E1672,Store_Showcase!B2:H144,7, FALSE), TRUE)=TRUE, IF(IFERROR(VLOOKUP(E1672,Store_SRP!B2:H110,7, FALSE), TRUE)=TRUE,VLOOKUP(E1672,Store_VAM!B2:H273,7, FALSE),VLOOKUP(E1672,Store_SRP!B2:H110,7, FALSE)), VLOOKUP(E1672,Store_Showcase!B2:H144,7, FALSE))</f>
      </c>
      <c r="S1672">
        <f>IF(IFERROR(VLOOKUP(E1672,Store_Showcase!B2:I144,8, FALSE), TRUE)=TRUE, IF(IFERROR(VLOOKUP(E1672,Store_SRP!B2:I110,8, FALSE), TRUE)=TRUE,VLOOKUP(E1672,Store_VAM!B2:I273,8, FALSE),VLOOKUP(E1672,Store_SRP!B2:I110,8, FALSE)), VLOOKUP(E1672,Store_Showcase!B2:I144,8, FALSE))</f>
      </c>
      <c r="T1672">
        <f>VLOOKUP(G1672,Sku_Consolidated!A2:R957,18,FALSE)</f>
      </c>
      <c r="U1672">
        <v>6237</v>
      </c>
      <c r="V1672">
        <f>IF(VLOOKUP(G1672,Sku_Consolidated!A2:S957,19,FALSE)="SHOWCASE", VLOOKUP(E1672,Store_Showcase!B2:L144,11, FALSE), IF(VLOOKUP(G1672,Sku_Consolidated!A2:S957,19,FALSE)="VAM",VLOOKUP(E1672,Store_VAM!B2:L273,11, FALSE),VLOOKUP(E1672,Store_SRP!B2:L110,11, FALSE)))</f>
      </c>
      <c r="W1672">
        <f>VLOOKUP(G1672,Sku_Consolidated!A2:W957,11,FALSE)</f>
      </c>
      <c r="X1672">
        <f>VLOOKUP(G1672,Sku_Consolidated!A2:H957,8,FALSE)</f>
      </c>
      <c r="Y1672">
        <f>VLOOKUP(G1672,Sku_Consolidated!A2:I957,9,FALSE)</f>
      </c>
      <c r="Z1672" t="s">
        <v>38</v>
      </c>
      <c r="AA1672">
        <f>VLOOKUP(G1672,Sku_Consolidated!A2:E957,5,FALSE)</f>
      </c>
      <c r="AB1672">
        <f>IF(VLOOKUP(G1672,Sku_Consolidated!A2:S957,19,FALSE)="SHOWCASE", VLOOKUP(E1672,Store_Showcase!B2:N144,13, FALSE), IF(VLOOKUP(G1672,Sku_Consolidated!A2:S957,19,FALSE)="VAM",VLOOKUP(E1672,Store_VAM!B2:N273,13, FALSE),VLOOKUP(E1672,Store_SRP!B2:N110,13, FALSE)))</f>
      </c>
      <c r="AC1672">
        <f>IF(IFERROR(AB1672,TRUE)=TRUE, "-","OK")</f>
      </c>
      <c r="AD1672" s="8" t="s">
        <v>3251</v>
      </c>
      <c r="AE1672" s="8" t="s">
        <v>39</v>
      </c>
      <c r="AF1672">
        <f>IF(IFERROR(VLOOKUP(E1672,Store_Showcase!B2:H144,{5}, FALSE), TRUE)=TRUE, IF(IFERROR(VLOOKUP(E1672,Store_SRP!B2:H110,{5}, FALSE), TRUE)=TRUE,VLOOKUP(E1672,Store_VAM!B2:H273,{5}, FALSE),VLOOKUP(E1672,Store_SRP!B2:H110,{5}, FALSE)), VLOOKUP(E1672,Store_Showcase!B2:H144,{5}, FALSE))</f>
      </c>
      <c r="AG1672">
        <f>IF(IFERROR(VLOOKUP(E1672,Store_Showcase!B2:H144,{6}, FALSE), TRUE)=TRUE, IF(IFERROR(VLOOKUP(E1672,Store_SRP!B2:H110,{6}, FALSE), TRUE)=TRUE,VLOOKUP(E1672,Store_VAM!B2:H273,{6}, FALSE),VLOOKUP(E1672,Store_SRP!B2:H110,{6}, FALSE)), VLOOKUP(E1672,Store_Showcase!B2:H144,{6}, FALSE))</f>
      </c>
      <c r="AH1672">
        <f>VLOOKUP(G1672,Sku_Consolidated!A2:R957,18,FALSE)</f>
      </c>
      <c r="AI1672">
        <f>VLOOKUP(G1672,Sku_Consolidated!A2:S957,19,FALSE)</f>
      </c>
      <c r="AJ1672">
        <f>VLOOKUP(G1672,Sku_Consolidated!A2:T957,20,FALSE)</f>
      </c>
    </row>
    <row r="1673" spans="1:36" x14ac:dyDescent="0.25">
      <c r="A1673">
        <v>2024</v>
      </c>
      <c r="B1673" t="s">
        <v>31</v>
      </c>
      <c r="C1673" t="s">
        <v>32</v>
      </c>
      <c r="D1673" t="s">
        <v>33</v>
      </c>
      <c r="E1673">
        <v>401</v>
      </c>
      <c r="F1673">
        <f>IF(IFERROR(VLOOKUP(E1673,Store_Showcase!B2:H144,{2}, FALSE), TRUE)=TRUE, IF(IFERROR(VLOOKUP(E1673,Store_SRP!B2:H110,{2}, FALSE), TRUE)=TRUE,VLOOKUP(E1673,Store_VAM!B2:H273,{2}, FALSE),VLOOKUP(E1673,Store_SRP!B2:H110,{2}, FALSE)), VLOOKUP(E1673,Store_Showcase!B2:H144,{2}, FALSE))</f>
      </c>
      <c r="G1673">
        <v>687771</v>
      </c>
      <c r="H1673" t="s">
        <v>1194</v>
      </c>
      <c r="I1673" s="8" t="s">
        <v>2627</v>
      </c>
      <c r="J1673" t="s">
        <v>493</v>
      </c>
      <c r="K1673" s="8">
        <f>IF(J1673="PCK", I1673, 0)</f>
      </c>
      <c r="L1673" s="8">
        <f>IF(J1673="KLS", I1673, IF(J1673="PCK", I1673*VLOOKUP(G1673,Sku_Consolidated!A2:U957,21, FALSE),I1673*VLOOKUP(G1673,Sku_Consolidated!A2:U957,21, FALSE)))</f>
      </c>
      <c r="M1673" s="8">
        <f>IF(J1673="PCS", I1673, 0)</f>
      </c>
      <c r="N1673" s="8" t="s">
        <v>3252</v>
      </c>
      <c r="O1673" s="8">
        <f>N1673 * VLOOKUP(E1673&amp;VLOOKUP(G1673,Sku_Consolidated!A2:Q957,17,FALSE),Sku_CommRate!A2:E1002, 5, FALSE)</f>
      </c>
      <c r="P1673" s="8">
        <f>N1673 - O1673</f>
      </c>
      <c r="Q1673">
        <f>VLOOKUP(G1673,Sku_Consolidated!A2:G957,7, FALSE)</f>
      </c>
      <c r="R1673">
        <f>IF(IFERROR(VLOOKUP(E1673,Store_Showcase!B2:H144,7, FALSE), TRUE)=TRUE, IF(IFERROR(VLOOKUP(E1673,Store_SRP!B2:H110,7, FALSE), TRUE)=TRUE,VLOOKUP(E1673,Store_VAM!B2:H273,7, FALSE),VLOOKUP(E1673,Store_SRP!B2:H110,7, FALSE)), VLOOKUP(E1673,Store_Showcase!B2:H144,7, FALSE))</f>
      </c>
      <c r="S1673">
        <f>IF(IFERROR(VLOOKUP(E1673,Store_Showcase!B2:I144,8, FALSE), TRUE)=TRUE, IF(IFERROR(VLOOKUP(E1673,Store_SRP!B2:I110,8, FALSE), TRUE)=TRUE,VLOOKUP(E1673,Store_VAM!B2:I273,8, FALSE),VLOOKUP(E1673,Store_SRP!B2:I110,8, FALSE)), VLOOKUP(E1673,Store_Showcase!B2:I144,8, FALSE))</f>
      </c>
      <c r="T1673">
        <f>VLOOKUP(G1673,Sku_Consolidated!A2:R957,18,FALSE)</f>
      </c>
      <c r="U1673">
        <v>4806532531533</v>
      </c>
      <c r="V1673">
        <f>IF(VLOOKUP(G1673,Sku_Consolidated!A2:S957,19,FALSE)="SHOWCASE", VLOOKUP(E1673,Store_Showcase!B2:L144,11, FALSE), IF(VLOOKUP(G1673,Sku_Consolidated!A2:S957,19,FALSE)="VAM",VLOOKUP(E1673,Store_VAM!B2:L273,11, FALSE),VLOOKUP(E1673,Store_SRP!B2:L110,11, FALSE)))</f>
      </c>
      <c r="W1673">
        <f>VLOOKUP(G1673,Sku_Consolidated!A2:W957,11,FALSE)</f>
      </c>
      <c r="X1673">
        <f>VLOOKUP(G1673,Sku_Consolidated!A2:H957,8,FALSE)</f>
      </c>
      <c r="Y1673">
        <f>VLOOKUP(G1673,Sku_Consolidated!A2:I957,9,FALSE)</f>
      </c>
      <c r="Z1673" t="s">
        <v>38</v>
      </c>
      <c r="AA1673">
        <f>VLOOKUP(G1673,Sku_Consolidated!A2:E957,5,FALSE)</f>
      </c>
      <c r="AB1673">
        <f>IF(VLOOKUP(G1673,Sku_Consolidated!A2:S957,19,FALSE)="SHOWCASE", VLOOKUP(E1673,Store_Showcase!B2:N144,13, FALSE), IF(VLOOKUP(G1673,Sku_Consolidated!A2:S957,19,FALSE)="VAM",VLOOKUP(E1673,Store_VAM!B2:N273,13, FALSE),VLOOKUP(E1673,Store_SRP!B2:N110,13, FALSE)))</f>
      </c>
      <c r="AC1673">
        <f>IF(IFERROR(AB1673,TRUE)=TRUE, "-","OK")</f>
      </c>
      <c r="AD1673" s="8" t="s">
        <v>3253</v>
      </c>
      <c r="AE1673" s="8" t="s">
        <v>3254</v>
      </c>
      <c r="AF1673">
        <f>IF(IFERROR(VLOOKUP(E1673,Store_Showcase!B2:H144,{5}, FALSE), TRUE)=TRUE, IF(IFERROR(VLOOKUP(E1673,Store_SRP!B2:H110,{5}, FALSE), TRUE)=TRUE,VLOOKUP(E1673,Store_VAM!B2:H273,{5}, FALSE),VLOOKUP(E1673,Store_SRP!B2:H110,{5}, FALSE)), VLOOKUP(E1673,Store_Showcase!B2:H144,{5}, FALSE))</f>
      </c>
      <c r="AG1673">
        <f>IF(IFERROR(VLOOKUP(E1673,Store_Showcase!B2:H144,{6}, FALSE), TRUE)=TRUE, IF(IFERROR(VLOOKUP(E1673,Store_SRP!B2:H110,{6}, FALSE), TRUE)=TRUE,VLOOKUP(E1673,Store_VAM!B2:H273,{6}, FALSE),VLOOKUP(E1673,Store_SRP!B2:H110,{6}, FALSE)), VLOOKUP(E1673,Store_Showcase!B2:H144,{6}, FALSE))</f>
      </c>
      <c r="AH1673">
        <f>VLOOKUP(G1673,Sku_Consolidated!A2:R957,18,FALSE)</f>
      </c>
      <c r="AI1673">
        <f>VLOOKUP(G1673,Sku_Consolidated!A2:S957,19,FALSE)</f>
      </c>
      <c r="AJ1673">
        <f>VLOOKUP(G1673,Sku_Consolidated!A2:T957,20,FALSE)</f>
      </c>
    </row>
    <row r="1674" spans="1:36" x14ac:dyDescent="0.25">
      <c r="A1674">
        <v>2024</v>
      </c>
      <c r="B1674" t="s">
        <v>31</v>
      </c>
      <c r="C1674" t="s">
        <v>32</v>
      </c>
      <c r="D1674" t="s">
        <v>33</v>
      </c>
      <c r="E1674">
        <v>251</v>
      </c>
      <c r="F1674">
        <f>IF(IFERROR(VLOOKUP(E1674,Store_Showcase!B2:H144,{2}, FALSE), TRUE)=TRUE, IF(IFERROR(VLOOKUP(E1674,Store_SRP!B2:H110,{2}, FALSE), TRUE)=TRUE,VLOOKUP(E1674,Store_VAM!B2:H273,{2}, FALSE),VLOOKUP(E1674,Store_SRP!B2:H110,{2}, FALSE)), VLOOKUP(E1674,Store_Showcase!B2:H144,{2}, FALSE))</f>
      </c>
      <c r="G1674">
        <v>656323</v>
      </c>
      <c r="H1674" t="s">
        <v>2692</v>
      </c>
      <c r="I1674" s="8" t="s">
        <v>3255</v>
      </c>
      <c r="J1674" t="s">
        <v>36</v>
      </c>
      <c r="K1674" s="8">
        <f>IF(J1674="PCK", I1674, 0)</f>
      </c>
      <c r="L1674" s="8">
        <f>IF(J1674="KLS", I1674, IF(J1674="PCK", I1674*VLOOKUP(G1674,Sku_Consolidated!A2:U957,21, FALSE),I1674*VLOOKUP(G1674,Sku_Consolidated!A2:U957,21, FALSE)))</f>
      </c>
      <c r="M1674" s="8">
        <f>IF(J1674="PCS", I1674, 0)</f>
      </c>
      <c r="N1674" s="8" t="s">
        <v>3256</v>
      </c>
      <c r="O1674" s="8">
        <f>N1674 * VLOOKUP(E1674&amp;VLOOKUP(G1674,Sku_Consolidated!A2:Q957,17,FALSE),Sku_CommRate!A2:E1002, 5, FALSE)</f>
      </c>
      <c r="P1674" s="8">
        <f>N1674 - O1674</f>
      </c>
      <c r="Q1674">
        <f>VLOOKUP(G1674,Sku_Consolidated!A2:G957,7, FALSE)</f>
      </c>
      <c r="R1674">
        <f>IF(IFERROR(VLOOKUP(E1674,Store_Showcase!B2:H144,7, FALSE), TRUE)=TRUE, IF(IFERROR(VLOOKUP(E1674,Store_SRP!B2:H110,7, FALSE), TRUE)=TRUE,VLOOKUP(E1674,Store_VAM!B2:H273,7, FALSE),VLOOKUP(E1674,Store_SRP!B2:H110,7, FALSE)), VLOOKUP(E1674,Store_Showcase!B2:H144,7, FALSE))</f>
      </c>
      <c r="S1674">
        <f>IF(IFERROR(VLOOKUP(E1674,Store_Showcase!B2:I144,8, FALSE), TRUE)=TRUE, IF(IFERROR(VLOOKUP(E1674,Store_SRP!B2:I110,8, FALSE), TRUE)=TRUE,VLOOKUP(E1674,Store_VAM!B2:I273,8, FALSE),VLOOKUP(E1674,Store_SRP!B2:I110,8, FALSE)), VLOOKUP(E1674,Store_Showcase!B2:I144,8, FALSE))</f>
      </c>
      <c r="T1674">
        <f>VLOOKUP(G1674,Sku_Consolidated!A2:R957,18,FALSE)</f>
      </c>
      <c r="U1674">
        <v>6776</v>
      </c>
      <c r="V1674">
        <f>IF(VLOOKUP(G1674,Sku_Consolidated!A2:S957,19,FALSE)="SHOWCASE", VLOOKUP(E1674,Store_Showcase!B2:L144,11, FALSE), IF(VLOOKUP(G1674,Sku_Consolidated!A2:S957,19,FALSE)="VAM",VLOOKUP(E1674,Store_VAM!B2:L273,11, FALSE),VLOOKUP(E1674,Store_SRP!B2:L110,11, FALSE)))</f>
      </c>
      <c r="W1674">
        <f>VLOOKUP(G1674,Sku_Consolidated!A2:W957,11,FALSE)</f>
      </c>
      <c r="X1674">
        <f>VLOOKUP(G1674,Sku_Consolidated!A2:H957,8,FALSE)</f>
      </c>
      <c r="Y1674">
        <f>VLOOKUP(G1674,Sku_Consolidated!A2:I957,9,FALSE)</f>
      </c>
      <c r="Z1674" t="s">
        <v>38</v>
      </c>
      <c r="AA1674">
        <f>VLOOKUP(G1674,Sku_Consolidated!A2:E957,5,FALSE)</f>
      </c>
      <c r="AB1674">
        <f>IF(VLOOKUP(G1674,Sku_Consolidated!A2:S957,19,FALSE)="SHOWCASE", VLOOKUP(E1674,Store_Showcase!B2:N144,13, FALSE), IF(VLOOKUP(G1674,Sku_Consolidated!A2:S957,19,FALSE)="VAM",VLOOKUP(E1674,Store_VAM!B2:N273,13, FALSE),VLOOKUP(E1674,Store_SRP!B2:N110,13, FALSE)))</f>
      </c>
      <c r="AC1674">
        <f>IF(IFERROR(AB1674,TRUE)=TRUE, "-","OK")</f>
      </c>
      <c r="AD1674" s="8" t="s">
        <v>3257</v>
      </c>
      <c r="AE1674" s="8" t="s">
        <v>3258</v>
      </c>
      <c r="AF1674">
        <f>IF(IFERROR(VLOOKUP(E1674,Store_Showcase!B2:H144,{5}, FALSE), TRUE)=TRUE, IF(IFERROR(VLOOKUP(E1674,Store_SRP!B2:H110,{5}, FALSE), TRUE)=TRUE,VLOOKUP(E1674,Store_VAM!B2:H273,{5}, FALSE),VLOOKUP(E1674,Store_SRP!B2:H110,{5}, FALSE)), VLOOKUP(E1674,Store_Showcase!B2:H144,{5}, FALSE))</f>
      </c>
      <c r="AG1674">
        <f>IF(IFERROR(VLOOKUP(E1674,Store_Showcase!B2:H144,{6}, FALSE), TRUE)=TRUE, IF(IFERROR(VLOOKUP(E1674,Store_SRP!B2:H110,{6}, FALSE), TRUE)=TRUE,VLOOKUP(E1674,Store_VAM!B2:H273,{6}, FALSE),VLOOKUP(E1674,Store_SRP!B2:H110,{6}, FALSE)), VLOOKUP(E1674,Store_Showcase!B2:H144,{6}, FALSE))</f>
      </c>
      <c r="AH1674">
        <f>VLOOKUP(G1674,Sku_Consolidated!A2:R957,18,FALSE)</f>
      </c>
      <c r="AI1674">
        <f>VLOOKUP(G1674,Sku_Consolidated!A2:S957,19,FALSE)</f>
      </c>
      <c r="AJ1674">
        <f>VLOOKUP(G1674,Sku_Consolidated!A2:T957,20,FALSE)</f>
      </c>
    </row>
    <row r="1675" spans="1:36" x14ac:dyDescent="0.25">
      <c r="A1675">
        <v>2024</v>
      </c>
      <c r="B1675" t="s">
        <v>31</v>
      </c>
      <c r="C1675" t="s">
        <v>32</v>
      </c>
      <c r="D1675" t="s">
        <v>33</v>
      </c>
      <c r="E1675">
        <v>265</v>
      </c>
      <c r="F1675">
        <f>IF(IFERROR(VLOOKUP(E1675,Store_Showcase!B2:H144,{2}, FALSE), TRUE)=TRUE, IF(IFERROR(VLOOKUP(E1675,Store_SRP!B2:H110,{2}, FALSE), TRUE)=TRUE,VLOOKUP(E1675,Store_VAM!B2:H273,{2}, FALSE),VLOOKUP(E1675,Store_SRP!B2:H110,{2}, FALSE)), VLOOKUP(E1675,Store_Showcase!B2:H144,{2}, FALSE))</f>
      </c>
      <c r="G1675">
        <v>662375</v>
      </c>
      <c r="H1675" t="s">
        <v>1376</v>
      </c>
      <c r="I1675" s="8" t="s">
        <v>2627</v>
      </c>
      <c r="J1675" t="s">
        <v>493</v>
      </c>
      <c r="K1675" s="8">
        <f>IF(J1675="PCK", I1675, 0)</f>
      </c>
      <c r="L1675" s="8">
        <f>IF(J1675="KLS", I1675, IF(J1675="PCK", I1675*VLOOKUP(G1675,Sku_Consolidated!A2:U957,21, FALSE),I1675*VLOOKUP(G1675,Sku_Consolidated!A2:U957,21, FALSE)))</f>
      </c>
      <c r="M1675" s="8">
        <f>IF(J1675="PCS", I1675, 0)</f>
      </c>
      <c r="N1675" s="8" t="s">
        <v>3259</v>
      </c>
      <c r="O1675" s="8">
        <f>N1675 * VLOOKUP(E1675&amp;VLOOKUP(G1675,Sku_Consolidated!A2:Q957,17,FALSE),Sku_CommRate!A2:E1002, 5, FALSE)</f>
      </c>
      <c r="P1675" s="8">
        <f>N1675 - O1675</f>
      </c>
      <c r="Q1675">
        <f>VLOOKUP(G1675,Sku_Consolidated!A2:G957,7, FALSE)</f>
      </c>
      <c r="R1675">
        <f>IF(IFERROR(VLOOKUP(E1675,Store_Showcase!B2:H144,7, FALSE), TRUE)=TRUE, IF(IFERROR(VLOOKUP(E1675,Store_SRP!B2:H110,7, FALSE), TRUE)=TRUE,VLOOKUP(E1675,Store_VAM!B2:H273,7, FALSE),VLOOKUP(E1675,Store_SRP!B2:H110,7, FALSE)), VLOOKUP(E1675,Store_Showcase!B2:H144,7, FALSE))</f>
      </c>
      <c r="S1675">
        <f>IF(IFERROR(VLOOKUP(E1675,Store_Showcase!B2:I144,8, FALSE), TRUE)=TRUE, IF(IFERROR(VLOOKUP(E1675,Store_SRP!B2:I110,8, FALSE), TRUE)=TRUE,VLOOKUP(E1675,Store_VAM!B2:I273,8, FALSE),VLOOKUP(E1675,Store_SRP!B2:I110,8, FALSE)), VLOOKUP(E1675,Store_Showcase!B2:I144,8, FALSE))</f>
      </c>
      <c r="T1675">
        <f>VLOOKUP(G1675,Sku_Consolidated!A2:R957,18,FALSE)</f>
      </c>
      <c r="U1675">
        <v>4806532531601</v>
      </c>
      <c r="V1675">
        <f>IF(VLOOKUP(G1675,Sku_Consolidated!A2:S957,19,FALSE)="SHOWCASE", VLOOKUP(E1675,Store_Showcase!B2:L144,11, FALSE), IF(VLOOKUP(G1675,Sku_Consolidated!A2:S957,19,FALSE)="VAM",VLOOKUP(E1675,Store_VAM!B2:L273,11, FALSE),VLOOKUP(E1675,Store_SRP!B2:L110,11, FALSE)))</f>
      </c>
      <c r="W1675">
        <f>VLOOKUP(G1675,Sku_Consolidated!A2:W957,11,FALSE)</f>
      </c>
      <c r="X1675">
        <f>VLOOKUP(G1675,Sku_Consolidated!A2:H957,8,FALSE)</f>
      </c>
      <c r="Y1675">
        <f>VLOOKUP(G1675,Sku_Consolidated!A2:I957,9,FALSE)</f>
      </c>
      <c r="Z1675" t="s">
        <v>38</v>
      </c>
      <c r="AA1675">
        <f>VLOOKUP(G1675,Sku_Consolidated!A2:E957,5,FALSE)</f>
      </c>
      <c r="AB1675">
        <f>IF(VLOOKUP(G1675,Sku_Consolidated!A2:S957,19,FALSE)="SHOWCASE", VLOOKUP(E1675,Store_Showcase!B2:N144,13, FALSE), IF(VLOOKUP(G1675,Sku_Consolidated!A2:S957,19,FALSE)="VAM",VLOOKUP(E1675,Store_VAM!B2:N273,13, FALSE),VLOOKUP(E1675,Store_SRP!B2:N110,13, FALSE)))</f>
      </c>
      <c r="AC1675">
        <f>IF(IFERROR(AB1675,TRUE)=TRUE, "-","OK")</f>
      </c>
      <c r="AD1675" s="8" t="s">
        <v>3260</v>
      </c>
      <c r="AE1675" s="8" t="s">
        <v>3261</v>
      </c>
      <c r="AF1675">
        <f>IF(IFERROR(VLOOKUP(E1675,Store_Showcase!B2:H144,{5}, FALSE), TRUE)=TRUE, IF(IFERROR(VLOOKUP(E1675,Store_SRP!B2:H110,{5}, FALSE), TRUE)=TRUE,VLOOKUP(E1675,Store_VAM!B2:H273,{5}, FALSE),VLOOKUP(E1675,Store_SRP!B2:H110,{5}, FALSE)), VLOOKUP(E1675,Store_Showcase!B2:H144,{5}, FALSE))</f>
      </c>
      <c r="AG1675">
        <f>IF(IFERROR(VLOOKUP(E1675,Store_Showcase!B2:H144,{6}, FALSE), TRUE)=TRUE, IF(IFERROR(VLOOKUP(E1675,Store_SRP!B2:H110,{6}, FALSE), TRUE)=TRUE,VLOOKUP(E1675,Store_VAM!B2:H273,{6}, FALSE),VLOOKUP(E1675,Store_SRP!B2:H110,{6}, FALSE)), VLOOKUP(E1675,Store_Showcase!B2:H144,{6}, FALSE))</f>
      </c>
      <c r="AH1675">
        <f>VLOOKUP(G1675,Sku_Consolidated!A2:R957,18,FALSE)</f>
      </c>
      <c r="AI1675">
        <f>VLOOKUP(G1675,Sku_Consolidated!A2:S957,19,FALSE)</f>
      </c>
      <c r="AJ1675">
        <f>VLOOKUP(G1675,Sku_Consolidated!A2:T957,20,FALSE)</f>
      </c>
    </row>
    <row r="1676" spans="1:36" x14ac:dyDescent="0.25">
      <c r="A1676">
        <v>2024</v>
      </c>
      <c r="B1676" t="s">
        <v>31</v>
      </c>
      <c r="C1676" t="s">
        <v>32</v>
      </c>
      <c r="D1676" t="s">
        <v>33</v>
      </c>
      <c r="E1676">
        <v>151</v>
      </c>
      <c r="F1676">
        <f>IF(IFERROR(VLOOKUP(E1676,Store_Showcase!B2:H144,{2}, FALSE), TRUE)=TRUE, IF(IFERROR(VLOOKUP(E1676,Store_SRP!B2:H110,{2}, FALSE), TRUE)=TRUE,VLOOKUP(E1676,Store_VAM!B2:H273,{2}, FALSE),VLOOKUP(E1676,Store_SRP!B2:H110,{2}, FALSE)), VLOOKUP(E1676,Store_Showcase!B2:H144,{2}, FALSE))</f>
      </c>
      <c r="G1676">
        <v>662375</v>
      </c>
      <c r="H1676" t="s">
        <v>1376</v>
      </c>
      <c r="I1676" s="8" t="s">
        <v>2627</v>
      </c>
      <c r="J1676" t="s">
        <v>493</v>
      </c>
      <c r="K1676" s="8">
        <f>IF(J1676="PCK", I1676, 0)</f>
      </c>
      <c r="L1676" s="8">
        <f>IF(J1676="KLS", I1676, IF(J1676="PCK", I1676*VLOOKUP(G1676,Sku_Consolidated!A2:U957,21, FALSE),I1676*VLOOKUP(G1676,Sku_Consolidated!A2:U957,21, FALSE)))</f>
      </c>
      <c r="M1676" s="8">
        <f>IF(J1676="PCS", I1676, 0)</f>
      </c>
      <c r="N1676" s="8" t="s">
        <v>3259</v>
      </c>
      <c r="O1676" s="8">
        <f>N1676 * VLOOKUP(E1676&amp;VLOOKUP(G1676,Sku_Consolidated!A2:Q957,17,FALSE),Sku_CommRate!A2:E1002, 5, FALSE)</f>
      </c>
      <c r="P1676" s="8">
        <f>N1676 - O1676</f>
      </c>
      <c r="Q1676">
        <f>VLOOKUP(G1676,Sku_Consolidated!A2:G957,7, FALSE)</f>
      </c>
      <c r="R1676">
        <f>IF(IFERROR(VLOOKUP(E1676,Store_Showcase!B2:H144,7, FALSE), TRUE)=TRUE, IF(IFERROR(VLOOKUP(E1676,Store_SRP!B2:H110,7, FALSE), TRUE)=TRUE,VLOOKUP(E1676,Store_VAM!B2:H273,7, FALSE),VLOOKUP(E1676,Store_SRP!B2:H110,7, FALSE)), VLOOKUP(E1676,Store_Showcase!B2:H144,7, FALSE))</f>
      </c>
      <c r="S1676">
        <f>IF(IFERROR(VLOOKUP(E1676,Store_Showcase!B2:I144,8, FALSE), TRUE)=TRUE, IF(IFERROR(VLOOKUP(E1676,Store_SRP!B2:I110,8, FALSE), TRUE)=TRUE,VLOOKUP(E1676,Store_VAM!B2:I273,8, FALSE),VLOOKUP(E1676,Store_SRP!B2:I110,8, FALSE)), VLOOKUP(E1676,Store_Showcase!B2:I144,8, FALSE))</f>
      </c>
      <c r="T1676">
        <f>VLOOKUP(G1676,Sku_Consolidated!A2:R957,18,FALSE)</f>
      </c>
      <c r="U1676">
        <v>4806532531601</v>
      </c>
      <c r="V1676">
        <f>IF(VLOOKUP(G1676,Sku_Consolidated!A2:S957,19,FALSE)="SHOWCASE", VLOOKUP(E1676,Store_Showcase!B2:L144,11, FALSE), IF(VLOOKUP(G1676,Sku_Consolidated!A2:S957,19,FALSE)="VAM",VLOOKUP(E1676,Store_VAM!B2:L273,11, FALSE),VLOOKUP(E1676,Store_SRP!B2:L110,11, FALSE)))</f>
      </c>
      <c r="W1676">
        <f>VLOOKUP(G1676,Sku_Consolidated!A2:W957,11,FALSE)</f>
      </c>
      <c r="X1676">
        <f>VLOOKUP(G1676,Sku_Consolidated!A2:H957,8,FALSE)</f>
      </c>
      <c r="Y1676">
        <f>VLOOKUP(G1676,Sku_Consolidated!A2:I957,9,FALSE)</f>
      </c>
      <c r="Z1676" t="s">
        <v>38</v>
      </c>
      <c r="AA1676">
        <f>VLOOKUP(G1676,Sku_Consolidated!A2:E957,5,FALSE)</f>
      </c>
      <c r="AB1676">
        <f>IF(VLOOKUP(G1676,Sku_Consolidated!A2:S957,19,FALSE)="SHOWCASE", VLOOKUP(E1676,Store_Showcase!B2:N144,13, FALSE), IF(VLOOKUP(G1676,Sku_Consolidated!A2:S957,19,FALSE)="VAM",VLOOKUP(E1676,Store_VAM!B2:N273,13, FALSE),VLOOKUP(E1676,Store_SRP!B2:N110,13, FALSE)))</f>
      </c>
      <c r="AC1676">
        <f>IF(IFERROR(AB1676,TRUE)=TRUE, "-","OK")</f>
      </c>
      <c r="AD1676" s="8" t="s">
        <v>3260</v>
      </c>
      <c r="AE1676" s="8" t="s">
        <v>3261</v>
      </c>
      <c r="AF1676">
        <f>IF(IFERROR(VLOOKUP(E1676,Store_Showcase!B2:H144,{5}, FALSE), TRUE)=TRUE, IF(IFERROR(VLOOKUP(E1676,Store_SRP!B2:H110,{5}, FALSE), TRUE)=TRUE,VLOOKUP(E1676,Store_VAM!B2:H273,{5}, FALSE),VLOOKUP(E1676,Store_SRP!B2:H110,{5}, FALSE)), VLOOKUP(E1676,Store_Showcase!B2:H144,{5}, FALSE))</f>
      </c>
      <c r="AG1676">
        <f>IF(IFERROR(VLOOKUP(E1676,Store_Showcase!B2:H144,{6}, FALSE), TRUE)=TRUE, IF(IFERROR(VLOOKUP(E1676,Store_SRP!B2:H110,{6}, FALSE), TRUE)=TRUE,VLOOKUP(E1676,Store_VAM!B2:H273,{6}, FALSE),VLOOKUP(E1676,Store_SRP!B2:H110,{6}, FALSE)), VLOOKUP(E1676,Store_Showcase!B2:H144,{6}, FALSE))</f>
      </c>
      <c r="AH1676">
        <f>VLOOKUP(G1676,Sku_Consolidated!A2:R957,18,FALSE)</f>
      </c>
      <c r="AI1676">
        <f>VLOOKUP(G1676,Sku_Consolidated!A2:S957,19,FALSE)</f>
      </c>
      <c r="AJ1676">
        <f>VLOOKUP(G1676,Sku_Consolidated!A2:T957,20,FALSE)</f>
      </c>
    </row>
    <row r="1677" spans="1:36" x14ac:dyDescent="0.25">
      <c r="A1677">
        <v>2024</v>
      </c>
      <c r="B1677" t="s">
        <v>31</v>
      </c>
      <c r="C1677" t="s">
        <v>32</v>
      </c>
      <c r="D1677" t="s">
        <v>33</v>
      </c>
      <c r="E1677">
        <v>727</v>
      </c>
      <c r="F1677">
        <f>IF(IFERROR(VLOOKUP(E1677,Store_Showcase!B2:H144,{2}, FALSE), TRUE)=TRUE, IF(IFERROR(VLOOKUP(E1677,Store_SRP!B2:H110,{2}, FALSE), TRUE)=TRUE,VLOOKUP(E1677,Store_VAM!B2:H273,{2}, FALSE),VLOOKUP(E1677,Store_SRP!B2:H110,{2}, FALSE)), VLOOKUP(E1677,Store_Showcase!B2:H144,{2}, FALSE))</f>
      </c>
      <c r="G1677">
        <v>662375</v>
      </c>
      <c r="H1677" t="s">
        <v>1376</v>
      </c>
      <c r="I1677" s="8" t="s">
        <v>2627</v>
      </c>
      <c r="J1677" t="s">
        <v>493</v>
      </c>
      <c r="K1677" s="8">
        <f>IF(J1677="PCK", I1677, 0)</f>
      </c>
      <c r="L1677" s="8">
        <f>IF(J1677="KLS", I1677, IF(J1677="PCK", I1677*VLOOKUP(G1677,Sku_Consolidated!A2:U957,21, FALSE),I1677*VLOOKUP(G1677,Sku_Consolidated!A2:U957,21, FALSE)))</f>
      </c>
      <c r="M1677" s="8">
        <f>IF(J1677="PCS", I1677, 0)</f>
      </c>
      <c r="N1677" s="8" t="s">
        <v>3259</v>
      </c>
      <c r="O1677" s="8">
        <f>N1677 * VLOOKUP(E1677&amp;VLOOKUP(G1677,Sku_Consolidated!A2:Q957,17,FALSE),Sku_CommRate!A2:E1002, 5, FALSE)</f>
      </c>
      <c r="P1677" s="8">
        <f>N1677 - O1677</f>
      </c>
      <c r="Q1677">
        <f>VLOOKUP(G1677,Sku_Consolidated!A2:G957,7, FALSE)</f>
      </c>
      <c r="R1677">
        <f>IF(IFERROR(VLOOKUP(E1677,Store_Showcase!B2:H144,7, FALSE), TRUE)=TRUE, IF(IFERROR(VLOOKUP(E1677,Store_SRP!B2:H110,7, FALSE), TRUE)=TRUE,VLOOKUP(E1677,Store_VAM!B2:H273,7, FALSE),VLOOKUP(E1677,Store_SRP!B2:H110,7, FALSE)), VLOOKUP(E1677,Store_Showcase!B2:H144,7, FALSE))</f>
      </c>
      <c r="S1677">
        <f>IF(IFERROR(VLOOKUP(E1677,Store_Showcase!B2:I144,8, FALSE), TRUE)=TRUE, IF(IFERROR(VLOOKUP(E1677,Store_SRP!B2:I110,8, FALSE), TRUE)=TRUE,VLOOKUP(E1677,Store_VAM!B2:I273,8, FALSE),VLOOKUP(E1677,Store_SRP!B2:I110,8, FALSE)), VLOOKUP(E1677,Store_Showcase!B2:I144,8, FALSE))</f>
      </c>
      <c r="T1677">
        <f>VLOOKUP(G1677,Sku_Consolidated!A2:R957,18,FALSE)</f>
      </c>
      <c r="U1677">
        <v>4806532531601</v>
      </c>
      <c r="V1677">
        <f>IF(VLOOKUP(G1677,Sku_Consolidated!A2:S957,19,FALSE)="SHOWCASE", VLOOKUP(E1677,Store_Showcase!B2:L144,11, FALSE), IF(VLOOKUP(G1677,Sku_Consolidated!A2:S957,19,FALSE)="VAM",VLOOKUP(E1677,Store_VAM!B2:L273,11, FALSE),VLOOKUP(E1677,Store_SRP!B2:L110,11, FALSE)))</f>
      </c>
      <c r="W1677">
        <f>VLOOKUP(G1677,Sku_Consolidated!A2:W957,11,FALSE)</f>
      </c>
      <c r="X1677">
        <f>VLOOKUP(G1677,Sku_Consolidated!A2:H957,8,FALSE)</f>
      </c>
      <c r="Y1677">
        <f>VLOOKUP(G1677,Sku_Consolidated!A2:I957,9,FALSE)</f>
      </c>
      <c r="Z1677" t="s">
        <v>38</v>
      </c>
      <c r="AA1677">
        <f>VLOOKUP(G1677,Sku_Consolidated!A2:E957,5,FALSE)</f>
      </c>
      <c r="AB1677">
        <f>IF(VLOOKUP(G1677,Sku_Consolidated!A2:S957,19,FALSE)="SHOWCASE", VLOOKUP(E1677,Store_Showcase!B2:N144,13, FALSE), IF(VLOOKUP(G1677,Sku_Consolidated!A2:S957,19,FALSE)="VAM",VLOOKUP(E1677,Store_VAM!B2:N273,13, FALSE),VLOOKUP(E1677,Store_SRP!B2:N110,13, FALSE)))</f>
      </c>
      <c r="AC1677">
        <f>IF(IFERROR(AB1677,TRUE)=TRUE, "-","OK")</f>
      </c>
      <c r="AD1677" s="8" t="s">
        <v>3260</v>
      </c>
      <c r="AE1677" s="8" t="s">
        <v>3261</v>
      </c>
      <c r="AF1677">
        <f>IF(IFERROR(VLOOKUP(E1677,Store_Showcase!B2:H144,{5}, FALSE), TRUE)=TRUE, IF(IFERROR(VLOOKUP(E1677,Store_SRP!B2:H110,{5}, FALSE), TRUE)=TRUE,VLOOKUP(E1677,Store_VAM!B2:H273,{5}, FALSE),VLOOKUP(E1677,Store_SRP!B2:H110,{5}, FALSE)), VLOOKUP(E1677,Store_Showcase!B2:H144,{5}, FALSE))</f>
      </c>
      <c r="AG1677">
        <f>IF(IFERROR(VLOOKUP(E1677,Store_Showcase!B2:H144,{6}, FALSE), TRUE)=TRUE, IF(IFERROR(VLOOKUP(E1677,Store_SRP!B2:H110,{6}, FALSE), TRUE)=TRUE,VLOOKUP(E1677,Store_VAM!B2:H273,{6}, FALSE),VLOOKUP(E1677,Store_SRP!B2:H110,{6}, FALSE)), VLOOKUP(E1677,Store_Showcase!B2:H144,{6}, FALSE))</f>
      </c>
      <c r="AH1677">
        <f>VLOOKUP(G1677,Sku_Consolidated!A2:R957,18,FALSE)</f>
      </c>
      <c r="AI1677">
        <f>VLOOKUP(G1677,Sku_Consolidated!A2:S957,19,FALSE)</f>
      </c>
      <c r="AJ1677">
        <f>VLOOKUP(G1677,Sku_Consolidated!A2:T957,20,FALSE)</f>
      </c>
    </row>
    <row r="1678" spans="1:36" x14ac:dyDescent="0.25">
      <c r="A1678">
        <v>2024</v>
      </c>
      <c r="B1678" t="s">
        <v>31</v>
      </c>
      <c r="C1678" t="s">
        <v>32</v>
      </c>
      <c r="D1678" t="s">
        <v>33</v>
      </c>
      <c r="E1678">
        <v>216</v>
      </c>
      <c r="F1678">
        <f>IF(IFERROR(VLOOKUP(E1678,Store_Showcase!B2:H144,{2}, FALSE), TRUE)=TRUE, IF(IFERROR(VLOOKUP(E1678,Store_SRP!B2:H110,{2}, FALSE), TRUE)=TRUE,VLOOKUP(E1678,Store_VAM!B2:H273,{2}, FALSE),VLOOKUP(E1678,Store_SRP!B2:H110,{2}, FALSE)), VLOOKUP(E1678,Store_Showcase!B2:H144,{2}, FALSE))</f>
      </c>
      <c r="G1678">
        <v>662375</v>
      </c>
      <c r="H1678" t="s">
        <v>1376</v>
      </c>
      <c r="I1678" s="8" t="s">
        <v>2627</v>
      </c>
      <c r="J1678" t="s">
        <v>493</v>
      </c>
      <c r="K1678" s="8">
        <f>IF(J1678="PCK", I1678, 0)</f>
      </c>
      <c r="L1678" s="8">
        <f>IF(J1678="KLS", I1678, IF(J1678="PCK", I1678*VLOOKUP(G1678,Sku_Consolidated!A2:U957,21, FALSE),I1678*VLOOKUP(G1678,Sku_Consolidated!A2:U957,21, FALSE)))</f>
      </c>
      <c r="M1678" s="8">
        <f>IF(J1678="PCS", I1678, 0)</f>
      </c>
      <c r="N1678" s="8" t="s">
        <v>3259</v>
      </c>
      <c r="O1678" s="8">
        <f>N1678 * VLOOKUP(E1678&amp;VLOOKUP(G1678,Sku_Consolidated!A2:Q957,17,FALSE),Sku_CommRate!A2:E1002, 5, FALSE)</f>
      </c>
      <c r="P1678" s="8">
        <f>N1678 - O1678</f>
      </c>
      <c r="Q1678">
        <f>VLOOKUP(G1678,Sku_Consolidated!A2:G957,7, FALSE)</f>
      </c>
      <c r="R1678">
        <f>IF(IFERROR(VLOOKUP(E1678,Store_Showcase!B2:H144,7, FALSE), TRUE)=TRUE, IF(IFERROR(VLOOKUP(E1678,Store_SRP!B2:H110,7, FALSE), TRUE)=TRUE,VLOOKUP(E1678,Store_VAM!B2:H273,7, FALSE),VLOOKUP(E1678,Store_SRP!B2:H110,7, FALSE)), VLOOKUP(E1678,Store_Showcase!B2:H144,7, FALSE))</f>
      </c>
      <c r="S1678">
        <f>IF(IFERROR(VLOOKUP(E1678,Store_Showcase!B2:I144,8, FALSE), TRUE)=TRUE, IF(IFERROR(VLOOKUP(E1678,Store_SRP!B2:I110,8, FALSE), TRUE)=TRUE,VLOOKUP(E1678,Store_VAM!B2:I273,8, FALSE),VLOOKUP(E1678,Store_SRP!B2:I110,8, FALSE)), VLOOKUP(E1678,Store_Showcase!B2:I144,8, FALSE))</f>
      </c>
      <c r="T1678">
        <f>VLOOKUP(G1678,Sku_Consolidated!A2:R957,18,FALSE)</f>
      </c>
      <c r="U1678">
        <v>4806532531601</v>
      </c>
      <c r="V1678">
        <f>IF(VLOOKUP(G1678,Sku_Consolidated!A2:S957,19,FALSE)="SHOWCASE", VLOOKUP(E1678,Store_Showcase!B2:L144,11, FALSE), IF(VLOOKUP(G1678,Sku_Consolidated!A2:S957,19,FALSE)="VAM",VLOOKUP(E1678,Store_VAM!B2:L273,11, FALSE),VLOOKUP(E1678,Store_SRP!B2:L110,11, FALSE)))</f>
      </c>
      <c r="W1678">
        <f>VLOOKUP(G1678,Sku_Consolidated!A2:W957,11,FALSE)</f>
      </c>
      <c r="X1678">
        <f>VLOOKUP(G1678,Sku_Consolidated!A2:H957,8,FALSE)</f>
      </c>
      <c r="Y1678">
        <f>VLOOKUP(G1678,Sku_Consolidated!A2:I957,9,FALSE)</f>
      </c>
      <c r="Z1678" t="s">
        <v>38</v>
      </c>
      <c r="AA1678">
        <f>VLOOKUP(G1678,Sku_Consolidated!A2:E957,5,FALSE)</f>
      </c>
      <c r="AB1678">
        <f>IF(VLOOKUP(G1678,Sku_Consolidated!A2:S957,19,FALSE)="SHOWCASE", VLOOKUP(E1678,Store_Showcase!B2:N144,13, FALSE), IF(VLOOKUP(G1678,Sku_Consolidated!A2:S957,19,FALSE)="VAM",VLOOKUP(E1678,Store_VAM!B2:N273,13, FALSE),VLOOKUP(E1678,Store_SRP!B2:N110,13, FALSE)))</f>
      </c>
      <c r="AC1678">
        <f>IF(IFERROR(AB1678,TRUE)=TRUE, "-","OK")</f>
      </c>
      <c r="AD1678" s="8" t="s">
        <v>3260</v>
      </c>
      <c r="AE1678" s="8" t="s">
        <v>3261</v>
      </c>
      <c r="AF1678">
        <f>IF(IFERROR(VLOOKUP(E1678,Store_Showcase!B2:H144,{5}, FALSE), TRUE)=TRUE, IF(IFERROR(VLOOKUP(E1678,Store_SRP!B2:H110,{5}, FALSE), TRUE)=TRUE,VLOOKUP(E1678,Store_VAM!B2:H273,{5}, FALSE),VLOOKUP(E1678,Store_SRP!B2:H110,{5}, FALSE)), VLOOKUP(E1678,Store_Showcase!B2:H144,{5}, FALSE))</f>
      </c>
      <c r="AG1678">
        <f>IF(IFERROR(VLOOKUP(E1678,Store_Showcase!B2:H144,{6}, FALSE), TRUE)=TRUE, IF(IFERROR(VLOOKUP(E1678,Store_SRP!B2:H110,{6}, FALSE), TRUE)=TRUE,VLOOKUP(E1678,Store_VAM!B2:H273,{6}, FALSE),VLOOKUP(E1678,Store_SRP!B2:H110,{6}, FALSE)), VLOOKUP(E1678,Store_Showcase!B2:H144,{6}, FALSE))</f>
      </c>
      <c r="AH1678">
        <f>VLOOKUP(G1678,Sku_Consolidated!A2:R957,18,FALSE)</f>
      </c>
      <c r="AI1678">
        <f>VLOOKUP(G1678,Sku_Consolidated!A2:S957,19,FALSE)</f>
      </c>
      <c r="AJ1678">
        <f>VLOOKUP(G1678,Sku_Consolidated!A2:T957,20,FALSE)</f>
      </c>
    </row>
    <row r="1679" spans="1:36" x14ac:dyDescent="0.25">
      <c r="A1679">
        <v>2024</v>
      </c>
      <c r="B1679" t="s">
        <v>31</v>
      </c>
      <c r="C1679" t="s">
        <v>32</v>
      </c>
      <c r="D1679" t="s">
        <v>33</v>
      </c>
      <c r="E1679">
        <v>804</v>
      </c>
      <c r="F1679">
        <f>IF(IFERROR(VLOOKUP(E1679,Store_Showcase!B2:H144,{2}, FALSE), TRUE)=TRUE, IF(IFERROR(VLOOKUP(E1679,Store_SRP!B2:H110,{2}, FALSE), TRUE)=TRUE,VLOOKUP(E1679,Store_VAM!B2:H273,{2}, FALSE),VLOOKUP(E1679,Store_SRP!B2:H110,{2}, FALSE)), VLOOKUP(E1679,Store_Showcase!B2:H144,{2}, FALSE))</f>
      </c>
      <c r="G1679">
        <v>665668</v>
      </c>
      <c r="H1679" t="s">
        <v>1250</v>
      </c>
      <c r="I1679" s="8" t="s">
        <v>3262</v>
      </c>
      <c r="J1679" t="s">
        <v>36</v>
      </c>
      <c r="K1679" s="8">
        <f>IF(J1679="PCK", I1679, 0)</f>
      </c>
      <c r="L1679" s="8">
        <f>IF(J1679="KLS", I1679, IF(J1679="PCK", I1679*VLOOKUP(G1679,Sku_Consolidated!A2:U957,21, FALSE),I1679*VLOOKUP(G1679,Sku_Consolidated!A2:U957,21, FALSE)))</f>
      </c>
      <c r="M1679" s="8">
        <f>IF(J1679="PCS", I1679, 0)</f>
      </c>
      <c r="N1679" s="8" t="s">
        <v>3263</v>
      </c>
      <c r="O1679" s="8">
        <f>N1679 * VLOOKUP(E1679&amp;VLOOKUP(G1679,Sku_Consolidated!A2:Q957,17,FALSE),Sku_CommRate!A2:E1002, 5, FALSE)</f>
      </c>
      <c r="P1679" s="8">
        <f>N1679 - O1679</f>
      </c>
      <c r="Q1679">
        <f>VLOOKUP(G1679,Sku_Consolidated!A2:G957,7, FALSE)</f>
      </c>
      <c r="R1679">
        <f>IF(IFERROR(VLOOKUP(E1679,Store_Showcase!B2:H144,7, FALSE), TRUE)=TRUE, IF(IFERROR(VLOOKUP(E1679,Store_SRP!B2:H110,7, FALSE), TRUE)=TRUE,VLOOKUP(E1679,Store_VAM!B2:H273,7, FALSE),VLOOKUP(E1679,Store_SRP!B2:H110,7, FALSE)), VLOOKUP(E1679,Store_Showcase!B2:H144,7, FALSE))</f>
      </c>
      <c r="S1679">
        <f>IF(IFERROR(VLOOKUP(E1679,Store_Showcase!B2:I144,8, FALSE), TRUE)=TRUE, IF(IFERROR(VLOOKUP(E1679,Store_SRP!B2:I110,8, FALSE), TRUE)=TRUE,VLOOKUP(E1679,Store_VAM!B2:I273,8, FALSE),VLOOKUP(E1679,Store_SRP!B2:I110,8, FALSE)), VLOOKUP(E1679,Store_Showcase!B2:I144,8, FALSE))</f>
      </c>
      <c r="T1679">
        <f>VLOOKUP(G1679,Sku_Consolidated!A2:R957,18,FALSE)</f>
      </c>
      <c r="U1679">
        <v>7839</v>
      </c>
      <c r="V1679">
        <f>IF(VLOOKUP(G1679,Sku_Consolidated!A2:S957,19,FALSE)="SHOWCASE", VLOOKUP(E1679,Store_Showcase!B2:L144,11, FALSE), IF(VLOOKUP(G1679,Sku_Consolidated!A2:S957,19,FALSE)="VAM",VLOOKUP(E1679,Store_VAM!B2:L273,11, FALSE),VLOOKUP(E1679,Store_SRP!B2:L110,11, FALSE)))</f>
      </c>
      <c r="W1679">
        <f>VLOOKUP(G1679,Sku_Consolidated!A2:W957,11,FALSE)</f>
      </c>
      <c r="X1679">
        <f>VLOOKUP(G1679,Sku_Consolidated!A2:H957,8,FALSE)</f>
      </c>
      <c r="Y1679">
        <f>VLOOKUP(G1679,Sku_Consolidated!A2:I957,9,FALSE)</f>
      </c>
      <c r="Z1679" t="s">
        <v>38</v>
      </c>
      <c r="AA1679">
        <f>VLOOKUP(G1679,Sku_Consolidated!A2:E957,5,FALSE)</f>
      </c>
      <c r="AB1679">
        <f>IF(VLOOKUP(G1679,Sku_Consolidated!A2:S957,19,FALSE)="SHOWCASE", VLOOKUP(E1679,Store_Showcase!B2:N144,13, FALSE), IF(VLOOKUP(G1679,Sku_Consolidated!A2:S957,19,FALSE)="VAM",VLOOKUP(E1679,Store_VAM!B2:N273,13, FALSE),VLOOKUP(E1679,Store_SRP!B2:N110,13, FALSE)))</f>
      </c>
      <c r="AC1679">
        <f>IF(IFERROR(AB1679,TRUE)=TRUE, "-","OK")</f>
      </c>
      <c r="AD1679" s="8" t="s">
        <v>3263</v>
      </c>
      <c r="AE1679" s="8" t="s">
        <v>39</v>
      </c>
      <c r="AF1679">
        <f>IF(IFERROR(VLOOKUP(E1679,Store_Showcase!B2:H144,{5}, FALSE), TRUE)=TRUE, IF(IFERROR(VLOOKUP(E1679,Store_SRP!B2:H110,{5}, FALSE), TRUE)=TRUE,VLOOKUP(E1679,Store_VAM!B2:H273,{5}, FALSE),VLOOKUP(E1679,Store_SRP!B2:H110,{5}, FALSE)), VLOOKUP(E1679,Store_Showcase!B2:H144,{5}, FALSE))</f>
      </c>
      <c r="AG1679">
        <f>IF(IFERROR(VLOOKUP(E1679,Store_Showcase!B2:H144,{6}, FALSE), TRUE)=TRUE, IF(IFERROR(VLOOKUP(E1679,Store_SRP!B2:H110,{6}, FALSE), TRUE)=TRUE,VLOOKUP(E1679,Store_VAM!B2:H273,{6}, FALSE),VLOOKUP(E1679,Store_SRP!B2:H110,{6}, FALSE)), VLOOKUP(E1679,Store_Showcase!B2:H144,{6}, FALSE))</f>
      </c>
      <c r="AH1679">
        <f>VLOOKUP(G1679,Sku_Consolidated!A2:R957,18,FALSE)</f>
      </c>
      <c r="AI1679">
        <f>VLOOKUP(G1679,Sku_Consolidated!A2:S957,19,FALSE)</f>
      </c>
      <c r="AJ1679">
        <f>VLOOKUP(G1679,Sku_Consolidated!A2:T957,20,FALSE)</f>
      </c>
    </row>
    <row r="1680" spans="1:36" x14ac:dyDescent="0.25">
      <c r="A1680">
        <v>2024</v>
      </c>
      <c r="B1680" t="s">
        <v>31</v>
      </c>
      <c r="C1680" t="s">
        <v>32</v>
      </c>
      <c r="D1680" t="s">
        <v>33</v>
      </c>
      <c r="E1680">
        <v>736</v>
      </c>
      <c r="F1680">
        <f>IF(IFERROR(VLOOKUP(E1680,Store_Showcase!B2:H144,{2}, FALSE), TRUE)=TRUE, IF(IFERROR(VLOOKUP(E1680,Store_SRP!B2:H110,{2}, FALSE), TRUE)=TRUE,VLOOKUP(E1680,Store_VAM!B2:H273,{2}, FALSE),VLOOKUP(E1680,Store_SRP!B2:H110,{2}, FALSE)), VLOOKUP(E1680,Store_Showcase!B2:H144,{2}, FALSE))</f>
      </c>
      <c r="G1680">
        <v>655319</v>
      </c>
      <c r="H1680" t="s">
        <v>246</v>
      </c>
      <c r="I1680" s="8" t="s">
        <v>3264</v>
      </c>
      <c r="J1680" t="s">
        <v>36</v>
      </c>
      <c r="K1680" s="8">
        <f>IF(J1680="PCK", I1680, 0)</f>
      </c>
      <c r="L1680" s="8">
        <f>IF(J1680="KLS", I1680, IF(J1680="PCK", I1680*VLOOKUP(G1680,Sku_Consolidated!A2:U957,21, FALSE),I1680*VLOOKUP(G1680,Sku_Consolidated!A2:U957,21, FALSE)))</f>
      </c>
      <c r="M1680" s="8">
        <f>IF(J1680="PCS", I1680, 0)</f>
      </c>
      <c r="N1680" s="8" t="s">
        <v>3265</v>
      </c>
      <c r="O1680" s="8">
        <f>N1680 * VLOOKUP(E1680&amp;VLOOKUP(G1680,Sku_Consolidated!A2:Q957,17,FALSE),Sku_CommRate!A2:E1002, 5, FALSE)</f>
      </c>
      <c r="P1680" s="8">
        <f>N1680 - O1680</f>
      </c>
      <c r="Q1680">
        <f>VLOOKUP(G1680,Sku_Consolidated!A2:G957,7, FALSE)</f>
      </c>
      <c r="R1680">
        <f>IF(IFERROR(VLOOKUP(E1680,Store_Showcase!B2:H144,7, FALSE), TRUE)=TRUE, IF(IFERROR(VLOOKUP(E1680,Store_SRP!B2:H110,7, FALSE), TRUE)=TRUE,VLOOKUP(E1680,Store_VAM!B2:H273,7, FALSE),VLOOKUP(E1680,Store_SRP!B2:H110,7, FALSE)), VLOOKUP(E1680,Store_Showcase!B2:H144,7, FALSE))</f>
      </c>
      <c r="S1680">
        <f>IF(IFERROR(VLOOKUP(E1680,Store_Showcase!B2:I144,8, FALSE), TRUE)=TRUE, IF(IFERROR(VLOOKUP(E1680,Store_SRP!B2:I110,8, FALSE), TRUE)=TRUE,VLOOKUP(E1680,Store_VAM!B2:I273,8, FALSE),VLOOKUP(E1680,Store_SRP!B2:I110,8, FALSE)), VLOOKUP(E1680,Store_Showcase!B2:I144,8, FALSE))</f>
      </c>
      <c r="T1680">
        <f>VLOOKUP(G1680,Sku_Consolidated!A2:R957,18,FALSE)</f>
      </c>
      <c r="U1680">
        <v>6244</v>
      </c>
      <c r="V1680">
        <f>IF(VLOOKUP(G1680,Sku_Consolidated!A2:S957,19,FALSE)="SHOWCASE", VLOOKUP(E1680,Store_Showcase!B2:L144,11, FALSE), IF(VLOOKUP(G1680,Sku_Consolidated!A2:S957,19,FALSE)="VAM",VLOOKUP(E1680,Store_VAM!B2:L273,11, FALSE),VLOOKUP(E1680,Store_SRP!B2:L110,11, FALSE)))</f>
      </c>
      <c r="W1680">
        <f>VLOOKUP(G1680,Sku_Consolidated!A2:W957,11,FALSE)</f>
      </c>
      <c r="X1680">
        <f>VLOOKUP(G1680,Sku_Consolidated!A2:H957,8,FALSE)</f>
      </c>
      <c r="Y1680">
        <f>VLOOKUP(G1680,Sku_Consolidated!A2:I957,9,FALSE)</f>
      </c>
      <c r="Z1680" t="s">
        <v>38</v>
      </c>
      <c r="AA1680">
        <f>VLOOKUP(G1680,Sku_Consolidated!A2:E957,5,FALSE)</f>
      </c>
      <c r="AB1680">
        <f>IF(VLOOKUP(G1680,Sku_Consolidated!A2:S957,19,FALSE)="SHOWCASE", VLOOKUP(E1680,Store_Showcase!B2:N144,13, FALSE), IF(VLOOKUP(G1680,Sku_Consolidated!A2:S957,19,FALSE)="VAM",VLOOKUP(E1680,Store_VAM!B2:N273,13, FALSE),VLOOKUP(E1680,Store_SRP!B2:N110,13, FALSE)))</f>
      </c>
      <c r="AC1680">
        <f>IF(IFERROR(AB1680,TRUE)=TRUE, "-","OK")</f>
      </c>
      <c r="AD1680" s="8" t="s">
        <v>3265</v>
      </c>
      <c r="AE1680" s="8" t="s">
        <v>39</v>
      </c>
      <c r="AF1680">
        <f>IF(IFERROR(VLOOKUP(E1680,Store_Showcase!B2:H144,{5}, FALSE), TRUE)=TRUE, IF(IFERROR(VLOOKUP(E1680,Store_SRP!B2:H110,{5}, FALSE), TRUE)=TRUE,VLOOKUP(E1680,Store_VAM!B2:H273,{5}, FALSE),VLOOKUP(E1680,Store_SRP!B2:H110,{5}, FALSE)), VLOOKUP(E1680,Store_Showcase!B2:H144,{5}, FALSE))</f>
      </c>
      <c r="AG1680">
        <f>IF(IFERROR(VLOOKUP(E1680,Store_Showcase!B2:H144,{6}, FALSE), TRUE)=TRUE, IF(IFERROR(VLOOKUP(E1680,Store_SRP!B2:H110,{6}, FALSE), TRUE)=TRUE,VLOOKUP(E1680,Store_VAM!B2:H273,{6}, FALSE),VLOOKUP(E1680,Store_SRP!B2:H110,{6}, FALSE)), VLOOKUP(E1680,Store_Showcase!B2:H144,{6}, FALSE))</f>
      </c>
      <c r="AH1680">
        <f>VLOOKUP(G1680,Sku_Consolidated!A2:R957,18,FALSE)</f>
      </c>
      <c r="AI1680">
        <f>VLOOKUP(G1680,Sku_Consolidated!A2:S957,19,FALSE)</f>
      </c>
      <c r="AJ1680">
        <f>VLOOKUP(G1680,Sku_Consolidated!A2:T957,20,FALSE)</f>
      </c>
    </row>
    <row r="1681" spans="1:36" x14ac:dyDescent="0.25">
      <c r="A1681">
        <v>2024</v>
      </c>
      <c r="B1681" t="s">
        <v>31</v>
      </c>
      <c r="C1681" t="s">
        <v>32</v>
      </c>
      <c r="D1681" t="s">
        <v>33</v>
      </c>
      <c r="E1681">
        <v>474</v>
      </c>
      <c r="F1681">
        <f>IF(IFERROR(VLOOKUP(E1681,Store_Showcase!B2:H144,{2}, FALSE), TRUE)=TRUE, IF(IFERROR(VLOOKUP(E1681,Store_SRP!B2:H110,{2}, FALSE), TRUE)=TRUE,VLOOKUP(E1681,Store_VAM!B2:H273,{2}, FALSE),VLOOKUP(E1681,Store_SRP!B2:H110,{2}, FALSE)), VLOOKUP(E1681,Store_Showcase!B2:H144,{2}, FALSE))</f>
      </c>
      <c r="G1681">
        <v>657353</v>
      </c>
      <c r="H1681" t="s">
        <v>779</v>
      </c>
      <c r="I1681" s="8" t="s">
        <v>2627</v>
      </c>
      <c r="J1681" t="s">
        <v>12</v>
      </c>
      <c r="K1681" s="8">
        <f>IF(J1681="PCK", I1681, 0)</f>
      </c>
      <c r="L1681" s="8">
        <f>IF(J1681="KLS", I1681, IF(J1681="PCK", I1681*VLOOKUP(G1681,Sku_Consolidated!A2:U957,21, FALSE),I1681*VLOOKUP(G1681,Sku_Consolidated!A2:U957,21, FALSE)))</f>
      </c>
      <c r="M1681" s="8">
        <f>IF(J1681="PCS", I1681, 0)</f>
      </c>
      <c r="N1681" s="8" t="s">
        <v>3266</v>
      </c>
      <c r="O1681" s="8">
        <f>N1681 * VLOOKUP(E1681&amp;VLOOKUP(G1681,Sku_Consolidated!A2:Q957,17,FALSE),Sku_CommRate!A2:E1002, 5, FALSE)</f>
      </c>
      <c r="P1681" s="8">
        <f>N1681 - O1681</f>
      </c>
      <c r="Q1681">
        <f>VLOOKUP(G1681,Sku_Consolidated!A2:G957,7, FALSE)</f>
      </c>
      <c r="R1681">
        <f>IF(IFERROR(VLOOKUP(E1681,Store_Showcase!B2:H144,7, FALSE), TRUE)=TRUE, IF(IFERROR(VLOOKUP(E1681,Store_SRP!B2:H110,7, FALSE), TRUE)=TRUE,VLOOKUP(E1681,Store_VAM!B2:H273,7, FALSE),VLOOKUP(E1681,Store_SRP!B2:H110,7, FALSE)), VLOOKUP(E1681,Store_Showcase!B2:H144,7, FALSE))</f>
      </c>
      <c r="S1681">
        <f>IF(IFERROR(VLOOKUP(E1681,Store_Showcase!B2:I144,8, FALSE), TRUE)=TRUE, IF(IFERROR(VLOOKUP(E1681,Store_SRP!B2:I110,8, FALSE), TRUE)=TRUE,VLOOKUP(E1681,Store_VAM!B2:I273,8, FALSE),VLOOKUP(E1681,Store_SRP!B2:I110,8, FALSE)), VLOOKUP(E1681,Store_Showcase!B2:I144,8, FALSE))</f>
      </c>
      <c r="T1681">
        <f>VLOOKUP(G1681,Sku_Consolidated!A2:R957,18,FALSE)</f>
      </c>
      <c r="U1681">
        <v>4806532531588</v>
      </c>
      <c r="V1681">
        <f>IF(VLOOKUP(G1681,Sku_Consolidated!A2:S957,19,FALSE)="SHOWCASE", VLOOKUP(E1681,Store_Showcase!B2:L144,11, FALSE), IF(VLOOKUP(G1681,Sku_Consolidated!A2:S957,19,FALSE)="VAM",VLOOKUP(E1681,Store_VAM!B2:L273,11, FALSE),VLOOKUP(E1681,Store_SRP!B2:L110,11, FALSE)))</f>
      </c>
      <c r="W1681">
        <f>VLOOKUP(G1681,Sku_Consolidated!A2:W957,11,FALSE)</f>
      </c>
      <c r="X1681">
        <f>VLOOKUP(G1681,Sku_Consolidated!A2:H957,8,FALSE)</f>
      </c>
      <c r="Y1681">
        <f>VLOOKUP(G1681,Sku_Consolidated!A2:I957,9,FALSE)</f>
      </c>
      <c r="Z1681" t="s">
        <v>38</v>
      </c>
      <c r="AA1681">
        <f>VLOOKUP(G1681,Sku_Consolidated!A2:E957,5,FALSE)</f>
      </c>
      <c r="AB1681">
        <f>IF(VLOOKUP(G1681,Sku_Consolidated!A2:S957,19,FALSE)="SHOWCASE", VLOOKUP(E1681,Store_Showcase!B2:N144,13, FALSE), IF(VLOOKUP(G1681,Sku_Consolidated!A2:S957,19,FALSE)="VAM",VLOOKUP(E1681,Store_VAM!B2:N273,13, FALSE),VLOOKUP(E1681,Store_SRP!B2:N110,13, FALSE)))</f>
      </c>
      <c r="AC1681">
        <f>IF(IFERROR(AB1681,TRUE)=TRUE, "-","OK")</f>
      </c>
      <c r="AD1681" s="8" t="s">
        <v>3267</v>
      </c>
      <c r="AE1681" s="8" t="s">
        <v>3268</v>
      </c>
      <c r="AF1681">
        <f>IF(IFERROR(VLOOKUP(E1681,Store_Showcase!B2:H144,{5}, FALSE), TRUE)=TRUE, IF(IFERROR(VLOOKUP(E1681,Store_SRP!B2:H110,{5}, FALSE), TRUE)=TRUE,VLOOKUP(E1681,Store_VAM!B2:H273,{5}, FALSE),VLOOKUP(E1681,Store_SRP!B2:H110,{5}, FALSE)), VLOOKUP(E1681,Store_Showcase!B2:H144,{5}, FALSE))</f>
      </c>
      <c r="AG1681">
        <f>IF(IFERROR(VLOOKUP(E1681,Store_Showcase!B2:H144,{6}, FALSE), TRUE)=TRUE, IF(IFERROR(VLOOKUP(E1681,Store_SRP!B2:H110,{6}, FALSE), TRUE)=TRUE,VLOOKUP(E1681,Store_VAM!B2:H273,{6}, FALSE),VLOOKUP(E1681,Store_SRP!B2:H110,{6}, FALSE)), VLOOKUP(E1681,Store_Showcase!B2:H144,{6}, FALSE))</f>
      </c>
      <c r="AH1681">
        <f>VLOOKUP(G1681,Sku_Consolidated!A2:R957,18,FALSE)</f>
      </c>
      <c r="AI1681">
        <f>VLOOKUP(G1681,Sku_Consolidated!A2:S957,19,FALSE)</f>
      </c>
      <c r="AJ1681">
        <f>VLOOKUP(G1681,Sku_Consolidated!A2:T957,20,FALSE)</f>
      </c>
    </row>
    <row r="1682" spans="1:36" x14ac:dyDescent="0.25">
      <c r="A1682">
        <v>2024</v>
      </c>
      <c r="B1682" t="s">
        <v>31</v>
      </c>
      <c r="C1682" t="s">
        <v>32</v>
      </c>
      <c r="D1682" t="s">
        <v>33</v>
      </c>
      <c r="E1682">
        <v>705</v>
      </c>
      <c r="F1682">
        <f>IF(IFERROR(VLOOKUP(E1682,Store_Showcase!B2:H144,{2}, FALSE), TRUE)=TRUE, IF(IFERROR(VLOOKUP(E1682,Store_SRP!B2:H110,{2}, FALSE), TRUE)=TRUE,VLOOKUP(E1682,Store_VAM!B2:H273,{2}, FALSE),VLOOKUP(E1682,Store_SRP!B2:H110,{2}, FALSE)), VLOOKUP(E1682,Store_Showcase!B2:H144,{2}, FALSE))</f>
      </c>
      <c r="G1682">
        <v>657353</v>
      </c>
      <c r="H1682" t="s">
        <v>779</v>
      </c>
      <c r="I1682" s="8" t="s">
        <v>2627</v>
      </c>
      <c r="J1682" t="s">
        <v>12</v>
      </c>
      <c r="K1682" s="8">
        <f>IF(J1682="PCK", I1682, 0)</f>
      </c>
      <c r="L1682" s="8">
        <f>IF(J1682="KLS", I1682, IF(J1682="PCK", I1682*VLOOKUP(G1682,Sku_Consolidated!A2:U957,21, FALSE),I1682*VLOOKUP(G1682,Sku_Consolidated!A2:U957,21, FALSE)))</f>
      </c>
      <c r="M1682" s="8">
        <f>IF(J1682="PCS", I1682, 0)</f>
      </c>
      <c r="N1682" s="8" t="s">
        <v>3266</v>
      </c>
      <c r="O1682" s="8">
        <f>N1682 * VLOOKUP(E1682&amp;VLOOKUP(G1682,Sku_Consolidated!A2:Q957,17,FALSE),Sku_CommRate!A2:E1002, 5, FALSE)</f>
      </c>
      <c r="P1682" s="8">
        <f>N1682 - O1682</f>
      </c>
      <c r="Q1682">
        <f>VLOOKUP(G1682,Sku_Consolidated!A2:G957,7, FALSE)</f>
      </c>
      <c r="R1682">
        <f>IF(IFERROR(VLOOKUP(E1682,Store_Showcase!B2:H144,7, FALSE), TRUE)=TRUE, IF(IFERROR(VLOOKUP(E1682,Store_SRP!B2:H110,7, FALSE), TRUE)=TRUE,VLOOKUP(E1682,Store_VAM!B2:H273,7, FALSE),VLOOKUP(E1682,Store_SRP!B2:H110,7, FALSE)), VLOOKUP(E1682,Store_Showcase!B2:H144,7, FALSE))</f>
      </c>
      <c r="S1682">
        <f>IF(IFERROR(VLOOKUP(E1682,Store_Showcase!B2:I144,8, FALSE), TRUE)=TRUE, IF(IFERROR(VLOOKUP(E1682,Store_SRP!B2:I110,8, FALSE), TRUE)=TRUE,VLOOKUP(E1682,Store_VAM!B2:I273,8, FALSE),VLOOKUP(E1682,Store_SRP!B2:I110,8, FALSE)), VLOOKUP(E1682,Store_Showcase!B2:I144,8, FALSE))</f>
      </c>
      <c r="T1682">
        <f>VLOOKUP(G1682,Sku_Consolidated!A2:R957,18,FALSE)</f>
      </c>
      <c r="U1682">
        <v>4806532531588</v>
      </c>
      <c r="V1682">
        <f>IF(VLOOKUP(G1682,Sku_Consolidated!A2:S957,19,FALSE)="SHOWCASE", VLOOKUP(E1682,Store_Showcase!B2:L144,11, FALSE), IF(VLOOKUP(G1682,Sku_Consolidated!A2:S957,19,FALSE)="VAM",VLOOKUP(E1682,Store_VAM!B2:L273,11, FALSE),VLOOKUP(E1682,Store_SRP!B2:L110,11, FALSE)))</f>
      </c>
      <c r="W1682">
        <f>VLOOKUP(G1682,Sku_Consolidated!A2:W957,11,FALSE)</f>
      </c>
      <c r="X1682">
        <f>VLOOKUP(G1682,Sku_Consolidated!A2:H957,8,FALSE)</f>
      </c>
      <c r="Y1682">
        <f>VLOOKUP(G1682,Sku_Consolidated!A2:I957,9,FALSE)</f>
      </c>
      <c r="Z1682" t="s">
        <v>38</v>
      </c>
      <c r="AA1682">
        <f>VLOOKUP(G1682,Sku_Consolidated!A2:E957,5,FALSE)</f>
      </c>
      <c r="AB1682">
        <f>IF(VLOOKUP(G1682,Sku_Consolidated!A2:S957,19,FALSE)="SHOWCASE", VLOOKUP(E1682,Store_Showcase!B2:N144,13, FALSE), IF(VLOOKUP(G1682,Sku_Consolidated!A2:S957,19,FALSE)="VAM",VLOOKUP(E1682,Store_VAM!B2:N273,13, FALSE),VLOOKUP(E1682,Store_SRP!B2:N110,13, FALSE)))</f>
      </c>
      <c r="AC1682">
        <f>IF(IFERROR(AB1682,TRUE)=TRUE, "-","OK")</f>
      </c>
      <c r="AD1682" s="8" t="s">
        <v>3267</v>
      </c>
      <c r="AE1682" s="8" t="s">
        <v>3268</v>
      </c>
      <c r="AF1682">
        <f>IF(IFERROR(VLOOKUP(E1682,Store_Showcase!B2:H144,{5}, FALSE), TRUE)=TRUE, IF(IFERROR(VLOOKUP(E1682,Store_SRP!B2:H110,{5}, FALSE), TRUE)=TRUE,VLOOKUP(E1682,Store_VAM!B2:H273,{5}, FALSE),VLOOKUP(E1682,Store_SRP!B2:H110,{5}, FALSE)), VLOOKUP(E1682,Store_Showcase!B2:H144,{5}, FALSE))</f>
      </c>
      <c r="AG1682">
        <f>IF(IFERROR(VLOOKUP(E1682,Store_Showcase!B2:H144,{6}, FALSE), TRUE)=TRUE, IF(IFERROR(VLOOKUP(E1682,Store_SRP!B2:H110,{6}, FALSE), TRUE)=TRUE,VLOOKUP(E1682,Store_VAM!B2:H273,{6}, FALSE),VLOOKUP(E1682,Store_SRP!B2:H110,{6}, FALSE)), VLOOKUP(E1682,Store_Showcase!B2:H144,{6}, FALSE))</f>
      </c>
      <c r="AH1682">
        <f>VLOOKUP(G1682,Sku_Consolidated!A2:R957,18,FALSE)</f>
      </c>
      <c r="AI1682">
        <f>VLOOKUP(G1682,Sku_Consolidated!A2:S957,19,FALSE)</f>
      </c>
      <c r="AJ1682">
        <f>VLOOKUP(G1682,Sku_Consolidated!A2:T957,20,FALSE)</f>
      </c>
    </row>
    <row r="1683" spans="1:36" x14ac:dyDescent="0.25">
      <c r="A1683">
        <v>2024</v>
      </c>
      <c r="B1683" t="s">
        <v>31</v>
      </c>
      <c r="C1683" t="s">
        <v>32</v>
      </c>
      <c r="D1683" t="s">
        <v>33</v>
      </c>
      <c r="E1683">
        <v>809</v>
      </c>
      <c r="F1683">
        <f>IF(IFERROR(VLOOKUP(E1683,Store_Showcase!B2:H144,{2}, FALSE), TRUE)=TRUE, IF(IFERROR(VLOOKUP(E1683,Store_SRP!B2:H110,{2}, FALSE), TRUE)=TRUE,VLOOKUP(E1683,Store_VAM!B2:H273,{2}, FALSE),VLOOKUP(E1683,Store_SRP!B2:H110,{2}, FALSE)), VLOOKUP(E1683,Store_Showcase!B2:H144,{2}, FALSE))</f>
      </c>
      <c r="G1683">
        <v>657353</v>
      </c>
      <c r="H1683" t="s">
        <v>779</v>
      </c>
      <c r="I1683" s="8" t="s">
        <v>2627</v>
      </c>
      <c r="J1683" t="s">
        <v>12</v>
      </c>
      <c r="K1683" s="8">
        <f>IF(J1683="PCK", I1683, 0)</f>
      </c>
      <c r="L1683" s="8">
        <f>IF(J1683="KLS", I1683, IF(J1683="PCK", I1683*VLOOKUP(G1683,Sku_Consolidated!A2:U957,21, FALSE),I1683*VLOOKUP(G1683,Sku_Consolidated!A2:U957,21, FALSE)))</f>
      </c>
      <c r="M1683" s="8">
        <f>IF(J1683="PCS", I1683, 0)</f>
      </c>
      <c r="N1683" s="8" t="s">
        <v>3266</v>
      </c>
      <c r="O1683" s="8">
        <f>N1683 * VLOOKUP(E1683&amp;VLOOKUP(G1683,Sku_Consolidated!A2:Q957,17,FALSE),Sku_CommRate!A2:E1002, 5, FALSE)</f>
      </c>
      <c r="P1683" s="8">
        <f>N1683 - O1683</f>
      </c>
      <c r="Q1683">
        <f>VLOOKUP(G1683,Sku_Consolidated!A2:G957,7, FALSE)</f>
      </c>
      <c r="R1683">
        <f>IF(IFERROR(VLOOKUP(E1683,Store_Showcase!B2:H144,7, FALSE), TRUE)=TRUE, IF(IFERROR(VLOOKUP(E1683,Store_SRP!B2:H110,7, FALSE), TRUE)=TRUE,VLOOKUP(E1683,Store_VAM!B2:H273,7, FALSE),VLOOKUP(E1683,Store_SRP!B2:H110,7, FALSE)), VLOOKUP(E1683,Store_Showcase!B2:H144,7, FALSE))</f>
      </c>
      <c r="S1683">
        <f>IF(IFERROR(VLOOKUP(E1683,Store_Showcase!B2:I144,8, FALSE), TRUE)=TRUE, IF(IFERROR(VLOOKUP(E1683,Store_SRP!B2:I110,8, FALSE), TRUE)=TRUE,VLOOKUP(E1683,Store_VAM!B2:I273,8, FALSE),VLOOKUP(E1683,Store_SRP!B2:I110,8, FALSE)), VLOOKUP(E1683,Store_Showcase!B2:I144,8, FALSE))</f>
      </c>
      <c r="T1683">
        <f>VLOOKUP(G1683,Sku_Consolidated!A2:R957,18,FALSE)</f>
      </c>
      <c r="U1683">
        <v>4806532531588</v>
      </c>
      <c r="V1683">
        <f>IF(VLOOKUP(G1683,Sku_Consolidated!A2:S957,19,FALSE)="SHOWCASE", VLOOKUP(E1683,Store_Showcase!B2:L144,11, FALSE), IF(VLOOKUP(G1683,Sku_Consolidated!A2:S957,19,FALSE)="VAM",VLOOKUP(E1683,Store_VAM!B2:L273,11, FALSE),VLOOKUP(E1683,Store_SRP!B2:L110,11, FALSE)))</f>
      </c>
      <c r="W1683">
        <f>VLOOKUP(G1683,Sku_Consolidated!A2:W957,11,FALSE)</f>
      </c>
      <c r="X1683">
        <f>VLOOKUP(G1683,Sku_Consolidated!A2:H957,8,FALSE)</f>
      </c>
      <c r="Y1683">
        <f>VLOOKUP(G1683,Sku_Consolidated!A2:I957,9,FALSE)</f>
      </c>
      <c r="Z1683" t="s">
        <v>38</v>
      </c>
      <c r="AA1683">
        <f>VLOOKUP(G1683,Sku_Consolidated!A2:E957,5,FALSE)</f>
      </c>
      <c r="AB1683">
        <f>IF(VLOOKUP(G1683,Sku_Consolidated!A2:S957,19,FALSE)="SHOWCASE", VLOOKUP(E1683,Store_Showcase!B2:N144,13, FALSE), IF(VLOOKUP(G1683,Sku_Consolidated!A2:S957,19,FALSE)="VAM",VLOOKUP(E1683,Store_VAM!B2:N273,13, FALSE),VLOOKUP(E1683,Store_SRP!B2:N110,13, FALSE)))</f>
      </c>
      <c r="AC1683">
        <f>IF(IFERROR(AB1683,TRUE)=TRUE, "-","OK")</f>
      </c>
      <c r="AD1683" s="8" t="s">
        <v>3267</v>
      </c>
      <c r="AE1683" s="8" t="s">
        <v>3268</v>
      </c>
      <c r="AF1683">
        <f>IF(IFERROR(VLOOKUP(E1683,Store_Showcase!B2:H144,{5}, FALSE), TRUE)=TRUE, IF(IFERROR(VLOOKUP(E1683,Store_SRP!B2:H110,{5}, FALSE), TRUE)=TRUE,VLOOKUP(E1683,Store_VAM!B2:H273,{5}, FALSE),VLOOKUP(E1683,Store_SRP!B2:H110,{5}, FALSE)), VLOOKUP(E1683,Store_Showcase!B2:H144,{5}, FALSE))</f>
      </c>
      <c r="AG1683">
        <f>IF(IFERROR(VLOOKUP(E1683,Store_Showcase!B2:H144,{6}, FALSE), TRUE)=TRUE, IF(IFERROR(VLOOKUP(E1683,Store_SRP!B2:H110,{6}, FALSE), TRUE)=TRUE,VLOOKUP(E1683,Store_VAM!B2:H273,{6}, FALSE),VLOOKUP(E1683,Store_SRP!B2:H110,{6}, FALSE)), VLOOKUP(E1683,Store_Showcase!B2:H144,{6}, FALSE))</f>
      </c>
      <c r="AH1683">
        <f>VLOOKUP(G1683,Sku_Consolidated!A2:R957,18,FALSE)</f>
      </c>
      <c r="AI1683">
        <f>VLOOKUP(G1683,Sku_Consolidated!A2:S957,19,FALSE)</f>
      </c>
      <c r="AJ1683">
        <f>VLOOKUP(G1683,Sku_Consolidated!A2:T957,20,FALSE)</f>
      </c>
    </row>
    <row r="1684" spans="1:36" x14ac:dyDescent="0.25">
      <c r="A1684">
        <v>2024</v>
      </c>
      <c r="B1684" t="s">
        <v>31</v>
      </c>
      <c r="C1684" t="s">
        <v>32</v>
      </c>
      <c r="D1684" t="s">
        <v>33</v>
      </c>
      <c r="E1684">
        <v>150</v>
      </c>
      <c r="F1684">
        <f>IF(IFERROR(VLOOKUP(E1684,Store_Showcase!B2:H144,{2}, FALSE), TRUE)=TRUE, IF(IFERROR(VLOOKUP(E1684,Store_SRP!B2:H110,{2}, FALSE), TRUE)=TRUE,VLOOKUP(E1684,Store_VAM!B2:H273,{2}, FALSE),VLOOKUP(E1684,Store_SRP!B2:H110,{2}, FALSE)), VLOOKUP(E1684,Store_Showcase!B2:H144,{2}, FALSE))</f>
      </c>
      <c r="G1684">
        <v>655534</v>
      </c>
      <c r="H1684" t="s">
        <v>257</v>
      </c>
      <c r="I1684" s="8" t="s">
        <v>3269</v>
      </c>
      <c r="J1684" t="s">
        <v>36</v>
      </c>
      <c r="K1684" s="8">
        <f>IF(J1684="PCK", I1684, 0)</f>
      </c>
      <c r="L1684" s="8">
        <f>IF(J1684="KLS", I1684, IF(J1684="PCK", I1684*VLOOKUP(G1684,Sku_Consolidated!A2:U957,21, FALSE),I1684*VLOOKUP(G1684,Sku_Consolidated!A2:U957,21, FALSE)))</f>
      </c>
      <c r="M1684" s="8">
        <f>IF(J1684="PCS", I1684, 0)</f>
      </c>
      <c r="N1684" s="8" t="s">
        <v>3270</v>
      </c>
      <c r="O1684" s="8">
        <f>N1684 * VLOOKUP(E1684&amp;VLOOKUP(G1684,Sku_Consolidated!A2:Q957,17,FALSE),Sku_CommRate!A2:E1002, 5, FALSE)</f>
      </c>
      <c r="P1684" s="8">
        <f>N1684 - O1684</f>
      </c>
      <c r="Q1684">
        <f>VLOOKUP(G1684,Sku_Consolidated!A2:G957,7, FALSE)</f>
      </c>
      <c r="R1684">
        <f>IF(IFERROR(VLOOKUP(E1684,Store_Showcase!B2:H144,7, FALSE), TRUE)=TRUE, IF(IFERROR(VLOOKUP(E1684,Store_SRP!B2:H110,7, FALSE), TRUE)=TRUE,VLOOKUP(E1684,Store_VAM!B2:H273,7, FALSE),VLOOKUP(E1684,Store_SRP!B2:H110,7, FALSE)), VLOOKUP(E1684,Store_Showcase!B2:H144,7, FALSE))</f>
      </c>
      <c r="S1684">
        <f>IF(IFERROR(VLOOKUP(E1684,Store_Showcase!B2:I144,8, FALSE), TRUE)=TRUE, IF(IFERROR(VLOOKUP(E1684,Store_SRP!B2:I110,8, FALSE), TRUE)=TRUE,VLOOKUP(E1684,Store_VAM!B2:I273,8, FALSE),VLOOKUP(E1684,Store_SRP!B2:I110,8, FALSE)), VLOOKUP(E1684,Store_Showcase!B2:I144,8, FALSE))</f>
      </c>
      <c r="T1684">
        <f>VLOOKUP(G1684,Sku_Consolidated!A2:R957,18,FALSE)</f>
      </c>
      <c r="U1684">
        <v>6355</v>
      </c>
      <c r="V1684">
        <f>IF(VLOOKUP(G1684,Sku_Consolidated!A2:S957,19,FALSE)="SHOWCASE", VLOOKUP(E1684,Store_Showcase!B2:L144,11, FALSE), IF(VLOOKUP(G1684,Sku_Consolidated!A2:S957,19,FALSE)="VAM",VLOOKUP(E1684,Store_VAM!B2:L273,11, FALSE),VLOOKUP(E1684,Store_SRP!B2:L110,11, FALSE)))</f>
      </c>
      <c r="W1684">
        <f>VLOOKUP(G1684,Sku_Consolidated!A2:W957,11,FALSE)</f>
      </c>
      <c r="X1684">
        <f>VLOOKUP(G1684,Sku_Consolidated!A2:H957,8,FALSE)</f>
      </c>
      <c r="Y1684">
        <f>VLOOKUP(G1684,Sku_Consolidated!A2:I957,9,FALSE)</f>
      </c>
      <c r="Z1684" t="s">
        <v>38</v>
      </c>
      <c r="AA1684">
        <f>VLOOKUP(G1684,Sku_Consolidated!A2:E957,5,FALSE)</f>
      </c>
      <c r="AB1684">
        <f>IF(VLOOKUP(G1684,Sku_Consolidated!A2:S957,19,FALSE)="SHOWCASE", VLOOKUP(E1684,Store_Showcase!B2:N144,13, FALSE), IF(VLOOKUP(G1684,Sku_Consolidated!A2:S957,19,FALSE)="VAM",VLOOKUP(E1684,Store_VAM!B2:N273,13, FALSE),VLOOKUP(E1684,Store_SRP!B2:N110,13, FALSE)))</f>
      </c>
      <c r="AC1684">
        <f>IF(IFERROR(AB1684,TRUE)=TRUE, "-","OK")</f>
      </c>
      <c r="AD1684" s="8" t="s">
        <v>3270</v>
      </c>
      <c r="AE1684" s="8" t="s">
        <v>39</v>
      </c>
      <c r="AF1684">
        <f>IF(IFERROR(VLOOKUP(E1684,Store_Showcase!B2:H144,{5}, FALSE), TRUE)=TRUE, IF(IFERROR(VLOOKUP(E1684,Store_SRP!B2:H110,{5}, FALSE), TRUE)=TRUE,VLOOKUP(E1684,Store_VAM!B2:H273,{5}, FALSE),VLOOKUP(E1684,Store_SRP!B2:H110,{5}, FALSE)), VLOOKUP(E1684,Store_Showcase!B2:H144,{5}, FALSE))</f>
      </c>
      <c r="AG1684">
        <f>IF(IFERROR(VLOOKUP(E1684,Store_Showcase!B2:H144,{6}, FALSE), TRUE)=TRUE, IF(IFERROR(VLOOKUP(E1684,Store_SRP!B2:H110,{6}, FALSE), TRUE)=TRUE,VLOOKUP(E1684,Store_VAM!B2:H273,{6}, FALSE),VLOOKUP(E1684,Store_SRP!B2:H110,{6}, FALSE)), VLOOKUP(E1684,Store_Showcase!B2:H144,{6}, FALSE))</f>
      </c>
      <c r="AH1684">
        <f>VLOOKUP(G1684,Sku_Consolidated!A2:R957,18,FALSE)</f>
      </c>
      <c r="AI1684">
        <f>VLOOKUP(G1684,Sku_Consolidated!A2:S957,19,FALSE)</f>
      </c>
      <c r="AJ1684">
        <f>VLOOKUP(G1684,Sku_Consolidated!A2:T957,20,FALSE)</f>
      </c>
    </row>
    <row r="1685" spans="1:36" x14ac:dyDescent="0.25">
      <c r="A1685">
        <v>2024</v>
      </c>
      <c r="B1685" t="s">
        <v>31</v>
      </c>
      <c r="C1685" t="s">
        <v>32</v>
      </c>
      <c r="D1685" t="s">
        <v>33</v>
      </c>
      <c r="E1685">
        <v>216</v>
      </c>
      <c r="F1685">
        <f>IF(IFERROR(VLOOKUP(E1685,Store_Showcase!B2:H144,{2}, FALSE), TRUE)=TRUE, IF(IFERROR(VLOOKUP(E1685,Store_SRP!B2:H110,{2}, FALSE), TRUE)=TRUE,VLOOKUP(E1685,Store_VAM!B2:H273,{2}, FALSE),VLOOKUP(E1685,Store_SRP!B2:H110,{2}, FALSE)), VLOOKUP(E1685,Store_Showcase!B2:H144,{2}, FALSE))</f>
      </c>
      <c r="G1685">
        <v>655335</v>
      </c>
      <c r="H1685" t="s">
        <v>1089</v>
      </c>
      <c r="I1685" s="8" t="s">
        <v>3271</v>
      </c>
      <c r="J1685" t="s">
        <v>36</v>
      </c>
      <c r="K1685" s="8">
        <f>IF(J1685="PCK", I1685, 0)</f>
      </c>
      <c r="L1685" s="8">
        <f>IF(J1685="KLS", I1685, IF(J1685="PCK", I1685*VLOOKUP(G1685,Sku_Consolidated!A2:U957,21, FALSE),I1685*VLOOKUP(G1685,Sku_Consolidated!A2:U957,21, FALSE)))</f>
      </c>
      <c r="M1685" s="8">
        <f>IF(J1685="PCS", I1685, 0)</f>
      </c>
      <c r="N1685" s="8" t="s">
        <v>3272</v>
      </c>
      <c r="O1685" s="8">
        <f>N1685 * VLOOKUP(E1685&amp;VLOOKUP(G1685,Sku_Consolidated!A2:Q957,17,FALSE),Sku_CommRate!A2:E1002, 5, FALSE)</f>
      </c>
      <c r="P1685" s="8">
        <f>N1685 - O1685</f>
      </c>
      <c r="Q1685">
        <f>VLOOKUP(G1685,Sku_Consolidated!A2:G957,7, FALSE)</f>
      </c>
      <c r="R1685">
        <f>IF(IFERROR(VLOOKUP(E1685,Store_Showcase!B2:H144,7, FALSE), TRUE)=TRUE, IF(IFERROR(VLOOKUP(E1685,Store_SRP!B2:H110,7, FALSE), TRUE)=TRUE,VLOOKUP(E1685,Store_VAM!B2:H273,7, FALSE),VLOOKUP(E1685,Store_SRP!B2:H110,7, FALSE)), VLOOKUP(E1685,Store_Showcase!B2:H144,7, FALSE))</f>
      </c>
      <c r="S1685">
        <f>IF(IFERROR(VLOOKUP(E1685,Store_Showcase!B2:I144,8, FALSE), TRUE)=TRUE, IF(IFERROR(VLOOKUP(E1685,Store_SRP!B2:I110,8, FALSE), TRUE)=TRUE,VLOOKUP(E1685,Store_VAM!B2:I273,8, FALSE),VLOOKUP(E1685,Store_SRP!B2:I110,8, FALSE)), VLOOKUP(E1685,Store_Showcase!B2:I144,8, FALSE))</f>
      </c>
      <c r="T1685">
        <f>VLOOKUP(G1685,Sku_Consolidated!A2:R957,18,FALSE)</f>
      </c>
      <c r="U1685">
        <v>6259</v>
      </c>
      <c r="V1685">
        <f>IF(VLOOKUP(G1685,Sku_Consolidated!A2:S957,19,FALSE)="SHOWCASE", VLOOKUP(E1685,Store_Showcase!B2:L144,11, FALSE), IF(VLOOKUP(G1685,Sku_Consolidated!A2:S957,19,FALSE)="VAM",VLOOKUP(E1685,Store_VAM!B2:L273,11, FALSE),VLOOKUP(E1685,Store_SRP!B2:L110,11, FALSE)))</f>
      </c>
      <c r="W1685">
        <f>VLOOKUP(G1685,Sku_Consolidated!A2:W957,11,FALSE)</f>
      </c>
      <c r="X1685">
        <f>VLOOKUP(G1685,Sku_Consolidated!A2:H957,8,FALSE)</f>
      </c>
      <c r="Y1685">
        <f>VLOOKUP(G1685,Sku_Consolidated!A2:I957,9,FALSE)</f>
      </c>
      <c r="Z1685" t="s">
        <v>38</v>
      </c>
      <c r="AA1685">
        <f>VLOOKUP(G1685,Sku_Consolidated!A2:E957,5,FALSE)</f>
      </c>
      <c r="AB1685">
        <f>IF(VLOOKUP(G1685,Sku_Consolidated!A2:S957,19,FALSE)="SHOWCASE", VLOOKUP(E1685,Store_Showcase!B2:N144,13, FALSE), IF(VLOOKUP(G1685,Sku_Consolidated!A2:S957,19,FALSE)="VAM",VLOOKUP(E1685,Store_VAM!B2:N273,13, FALSE),VLOOKUP(E1685,Store_SRP!B2:N110,13, FALSE)))</f>
      </c>
      <c r="AC1685">
        <f>IF(IFERROR(AB1685,TRUE)=TRUE, "-","OK")</f>
      </c>
      <c r="AD1685" s="8" t="s">
        <v>3272</v>
      </c>
      <c r="AE1685" s="8" t="s">
        <v>39</v>
      </c>
      <c r="AF1685">
        <f>IF(IFERROR(VLOOKUP(E1685,Store_Showcase!B2:H144,{5}, FALSE), TRUE)=TRUE, IF(IFERROR(VLOOKUP(E1685,Store_SRP!B2:H110,{5}, FALSE), TRUE)=TRUE,VLOOKUP(E1685,Store_VAM!B2:H273,{5}, FALSE),VLOOKUP(E1685,Store_SRP!B2:H110,{5}, FALSE)), VLOOKUP(E1685,Store_Showcase!B2:H144,{5}, FALSE))</f>
      </c>
      <c r="AG1685">
        <f>IF(IFERROR(VLOOKUP(E1685,Store_Showcase!B2:H144,{6}, FALSE), TRUE)=TRUE, IF(IFERROR(VLOOKUP(E1685,Store_SRP!B2:H110,{6}, FALSE), TRUE)=TRUE,VLOOKUP(E1685,Store_VAM!B2:H273,{6}, FALSE),VLOOKUP(E1685,Store_SRP!B2:H110,{6}, FALSE)), VLOOKUP(E1685,Store_Showcase!B2:H144,{6}, FALSE))</f>
      </c>
      <c r="AH1685">
        <f>VLOOKUP(G1685,Sku_Consolidated!A2:R957,18,FALSE)</f>
      </c>
      <c r="AI1685">
        <f>VLOOKUP(G1685,Sku_Consolidated!A2:S957,19,FALSE)</f>
      </c>
      <c r="AJ1685">
        <f>VLOOKUP(G1685,Sku_Consolidated!A2:T957,20,FALSE)</f>
      </c>
    </row>
    <row r="1686" spans="1:36" x14ac:dyDescent="0.25">
      <c r="A1686">
        <v>2024</v>
      </c>
      <c r="B1686" t="s">
        <v>31</v>
      </c>
      <c r="C1686" t="s">
        <v>32</v>
      </c>
      <c r="D1686" t="s">
        <v>33</v>
      </c>
      <c r="E1686">
        <v>496</v>
      </c>
      <c r="F1686">
        <f>IF(IFERROR(VLOOKUP(E1686,Store_Showcase!B2:H144,{2}, FALSE), TRUE)=TRUE, IF(IFERROR(VLOOKUP(E1686,Store_SRP!B2:H110,{2}, FALSE), TRUE)=TRUE,VLOOKUP(E1686,Store_VAM!B2:H273,{2}, FALSE),VLOOKUP(E1686,Store_SRP!B2:H110,{2}, FALSE)), VLOOKUP(E1686,Store_Showcase!B2:H144,{2}, FALSE))</f>
      </c>
      <c r="G1686">
        <v>655734</v>
      </c>
      <c r="H1686" t="s">
        <v>232</v>
      </c>
      <c r="I1686" s="8" t="s">
        <v>3273</v>
      </c>
      <c r="J1686" t="s">
        <v>36</v>
      </c>
      <c r="K1686" s="8">
        <f>IF(J1686="PCK", I1686, 0)</f>
      </c>
      <c r="L1686" s="8">
        <f>IF(J1686="KLS", I1686, IF(J1686="PCK", I1686*VLOOKUP(G1686,Sku_Consolidated!A2:U957,21, FALSE),I1686*VLOOKUP(G1686,Sku_Consolidated!A2:U957,21, FALSE)))</f>
      </c>
      <c r="M1686" s="8">
        <f>IF(J1686="PCS", I1686, 0)</f>
      </c>
      <c r="N1686" s="8" t="s">
        <v>3274</v>
      </c>
      <c r="O1686" s="8">
        <f>N1686 * VLOOKUP(E1686&amp;VLOOKUP(G1686,Sku_Consolidated!A2:Q957,17,FALSE),Sku_CommRate!A2:E1002, 5, FALSE)</f>
      </c>
      <c r="P1686" s="8">
        <f>N1686 - O1686</f>
      </c>
      <c r="Q1686">
        <f>VLOOKUP(G1686,Sku_Consolidated!A2:G957,7, FALSE)</f>
      </c>
      <c r="R1686">
        <f>IF(IFERROR(VLOOKUP(E1686,Store_Showcase!B2:H144,7, FALSE), TRUE)=TRUE, IF(IFERROR(VLOOKUP(E1686,Store_SRP!B2:H110,7, FALSE), TRUE)=TRUE,VLOOKUP(E1686,Store_VAM!B2:H273,7, FALSE),VLOOKUP(E1686,Store_SRP!B2:H110,7, FALSE)), VLOOKUP(E1686,Store_Showcase!B2:H144,7, FALSE))</f>
      </c>
      <c r="S1686">
        <f>IF(IFERROR(VLOOKUP(E1686,Store_Showcase!B2:I144,8, FALSE), TRUE)=TRUE, IF(IFERROR(VLOOKUP(E1686,Store_SRP!B2:I110,8, FALSE), TRUE)=TRUE,VLOOKUP(E1686,Store_VAM!B2:I273,8, FALSE),VLOOKUP(E1686,Store_SRP!B2:I110,8, FALSE)), VLOOKUP(E1686,Store_Showcase!B2:I144,8, FALSE))</f>
      </c>
      <c r="T1686">
        <f>VLOOKUP(G1686,Sku_Consolidated!A2:R957,18,FALSE)</f>
      </c>
      <c r="U1686">
        <v>6455</v>
      </c>
      <c r="V1686">
        <f>IF(VLOOKUP(G1686,Sku_Consolidated!A2:S957,19,FALSE)="SHOWCASE", VLOOKUP(E1686,Store_Showcase!B2:L144,11, FALSE), IF(VLOOKUP(G1686,Sku_Consolidated!A2:S957,19,FALSE)="VAM",VLOOKUP(E1686,Store_VAM!B2:L273,11, FALSE),VLOOKUP(E1686,Store_SRP!B2:L110,11, FALSE)))</f>
      </c>
      <c r="W1686">
        <f>VLOOKUP(G1686,Sku_Consolidated!A2:W957,11,FALSE)</f>
      </c>
      <c r="X1686">
        <f>VLOOKUP(G1686,Sku_Consolidated!A2:H957,8,FALSE)</f>
      </c>
      <c r="Y1686">
        <f>VLOOKUP(G1686,Sku_Consolidated!A2:I957,9,FALSE)</f>
      </c>
      <c r="Z1686" t="s">
        <v>38</v>
      </c>
      <c r="AA1686">
        <f>VLOOKUP(G1686,Sku_Consolidated!A2:E957,5,FALSE)</f>
      </c>
      <c r="AB1686">
        <f>IF(VLOOKUP(G1686,Sku_Consolidated!A2:S957,19,FALSE)="SHOWCASE", VLOOKUP(E1686,Store_Showcase!B2:N144,13, FALSE), IF(VLOOKUP(G1686,Sku_Consolidated!A2:S957,19,FALSE)="VAM",VLOOKUP(E1686,Store_VAM!B2:N273,13, FALSE),VLOOKUP(E1686,Store_SRP!B2:N110,13, FALSE)))</f>
      </c>
      <c r="AC1686">
        <f>IF(IFERROR(AB1686,TRUE)=TRUE, "-","OK")</f>
      </c>
      <c r="AD1686" s="8" t="s">
        <v>3274</v>
      </c>
      <c r="AE1686" s="8" t="s">
        <v>39</v>
      </c>
      <c r="AF1686">
        <f>IF(IFERROR(VLOOKUP(E1686,Store_Showcase!B2:H144,{5}, FALSE), TRUE)=TRUE, IF(IFERROR(VLOOKUP(E1686,Store_SRP!B2:H110,{5}, FALSE), TRUE)=TRUE,VLOOKUP(E1686,Store_VAM!B2:H273,{5}, FALSE),VLOOKUP(E1686,Store_SRP!B2:H110,{5}, FALSE)), VLOOKUP(E1686,Store_Showcase!B2:H144,{5}, FALSE))</f>
      </c>
      <c r="AG1686">
        <f>IF(IFERROR(VLOOKUP(E1686,Store_Showcase!B2:H144,{6}, FALSE), TRUE)=TRUE, IF(IFERROR(VLOOKUP(E1686,Store_SRP!B2:H110,{6}, FALSE), TRUE)=TRUE,VLOOKUP(E1686,Store_VAM!B2:H273,{6}, FALSE),VLOOKUP(E1686,Store_SRP!B2:H110,{6}, FALSE)), VLOOKUP(E1686,Store_Showcase!B2:H144,{6}, FALSE))</f>
      </c>
      <c r="AH1686">
        <f>VLOOKUP(G1686,Sku_Consolidated!A2:R957,18,FALSE)</f>
      </c>
      <c r="AI1686">
        <f>VLOOKUP(G1686,Sku_Consolidated!A2:S957,19,FALSE)</f>
      </c>
      <c r="AJ1686">
        <f>VLOOKUP(G1686,Sku_Consolidated!A2:T957,20,FALSE)</f>
      </c>
    </row>
    <row r="1687" spans="1:36" x14ac:dyDescent="0.25">
      <c r="A1687">
        <v>2024</v>
      </c>
      <c r="B1687" t="s">
        <v>31</v>
      </c>
      <c r="C1687" t="s">
        <v>32</v>
      </c>
      <c r="D1687" t="s">
        <v>33</v>
      </c>
      <c r="E1687">
        <v>701</v>
      </c>
      <c r="F1687">
        <f>IF(IFERROR(VLOOKUP(E1687,Store_Showcase!B2:H144,{2}, FALSE), TRUE)=TRUE, IF(IFERROR(VLOOKUP(E1687,Store_SRP!B2:H110,{2}, FALSE), TRUE)=TRUE,VLOOKUP(E1687,Store_VAM!B2:H273,{2}, FALSE),VLOOKUP(E1687,Store_SRP!B2:H110,{2}, FALSE)), VLOOKUP(E1687,Store_Showcase!B2:H144,{2}, FALSE))</f>
      </c>
      <c r="G1687">
        <v>703520</v>
      </c>
      <c r="H1687" t="s">
        <v>1460</v>
      </c>
      <c r="I1687" s="8" t="s">
        <v>2627</v>
      </c>
      <c r="J1687" t="s">
        <v>493</v>
      </c>
      <c r="K1687" s="8">
        <f>IF(J1687="PCK", I1687, 0)</f>
      </c>
      <c r="L1687" s="8">
        <f>IF(J1687="KLS", I1687, IF(J1687="PCK", I1687*VLOOKUP(G1687,Sku_Consolidated!A2:U957,21, FALSE),I1687*VLOOKUP(G1687,Sku_Consolidated!A2:U957,21, FALSE)))</f>
      </c>
      <c r="M1687" s="8">
        <f>IF(J1687="PCS", I1687, 0)</f>
      </c>
      <c r="N1687" s="8" t="s">
        <v>3275</v>
      </c>
      <c r="O1687" s="8">
        <f>N1687 * VLOOKUP(E1687&amp;VLOOKUP(G1687,Sku_Consolidated!A2:Q957,17,FALSE),Sku_CommRate!A2:E1002, 5, FALSE)</f>
      </c>
      <c r="P1687" s="8">
        <f>N1687 - O1687</f>
      </c>
      <c r="Q1687">
        <f>VLOOKUP(G1687,Sku_Consolidated!A2:G957,7, FALSE)</f>
      </c>
      <c r="R1687">
        <f>IF(IFERROR(VLOOKUP(E1687,Store_Showcase!B2:H144,7, FALSE), TRUE)=TRUE, IF(IFERROR(VLOOKUP(E1687,Store_SRP!B2:H110,7, FALSE), TRUE)=TRUE,VLOOKUP(E1687,Store_VAM!B2:H273,7, FALSE),VLOOKUP(E1687,Store_SRP!B2:H110,7, FALSE)), VLOOKUP(E1687,Store_Showcase!B2:H144,7, FALSE))</f>
      </c>
      <c r="S1687">
        <f>IF(IFERROR(VLOOKUP(E1687,Store_Showcase!B2:I144,8, FALSE), TRUE)=TRUE, IF(IFERROR(VLOOKUP(E1687,Store_SRP!B2:I110,8, FALSE), TRUE)=TRUE,VLOOKUP(E1687,Store_VAM!B2:I273,8, FALSE),VLOOKUP(E1687,Store_SRP!B2:I110,8, FALSE)), VLOOKUP(E1687,Store_Showcase!B2:I144,8, FALSE))</f>
      </c>
      <c r="T1687">
        <f>VLOOKUP(G1687,Sku_Consolidated!A2:R957,18,FALSE)</f>
      </c>
      <c r="U1687">
        <v>4806532531649</v>
      </c>
      <c r="V1687">
        <f>IF(VLOOKUP(G1687,Sku_Consolidated!A2:S957,19,FALSE)="SHOWCASE", VLOOKUP(E1687,Store_Showcase!B2:L144,11, FALSE), IF(VLOOKUP(G1687,Sku_Consolidated!A2:S957,19,FALSE)="VAM",VLOOKUP(E1687,Store_VAM!B2:L273,11, FALSE),VLOOKUP(E1687,Store_SRP!B2:L110,11, FALSE)))</f>
      </c>
      <c r="W1687">
        <f>VLOOKUP(G1687,Sku_Consolidated!A2:W957,11,FALSE)</f>
      </c>
      <c r="X1687">
        <f>VLOOKUP(G1687,Sku_Consolidated!A2:H957,8,FALSE)</f>
      </c>
      <c r="Y1687">
        <f>VLOOKUP(G1687,Sku_Consolidated!A2:I957,9,FALSE)</f>
      </c>
      <c r="Z1687" t="s">
        <v>38</v>
      </c>
      <c r="AA1687">
        <f>VLOOKUP(G1687,Sku_Consolidated!A2:E957,5,FALSE)</f>
      </c>
      <c r="AB1687">
        <f>IF(VLOOKUP(G1687,Sku_Consolidated!A2:S957,19,FALSE)="SHOWCASE", VLOOKUP(E1687,Store_Showcase!B2:N144,13, FALSE), IF(VLOOKUP(G1687,Sku_Consolidated!A2:S957,19,FALSE)="VAM",VLOOKUP(E1687,Store_VAM!B2:N273,13, FALSE),VLOOKUP(E1687,Store_SRP!B2:N110,13, FALSE)))</f>
      </c>
      <c r="AC1687">
        <f>IF(IFERROR(AB1687,TRUE)=TRUE, "-","OK")</f>
      </c>
      <c r="AD1687" s="8" t="s">
        <v>3276</v>
      </c>
      <c r="AE1687" s="8" t="s">
        <v>1345</v>
      </c>
      <c r="AF1687">
        <f>IF(IFERROR(VLOOKUP(E1687,Store_Showcase!B2:H144,{5}, FALSE), TRUE)=TRUE, IF(IFERROR(VLOOKUP(E1687,Store_SRP!B2:H110,{5}, FALSE), TRUE)=TRUE,VLOOKUP(E1687,Store_VAM!B2:H273,{5}, FALSE),VLOOKUP(E1687,Store_SRP!B2:H110,{5}, FALSE)), VLOOKUP(E1687,Store_Showcase!B2:H144,{5}, FALSE))</f>
      </c>
      <c r="AG1687">
        <f>IF(IFERROR(VLOOKUP(E1687,Store_Showcase!B2:H144,{6}, FALSE), TRUE)=TRUE, IF(IFERROR(VLOOKUP(E1687,Store_SRP!B2:H110,{6}, FALSE), TRUE)=TRUE,VLOOKUP(E1687,Store_VAM!B2:H273,{6}, FALSE),VLOOKUP(E1687,Store_SRP!B2:H110,{6}, FALSE)), VLOOKUP(E1687,Store_Showcase!B2:H144,{6}, FALSE))</f>
      </c>
      <c r="AH1687">
        <f>VLOOKUP(G1687,Sku_Consolidated!A2:R957,18,FALSE)</f>
      </c>
      <c r="AI1687">
        <f>VLOOKUP(G1687,Sku_Consolidated!A2:S957,19,FALSE)</f>
      </c>
      <c r="AJ1687">
        <f>VLOOKUP(G1687,Sku_Consolidated!A2:T957,20,FALSE)</f>
      </c>
    </row>
    <row r="1688" spans="1:36" x14ac:dyDescent="0.25">
      <c r="A1688">
        <v>2024</v>
      </c>
      <c r="B1688" t="s">
        <v>31</v>
      </c>
      <c r="C1688" t="s">
        <v>32</v>
      </c>
      <c r="D1688" t="s">
        <v>33</v>
      </c>
      <c r="E1688">
        <v>813</v>
      </c>
      <c r="F1688">
        <f>IF(IFERROR(VLOOKUP(E1688,Store_Showcase!B2:H144,{2}, FALSE), TRUE)=TRUE, IF(IFERROR(VLOOKUP(E1688,Store_SRP!B2:H110,{2}, FALSE), TRUE)=TRUE,VLOOKUP(E1688,Store_VAM!B2:H273,{2}, FALSE),VLOOKUP(E1688,Store_SRP!B2:H110,{2}, FALSE)), VLOOKUP(E1688,Store_Showcase!B2:H144,{2}, FALSE))</f>
      </c>
      <c r="G1688">
        <v>703520</v>
      </c>
      <c r="H1688" t="s">
        <v>1460</v>
      </c>
      <c r="I1688" s="8" t="s">
        <v>2627</v>
      </c>
      <c r="J1688" t="s">
        <v>493</v>
      </c>
      <c r="K1688" s="8">
        <f>IF(J1688="PCK", I1688, 0)</f>
      </c>
      <c r="L1688" s="8">
        <f>IF(J1688="KLS", I1688, IF(J1688="PCK", I1688*VLOOKUP(G1688,Sku_Consolidated!A2:U957,21, FALSE),I1688*VLOOKUP(G1688,Sku_Consolidated!A2:U957,21, FALSE)))</f>
      </c>
      <c r="M1688" s="8">
        <f>IF(J1688="PCS", I1688, 0)</f>
      </c>
      <c r="N1688" s="8" t="s">
        <v>3275</v>
      </c>
      <c r="O1688" s="8">
        <f>N1688 * VLOOKUP(E1688&amp;VLOOKUP(G1688,Sku_Consolidated!A2:Q957,17,FALSE),Sku_CommRate!A2:E1002, 5, FALSE)</f>
      </c>
      <c r="P1688" s="8">
        <f>N1688 - O1688</f>
      </c>
      <c r="Q1688">
        <f>VLOOKUP(G1688,Sku_Consolidated!A2:G957,7, FALSE)</f>
      </c>
      <c r="R1688">
        <f>IF(IFERROR(VLOOKUP(E1688,Store_Showcase!B2:H144,7, FALSE), TRUE)=TRUE, IF(IFERROR(VLOOKUP(E1688,Store_SRP!B2:H110,7, FALSE), TRUE)=TRUE,VLOOKUP(E1688,Store_VAM!B2:H273,7, FALSE),VLOOKUP(E1688,Store_SRP!B2:H110,7, FALSE)), VLOOKUP(E1688,Store_Showcase!B2:H144,7, FALSE))</f>
      </c>
      <c r="S1688">
        <f>IF(IFERROR(VLOOKUP(E1688,Store_Showcase!B2:I144,8, FALSE), TRUE)=TRUE, IF(IFERROR(VLOOKUP(E1688,Store_SRP!B2:I110,8, FALSE), TRUE)=TRUE,VLOOKUP(E1688,Store_VAM!B2:I273,8, FALSE),VLOOKUP(E1688,Store_SRP!B2:I110,8, FALSE)), VLOOKUP(E1688,Store_Showcase!B2:I144,8, FALSE))</f>
      </c>
      <c r="T1688">
        <f>VLOOKUP(G1688,Sku_Consolidated!A2:R957,18,FALSE)</f>
      </c>
      <c r="U1688">
        <v>4806532531649</v>
      </c>
      <c r="V1688">
        <f>IF(VLOOKUP(G1688,Sku_Consolidated!A2:S957,19,FALSE)="SHOWCASE", VLOOKUP(E1688,Store_Showcase!B2:L144,11, FALSE), IF(VLOOKUP(G1688,Sku_Consolidated!A2:S957,19,FALSE)="VAM",VLOOKUP(E1688,Store_VAM!B2:L273,11, FALSE),VLOOKUP(E1688,Store_SRP!B2:L110,11, FALSE)))</f>
      </c>
      <c r="W1688">
        <f>VLOOKUP(G1688,Sku_Consolidated!A2:W957,11,FALSE)</f>
      </c>
      <c r="X1688">
        <f>VLOOKUP(G1688,Sku_Consolidated!A2:H957,8,FALSE)</f>
      </c>
      <c r="Y1688">
        <f>VLOOKUP(G1688,Sku_Consolidated!A2:I957,9,FALSE)</f>
      </c>
      <c r="Z1688" t="s">
        <v>38</v>
      </c>
      <c r="AA1688">
        <f>VLOOKUP(G1688,Sku_Consolidated!A2:E957,5,FALSE)</f>
      </c>
      <c r="AB1688">
        <f>IF(VLOOKUP(G1688,Sku_Consolidated!A2:S957,19,FALSE)="SHOWCASE", VLOOKUP(E1688,Store_Showcase!B2:N144,13, FALSE), IF(VLOOKUP(G1688,Sku_Consolidated!A2:S957,19,FALSE)="VAM",VLOOKUP(E1688,Store_VAM!B2:N273,13, FALSE),VLOOKUP(E1688,Store_SRP!B2:N110,13, FALSE)))</f>
      </c>
      <c r="AC1688">
        <f>IF(IFERROR(AB1688,TRUE)=TRUE, "-","OK")</f>
      </c>
      <c r="AD1688" s="8" t="s">
        <v>3276</v>
      </c>
      <c r="AE1688" s="8" t="s">
        <v>1345</v>
      </c>
      <c r="AF1688">
        <f>IF(IFERROR(VLOOKUP(E1688,Store_Showcase!B2:H144,{5}, FALSE), TRUE)=TRUE, IF(IFERROR(VLOOKUP(E1688,Store_SRP!B2:H110,{5}, FALSE), TRUE)=TRUE,VLOOKUP(E1688,Store_VAM!B2:H273,{5}, FALSE),VLOOKUP(E1688,Store_SRP!B2:H110,{5}, FALSE)), VLOOKUP(E1688,Store_Showcase!B2:H144,{5}, FALSE))</f>
      </c>
      <c r="AG1688">
        <f>IF(IFERROR(VLOOKUP(E1688,Store_Showcase!B2:H144,{6}, FALSE), TRUE)=TRUE, IF(IFERROR(VLOOKUP(E1688,Store_SRP!B2:H110,{6}, FALSE), TRUE)=TRUE,VLOOKUP(E1688,Store_VAM!B2:H273,{6}, FALSE),VLOOKUP(E1688,Store_SRP!B2:H110,{6}, FALSE)), VLOOKUP(E1688,Store_Showcase!B2:H144,{6}, FALSE))</f>
      </c>
      <c r="AH1688">
        <f>VLOOKUP(G1688,Sku_Consolidated!A2:R957,18,FALSE)</f>
      </c>
      <c r="AI1688">
        <f>VLOOKUP(G1688,Sku_Consolidated!A2:S957,19,FALSE)</f>
      </c>
      <c r="AJ1688">
        <f>VLOOKUP(G1688,Sku_Consolidated!A2:T957,20,FALSE)</f>
      </c>
    </row>
    <row r="1689" spans="1:36" x14ac:dyDescent="0.25">
      <c r="A1689">
        <v>2024</v>
      </c>
      <c r="B1689" t="s">
        <v>31</v>
      </c>
      <c r="C1689" t="s">
        <v>32</v>
      </c>
      <c r="D1689" t="s">
        <v>33</v>
      </c>
      <c r="E1689">
        <v>727</v>
      </c>
      <c r="F1689">
        <f>IF(IFERROR(VLOOKUP(E1689,Store_Showcase!B2:H144,{2}, FALSE), TRUE)=TRUE, IF(IFERROR(VLOOKUP(E1689,Store_SRP!B2:H110,{2}, FALSE), TRUE)=TRUE,VLOOKUP(E1689,Store_VAM!B2:H273,{2}, FALSE),VLOOKUP(E1689,Store_SRP!B2:H110,{2}, FALSE)), VLOOKUP(E1689,Store_Showcase!B2:H144,{2}, FALSE))</f>
      </c>
      <c r="G1689">
        <v>703520</v>
      </c>
      <c r="H1689" t="s">
        <v>1460</v>
      </c>
      <c r="I1689" s="8" t="s">
        <v>2627</v>
      </c>
      <c r="J1689" t="s">
        <v>493</v>
      </c>
      <c r="K1689" s="8">
        <f>IF(J1689="PCK", I1689, 0)</f>
      </c>
      <c r="L1689" s="8">
        <f>IF(J1689="KLS", I1689, IF(J1689="PCK", I1689*VLOOKUP(G1689,Sku_Consolidated!A2:U957,21, FALSE),I1689*VLOOKUP(G1689,Sku_Consolidated!A2:U957,21, FALSE)))</f>
      </c>
      <c r="M1689" s="8">
        <f>IF(J1689="PCS", I1689, 0)</f>
      </c>
      <c r="N1689" s="8" t="s">
        <v>3275</v>
      </c>
      <c r="O1689" s="8">
        <f>N1689 * VLOOKUP(E1689&amp;VLOOKUP(G1689,Sku_Consolidated!A2:Q957,17,FALSE),Sku_CommRate!A2:E1002, 5, FALSE)</f>
      </c>
      <c r="P1689" s="8">
        <f>N1689 - O1689</f>
      </c>
      <c r="Q1689">
        <f>VLOOKUP(G1689,Sku_Consolidated!A2:G957,7, FALSE)</f>
      </c>
      <c r="R1689">
        <f>IF(IFERROR(VLOOKUP(E1689,Store_Showcase!B2:H144,7, FALSE), TRUE)=TRUE, IF(IFERROR(VLOOKUP(E1689,Store_SRP!B2:H110,7, FALSE), TRUE)=TRUE,VLOOKUP(E1689,Store_VAM!B2:H273,7, FALSE),VLOOKUP(E1689,Store_SRP!B2:H110,7, FALSE)), VLOOKUP(E1689,Store_Showcase!B2:H144,7, FALSE))</f>
      </c>
      <c r="S1689">
        <f>IF(IFERROR(VLOOKUP(E1689,Store_Showcase!B2:I144,8, FALSE), TRUE)=TRUE, IF(IFERROR(VLOOKUP(E1689,Store_SRP!B2:I110,8, FALSE), TRUE)=TRUE,VLOOKUP(E1689,Store_VAM!B2:I273,8, FALSE),VLOOKUP(E1689,Store_SRP!B2:I110,8, FALSE)), VLOOKUP(E1689,Store_Showcase!B2:I144,8, FALSE))</f>
      </c>
      <c r="T1689">
        <f>VLOOKUP(G1689,Sku_Consolidated!A2:R957,18,FALSE)</f>
      </c>
      <c r="U1689">
        <v>4806532531649</v>
      </c>
      <c r="V1689">
        <f>IF(VLOOKUP(G1689,Sku_Consolidated!A2:S957,19,FALSE)="SHOWCASE", VLOOKUP(E1689,Store_Showcase!B2:L144,11, FALSE), IF(VLOOKUP(G1689,Sku_Consolidated!A2:S957,19,FALSE)="VAM",VLOOKUP(E1689,Store_VAM!B2:L273,11, FALSE),VLOOKUP(E1689,Store_SRP!B2:L110,11, FALSE)))</f>
      </c>
      <c r="W1689">
        <f>VLOOKUP(G1689,Sku_Consolidated!A2:W957,11,FALSE)</f>
      </c>
      <c r="X1689">
        <f>VLOOKUP(G1689,Sku_Consolidated!A2:H957,8,FALSE)</f>
      </c>
      <c r="Y1689">
        <f>VLOOKUP(G1689,Sku_Consolidated!A2:I957,9,FALSE)</f>
      </c>
      <c r="Z1689" t="s">
        <v>38</v>
      </c>
      <c r="AA1689">
        <f>VLOOKUP(G1689,Sku_Consolidated!A2:E957,5,FALSE)</f>
      </c>
      <c r="AB1689">
        <f>IF(VLOOKUP(G1689,Sku_Consolidated!A2:S957,19,FALSE)="SHOWCASE", VLOOKUP(E1689,Store_Showcase!B2:N144,13, FALSE), IF(VLOOKUP(G1689,Sku_Consolidated!A2:S957,19,FALSE)="VAM",VLOOKUP(E1689,Store_VAM!B2:N273,13, FALSE),VLOOKUP(E1689,Store_SRP!B2:N110,13, FALSE)))</f>
      </c>
      <c r="AC1689">
        <f>IF(IFERROR(AB1689,TRUE)=TRUE, "-","OK")</f>
      </c>
      <c r="AD1689" s="8" t="s">
        <v>3276</v>
      </c>
      <c r="AE1689" s="8" t="s">
        <v>1345</v>
      </c>
      <c r="AF1689">
        <f>IF(IFERROR(VLOOKUP(E1689,Store_Showcase!B2:H144,{5}, FALSE), TRUE)=TRUE, IF(IFERROR(VLOOKUP(E1689,Store_SRP!B2:H110,{5}, FALSE), TRUE)=TRUE,VLOOKUP(E1689,Store_VAM!B2:H273,{5}, FALSE),VLOOKUP(E1689,Store_SRP!B2:H110,{5}, FALSE)), VLOOKUP(E1689,Store_Showcase!B2:H144,{5}, FALSE))</f>
      </c>
      <c r="AG1689">
        <f>IF(IFERROR(VLOOKUP(E1689,Store_Showcase!B2:H144,{6}, FALSE), TRUE)=TRUE, IF(IFERROR(VLOOKUP(E1689,Store_SRP!B2:H110,{6}, FALSE), TRUE)=TRUE,VLOOKUP(E1689,Store_VAM!B2:H273,{6}, FALSE),VLOOKUP(E1689,Store_SRP!B2:H110,{6}, FALSE)), VLOOKUP(E1689,Store_Showcase!B2:H144,{6}, FALSE))</f>
      </c>
      <c r="AH1689">
        <f>VLOOKUP(G1689,Sku_Consolidated!A2:R957,18,FALSE)</f>
      </c>
      <c r="AI1689">
        <f>VLOOKUP(G1689,Sku_Consolidated!A2:S957,19,FALSE)</f>
      </c>
      <c r="AJ1689">
        <f>VLOOKUP(G1689,Sku_Consolidated!A2:T957,20,FALSE)</f>
      </c>
    </row>
    <row r="1690" spans="1:36" x14ac:dyDescent="0.25">
      <c r="A1690">
        <v>2024</v>
      </c>
      <c r="B1690" t="s">
        <v>31</v>
      </c>
      <c r="C1690" t="s">
        <v>32</v>
      </c>
      <c r="D1690" t="s">
        <v>33</v>
      </c>
      <c r="E1690">
        <v>253</v>
      </c>
      <c r="F1690">
        <f>IF(IFERROR(VLOOKUP(E1690,Store_Showcase!B2:H144,{2}, FALSE), TRUE)=TRUE, IF(IFERROR(VLOOKUP(E1690,Store_SRP!B2:H110,{2}, FALSE), TRUE)=TRUE,VLOOKUP(E1690,Store_VAM!B2:H273,{2}, FALSE),VLOOKUP(E1690,Store_SRP!B2:H110,{2}, FALSE)), VLOOKUP(E1690,Store_Showcase!B2:H144,{2}, FALSE))</f>
      </c>
      <c r="G1690">
        <v>703520</v>
      </c>
      <c r="H1690" t="s">
        <v>1460</v>
      </c>
      <c r="I1690" s="8" t="s">
        <v>2627</v>
      </c>
      <c r="J1690" t="s">
        <v>493</v>
      </c>
      <c r="K1690" s="8">
        <f>IF(J1690="PCK", I1690, 0)</f>
      </c>
      <c r="L1690" s="8">
        <f>IF(J1690="KLS", I1690, IF(J1690="PCK", I1690*VLOOKUP(G1690,Sku_Consolidated!A2:U957,21, FALSE),I1690*VLOOKUP(G1690,Sku_Consolidated!A2:U957,21, FALSE)))</f>
      </c>
      <c r="M1690" s="8">
        <f>IF(J1690="PCS", I1690, 0)</f>
      </c>
      <c r="N1690" s="8" t="s">
        <v>3275</v>
      </c>
      <c r="O1690" s="8">
        <f>N1690 * VLOOKUP(E1690&amp;VLOOKUP(G1690,Sku_Consolidated!A2:Q957,17,FALSE),Sku_CommRate!A2:E1002, 5, FALSE)</f>
      </c>
      <c r="P1690" s="8">
        <f>N1690 - O1690</f>
      </c>
      <c r="Q1690">
        <f>VLOOKUP(G1690,Sku_Consolidated!A2:G957,7, FALSE)</f>
      </c>
      <c r="R1690">
        <f>IF(IFERROR(VLOOKUP(E1690,Store_Showcase!B2:H144,7, FALSE), TRUE)=TRUE, IF(IFERROR(VLOOKUP(E1690,Store_SRP!B2:H110,7, FALSE), TRUE)=TRUE,VLOOKUP(E1690,Store_VAM!B2:H273,7, FALSE),VLOOKUP(E1690,Store_SRP!B2:H110,7, FALSE)), VLOOKUP(E1690,Store_Showcase!B2:H144,7, FALSE))</f>
      </c>
      <c r="S1690">
        <f>IF(IFERROR(VLOOKUP(E1690,Store_Showcase!B2:I144,8, FALSE), TRUE)=TRUE, IF(IFERROR(VLOOKUP(E1690,Store_SRP!B2:I110,8, FALSE), TRUE)=TRUE,VLOOKUP(E1690,Store_VAM!B2:I273,8, FALSE),VLOOKUP(E1690,Store_SRP!B2:I110,8, FALSE)), VLOOKUP(E1690,Store_Showcase!B2:I144,8, FALSE))</f>
      </c>
      <c r="T1690">
        <f>VLOOKUP(G1690,Sku_Consolidated!A2:R957,18,FALSE)</f>
      </c>
      <c r="U1690">
        <v>4806532531649</v>
      </c>
      <c r="V1690">
        <f>IF(VLOOKUP(G1690,Sku_Consolidated!A2:S957,19,FALSE)="SHOWCASE", VLOOKUP(E1690,Store_Showcase!B2:L144,11, FALSE), IF(VLOOKUP(G1690,Sku_Consolidated!A2:S957,19,FALSE)="VAM",VLOOKUP(E1690,Store_VAM!B2:L273,11, FALSE),VLOOKUP(E1690,Store_SRP!B2:L110,11, FALSE)))</f>
      </c>
      <c r="W1690">
        <f>VLOOKUP(G1690,Sku_Consolidated!A2:W957,11,FALSE)</f>
      </c>
      <c r="X1690">
        <f>VLOOKUP(G1690,Sku_Consolidated!A2:H957,8,FALSE)</f>
      </c>
      <c r="Y1690">
        <f>VLOOKUP(G1690,Sku_Consolidated!A2:I957,9,FALSE)</f>
      </c>
      <c r="Z1690" t="s">
        <v>38</v>
      </c>
      <c r="AA1690">
        <f>VLOOKUP(G1690,Sku_Consolidated!A2:E957,5,FALSE)</f>
      </c>
      <c r="AB1690">
        <f>IF(VLOOKUP(G1690,Sku_Consolidated!A2:S957,19,FALSE)="SHOWCASE", VLOOKUP(E1690,Store_Showcase!B2:N144,13, FALSE), IF(VLOOKUP(G1690,Sku_Consolidated!A2:S957,19,FALSE)="VAM",VLOOKUP(E1690,Store_VAM!B2:N273,13, FALSE),VLOOKUP(E1690,Store_SRP!B2:N110,13, FALSE)))</f>
      </c>
      <c r="AC1690">
        <f>IF(IFERROR(AB1690,TRUE)=TRUE, "-","OK")</f>
      </c>
      <c r="AD1690" s="8" t="s">
        <v>3276</v>
      </c>
      <c r="AE1690" s="8" t="s">
        <v>1345</v>
      </c>
      <c r="AF1690">
        <f>IF(IFERROR(VLOOKUP(E1690,Store_Showcase!B2:H144,{5}, FALSE), TRUE)=TRUE, IF(IFERROR(VLOOKUP(E1690,Store_SRP!B2:H110,{5}, FALSE), TRUE)=TRUE,VLOOKUP(E1690,Store_VAM!B2:H273,{5}, FALSE),VLOOKUP(E1690,Store_SRP!B2:H110,{5}, FALSE)), VLOOKUP(E1690,Store_Showcase!B2:H144,{5}, FALSE))</f>
      </c>
      <c r="AG1690">
        <f>IF(IFERROR(VLOOKUP(E1690,Store_Showcase!B2:H144,{6}, FALSE), TRUE)=TRUE, IF(IFERROR(VLOOKUP(E1690,Store_SRP!B2:H110,{6}, FALSE), TRUE)=TRUE,VLOOKUP(E1690,Store_VAM!B2:H273,{6}, FALSE),VLOOKUP(E1690,Store_SRP!B2:H110,{6}, FALSE)), VLOOKUP(E1690,Store_Showcase!B2:H144,{6}, FALSE))</f>
      </c>
      <c r="AH1690">
        <f>VLOOKUP(G1690,Sku_Consolidated!A2:R957,18,FALSE)</f>
      </c>
      <c r="AI1690">
        <f>VLOOKUP(G1690,Sku_Consolidated!A2:S957,19,FALSE)</f>
      </c>
      <c r="AJ1690">
        <f>VLOOKUP(G1690,Sku_Consolidated!A2:T957,20,FALSE)</f>
      </c>
    </row>
    <row r="1691" spans="1:36" x14ac:dyDescent="0.25">
      <c r="A1691">
        <v>2024</v>
      </c>
      <c r="B1691" t="s">
        <v>31</v>
      </c>
      <c r="C1691" t="s">
        <v>32</v>
      </c>
      <c r="D1691" t="s">
        <v>33</v>
      </c>
      <c r="E1691">
        <v>702</v>
      </c>
      <c r="F1691">
        <f>IF(IFERROR(VLOOKUP(E1691,Store_Showcase!B2:H144,{2}, FALSE), TRUE)=TRUE, IF(IFERROR(VLOOKUP(E1691,Store_SRP!B2:H110,{2}, FALSE), TRUE)=TRUE,VLOOKUP(E1691,Store_VAM!B2:H273,{2}, FALSE),VLOOKUP(E1691,Store_SRP!B2:H110,{2}, FALSE)), VLOOKUP(E1691,Store_Showcase!B2:H144,{2}, FALSE))</f>
      </c>
      <c r="G1691">
        <v>703520</v>
      </c>
      <c r="H1691" t="s">
        <v>1460</v>
      </c>
      <c r="I1691" s="8" t="s">
        <v>2627</v>
      </c>
      <c r="J1691" t="s">
        <v>493</v>
      </c>
      <c r="K1691" s="8">
        <f>IF(J1691="PCK", I1691, 0)</f>
      </c>
      <c r="L1691" s="8">
        <f>IF(J1691="KLS", I1691, IF(J1691="PCK", I1691*VLOOKUP(G1691,Sku_Consolidated!A2:U957,21, FALSE),I1691*VLOOKUP(G1691,Sku_Consolidated!A2:U957,21, FALSE)))</f>
      </c>
      <c r="M1691" s="8">
        <f>IF(J1691="PCS", I1691, 0)</f>
      </c>
      <c r="N1691" s="8" t="s">
        <v>3275</v>
      </c>
      <c r="O1691" s="8">
        <f>N1691 * VLOOKUP(E1691&amp;VLOOKUP(G1691,Sku_Consolidated!A2:Q957,17,FALSE),Sku_CommRate!A2:E1002, 5, FALSE)</f>
      </c>
      <c r="P1691" s="8">
        <f>N1691 - O1691</f>
      </c>
      <c r="Q1691">
        <f>VLOOKUP(G1691,Sku_Consolidated!A2:G957,7, FALSE)</f>
      </c>
      <c r="R1691">
        <f>IF(IFERROR(VLOOKUP(E1691,Store_Showcase!B2:H144,7, FALSE), TRUE)=TRUE, IF(IFERROR(VLOOKUP(E1691,Store_SRP!B2:H110,7, FALSE), TRUE)=TRUE,VLOOKUP(E1691,Store_VAM!B2:H273,7, FALSE),VLOOKUP(E1691,Store_SRP!B2:H110,7, FALSE)), VLOOKUP(E1691,Store_Showcase!B2:H144,7, FALSE))</f>
      </c>
      <c r="S1691">
        <f>IF(IFERROR(VLOOKUP(E1691,Store_Showcase!B2:I144,8, FALSE), TRUE)=TRUE, IF(IFERROR(VLOOKUP(E1691,Store_SRP!B2:I110,8, FALSE), TRUE)=TRUE,VLOOKUP(E1691,Store_VAM!B2:I273,8, FALSE),VLOOKUP(E1691,Store_SRP!B2:I110,8, FALSE)), VLOOKUP(E1691,Store_Showcase!B2:I144,8, FALSE))</f>
      </c>
      <c r="T1691">
        <f>VLOOKUP(G1691,Sku_Consolidated!A2:R957,18,FALSE)</f>
      </c>
      <c r="U1691">
        <v>4806532531649</v>
      </c>
      <c r="V1691">
        <f>IF(VLOOKUP(G1691,Sku_Consolidated!A2:S957,19,FALSE)="SHOWCASE", VLOOKUP(E1691,Store_Showcase!B2:L144,11, FALSE), IF(VLOOKUP(G1691,Sku_Consolidated!A2:S957,19,FALSE)="VAM",VLOOKUP(E1691,Store_VAM!B2:L273,11, FALSE),VLOOKUP(E1691,Store_SRP!B2:L110,11, FALSE)))</f>
      </c>
      <c r="W1691">
        <f>VLOOKUP(G1691,Sku_Consolidated!A2:W957,11,FALSE)</f>
      </c>
      <c r="X1691">
        <f>VLOOKUP(G1691,Sku_Consolidated!A2:H957,8,FALSE)</f>
      </c>
      <c r="Y1691">
        <f>VLOOKUP(G1691,Sku_Consolidated!A2:I957,9,FALSE)</f>
      </c>
      <c r="Z1691" t="s">
        <v>38</v>
      </c>
      <c r="AA1691">
        <f>VLOOKUP(G1691,Sku_Consolidated!A2:E957,5,FALSE)</f>
      </c>
      <c r="AB1691">
        <f>IF(VLOOKUP(G1691,Sku_Consolidated!A2:S957,19,FALSE)="SHOWCASE", VLOOKUP(E1691,Store_Showcase!B2:N144,13, FALSE), IF(VLOOKUP(G1691,Sku_Consolidated!A2:S957,19,FALSE)="VAM",VLOOKUP(E1691,Store_VAM!B2:N273,13, FALSE),VLOOKUP(E1691,Store_SRP!B2:N110,13, FALSE)))</f>
      </c>
      <c r="AC1691">
        <f>IF(IFERROR(AB1691,TRUE)=TRUE, "-","OK")</f>
      </c>
      <c r="AD1691" s="8" t="s">
        <v>3276</v>
      </c>
      <c r="AE1691" s="8" t="s">
        <v>1345</v>
      </c>
      <c r="AF1691">
        <f>IF(IFERROR(VLOOKUP(E1691,Store_Showcase!B2:H144,{5}, FALSE), TRUE)=TRUE, IF(IFERROR(VLOOKUP(E1691,Store_SRP!B2:H110,{5}, FALSE), TRUE)=TRUE,VLOOKUP(E1691,Store_VAM!B2:H273,{5}, FALSE),VLOOKUP(E1691,Store_SRP!B2:H110,{5}, FALSE)), VLOOKUP(E1691,Store_Showcase!B2:H144,{5}, FALSE))</f>
      </c>
      <c r="AG1691">
        <f>IF(IFERROR(VLOOKUP(E1691,Store_Showcase!B2:H144,{6}, FALSE), TRUE)=TRUE, IF(IFERROR(VLOOKUP(E1691,Store_SRP!B2:H110,{6}, FALSE), TRUE)=TRUE,VLOOKUP(E1691,Store_VAM!B2:H273,{6}, FALSE),VLOOKUP(E1691,Store_SRP!B2:H110,{6}, FALSE)), VLOOKUP(E1691,Store_Showcase!B2:H144,{6}, FALSE))</f>
      </c>
      <c r="AH1691">
        <f>VLOOKUP(G1691,Sku_Consolidated!A2:R957,18,FALSE)</f>
      </c>
      <c r="AI1691">
        <f>VLOOKUP(G1691,Sku_Consolidated!A2:S957,19,FALSE)</f>
      </c>
      <c r="AJ1691">
        <f>VLOOKUP(G1691,Sku_Consolidated!A2:T957,20,FALSE)</f>
      </c>
    </row>
    <row r="1692" spans="1:36" x14ac:dyDescent="0.25">
      <c r="A1692">
        <v>2024</v>
      </c>
      <c r="B1692" t="s">
        <v>31</v>
      </c>
      <c r="C1692" t="s">
        <v>32</v>
      </c>
      <c r="D1692" t="s">
        <v>33</v>
      </c>
      <c r="E1692">
        <v>705</v>
      </c>
      <c r="F1692">
        <f>IF(IFERROR(VLOOKUP(E1692,Store_Showcase!B2:H144,{2}, FALSE), TRUE)=TRUE, IF(IFERROR(VLOOKUP(E1692,Store_SRP!B2:H110,{2}, FALSE), TRUE)=TRUE,VLOOKUP(E1692,Store_VAM!B2:H273,{2}, FALSE),VLOOKUP(E1692,Store_SRP!B2:H110,{2}, FALSE)), VLOOKUP(E1692,Store_Showcase!B2:H144,{2}, FALSE))</f>
      </c>
      <c r="G1692">
        <v>703520</v>
      </c>
      <c r="H1692" t="s">
        <v>1460</v>
      </c>
      <c r="I1692" s="8" t="s">
        <v>2627</v>
      </c>
      <c r="J1692" t="s">
        <v>493</v>
      </c>
      <c r="K1692" s="8">
        <f>IF(J1692="PCK", I1692, 0)</f>
      </c>
      <c r="L1692" s="8">
        <f>IF(J1692="KLS", I1692, IF(J1692="PCK", I1692*VLOOKUP(G1692,Sku_Consolidated!A2:U957,21, FALSE),I1692*VLOOKUP(G1692,Sku_Consolidated!A2:U957,21, FALSE)))</f>
      </c>
      <c r="M1692" s="8">
        <f>IF(J1692="PCS", I1692, 0)</f>
      </c>
      <c r="N1692" s="8" t="s">
        <v>3275</v>
      </c>
      <c r="O1692" s="8">
        <f>N1692 * VLOOKUP(E1692&amp;VLOOKUP(G1692,Sku_Consolidated!A2:Q957,17,FALSE),Sku_CommRate!A2:E1002, 5, FALSE)</f>
      </c>
      <c r="P1692" s="8">
        <f>N1692 - O1692</f>
      </c>
      <c r="Q1692">
        <f>VLOOKUP(G1692,Sku_Consolidated!A2:G957,7, FALSE)</f>
      </c>
      <c r="R1692">
        <f>IF(IFERROR(VLOOKUP(E1692,Store_Showcase!B2:H144,7, FALSE), TRUE)=TRUE, IF(IFERROR(VLOOKUP(E1692,Store_SRP!B2:H110,7, FALSE), TRUE)=TRUE,VLOOKUP(E1692,Store_VAM!B2:H273,7, FALSE),VLOOKUP(E1692,Store_SRP!B2:H110,7, FALSE)), VLOOKUP(E1692,Store_Showcase!B2:H144,7, FALSE))</f>
      </c>
      <c r="S1692">
        <f>IF(IFERROR(VLOOKUP(E1692,Store_Showcase!B2:I144,8, FALSE), TRUE)=TRUE, IF(IFERROR(VLOOKUP(E1692,Store_SRP!B2:I110,8, FALSE), TRUE)=TRUE,VLOOKUP(E1692,Store_VAM!B2:I273,8, FALSE),VLOOKUP(E1692,Store_SRP!B2:I110,8, FALSE)), VLOOKUP(E1692,Store_Showcase!B2:I144,8, FALSE))</f>
      </c>
      <c r="T1692">
        <f>VLOOKUP(G1692,Sku_Consolidated!A2:R957,18,FALSE)</f>
      </c>
      <c r="U1692">
        <v>4806532531649</v>
      </c>
      <c r="V1692">
        <f>IF(VLOOKUP(G1692,Sku_Consolidated!A2:S957,19,FALSE)="SHOWCASE", VLOOKUP(E1692,Store_Showcase!B2:L144,11, FALSE), IF(VLOOKUP(G1692,Sku_Consolidated!A2:S957,19,FALSE)="VAM",VLOOKUP(E1692,Store_VAM!B2:L273,11, FALSE),VLOOKUP(E1692,Store_SRP!B2:L110,11, FALSE)))</f>
      </c>
      <c r="W1692">
        <f>VLOOKUP(G1692,Sku_Consolidated!A2:W957,11,FALSE)</f>
      </c>
      <c r="X1692">
        <f>VLOOKUP(G1692,Sku_Consolidated!A2:H957,8,FALSE)</f>
      </c>
      <c r="Y1692">
        <f>VLOOKUP(G1692,Sku_Consolidated!A2:I957,9,FALSE)</f>
      </c>
      <c r="Z1692" t="s">
        <v>38</v>
      </c>
      <c r="AA1692">
        <f>VLOOKUP(G1692,Sku_Consolidated!A2:E957,5,FALSE)</f>
      </c>
      <c r="AB1692">
        <f>IF(VLOOKUP(G1692,Sku_Consolidated!A2:S957,19,FALSE)="SHOWCASE", VLOOKUP(E1692,Store_Showcase!B2:N144,13, FALSE), IF(VLOOKUP(G1692,Sku_Consolidated!A2:S957,19,FALSE)="VAM",VLOOKUP(E1692,Store_VAM!B2:N273,13, FALSE),VLOOKUP(E1692,Store_SRP!B2:N110,13, FALSE)))</f>
      </c>
      <c r="AC1692">
        <f>IF(IFERROR(AB1692,TRUE)=TRUE, "-","OK")</f>
      </c>
      <c r="AD1692" s="8" t="s">
        <v>3276</v>
      </c>
      <c r="AE1692" s="8" t="s">
        <v>1345</v>
      </c>
      <c r="AF1692">
        <f>IF(IFERROR(VLOOKUP(E1692,Store_Showcase!B2:H144,{5}, FALSE), TRUE)=TRUE, IF(IFERROR(VLOOKUP(E1692,Store_SRP!B2:H110,{5}, FALSE), TRUE)=TRUE,VLOOKUP(E1692,Store_VAM!B2:H273,{5}, FALSE),VLOOKUP(E1692,Store_SRP!B2:H110,{5}, FALSE)), VLOOKUP(E1692,Store_Showcase!B2:H144,{5}, FALSE))</f>
      </c>
      <c r="AG1692">
        <f>IF(IFERROR(VLOOKUP(E1692,Store_Showcase!B2:H144,{6}, FALSE), TRUE)=TRUE, IF(IFERROR(VLOOKUP(E1692,Store_SRP!B2:H110,{6}, FALSE), TRUE)=TRUE,VLOOKUP(E1692,Store_VAM!B2:H273,{6}, FALSE),VLOOKUP(E1692,Store_SRP!B2:H110,{6}, FALSE)), VLOOKUP(E1692,Store_Showcase!B2:H144,{6}, FALSE))</f>
      </c>
      <c r="AH1692">
        <f>VLOOKUP(G1692,Sku_Consolidated!A2:R957,18,FALSE)</f>
      </c>
      <c r="AI1692">
        <f>VLOOKUP(G1692,Sku_Consolidated!A2:S957,19,FALSE)</f>
      </c>
      <c r="AJ1692">
        <f>VLOOKUP(G1692,Sku_Consolidated!A2:T957,20,FALSE)</f>
      </c>
    </row>
    <row r="1693" spans="1:36" x14ac:dyDescent="0.25">
      <c r="A1693">
        <v>2024</v>
      </c>
      <c r="B1693" t="s">
        <v>31</v>
      </c>
      <c r="C1693" t="s">
        <v>32</v>
      </c>
      <c r="D1693" t="s">
        <v>33</v>
      </c>
      <c r="E1693">
        <v>201</v>
      </c>
      <c r="F1693">
        <f>IF(IFERROR(VLOOKUP(E1693,Store_Showcase!B2:H144,{2}, FALSE), TRUE)=TRUE, IF(IFERROR(VLOOKUP(E1693,Store_SRP!B2:H110,{2}, FALSE), TRUE)=TRUE,VLOOKUP(E1693,Store_VAM!B2:H273,{2}, FALSE),VLOOKUP(E1693,Store_SRP!B2:H110,{2}, FALSE)), VLOOKUP(E1693,Store_Showcase!B2:H144,{2}, FALSE))</f>
      </c>
      <c r="G1693">
        <v>703520</v>
      </c>
      <c r="H1693" t="s">
        <v>1460</v>
      </c>
      <c r="I1693" s="8" t="s">
        <v>2627</v>
      </c>
      <c r="J1693" t="s">
        <v>493</v>
      </c>
      <c r="K1693" s="8">
        <f>IF(J1693="PCK", I1693, 0)</f>
      </c>
      <c r="L1693" s="8">
        <f>IF(J1693="KLS", I1693, IF(J1693="PCK", I1693*VLOOKUP(G1693,Sku_Consolidated!A2:U957,21, FALSE),I1693*VLOOKUP(G1693,Sku_Consolidated!A2:U957,21, FALSE)))</f>
      </c>
      <c r="M1693" s="8">
        <f>IF(J1693="PCS", I1693, 0)</f>
      </c>
      <c r="N1693" s="8" t="s">
        <v>3275</v>
      </c>
      <c r="O1693" s="8">
        <f>N1693 * VLOOKUP(E1693&amp;VLOOKUP(G1693,Sku_Consolidated!A2:Q957,17,FALSE),Sku_CommRate!A2:E1002, 5, FALSE)</f>
      </c>
      <c r="P1693" s="8">
        <f>N1693 - O1693</f>
      </c>
      <c r="Q1693">
        <f>VLOOKUP(G1693,Sku_Consolidated!A2:G957,7, FALSE)</f>
      </c>
      <c r="R1693">
        <f>IF(IFERROR(VLOOKUP(E1693,Store_Showcase!B2:H144,7, FALSE), TRUE)=TRUE, IF(IFERROR(VLOOKUP(E1693,Store_SRP!B2:H110,7, FALSE), TRUE)=TRUE,VLOOKUP(E1693,Store_VAM!B2:H273,7, FALSE),VLOOKUP(E1693,Store_SRP!B2:H110,7, FALSE)), VLOOKUP(E1693,Store_Showcase!B2:H144,7, FALSE))</f>
      </c>
      <c r="S1693">
        <f>IF(IFERROR(VLOOKUP(E1693,Store_Showcase!B2:I144,8, FALSE), TRUE)=TRUE, IF(IFERROR(VLOOKUP(E1693,Store_SRP!B2:I110,8, FALSE), TRUE)=TRUE,VLOOKUP(E1693,Store_VAM!B2:I273,8, FALSE),VLOOKUP(E1693,Store_SRP!B2:I110,8, FALSE)), VLOOKUP(E1693,Store_Showcase!B2:I144,8, FALSE))</f>
      </c>
      <c r="T1693">
        <f>VLOOKUP(G1693,Sku_Consolidated!A2:R957,18,FALSE)</f>
      </c>
      <c r="U1693">
        <v>4806532531649</v>
      </c>
      <c r="V1693">
        <f>IF(VLOOKUP(G1693,Sku_Consolidated!A2:S957,19,FALSE)="SHOWCASE", VLOOKUP(E1693,Store_Showcase!B2:L144,11, FALSE), IF(VLOOKUP(G1693,Sku_Consolidated!A2:S957,19,FALSE)="VAM",VLOOKUP(E1693,Store_VAM!B2:L273,11, FALSE),VLOOKUP(E1693,Store_SRP!B2:L110,11, FALSE)))</f>
      </c>
      <c r="W1693">
        <f>VLOOKUP(G1693,Sku_Consolidated!A2:W957,11,FALSE)</f>
      </c>
      <c r="X1693">
        <f>VLOOKUP(G1693,Sku_Consolidated!A2:H957,8,FALSE)</f>
      </c>
      <c r="Y1693">
        <f>VLOOKUP(G1693,Sku_Consolidated!A2:I957,9,FALSE)</f>
      </c>
      <c r="Z1693" t="s">
        <v>38</v>
      </c>
      <c r="AA1693">
        <f>VLOOKUP(G1693,Sku_Consolidated!A2:E957,5,FALSE)</f>
      </c>
      <c r="AB1693">
        <f>IF(VLOOKUP(G1693,Sku_Consolidated!A2:S957,19,FALSE)="SHOWCASE", VLOOKUP(E1693,Store_Showcase!B2:N144,13, FALSE), IF(VLOOKUP(G1693,Sku_Consolidated!A2:S957,19,FALSE)="VAM",VLOOKUP(E1693,Store_VAM!B2:N273,13, FALSE),VLOOKUP(E1693,Store_SRP!B2:N110,13, FALSE)))</f>
      </c>
      <c r="AC1693">
        <f>IF(IFERROR(AB1693,TRUE)=TRUE, "-","OK")</f>
      </c>
      <c r="AD1693" s="8" t="s">
        <v>3276</v>
      </c>
      <c r="AE1693" s="8" t="s">
        <v>1345</v>
      </c>
      <c r="AF1693">
        <f>IF(IFERROR(VLOOKUP(E1693,Store_Showcase!B2:H144,{5}, FALSE), TRUE)=TRUE, IF(IFERROR(VLOOKUP(E1693,Store_SRP!B2:H110,{5}, FALSE), TRUE)=TRUE,VLOOKUP(E1693,Store_VAM!B2:H273,{5}, FALSE),VLOOKUP(E1693,Store_SRP!B2:H110,{5}, FALSE)), VLOOKUP(E1693,Store_Showcase!B2:H144,{5}, FALSE))</f>
      </c>
      <c r="AG1693">
        <f>IF(IFERROR(VLOOKUP(E1693,Store_Showcase!B2:H144,{6}, FALSE), TRUE)=TRUE, IF(IFERROR(VLOOKUP(E1693,Store_SRP!B2:H110,{6}, FALSE), TRUE)=TRUE,VLOOKUP(E1693,Store_VAM!B2:H273,{6}, FALSE),VLOOKUP(E1693,Store_SRP!B2:H110,{6}, FALSE)), VLOOKUP(E1693,Store_Showcase!B2:H144,{6}, FALSE))</f>
      </c>
      <c r="AH1693">
        <f>VLOOKUP(G1693,Sku_Consolidated!A2:R957,18,FALSE)</f>
      </c>
      <c r="AI1693">
        <f>VLOOKUP(G1693,Sku_Consolidated!A2:S957,19,FALSE)</f>
      </c>
      <c r="AJ1693">
        <f>VLOOKUP(G1693,Sku_Consolidated!A2:T957,20,FALSE)</f>
      </c>
    </row>
    <row r="1694" spans="1:36" x14ac:dyDescent="0.25">
      <c r="A1694">
        <v>2024</v>
      </c>
      <c r="B1694" t="s">
        <v>31</v>
      </c>
      <c r="C1694" t="s">
        <v>32</v>
      </c>
      <c r="D1694" t="s">
        <v>33</v>
      </c>
      <c r="E1694">
        <v>122</v>
      </c>
      <c r="F1694">
        <f>IF(IFERROR(VLOOKUP(E1694,Store_Showcase!B2:H144,{2}, FALSE), TRUE)=TRUE, IF(IFERROR(VLOOKUP(E1694,Store_SRP!B2:H110,{2}, FALSE), TRUE)=TRUE,VLOOKUP(E1694,Store_VAM!B2:H273,{2}, FALSE),VLOOKUP(E1694,Store_SRP!B2:H110,{2}, FALSE)), VLOOKUP(E1694,Store_Showcase!B2:H144,{2}, FALSE))</f>
      </c>
      <c r="G1694">
        <v>703520</v>
      </c>
      <c r="H1694" t="s">
        <v>1460</v>
      </c>
      <c r="I1694" s="8" t="s">
        <v>2627</v>
      </c>
      <c r="J1694" t="s">
        <v>493</v>
      </c>
      <c r="K1694" s="8">
        <f>IF(J1694="PCK", I1694, 0)</f>
      </c>
      <c r="L1694" s="8">
        <f>IF(J1694="KLS", I1694, IF(J1694="PCK", I1694*VLOOKUP(G1694,Sku_Consolidated!A2:U957,21, FALSE),I1694*VLOOKUP(G1694,Sku_Consolidated!A2:U957,21, FALSE)))</f>
      </c>
      <c r="M1694" s="8">
        <f>IF(J1694="PCS", I1694, 0)</f>
      </c>
      <c r="N1694" s="8" t="s">
        <v>3275</v>
      </c>
      <c r="O1694" s="8">
        <f>N1694 * VLOOKUP(E1694&amp;VLOOKUP(G1694,Sku_Consolidated!A2:Q957,17,FALSE),Sku_CommRate!A2:E1002, 5, FALSE)</f>
      </c>
      <c r="P1694" s="8">
        <f>N1694 - O1694</f>
      </c>
      <c r="Q1694">
        <f>VLOOKUP(G1694,Sku_Consolidated!A2:G957,7, FALSE)</f>
      </c>
      <c r="R1694">
        <f>IF(IFERROR(VLOOKUP(E1694,Store_Showcase!B2:H144,7, FALSE), TRUE)=TRUE, IF(IFERROR(VLOOKUP(E1694,Store_SRP!B2:H110,7, FALSE), TRUE)=TRUE,VLOOKUP(E1694,Store_VAM!B2:H273,7, FALSE),VLOOKUP(E1694,Store_SRP!B2:H110,7, FALSE)), VLOOKUP(E1694,Store_Showcase!B2:H144,7, FALSE))</f>
      </c>
      <c r="S1694">
        <f>IF(IFERROR(VLOOKUP(E1694,Store_Showcase!B2:I144,8, FALSE), TRUE)=TRUE, IF(IFERROR(VLOOKUP(E1694,Store_SRP!B2:I110,8, FALSE), TRUE)=TRUE,VLOOKUP(E1694,Store_VAM!B2:I273,8, FALSE),VLOOKUP(E1694,Store_SRP!B2:I110,8, FALSE)), VLOOKUP(E1694,Store_Showcase!B2:I144,8, FALSE))</f>
      </c>
      <c r="T1694">
        <f>VLOOKUP(G1694,Sku_Consolidated!A2:R957,18,FALSE)</f>
      </c>
      <c r="U1694">
        <v>4806532531649</v>
      </c>
      <c r="V1694">
        <f>IF(VLOOKUP(G1694,Sku_Consolidated!A2:S957,19,FALSE)="SHOWCASE", VLOOKUP(E1694,Store_Showcase!B2:L144,11, FALSE), IF(VLOOKUP(G1694,Sku_Consolidated!A2:S957,19,FALSE)="VAM",VLOOKUP(E1694,Store_VAM!B2:L273,11, FALSE),VLOOKUP(E1694,Store_SRP!B2:L110,11, FALSE)))</f>
      </c>
      <c r="W1694">
        <f>VLOOKUP(G1694,Sku_Consolidated!A2:W957,11,FALSE)</f>
      </c>
      <c r="X1694">
        <f>VLOOKUP(G1694,Sku_Consolidated!A2:H957,8,FALSE)</f>
      </c>
      <c r="Y1694">
        <f>VLOOKUP(G1694,Sku_Consolidated!A2:I957,9,FALSE)</f>
      </c>
      <c r="Z1694" t="s">
        <v>38</v>
      </c>
      <c r="AA1694">
        <f>VLOOKUP(G1694,Sku_Consolidated!A2:E957,5,FALSE)</f>
      </c>
      <c r="AB1694">
        <f>IF(VLOOKUP(G1694,Sku_Consolidated!A2:S957,19,FALSE)="SHOWCASE", VLOOKUP(E1694,Store_Showcase!B2:N144,13, FALSE), IF(VLOOKUP(G1694,Sku_Consolidated!A2:S957,19,FALSE)="VAM",VLOOKUP(E1694,Store_VAM!B2:N273,13, FALSE),VLOOKUP(E1694,Store_SRP!B2:N110,13, FALSE)))</f>
      </c>
      <c r="AC1694">
        <f>IF(IFERROR(AB1694,TRUE)=TRUE, "-","OK")</f>
      </c>
      <c r="AD1694" s="8" t="s">
        <v>3276</v>
      </c>
      <c r="AE1694" s="8" t="s">
        <v>1345</v>
      </c>
      <c r="AF1694">
        <f>IF(IFERROR(VLOOKUP(E1694,Store_Showcase!B2:H144,{5}, FALSE), TRUE)=TRUE, IF(IFERROR(VLOOKUP(E1694,Store_SRP!B2:H110,{5}, FALSE), TRUE)=TRUE,VLOOKUP(E1694,Store_VAM!B2:H273,{5}, FALSE),VLOOKUP(E1694,Store_SRP!B2:H110,{5}, FALSE)), VLOOKUP(E1694,Store_Showcase!B2:H144,{5}, FALSE))</f>
      </c>
      <c r="AG1694">
        <f>IF(IFERROR(VLOOKUP(E1694,Store_Showcase!B2:H144,{6}, FALSE), TRUE)=TRUE, IF(IFERROR(VLOOKUP(E1694,Store_SRP!B2:H110,{6}, FALSE), TRUE)=TRUE,VLOOKUP(E1694,Store_VAM!B2:H273,{6}, FALSE),VLOOKUP(E1694,Store_SRP!B2:H110,{6}, FALSE)), VLOOKUP(E1694,Store_Showcase!B2:H144,{6}, FALSE))</f>
      </c>
      <c r="AH1694">
        <f>VLOOKUP(G1694,Sku_Consolidated!A2:R957,18,FALSE)</f>
      </c>
      <c r="AI1694">
        <f>VLOOKUP(G1694,Sku_Consolidated!A2:S957,19,FALSE)</f>
      </c>
      <c r="AJ1694">
        <f>VLOOKUP(G1694,Sku_Consolidated!A2:T957,20,FALSE)</f>
      </c>
    </row>
    <row r="1695" spans="1:36" x14ac:dyDescent="0.25">
      <c r="A1695">
        <v>2024</v>
      </c>
      <c r="B1695" t="s">
        <v>31</v>
      </c>
      <c r="C1695" t="s">
        <v>32</v>
      </c>
      <c r="D1695" t="s">
        <v>33</v>
      </c>
      <c r="E1695">
        <v>416</v>
      </c>
      <c r="F1695">
        <f>IF(IFERROR(VLOOKUP(E1695,Store_Showcase!B2:H144,{2}, FALSE), TRUE)=TRUE, IF(IFERROR(VLOOKUP(E1695,Store_SRP!B2:H110,{2}, FALSE), TRUE)=TRUE,VLOOKUP(E1695,Store_VAM!B2:H273,{2}, FALSE),VLOOKUP(E1695,Store_SRP!B2:H110,{2}, FALSE)), VLOOKUP(E1695,Store_Showcase!B2:H144,{2}, FALSE))</f>
      </c>
      <c r="G1695">
        <v>703520</v>
      </c>
      <c r="H1695" t="s">
        <v>1460</v>
      </c>
      <c r="I1695" s="8" t="s">
        <v>2627</v>
      </c>
      <c r="J1695" t="s">
        <v>493</v>
      </c>
      <c r="K1695" s="8">
        <f>IF(J1695="PCK", I1695, 0)</f>
      </c>
      <c r="L1695" s="8">
        <f>IF(J1695="KLS", I1695, IF(J1695="PCK", I1695*VLOOKUP(G1695,Sku_Consolidated!A2:U957,21, FALSE),I1695*VLOOKUP(G1695,Sku_Consolidated!A2:U957,21, FALSE)))</f>
      </c>
      <c r="M1695" s="8">
        <f>IF(J1695="PCS", I1695, 0)</f>
      </c>
      <c r="N1695" s="8" t="s">
        <v>3275</v>
      </c>
      <c r="O1695" s="8">
        <f>N1695 * VLOOKUP(E1695&amp;VLOOKUP(G1695,Sku_Consolidated!A2:Q957,17,FALSE),Sku_CommRate!A2:E1002, 5, FALSE)</f>
      </c>
      <c r="P1695" s="8">
        <f>N1695 - O1695</f>
      </c>
      <c r="Q1695">
        <f>VLOOKUP(G1695,Sku_Consolidated!A2:G957,7, FALSE)</f>
      </c>
      <c r="R1695">
        <f>IF(IFERROR(VLOOKUP(E1695,Store_Showcase!B2:H144,7, FALSE), TRUE)=TRUE, IF(IFERROR(VLOOKUP(E1695,Store_SRP!B2:H110,7, FALSE), TRUE)=TRUE,VLOOKUP(E1695,Store_VAM!B2:H273,7, FALSE),VLOOKUP(E1695,Store_SRP!B2:H110,7, FALSE)), VLOOKUP(E1695,Store_Showcase!B2:H144,7, FALSE))</f>
      </c>
      <c r="S1695">
        <f>IF(IFERROR(VLOOKUP(E1695,Store_Showcase!B2:I144,8, FALSE), TRUE)=TRUE, IF(IFERROR(VLOOKUP(E1695,Store_SRP!B2:I110,8, FALSE), TRUE)=TRUE,VLOOKUP(E1695,Store_VAM!B2:I273,8, FALSE),VLOOKUP(E1695,Store_SRP!B2:I110,8, FALSE)), VLOOKUP(E1695,Store_Showcase!B2:I144,8, FALSE))</f>
      </c>
      <c r="T1695">
        <f>VLOOKUP(G1695,Sku_Consolidated!A2:R957,18,FALSE)</f>
      </c>
      <c r="U1695">
        <v>4806532531649</v>
      </c>
      <c r="V1695">
        <f>IF(VLOOKUP(G1695,Sku_Consolidated!A2:S957,19,FALSE)="SHOWCASE", VLOOKUP(E1695,Store_Showcase!B2:L144,11, FALSE), IF(VLOOKUP(G1695,Sku_Consolidated!A2:S957,19,FALSE)="VAM",VLOOKUP(E1695,Store_VAM!B2:L273,11, FALSE),VLOOKUP(E1695,Store_SRP!B2:L110,11, FALSE)))</f>
      </c>
      <c r="W1695">
        <f>VLOOKUP(G1695,Sku_Consolidated!A2:W957,11,FALSE)</f>
      </c>
      <c r="X1695">
        <f>VLOOKUP(G1695,Sku_Consolidated!A2:H957,8,FALSE)</f>
      </c>
      <c r="Y1695">
        <f>VLOOKUP(G1695,Sku_Consolidated!A2:I957,9,FALSE)</f>
      </c>
      <c r="Z1695" t="s">
        <v>38</v>
      </c>
      <c r="AA1695">
        <f>VLOOKUP(G1695,Sku_Consolidated!A2:E957,5,FALSE)</f>
      </c>
      <c r="AB1695">
        <f>IF(VLOOKUP(G1695,Sku_Consolidated!A2:S957,19,FALSE)="SHOWCASE", VLOOKUP(E1695,Store_Showcase!B2:N144,13, FALSE), IF(VLOOKUP(G1695,Sku_Consolidated!A2:S957,19,FALSE)="VAM",VLOOKUP(E1695,Store_VAM!B2:N273,13, FALSE),VLOOKUP(E1695,Store_SRP!B2:N110,13, FALSE)))</f>
      </c>
      <c r="AC1695">
        <f>IF(IFERROR(AB1695,TRUE)=TRUE, "-","OK")</f>
      </c>
      <c r="AD1695" s="8" t="s">
        <v>3276</v>
      </c>
      <c r="AE1695" s="8" t="s">
        <v>1345</v>
      </c>
      <c r="AF1695">
        <f>IF(IFERROR(VLOOKUP(E1695,Store_Showcase!B2:H144,{5}, FALSE), TRUE)=TRUE, IF(IFERROR(VLOOKUP(E1695,Store_SRP!B2:H110,{5}, FALSE), TRUE)=TRUE,VLOOKUP(E1695,Store_VAM!B2:H273,{5}, FALSE),VLOOKUP(E1695,Store_SRP!B2:H110,{5}, FALSE)), VLOOKUP(E1695,Store_Showcase!B2:H144,{5}, FALSE))</f>
      </c>
      <c r="AG1695">
        <f>IF(IFERROR(VLOOKUP(E1695,Store_Showcase!B2:H144,{6}, FALSE), TRUE)=TRUE, IF(IFERROR(VLOOKUP(E1695,Store_SRP!B2:H110,{6}, FALSE), TRUE)=TRUE,VLOOKUP(E1695,Store_VAM!B2:H273,{6}, FALSE),VLOOKUP(E1695,Store_SRP!B2:H110,{6}, FALSE)), VLOOKUP(E1695,Store_Showcase!B2:H144,{6}, FALSE))</f>
      </c>
      <c r="AH1695">
        <f>VLOOKUP(G1695,Sku_Consolidated!A2:R957,18,FALSE)</f>
      </c>
      <c r="AI1695">
        <f>VLOOKUP(G1695,Sku_Consolidated!A2:S957,19,FALSE)</f>
      </c>
      <c r="AJ1695">
        <f>VLOOKUP(G1695,Sku_Consolidated!A2:T957,20,FALSE)</f>
      </c>
    </row>
    <row r="1696" spans="1:36" x14ac:dyDescent="0.25">
      <c r="A1696">
        <v>2024</v>
      </c>
      <c r="B1696" t="s">
        <v>31</v>
      </c>
      <c r="C1696" t="s">
        <v>32</v>
      </c>
      <c r="D1696" t="s">
        <v>33</v>
      </c>
      <c r="E1696">
        <v>815</v>
      </c>
      <c r="F1696">
        <f>IF(IFERROR(VLOOKUP(E1696,Store_Showcase!B2:H144,{2}, FALSE), TRUE)=TRUE, IF(IFERROR(VLOOKUP(E1696,Store_SRP!B2:H110,{2}, FALSE), TRUE)=TRUE,VLOOKUP(E1696,Store_VAM!B2:H273,{2}, FALSE),VLOOKUP(E1696,Store_SRP!B2:H110,{2}, FALSE)), VLOOKUP(E1696,Store_Showcase!B2:H144,{2}, FALSE))</f>
      </c>
      <c r="G1696">
        <v>703520</v>
      </c>
      <c r="H1696" t="s">
        <v>1460</v>
      </c>
      <c r="I1696" s="8" t="s">
        <v>2627</v>
      </c>
      <c r="J1696" t="s">
        <v>493</v>
      </c>
      <c r="K1696" s="8">
        <f>IF(J1696="PCK", I1696, 0)</f>
      </c>
      <c r="L1696" s="8">
        <f>IF(J1696="KLS", I1696, IF(J1696="PCK", I1696*VLOOKUP(G1696,Sku_Consolidated!A2:U957,21, FALSE),I1696*VLOOKUP(G1696,Sku_Consolidated!A2:U957,21, FALSE)))</f>
      </c>
      <c r="M1696" s="8">
        <f>IF(J1696="PCS", I1696, 0)</f>
      </c>
      <c r="N1696" s="8" t="s">
        <v>3275</v>
      </c>
      <c r="O1696" s="8">
        <f>N1696 * VLOOKUP(E1696&amp;VLOOKUP(G1696,Sku_Consolidated!A2:Q957,17,FALSE),Sku_CommRate!A2:E1002, 5, FALSE)</f>
      </c>
      <c r="P1696" s="8">
        <f>N1696 - O1696</f>
      </c>
      <c r="Q1696">
        <f>VLOOKUP(G1696,Sku_Consolidated!A2:G957,7, FALSE)</f>
      </c>
      <c r="R1696">
        <f>IF(IFERROR(VLOOKUP(E1696,Store_Showcase!B2:H144,7, FALSE), TRUE)=TRUE, IF(IFERROR(VLOOKUP(E1696,Store_SRP!B2:H110,7, FALSE), TRUE)=TRUE,VLOOKUP(E1696,Store_VAM!B2:H273,7, FALSE),VLOOKUP(E1696,Store_SRP!B2:H110,7, FALSE)), VLOOKUP(E1696,Store_Showcase!B2:H144,7, FALSE))</f>
      </c>
      <c r="S1696">
        <f>IF(IFERROR(VLOOKUP(E1696,Store_Showcase!B2:I144,8, FALSE), TRUE)=TRUE, IF(IFERROR(VLOOKUP(E1696,Store_SRP!B2:I110,8, FALSE), TRUE)=TRUE,VLOOKUP(E1696,Store_VAM!B2:I273,8, FALSE),VLOOKUP(E1696,Store_SRP!B2:I110,8, FALSE)), VLOOKUP(E1696,Store_Showcase!B2:I144,8, FALSE))</f>
      </c>
      <c r="T1696">
        <f>VLOOKUP(G1696,Sku_Consolidated!A2:R957,18,FALSE)</f>
      </c>
      <c r="U1696">
        <v>4806532531649</v>
      </c>
      <c r="V1696">
        <f>IF(VLOOKUP(G1696,Sku_Consolidated!A2:S957,19,FALSE)="SHOWCASE", VLOOKUP(E1696,Store_Showcase!B2:L144,11, FALSE), IF(VLOOKUP(G1696,Sku_Consolidated!A2:S957,19,FALSE)="VAM",VLOOKUP(E1696,Store_VAM!B2:L273,11, FALSE),VLOOKUP(E1696,Store_SRP!B2:L110,11, FALSE)))</f>
      </c>
      <c r="W1696">
        <f>VLOOKUP(G1696,Sku_Consolidated!A2:W957,11,FALSE)</f>
      </c>
      <c r="X1696">
        <f>VLOOKUP(G1696,Sku_Consolidated!A2:H957,8,FALSE)</f>
      </c>
      <c r="Y1696">
        <f>VLOOKUP(G1696,Sku_Consolidated!A2:I957,9,FALSE)</f>
      </c>
      <c r="Z1696" t="s">
        <v>38</v>
      </c>
      <c r="AA1696">
        <f>VLOOKUP(G1696,Sku_Consolidated!A2:E957,5,FALSE)</f>
      </c>
      <c r="AB1696">
        <f>IF(VLOOKUP(G1696,Sku_Consolidated!A2:S957,19,FALSE)="SHOWCASE", VLOOKUP(E1696,Store_Showcase!B2:N144,13, FALSE), IF(VLOOKUP(G1696,Sku_Consolidated!A2:S957,19,FALSE)="VAM",VLOOKUP(E1696,Store_VAM!B2:N273,13, FALSE),VLOOKUP(E1696,Store_SRP!B2:N110,13, FALSE)))</f>
      </c>
      <c r="AC1696">
        <f>IF(IFERROR(AB1696,TRUE)=TRUE, "-","OK")</f>
      </c>
      <c r="AD1696" s="8" t="s">
        <v>3276</v>
      </c>
      <c r="AE1696" s="8" t="s">
        <v>1345</v>
      </c>
      <c r="AF1696">
        <f>IF(IFERROR(VLOOKUP(E1696,Store_Showcase!B2:H144,{5}, FALSE), TRUE)=TRUE, IF(IFERROR(VLOOKUP(E1696,Store_SRP!B2:H110,{5}, FALSE), TRUE)=TRUE,VLOOKUP(E1696,Store_VAM!B2:H273,{5}, FALSE),VLOOKUP(E1696,Store_SRP!B2:H110,{5}, FALSE)), VLOOKUP(E1696,Store_Showcase!B2:H144,{5}, FALSE))</f>
      </c>
      <c r="AG1696">
        <f>IF(IFERROR(VLOOKUP(E1696,Store_Showcase!B2:H144,{6}, FALSE), TRUE)=TRUE, IF(IFERROR(VLOOKUP(E1696,Store_SRP!B2:H110,{6}, FALSE), TRUE)=TRUE,VLOOKUP(E1696,Store_VAM!B2:H273,{6}, FALSE),VLOOKUP(E1696,Store_SRP!B2:H110,{6}, FALSE)), VLOOKUP(E1696,Store_Showcase!B2:H144,{6}, FALSE))</f>
      </c>
      <c r="AH1696">
        <f>VLOOKUP(G1696,Sku_Consolidated!A2:R957,18,FALSE)</f>
      </c>
      <c r="AI1696">
        <f>VLOOKUP(G1696,Sku_Consolidated!A2:S957,19,FALSE)</f>
      </c>
      <c r="AJ1696">
        <f>VLOOKUP(G1696,Sku_Consolidated!A2:T957,20,FALSE)</f>
      </c>
    </row>
    <row r="1697" spans="1:36" x14ac:dyDescent="0.25">
      <c r="A1697">
        <v>2024</v>
      </c>
      <c r="B1697" t="s">
        <v>31</v>
      </c>
      <c r="C1697" t="s">
        <v>32</v>
      </c>
      <c r="D1697" t="s">
        <v>33</v>
      </c>
      <c r="E1697">
        <v>243</v>
      </c>
      <c r="F1697">
        <f>IF(IFERROR(VLOOKUP(E1697,Store_Showcase!B2:H144,{2}, FALSE), TRUE)=TRUE, IF(IFERROR(VLOOKUP(E1697,Store_SRP!B2:H110,{2}, FALSE), TRUE)=TRUE,VLOOKUP(E1697,Store_VAM!B2:H273,{2}, FALSE),VLOOKUP(E1697,Store_SRP!B2:H110,{2}, FALSE)), VLOOKUP(E1697,Store_Showcase!B2:H144,{2}, FALSE))</f>
      </c>
      <c r="G1697">
        <v>703520</v>
      </c>
      <c r="H1697" t="s">
        <v>1460</v>
      </c>
      <c r="I1697" s="8" t="s">
        <v>2627</v>
      </c>
      <c r="J1697" t="s">
        <v>493</v>
      </c>
      <c r="K1697" s="8">
        <f>IF(J1697="PCK", I1697, 0)</f>
      </c>
      <c r="L1697" s="8">
        <f>IF(J1697="KLS", I1697, IF(J1697="PCK", I1697*VLOOKUP(G1697,Sku_Consolidated!A2:U957,21, FALSE),I1697*VLOOKUP(G1697,Sku_Consolidated!A2:U957,21, FALSE)))</f>
      </c>
      <c r="M1697" s="8">
        <f>IF(J1697="PCS", I1697, 0)</f>
      </c>
      <c r="N1697" s="8" t="s">
        <v>3275</v>
      </c>
      <c r="O1697" s="8">
        <f>N1697 * VLOOKUP(E1697&amp;VLOOKUP(G1697,Sku_Consolidated!A2:Q957,17,FALSE),Sku_CommRate!A2:E1002, 5, FALSE)</f>
      </c>
      <c r="P1697" s="8">
        <f>N1697 - O1697</f>
      </c>
      <c r="Q1697">
        <f>VLOOKUP(G1697,Sku_Consolidated!A2:G957,7, FALSE)</f>
      </c>
      <c r="R1697">
        <f>IF(IFERROR(VLOOKUP(E1697,Store_Showcase!B2:H144,7, FALSE), TRUE)=TRUE, IF(IFERROR(VLOOKUP(E1697,Store_SRP!B2:H110,7, FALSE), TRUE)=TRUE,VLOOKUP(E1697,Store_VAM!B2:H273,7, FALSE),VLOOKUP(E1697,Store_SRP!B2:H110,7, FALSE)), VLOOKUP(E1697,Store_Showcase!B2:H144,7, FALSE))</f>
      </c>
      <c r="S1697">
        <f>IF(IFERROR(VLOOKUP(E1697,Store_Showcase!B2:I144,8, FALSE), TRUE)=TRUE, IF(IFERROR(VLOOKUP(E1697,Store_SRP!B2:I110,8, FALSE), TRUE)=TRUE,VLOOKUP(E1697,Store_VAM!B2:I273,8, FALSE),VLOOKUP(E1697,Store_SRP!B2:I110,8, FALSE)), VLOOKUP(E1697,Store_Showcase!B2:I144,8, FALSE))</f>
      </c>
      <c r="T1697">
        <f>VLOOKUP(G1697,Sku_Consolidated!A2:R957,18,FALSE)</f>
      </c>
      <c r="U1697">
        <v>4806532531649</v>
      </c>
      <c r="V1697">
        <f>IF(VLOOKUP(G1697,Sku_Consolidated!A2:S957,19,FALSE)="SHOWCASE", VLOOKUP(E1697,Store_Showcase!B2:L144,11, FALSE), IF(VLOOKUP(G1697,Sku_Consolidated!A2:S957,19,FALSE)="VAM",VLOOKUP(E1697,Store_VAM!B2:L273,11, FALSE),VLOOKUP(E1697,Store_SRP!B2:L110,11, FALSE)))</f>
      </c>
      <c r="W1697">
        <f>VLOOKUP(G1697,Sku_Consolidated!A2:W957,11,FALSE)</f>
      </c>
      <c r="X1697">
        <f>VLOOKUP(G1697,Sku_Consolidated!A2:H957,8,FALSE)</f>
      </c>
      <c r="Y1697">
        <f>VLOOKUP(G1697,Sku_Consolidated!A2:I957,9,FALSE)</f>
      </c>
      <c r="Z1697" t="s">
        <v>38</v>
      </c>
      <c r="AA1697">
        <f>VLOOKUP(G1697,Sku_Consolidated!A2:E957,5,FALSE)</f>
      </c>
      <c r="AB1697">
        <f>IF(VLOOKUP(G1697,Sku_Consolidated!A2:S957,19,FALSE)="SHOWCASE", VLOOKUP(E1697,Store_Showcase!B2:N144,13, FALSE), IF(VLOOKUP(G1697,Sku_Consolidated!A2:S957,19,FALSE)="VAM",VLOOKUP(E1697,Store_VAM!B2:N273,13, FALSE),VLOOKUP(E1697,Store_SRP!B2:N110,13, FALSE)))</f>
      </c>
      <c r="AC1697">
        <f>IF(IFERROR(AB1697,TRUE)=TRUE, "-","OK")</f>
      </c>
      <c r="AD1697" s="8" t="s">
        <v>3276</v>
      </c>
      <c r="AE1697" s="8" t="s">
        <v>1345</v>
      </c>
      <c r="AF1697">
        <f>IF(IFERROR(VLOOKUP(E1697,Store_Showcase!B2:H144,{5}, FALSE), TRUE)=TRUE, IF(IFERROR(VLOOKUP(E1697,Store_SRP!B2:H110,{5}, FALSE), TRUE)=TRUE,VLOOKUP(E1697,Store_VAM!B2:H273,{5}, FALSE),VLOOKUP(E1697,Store_SRP!B2:H110,{5}, FALSE)), VLOOKUP(E1697,Store_Showcase!B2:H144,{5}, FALSE))</f>
      </c>
      <c r="AG1697">
        <f>IF(IFERROR(VLOOKUP(E1697,Store_Showcase!B2:H144,{6}, FALSE), TRUE)=TRUE, IF(IFERROR(VLOOKUP(E1697,Store_SRP!B2:H110,{6}, FALSE), TRUE)=TRUE,VLOOKUP(E1697,Store_VAM!B2:H273,{6}, FALSE),VLOOKUP(E1697,Store_SRP!B2:H110,{6}, FALSE)), VLOOKUP(E1697,Store_Showcase!B2:H144,{6}, FALSE))</f>
      </c>
      <c r="AH1697">
        <f>VLOOKUP(G1697,Sku_Consolidated!A2:R957,18,FALSE)</f>
      </c>
      <c r="AI1697">
        <f>VLOOKUP(G1697,Sku_Consolidated!A2:S957,19,FALSE)</f>
      </c>
      <c r="AJ1697">
        <f>VLOOKUP(G1697,Sku_Consolidated!A2:T957,20,FALSE)</f>
      </c>
    </row>
    <row r="1698" spans="1:36" x14ac:dyDescent="0.25">
      <c r="A1698">
        <v>2024</v>
      </c>
      <c r="B1698" t="s">
        <v>31</v>
      </c>
      <c r="C1698" t="s">
        <v>32</v>
      </c>
      <c r="D1698" t="s">
        <v>33</v>
      </c>
      <c r="E1698">
        <v>721</v>
      </c>
      <c r="F1698">
        <f>IF(IFERROR(VLOOKUP(E1698,Store_Showcase!B2:H144,{2}, FALSE), TRUE)=TRUE, IF(IFERROR(VLOOKUP(E1698,Store_SRP!B2:H110,{2}, FALSE), TRUE)=TRUE,VLOOKUP(E1698,Store_VAM!B2:H273,{2}, FALSE),VLOOKUP(E1698,Store_SRP!B2:H110,{2}, FALSE)), VLOOKUP(E1698,Store_Showcase!B2:H144,{2}, FALSE))</f>
      </c>
      <c r="G1698">
        <v>703520</v>
      </c>
      <c r="H1698" t="s">
        <v>1460</v>
      </c>
      <c r="I1698" s="8" t="s">
        <v>2627</v>
      </c>
      <c r="J1698" t="s">
        <v>493</v>
      </c>
      <c r="K1698" s="8">
        <f>IF(J1698="PCK", I1698, 0)</f>
      </c>
      <c r="L1698" s="8">
        <f>IF(J1698="KLS", I1698, IF(J1698="PCK", I1698*VLOOKUP(G1698,Sku_Consolidated!A2:U957,21, FALSE),I1698*VLOOKUP(G1698,Sku_Consolidated!A2:U957,21, FALSE)))</f>
      </c>
      <c r="M1698" s="8">
        <f>IF(J1698="PCS", I1698, 0)</f>
      </c>
      <c r="N1698" s="8" t="s">
        <v>3275</v>
      </c>
      <c r="O1698" s="8">
        <f>N1698 * VLOOKUP(E1698&amp;VLOOKUP(G1698,Sku_Consolidated!A2:Q957,17,FALSE),Sku_CommRate!A2:E1002, 5, FALSE)</f>
      </c>
      <c r="P1698" s="8">
        <f>N1698 - O1698</f>
      </c>
      <c r="Q1698">
        <f>VLOOKUP(G1698,Sku_Consolidated!A2:G957,7, FALSE)</f>
      </c>
      <c r="R1698">
        <f>IF(IFERROR(VLOOKUP(E1698,Store_Showcase!B2:H144,7, FALSE), TRUE)=TRUE, IF(IFERROR(VLOOKUP(E1698,Store_SRP!B2:H110,7, FALSE), TRUE)=TRUE,VLOOKUP(E1698,Store_VAM!B2:H273,7, FALSE),VLOOKUP(E1698,Store_SRP!B2:H110,7, FALSE)), VLOOKUP(E1698,Store_Showcase!B2:H144,7, FALSE))</f>
      </c>
      <c r="S1698">
        <f>IF(IFERROR(VLOOKUP(E1698,Store_Showcase!B2:I144,8, FALSE), TRUE)=TRUE, IF(IFERROR(VLOOKUP(E1698,Store_SRP!B2:I110,8, FALSE), TRUE)=TRUE,VLOOKUP(E1698,Store_VAM!B2:I273,8, FALSE),VLOOKUP(E1698,Store_SRP!B2:I110,8, FALSE)), VLOOKUP(E1698,Store_Showcase!B2:I144,8, FALSE))</f>
      </c>
      <c r="T1698">
        <f>VLOOKUP(G1698,Sku_Consolidated!A2:R957,18,FALSE)</f>
      </c>
      <c r="U1698">
        <v>4806532531649</v>
      </c>
      <c r="V1698">
        <f>IF(VLOOKUP(G1698,Sku_Consolidated!A2:S957,19,FALSE)="SHOWCASE", VLOOKUP(E1698,Store_Showcase!B2:L144,11, FALSE), IF(VLOOKUP(G1698,Sku_Consolidated!A2:S957,19,FALSE)="VAM",VLOOKUP(E1698,Store_VAM!B2:L273,11, FALSE),VLOOKUP(E1698,Store_SRP!B2:L110,11, FALSE)))</f>
      </c>
      <c r="W1698">
        <f>VLOOKUP(G1698,Sku_Consolidated!A2:W957,11,FALSE)</f>
      </c>
      <c r="X1698">
        <f>VLOOKUP(G1698,Sku_Consolidated!A2:H957,8,FALSE)</f>
      </c>
      <c r="Y1698">
        <f>VLOOKUP(G1698,Sku_Consolidated!A2:I957,9,FALSE)</f>
      </c>
      <c r="Z1698" t="s">
        <v>38</v>
      </c>
      <c r="AA1698">
        <f>VLOOKUP(G1698,Sku_Consolidated!A2:E957,5,FALSE)</f>
      </c>
      <c r="AB1698">
        <f>IF(VLOOKUP(G1698,Sku_Consolidated!A2:S957,19,FALSE)="SHOWCASE", VLOOKUP(E1698,Store_Showcase!B2:N144,13, FALSE), IF(VLOOKUP(G1698,Sku_Consolidated!A2:S957,19,FALSE)="VAM",VLOOKUP(E1698,Store_VAM!B2:N273,13, FALSE),VLOOKUP(E1698,Store_SRP!B2:N110,13, FALSE)))</f>
      </c>
      <c r="AC1698">
        <f>IF(IFERROR(AB1698,TRUE)=TRUE, "-","OK")</f>
      </c>
      <c r="AD1698" s="8" t="s">
        <v>3276</v>
      </c>
      <c r="AE1698" s="8" t="s">
        <v>1345</v>
      </c>
      <c r="AF1698">
        <f>IF(IFERROR(VLOOKUP(E1698,Store_Showcase!B2:H144,{5}, FALSE), TRUE)=TRUE, IF(IFERROR(VLOOKUP(E1698,Store_SRP!B2:H110,{5}, FALSE), TRUE)=TRUE,VLOOKUP(E1698,Store_VAM!B2:H273,{5}, FALSE),VLOOKUP(E1698,Store_SRP!B2:H110,{5}, FALSE)), VLOOKUP(E1698,Store_Showcase!B2:H144,{5}, FALSE))</f>
      </c>
      <c r="AG1698">
        <f>IF(IFERROR(VLOOKUP(E1698,Store_Showcase!B2:H144,{6}, FALSE), TRUE)=TRUE, IF(IFERROR(VLOOKUP(E1698,Store_SRP!B2:H110,{6}, FALSE), TRUE)=TRUE,VLOOKUP(E1698,Store_VAM!B2:H273,{6}, FALSE),VLOOKUP(E1698,Store_SRP!B2:H110,{6}, FALSE)), VLOOKUP(E1698,Store_Showcase!B2:H144,{6}, FALSE))</f>
      </c>
      <c r="AH1698">
        <f>VLOOKUP(G1698,Sku_Consolidated!A2:R957,18,FALSE)</f>
      </c>
      <c r="AI1698">
        <f>VLOOKUP(G1698,Sku_Consolidated!A2:S957,19,FALSE)</f>
      </c>
      <c r="AJ1698">
        <f>VLOOKUP(G1698,Sku_Consolidated!A2:T957,20,FALSE)</f>
      </c>
    </row>
    <row r="1699" spans="1:36" x14ac:dyDescent="0.25">
      <c r="A1699">
        <v>2024</v>
      </c>
      <c r="B1699" t="s">
        <v>31</v>
      </c>
      <c r="C1699" t="s">
        <v>32</v>
      </c>
      <c r="D1699" t="s">
        <v>33</v>
      </c>
      <c r="E1699">
        <v>241</v>
      </c>
      <c r="F1699">
        <f>IF(IFERROR(VLOOKUP(E1699,Store_Showcase!B2:H144,{2}, FALSE), TRUE)=TRUE, IF(IFERROR(VLOOKUP(E1699,Store_SRP!B2:H110,{2}, FALSE), TRUE)=TRUE,VLOOKUP(E1699,Store_VAM!B2:H273,{2}, FALSE),VLOOKUP(E1699,Store_SRP!B2:H110,{2}, FALSE)), VLOOKUP(E1699,Store_Showcase!B2:H144,{2}, FALSE))</f>
      </c>
      <c r="G1699">
        <v>703520</v>
      </c>
      <c r="H1699" t="s">
        <v>1460</v>
      </c>
      <c r="I1699" s="8" t="s">
        <v>2627</v>
      </c>
      <c r="J1699" t="s">
        <v>493</v>
      </c>
      <c r="K1699" s="8">
        <f>IF(J1699="PCK", I1699, 0)</f>
      </c>
      <c r="L1699" s="8">
        <f>IF(J1699="KLS", I1699, IF(J1699="PCK", I1699*VLOOKUP(G1699,Sku_Consolidated!A2:U957,21, FALSE),I1699*VLOOKUP(G1699,Sku_Consolidated!A2:U957,21, FALSE)))</f>
      </c>
      <c r="M1699" s="8">
        <f>IF(J1699="PCS", I1699, 0)</f>
      </c>
      <c r="N1699" s="8" t="s">
        <v>3275</v>
      </c>
      <c r="O1699" s="8">
        <f>N1699 * VLOOKUP(E1699&amp;VLOOKUP(G1699,Sku_Consolidated!A2:Q957,17,FALSE),Sku_CommRate!A2:E1002, 5, FALSE)</f>
      </c>
      <c r="P1699" s="8">
        <f>N1699 - O1699</f>
      </c>
      <c r="Q1699">
        <f>VLOOKUP(G1699,Sku_Consolidated!A2:G957,7, FALSE)</f>
      </c>
      <c r="R1699">
        <f>IF(IFERROR(VLOOKUP(E1699,Store_Showcase!B2:H144,7, FALSE), TRUE)=TRUE, IF(IFERROR(VLOOKUP(E1699,Store_SRP!B2:H110,7, FALSE), TRUE)=TRUE,VLOOKUP(E1699,Store_VAM!B2:H273,7, FALSE),VLOOKUP(E1699,Store_SRP!B2:H110,7, FALSE)), VLOOKUP(E1699,Store_Showcase!B2:H144,7, FALSE))</f>
      </c>
      <c r="S1699">
        <f>IF(IFERROR(VLOOKUP(E1699,Store_Showcase!B2:I144,8, FALSE), TRUE)=TRUE, IF(IFERROR(VLOOKUP(E1699,Store_SRP!B2:I110,8, FALSE), TRUE)=TRUE,VLOOKUP(E1699,Store_VAM!B2:I273,8, FALSE),VLOOKUP(E1699,Store_SRP!B2:I110,8, FALSE)), VLOOKUP(E1699,Store_Showcase!B2:I144,8, FALSE))</f>
      </c>
      <c r="T1699">
        <f>VLOOKUP(G1699,Sku_Consolidated!A2:R957,18,FALSE)</f>
      </c>
      <c r="U1699">
        <v>4806532531649</v>
      </c>
      <c r="V1699">
        <f>IF(VLOOKUP(G1699,Sku_Consolidated!A2:S957,19,FALSE)="SHOWCASE", VLOOKUP(E1699,Store_Showcase!B2:L144,11, FALSE), IF(VLOOKUP(G1699,Sku_Consolidated!A2:S957,19,FALSE)="VAM",VLOOKUP(E1699,Store_VAM!B2:L273,11, FALSE),VLOOKUP(E1699,Store_SRP!B2:L110,11, FALSE)))</f>
      </c>
      <c r="W1699">
        <f>VLOOKUP(G1699,Sku_Consolidated!A2:W957,11,FALSE)</f>
      </c>
      <c r="X1699">
        <f>VLOOKUP(G1699,Sku_Consolidated!A2:H957,8,FALSE)</f>
      </c>
      <c r="Y1699">
        <f>VLOOKUP(G1699,Sku_Consolidated!A2:I957,9,FALSE)</f>
      </c>
      <c r="Z1699" t="s">
        <v>38</v>
      </c>
      <c r="AA1699">
        <f>VLOOKUP(G1699,Sku_Consolidated!A2:E957,5,FALSE)</f>
      </c>
      <c r="AB1699">
        <f>IF(VLOOKUP(G1699,Sku_Consolidated!A2:S957,19,FALSE)="SHOWCASE", VLOOKUP(E1699,Store_Showcase!B2:N144,13, FALSE), IF(VLOOKUP(G1699,Sku_Consolidated!A2:S957,19,FALSE)="VAM",VLOOKUP(E1699,Store_VAM!B2:N273,13, FALSE),VLOOKUP(E1699,Store_SRP!B2:N110,13, FALSE)))</f>
      </c>
      <c r="AC1699">
        <f>IF(IFERROR(AB1699,TRUE)=TRUE, "-","OK")</f>
      </c>
      <c r="AD1699" s="8" t="s">
        <v>3276</v>
      </c>
      <c r="AE1699" s="8" t="s">
        <v>1345</v>
      </c>
      <c r="AF1699">
        <f>IF(IFERROR(VLOOKUP(E1699,Store_Showcase!B2:H144,{5}, FALSE), TRUE)=TRUE, IF(IFERROR(VLOOKUP(E1699,Store_SRP!B2:H110,{5}, FALSE), TRUE)=TRUE,VLOOKUP(E1699,Store_VAM!B2:H273,{5}, FALSE),VLOOKUP(E1699,Store_SRP!B2:H110,{5}, FALSE)), VLOOKUP(E1699,Store_Showcase!B2:H144,{5}, FALSE))</f>
      </c>
      <c r="AG1699">
        <f>IF(IFERROR(VLOOKUP(E1699,Store_Showcase!B2:H144,{6}, FALSE), TRUE)=TRUE, IF(IFERROR(VLOOKUP(E1699,Store_SRP!B2:H110,{6}, FALSE), TRUE)=TRUE,VLOOKUP(E1699,Store_VAM!B2:H273,{6}, FALSE),VLOOKUP(E1699,Store_SRP!B2:H110,{6}, FALSE)), VLOOKUP(E1699,Store_Showcase!B2:H144,{6}, FALSE))</f>
      </c>
      <c r="AH1699">
        <f>VLOOKUP(G1699,Sku_Consolidated!A2:R957,18,FALSE)</f>
      </c>
      <c r="AI1699">
        <f>VLOOKUP(G1699,Sku_Consolidated!A2:S957,19,FALSE)</f>
      </c>
      <c r="AJ1699">
        <f>VLOOKUP(G1699,Sku_Consolidated!A2:T957,20,FALSE)</f>
      </c>
    </row>
    <row r="1700" spans="1:36" x14ac:dyDescent="0.25">
      <c r="A1700">
        <v>2024</v>
      </c>
      <c r="B1700" t="s">
        <v>31</v>
      </c>
      <c r="C1700" t="s">
        <v>32</v>
      </c>
      <c r="D1700" t="s">
        <v>33</v>
      </c>
      <c r="E1700">
        <v>741</v>
      </c>
      <c r="F1700">
        <f>IF(IFERROR(VLOOKUP(E1700,Store_Showcase!B2:H144,{2}, FALSE), TRUE)=TRUE, IF(IFERROR(VLOOKUP(E1700,Store_SRP!B2:H110,{2}, FALSE), TRUE)=TRUE,VLOOKUP(E1700,Store_VAM!B2:H273,{2}, FALSE),VLOOKUP(E1700,Store_SRP!B2:H110,{2}, FALSE)), VLOOKUP(E1700,Store_Showcase!B2:H144,{2}, FALSE))</f>
      </c>
      <c r="G1700">
        <v>703520</v>
      </c>
      <c r="H1700" t="s">
        <v>1460</v>
      </c>
      <c r="I1700" s="8" t="s">
        <v>2627</v>
      </c>
      <c r="J1700" t="s">
        <v>493</v>
      </c>
      <c r="K1700" s="8">
        <f>IF(J1700="PCK", I1700, 0)</f>
      </c>
      <c r="L1700" s="8">
        <f>IF(J1700="KLS", I1700, IF(J1700="PCK", I1700*VLOOKUP(G1700,Sku_Consolidated!A2:U957,21, FALSE),I1700*VLOOKUP(G1700,Sku_Consolidated!A2:U957,21, FALSE)))</f>
      </c>
      <c r="M1700" s="8">
        <f>IF(J1700="PCS", I1700, 0)</f>
      </c>
      <c r="N1700" s="8" t="s">
        <v>3275</v>
      </c>
      <c r="O1700" s="8">
        <f>N1700 * VLOOKUP(E1700&amp;VLOOKUP(G1700,Sku_Consolidated!A2:Q957,17,FALSE),Sku_CommRate!A2:E1002, 5, FALSE)</f>
      </c>
      <c r="P1700" s="8">
        <f>N1700 - O1700</f>
      </c>
      <c r="Q1700">
        <f>VLOOKUP(G1700,Sku_Consolidated!A2:G957,7, FALSE)</f>
      </c>
      <c r="R1700">
        <f>IF(IFERROR(VLOOKUP(E1700,Store_Showcase!B2:H144,7, FALSE), TRUE)=TRUE, IF(IFERROR(VLOOKUP(E1700,Store_SRP!B2:H110,7, FALSE), TRUE)=TRUE,VLOOKUP(E1700,Store_VAM!B2:H273,7, FALSE),VLOOKUP(E1700,Store_SRP!B2:H110,7, FALSE)), VLOOKUP(E1700,Store_Showcase!B2:H144,7, FALSE))</f>
      </c>
      <c r="S1700">
        <f>IF(IFERROR(VLOOKUP(E1700,Store_Showcase!B2:I144,8, FALSE), TRUE)=TRUE, IF(IFERROR(VLOOKUP(E1700,Store_SRP!B2:I110,8, FALSE), TRUE)=TRUE,VLOOKUP(E1700,Store_VAM!B2:I273,8, FALSE),VLOOKUP(E1700,Store_SRP!B2:I110,8, FALSE)), VLOOKUP(E1700,Store_Showcase!B2:I144,8, FALSE))</f>
      </c>
      <c r="T1700">
        <f>VLOOKUP(G1700,Sku_Consolidated!A2:R957,18,FALSE)</f>
      </c>
      <c r="U1700">
        <v>4806532531649</v>
      </c>
      <c r="V1700">
        <f>IF(VLOOKUP(G1700,Sku_Consolidated!A2:S957,19,FALSE)="SHOWCASE", VLOOKUP(E1700,Store_Showcase!B2:L144,11, FALSE), IF(VLOOKUP(G1700,Sku_Consolidated!A2:S957,19,FALSE)="VAM",VLOOKUP(E1700,Store_VAM!B2:L273,11, FALSE),VLOOKUP(E1700,Store_SRP!B2:L110,11, FALSE)))</f>
      </c>
      <c r="W1700">
        <f>VLOOKUP(G1700,Sku_Consolidated!A2:W957,11,FALSE)</f>
      </c>
      <c r="X1700">
        <f>VLOOKUP(G1700,Sku_Consolidated!A2:H957,8,FALSE)</f>
      </c>
      <c r="Y1700">
        <f>VLOOKUP(G1700,Sku_Consolidated!A2:I957,9,FALSE)</f>
      </c>
      <c r="Z1700" t="s">
        <v>38</v>
      </c>
      <c r="AA1700">
        <f>VLOOKUP(G1700,Sku_Consolidated!A2:E957,5,FALSE)</f>
      </c>
      <c r="AB1700">
        <f>IF(VLOOKUP(G1700,Sku_Consolidated!A2:S957,19,FALSE)="SHOWCASE", VLOOKUP(E1700,Store_Showcase!B2:N144,13, FALSE), IF(VLOOKUP(G1700,Sku_Consolidated!A2:S957,19,FALSE)="VAM",VLOOKUP(E1700,Store_VAM!B2:N273,13, FALSE),VLOOKUP(E1700,Store_SRP!B2:N110,13, FALSE)))</f>
      </c>
      <c r="AC1700">
        <f>IF(IFERROR(AB1700,TRUE)=TRUE, "-","OK")</f>
      </c>
      <c r="AD1700" s="8" t="s">
        <v>3276</v>
      </c>
      <c r="AE1700" s="8" t="s">
        <v>1345</v>
      </c>
      <c r="AF1700">
        <f>IF(IFERROR(VLOOKUP(E1700,Store_Showcase!B2:H144,{5}, FALSE), TRUE)=TRUE, IF(IFERROR(VLOOKUP(E1700,Store_SRP!B2:H110,{5}, FALSE), TRUE)=TRUE,VLOOKUP(E1700,Store_VAM!B2:H273,{5}, FALSE),VLOOKUP(E1700,Store_SRP!B2:H110,{5}, FALSE)), VLOOKUP(E1700,Store_Showcase!B2:H144,{5}, FALSE))</f>
      </c>
      <c r="AG1700">
        <f>IF(IFERROR(VLOOKUP(E1700,Store_Showcase!B2:H144,{6}, FALSE), TRUE)=TRUE, IF(IFERROR(VLOOKUP(E1700,Store_SRP!B2:H110,{6}, FALSE), TRUE)=TRUE,VLOOKUP(E1700,Store_VAM!B2:H273,{6}, FALSE),VLOOKUP(E1700,Store_SRP!B2:H110,{6}, FALSE)), VLOOKUP(E1700,Store_Showcase!B2:H144,{6}, FALSE))</f>
      </c>
      <c r="AH1700">
        <f>VLOOKUP(G1700,Sku_Consolidated!A2:R957,18,FALSE)</f>
      </c>
      <c r="AI1700">
        <f>VLOOKUP(G1700,Sku_Consolidated!A2:S957,19,FALSE)</f>
      </c>
      <c r="AJ1700">
        <f>VLOOKUP(G1700,Sku_Consolidated!A2:T957,20,FALSE)</f>
      </c>
    </row>
    <row r="1701" spans="1:36" x14ac:dyDescent="0.25">
      <c r="A1701">
        <v>2024</v>
      </c>
      <c r="B1701" t="s">
        <v>31</v>
      </c>
      <c r="C1701" t="s">
        <v>32</v>
      </c>
      <c r="D1701" t="s">
        <v>33</v>
      </c>
      <c r="E1701">
        <v>402</v>
      </c>
      <c r="F1701">
        <f>IF(IFERROR(VLOOKUP(E1701,Store_Showcase!B2:H144,{2}, FALSE), TRUE)=TRUE, IF(IFERROR(VLOOKUP(E1701,Store_SRP!B2:H110,{2}, FALSE), TRUE)=TRUE,VLOOKUP(E1701,Store_VAM!B2:H273,{2}, FALSE),VLOOKUP(E1701,Store_SRP!B2:H110,{2}, FALSE)), VLOOKUP(E1701,Store_Showcase!B2:H144,{2}, FALSE))</f>
      </c>
      <c r="G1701">
        <v>655514</v>
      </c>
      <c r="H1701" t="s">
        <v>46</v>
      </c>
      <c r="I1701" s="8" t="s">
        <v>3264</v>
      </c>
      <c r="J1701" t="s">
        <v>36</v>
      </c>
      <c r="K1701" s="8">
        <f>IF(J1701="PCK", I1701, 0)</f>
      </c>
      <c r="L1701" s="8">
        <f>IF(J1701="KLS", I1701, IF(J1701="PCK", I1701*VLOOKUP(G1701,Sku_Consolidated!A2:U957,21, FALSE),I1701*VLOOKUP(G1701,Sku_Consolidated!A2:U957,21, FALSE)))</f>
      </c>
      <c r="M1701" s="8">
        <f>IF(J1701="PCS", I1701, 0)</f>
      </c>
      <c r="N1701" s="8" t="s">
        <v>3277</v>
      </c>
      <c r="O1701" s="8">
        <f>N1701 * VLOOKUP(E1701&amp;VLOOKUP(G1701,Sku_Consolidated!A2:Q957,17,FALSE),Sku_CommRate!A2:E1002, 5, FALSE)</f>
      </c>
      <c r="P1701" s="8">
        <f>N1701 - O1701</f>
      </c>
      <c r="Q1701">
        <f>VLOOKUP(G1701,Sku_Consolidated!A2:G957,7, FALSE)</f>
      </c>
      <c r="R1701">
        <f>IF(IFERROR(VLOOKUP(E1701,Store_Showcase!B2:H144,7, FALSE), TRUE)=TRUE, IF(IFERROR(VLOOKUP(E1701,Store_SRP!B2:H110,7, FALSE), TRUE)=TRUE,VLOOKUP(E1701,Store_VAM!B2:H273,7, FALSE),VLOOKUP(E1701,Store_SRP!B2:H110,7, FALSE)), VLOOKUP(E1701,Store_Showcase!B2:H144,7, FALSE))</f>
      </c>
      <c r="S1701">
        <f>IF(IFERROR(VLOOKUP(E1701,Store_Showcase!B2:I144,8, FALSE), TRUE)=TRUE, IF(IFERROR(VLOOKUP(E1701,Store_SRP!B2:I110,8, FALSE), TRUE)=TRUE,VLOOKUP(E1701,Store_VAM!B2:I273,8, FALSE),VLOOKUP(E1701,Store_SRP!B2:I110,8, FALSE)), VLOOKUP(E1701,Store_Showcase!B2:I144,8, FALSE))</f>
      </c>
      <c r="T1701">
        <f>VLOOKUP(G1701,Sku_Consolidated!A2:R957,18,FALSE)</f>
      </c>
      <c r="U1701">
        <v>6337</v>
      </c>
      <c r="V1701">
        <f>IF(VLOOKUP(G1701,Sku_Consolidated!A2:S957,19,FALSE)="SHOWCASE", VLOOKUP(E1701,Store_Showcase!B2:L144,11, FALSE), IF(VLOOKUP(G1701,Sku_Consolidated!A2:S957,19,FALSE)="VAM",VLOOKUP(E1701,Store_VAM!B2:L273,11, FALSE),VLOOKUP(E1701,Store_SRP!B2:L110,11, FALSE)))</f>
      </c>
      <c r="W1701">
        <f>VLOOKUP(G1701,Sku_Consolidated!A2:W957,11,FALSE)</f>
      </c>
      <c r="X1701">
        <f>VLOOKUP(G1701,Sku_Consolidated!A2:H957,8,FALSE)</f>
      </c>
      <c r="Y1701">
        <f>VLOOKUP(G1701,Sku_Consolidated!A2:I957,9,FALSE)</f>
      </c>
      <c r="Z1701" t="s">
        <v>38</v>
      </c>
      <c r="AA1701">
        <f>VLOOKUP(G1701,Sku_Consolidated!A2:E957,5,FALSE)</f>
      </c>
      <c r="AB1701">
        <f>IF(VLOOKUP(G1701,Sku_Consolidated!A2:S957,19,FALSE)="SHOWCASE", VLOOKUP(E1701,Store_Showcase!B2:N144,13, FALSE), IF(VLOOKUP(G1701,Sku_Consolidated!A2:S957,19,FALSE)="VAM",VLOOKUP(E1701,Store_VAM!B2:N273,13, FALSE),VLOOKUP(E1701,Store_SRP!B2:N110,13, FALSE)))</f>
      </c>
      <c r="AC1701">
        <f>IF(IFERROR(AB1701,TRUE)=TRUE, "-","OK")</f>
      </c>
      <c r="AD1701" s="8" t="s">
        <v>3277</v>
      </c>
      <c r="AE1701" s="8" t="s">
        <v>39</v>
      </c>
      <c r="AF1701">
        <f>IF(IFERROR(VLOOKUP(E1701,Store_Showcase!B2:H144,{5}, FALSE), TRUE)=TRUE, IF(IFERROR(VLOOKUP(E1701,Store_SRP!B2:H110,{5}, FALSE), TRUE)=TRUE,VLOOKUP(E1701,Store_VAM!B2:H273,{5}, FALSE),VLOOKUP(E1701,Store_SRP!B2:H110,{5}, FALSE)), VLOOKUP(E1701,Store_Showcase!B2:H144,{5}, FALSE))</f>
      </c>
      <c r="AG1701">
        <f>IF(IFERROR(VLOOKUP(E1701,Store_Showcase!B2:H144,{6}, FALSE), TRUE)=TRUE, IF(IFERROR(VLOOKUP(E1701,Store_SRP!B2:H110,{6}, FALSE), TRUE)=TRUE,VLOOKUP(E1701,Store_VAM!B2:H273,{6}, FALSE),VLOOKUP(E1701,Store_SRP!B2:H110,{6}, FALSE)), VLOOKUP(E1701,Store_Showcase!B2:H144,{6}, FALSE))</f>
      </c>
      <c r="AH1701">
        <f>VLOOKUP(G1701,Sku_Consolidated!A2:R957,18,FALSE)</f>
      </c>
      <c r="AI1701">
        <f>VLOOKUP(G1701,Sku_Consolidated!A2:S957,19,FALSE)</f>
      </c>
      <c r="AJ1701">
        <f>VLOOKUP(G1701,Sku_Consolidated!A2:T957,20,FALSE)</f>
      </c>
    </row>
    <row r="1702" spans="1:36" x14ac:dyDescent="0.25">
      <c r="A1702">
        <v>2024</v>
      </c>
      <c r="B1702" t="s">
        <v>31</v>
      </c>
      <c r="C1702" t="s">
        <v>32</v>
      </c>
      <c r="D1702" t="s">
        <v>33</v>
      </c>
      <c r="E1702">
        <v>468</v>
      </c>
      <c r="F1702">
        <f>IF(IFERROR(VLOOKUP(E1702,Store_Showcase!B2:H144,{2}, FALSE), TRUE)=TRUE, IF(IFERROR(VLOOKUP(E1702,Store_SRP!B2:H110,{2}, FALSE), TRUE)=TRUE,VLOOKUP(E1702,Store_VAM!B2:H273,{2}, FALSE),VLOOKUP(E1702,Store_SRP!B2:H110,{2}, FALSE)), VLOOKUP(E1702,Store_Showcase!B2:H144,{2}, FALSE))</f>
      </c>
      <c r="G1702">
        <v>655716</v>
      </c>
      <c r="H1702" t="s">
        <v>171</v>
      </c>
      <c r="I1702" s="8" t="s">
        <v>3278</v>
      </c>
      <c r="J1702" t="s">
        <v>36</v>
      </c>
      <c r="K1702" s="8">
        <f>IF(J1702="PCK", I1702, 0)</f>
      </c>
      <c r="L1702" s="8">
        <f>IF(J1702="KLS", I1702, IF(J1702="PCK", I1702*VLOOKUP(G1702,Sku_Consolidated!A2:U957,21, FALSE),I1702*VLOOKUP(G1702,Sku_Consolidated!A2:U957,21, FALSE)))</f>
      </c>
      <c r="M1702" s="8">
        <f>IF(J1702="PCS", I1702, 0)</f>
      </c>
      <c r="N1702" s="8" t="s">
        <v>3279</v>
      </c>
      <c r="O1702" s="8">
        <f>N1702 * VLOOKUP(E1702&amp;VLOOKUP(G1702,Sku_Consolidated!A2:Q957,17,FALSE),Sku_CommRate!A2:E1002, 5, FALSE)</f>
      </c>
      <c r="P1702" s="8">
        <f>N1702 - O1702</f>
      </c>
      <c r="Q1702">
        <f>VLOOKUP(G1702,Sku_Consolidated!A2:G957,7, FALSE)</f>
      </c>
      <c r="R1702">
        <f>IF(IFERROR(VLOOKUP(E1702,Store_Showcase!B2:H144,7, FALSE), TRUE)=TRUE, IF(IFERROR(VLOOKUP(E1702,Store_SRP!B2:H110,7, FALSE), TRUE)=TRUE,VLOOKUP(E1702,Store_VAM!B2:H273,7, FALSE),VLOOKUP(E1702,Store_SRP!B2:H110,7, FALSE)), VLOOKUP(E1702,Store_Showcase!B2:H144,7, FALSE))</f>
      </c>
      <c r="S1702">
        <f>IF(IFERROR(VLOOKUP(E1702,Store_Showcase!B2:I144,8, FALSE), TRUE)=TRUE, IF(IFERROR(VLOOKUP(E1702,Store_SRP!B2:I110,8, FALSE), TRUE)=TRUE,VLOOKUP(E1702,Store_VAM!B2:I273,8, FALSE),VLOOKUP(E1702,Store_SRP!B2:I110,8, FALSE)), VLOOKUP(E1702,Store_Showcase!B2:I144,8, FALSE))</f>
      </c>
      <c r="T1702">
        <f>VLOOKUP(G1702,Sku_Consolidated!A2:R957,18,FALSE)</f>
      </c>
      <c r="U1702">
        <v>6444</v>
      </c>
      <c r="V1702">
        <f>IF(VLOOKUP(G1702,Sku_Consolidated!A2:S957,19,FALSE)="SHOWCASE", VLOOKUP(E1702,Store_Showcase!B2:L144,11, FALSE), IF(VLOOKUP(G1702,Sku_Consolidated!A2:S957,19,FALSE)="VAM",VLOOKUP(E1702,Store_VAM!B2:L273,11, FALSE),VLOOKUP(E1702,Store_SRP!B2:L110,11, FALSE)))</f>
      </c>
      <c r="W1702">
        <f>VLOOKUP(G1702,Sku_Consolidated!A2:W957,11,FALSE)</f>
      </c>
      <c r="X1702">
        <f>VLOOKUP(G1702,Sku_Consolidated!A2:H957,8,FALSE)</f>
      </c>
      <c r="Y1702">
        <f>VLOOKUP(G1702,Sku_Consolidated!A2:I957,9,FALSE)</f>
      </c>
      <c r="Z1702" t="s">
        <v>38</v>
      </c>
      <c r="AA1702">
        <f>VLOOKUP(G1702,Sku_Consolidated!A2:E957,5,FALSE)</f>
      </c>
      <c r="AB1702">
        <f>IF(VLOOKUP(G1702,Sku_Consolidated!A2:S957,19,FALSE)="SHOWCASE", VLOOKUP(E1702,Store_Showcase!B2:N144,13, FALSE), IF(VLOOKUP(G1702,Sku_Consolidated!A2:S957,19,FALSE)="VAM",VLOOKUP(E1702,Store_VAM!B2:N273,13, FALSE),VLOOKUP(E1702,Store_SRP!B2:N110,13, FALSE)))</f>
      </c>
      <c r="AC1702">
        <f>IF(IFERROR(AB1702,TRUE)=TRUE, "-","OK")</f>
      </c>
      <c r="AD1702" s="8" t="s">
        <v>3279</v>
      </c>
      <c r="AE1702" s="8" t="s">
        <v>39</v>
      </c>
      <c r="AF1702">
        <f>IF(IFERROR(VLOOKUP(E1702,Store_Showcase!B2:H144,{5}, FALSE), TRUE)=TRUE, IF(IFERROR(VLOOKUP(E1702,Store_SRP!B2:H110,{5}, FALSE), TRUE)=TRUE,VLOOKUP(E1702,Store_VAM!B2:H273,{5}, FALSE),VLOOKUP(E1702,Store_SRP!B2:H110,{5}, FALSE)), VLOOKUP(E1702,Store_Showcase!B2:H144,{5}, FALSE))</f>
      </c>
      <c r="AG1702">
        <f>IF(IFERROR(VLOOKUP(E1702,Store_Showcase!B2:H144,{6}, FALSE), TRUE)=TRUE, IF(IFERROR(VLOOKUP(E1702,Store_SRP!B2:H110,{6}, FALSE), TRUE)=TRUE,VLOOKUP(E1702,Store_VAM!B2:H273,{6}, FALSE),VLOOKUP(E1702,Store_SRP!B2:H110,{6}, FALSE)), VLOOKUP(E1702,Store_Showcase!B2:H144,{6}, FALSE))</f>
      </c>
      <c r="AH1702">
        <f>VLOOKUP(G1702,Sku_Consolidated!A2:R957,18,FALSE)</f>
      </c>
      <c r="AI1702">
        <f>VLOOKUP(G1702,Sku_Consolidated!A2:S957,19,FALSE)</f>
      </c>
      <c r="AJ1702">
        <f>VLOOKUP(G1702,Sku_Consolidated!A2:T957,20,FALSE)</f>
      </c>
    </row>
    <row r="1703" spans="1:36" x14ac:dyDescent="0.25">
      <c r="A1703">
        <v>2024</v>
      </c>
      <c r="B1703" t="s">
        <v>31</v>
      </c>
      <c r="C1703" t="s">
        <v>32</v>
      </c>
      <c r="D1703" t="s">
        <v>33</v>
      </c>
      <c r="E1703">
        <v>496</v>
      </c>
      <c r="F1703">
        <f>IF(IFERROR(VLOOKUP(E1703,Store_Showcase!B2:H144,{2}, FALSE), TRUE)=TRUE, IF(IFERROR(VLOOKUP(E1703,Store_SRP!B2:H110,{2}, FALSE), TRUE)=TRUE,VLOOKUP(E1703,Store_VAM!B2:H273,{2}, FALSE),VLOOKUP(E1703,Store_SRP!B2:H110,{2}, FALSE)), VLOOKUP(E1703,Store_Showcase!B2:H144,{2}, FALSE))</f>
      </c>
      <c r="G1703">
        <v>655909</v>
      </c>
      <c r="H1703" t="s">
        <v>2350</v>
      </c>
      <c r="I1703" s="8" t="s">
        <v>3280</v>
      </c>
      <c r="J1703" t="s">
        <v>36</v>
      </c>
      <c r="K1703" s="8">
        <f>IF(J1703="PCK", I1703, 0)</f>
      </c>
      <c r="L1703" s="8">
        <f>IF(J1703="KLS", I1703, IF(J1703="PCK", I1703*VLOOKUP(G1703,Sku_Consolidated!A2:U957,21, FALSE),I1703*VLOOKUP(G1703,Sku_Consolidated!A2:U957,21, FALSE)))</f>
      </c>
      <c r="M1703" s="8">
        <f>IF(J1703="PCS", I1703, 0)</f>
      </c>
      <c r="N1703" s="8" t="s">
        <v>3281</v>
      </c>
      <c r="O1703" s="8">
        <f>N1703 * VLOOKUP(E1703&amp;VLOOKUP(G1703,Sku_Consolidated!A2:Q957,17,FALSE),Sku_CommRate!A2:E1002, 5, FALSE)</f>
      </c>
      <c r="P1703" s="8">
        <f>N1703 - O1703</f>
      </c>
      <c r="Q1703">
        <f>VLOOKUP(G1703,Sku_Consolidated!A2:G957,7, FALSE)</f>
      </c>
      <c r="R1703">
        <f>IF(IFERROR(VLOOKUP(E1703,Store_Showcase!B2:H144,7, FALSE), TRUE)=TRUE, IF(IFERROR(VLOOKUP(E1703,Store_SRP!B2:H110,7, FALSE), TRUE)=TRUE,VLOOKUP(E1703,Store_VAM!B2:H273,7, FALSE),VLOOKUP(E1703,Store_SRP!B2:H110,7, FALSE)), VLOOKUP(E1703,Store_Showcase!B2:H144,7, FALSE))</f>
      </c>
      <c r="S1703">
        <f>IF(IFERROR(VLOOKUP(E1703,Store_Showcase!B2:I144,8, FALSE), TRUE)=TRUE, IF(IFERROR(VLOOKUP(E1703,Store_SRP!B2:I110,8, FALSE), TRUE)=TRUE,VLOOKUP(E1703,Store_VAM!B2:I273,8, FALSE),VLOOKUP(E1703,Store_SRP!B2:I110,8, FALSE)), VLOOKUP(E1703,Store_Showcase!B2:I144,8, FALSE))</f>
      </c>
      <c r="T1703">
        <f>VLOOKUP(G1703,Sku_Consolidated!A2:R957,18,FALSE)</f>
      </c>
      <c r="U1703">
        <v>6503</v>
      </c>
      <c r="V1703">
        <f>IF(VLOOKUP(G1703,Sku_Consolidated!A2:S957,19,FALSE)="SHOWCASE", VLOOKUP(E1703,Store_Showcase!B2:L144,11, FALSE), IF(VLOOKUP(G1703,Sku_Consolidated!A2:S957,19,FALSE)="VAM",VLOOKUP(E1703,Store_VAM!B2:L273,11, FALSE),VLOOKUP(E1703,Store_SRP!B2:L110,11, FALSE)))</f>
      </c>
      <c r="W1703">
        <f>VLOOKUP(G1703,Sku_Consolidated!A2:W957,11,FALSE)</f>
      </c>
      <c r="X1703">
        <f>VLOOKUP(G1703,Sku_Consolidated!A2:H957,8,FALSE)</f>
      </c>
      <c r="Y1703">
        <f>VLOOKUP(G1703,Sku_Consolidated!A2:I957,9,FALSE)</f>
      </c>
      <c r="Z1703" t="s">
        <v>38</v>
      </c>
      <c r="AA1703">
        <f>VLOOKUP(G1703,Sku_Consolidated!A2:E957,5,FALSE)</f>
      </c>
      <c r="AB1703">
        <f>IF(VLOOKUP(G1703,Sku_Consolidated!A2:S957,19,FALSE)="SHOWCASE", VLOOKUP(E1703,Store_Showcase!B2:N144,13, FALSE), IF(VLOOKUP(G1703,Sku_Consolidated!A2:S957,19,FALSE)="VAM",VLOOKUP(E1703,Store_VAM!B2:N273,13, FALSE),VLOOKUP(E1703,Store_SRP!B2:N110,13, FALSE)))</f>
      </c>
      <c r="AC1703">
        <f>IF(IFERROR(AB1703,TRUE)=TRUE, "-","OK")</f>
      </c>
      <c r="AD1703" s="8" t="s">
        <v>3282</v>
      </c>
      <c r="AE1703" s="8" t="s">
        <v>3283</v>
      </c>
      <c r="AF1703">
        <f>IF(IFERROR(VLOOKUP(E1703,Store_Showcase!B2:H144,{5}, FALSE), TRUE)=TRUE, IF(IFERROR(VLOOKUP(E1703,Store_SRP!B2:H110,{5}, FALSE), TRUE)=TRUE,VLOOKUP(E1703,Store_VAM!B2:H273,{5}, FALSE),VLOOKUP(E1703,Store_SRP!B2:H110,{5}, FALSE)), VLOOKUP(E1703,Store_Showcase!B2:H144,{5}, FALSE))</f>
      </c>
      <c r="AG1703">
        <f>IF(IFERROR(VLOOKUP(E1703,Store_Showcase!B2:H144,{6}, FALSE), TRUE)=TRUE, IF(IFERROR(VLOOKUP(E1703,Store_SRP!B2:H110,{6}, FALSE), TRUE)=TRUE,VLOOKUP(E1703,Store_VAM!B2:H273,{6}, FALSE),VLOOKUP(E1703,Store_SRP!B2:H110,{6}, FALSE)), VLOOKUP(E1703,Store_Showcase!B2:H144,{6}, FALSE))</f>
      </c>
      <c r="AH1703">
        <f>VLOOKUP(G1703,Sku_Consolidated!A2:R957,18,FALSE)</f>
      </c>
      <c r="AI1703">
        <f>VLOOKUP(G1703,Sku_Consolidated!A2:S957,19,FALSE)</f>
      </c>
      <c r="AJ1703">
        <f>VLOOKUP(G1703,Sku_Consolidated!A2:T957,20,FALSE)</f>
      </c>
    </row>
    <row r="1704" spans="1:36" x14ac:dyDescent="0.25">
      <c r="A1704">
        <v>2024</v>
      </c>
      <c r="B1704" t="s">
        <v>31</v>
      </c>
      <c r="C1704" t="s">
        <v>32</v>
      </c>
      <c r="D1704" t="s">
        <v>33</v>
      </c>
      <c r="E1704">
        <v>402</v>
      </c>
      <c r="F1704">
        <f>IF(IFERROR(VLOOKUP(E1704,Store_Showcase!B2:H144,{2}, FALSE), TRUE)=TRUE, IF(IFERROR(VLOOKUP(E1704,Store_SRP!B2:H110,{2}, FALSE), TRUE)=TRUE,VLOOKUP(E1704,Store_VAM!B2:H273,{2}, FALSE),VLOOKUP(E1704,Store_SRP!B2:H110,{2}, FALSE)), VLOOKUP(E1704,Store_Showcase!B2:H144,{2}, FALSE))</f>
      </c>
      <c r="G1704">
        <v>655321</v>
      </c>
      <c r="H1704" t="s">
        <v>471</v>
      </c>
      <c r="I1704" s="8" t="s">
        <v>3284</v>
      </c>
      <c r="J1704" t="s">
        <v>36</v>
      </c>
      <c r="K1704" s="8">
        <f>IF(J1704="PCK", I1704, 0)</f>
      </c>
      <c r="L1704" s="8">
        <f>IF(J1704="KLS", I1704, IF(J1704="PCK", I1704*VLOOKUP(G1704,Sku_Consolidated!A2:U957,21, FALSE),I1704*VLOOKUP(G1704,Sku_Consolidated!A2:U957,21, FALSE)))</f>
      </c>
      <c r="M1704" s="8">
        <f>IF(J1704="PCS", I1704, 0)</f>
      </c>
      <c r="N1704" s="8" t="s">
        <v>3285</v>
      </c>
      <c r="O1704" s="8">
        <f>N1704 * VLOOKUP(E1704&amp;VLOOKUP(G1704,Sku_Consolidated!A2:Q957,17,FALSE),Sku_CommRate!A2:E1002, 5, FALSE)</f>
      </c>
      <c r="P1704" s="8">
        <f>N1704 - O1704</f>
      </c>
      <c r="Q1704">
        <f>VLOOKUP(G1704,Sku_Consolidated!A2:G957,7, FALSE)</f>
      </c>
      <c r="R1704">
        <f>IF(IFERROR(VLOOKUP(E1704,Store_Showcase!B2:H144,7, FALSE), TRUE)=TRUE, IF(IFERROR(VLOOKUP(E1704,Store_SRP!B2:H110,7, FALSE), TRUE)=TRUE,VLOOKUP(E1704,Store_VAM!B2:H273,7, FALSE),VLOOKUP(E1704,Store_SRP!B2:H110,7, FALSE)), VLOOKUP(E1704,Store_Showcase!B2:H144,7, FALSE))</f>
      </c>
      <c r="S1704">
        <f>IF(IFERROR(VLOOKUP(E1704,Store_Showcase!B2:I144,8, FALSE), TRUE)=TRUE, IF(IFERROR(VLOOKUP(E1704,Store_SRP!B2:I110,8, FALSE), TRUE)=TRUE,VLOOKUP(E1704,Store_VAM!B2:I273,8, FALSE),VLOOKUP(E1704,Store_SRP!B2:I110,8, FALSE)), VLOOKUP(E1704,Store_Showcase!B2:I144,8, FALSE))</f>
      </c>
      <c r="T1704">
        <f>VLOOKUP(G1704,Sku_Consolidated!A2:R957,18,FALSE)</f>
      </c>
      <c r="U1704">
        <v>6246</v>
      </c>
      <c r="V1704">
        <f>IF(VLOOKUP(G1704,Sku_Consolidated!A2:S957,19,FALSE)="SHOWCASE", VLOOKUP(E1704,Store_Showcase!B2:L144,11, FALSE), IF(VLOOKUP(G1704,Sku_Consolidated!A2:S957,19,FALSE)="VAM",VLOOKUP(E1704,Store_VAM!B2:L273,11, FALSE),VLOOKUP(E1704,Store_SRP!B2:L110,11, FALSE)))</f>
      </c>
      <c r="W1704">
        <f>VLOOKUP(G1704,Sku_Consolidated!A2:W957,11,FALSE)</f>
      </c>
      <c r="X1704">
        <f>VLOOKUP(G1704,Sku_Consolidated!A2:H957,8,FALSE)</f>
      </c>
      <c r="Y1704">
        <f>VLOOKUP(G1704,Sku_Consolidated!A2:I957,9,FALSE)</f>
      </c>
      <c r="Z1704" t="s">
        <v>38</v>
      </c>
      <c r="AA1704">
        <f>VLOOKUP(G1704,Sku_Consolidated!A2:E957,5,FALSE)</f>
      </c>
      <c r="AB1704">
        <f>IF(VLOOKUP(G1704,Sku_Consolidated!A2:S957,19,FALSE)="SHOWCASE", VLOOKUP(E1704,Store_Showcase!B2:N144,13, FALSE), IF(VLOOKUP(G1704,Sku_Consolidated!A2:S957,19,FALSE)="VAM",VLOOKUP(E1704,Store_VAM!B2:N273,13, FALSE),VLOOKUP(E1704,Store_SRP!B2:N110,13, FALSE)))</f>
      </c>
      <c r="AC1704">
        <f>IF(IFERROR(AB1704,TRUE)=TRUE, "-","OK")</f>
      </c>
      <c r="AD1704" s="8" t="s">
        <v>3285</v>
      </c>
      <c r="AE1704" s="8" t="s">
        <v>39</v>
      </c>
      <c r="AF1704">
        <f>IF(IFERROR(VLOOKUP(E1704,Store_Showcase!B2:H144,{5}, FALSE), TRUE)=TRUE, IF(IFERROR(VLOOKUP(E1704,Store_SRP!B2:H110,{5}, FALSE), TRUE)=TRUE,VLOOKUP(E1704,Store_VAM!B2:H273,{5}, FALSE),VLOOKUP(E1704,Store_SRP!B2:H110,{5}, FALSE)), VLOOKUP(E1704,Store_Showcase!B2:H144,{5}, FALSE))</f>
      </c>
      <c r="AG1704">
        <f>IF(IFERROR(VLOOKUP(E1704,Store_Showcase!B2:H144,{6}, FALSE), TRUE)=TRUE, IF(IFERROR(VLOOKUP(E1704,Store_SRP!B2:H110,{6}, FALSE), TRUE)=TRUE,VLOOKUP(E1704,Store_VAM!B2:H273,{6}, FALSE),VLOOKUP(E1704,Store_SRP!B2:H110,{6}, FALSE)), VLOOKUP(E1704,Store_Showcase!B2:H144,{6}, FALSE))</f>
      </c>
      <c r="AH1704">
        <f>VLOOKUP(G1704,Sku_Consolidated!A2:R957,18,FALSE)</f>
      </c>
      <c r="AI1704">
        <f>VLOOKUP(G1704,Sku_Consolidated!A2:S957,19,FALSE)</f>
      </c>
      <c r="AJ1704">
        <f>VLOOKUP(G1704,Sku_Consolidated!A2:T957,20,FALSE)</f>
      </c>
    </row>
    <row r="1705" spans="1:36" x14ac:dyDescent="0.25">
      <c r="A1705">
        <v>2024</v>
      </c>
      <c r="B1705" t="s">
        <v>31</v>
      </c>
      <c r="C1705" t="s">
        <v>32</v>
      </c>
      <c r="D1705" t="s">
        <v>33</v>
      </c>
      <c r="E1705">
        <v>485</v>
      </c>
      <c r="F1705">
        <f>IF(IFERROR(VLOOKUP(E1705,Store_Showcase!B2:H144,{2}, FALSE), TRUE)=TRUE, IF(IFERROR(VLOOKUP(E1705,Store_SRP!B2:H110,{2}, FALSE), TRUE)=TRUE,VLOOKUP(E1705,Store_VAM!B2:H273,{2}, FALSE),VLOOKUP(E1705,Store_SRP!B2:H110,{2}, FALSE)), VLOOKUP(E1705,Store_Showcase!B2:H144,{2}, FALSE))</f>
      </c>
      <c r="G1705">
        <v>655742</v>
      </c>
      <c r="H1705" t="s">
        <v>3286</v>
      </c>
      <c r="I1705" s="8" t="s">
        <v>3287</v>
      </c>
      <c r="J1705" t="s">
        <v>36</v>
      </c>
      <c r="K1705" s="8">
        <f>IF(J1705="PCK", I1705, 0)</f>
      </c>
      <c r="L1705" s="8">
        <f>IF(J1705="KLS", I1705, IF(J1705="PCK", I1705*VLOOKUP(G1705,Sku_Consolidated!A2:U957,21, FALSE),I1705*VLOOKUP(G1705,Sku_Consolidated!A2:U957,21, FALSE)))</f>
      </c>
      <c r="M1705" s="8">
        <f>IF(J1705="PCS", I1705, 0)</f>
      </c>
      <c r="N1705" s="8" t="s">
        <v>3288</v>
      </c>
      <c r="O1705" s="8">
        <f>N1705 * VLOOKUP(E1705&amp;VLOOKUP(G1705,Sku_Consolidated!A2:Q957,17,FALSE),Sku_CommRate!A2:E1002, 5, FALSE)</f>
      </c>
      <c r="P1705" s="8">
        <f>N1705 - O1705</f>
      </c>
      <c r="Q1705">
        <f>VLOOKUP(G1705,Sku_Consolidated!A2:G957,7, FALSE)</f>
      </c>
      <c r="R1705">
        <f>IF(IFERROR(VLOOKUP(E1705,Store_Showcase!B2:H144,7, FALSE), TRUE)=TRUE, IF(IFERROR(VLOOKUP(E1705,Store_SRP!B2:H110,7, FALSE), TRUE)=TRUE,VLOOKUP(E1705,Store_VAM!B2:H273,7, FALSE),VLOOKUP(E1705,Store_SRP!B2:H110,7, FALSE)), VLOOKUP(E1705,Store_Showcase!B2:H144,7, FALSE))</f>
      </c>
      <c r="S1705">
        <f>IF(IFERROR(VLOOKUP(E1705,Store_Showcase!B2:I144,8, FALSE), TRUE)=TRUE, IF(IFERROR(VLOOKUP(E1705,Store_SRP!B2:I110,8, FALSE), TRUE)=TRUE,VLOOKUP(E1705,Store_VAM!B2:I273,8, FALSE),VLOOKUP(E1705,Store_SRP!B2:I110,8, FALSE)), VLOOKUP(E1705,Store_Showcase!B2:I144,8, FALSE))</f>
      </c>
      <c r="T1705">
        <f>VLOOKUP(G1705,Sku_Consolidated!A2:R957,18,FALSE)</f>
      </c>
      <c r="U1705">
        <v>6461</v>
      </c>
      <c r="V1705">
        <f>IF(VLOOKUP(G1705,Sku_Consolidated!A2:S957,19,FALSE)="SHOWCASE", VLOOKUP(E1705,Store_Showcase!B2:L144,11, FALSE), IF(VLOOKUP(G1705,Sku_Consolidated!A2:S957,19,FALSE)="VAM",VLOOKUP(E1705,Store_VAM!B2:L273,11, FALSE),VLOOKUP(E1705,Store_SRP!B2:L110,11, FALSE)))</f>
      </c>
      <c r="W1705">
        <f>VLOOKUP(G1705,Sku_Consolidated!A2:W957,11,FALSE)</f>
      </c>
      <c r="X1705">
        <f>VLOOKUP(G1705,Sku_Consolidated!A2:H957,8,FALSE)</f>
      </c>
      <c r="Y1705">
        <f>VLOOKUP(G1705,Sku_Consolidated!A2:I957,9,FALSE)</f>
      </c>
      <c r="Z1705" t="s">
        <v>38</v>
      </c>
      <c r="AA1705">
        <f>VLOOKUP(G1705,Sku_Consolidated!A2:E957,5,FALSE)</f>
      </c>
      <c r="AB1705">
        <f>IF(VLOOKUP(G1705,Sku_Consolidated!A2:S957,19,FALSE)="SHOWCASE", VLOOKUP(E1705,Store_Showcase!B2:N144,13, FALSE), IF(VLOOKUP(G1705,Sku_Consolidated!A2:S957,19,FALSE)="VAM",VLOOKUP(E1705,Store_VAM!B2:N273,13, FALSE),VLOOKUP(E1705,Store_SRP!B2:N110,13, FALSE)))</f>
      </c>
      <c r="AC1705">
        <f>IF(IFERROR(AB1705,TRUE)=TRUE, "-","OK")</f>
      </c>
      <c r="AD1705" s="8" t="s">
        <v>3288</v>
      </c>
      <c r="AE1705" s="8" t="s">
        <v>39</v>
      </c>
      <c r="AF1705">
        <f>IF(IFERROR(VLOOKUP(E1705,Store_Showcase!B2:H144,{5}, FALSE), TRUE)=TRUE, IF(IFERROR(VLOOKUP(E1705,Store_SRP!B2:H110,{5}, FALSE), TRUE)=TRUE,VLOOKUP(E1705,Store_VAM!B2:H273,{5}, FALSE),VLOOKUP(E1705,Store_SRP!B2:H110,{5}, FALSE)), VLOOKUP(E1705,Store_Showcase!B2:H144,{5}, FALSE))</f>
      </c>
      <c r="AG1705">
        <f>IF(IFERROR(VLOOKUP(E1705,Store_Showcase!B2:H144,{6}, FALSE), TRUE)=TRUE, IF(IFERROR(VLOOKUP(E1705,Store_SRP!B2:H110,{6}, FALSE), TRUE)=TRUE,VLOOKUP(E1705,Store_VAM!B2:H273,{6}, FALSE),VLOOKUP(E1705,Store_SRP!B2:H110,{6}, FALSE)), VLOOKUP(E1705,Store_Showcase!B2:H144,{6}, FALSE))</f>
      </c>
      <c r="AH1705">
        <f>VLOOKUP(G1705,Sku_Consolidated!A2:R957,18,FALSE)</f>
      </c>
      <c r="AI1705">
        <f>VLOOKUP(G1705,Sku_Consolidated!A2:S957,19,FALSE)</f>
      </c>
      <c r="AJ1705">
        <f>VLOOKUP(G1705,Sku_Consolidated!A2:T957,20,FALSE)</f>
      </c>
    </row>
    <row r="1706" spans="1:36" x14ac:dyDescent="0.25">
      <c r="A1706">
        <v>2024</v>
      </c>
      <c r="B1706" t="s">
        <v>31</v>
      </c>
      <c r="C1706" t="s">
        <v>32</v>
      </c>
      <c r="D1706" t="s">
        <v>33</v>
      </c>
      <c r="E1706">
        <v>495</v>
      </c>
      <c r="F1706">
        <f>IF(IFERROR(VLOOKUP(E1706,Store_Showcase!B2:H144,{2}, FALSE), TRUE)=TRUE, IF(IFERROR(VLOOKUP(E1706,Store_SRP!B2:H110,{2}, FALSE), TRUE)=TRUE,VLOOKUP(E1706,Store_VAM!B2:H273,{2}, FALSE),VLOOKUP(E1706,Store_SRP!B2:H110,{2}, FALSE)), VLOOKUP(E1706,Store_Showcase!B2:H144,{2}, FALSE))</f>
      </c>
      <c r="G1706">
        <v>670214</v>
      </c>
      <c r="H1706" t="s">
        <v>1451</v>
      </c>
      <c r="I1706" s="8" t="s">
        <v>3289</v>
      </c>
      <c r="J1706" t="s">
        <v>36</v>
      </c>
      <c r="K1706" s="8">
        <f>IF(J1706="PCK", I1706, 0)</f>
      </c>
      <c r="L1706" s="8">
        <f>IF(J1706="KLS", I1706, IF(J1706="PCK", I1706*VLOOKUP(G1706,Sku_Consolidated!A2:U957,21, FALSE),I1706*VLOOKUP(G1706,Sku_Consolidated!A2:U957,21, FALSE)))</f>
      </c>
      <c r="M1706" s="8">
        <f>IF(J1706="PCS", I1706, 0)</f>
      </c>
      <c r="N1706" s="8" t="s">
        <v>3290</v>
      </c>
      <c r="O1706" s="8">
        <f>N1706 * VLOOKUP(E1706&amp;VLOOKUP(G1706,Sku_Consolidated!A2:Q957,17,FALSE),Sku_CommRate!A2:E1002, 5, FALSE)</f>
      </c>
      <c r="P1706" s="8">
        <f>N1706 - O1706</f>
      </c>
      <c r="Q1706">
        <f>VLOOKUP(G1706,Sku_Consolidated!A2:G957,7, FALSE)</f>
      </c>
      <c r="R1706">
        <f>IF(IFERROR(VLOOKUP(E1706,Store_Showcase!B2:H144,7, FALSE), TRUE)=TRUE, IF(IFERROR(VLOOKUP(E1706,Store_SRP!B2:H110,7, FALSE), TRUE)=TRUE,VLOOKUP(E1706,Store_VAM!B2:H273,7, FALSE),VLOOKUP(E1706,Store_SRP!B2:H110,7, FALSE)), VLOOKUP(E1706,Store_Showcase!B2:H144,7, FALSE))</f>
      </c>
      <c r="S1706">
        <f>IF(IFERROR(VLOOKUP(E1706,Store_Showcase!B2:I144,8, FALSE), TRUE)=TRUE, IF(IFERROR(VLOOKUP(E1706,Store_SRP!B2:I110,8, FALSE), TRUE)=TRUE,VLOOKUP(E1706,Store_VAM!B2:I273,8, FALSE),VLOOKUP(E1706,Store_SRP!B2:I110,8, FALSE)), VLOOKUP(E1706,Store_Showcase!B2:I144,8, FALSE))</f>
      </c>
      <c r="T1706">
        <f>VLOOKUP(G1706,Sku_Consolidated!A2:R957,18,FALSE)</f>
      </c>
      <c r="U1706">
        <v>8441</v>
      </c>
      <c r="V1706">
        <f>IF(VLOOKUP(G1706,Sku_Consolidated!A2:S957,19,FALSE)="SHOWCASE", VLOOKUP(E1706,Store_Showcase!B2:L144,11, FALSE), IF(VLOOKUP(G1706,Sku_Consolidated!A2:S957,19,FALSE)="VAM",VLOOKUP(E1706,Store_VAM!B2:L273,11, FALSE),VLOOKUP(E1706,Store_SRP!B2:L110,11, FALSE)))</f>
      </c>
      <c r="W1706">
        <f>VLOOKUP(G1706,Sku_Consolidated!A2:W957,11,FALSE)</f>
      </c>
      <c r="X1706">
        <f>VLOOKUP(G1706,Sku_Consolidated!A2:H957,8,FALSE)</f>
      </c>
      <c r="Y1706">
        <f>VLOOKUP(G1706,Sku_Consolidated!A2:I957,9,FALSE)</f>
      </c>
      <c r="Z1706" t="s">
        <v>38</v>
      </c>
      <c r="AA1706">
        <f>VLOOKUP(G1706,Sku_Consolidated!A2:E957,5,FALSE)</f>
      </c>
      <c r="AB1706">
        <f>IF(VLOOKUP(G1706,Sku_Consolidated!A2:S957,19,FALSE)="SHOWCASE", VLOOKUP(E1706,Store_Showcase!B2:N144,13, FALSE), IF(VLOOKUP(G1706,Sku_Consolidated!A2:S957,19,FALSE)="VAM",VLOOKUP(E1706,Store_VAM!B2:N273,13, FALSE),VLOOKUP(E1706,Store_SRP!B2:N110,13, FALSE)))</f>
      </c>
      <c r="AC1706">
        <f>IF(IFERROR(AB1706,TRUE)=TRUE, "-","OK")</f>
      </c>
      <c r="AD1706" s="8" t="s">
        <v>3291</v>
      </c>
      <c r="AE1706" s="8" t="s">
        <v>3292</v>
      </c>
      <c r="AF1706">
        <f>IF(IFERROR(VLOOKUP(E1706,Store_Showcase!B2:H144,{5}, FALSE), TRUE)=TRUE, IF(IFERROR(VLOOKUP(E1706,Store_SRP!B2:H110,{5}, FALSE), TRUE)=TRUE,VLOOKUP(E1706,Store_VAM!B2:H273,{5}, FALSE),VLOOKUP(E1706,Store_SRP!B2:H110,{5}, FALSE)), VLOOKUP(E1706,Store_Showcase!B2:H144,{5}, FALSE))</f>
      </c>
      <c r="AG1706">
        <f>IF(IFERROR(VLOOKUP(E1706,Store_Showcase!B2:H144,{6}, FALSE), TRUE)=TRUE, IF(IFERROR(VLOOKUP(E1706,Store_SRP!B2:H110,{6}, FALSE), TRUE)=TRUE,VLOOKUP(E1706,Store_VAM!B2:H273,{6}, FALSE),VLOOKUP(E1706,Store_SRP!B2:H110,{6}, FALSE)), VLOOKUP(E1706,Store_Showcase!B2:H144,{6}, FALSE))</f>
      </c>
      <c r="AH1706">
        <f>VLOOKUP(G1706,Sku_Consolidated!A2:R957,18,FALSE)</f>
      </c>
      <c r="AI1706">
        <f>VLOOKUP(G1706,Sku_Consolidated!A2:S957,19,FALSE)</f>
      </c>
      <c r="AJ1706">
        <f>VLOOKUP(G1706,Sku_Consolidated!A2:T957,20,FALSE)</f>
      </c>
    </row>
    <row r="1707" spans="1:36" x14ac:dyDescent="0.25">
      <c r="A1707">
        <v>2024</v>
      </c>
      <c r="B1707" t="s">
        <v>31</v>
      </c>
      <c r="C1707" t="s">
        <v>32</v>
      </c>
      <c r="D1707" t="s">
        <v>33</v>
      </c>
      <c r="E1707">
        <v>266</v>
      </c>
      <c r="F1707">
        <f>IF(IFERROR(VLOOKUP(E1707,Store_Showcase!B2:H144,{2}, FALSE), TRUE)=TRUE, IF(IFERROR(VLOOKUP(E1707,Store_SRP!B2:H110,{2}, FALSE), TRUE)=TRUE,VLOOKUP(E1707,Store_VAM!B2:H273,{2}, FALSE),VLOOKUP(E1707,Store_SRP!B2:H110,{2}, FALSE)), VLOOKUP(E1707,Store_Showcase!B2:H144,{2}, FALSE))</f>
      </c>
      <c r="G1707">
        <v>655814</v>
      </c>
      <c r="H1707" t="s">
        <v>192</v>
      </c>
      <c r="I1707" s="8" t="s">
        <v>3293</v>
      </c>
      <c r="J1707" t="s">
        <v>36</v>
      </c>
      <c r="K1707" s="8">
        <f>IF(J1707="PCK", I1707, 0)</f>
      </c>
      <c r="L1707" s="8">
        <f>IF(J1707="KLS", I1707, IF(J1707="PCK", I1707*VLOOKUP(G1707,Sku_Consolidated!A2:U957,21, FALSE),I1707*VLOOKUP(G1707,Sku_Consolidated!A2:U957,21, FALSE)))</f>
      </c>
      <c r="M1707" s="8">
        <f>IF(J1707="PCS", I1707, 0)</f>
      </c>
      <c r="N1707" s="8" t="s">
        <v>3294</v>
      </c>
      <c r="O1707" s="8">
        <f>N1707 * VLOOKUP(E1707&amp;VLOOKUP(G1707,Sku_Consolidated!A2:Q957,17,FALSE),Sku_CommRate!A2:E1002, 5, FALSE)</f>
      </c>
      <c r="P1707" s="8">
        <f>N1707 - O1707</f>
      </c>
      <c r="Q1707">
        <f>VLOOKUP(G1707,Sku_Consolidated!A2:G957,7, FALSE)</f>
      </c>
      <c r="R1707">
        <f>IF(IFERROR(VLOOKUP(E1707,Store_Showcase!B2:H144,7, FALSE), TRUE)=TRUE, IF(IFERROR(VLOOKUP(E1707,Store_SRP!B2:H110,7, FALSE), TRUE)=TRUE,VLOOKUP(E1707,Store_VAM!B2:H273,7, FALSE),VLOOKUP(E1707,Store_SRP!B2:H110,7, FALSE)), VLOOKUP(E1707,Store_Showcase!B2:H144,7, FALSE))</f>
      </c>
      <c r="S1707">
        <f>IF(IFERROR(VLOOKUP(E1707,Store_Showcase!B2:I144,8, FALSE), TRUE)=TRUE, IF(IFERROR(VLOOKUP(E1707,Store_SRP!B2:I110,8, FALSE), TRUE)=TRUE,VLOOKUP(E1707,Store_VAM!B2:I273,8, FALSE),VLOOKUP(E1707,Store_SRP!B2:I110,8, FALSE)), VLOOKUP(E1707,Store_Showcase!B2:I144,8, FALSE))</f>
      </c>
      <c r="T1707">
        <f>VLOOKUP(G1707,Sku_Consolidated!A2:R957,18,FALSE)</f>
      </c>
      <c r="U1707">
        <v>6471</v>
      </c>
      <c r="V1707">
        <f>IF(VLOOKUP(G1707,Sku_Consolidated!A2:S957,19,FALSE)="SHOWCASE", VLOOKUP(E1707,Store_Showcase!B2:L144,11, FALSE), IF(VLOOKUP(G1707,Sku_Consolidated!A2:S957,19,FALSE)="VAM",VLOOKUP(E1707,Store_VAM!B2:L273,11, FALSE),VLOOKUP(E1707,Store_SRP!B2:L110,11, FALSE)))</f>
      </c>
      <c r="W1707">
        <f>VLOOKUP(G1707,Sku_Consolidated!A2:W957,11,FALSE)</f>
      </c>
      <c r="X1707">
        <f>VLOOKUP(G1707,Sku_Consolidated!A2:H957,8,FALSE)</f>
      </c>
      <c r="Y1707">
        <f>VLOOKUP(G1707,Sku_Consolidated!A2:I957,9,FALSE)</f>
      </c>
      <c r="Z1707" t="s">
        <v>38</v>
      </c>
      <c r="AA1707">
        <f>VLOOKUP(G1707,Sku_Consolidated!A2:E957,5,FALSE)</f>
      </c>
      <c r="AB1707">
        <f>IF(VLOOKUP(G1707,Sku_Consolidated!A2:S957,19,FALSE)="SHOWCASE", VLOOKUP(E1707,Store_Showcase!B2:N144,13, FALSE), IF(VLOOKUP(G1707,Sku_Consolidated!A2:S957,19,FALSE)="VAM",VLOOKUP(E1707,Store_VAM!B2:N273,13, FALSE),VLOOKUP(E1707,Store_SRP!B2:N110,13, FALSE)))</f>
      </c>
      <c r="AC1707">
        <f>IF(IFERROR(AB1707,TRUE)=TRUE, "-","OK")</f>
      </c>
      <c r="AD1707" s="8" t="s">
        <v>3294</v>
      </c>
      <c r="AE1707" s="8" t="s">
        <v>39</v>
      </c>
      <c r="AF1707">
        <f>IF(IFERROR(VLOOKUP(E1707,Store_Showcase!B2:H144,{5}, FALSE), TRUE)=TRUE, IF(IFERROR(VLOOKUP(E1707,Store_SRP!B2:H110,{5}, FALSE), TRUE)=TRUE,VLOOKUP(E1707,Store_VAM!B2:H273,{5}, FALSE),VLOOKUP(E1707,Store_SRP!B2:H110,{5}, FALSE)), VLOOKUP(E1707,Store_Showcase!B2:H144,{5}, FALSE))</f>
      </c>
      <c r="AG1707">
        <f>IF(IFERROR(VLOOKUP(E1707,Store_Showcase!B2:H144,{6}, FALSE), TRUE)=TRUE, IF(IFERROR(VLOOKUP(E1707,Store_SRP!B2:H110,{6}, FALSE), TRUE)=TRUE,VLOOKUP(E1707,Store_VAM!B2:H273,{6}, FALSE),VLOOKUP(E1707,Store_SRP!B2:H110,{6}, FALSE)), VLOOKUP(E1707,Store_Showcase!B2:H144,{6}, FALSE))</f>
      </c>
      <c r="AH1707">
        <f>VLOOKUP(G1707,Sku_Consolidated!A2:R957,18,FALSE)</f>
      </c>
      <c r="AI1707">
        <f>VLOOKUP(G1707,Sku_Consolidated!A2:S957,19,FALSE)</f>
      </c>
      <c r="AJ1707">
        <f>VLOOKUP(G1707,Sku_Consolidated!A2:T957,20,FALSE)</f>
      </c>
    </row>
    <row r="1708" spans="1:36" x14ac:dyDescent="0.25">
      <c r="A1708">
        <v>2024</v>
      </c>
      <c r="B1708" t="s">
        <v>31</v>
      </c>
      <c r="C1708" t="s">
        <v>32</v>
      </c>
      <c r="D1708" t="s">
        <v>33</v>
      </c>
      <c r="E1708">
        <v>203</v>
      </c>
      <c r="F1708">
        <f>IF(IFERROR(VLOOKUP(E1708,Store_Showcase!B2:H144,{2}, FALSE), TRUE)=TRUE, IF(IFERROR(VLOOKUP(E1708,Store_SRP!B2:H110,{2}, FALSE), TRUE)=TRUE,VLOOKUP(E1708,Store_VAM!B2:H273,{2}, FALSE),VLOOKUP(E1708,Store_SRP!B2:H110,{2}, FALSE)), VLOOKUP(E1708,Store_Showcase!B2:H144,{2}, FALSE))</f>
      </c>
      <c r="G1708">
        <v>687770</v>
      </c>
      <c r="H1708" t="s">
        <v>1487</v>
      </c>
      <c r="I1708" s="8" t="s">
        <v>2627</v>
      </c>
      <c r="J1708" t="s">
        <v>493</v>
      </c>
      <c r="K1708" s="8">
        <f>IF(J1708="PCK", I1708, 0)</f>
      </c>
      <c r="L1708" s="8">
        <f>IF(J1708="KLS", I1708, IF(J1708="PCK", I1708*VLOOKUP(G1708,Sku_Consolidated!A2:U957,21, FALSE),I1708*VLOOKUP(G1708,Sku_Consolidated!A2:U957,21, FALSE)))</f>
      </c>
      <c r="M1708" s="8">
        <f>IF(J1708="PCS", I1708, 0)</f>
      </c>
      <c r="N1708" s="8" t="s">
        <v>3295</v>
      </c>
      <c r="O1708" s="8">
        <f>N1708 * VLOOKUP(E1708&amp;VLOOKUP(G1708,Sku_Consolidated!A2:Q957,17,FALSE),Sku_CommRate!A2:E1002, 5, FALSE)</f>
      </c>
      <c r="P1708" s="8">
        <f>N1708 - O1708</f>
      </c>
      <c r="Q1708">
        <f>VLOOKUP(G1708,Sku_Consolidated!A2:G957,7, FALSE)</f>
      </c>
      <c r="R1708">
        <f>IF(IFERROR(VLOOKUP(E1708,Store_Showcase!B2:H144,7, FALSE), TRUE)=TRUE, IF(IFERROR(VLOOKUP(E1708,Store_SRP!B2:H110,7, FALSE), TRUE)=TRUE,VLOOKUP(E1708,Store_VAM!B2:H273,7, FALSE),VLOOKUP(E1708,Store_SRP!B2:H110,7, FALSE)), VLOOKUP(E1708,Store_Showcase!B2:H144,7, FALSE))</f>
      </c>
      <c r="S1708">
        <f>IF(IFERROR(VLOOKUP(E1708,Store_Showcase!B2:I144,8, FALSE), TRUE)=TRUE, IF(IFERROR(VLOOKUP(E1708,Store_SRP!B2:I110,8, FALSE), TRUE)=TRUE,VLOOKUP(E1708,Store_VAM!B2:I273,8, FALSE),VLOOKUP(E1708,Store_SRP!B2:I110,8, FALSE)), VLOOKUP(E1708,Store_Showcase!B2:I144,8, FALSE))</f>
      </c>
      <c r="T1708">
        <f>VLOOKUP(G1708,Sku_Consolidated!A2:R957,18,FALSE)</f>
      </c>
      <c r="U1708">
        <v>4806532531526</v>
      </c>
      <c r="V1708">
        <f>IF(VLOOKUP(G1708,Sku_Consolidated!A2:S957,19,FALSE)="SHOWCASE", VLOOKUP(E1708,Store_Showcase!B2:L144,11, FALSE), IF(VLOOKUP(G1708,Sku_Consolidated!A2:S957,19,FALSE)="VAM",VLOOKUP(E1708,Store_VAM!B2:L273,11, FALSE),VLOOKUP(E1708,Store_SRP!B2:L110,11, FALSE)))</f>
      </c>
      <c r="W1708">
        <f>VLOOKUP(G1708,Sku_Consolidated!A2:W957,11,FALSE)</f>
      </c>
      <c r="X1708">
        <f>VLOOKUP(G1708,Sku_Consolidated!A2:H957,8,FALSE)</f>
      </c>
      <c r="Y1708">
        <f>VLOOKUP(G1708,Sku_Consolidated!A2:I957,9,FALSE)</f>
      </c>
      <c r="Z1708" t="s">
        <v>38</v>
      </c>
      <c r="AA1708">
        <f>VLOOKUP(G1708,Sku_Consolidated!A2:E957,5,FALSE)</f>
      </c>
      <c r="AB1708">
        <f>IF(VLOOKUP(G1708,Sku_Consolidated!A2:S957,19,FALSE)="SHOWCASE", VLOOKUP(E1708,Store_Showcase!B2:N144,13, FALSE), IF(VLOOKUP(G1708,Sku_Consolidated!A2:S957,19,FALSE)="VAM",VLOOKUP(E1708,Store_VAM!B2:N273,13, FALSE),VLOOKUP(E1708,Store_SRP!B2:N110,13, FALSE)))</f>
      </c>
      <c r="AC1708">
        <f>IF(IFERROR(AB1708,TRUE)=TRUE, "-","OK")</f>
      </c>
      <c r="AD1708" s="8" t="s">
        <v>3296</v>
      </c>
      <c r="AE1708" s="8" t="s">
        <v>3297</v>
      </c>
      <c r="AF1708">
        <f>IF(IFERROR(VLOOKUP(E1708,Store_Showcase!B2:H144,{5}, FALSE), TRUE)=TRUE, IF(IFERROR(VLOOKUP(E1708,Store_SRP!B2:H110,{5}, FALSE), TRUE)=TRUE,VLOOKUP(E1708,Store_VAM!B2:H273,{5}, FALSE),VLOOKUP(E1708,Store_SRP!B2:H110,{5}, FALSE)), VLOOKUP(E1708,Store_Showcase!B2:H144,{5}, FALSE))</f>
      </c>
      <c r="AG1708">
        <f>IF(IFERROR(VLOOKUP(E1708,Store_Showcase!B2:H144,{6}, FALSE), TRUE)=TRUE, IF(IFERROR(VLOOKUP(E1708,Store_SRP!B2:H110,{6}, FALSE), TRUE)=TRUE,VLOOKUP(E1708,Store_VAM!B2:H273,{6}, FALSE),VLOOKUP(E1708,Store_SRP!B2:H110,{6}, FALSE)), VLOOKUP(E1708,Store_Showcase!B2:H144,{6}, FALSE))</f>
      </c>
      <c r="AH1708">
        <f>VLOOKUP(G1708,Sku_Consolidated!A2:R957,18,FALSE)</f>
      </c>
      <c r="AI1708">
        <f>VLOOKUP(G1708,Sku_Consolidated!A2:S957,19,FALSE)</f>
      </c>
      <c r="AJ1708">
        <f>VLOOKUP(G1708,Sku_Consolidated!A2:T957,20,FALSE)</f>
      </c>
    </row>
    <row r="1709" spans="1:36" x14ac:dyDescent="0.25">
      <c r="A1709">
        <v>2024</v>
      </c>
      <c r="B1709" t="s">
        <v>31</v>
      </c>
      <c r="C1709" t="s">
        <v>32</v>
      </c>
      <c r="D1709" t="s">
        <v>33</v>
      </c>
      <c r="E1709">
        <v>732</v>
      </c>
      <c r="F1709">
        <f>IF(IFERROR(VLOOKUP(E1709,Store_Showcase!B2:H144,{2}, FALSE), TRUE)=TRUE, IF(IFERROR(VLOOKUP(E1709,Store_SRP!B2:H110,{2}, FALSE), TRUE)=TRUE,VLOOKUP(E1709,Store_VAM!B2:H273,{2}, FALSE),VLOOKUP(E1709,Store_SRP!B2:H110,{2}, FALSE)), VLOOKUP(E1709,Store_Showcase!B2:H144,{2}, FALSE))</f>
      </c>
      <c r="G1709">
        <v>687770</v>
      </c>
      <c r="H1709" t="s">
        <v>1487</v>
      </c>
      <c r="I1709" s="8" t="s">
        <v>2627</v>
      </c>
      <c r="J1709" t="s">
        <v>493</v>
      </c>
      <c r="K1709" s="8">
        <f>IF(J1709="PCK", I1709, 0)</f>
      </c>
      <c r="L1709" s="8">
        <f>IF(J1709="KLS", I1709, IF(J1709="PCK", I1709*VLOOKUP(G1709,Sku_Consolidated!A2:U957,21, FALSE),I1709*VLOOKUP(G1709,Sku_Consolidated!A2:U957,21, FALSE)))</f>
      </c>
      <c r="M1709" s="8">
        <f>IF(J1709="PCS", I1709, 0)</f>
      </c>
      <c r="N1709" s="8" t="s">
        <v>3295</v>
      </c>
      <c r="O1709" s="8">
        <f>N1709 * VLOOKUP(E1709&amp;VLOOKUP(G1709,Sku_Consolidated!A2:Q957,17,FALSE),Sku_CommRate!A2:E1002, 5, FALSE)</f>
      </c>
      <c r="P1709" s="8">
        <f>N1709 - O1709</f>
      </c>
      <c r="Q1709">
        <f>VLOOKUP(G1709,Sku_Consolidated!A2:G957,7, FALSE)</f>
      </c>
      <c r="R1709">
        <f>IF(IFERROR(VLOOKUP(E1709,Store_Showcase!B2:H144,7, FALSE), TRUE)=TRUE, IF(IFERROR(VLOOKUP(E1709,Store_SRP!B2:H110,7, FALSE), TRUE)=TRUE,VLOOKUP(E1709,Store_VAM!B2:H273,7, FALSE),VLOOKUP(E1709,Store_SRP!B2:H110,7, FALSE)), VLOOKUP(E1709,Store_Showcase!B2:H144,7, FALSE))</f>
      </c>
      <c r="S1709">
        <f>IF(IFERROR(VLOOKUP(E1709,Store_Showcase!B2:I144,8, FALSE), TRUE)=TRUE, IF(IFERROR(VLOOKUP(E1709,Store_SRP!B2:I110,8, FALSE), TRUE)=TRUE,VLOOKUP(E1709,Store_VAM!B2:I273,8, FALSE),VLOOKUP(E1709,Store_SRP!B2:I110,8, FALSE)), VLOOKUP(E1709,Store_Showcase!B2:I144,8, FALSE))</f>
      </c>
      <c r="T1709">
        <f>VLOOKUP(G1709,Sku_Consolidated!A2:R957,18,FALSE)</f>
      </c>
      <c r="U1709">
        <v>4806532531526</v>
      </c>
      <c r="V1709">
        <f>IF(VLOOKUP(G1709,Sku_Consolidated!A2:S957,19,FALSE)="SHOWCASE", VLOOKUP(E1709,Store_Showcase!B2:L144,11, FALSE), IF(VLOOKUP(G1709,Sku_Consolidated!A2:S957,19,FALSE)="VAM",VLOOKUP(E1709,Store_VAM!B2:L273,11, FALSE),VLOOKUP(E1709,Store_SRP!B2:L110,11, FALSE)))</f>
      </c>
      <c r="W1709">
        <f>VLOOKUP(G1709,Sku_Consolidated!A2:W957,11,FALSE)</f>
      </c>
      <c r="X1709">
        <f>VLOOKUP(G1709,Sku_Consolidated!A2:H957,8,FALSE)</f>
      </c>
      <c r="Y1709">
        <f>VLOOKUP(G1709,Sku_Consolidated!A2:I957,9,FALSE)</f>
      </c>
      <c r="Z1709" t="s">
        <v>38</v>
      </c>
      <c r="AA1709">
        <f>VLOOKUP(G1709,Sku_Consolidated!A2:E957,5,FALSE)</f>
      </c>
      <c r="AB1709">
        <f>IF(VLOOKUP(G1709,Sku_Consolidated!A2:S957,19,FALSE)="SHOWCASE", VLOOKUP(E1709,Store_Showcase!B2:N144,13, FALSE), IF(VLOOKUP(G1709,Sku_Consolidated!A2:S957,19,FALSE)="VAM",VLOOKUP(E1709,Store_VAM!B2:N273,13, FALSE),VLOOKUP(E1709,Store_SRP!B2:N110,13, FALSE)))</f>
      </c>
      <c r="AC1709">
        <f>IF(IFERROR(AB1709,TRUE)=TRUE, "-","OK")</f>
      </c>
      <c r="AD1709" s="8" t="s">
        <v>3296</v>
      </c>
      <c r="AE1709" s="8" t="s">
        <v>3297</v>
      </c>
      <c r="AF1709">
        <f>IF(IFERROR(VLOOKUP(E1709,Store_Showcase!B2:H144,{5}, FALSE), TRUE)=TRUE, IF(IFERROR(VLOOKUP(E1709,Store_SRP!B2:H110,{5}, FALSE), TRUE)=TRUE,VLOOKUP(E1709,Store_VAM!B2:H273,{5}, FALSE),VLOOKUP(E1709,Store_SRP!B2:H110,{5}, FALSE)), VLOOKUP(E1709,Store_Showcase!B2:H144,{5}, FALSE))</f>
      </c>
      <c r="AG1709">
        <f>IF(IFERROR(VLOOKUP(E1709,Store_Showcase!B2:H144,{6}, FALSE), TRUE)=TRUE, IF(IFERROR(VLOOKUP(E1709,Store_SRP!B2:H110,{6}, FALSE), TRUE)=TRUE,VLOOKUP(E1709,Store_VAM!B2:H273,{6}, FALSE),VLOOKUP(E1709,Store_SRP!B2:H110,{6}, FALSE)), VLOOKUP(E1709,Store_Showcase!B2:H144,{6}, FALSE))</f>
      </c>
      <c r="AH1709">
        <f>VLOOKUP(G1709,Sku_Consolidated!A2:R957,18,FALSE)</f>
      </c>
      <c r="AI1709">
        <f>VLOOKUP(G1709,Sku_Consolidated!A2:S957,19,FALSE)</f>
      </c>
      <c r="AJ1709">
        <f>VLOOKUP(G1709,Sku_Consolidated!A2:T957,20,FALSE)</f>
      </c>
    </row>
    <row r="1710" spans="1:36" x14ac:dyDescent="0.25">
      <c r="A1710">
        <v>2024</v>
      </c>
      <c r="B1710" t="s">
        <v>31</v>
      </c>
      <c r="C1710" t="s">
        <v>32</v>
      </c>
      <c r="D1710" t="s">
        <v>33</v>
      </c>
      <c r="E1710">
        <v>402</v>
      </c>
      <c r="F1710">
        <f>IF(IFERROR(VLOOKUP(E1710,Store_Showcase!B2:H144,{2}, FALSE), TRUE)=TRUE, IF(IFERROR(VLOOKUP(E1710,Store_SRP!B2:H110,{2}, FALSE), TRUE)=TRUE,VLOOKUP(E1710,Store_VAM!B2:H273,{2}, FALSE),VLOOKUP(E1710,Store_SRP!B2:H110,{2}, FALSE)), VLOOKUP(E1710,Store_Showcase!B2:H144,{2}, FALSE))</f>
      </c>
      <c r="G1710">
        <v>687770</v>
      </c>
      <c r="H1710" t="s">
        <v>1487</v>
      </c>
      <c r="I1710" s="8" t="s">
        <v>2627</v>
      </c>
      <c r="J1710" t="s">
        <v>493</v>
      </c>
      <c r="K1710" s="8">
        <f>IF(J1710="PCK", I1710, 0)</f>
      </c>
      <c r="L1710" s="8">
        <f>IF(J1710="KLS", I1710, IF(J1710="PCK", I1710*VLOOKUP(G1710,Sku_Consolidated!A2:U957,21, FALSE),I1710*VLOOKUP(G1710,Sku_Consolidated!A2:U957,21, FALSE)))</f>
      </c>
      <c r="M1710" s="8">
        <f>IF(J1710="PCS", I1710, 0)</f>
      </c>
      <c r="N1710" s="8" t="s">
        <v>3295</v>
      </c>
      <c r="O1710" s="8">
        <f>N1710 * VLOOKUP(E1710&amp;VLOOKUP(G1710,Sku_Consolidated!A2:Q957,17,FALSE),Sku_CommRate!A2:E1002, 5, FALSE)</f>
      </c>
      <c r="P1710" s="8">
        <f>N1710 - O1710</f>
      </c>
      <c r="Q1710">
        <f>VLOOKUP(G1710,Sku_Consolidated!A2:G957,7, FALSE)</f>
      </c>
      <c r="R1710">
        <f>IF(IFERROR(VLOOKUP(E1710,Store_Showcase!B2:H144,7, FALSE), TRUE)=TRUE, IF(IFERROR(VLOOKUP(E1710,Store_SRP!B2:H110,7, FALSE), TRUE)=TRUE,VLOOKUP(E1710,Store_VAM!B2:H273,7, FALSE),VLOOKUP(E1710,Store_SRP!B2:H110,7, FALSE)), VLOOKUP(E1710,Store_Showcase!B2:H144,7, FALSE))</f>
      </c>
      <c r="S1710">
        <f>IF(IFERROR(VLOOKUP(E1710,Store_Showcase!B2:I144,8, FALSE), TRUE)=TRUE, IF(IFERROR(VLOOKUP(E1710,Store_SRP!B2:I110,8, FALSE), TRUE)=TRUE,VLOOKUP(E1710,Store_VAM!B2:I273,8, FALSE),VLOOKUP(E1710,Store_SRP!B2:I110,8, FALSE)), VLOOKUP(E1710,Store_Showcase!B2:I144,8, FALSE))</f>
      </c>
      <c r="T1710">
        <f>VLOOKUP(G1710,Sku_Consolidated!A2:R957,18,FALSE)</f>
      </c>
      <c r="U1710">
        <v>4806532531526</v>
      </c>
      <c r="V1710">
        <f>IF(VLOOKUP(G1710,Sku_Consolidated!A2:S957,19,FALSE)="SHOWCASE", VLOOKUP(E1710,Store_Showcase!B2:L144,11, FALSE), IF(VLOOKUP(G1710,Sku_Consolidated!A2:S957,19,FALSE)="VAM",VLOOKUP(E1710,Store_VAM!B2:L273,11, FALSE),VLOOKUP(E1710,Store_SRP!B2:L110,11, FALSE)))</f>
      </c>
      <c r="W1710">
        <f>VLOOKUP(G1710,Sku_Consolidated!A2:W957,11,FALSE)</f>
      </c>
      <c r="X1710">
        <f>VLOOKUP(G1710,Sku_Consolidated!A2:H957,8,FALSE)</f>
      </c>
      <c r="Y1710">
        <f>VLOOKUP(G1710,Sku_Consolidated!A2:I957,9,FALSE)</f>
      </c>
      <c r="Z1710" t="s">
        <v>38</v>
      </c>
      <c r="AA1710">
        <f>VLOOKUP(G1710,Sku_Consolidated!A2:E957,5,FALSE)</f>
      </c>
      <c r="AB1710">
        <f>IF(VLOOKUP(G1710,Sku_Consolidated!A2:S957,19,FALSE)="SHOWCASE", VLOOKUP(E1710,Store_Showcase!B2:N144,13, FALSE), IF(VLOOKUP(G1710,Sku_Consolidated!A2:S957,19,FALSE)="VAM",VLOOKUP(E1710,Store_VAM!B2:N273,13, FALSE),VLOOKUP(E1710,Store_SRP!B2:N110,13, FALSE)))</f>
      </c>
      <c r="AC1710">
        <f>IF(IFERROR(AB1710,TRUE)=TRUE, "-","OK")</f>
      </c>
      <c r="AD1710" s="8" t="s">
        <v>3296</v>
      </c>
      <c r="AE1710" s="8" t="s">
        <v>3297</v>
      </c>
      <c r="AF1710">
        <f>IF(IFERROR(VLOOKUP(E1710,Store_Showcase!B2:H144,{5}, FALSE), TRUE)=TRUE, IF(IFERROR(VLOOKUP(E1710,Store_SRP!B2:H110,{5}, FALSE), TRUE)=TRUE,VLOOKUP(E1710,Store_VAM!B2:H273,{5}, FALSE),VLOOKUP(E1710,Store_SRP!B2:H110,{5}, FALSE)), VLOOKUP(E1710,Store_Showcase!B2:H144,{5}, FALSE))</f>
      </c>
      <c r="AG1710">
        <f>IF(IFERROR(VLOOKUP(E1710,Store_Showcase!B2:H144,{6}, FALSE), TRUE)=TRUE, IF(IFERROR(VLOOKUP(E1710,Store_SRP!B2:H110,{6}, FALSE), TRUE)=TRUE,VLOOKUP(E1710,Store_VAM!B2:H273,{6}, FALSE),VLOOKUP(E1710,Store_SRP!B2:H110,{6}, FALSE)), VLOOKUP(E1710,Store_Showcase!B2:H144,{6}, FALSE))</f>
      </c>
      <c r="AH1710">
        <f>VLOOKUP(G1710,Sku_Consolidated!A2:R957,18,FALSE)</f>
      </c>
      <c r="AI1710">
        <f>VLOOKUP(G1710,Sku_Consolidated!A2:S957,19,FALSE)</f>
      </c>
      <c r="AJ1710">
        <f>VLOOKUP(G1710,Sku_Consolidated!A2:T957,20,FALSE)</f>
      </c>
    </row>
    <row r="1711" spans="1:36" x14ac:dyDescent="0.25">
      <c r="A1711">
        <v>2024</v>
      </c>
      <c r="B1711" t="s">
        <v>31</v>
      </c>
      <c r="C1711" t="s">
        <v>32</v>
      </c>
      <c r="D1711" t="s">
        <v>33</v>
      </c>
      <c r="E1711">
        <v>601</v>
      </c>
      <c r="F1711">
        <f>IF(IFERROR(VLOOKUP(E1711,Store_Showcase!B2:H144,{2}, FALSE), TRUE)=TRUE, IF(IFERROR(VLOOKUP(E1711,Store_SRP!B2:H110,{2}, FALSE), TRUE)=TRUE,VLOOKUP(E1711,Store_VAM!B2:H273,{2}, FALSE),VLOOKUP(E1711,Store_SRP!B2:H110,{2}, FALSE)), VLOOKUP(E1711,Store_Showcase!B2:H144,{2}, FALSE))</f>
      </c>
      <c r="G1711">
        <v>687770</v>
      </c>
      <c r="H1711" t="s">
        <v>1487</v>
      </c>
      <c r="I1711" s="8" t="s">
        <v>2627</v>
      </c>
      <c r="J1711" t="s">
        <v>493</v>
      </c>
      <c r="K1711" s="8">
        <f>IF(J1711="PCK", I1711, 0)</f>
      </c>
      <c r="L1711" s="8">
        <f>IF(J1711="KLS", I1711, IF(J1711="PCK", I1711*VLOOKUP(G1711,Sku_Consolidated!A2:U957,21, FALSE),I1711*VLOOKUP(G1711,Sku_Consolidated!A2:U957,21, FALSE)))</f>
      </c>
      <c r="M1711" s="8">
        <f>IF(J1711="PCS", I1711, 0)</f>
      </c>
      <c r="N1711" s="8" t="s">
        <v>3295</v>
      </c>
      <c r="O1711" s="8">
        <f>N1711 * VLOOKUP(E1711&amp;VLOOKUP(G1711,Sku_Consolidated!A2:Q957,17,FALSE),Sku_CommRate!A2:E1002, 5, FALSE)</f>
      </c>
      <c r="P1711" s="8">
        <f>N1711 - O1711</f>
      </c>
      <c r="Q1711">
        <f>VLOOKUP(G1711,Sku_Consolidated!A2:G957,7, FALSE)</f>
      </c>
      <c r="R1711">
        <f>IF(IFERROR(VLOOKUP(E1711,Store_Showcase!B2:H144,7, FALSE), TRUE)=TRUE, IF(IFERROR(VLOOKUP(E1711,Store_SRP!B2:H110,7, FALSE), TRUE)=TRUE,VLOOKUP(E1711,Store_VAM!B2:H273,7, FALSE),VLOOKUP(E1711,Store_SRP!B2:H110,7, FALSE)), VLOOKUP(E1711,Store_Showcase!B2:H144,7, FALSE))</f>
      </c>
      <c r="S1711">
        <f>IF(IFERROR(VLOOKUP(E1711,Store_Showcase!B2:I144,8, FALSE), TRUE)=TRUE, IF(IFERROR(VLOOKUP(E1711,Store_SRP!B2:I110,8, FALSE), TRUE)=TRUE,VLOOKUP(E1711,Store_VAM!B2:I273,8, FALSE),VLOOKUP(E1711,Store_SRP!B2:I110,8, FALSE)), VLOOKUP(E1711,Store_Showcase!B2:I144,8, FALSE))</f>
      </c>
      <c r="T1711">
        <f>VLOOKUP(G1711,Sku_Consolidated!A2:R957,18,FALSE)</f>
      </c>
      <c r="U1711">
        <v>4806532531526</v>
      </c>
      <c r="V1711">
        <f>IF(VLOOKUP(G1711,Sku_Consolidated!A2:S957,19,FALSE)="SHOWCASE", VLOOKUP(E1711,Store_Showcase!B2:L144,11, FALSE), IF(VLOOKUP(G1711,Sku_Consolidated!A2:S957,19,FALSE)="VAM",VLOOKUP(E1711,Store_VAM!B2:L273,11, FALSE),VLOOKUP(E1711,Store_SRP!B2:L110,11, FALSE)))</f>
      </c>
      <c r="W1711">
        <f>VLOOKUP(G1711,Sku_Consolidated!A2:W957,11,FALSE)</f>
      </c>
      <c r="X1711">
        <f>VLOOKUP(G1711,Sku_Consolidated!A2:H957,8,FALSE)</f>
      </c>
      <c r="Y1711">
        <f>VLOOKUP(G1711,Sku_Consolidated!A2:I957,9,FALSE)</f>
      </c>
      <c r="Z1711" t="s">
        <v>38</v>
      </c>
      <c r="AA1711">
        <f>VLOOKUP(G1711,Sku_Consolidated!A2:E957,5,FALSE)</f>
      </c>
      <c r="AB1711">
        <f>IF(VLOOKUP(G1711,Sku_Consolidated!A2:S957,19,FALSE)="SHOWCASE", VLOOKUP(E1711,Store_Showcase!B2:N144,13, FALSE), IF(VLOOKUP(G1711,Sku_Consolidated!A2:S957,19,FALSE)="VAM",VLOOKUP(E1711,Store_VAM!B2:N273,13, FALSE),VLOOKUP(E1711,Store_SRP!B2:N110,13, FALSE)))</f>
      </c>
      <c r="AC1711">
        <f>IF(IFERROR(AB1711,TRUE)=TRUE, "-","OK")</f>
      </c>
      <c r="AD1711" s="8" t="s">
        <v>3296</v>
      </c>
      <c r="AE1711" s="8" t="s">
        <v>3297</v>
      </c>
      <c r="AF1711">
        <f>IF(IFERROR(VLOOKUP(E1711,Store_Showcase!B2:H144,{5}, FALSE), TRUE)=TRUE, IF(IFERROR(VLOOKUP(E1711,Store_SRP!B2:H110,{5}, FALSE), TRUE)=TRUE,VLOOKUP(E1711,Store_VAM!B2:H273,{5}, FALSE),VLOOKUP(E1711,Store_SRP!B2:H110,{5}, FALSE)), VLOOKUP(E1711,Store_Showcase!B2:H144,{5}, FALSE))</f>
      </c>
      <c r="AG1711">
        <f>IF(IFERROR(VLOOKUP(E1711,Store_Showcase!B2:H144,{6}, FALSE), TRUE)=TRUE, IF(IFERROR(VLOOKUP(E1711,Store_SRP!B2:H110,{6}, FALSE), TRUE)=TRUE,VLOOKUP(E1711,Store_VAM!B2:H273,{6}, FALSE),VLOOKUP(E1711,Store_SRP!B2:H110,{6}, FALSE)), VLOOKUP(E1711,Store_Showcase!B2:H144,{6}, FALSE))</f>
      </c>
      <c r="AH1711">
        <f>VLOOKUP(G1711,Sku_Consolidated!A2:R957,18,FALSE)</f>
      </c>
      <c r="AI1711">
        <f>VLOOKUP(G1711,Sku_Consolidated!A2:S957,19,FALSE)</f>
      </c>
      <c r="AJ1711">
        <f>VLOOKUP(G1711,Sku_Consolidated!A2:T957,20,FALSE)</f>
      </c>
    </row>
    <row r="1712" spans="1:36" x14ac:dyDescent="0.25">
      <c r="A1712">
        <v>2024</v>
      </c>
      <c r="B1712" t="s">
        <v>31</v>
      </c>
      <c r="C1712" t="s">
        <v>32</v>
      </c>
      <c r="D1712" t="s">
        <v>33</v>
      </c>
      <c r="E1712">
        <v>468</v>
      </c>
      <c r="F1712">
        <f>IF(IFERROR(VLOOKUP(E1712,Store_Showcase!B2:H144,{2}, FALSE), TRUE)=TRUE, IF(IFERROR(VLOOKUP(E1712,Store_SRP!B2:H110,{2}, FALSE), TRUE)=TRUE,VLOOKUP(E1712,Store_VAM!B2:H273,{2}, FALSE),VLOOKUP(E1712,Store_SRP!B2:H110,{2}, FALSE)), VLOOKUP(E1712,Store_Showcase!B2:H144,{2}, FALSE))</f>
      </c>
      <c r="G1712">
        <v>687770</v>
      </c>
      <c r="H1712" t="s">
        <v>1487</v>
      </c>
      <c r="I1712" s="8" t="s">
        <v>2627</v>
      </c>
      <c r="J1712" t="s">
        <v>493</v>
      </c>
      <c r="K1712" s="8">
        <f>IF(J1712="PCK", I1712, 0)</f>
      </c>
      <c r="L1712" s="8">
        <f>IF(J1712="KLS", I1712, IF(J1712="PCK", I1712*VLOOKUP(G1712,Sku_Consolidated!A2:U957,21, FALSE),I1712*VLOOKUP(G1712,Sku_Consolidated!A2:U957,21, FALSE)))</f>
      </c>
      <c r="M1712" s="8">
        <f>IF(J1712="PCS", I1712, 0)</f>
      </c>
      <c r="N1712" s="8" t="s">
        <v>3295</v>
      </c>
      <c r="O1712" s="8">
        <f>N1712 * VLOOKUP(E1712&amp;VLOOKUP(G1712,Sku_Consolidated!A2:Q957,17,FALSE),Sku_CommRate!A2:E1002, 5, FALSE)</f>
      </c>
      <c r="P1712" s="8">
        <f>N1712 - O1712</f>
      </c>
      <c r="Q1712">
        <f>VLOOKUP(G1712,Sku_Consolidated!A2:G957,7, FALSE)</f>
      </c>
      <c r="R1712">
        <f>IF(IFERROR(VLOOKUP(E1712,Store_Showcase!B2:H144,7, FALSE), TRUE)=TRUE, IF(IFERROR(VLOOKUP(E1712,Store_SRP!B2:H110,7, FALSE), TRUE)=TRUE,VLOOKUP(E1712,Store_VAM!B2:H273,7, FALSE),VLOOKUP(E1712,Store_SRP!B2:H110,7, FALSE)), VLOOKUP(E1712,Store_Showcase!B2:H144,7, FALSE))</f>
      </c>
      <c r="S1712">
        <f>IF(IFERROR(VLOOKUP(E1712,Store_Showcase!B2:I144,8, FALSE), TRUE)=TRUE, IF(IFERROR(VLOOKUP(E1712,Store_SRP!B2:I110,8, FALSE), TRUE)=TRUE,VLOOKUP(E1712,Store_VAM!B2:I273,8, FALSE),VLOOKUP(E1712,Store_SRP!B2:I110,8, FALSE)), VLOOKUP(E1712,Store_Showcase!B2:I144,8, FALSE))</f>
      </c>
      <c r="T1712">
        <f>VLOOKUP(G1712,Sku_Consolidated!A2:R957,18,FALSE)</f>
      </c>
      <c r="U1712">
        <v>4806532531526</v>
      </c>
      <c r="V1712">
        <f>IF(VLOOKUP(G1712,Sku_Consolidated!A2:S957,19,FALSE)="SHOWCASE", VLOOKUP(E1712,Store_Showcase!B2:L144,11, FALSE), IF(VLOOKUP(G1712,Sku_Consolidated!A2:S957,19,FALSE)="VAM",VLOOKUP(E1712,Store_VAM!B2:L273,11, FALSE),VLOOKUP(E1712,Store_SRP!B2:L110,11, FALSE)))</f>
      </c>
      <c r="W1712">
        <f>VLOOKUP(G1712,Sku_Consolidated!A2:W957,11,FALSE)</f>
      </c>
      <c r="X1712">
        <f>VLOOKUP(G1712,Sku_Consolidated!A2:H957,8,FALSE)</f>
      </c>
      <c r="Y1712">
        <f>VLOOKUP(G1712,Sku_Consolidated!A2:I957,9,FALSE)</f>
      </c>
      <c r="Z1712" t="s">
        <v>38</v>
      </c>
      <c r="AA1712">
        <f>VLOOKUP(G1712,Sku_Consolidated!A2:E957,5,FALSE)</f>
      </c>
      <c r="AB1712">
        <f>IF(VLOOKUP(G1712,Sku_Consolidated!A2:S957,19,FALSE)="SHOWCASE", VLOOKUP(E1712,Store_Showcase!B2:N144,13, FALSE), IF(VLOOKUP(G1712,Sku_Consolidated!A2:S957,19,FALSE)="VAM",VLOOKUP(E1712,Store_VAM!B2:N273,13, FALSE),VLOOKUP(E1712,Store_SRP!B2:N110,13, FALSE)))</f>
      </c>
      <c r="AC1712">
        <f>IF(IFERROR(AB1712,TRUE)=TRUE, "-","OK")</f>
      </c>
      <c r="AD1712" s="8" t="s">
        <v>3296</v>
      </c>
      <c r="AE1712" s="8" t="s">
        <v>3297</v>
      </c>
      <c r="AF1712">
        <f>IF(IFERROR(VLOOKUP(E1712,Store_Showcase!B2:H144,{5}, FALSE), TRUE)=TRUE, IF(IFERROR(VLOOKUP(E1712,Store_SRP!B2:H110,{5}, FALSE), TRUE)=TRUE,VLOOKUP(E1712,Store_VAM!B2:H273,{5}, FALSE),VLOOKUP(E1712,Store_SRP!B2:H110,{5}, FALSE)), VLOOKUP(E1712,Store_Showcase!B2:H144,{5}, FALSE))</f>
      </c>
      <c r="AG1712">
        <f>IF(IFERROR(VLOOKUP(E1712,Store_Showcase!B2:H144,{6}, FALSE), TRUE)=TRUE, IF(IFERROR(VLOOKUP(E1712,Store_SRP!B2:H110,{6}, FALSE), TRUE)=TRUE,VLOOKUP(E1712,Store_VAM!B2:H273,{6}, FALSE),VLOOKUP(E1712,Store_SRP!B2:H110,{6}, FALSE)), VLOOKUP(E1712,Store_Showcase!B2:H144,{6}, FALSE))</f>
      </c>
      <c r="AH1712">
        <f>VLOOKUP(G1712,Sku_Consolidated!A2:R957,18,FALSE)</f>
      </c>
      <c r="AI1712">
        <f>VLOOKUP(G1712,Sku_Consolidated!A2:S957,19,FALSE)</f>
      </c>
      <c r="AJ1712">
        <f>VLOOKUP(G1712,Sku_Consolidated!A2:T957,20,FALSE)</f>
      </c>
    </row>
    <row r="1713" spans="1:36" x14ac:dyDescent="0.25">
      <c r="A1713">
        <v>2024</v>
      </c>
      <c r="B1713" t="s">
        <v>31</v>
      </c>
      <c r="C1713" t="s">
        <v>32</v>
      </c>
      <c r="D1713" t="s">
        <v>33</v>
      </c>
      <c r="E1713">
        <v>150</v>
      </c>
      <c r="F1713">
        <f>IF(IFERROR(VLOOKUP(E1713,Store_Showcase!B2:H144,{2}, FALSE), TRUE)=TRUE, IF(IFERROR(VLOOKUP(E1713,Store_SRP!B2:H110,{2}, FALSE), TRUE)=TRUE,VLOOKUP(E1713,Store_VAM!B2:H273,{2}, FALSE),VLOOKUP(E1713,Store_SRP!B2:H110,{2}, FALSE)), VLOOKUP(E1713,Store_Showcase!B2:H144,{2}, FALSE))</f>
      </c>
      <c r="G1713">
        <v>687770</v>
      </c>
      <c r="H1713" t="s">
        <v>1487</v>
      </c>
      <c r="I1713" s="8" t="s">
        <v>2627</v>
      </c>
      <c r="J1713" t="s">
        <v>493</v>
      </c>
      <c r="K1713" s="8">
        <f>IF(J1713="PCK", I1713, 0)</f>
      </c>
      <c r="L1713" s="8">
        <f>IF(J1713="KLS", I1713, IF(J1713="PCK", I1713*VLOOKUP(G1713,Sku_Consolidated!A2:U957,21, FALSE),I1713*VLOOKUP(G1713,Sku_Consolidated!A2:U957,21, FALSE)))</f>
      </c>
      <c r="M1713" s="8">
        <f>IF(J1713="PCS", I1713, 0)</f>
      </c>
      <c r="N1713" s="8" t="s">
        <v>3295</v>
      </c>
      <c r="O1713" s="8">
        <f>N1713 * VLOOKUP(E1713&amp;VLOOKUP(G1713,Sku_Consolidated!A2:Q957,17,FALSE),Sku_CommRate!A2:E1002, 5, FALSE)</f>
      </c>
      <c r="P1713" s="8">
        <f>N1713 - O1713</f>
      </c>
      <c r="Q1713">
        <f>VLOOKUP(G1713,Sku_Consolidated!A2:G957,7, FALSE)</f>
      </c>
      <c r="R1713">
        <f>IF(IFERROR(VLOOKUP(E1713,Store_Showcase!B2:H144,7, FALSE), TRUE)=TRUE, IF(IFERROR(VLOOKUP(E1713,Store_SRP!B2:H110,7, FALSE), TRUE)=TRUE,VLOOKUP(E1713,Store_VAM!B2:H273,7, FALSE),VLOOKUP(E1713,Store_SRP!B2:H110,7, FALSE)), VLOOKUP(E1713,Store_Showcase!B2:H144,7, FALSE))</f>
      </c>
      <c r="S1713">
        <f>IF(IFERROR(VLOOKUP(E1713,Store_Showcase!B2:I144,8, FALSE), TRUE)=TRUE, IF(IFERROR(VLOOKUP(E1713,Store_SRP!B2:I110,8, FALSE), TRUE)=TRUE,VLOOKUP(E1713,Store_VAM!B2:I273,8, FALSE),VLOOKUP(E1713,Store_SRP!B2:I110,8, FALSE)), VLOOKUP(E1713,Store_Showcase!B2:I144,8, FALSE))</f>
      </c>
      <c r="T1713">
        <f>VLOOKUP(G1713,Sku_Consolidated!A2:R957,18,FALSE)</f>
      </c>
      <c r="U1713">
        <v>4806532531526</v>
      </c>
      <c r="V1713">
        <f>IF(VLOOKUP(G1713,Sku_Consolidated!A2:S957,19,FALSE)="SHOWCASE", VLOOKUP(E1713,Store_Showcase!B2:L144,11, FALSE), IF(VLOOKUP(G1713,Sku_Consolidated!A2:S957,19,FALSE)="VAM",VLOOKUP(E1713,Store_VAM!B2:L273,11, FALSE),VLOOKUP(E1713,Store_SRP!B2:L110,11, FALSE)))</f>
      </c>
      <c r="W1713">
        <f>VLOOKUP(G1713,Sku_Consolidated!A2:W957,11,FALSE)</f>
      </c>
      <c r="X1713">
        <f>VLOOKUP(G1713,Sku_Consolidated!A2:H957,8,FALSE)</f>
      </c>
      <c r="Y1713">
        <f>VLOOKUP(G1713,Sku_Consolidated!A2:I957,9,FALSE)</f>
      </c>
      <c r="Z1713" t="s">
        <v>38</v>
      </c>
      <c r="AA1713">
        <f>VLOOKUP(G1713,Sku_Consolidated!A2:E957,5,FALSE)</f>
      </c>
      <c r="AB1713">
        <f>IF(VLOOKUP(G1713,Sku_Consolidated!A2:S957,19,FALSE)="SHOWCASE", VLOOKUP(E1713,Store_Showcase!B2:N144,13, FALSE), IF(VLOOKUP(G1713,Sku_Consolidated!A2:S957,19,FALSE)="VAM",VLOOKUP(E1713,Store_VAM!B2:N273,13, FALSE),VLOOKUP(E1713,Store_SRP!B2:N110,13, FALSE)))</f>
      </c>
      <c r="AC1713">
        <f>IF(IFERROR(AB1713,TRUE)=TRUE, "-","OK")</f>
      </c>
      <c r="AD1713" s="8" t="s">
        <v>3296</v>
      </c>
      <c r="AE1713" s="8" t="s">
        <v>3297</v>
      </c>
      <c r="AF1713">
        <f>IF(IFERROR(VLOOKUP(E1713,Store_Showcase!B2:H144,{5}, FALSE), TRUE)=TRUE, IF(IFERROR(VLOOKUP(E1713,Store_SRP!B2:H110,{5}, FALSE), TRUE)=TRUE,VLOOKUP(E1713,Store_VAM!B2:H273,{5}, FALSE),VLOOKUP(E1713,Store_SRP!B2:H110,{5}, FALSE)), VLOOKUP(E1713,Store_Showcase!B2:H144,{5}, FALSE))</f>
      </c>
      <c r="AG1713">
        <f>IF(IFERROR(VLOOKUP(E1713,Store_Showcase!B2:H144,{6}, FALSE), TRUE)=TRUE, IF(IFERROR(VLOOKUP(E1713,Store_SRP!B2:H110,{6}, FALSE), TRUE)=TRUE,VLOOKUP(E1713,Store_VAM!B2:H273,{6}, FALSE),VLOOKUP(E1713,Store_SRP!B2:H110,{6}, FALSE)), VLOOKUP(E1713,Store_Showcase!B2:H144,{6}, FALSE))</f>
      </c>
      <c r="AH1713">
        <f>VLOOKUP(G1713,Sku_Consolidated!A2:R957,18,FALSE)</f>
      </c>
      <c r="AI1713">
        <f>VLOOKUP(G1713,Sku_Consolidated!A2:S957,19,FALSE)</f>
      </c>
      <c r="AJ1713">
        <f>VLOOKUP(G1713,Sku_Consolidated!A2:T957,20,FALSE)</f>
      </c>
    </row>
    <row r="1714" spans="1:36" x14ac:dyDescent="0.25">
      <c r="A1714">
        <v>2024</v>
      </c>
      <c r="B1714" t="s">
        <v>31</v>
      </c>
      <c r="C1714" t="s">
        <v>32</v>
      </c>
      <c r="D1714" t="s">
        <v>33</v>
      </c>
      <c r="E1714">
        <v>221</v>
      </c>
      <c r="F1714">
        <f>IF(IFERROR(VLOOKUP(E1714,Store_Showcase!B2:H144,{2}, FALSE), TRUE)=TRUE, IF(IFERROR(VLOOKUP(E1714,Store_SRP!B2:H110,{2}, FALSE), TRUE)=TRUE,VLOOKUP(E1714,Store_VAM!B2:H273,{2}, FALSE),VLOOKUP(E1714,Store_SRP!B2:H110,{2}, FALSE)), VLOOKUP(E1714,Store_Showcase!B2:H144,{2}, FALSE))</f>
      </c>
      <c r="G1714">
        <v>670205</v>
      </c>
      <c r="H1714" t="s">
        <v>1586</v>
      </c>
      <c r="I1714" s="8" t="s">
        <v>3298</v>
      </c>
      <c r="J1714" t="s">
        <v>36</v>
      </c>
      <c r="K1714" s="8">
        <f>IF(J1714="PCK", I1714, 0)</f>
      </c>
      <c r="L1714" s="8">
        <f>IF(J1714="KLS", I1714, IF(J1714="PCK", I1714*VLOOKUP(G1714,Sku_Consolidated!A2:U957,21, FALSE),I1714*VLOOKUP(G1714,Sku_Consolidated!A2:U957,21, FALSE)))</f>
      </c>
      <c r="M1714" s="8">
        <f>IF(J1714="PCS", I1714, 0)</f>
      </c>
      <c r="N1714" s="8" t="s">
        <v>3299</v>
      </c>
      <c r="O1714" s="8">
        <f>N1714 * VLOOKUP(E1714&amp;VLOOKUP(G1714,Sku_Consolidated!A2:Q957,17,FALSE),Sku_CommRate!A2:E1002, 5, FALSE)</f>
      </c>
      <c r="P1714" s="8">
        <f>N1714 - O1714</f>
      </c>
      <c r="Q1714">
        <f>VLOOKUP(G1714,Sku_Consolidated!A2:G957,7, FALSE)</f>
      </c>
      <c r="R1714">
        <f>IF(IFERROR(VLOOKUP(E1714,Store_Showcase!B2:H144,7, FALSE), TRUE)=TRUE, IF(IFERROR(VLOOKUP(E1714,Store_SRP!B2:H110,7, FALSE), TRUE)=TRUE,VLOOKUP(E1714,Store_VAM!B2:H273,7, FALSE),VLOOKUP(E1714,Store_SRP!B2:H110,7, FALSE)), VLOOKUP(E1714,Store_Showcase!B2:H144,7, FALSE))</f>
      </c>
      <c r="S1714">
        <f>IF(IFERROR(VLOOKUP(E1714,Store_Showcase!B2:I144,8, FALSE), TRUE)=TRUE, IF(IFERROR(VLOOKUP(E1714,Store_SRP!B2:I110,8, FALSE), TRUE)=TRUE,VLOOKUP(E1714,Store_VAM!B2:I273,8, FALSE),VLOOKUP(E1714,Store_SRP!B2:I110,8, FALSE)), VLOOKUP(E1714,Store_Showcase!B2:I144,8, FALSE))</f>
      </c>
      <c r="T1714">
        <f>VLOOKUP(G1714,Sku_Consolidated!A2:R957,18,FALSE)</f>
      </c>
      <c r="U1714">
        <v>8433</v>
      </c>
      <c r="V1714">
        <f>IF(VLOOKUP(G1714,Sku_Consolidated!A2:S957,19,FALSE)="SHOWCASE", VLOOKUP(E1714,Store_Showcase!B2:L144,11, FALSE), IF(VLOOKUP(G1714,Sku_Consolidated!A2:S957,19,FALSE)="VAM",VLOOKUP(E1714,Store_VAM!B2:L273,11, FALSE),VLOOKUP(E1714,Store_SRP!B2:L110,11, FALSE)))</f>
      </c>
      <c r="W1714">
        <f>VLOOKUP(G1714,Sku_Consolidated!A2:W957,11,FALSE)</f>
      </c>
      <c r="X1714">
        <f>VLOOKUP(G1714,Sku_Consolidated!A2:H957,8,FALSE)</f>
      </c>
      <c r="Y1714">
        <f>VLOOKUP(G1714,Sku_Consolidated!A2:I957,9,FALSE)</f>
      </c>
      <c r="Z1714" t="s">
        <v>38</v>
      </c>
      <c r="AA1714">
        <f>VLOOKUP(G1714,Sku_Consolidated!A2:E957,5,FALSE)</f>
      </c>
      <c r="AB1714">
        <f>IF(VLOOKUP(G1714,Sku_Consolidated!A2:S957,19,FALSE)="SHOWCASE", VLOOKUP(E1714,Store_Showcase!B2:N144,13, FALSE), IF(VLOOKUP(G1714,Sku_Consolidated!A2:S957,19,FALSE)="VAM",VLOOKUP(E1714,Store_VAM!B2:N273,13, FALSE),VLOOKUP(E1714,Store_SRP!B2:N110,13, FALSE)))</f>
      </c>
      <c r="AC1714">
        <f>IF(IFERROR(AB1714,TRUE)=TRUE, "-","OK")</f>
      </c>
      <c r="AD1714" s="8" t="s">
        <v>3300</v>
      </c>
      <c r="AE1714" s="8" t="s">
        <v>3301</v>
      </c>
      <c r="AF1714">
        <f>IF(IFERROR(VLOOKUP(E1714,Store_Showcase!B2:H144,{5}, FALSE), TRUE)=TRUE, IF(IFERROR(VLOOKUP(E1714,Store_SRP!B2:H110,{5}, FALSE), TRUE)=TRUE,VLOOKUP(E1714,Store_VAM!B2:H273,{5}, FALSE),VLOOKUP(E1714,Store_SRP!B2:H110,{5}, FALSE)), VLOOKUP(E1714,Store_Showcase!B2:H144,{5}, FALSE))</f>
      </c>
      <c r="AG1714">
        <f>IF(IFERROR(VLOOKUP(E1714,Store_Showcase!B2:H144,{6}, FALSE), TRUE)=TRUE, IF(IFERROR(VLOOKUP(E1714,Store_SRP!B2:H110,{6}, FALSE), TRUE)=TRUE,VLOOKUP(E1714,Store_VAM!B2:H273,{6}, FALSE),VLOOKUP(E1714,Store_SRP!B2:H110,{6}, FALSE)), VLOOKUP(E1714,Store_Showcase!B2:H144,{6}, FALSE))</f>
      </c>
      <c r="AH1714">
        <f>VLOOKUP(G1714,Sku_Consolidated!A2:R957,18,FALSE)</f>
      </c>
      <c r="AI1714">
        <f>VLOOKUP(G1714,Sku_Consolidated!A2:S957,19,FALSE)</f>
      </c>
      <c r="AJ1714">
        <f>VLOOKUP(G1714,Sku_Consolidated!A2:T957,20,FALSE)</f>
      </c>
    </row>
    <row r="1715" spans="1:36" x14ac:dyDescent="0.25">
      <c r="A1715">
        <v>2024</v>
      </c>
      <c r="B1715" t="s">
        <v>31</v>
      </c>
      <c r="C1715" t="s">
        <v>32</v>
      </c>
      <c r="D1715" t="s">
        <v>33</v>
      </c>
      <c r="E1715">
        <v>150</v>
      </c>
      <c r="F1715">
        <f>IF(IFERROR(VLOOKUP(E1715,Store_Showcase!B2:H144,{2}, FALSE), TRUE)=TRUE, IF(IFERROR(VLOOKUP(E1715,Store_SRP!B2:H110,{2}, FALSE), TRUE)=TRUE,VLOOKUP(E1715,Store_VAM!B2:H273,{2}, FALSE),VLOOKUP(E1715,Store_SRP!B2:H110,{2}, FALSE)), VLOOKUP(E1715,Store_Showcase!B2:H144,{2}, FALSE))</f>
      </c>
      <c r="G1715">
        <v>655512</v>
      </c>
      <c r="H1715" t="s">
        <v>63</v>
      </c>
      <c r="I1715" s="8" t="s">
        <v>3302</v>
      </c>
      <c r="J1715" t="s">
        <v>36</v>
      </c>
      <c r="K1715" s="8">
        <f>IF(J1715="PCK", I1715, 0)</f>
      </c>
      <c r="L1715" s="8">
        <f>IF(J1715="KLS", I1715, IF(J1715="PCK", I1715*VLOOKUP(G1715,Sku_Consolidated!A2:U957,21, FALSE),I1715*VLOOKUP(G1715,Sku_Consolidated!A2:U957,21, FALSE)))</f>
      </c>
      <c r="M1715" s="8">
        <f>IF(J1715="PCS", I1715, 0)</f>
      </c>
      <c r="N1715" s="8" t="s">
        <v>3303</v>
      </c>
      <c r="O1715" s="8">
        <f>N1715 * VLOOKUP(E1715&amp;VLOOKUP(G1715,Sku_Consolidated!A2:Q957,17,FALSE),Sku_CommRate!A2:E1002, 5, FALSE)</f>
      </c>
      <c r="P1715" s="8">
        <f>N1715 - O1715</f>
      </c>
      <c r="Q1715">
        <f>VLOOKUP(G1715,Sku_Consolidated!A2:G957,7, FALSE)</f>
      </c>
      <c r="R1715">
        <f>IF(IFERROR(VLOOKUP(E1715,Store_Showcase!B2:H144,7, FALSE), TRUE)=TRUE, IF(IFERROR(VLOOKUP(E1715,Store_SRP!B2:H110,7, FALSE), TRUE)=TRUE,VLOOKUP(E1715,Store_VAM!B2:H273,7, FALSE),VLOOKUP(E1715,Store_SRP!B2:H110,7, FALSE)), VLOOKUP(E1715,Store_Showcase!B2:H144,7, FALSE))</f>
      </c>
      <c r="S1715">
        <f>IF(IFERROR(VLOOKUP(E1715,Store_Showcase!B2:I144,8, FALSE), TRUE)=TRUE, IF(IFERROR(VLOOKUP(E1715,Store_SRP!B2:I110,8, FALSE), TRUE)=TRUE,VLOOKUP(E1715,Store_VAM!B2:I273,8, FALSE),VLOOKUP(E1715,Store_SRP!B2:I110,8, FALSE)), VLOOKUP(E1715,Store_Showcase!B2:I144,8, FALSE))</f>
      </c>
      <c r="T1715">
        <f>VLOOKUP(G1715,Sku_Consolidated!A2:R957,18,FALSE)</f>
      </c>
      <c r="U1715">
        <v>6334</v>
      </c>
      <c r="V1715">
        <f>IF(VLOOKUP(G1715,Sku_Consolidated!A2:S957,19,FALSE)="SHOWCASE", VLOOKUP(E1715,Store_Showcase!B2:L144,11, FALSE), IF(VLOOKUP(G1715,Sku_Consolidated!A2:S957,19,FALSE)="VAM",VLOOKUP(E1715,Store_VAM!B2:L273,11, FALSE),VLOOKUP(E1715,Store_SRP!B2:L110,11, FALSE)))</f>
      </c>
      <c r="W1715">
        <f>VLOOKUP(G1715,Sku_Consolidated!A2:W957,11,FALSE)</f>
      </c>
      <c r="X1715">
        <f>VLOOKUP(G1715,Sku_Consolidated!A2:H957,8,FALSE)</f>
      </c>
      <c r="Y1715">
        <f>VLOOKUP(G1715,Sku_Consolidated!A2:I957,9,FALSE)</f>
      </c>
      <c r="Z1715" t="s">
        <v>38</v>
      </c>
      <c r="AA1715">
        <f>VLOOKUP(G1715,Sku_Consolidated!A2:E957,5,FALSE)</f>
      </c>
      <c r="AB1715">
        <f>IF(VLOOKUP(G1715,Sku_Consolidated!A2:S957,19,FALSE)="SHOWCASE", VLOOKUP(E1715,Store_Showcase!B2:N144,13, FALSE), IF(VLOOKUP(G1715,Sku_Consolidated!A2:S957,19,FALSE)="VAM",VLOOKUP(E1715,Store_VAM!B2:N273,13, FALSE),VLOOKUP(E1715,Store_SRP!B2:N110,13, FALSE)))</f>
      </c>
      <c r="AC1715">
        <f>IF(IFERROR(AB1715,TRUE)=TRUE, "-","OK")</f>
      </c>
      <c r="AD1715" s="8" t="s">
        <v>3303</v>
      </c>
      <c r="AE1715" s="8" t="s">
        <v>39</v>
      </c>
      <c r="AF1715">
        <f>IF(IFERROR(VLOOKUP(E1715,Store_Showcase!B2:H144,{5}, FALSE), TRUE)=TRUE, IF(IFERROR(VLOOKUP(E1715,Store_SRP!B2:H110,{5}, FALSE), TRUE)=TRUE,VLOOKUP(E1715,Store_VAM!B2:H273,{5}, FALSE),VLOOKUP(E1715,Store_SRP!B2:H110,{5}, FALSE)), VLOOKUP(E1715,Store_Showcase!B2:H144,{5}, FALSE))</f>
      </c>
      <c r="AG1715">
        <f>IF(IFERROR(VLOOKUP(E1715,Store_Showcase!B2:H144,{6}, FALSE), TRUE)=TRUE, IF(IFERROR(VLOOKUP(E1715,Store_SRP!B2:H110,{6}, FALSE), TRUE)=TRUE,VLOOKUP(E1715,Store_VAM!B2:H273,{6}, FALSE),VLOOKUP(E1715,Store_SRP!B2:H110,{6}, FALSE)), VLOOKUP(E1715,Store_Showcase!B2:H144,{6}, FALSE))</f>
      </c>
      <c r="AH1715">
        <f>VLOOKUP(G1715,Sku_Consolidated!A2:R957,18,FALSE)</f>
      </c>
      <c r="AI1715">
        <f>VLOOKUP(G1715,Sku_Consolidated!A2:S957,19,FALSE)</f>
      </c>
      <c r="AJ1715">
        <f>VLOOKUP(G1715,Sku_Consolidated!A2:T957,20,FALSE)</f>
      </c>
    </row>
    <row r="1716" spans="1:36" x14ac:dyDescent="0.25">
      <c r="A1716">
        <v>2024</v>
      </c>
      <c r="B1716" t="s">
        <v>31</v>
      </c>
      <c r="C1716" t="s">
        <v>32</v>
      </c>
      <c r="D1716" t="s">
        <v>33</v>
      </c>
      <c r="E1716">
        <v>401</v>
      </c>
      <c r="F1716">
        <f>IF(IFERROR(VLOOKUP(E1716,Store_Showcase!B2:H144,{2}, FALSE), TRUE)=TRUE, IF(IFERROR(VLOOKUP(E1716,Store_SRP!B2:H110,{2}, FALSE), TRUE)=TRUE,VLOOKUP(E1716,Store_VAM!B2:H273,{2}, FALSE),VLOOKUP(E1716,Store_SRP!B2:H110,{2}, FALSE)), VLOOKUP(E1716,Store_Showcase!B2:H144,{2}, FALSE))</f>
      </c>
      <c r="G1716">
        <v>687770</v>
      </c>
      <c r="H1716" t="s">
        <v>1487</v>
      </c>
      <c r="I1716" s="8" t="s">
        <v>2627</v>
      </c>
      <c r="J1716" t="s">
        <v>493</v>
      </c>
      <c r="K1716" s="8">
        <f>IF(J1716="PCK", I1716, 0)</f>
      </c>
      <c r="L1716" s="8">
        <f>IF(J1716="KLS", I1716, IF(J1716="PCK", I1716*VLOOKUP(G1716,Sku_Consolidated!A2:U957,21, FALSE),I1716*VLOOKUP(G1716,Sku_Consolidated!A2:U957,21, FALSE)))</f>
      </c>
      <c r="M1716" s="8">
        <f>IF(J1716="PCS", I1716, 0)</f>
      </c>
      <c r="N1716" s="8" t="s">
        <v>3304</v>
      </c>
      <c r="O1716" s="8">
        <f>N1716 * VLOOKUP(E1716&amp;VLOOKUP(G1716,Sku_Consolidated!A2:Q957,17,FALSE),Sku_CommRate!A2:E1002, 5, FALSE)</f>
      </c>
      <c r="P1716" s="8">
        <f>N1716 - O1716</f>
      </c>
      <c r="Q1716">
        <f>VLOOKUP(G1716,Sku_Consolidated!A2:G957,7, FALSE)</f>
      </c>
      <c r="R1716">
        <f>IF(IFERROR(VLOOKUP(E1716,Store_Showcase!B2:H144,7, FALSE), TRUE)=TRUE, IF(IFERROR(VLOOKUP(E1716,Store_SRP!B2:H110,7, FALSE), TRUE)=TRUE,VLOOKUP(E1716,Store_VAM!B2:H273,7, FALSE),VLOOKUP(E1716,Store_SRP!B2:H110,7, FALSE)), VLOOKUP(E1716,Store_Showcase!B2:H144,7, FALSE))</f>
      </c>
      <c r="S1716">
        <f>IF(IFERROR(VLOOKUP(E1716,Store_Showcase!B2:I144,8, FALSE), TRUE)=TRUE, IF(IFERROR(VLOOKUP(E1716,Store_SRP!B2:I110,8, FALSE), TRUE)=TRUE,VLOOKUP(E1716,Store_VAM!B2:I273,8, FALSE),VLOOKUP(E1716,Store_SRP!B2:I110,8, FALSE)), VLOOKUP(E1716,Store_Showcase!B2:I144,8, FALSE))</f>
      </c>
      <c r="T1716">
        <f>VLOOKUP(G1716,Sku_Consolidated!A2:R957,18,FALSE)</f>
      </c>
      <c r="U1716">
        <v>4806532531526</v>
      </c>
      <c r="V1716">
        <f>IF(VLOOKUP(G1716,Sku_Consolidated!A2:S957,19,FALSE)="SHOWCASE", VLOOKUP(E1716,Store_Showcase!B2:L144,11, FALSE), IF(VLOOKUP(G1716,Sku_Consolidated!A2:S957,19,FALSE)="VAM",VLOOKUP(E1716,Store_VAM!B2:L273,11, FALSE),VLOOKUP(E1716,Store_SRP!B2:L110,11, FALSE)))</f>
      </c>
      <c r="W1716">
        <f>VLOOKUP(G1716,Sku_Consolidated!A2:W957,11,FALSE)</f>
      </c>
      <c r="X1716">
        <f>VLOOKUP(G1716,Sku_Consolidated!A2:H957,8,FALSE)</f>
      </c>
      <c r="Y1716">
        <f>VLOOKUP(G1716,Sku_Consolidated!A2:I957,9,FALSE)</f>
      </c>
      <c r="Z1716" t="s">
        <v>38</v>
      </c>
      <c r="AA1716">
        <f>VLOOKUP(G1716,Sku_Consolidated!A2:E957,5,FALSE)</f>
      </c>
      <c r="AB1716">
        <f>IF(VLOOKUP(G1716,Sku_Consolidated!A2:S957,19,FALSE)="SHOWCASE", VLOOKUP(E1716,Store_Showcase!B2:N144,13, FALSE), IF(VLOOKUP(G1716,Sku_Consolidated!A2:S957,19,FALSE)="VAM",VLOOKUP(E1716,Store_VAM!B2:N273,13, FALSE),VLOOKUP(E1716,Store_SRP!B2:N110,13, FALSE)))</f>
      </c>
      <c r="AC1716">
        <f>IF(IFERROR(AB1716,TRUE)=TRUE, "-","OK")</f>
      </c>
      <c r="AD1716" s="8" t="s">
        <v>3305</v>
      </c>
      <c r="AE1716" s="8" t="s">
        <v>3306</v>
      </c>
      <c r="AF1716">
        <f>IF(IFERROR(VLOOKUP(E1716,Store_Showcase!B2:H144,{5}, FALSE), TRUE)=TRUE, IF(IFERROR(VLOOKUP(E1716,Store_SRP!B2:H110,{5}, FALSE), TRUE)=TRUE,VLOOKUP(E1716,Store_VAM!B2:H273,{5}, FALSE),VLOOKUP(E1716,Store_SRP!B2:H110,{5}, FALSE)), VLOOKUP(E1716,Store_Showcase!B2:H144,{5}, FALSE))</f>
      </c>
      <c r="AG1716">
        <f>IF(IFERROR(VLOOKUP(E1716,Store_Showcase!B2:H144,{6}, FALSE), TRUE)=TRUE, IF(IFERROR(VLOOKUP(E1716,Store_SRP!B2:H110,{6}, FALSE), TRUE)=TRUE,VLOOKUP(E1716,Store_VAM!B2:H273,{6}, FALSE),VLOOKUP(E1716,Store_SRP!B2:H110,{6}, FALSE)), VLOOKUP(E1716,Store_Showcase!B2:H144,{6}, FALSE))</f>
      </c>
      <c r="AH1716">
        <f>VLOOKUP(G1716,Sku_Consolidated!A2:R957,18,FALSE)</f>
      </c>
      <c r="AI1716">
        <f>VLOOKUP(G1716,Sku_Consolidated!A2:S957,19,FALSE)</f>
      </c>
      <c r="AJ1716">
        <f>VLOOKUP(G1716,Sku_Consolidated!A2:T957,20,FALSE)</f>
      </c>
    </row>
    <row r="1717" spans="1:36" x14ac:dyDescent="0.25">
      <c r="A1717">
        <v>2024</v>
      </c>
      <c r="B1717" t="s">
        <v>31</v>
      </c>
      <c r="C1717" t="s">
        <v>32</v>
      </c>
      <c r="D1717" t="s">
        <v>33</v>
      </c>
      <c r="E1717">
        <v>485</v>
      </c>
      <c r="F1717">
        <f>IF(IFERROR(VLOOKUP(E1717,Store_Showcase!B2:H144,{2}, FALSE), TRUE)=TRUE, IF(IFERROR(VLOOKUP(E1717,Store_SRP!B2:H110,{2}, FALSE), TRUE)=TRUE,VLOOKUP(E1717,Store_VAM!B2:H273,{2}, FALSE),VLOOKUP(E1717,Store_SRP!B2:H110,{2}, FALSE)), VLOOKUP(E1717,Store_Showcase!B2:H144,{2}, FALSE))</f>
      </c>
      <c r="G1717">
        <v>655741</v>
      </c>
      <c r="H1717" t="s">
        <v>3307</v>
      </c>
      <c r="I1717" s="8" t="s">
        <v>2674</v>
      </c>
      <c r="J1717" t="s">
        <v>36</v>
      </c>
      <c r="K1717" s="8">
        <f>IF(J1717="PCK", I1717, 0)</f>
      </c>
      <c r="L1717" s="8">
        <f>IF(J1717="KLS", I1717, IF(J1717="PCK", I1717*VLOOKUP(G1717,Sku_Consolidated!A2:U957,21, FALSE),I1717*VLOOKUP(G1717,Sku_Consolidated!A2:U957,21, FALSE)))</f>
      </c>
      <c r="M1717" s="8">
        <f>IF(J1717="PCS", I1717, 0)</f>
      </c>
      <c r="N1717" s="8" t="s">
        <v>3308</v>
      </c>
      <c r="O1717" s="8">
        <f>N1717 * VLOOKUP(E1717&amp;VLOOKUP(G1717,Sku_Consolidated!A2:Q957,17,FALSE),Sku_CommRate!A2:E1002, 5, FALSE)</f>
      </c>
      <c r="P1717" s="8">
        <f>N1717 - O1717</f>
      </c>
      <c r="Q1717">
        <f>VLOOKUP(G1717,Sku_Consolidated!A2:G957,7, FALSE)</f>
      </c>
      <c r="R1717">
        <f>IF(IFERROR(VLOOKUP(E1717,Store_Showcase!B2:H144,7, FALSE), TRUE)=TRUE, IF(IFERROR(VLOOKUP(E1717,Store_SRP!B2:H110,7, FALSE), TRUE)=TRUE,VLOOKUP(E1717,Store_VAM!B2:H273,7, FALSE),VLOOKUP(E1717,Store_SRP!B2:H110,7, FALSE)), VLOOKUP(E1717,Store_Showcase!B2:H144,7, FALSE))</f>
      </c>
      <c r="S1717">
        <f>IF(IFERROR(VLOOKUP(E1717,Store_Showcase!B2:I144,8, FALSE), TRUE)=TRUE, IF(IFERROR(VLOOKUP(E1717,Store_SRP!B2:I110,8, FALSE), TRUE)=TRUE,VLOOKUP(E1717,Store_VAM!B2:I273,8, FALSE),VLOOKUP(E1717,Store_SRP!B2:I110,8, FALSE)), VLOOKUP(E1717,Store_Showcase!B2:I144,8, FALSE))</f>
      </c>
      <c r="T1717">
        <f>VLOOKUP(G1717,Sku_Consolidated!A2:R957,18,FALSE)</f>
      </c>
      <c r="U1717">
        <v>6460</v>
      </c>
      <c r="V1717">
        <f>IF(VLOOKUP(G1717,Sku_Consolidated!A2:S957,19,FALSE)="SHOWCASE", VLOOKUP(E1717,Store_Showcase!B2:L144,11, FALSE), IF(VLOOKUP(G1717,Sku_Consolidated!A2:S957,19,FALSE)="VAM",VLOOKUP(E1717,Store_VAM!B2:L273,11, FALSE),VLOOKUP(E1717,Store_SRP!B2:L110,11, FALSE)))</f>
      </c>
      <c r="W1717">
        <f>VLOOKUP(G1717,Sku_Consolidated!A2:W957,11,FALSE)</f>
      </c>
      <c r="X1717">
        <f>VLOOKUP(G1717,Sku_Consolidated!A2:H957,8,FALSE)</f>
      </c>
      <c r="Y1717">
        <f>VLOOKUP(G1717,Sku_Consolidated!A2:I957,9,FALSE)</f>
      </c>
      <c r="Z1717" t="s">
        <v>38</v>
      </c>
      <c r="AA1717">
        <f>VLOOKUP(G1717,Sku_Consolidated!A2:E957,5,FALSE)</f>
      </c>
      <c r="AB1717">
        <f>IF(VLOOKUP(G1717,Sku_Consolidated!A2:S957,19,FALSE)="SHOWCASE", VLOOKUP(E1717,Store_Showcase!B2:N144,13, FALSE), IF(VLOOKUP(G1717,Sku_Consolidated!A2:S957,19,FALSE)="VAM",VLOOKUP(E1717,Store_VAM!B2:N273,13, FALSE),VLOOKUP(E1717,Store_SRP!B2:N110,13, FALSE)))</f>
      </c>
      <c r="AC1717">
        <f>IF(IFERROR(AB1717,TRUE)=TRUE, "-","OK")</f>
      </c>
      <c r="AD1717" s="8" t="s">
        <v>3308</v>
      </c>
      <c r="AE1717" s="8" t="s">
        <v>39</v>
      </c>
      <c r="AF1717">
        <f>IF(IFERROR(VLOOKUP(E1717,Store_Showcase!B2:H144,{5}, FALSE), TRUE)=TRUE, IF(IFERROR(VLOOKUP(E1717,Store_SRP!B2:H110,{5}, FALSE), TRUE)=TRUE,VLOOKUP(E1717,Store_VAM!B2:H273,{5}, FALSE),VLOOKUP(E1717,Store_SRP!B2:H110,{5}, FALSE)), VLOOKUP(E1717,Store_Showcase!B2:H144,{5}, FALSE))</f>
      </c>
      <c r="AG1717">
        <f>IF(IFERROR(VLOOKUP(E1717,Store_Showcase!B2:H144,{6}, FALSE), TRUE)=TRUE, IF(IFERROR(VLOOKUP(E1717,Store_SRP!B2:H110,{6}, FALSE), TRUE)=TRUE,VLOOKUP(E1717,Store_VAM!B2:H273,{6}, FALSE),VLOOKUP(E1717,Store_SRP!B2:H110,{6}, FALSE)), VLOOKUP(E1717,Store_Showcase!B2:H144,{6}, FALSE))</f>
      </c>
      <c r="AH1717">
        <f>VLOOKUP(G1717,Sku_Consolidated!A2:R957,18,FALSE)</f>
      </c>
      <c r="AI1717">
        <f>VLOOKUP(G1717,Sku_Consolidated!A2:S957,19,FALSE)</f>
      </c>
      <c r="AJ1717">
        <f>VLOOKUP(G1717,Sku_Consolidated!A2:T957,20,FALSE)</f>
      </c>
    </row>
    <row r="1718" spans="1:36" x14ac:dyDescent="0.25">
      <c r="A1718">
        <v>2024</v>
      </c>
      <c r="B1718" t="s">
        <v>31</v>
      </c>
      <c r="C1718" t="s">
        <v>32</v>
      </c>
      <c r="D1718" t="s">
        <v>33</v>
      </c>
      <c r="E1718">
        <v>485</v>
      </c>
      <c r="F1718">
        <f>IF(IFERROR(VLOOKUP(E1718,Store_Showcase!B2:H144,{2}, FALSE), TRUE)=TRUE, IF(IFERROR(VLOOKUP(E1718,Store_SRP!B2:H110,{2}, FALSE), TRUE)=TRUE,VLOOKUP(E1718,Store_VAM!B2:H273,{2}, FALSE),VLOOKUP(E1718,Store_SRP!B2:H110,{2}, FALSE)), VLOOKUP(E1718,Store_Showcase!B2:H144,{2}, FALSE))</f>
      </c>
      <c r="G1718">
        <v>677210</v>
      </c>
      <c r="H1718" t="s">
        <v>3309</v>
      </c>
      <c r="I1718" s="8" t="s">
        <v>2627</v>
      </c>
      <c r="J1718" t="s">
        <v>493</v>
      </c>
      <c r="K1718" s="8">
        <f>IF(J1718="PCK", I1718, 0)</f>
      </c>
      <c r="L1718" s="8">
        <f>IF(J1718="KLS", I1718, IF(J1718="PCK", I1718*VLOOKUP(G1718,Sku_Consolidated!A2:U957,21, FALSE),I1718*VLOOKUP(G1718,Sku_Consolidated!A2:U957,21, FALSE)))</f>
      </c>
      <c r="M1718" s="8">
        <f>IF(J1718="PCS", I1718, 0)</f>
      </c>
      <c r="N1718" s="8" t="s">
        <v>3310</v>
      </c>
      <c r="O1718" s="8">
        <f>N1718 * VLOOKUP(E1718&amp;VLOOKUP(G1718,Sku_Consolidated!A2:Q957,17,FALSE),Sku_CommRate!A2:E1002, 5, FALSE)</f>
      </c>
      <c r="P1718" s="8">
        <f>N1718 - O1718</f>
      </c>
      <c r="Q1718">
        <f>VLOOKUP(G1718,Sku_Consolidated!A2:G957,7, FALSE)</f>
      </c>
      <c r="R1718">
        <f>IF(IFERROR(VLOOKUP(E1718,Store_Showcase!B2:H144,7, FALSE), TRUE)=TRUE, IF(IFERROR(VLOOKUP(E1718,Store_SRP!B2:H110,7, FALSE), TRUE)=TRUE,VLOOKUP(E1718,Store_VAM!B2:H273,7, FALSE),VLOOKUP(E1718,Store_SRP!B2:H110,7, FALSE)), VLOOKUP(E1718,Store_Showcase!B2:H144,7, FALSE))</f>
      </c>
      <c r="S1718">
        <f>IF(IFERROR(VLOOKUP(E1718,Store_Showcase!B2:I144,8, FALSE), TRUE)=TRUE, IF(IFERROR(VLOOKUP(E1718,Store_SRP!B2:I110,8, FALSE), TRUE)=TRUE,VLOOKUP(E1718,Store_VAM!B2:I273,8, FALSE),VLOOKUP(E1718,Store_SRP!B2:I110,8, FALSE)), VLOOKUP(E1718,Store_Showcase!B2:I144,8, FALSE))</f>
      </c>
      <c r="T1718">
        <f>VLOOKUP(G1718,Sku_Consolidated!A2:R957,18,FALSE)</f>
      </c>
      <c r="U1718">
        <v>9765</v>
      </c>
      <c r="V1718">
        <f>IF(VLOOKUP(G1718,Sku_Consolidated!A2:S957,19,FALSE)="SHOWCASE", VLOOKUP(E1718,Store_Showcase!B2:L144,11, FALSE), IF(VLOOKUP(G1718,Sku_Consolidated!A2:S957,19,FALSE)="VAM",VLOOKUP(E1718,Store_VAM!B2:L273,11, FALSE),VLOOKUP(E1718,Store_SRP!B2:L110,11, FALSE)))</f>
      </c>
      <c r="W1718">
        <f>VLOOKUP(G1718,Sku_Consolidated!A2:W957,11,FALSE)</f>
      </c>
      <c r="X1718">
        <f>VLOOKUP(G1718,Sku_Consolidated!A2:H957,8,FALSE)</f>
      </c>
      <c r="Y1718">
        <f>VLOOKUP(G1718,Sku_Consolidated!A2:I957,9,FALSE)</f>
      </c>
      <c r="Z1718" t="s">
        <v>38</v>
      </c>
      <c r="AA1718">
        <f>VLOOKUP(G1718,Sku_Consolidated!A2:E957,5,FALSE)</f>
      </c>
      <c r="AB1718">
        <f>IF(VLOOKUP(G1718,Sku_Consolidated!A2:S957,19,FALSE)="SHOWCASE", VLOOKUP(E1718,Store_Showcase!B2:N144,13, FALSE), IF(VLOOKUP(G1718,Sku_Consolidated!A2:S957,19,FALSE)="VAM",VLOOKUP(E1718,Store_VAM!B2:N273,13, FALSE),VLOOKUP(E1718,Store_SRP!B2:N110,13, FALSE)))</f>
      </c>
      <c r="AC1718">
        <f>IF(IFERROR(AB1718,TRUE)=TRUE, "-","OK")</f>
      </c>
      <c r="AD1718" s="8" t="s">
        <v>3310</v>
      </c>
      <c r="AE1718" s="8" t="s">
        <v>39</v>
      </c>
      <c r="AF1718">
        <f>IF(IFERROR(VLOOKUP(E1718,Store_Showcase!B2:H144,{5}, FALSE), TRUE)=TRUE, IF(IFERROR(VLOOKUP(E1718,Store_SRP!B2:H110,{5}, FALSE), TRUE)=TRUE,VLOOKUP(E1718,Store_VAM!B2:H273,{5}, FALSE),VLOOKUP(E1718,Store_SRP!B2:H110,{5}, FALSE)), VLOOKUP(E1718,Store_Showcase!B2:H144,{5}, FALSE))</f>
      </c>
      <c r="AG1718">
        <f>IF(IFERROR(VLOOKUP(E1718,Store_Showcase!B2:H144,{6}, FALSE), TRUE)=TRUE, IF(IFERROR(VLOOKUP(E1718,Store_SRP!B2:H110,{6}, FALSE), TRUE)=TRUE,VLOOKUP(E1718,Store_VAM!B2:H273,{6}, FALSE),VLOOKUP(E1718,Store_SRP!B2:H110,{6}, FALSE)), VLOOKUP(E1718,Store_Showcase!B2:H144,{6}, FALSE))</f>
      </c>
      <c r="AH1718">
        <f>VLOOKUP(G1718,Sku_Consolidated!A2:R957,18,FALSE)</f>
      </c>
      <c r="AI1718">
        <f>VLOOKUP(G1718,Sku_Consolidated!A2:S957,19,FALSE)</f>
      </c>
      <c r="AJ1718">
        <f>VLOOKUP(G1718,Sku_Consolidated!A2:T957,20,FALSE)</f>
      </c>
    </row>
    <row r="1719" spans="1:36" x14ac:dyDescent="0.25">
      <c r="A1719">
        <v>2024</v>
      </c>
      <c r="B1719" t="s">
        <v>31</v>
      </c>
      <c r="C1719" t="s">
        <v>32</v>
      </c>
      <c r="D1719" t="s">
        <v>33</v>
      </c>
      <c r="E1719">
        <v>485</v>
      </c>
      <c r="F1719">
        <f>IF(IFERROR(VLOOKUP(E1719,Store_Showcase!B2:H144,{2}, FALSE), TRUE)=TRUE, IF(IFERROR(VLOOKUP(E1719,Store_SRP!B2:H110,{2}, FALSE), TRUE)=TRUE,VLOOKUP(E1719,Store_VAM!B2:H273,{2}, FALSE),VLOOKUP(E1719,Store_SRP!B2:H110,{2}, FALSE)), VLOOKUP(E1719,Store_Showcase!B2:H144,{2}, FALSE))</f>
      </c>
      <c r="G1719">
        <v>677204</v>
      </c>
      <c r="H1719" t="s">
        <v>3311</v>
      </c>
      <c r="I1719" s="8" t="s">
        <v>2627</v>
      </c>
      <c r="J1719" t="s">
        <v>493</v>
      </c>
      <c r="K1719" s="8">
        <f>IF(J1719="PCK", I1719, 0)</f>
      </c>
      <c r="L1719" s="8">
        <f>IF(J1719="KLS", I1719, IF(J1719="PCK", I1719*VLOOKUP(G1719,Sku_Consolidated!A2:U957,21, FALSE),I1719*VLOOKUP(G1719,Sku_Consolidated!A2:U957,21, FALSE)))</f>
      </c>
      <c r="M1719" s="8">
        <f>IF(J1719="PCS", I1719, 0)</f>
      </c>
      <c r="N1719" s="8" t="s">
        <v>3310</v>
      </c>
      <c r="O1719" s="8">
        <f>N1719 * VLOOKUP(E1719&amp;VLOOKUP(G1719,Sku_Consolidated!A2:Q957,17,FALSE),Sku_CommRate!A2:E1002, 5, FALSE)</f>
      </c>
      <c r="P1719" s="8">
        <f>N1719 - O1719</f>
      </c>
      <c r="Q1719">
        <f>VLOOKUP(G1719,Sku_Consolidated!A2:G957,7, FALSE)</f>
      </c>
      <c r="R1719">
        <f>IF(IFERROR(VLOOKUP(E1719,Store_Showcase!B2:H144,7, FALSE), TRUE)=TRUE, IF(IFERROR(VLOOKUP(E1719,Store_SRP!B2:H110,7, FALSE), TRUE)=TRUE,VLOOKUP(E1719,Store_VAM!B2:H273,7, FALSE),VLOOKUP(E1719,Store_SRP!B2:H110,7, FALSE)), VLOOKUP(E1719,Store_Showcase!B2:H144,7, FALSE))</f>
      </c>
      <c r="S1719">
        <f>IF(IFERROR(VLOOKUP(E1719,Store_Showcase!B2:I144,8, FALSE), TRUE)=TRUE, IF(IFERROR(VLOOKUP(E1719,Store_SRP!B2:I110,8, FALSE), TRUE)=TRUE,VLOOKUP(E1719,Store_VAM!B2:I273,8, FALSE),VLOOKUP(E1719,Store_SRP!B2:I110,8, FALSE)), VLOOKUP(E1719,Store_Showcase!B2:I144,8, FALSE))</f>
      </c>
      <c r="T1719">
        <f>VLOOKUP(G1719,Sku_Consolidated!A2:R957,18,FALSE)</f>
      </c>
      <c r="U1719">
        <v>9760</v>
      </c>
      <c r="V1719">
        <f>IF(VLOOKUP(G1719,Sku_Consolidated!A2:S957,19,FALSE)="SHOWCASE", VLOOKUP(E1719,Store_Showcase!B2:L144,11, FALSE), IF(VLOOKUP(G1719,Sku_Consolidated!A2:S957,19,FALSE)="VAM",VLOOKUP(E1719,Store_VAM!B2:L273,11, FALSE),VLOOKUP(E1719,Store_SRP!B2:L110,11, FALSE)))</f>
      </c>
      <c r="W1719">
        <f>VLOOKUP(G1719,Sku_Consolidated!A2:W957,11,FALSE)</f>
      </c>
      <c r="X1719">
        <f>VLOOKUP(G1719,Sku_Consolidated!A2:H957,8,FALSE)</f>
      </c>
      <c r="Y1719">
        <f>VLOOKUP(G1719,Sku_Consolidated!A2:I957,9,FALSE)</f>
      </c>
      <c r="Z1719" t="s">
        <v>38</v>
      </c>
      <c r="AA1719">
        <f>VLOOKUP(G1719,Sku_Consolidated!A2:E957,5,FALSE)</f>
      </c>
      <c r="AB1719">
        <f>IF(VLOOKUP(G1719,Sku_Consolidated!A2:S957,19,FALSE)="SHOWCASE", VLOOKUP(E1719,Store_Showcase!B2:N144,13, FALSE), IF(VLOOKUP(G1719,Sku_Consolidated!A2:S957,19,FALSE)="VAM",VLOOKUP(E1719,Store_VAM!B2:N273,13, FALSE),VLOOKUP(E1719,Store_SRP!B2:N110,13, FALSE)))</f>
      </c>
      <c r="AC1719">
        <f>IF(IFERROR(AB1719,TRUE)=TRUE, "-","OK")</f>
      </c>
      <c r="AD1719" s="8" t="s">
        <v>3310</v>
      </c>
      <c r="AE1719" s="8" t="s">
        <v>39</v>
      </c>
      <c r="AF1719">
        <f>IF(IFERROR(VLOOKUP(E1719,Store_Showcase!B2:H144,{5}, FALSE), TRUE)=TRUE, IF(IFERROR(VLOOKUP(E1719,Store_SRP!B2:H110,{5}, FALSE), TRUE)=TRUE,VLOOKUP(E1719,Store_VAM!B2:H273,{5}, FALSE),VLOOKUP(E1719,Store_SRP!B2:H110,{5}, FALSE)), VLOOKUP(E1719,Store_Showcase!B2:H144,{5}, FALSE))</f>
      </c>
      <c r="AG1719">
        <f>IF(IFERROR(VLOOKUP(E1719,Store_Showcase!B2:H144,{6}, FALSE), TRUE)=TRUE, IF(IFERROR(VLOOKUP(E1719,Store_SRP!B2:H110,{6}, FALSE), TRUE)=TRUE,VLOOKUP(E1719,Store_VAM!B2:H273,{6}, FALSE),VLOOKUP(E1719,Store_SRP!B2:H110,{6}, FALSE)), VLOOKUP(E1719,Store_Showcase!B2:H144,{6}, FALSE))</f>
      </c>
      <c r="AH1719">
        <f>VLOOKUP(G1719,Sku_Consolidated!A2:R957,18,FALSE)</f>
      </c>
      <c r="AI1719">
        <f>VLOOKUP(G1719,Sku_Consolidated!A2:S957,19,FALSE)</f>
      </c>
      <c r="AJ1719">
        <f>VLOOKUP(G1719,Sku_Consolidated!A2:T957,20,FALSE)</f>
      </c>
    </row>
    <row r="1720" spans="1:36" x14ac:dyDescent="0.25">
      <c r="A1720">
        <v>2024</v>
      </c>
      <c r="B1720" t="s">
        <v>31</v>
      </c>
      <c r="C1720" t="s">
        <v>32</v>
      </c>
      <c r="D1720" t="s">
        <v>33</v>
      </c>
      <c r="E1720">
        <v>401</v>
      </c>
      <c r="F1720">
        <f>IF(IFERROR(VLOOKUP(E1720,Store_Showcase!B2:H144,{2}, FALSE), TRUE)=TRUE, IF(IFERROR(VLOOKUP(E1720,Store_SRP!B2:H110,{2}, FALSE), TRUE)=TRUE,VLOOKUP(E1720,Store_VAM!B2:H273,{2}, FALSE),VLOOKUP(E1720,Store_SRP!B2:H110,{2}, FALSE)), VLOOKUP(E1720,Store_Showcase!B2:H144,{2}, FALSE))</f>
      </c>
      <c r="G1720">
        <v>655281</v>
      </c>
      <c r="H1720" t="s">
        <v>40</v>
      </c>
      <c r="I1720" s="8" t="s">
        <v>3312</v>
      </c>
      <c r="J1720" t="s">
        <v>36</v>
      </c>
      <c r="K1720" s="8">
        <f>IF(J1720="PCK", I1720, 0)</f>
      </c>
      <c r="L1720" s="8">
        <f>IF(J1720="KLS", I1720, IF(J1720="PCK", I1720*VLOOKUP(G1720,Sku_Consolidated!A2:U957,21, FALSE),I1720*VLOOKUP(G1720,Sku_Consolidated!A2:U957,21, FALSE)))</f>
      </c>
      <c r="M1720" s="8">
        <f>IF(J1720="PCS", I1720, 0)</f>
      </c>
      <c r="N1720" s="8" t="s">
        <v>3313</v>
      </c>
      <c r="O1720" s="8">
        <f>N1720 * VLOOKUP(E1720&amp;VLOOKUP(G1720,Sku_Consolidated!A2:Q957,17,FALSE),Sku_CommRate!A2:E1002, 5, FALSE)</f>
      </c>
      <c r="P1720" s="8">
        <f>N1720 - O1720</f>
      </c>
      <c r="Q1720">
        <f>VLOOKUP(G1720,Sku_Consolidated!A2:G957,7, FALSE)</f>
      </c>
      <c r="R1720">
        <f>IF(IFERROR(VLOOKUP(E1720,Store_Showcase!B2:H144,7, FALSE), TRUE)=TRUE, IF(IFERROR(VLOOKUP(E1720,Store_SRP!B2:H110,7, FALSE), TRUE)=TRUE,VLOOKUP(E1720,Store_VAM!B2:H273,7, FALSE),VLOOKUP(E1720,Store_SRP!B2:H110,7, FALSE)), VLOOKUP(E1720,Store_Showcase!B2:H144,7, FALSE))</f>
      </c>
      <c r="S1720">
        <f>IF(IFERROR(VLOOKUP(E1720,Store_Showcase!B2:I144,8, FALSE), TRUE)=TRUE, IF(IFERROR(VLOOKUP(E1720,Store_SRP!B2:I110,8, FALSE), TRUE)=TRUE,VLOOKUP(E1720,Store_VAM!B2:I273,8, FALSE),VLOOKUP(E1720,Store_SRP!B2:I110,8, FALSE)), VLOOKUP(E1720,Store_Showcase!B2:I144,8, FALSE))</f>
      </c>
      <c r="T1720">
        <f>VLOOKUP(G1720,Sku_Consolidated!A2:R957,18,FALSE)</f>
      </c>
      <c r="U1720">
        <v>6216</v>
      </c>
      <c r="V1720">
        <f>IF(VLOOKUP(G1720,Sku_Consolidated!A2:S957,19,FALSE)="SHOWCASE", VLOOKUP(E1720,Store_Showcase!B2:L144,11, FALSE), IF(VLOOKUP(G1720,Sku_Consolidated!A2:S957,19,FALSE)="VAM",VLOOKUP(E1720,Store_VAM!B2:L273,11, FALSE),VLOOKUP(E1720,Store_SRP!B2:L110,11, FALSE)))</f>
      </c>
      <c r="W1720">
        <f>VLOOKUP(G1720,Sku_Consolidated!A2:W957,11,FALSE)</f>
      </c>
      <c r="X1720">
        <f>VLOOKUP(G1720,Sku_Consolidated!A2:H957,8,FALSE)</f>
      </c>
      <c r="Y1720">
        <f>VLOOKUP(G1720,Sku_Consolidated!A2:I957,9,FALSE)</f>
      </c>
      <c r="Z1720" t="s">
        <v>38</v>
      </c>
      <c r="AA1720">
        <f>VLOOKUP(G1720,Sku_Consolidated!A2:E957,5,FALSE)</f>
      </c>
      <c r="AB1720">
        <f>IF(VLOOKUP(G1720,Sku_Consolidated!A2:S957,19,FALSE)="SHOWCASE", VLOOKUP(E1720,Store_Showcase!B2:N144,13, FALSE), IF(VLOOKUP(G1720,Sku_Consolidated!A2:S957,19,FALSE)="VAM",VLOOKUP(E1720,Store_VAM!B2:N273,13, FALSE),VLOOKUP(E1720,Store_SRP!B2:N110,13, FALSE)))</f>
      </c>
      <c r="AC1720">
        <f>IF(IFERROR(AB1720,TRUE)=TRUE, "-","OK")</f>
      </c>
      <c r="AD1720" s="8" t="s">
        <v>3313</v>
      </c>
      <c r="AE1720" s="8" t="s">
        <v>39</v>
      </c>
      <c r="AF1720">
        <f>IF(IFERROR(VLOOKUP(E1720,Store_Showcase!B2:H144,{5}, FALSE), TRUE)=TRUE, IF(IFERROR(VLOOKUP(E1720,Store_SRP!B2:H110,{5}, FALSE), TRUE)=TRUE,VLOOKUP(E1720,Store_VAM!B2:H273,{5}, FALSE),VLOOKUP(E1720,Store_SRP!B2:H110,{5}, FALSE)), VLOOKUP(E1720,Store_Showcase!B2:H144,{5}, FALSE))</f>
      </c>
      <c r="AG1720">
        <f>IF(IFERROR(VLOOKUP(E1720,Store_Showcase!B2:H144,{6}, FALSE), TRUE)=TRUE, IF(IFERROR(VLOOKUP(E1720,Store_SRP!B2:H110,{6}, FALSE), TRUE)=TRUE,VLOOKUP(E1720,Store_VAM!B2:H273,{6}, FALSE),VLOOKUP(E1720,Store_SRP!B2:H110,{6}, FALSE)), VLOOKUP(E1720,Store_Showcase!B2:H144,{6}, FALSE))</f>
      </c>
      <c r="AH1720">
        <f>VLOOKUP(G1720,Sku_Consolidated!A2:R957,18,FALSE)</f>
      </c>
      <c r="AI1720">
        <f>VLOOKUP(G1720,Sku_Consolidated!A2:S957,19,FALSE)</f>
      </c>
      <c r="AJ1720">
        <f>VLOOKUP(G1720,Sku_Consolidated!A2:T957,20,FALSE)</f>
      </c>
    </row>
    <row r="1721" spans="1:36" x14ac:dyDescent="0.25">
      <c r="A1721">
        <v>2024</v>
      </c>
      <c r="B1721" t="s">
        <v>31</v>
      </c>
      <c r="C1721" t="s">
        <v>32</v>
      </c>
      <c r="D1721" t="s">
        <v>33</v>
      </c>
      <c r="E1721">
        <v>485</v>
      </c>
      <c r="F1721">
        <f>IF(IFERROR(VLOOKUP(E1721,Store_Showcase!B2:H144,{2}, FALSE), TRUE)=TRUE, IF(IFERROR(VLOOKUP(E1721,Store_SRP!B2:H110,{2}, FALSE), TRUE)=TRUE,VLOOKUP(E1721,Store_VAM!B2:H273,{2}, FALSE),VLOOKUP(E1721,Store_SRP!B2:H110,{2}, FALSE)), VLOOKUP(E1721,Store_Showcase!B2:H144,{2}, FALSE))</f>
      </c>
      <c r="G1721">
        <v>677211</v>
      </c>
      <c r="H1721" t="s">
        <v>2999</v>
      </c>
      <c r="I1721" s="8" t="s">
        <v>2627</v>
      </c>
      <c r="J1721" t="s">
        <v>493</v>
      </c>
      <c r="K1721" s="8">
        <f>IF(J1721="PCK", I1721, 0)</f>
      </c>
      <c r="L1721" s="8">
        <f>IF(J1721="KLS", I1721, IF(J1721="PCK", I1721*VLOOKUP(G1721,Sku_Consolidated!A2:U957,21, FALSE),I1721*VLOOKUP(G1721,Sku_Consolidated!A2:U957,21, FALSE)))</f>
      </c>
      <c r="M1721" s="8">
        <f>IF(J1721="PCS", I1721, 0)</f>
      </c>
      <c r="N1721" s="8" t="s">
        <v>3314</v>
      </c>
      <c r="O1721" s="8">
        <f>N1721 * VLOOKUP(E1721&amp;VLOOKUP(G1721,Sku_Consolidated!A2:Q957,17,FALSE),Sku_CommRate!A2:E1002, 5, FALSE)</f>
      </c>
      <c r="P1721" s="8">
        <f>N1721 - O1721</f>
      </c>
      <c r="Q1721">
        <f>VLOOKUP(G1721,Sku_Consolidated!A2:G957,7, FALSE)</f>
      </c>
      <c r="R1721">
        <f>IF(IFERROR(VLOOKUP(E1721,Store_Showcase!B2:H144,7, FALSE), TRUE)=TRUE, IF(IFERROR(VLOOKUP(E1721,Store_SRP!B2:H110,7, FALSE), TRUE)=TRUE,VLOOKUP(E1721,Store_VAM!B2:H273,7, FALSE),VLOOKUP(E1721,Store_SRP!B2:H110,7, FALSE)), VLOOKUP(E1721,Store_Showcase!B2:H144,7, FALSE))</f>
      </c>
      <c r="S1721">
        <f>IF(IFERROR(VLOOKUP(E1721,Store_Showcase!B2:I144,8, FALSE), TRUE)=TRUE, IF(IFERROR(VLOOKUP(E1721,Store_SRP!B2:I110,8, FALSE), TRUE)=TRUE,VLOOKUP(E1721,Store_VAM!B2:I273,8, FALSE),VLOOKUP(E1721,Store_SRP!B2:I110,8, FALSE)), VLOOKUP(E1721,Store_Showcase!B2:I144,8, FALSE))</f>
      </c>
      <c r="T1721">
        <f>VLOOKUP(G1721,Sku_Consolidated!A2:R957,18,FALSE)</f>
      </c>
      <c r="U1721">
        <v>9767</v>
      </c>
      <c r="V1721">
        <f>IF(VLOOKUP(G1721,Sku_Consolidated!A2:S957,19,FALSE)="SHOWCASE", VLOOKUP(E1721,Store_Showcase!B2:L144,11, FALSE), IF(VLOOKUP(G1721,Sku_Consolidated!A2:S957,19,FALSE)="VAM",VLOOKUP(E1721,Store_VAM!B2:L273,11, FALSE),VLOOKUP(E1721,Store_SRP!B2:L110,11, FALSE)))</f>
      </c>
      <c r="W1721">
        <f>VLOOKUP(G1721,Sku_Consolidated!A2:W957,11,FALSE)</f>
      </c>
      <c r="X1721">
        <f>VLOOKUP(G1721,Sku_Consolidated!A2:H957,8,FALSE)</f>
      </c>
      <c r="Y1721">
        <f>VLOOKUP(G1721,Sku_Consolidated!A2:I957,9,FALSE)</f>
      </c>
      <c r="Z1721" t="s">
        <v>38</v>
      </c>
      <c r="AA1721">
        <f>VLOOKUP(G1721,Sku_Consolidated!A2:E957,5,FALSE)</f>
      </c>
      <c r="AB1721">
        <f>IF(VLOOKUP(G1721,Sku_Consolidated!A2:S957,19,FALSE)="SHOWCASE", VLOOKUP(E1721,Store_Showcase!B2:N144,13, FALSE), IF(VLOOKUP(G1721,Sku_Consolidated!A2:S957,19,FALSE)="VAM",VLOOKUP(E1721,Store_VAM!B2:N273,13, FALSE),VLOOKUP(E1721,Store_SRP!B2:N110,13, FALSE)))</f>
      </c>
      <c r="AC1721">
        <f>IF(IFERROR(AB1721,TRUE)=TRUE, "-","OK")</f>
      </c>
      <c r="AD1721" s="8" t="s">
        <v>3314</v>
      </c>
      <c r="AE1721" s="8" t="s">
        <v>39</v>
      </c>
      <c r="AF1721">
        <f>IF(IFERROR(VLOOKUP(E1721,Store_Showcase!B2:H144,{5}, FALSE), TRUE)=TRUE, IF(IFERROR(VLOOKUP(E1721,Store_SRP!B2:H110,{5}, FALSE), TRUE)=TRUE,VLOOKUP(E1721,Store_VAM!B2:H273,{5}, FALSE),VLOOKUP(E1721,Store_SRP!B2:H110,{5}, FALSE)), VLOOKUP(E1721,Store_Showcase!B2:H144,{5}, FALSE))</f>
      </c>
      <c r="AG1721">
        <f>IF(IFERROR(VLOOKUP(E1721,Store_Showcase!B2:H144,{6}, FALSE), TRUE)=TRUE, IF(IFERROR(VLOOKUP(E1721,Store_SRP!B2:H110,{6}, FALSE), TRUE)=TRUE,VLOOKUP(E1721,Store_VAM!B2:H273,{6}, FALSE),VLOOKUP(E1721,Store_SRP!B2:H110,{6}, FALSE)), VLOOKUP(E1721,Store_Showcase!B2:H144,{6}, FALSE))</f>
      </c>
      <c r="AH1721">
        <f>VLOOKUP(G1721,Sku_Consolidated!A2:R957,18,FALSE)</f>
      </c>
      <c r="AI1721">
        <f>VLOOKUP(G1721,Sku_Consolidated!A2:S957,19,FALSE)</f>
      </c>
      <c r="AJ1721">
        <f>VLOOKUP(G1721,Sku_Consolidated!A2:T957,20,FALSE)</f>
      </c>
    </row>
    <row r="1722" spans="1:36" x14ac:dyDescent="0.25">
      <c r="A1722">
        <v>2024</v>
      </c>
      <c r="B1722" t="s">
        <v>31</v>
      </c>
      <c r="C1722" t="s">
        <v>32</v>
      </c>
      <c r="D1722" t="s">
        <v>33</v>
      </c>
      <c r="E1722">
        <v>402</v>
      </c>
      <c r="F1722">
        <f>IF(IFERROR(VLOOKUP(E1722,Store_Showcase!B2:H144,{2}, FALSE), TRUE)=TRUE, IF(IFERROR(VLOOKUP(E1722,Store_SRP!B2:H110,{2}, FALSE), TRUE)=TRUE,VLOOKUP(E1722,Store_VAM!B2:H273,{2}, FALSE),VLOOKUP(E1722,Store_SRP!B2:H110,{2}, FALSE)), VLOOKUP(E1722,Store_Showcase!B2:H144,{2}, FALSE))</f>
      </c>
      <c r="G1722">
        <v>655324</v>
      </c>
      <c r="H1722" t="s">
        <v>608</v>
      </c>
      <c r="I1722" s="8" t="s">
        <v>3315</v>
      </c>
      <c r="J1722" t="s">
        <v>36</v>
      </c>
      <c r="K1722" s="8">
        <f>IF(J1722="PCK", I1722, 0)</f>
      </c>
      <c r="L1722" s="8">
        <f>IF(J1722="KLS", I1722, IF(J1722="PCK", I1722*VLOOKUP(G1722,Sku_Consolidated!A2:U957,21, FALSE),I1722*VLOOKUP(G1722,Sku_Consolidated!A2:U957,21, FALSE)))</f>
      </c>
      <c r="M1722" s="8">
        <f>IF(J1722="PCS", I1722, 0)</f>
      </c>
      <c r="N1722" s="8" t="s">
        <v>3316</v>
      </c>
      <c r="O1722" s="8">
        <f>N1722 * VLOOKUP(E1722&amp;VLOOKUP(G1722,Sku_Consolidated!A2:Q957,17,FALSE),Sku_CommRate!A2:E1002, 5, FALSE)</f>
      </c>
      <c r="P1722" s="8">
        <f>N1722 - O1722</f>
      </c>
      <c r="Q1722">
        <f>VLOOKUP(G1722,Sku_Consolidated!A2:G957,7, FALSE)</f>
      </c>
      <c r="R1722">
        <f>IF(IFERROR(VLOOKUP(E1722,Store_Showcase!B2:H144,7, FALSE), TRUE)=TRUE, IF(IFERROR(VLOOKUP(E1722,Store_SRP!B2:H110,7, FALSE), TRUE)=TRUE,VLOOKUP(E1722,Store_VAM!B2:H273,7, FALSE),VLOOKUP(E1722,Store_SRP!B2:H110,7, FALSE)), VLOOKUP(E1722,Store_Showcase!B2:H144,7, FALSE))</f>
      </c>
      <c r="S1722">
        <f>IF(IFERROR(VLOOKUP(E1722,Store_Showcase!B2:I144,8, FALSE), TRUE)=TRUE, IF(IFERROR(VLOOKUP(E1722,Store_SRP!B2:I110,8, FALSE), TRUE)=TRUE,VLOOKUP(E1722,Store_VAM!B2:I273,8, FALSE),VLOOKUP(E1722,Store_SRP!B2:I110,8, FALSE)), VLOOKUP(E1722,Store_Showcase!B2:I144,8, FALSE))</f>
      </c>
      <c r="T1722">
        <f>VLOOKUP(G1722,Sku_Consolidated!A2:R957,18,FALSE)</f>
      </c>
      <c r="U1722">
        <v>6249</v>
      </c>
      <c r="V1722">
        <f>IF(VLOOKUP(G1722,Sku_Consolidated!A2:S957,19,FALSE)="SHOWCASE", VLOOKUP(E1722,Store_Showcase!B2:L144,11, FALSE), IF(VLOOKUP(G1722,Sku_Consolidated!A2:S957,19,FALSE)="VAM",VLOOKUP(E1722,Store_VAM!B2:L273,11, FALSE),VLOOKUP(E1722,Store_SRP!B2:L110,11, FALSE)))</f>
      </c>
      <c r="W1722">
        <f>VLOOKUP(G1722,Sku_Consolidated!A2:W957,11,FALSE)</f>
      </c>
      <c r="X1722">
        <f>VLOOKUP(G1722,Sku_Consolidated!A2:H957,8,FALSE)</f>
      </c>
      <c r="Y1722">
        <f>VLOOKUP(G1722,Sku_Consolidated!A2:I957,9,FALSE)</f>
      </c>
      <c r="Z1722" t="s">
        <v>38</v>
      </c>
      <c r="AA1722">
        <f>VLOOKUP(G1722,Sku_Consolidated!A2:E957,5,FALSE)</f>
      </c>
      <c r="AB1722">
        <f>IF(VLOOKUP(G1722,Sku_Consolidated!A2:S957,19,FALSE)="SHOWCASE", VLOOKUP(E1722,Store_Showcase!B2:N144,13, FALSE), IF(VLOOKUP(G1722,Sku_Consolidated!A2:S957,19,FALSE)="VAM",VLOOKUP(E1722,Store_VAM!B2:N273,13, FALSE),VLOOKUP(E1722,Store_SRP!B2:N110,13, FALSE)))</f>
      </c>
      <c r="AC1722">
        <f>IF(IFERROR(AB1722,TRUE)=TRUE, "-","OK")</f>
      </c>
      <c r="AD1722" s="8" t="s">
        <v>3316</v>
      </c>
      <c r="AE1722" s="8" t="s">
        <v>39</v>
      </c>
      <c r="AF1722">
        <f>IF(IFERROR(VLOOKUP(E1722,Store_Showcase!B2:H144,{5}, FALSE), TRUE)=TRUE, IF(IFERROR(VLOOKUP(E1722,Store_SRP!B2:H110,{5}, FALSE), TRUE)=TRUE,VLOOKUP(E1722,Store_VAM!B2:H273,{5}, FALSE),VLOOKUP(E1722,Store_SRP!B2:H110,{5}, FALSE)), VLOOKUP(E1722,Store_Showcase!B2:H144,{5}, FALSE))</f>
      </c>
      <c r="AG1722">
        <f>IF(IFERROR(VLOOKUP(E1722,Store_Showcase!B2:H144,{6}, FALSE), TRUE)=TRUE, IF(IFERROR(VLOOKUP(E1722,Store_SRP!B2:H110,{6}, FALSE), TRUE)=TRUE,VLOOKUP(E1722,Store_VAM!B2:H273,{6}, FALSE),VLOOKUP(E1722,Store_SRP!B2:H110,{6}, FALSE)), VLOOKUP(E1722,Store_Showcase!B2:H144,{6}, FALSE))</f>
      </c>
      <c r="AH1722">
        <f>VLOOKUP(G1722,Sku_Consolidated!A2:R957,18,FALSE)</f>
      </c>
      <c r="AI1722">
        <f>VLOOKUP(G1722,Sku_Consolidated!A2:S957,19,FALSE)</f>
      </c>
      <c r="AJ1722">
        <f>VLOOKUP(G1722,Sku_Consolidated!A2:T957,20,FALSE)</f>
      </c>
    </row>
    <row r="1723" spans="1:36" x14ac:dyDescent="0.25">
      <c r="A1723">
        <v>2024</v>
      </c>
      <c r="B1723" t="s">
        <v>31</v>
      </c>
      <c r="C1723" t="s">
        <v>32</v>
      </c>
      <c r="D1723" t="s">
        <v>33</v>
      </c>
      <c r="E1723">
        <v>814</v>
      </c>
      <c r="F1723">
        <f>IF(IFERROR(VLOOKUP(E1723,Store_Showcase!B2:H144,{2}, FALSE), TRUE)=TRUE, IF(IFERROR(VLOOKUP(E1723,Store_SRP!B2:H110,{2}, FALSE), TRUE)=TRUE,VLOOKUP(E1723,Store_VAM!B2:H273,{2}, FALSE),VLOOKUP(E1723,Store_SRP!B2:H110,{2}, FALSE)), VLOOKUP(E1723,Store_Showcase!B2:H144,{2}, FALSE))</f>
      </c>
      <c r="G1723">
        <v>656326</v>
      </c>
      <c r="H1723" t="s">
        <v>2700</v>
      </c>
      <c r="I1723" s="8" t="s">
        <v>3317</v>
      </c>
      <c r="J1723" t="s">
        <v>36</v>
      </c>
      <c r="K1723" s="8">
        <f>IF(J1723="PCK", I1723, 0)</f>
      </c>
      <c r="L1723" s="8">
        <f>IF(J1723="KLS", I1723, IF(J1723="PCK", I1723*VLOOKUP(G1723,Sku_Consolidated!A2:U957,21, FALSE),I1723*VLOOKUP(G1723,Sku_Consolidated!A2:U957,21, FALSE)))</f>
      </c>
      <c r="M1723" s="8">
        <f>IF(J1723="PCS", I1723, 0)</f>
      </c>
      <c r="N1723" s="8" t="s">
        <v>3318</v>
      </c>
      <c r="O1723" s="8">
        <f>N1723 * VLOOKUP(E1723&amp;VLOOKUP(G1723,Sku_Consolidated!A2:Q957,17,FALSE),Sku_CommRate!A2:E1002, 5, FALSE)</f>
      </c>
      <c r="P1723" s="8">
        <f>N1723 - O1723</f>
      </c>
      <c r="Q1723">
        <f>VLOOKUP(G1723,Sku_Consolidated!A2:G957,7, FALSE)</f>
      </c>
      <c r="R1723">
        <f>IF(IFERROR(VLOOKUP(E1723,Store_Showcase!B2:H144,7, FALSE), TRUE)=TRUE, IF(IFERROR(VLOOKUP(E1723,Store_SRP!B2:H110,7, FALSE), TRUE)=TRUE,VLOOKUP(E1723,Store_VAM!B2:H273,7, FALSE),VLOOKUP(E1723,Store_SRP!B2:H110,7, FALSE)), VLOOKUP(E1723,Store_Showcase!B2:H144,7, FALSE))</f>
      </c>
      <c r="S1723">
        <f>IF(IFERROR(VLOOKUP(E1723,Store_Showcase!B2:I144,8, FALSE), TRUE)=TRUE, IF(IFERROR(VLOOKUP(E1723,Store_SRP!B2:I110,8, FALSE), TRUE)=TRUE,VLOOKUP(E1723,Store_VAM!B2:I273,8, FALSE),VLOOKUP(E1723,Store_SRP!B2:I110,8, FALSE)), VLOOKUP(E1723,Store_Showcase!B2:I144,8, FALSE))</f>
      </c>
      <c r="T1723">
        <f>VLOOKUP(G1723,Sku_Consolidated!A2:R957,18,FALSE)</f>
      </c>
      <c r="U1723">
        <v>6779</v>
      </c>
      <c r="V1723">
        <f>IF(VLOOKUP(G1723,Sku_Consolidated!A2:S957,19,FALSE)="SHOWCASE", VLOOKUP(E1723,Store_Showcase!B2:L144,11, FALSE), IF(VLOOKUP(G1723,Sku_Consolidated!A2:S957,19,FALSE)="VAM",VLOOKUP(E1723,Store_VAM!B2:L273,11, FALSE),VLOOKUP(E1723,Store_SRP!B2:L110,11, FALSE)))</f>
      </c>
      <c r="W1723">
        <f>VLOOKUP(G1723,Sku_Consolidated!A2:W957,11,FALSE)</f>
      </c>
      <c r="X1723">
        <f>VLOOKUP(G1723,Sku_Consolidated!A2:H957,8,FALSE)</f>
      </c>
      <c r="Y1723">
        <f>VLOOKUP(G1723,Sku_Consolidated!A2:I957,9,FALSE)</f>
      </c>
      <c r="Z1723" t="s">
        <v>38</v>
      </c>
      <c r="AA1723">
        <f>VLOOKUP(G1723,Sku_Consolidated!A2:E957,5,FALSE)</f>
      </c>
      <c r="AB1723">
        <f>IF(VLOOKUP(G1723,Sku_Consolidated!A2:S957,19,FALSE)="SHOWCASE", VLOOKUP(E1723,Store_Showcase!B2:N144,13, FALSE), IF(VLOOKUP(G1723,Sku_Consolidated!A2:S957,19,FALSE)="VAM",VLOOKUP(E1723,Store_VAM!B2:N273,13, FALSE),VLOOKUP(E1723,Store_SRP!B2:N110,13, FALSE)))</f>
      </c>
      <c r="AC1723">
        <f>IF(IFERROR(AB1723,TRUE)=TRUE, "-","OK")</f>
      </c>
      <c r="AD1723" s="8" t="s">
        <v>3319</v>
      </c>
      <c r="AE1723" s="8" t="s">
        <v>3320</v>
      </c>
      <c r="AF1723">
        <f>IF(IFERROR(VLOOKUP(E1723,Store_Showcase!B2:H144,{5}, FALSE), TRUE)=TRUE, IF(IFERROR(VLOOKUP(E1723,Store_SRP!B2:H110,{5}, FALSE), TRUE)=TRUE,VLOOKUP(E1723,Store_VAM!B2:H273,{5}, FALSE),VLOOKUP(E1723,Store_SRP!B2:H110,{5}, FALSE)), VLOOKUP(E1723,Store_Showcase!B2:H144,{5}, FALSE))</f>
      </c>
      <c r="AG1723">
        <f>IF(IFERROR(VLOOKUP(E1723,Store_Showcase!B2:H144,{6}, FALSE), TRUE)=TRUE, IF(IFERROR(VLOOKUP(E1723,Store_SRP!B2:H110,{6}, FALSE), TRUE)=TRUE,VLOOKUP(E1723,Store_VAM!B2:H273,{6}, FALSE),VLOOKUP(E1723,Store_SRP!B2:H110,{6}, FALSE)), VLOOKUP(E1723,Store_Showcase!B2:H144,{6}, FALSE))</f>
      </c>
      <c r="AH1723">
        <f>VLOOKUP(G1723,Sku_Consolidated!A2:R957,18,FALSE)</f>
      </c>
      <c r="AI1723">
        <f>VLOOKUP(G1723,Sku_Consolidated!A2:S957,19,FALSE)</f>
      </c>
      <c r="AJ1723">
        <f>VLOOKUP(G1723,Sku_Consolidated!A2:T957,20,FALSE)</f>
      </c>
    </row>
    <row r="1724" spans="1:36" x14ac:dyDescent="0.25">
      <c r="A1724">
        <v>2024</v>
      </c>
      <c r="B1724" t="s">
        <v>31</v>
      </c>
      <c r="C1724" t="s">
        <v>32</v>
      </c>
      <c r="D1724" t="s">
        <v>33</v>
      </c>
      <c r="E1724">
        <v>736</v>
      </c>
      <c r="F1724">
        <f>IF(IFERROR(VLOOKUP(E1724,Store_Showcase!B2:H144,{2}, FALSE), TRUE)=TRUE, IF(IFERROR(VLOOKUP(E1724,Store_SRP!B2:H110,{2}, FALSE), TRUE)=TRUE,VLOOKUP(E1724,Store_VAM!B2:H273,{2}, FALSE),VLOOKUP(E1724,Store_SRP!B2:H110,{2}, FALSE)), VLOOKUP(E1724,Store_Showcase!B2:H144,{2}, FALSE))</f>
      </c>
      <c r="G1724">
        <v>659591</v>
      </c>
      <c r="H1724" t="s">
        <v>1463</v>
      </c>
      <c r="I1724" s="8" t="s">
        <v>3321</v>
      </c>
      <c r="J1724" t="s">
        <v>36</v>
      </c>
      <c r="K1724" s="8">
        <f>IF(J1724="PCK", I1724, 0)</f>
      </c>
      <c r="L1724" s="8">
        <f>IF(J1724="KLS", I1724, IF(J1724="PCK", I1724*VLOOKUP(G1724,Sku_Consolidated!A2:U957,21, FALSE),I1724*VLOOKUP(G1724,Sku_Consolidated!A2:U957,21, FALSE)))</f>
      </c>
      <c r="M1724" s="8">
        <f>IF(J1724="PCS", I1724, 0)</f>
      </c>
      <c r="N1724" s="8" t="s">
        <v>3322</v>
      </c>
      <c r="O1724" s="8">
        <f>N1724 * VLOOKUP(E1724&amp;VLOOKUP(G1724,Sku_Consolidated!A2:Q957,17,FALSE),Sku_CommRate!A2:E1002, 5, FALSE)</f>
      </c>
      <c r="P1724" s="8">
        <f>N1724 - O1724</f>
      </c>
      <c r="Q1724">
        <f>VLOOKUP(G1724,Sku_Consolidated!A2:G957,7, FALSE)</f>
      </c>
      <c r="R1724">
        <f>IF(IFERROR(VLOOKUP(E1724,Store_Showcase!B2:H144,7, FALSE), TRUE)=TRUE, IF(IFERROR(VLOOKUP(E1724,Store_SRP!B2:H110,7, FALSE), TRUE)=TRUE,VLOOKUP(E1724,Store_VAM!B2:H273,7, FALSE),VLOOKUP(E1724,Store_SRP!B2:H110,7, FALSE)), VLOOKUP(E1724,Store_Showcase!B2:H144,7, FALSE))</f>
      </c>
      <c r="S1724">
        <f>IF(IFERROR(VLOOKUP(E1724,Store_Showcase!B2:I144,8, FALSE), TRUE)=TRUE, IF(IFERROR(VLOOKUP(E1724,Store_SRP!B2:I110,8, FALSE), TRUE)=TRUE,VLOOKUP(E1724,Store_VAM!B2:I273,8, FALSE),VLOOKUP(E1724,Store_SRP!B2:I110,8, FALSE)), VLOOKUP(E1724,Store_Showcase!B2:I144,8, FALSE))</f>
      </c>
      <c r="T1724">
        <f>VLOOKUP(G1724,Sku_Consolidated!A2:R957,18,FALSE)</f>
      </c>
      <c r="U1724">
        <v>7364</v>
      </c>
      <c r="V1724">
        <f>IF(VLOOKUP(G1724,Sku_Consolidated!A2:S957,19,FALSE)="SHOWCASE", VLOOKUP(E1724,Store_Showcase!B2:L144,11, FALSE), IF(VLOOKUP(G1724,Sku_Consolidated!A2:S957,19,FALSE)="VAM",VLOOKUP(E1724,Store_VAM!B2:L273,11, FALSE),VLOOKUP(E1724,Store_SRP!B2:L110,11, FALSE)))</f>
      </c>
      <c r="W1724">
        <f>VLOOKUP(G1724,Sku_Consolidated!A2:W957,11,FALSE)</f>
      </c>
      <c r="X1724">
        <f>VLOOKUP(G1724,Sku_Consolidated!A2:H957,8,FALSE)</f>
      </c>
      <c r="Y1724">
        <f>VLOOKUP(G1724,Sku_Consolidated!A2:I957,9,FALSE)</f>
      </c>
      <c r="Z1724" t="s">
        <v>38</v>
      </c>
      <c r="AA1724">
        <f>VLOOKUP(G1724,Sku_Consolidated!A2:E957,5,FALSE)</f>
      </c>
      <c r="AB1724">
        <f>IF(VLOOKUP(G1724,Sku_Consolidated!A2:S957,19,FALSE)="SHOWCASE", VLOOKUP(E1724,Store_Showcase!B2:N144,13, FALSE), IF(VLOOKUP(G1724,Sku_Consolidated!A2:S957,19,FALSE)="VAM",VLOOKUP(E1724,Store_VAM!B2:N273,13, FALSE),VLOOKUP(E1724,Store_SRP!B2:N110,13, FALSE)))</f>
      </c>
      <c r="AC1724">
        <f>IF(IFERROR(AB1724,TRUE)=TRUE, "-","OK")</f>
      </c>
      <c r="AD1724" s="8" t="s">
        <v>3322</v>
      </c>
      <c r="AE1724" s="8" t="s">
        <v>39</v>
      </c>
      <c r="AF1724">
        <f>IF(IFERROR(VLOOKUP(E1724,Store_Showcase!B2:H144,{5}, FALSE), TRUE)=TRUE, IF(IFERROR(VLOOKUP(E1724,Store_SRP!B2:H110,{5}, FALSE), TRUE)=TRUE,VLOOKUP(E1724,Store_VAM!B2:H273,{5}, FALSE),VLOOKUP(E1724,Store_SRP!B2:H110,{5}, FALSE)), VLOOKUP(E1724,Store_Showcase!B2:H144,{5}, FALSE))</f>
      </c>
      <c r="AG1724">
        <f>IF(IFERROR(VLOOKUP(E1724,Store_Showcase!B2:H144,{6}, FALSE), TRUE)=TRUE, IF(IFERROR(VLOOKUP(E1724,Store_SRP!B2:H110,{6}, FALSE), TRUE)=TRUE,VLOOKUP(E1724,Store_VAM!B2:H273,{6}, FALSE),VLOOKUP(E1724,Store_SRP!B2:H110,{6}, FALSE)), VLOOKUP(E1724,Store_Showcase!B2:H144,{6}, FALSE))</f>
      </c>
      <c r="AH1724">
        <f>VLOOKUP(G1724,Sku_Consolidated!A2:R957,18,FALSE)</f>
      </c>
      <c r="AI1724">
        <f>VLOOKUP(G1724,Sku_Consolidated!A2:S957,19,FALSE)</f>
      </c>
      <c r="AJ1724">
        <f>VLOOKUP(G1724,Sku_Consolidated!A2:T957,20,FALSE)</f>
      </c>
    </row>
    <row r="1725" spans="1:36" x14ac:dyDescent="0.25">
      <c r="A1725">
        <v>2024</v>
      </c>
      <c r="B1725" t="s">
        <v>31</v>
      </c>
      <c r="C1725" t="s">
        <v>32</v>
      </c>
      <c r="D1725" t="s">
        <v>33</v>
      </c>
      <c r="E1725">
        <v>401</v>
      </c>
      <c r="F1725">
        <f>IF(IFERROR(VLOOKUP(E1725,Store_Showcase!B2:H144,{2}, FALSE), TRUE)=TRUE, IF(IFERROR(VLOOKUP(E1725,Store_SRP!B2:H110,{2}, FALSE), TRUE)=TRUE,VLOOKUP(E1725,Store_VAM!B2:H273,{2}, FALSE),VLOOKUP(E1725,Store_SRP!B2:H110,{2}, FALSE)), VLOOKUP(E1725,Store_Showcase!B2:H144,{2}, FALSE))</f>
      </c>
      <c r="G1725">
        <v>655331</v>
      </c>
      <c r="H1725" t="s">
        <v>659</v>
      </c>
      <c r="I1725" s="8" t="s">
        <v>3323</v>
      </c>
      <c r="J1725" t="s">
        <v>36</v>
      </c>
      <c r="K1725" s="8">
        <f>IF(J1725="PCK", I1725, 0)</f>
      </c>
      <c r="L1725" s="8">
        <f>IF(J1725="KLS", I1725, IF(J1725="PCK", I1725*VLOOKUP(G1725,Sku_Consolidated!A2:U957,21, FALSE),I1725*VLOOKUP(G1725,Sku_Consolidated!A2:U957,21, FALSE)))</f>
      </c>
      <c r="M1725" s="8">
        <f>IF(J1725="PCS", I1725, 0)</f>
      </c>
      <c r="N1725" s="8" t="s">
        <v>3324</v>
      </c>
      <c r="O1725" s="8">
        <f>N1725 * VLOOKUP(E1725&amp;VLOOKUP(G1725,Sku_Consolidated!A2:Q957,17,FALSE),Sku_CommRate!A2:E1002, 5, FALSE)</f>
      </c>
      <c r="P1725" s="8">
        <f>N1725 - O1725</f>
      </c>
      <c r="Q1725">
        <f>VLOOKUP(G1725,Sku_Consolidated!A2:G957,7, FALSE)</f>
      </c>
      <c r="R1725">
        <f>IF(IFERROR(VLOOKUP(E1725,Store_Showcase!B2:H144,7, FALSE), TRUE)=TRUE, IF(IFERROR(VLOOKUP(E1725,Store_SRP!B2:H110,7, FALSE), TRUE)=TRUE,VLOOKUP(E1725,Store_VAM!B2:H273,7, FALSE),VLOOKUP(E1725,Store_SRP!B2:H110,7, FALSE)), VLOOKUP(E1725,Store_Showcase!B2:H144,7, FALSE))</f>
      </c>
      <c r="S1725">
        <f>IF(IFERROR(VLOOKUP(E1725,Store_Showcase!B2:I144,8, FALSE), TRUE)=TRUE, IF(IFERROR(VLOOKUP(E1725,Store_SRP!B2:I110,8, FALSE), TRUE)=TRUE,VLOOKUP(E1725,Store_VAM!B2:I273,8, FALSE),VLOOKUP(E1725,Store_SRP!B2:I110,8, FALSE)), VLOOKUP(E1725,Store_Showcase!B2:I144,8, FALSE))</f>
      </c>
      <c r="T1725">
        <f>VLOOKUP(G1725,Sku_Consolidated!A2:R957,18,FALSE)</f>
      </c>
      <c r="U1725">
        <v>6256</v>
      </c>
      <c r="V1725">
        <f>IF(VLOOKUP(G1725,Sku_Consolidated!A2:S957,19,FALSE)="SHOWCASE", VLOOKUP(E1725,Store_Showcase!B2:L144,11, FALSE), IF(VLOOKUP(G1725,Sku_Consolidated!A2:S957,19,FALSE)="VAM",VLOOKUP(E1725,Store_VAM!B2:L273,11, FALSE),VLOOKUP(E1725,Store_SRP!B2:L110,11, FALSE)))</f>
      </c>
      <c r="W1725">
        <f>VLOOKUP(G1725,Sku_Consolidated!A2:W957,11,FALSE)</f>
      </c>
      <c r="X1725">
        <f>VLOOKUP(G1725,Sku_Consolidated!A2:H957,8,FALSE)</f>
      </c>
      <c r="Y1725">
        <f>VLOOKUP(G1725,Sku_Consolidated!A2:I957,9,FALSE)</f>
      </c>
      <c r="Z1725" t="s">
        <v>38</v>
      </c>
      <c r="AA1725">
        <f>VLOOKUP(G1725,Sku_Consolidated!A2:E957,5,FALSE)</f>
      </c>
      <c r="AB1725">
        <f>IF(VLOOKUP(G1725,Sku_Consolidated!A2:S957,19,FALSE)="SHOWCASE", VLOOKUP(E1725,Store_Showcase!B2:N144,13, FALSE), IF(VLOOKUP(G1725,Sku_Consolidated!A2:S957,19,FALSE)="VAM",VLOOKUP(E1725,Store_VAM!B2:N273,13, FALSE),VLOOKUP(E1725,Store_SRP!B2:N110,13, FALSE)))</f>
      </c>
      <c r="AC1725">
        <f>IF(IFERROR(AB1725,TRUE)=TRUE, "-","OK")</f>
      </c>
      <c r="AD1725" s="8" t="s">
        <v>3324</v>
      </c>
      <c r="AE1725" s="8" t="s">
        <v>39</v>
      </c>
      <c r="AF1725">
        <f>IF(IFERROR(VLOOKUP(E1725,Store_Showcase!B2:H144,{5}, FALSE), TRUE)=TRUE, IF(IFERROR(VLOOKUP(E1725,Store_SRP!B2:H110,{5}, FALSE), TRUE)=TRUE,VLOOKUP(E1725,Store_VAM!B2:H273,{5}, FALSE),VLOOKUP(E1725,Store_SRP!B2:H110,{5}, FALSE)), VLOOKUP(E1725,Store_Showcase!B2:H144,{5}, FALSE))</f>
      </c>
      <c r="AG1725">
        <f>IF(IFERROR(VLOOKUP(E1725,Store_Showcase!B2:H144,{6}, FALSE), TRUE)=TRUE, IF(IFERROR(VLOOKUP(E1725,Store_SRP!B2:H110,{6}, FALSE), TRUE)=TRUE,VLOOKUP(E1725,Store_VAM!B2:H273,{6}, FALSE),VLOOKUP(E1725,Store_SRP!B2:H110,{6}, FALSE)), VLOOKUP(E1725,Store_Showcase!B2:H144,{6}, FALSE))</f>
      </c>
      <c r="AH1725">
        <f>VLOOKUP(G1725,Sku_Consolidated!A2:R957,18,FALSE)</f>
      </c>
      <c r="AI1725">
        <f>VLOOKUP(G1725,Sku_Consolidated!A2:S957,19,FALSE)</f>
      </c>
      <c r="AJ1725">
        <f>VLOOKUP(G1725,Sku_Consolidated!A2:T957,20,FALSE)</f>
      </c>
    </row>
    <row r="1726" spans="1:36" x14ac:dyDescent="0.25">
      <c r="A1726">
        <v>2024</v>
      </c>
      <c r="B1726" t="s">
        <v>31</v>
      </c>
      <c r="C1726" t="s">
        <v>32</v>
      </c>
      <c r="D1726" t="s">
        <v>33</v>
      </c>
      <c r="E1726">
        <v>496</v>
      </c>
      <c r="F1726">
        <f>IF(IFERROR(VLOOKUP(E1726,Store_Showcase!B2:H144,{2}, FALSE), TRUE)=TRUE, IF(IFERROR(VLOOKUP(E1726,Store_SRP!B2:H110,{2}, FALSE), TRUE)=TRUE,VLOOKUP(E1726,Store_VAM!B2:H273,{2}, FALSE),VLOOKUP(E1726,Store_SRP!B2:H110,{2}, FALSE)), VLOOKUP(E1726,Store_Showcase!B2:H144,{2}, FALSE))</f>
      </c>
      <c r="G1726">
        <v>655750</v>
      </c>
      <c r="H1726" t="s">
        <v>1204</v>
      </c>
      <c r="I1726" s="8" t="s">
        <v>3280</v>
      </c>
      <c r="J1726" t="s">
        <v>36</v>
      </c>
      <c r="K1726" s="8">
        <f>IF(J1726="PCK", I1726, 0)</f>
      </c>
      <c r="L1726" s="8">
        <f>IF(J1726="KLS", I1726, IF(J1726="PCK", I1726*VLOOKUP(G1726,Sku_Consolidated!A2:U957,21, FALSE),I1726*VLOOKUP(G1726,Sku_Consolidated!A2:U957,21, FALSE)))</f>
      </c>
      <c r="M1726" s="8">
        <f>IF(J1726="PCS", I1726, 0)</f>
      </c>
      <c r="N1726" s="8" t="s">
        <v>3325</v>
      </c>
      <c r="O1726" s="8">
        <f>N1726 * VLOOKUP(E1726&amp;VLOOKUP(G1726,Sku_Consolidated!A2:Q957,17,FALSE),Sku_CommRate!A2:E1002, 5, FALSE)</f>
      </c>
      <c r="P1726" s="8">
        <f>N1726 - O1726</f>
      </c>
      <c r="Q1726">
        <f>VLOOKUP(G1726,Sku_Consolidated!A2:G957,7, FALSE)</f>
      </c>
      <c r="R1726">
        <f>IF(IFERROR(VLOOKUP(E1726,Store_Showcase!B2:H144,7, FALSE), TRUE)=TRUE, IF(IFERROR(VLOOKUP(E1726,Store_SRP!B2:H110,7, FALSE), TRUE)=TRUE,VLOOKUP(E1726,Store_VAM!B2:H273,7, FALSE),VLOOKUP(E1726,Store_SRP!B2:H110,7, FALSE)), VLOOKUP(E1726,Store_Showcase!B2:H144,7, FALSE))</f>
      </c>
      <c r="S1726">
        <f>IF(IFERROR(VLOOKUP(E1726,Store_Showcase!B2:I144,8, FALSE), TRUE)=TRUE, IF(IFERROR(VLOOKUP(E1726,Store_SRP!B2:I110,8, FALSE), TRUE)=TRUE,VLOOKUP(E1726,Store_VAM!B2:I273,8, FALSE),VLOOKUP(E1726,Store_SRP!B2:I110,8, FALSE)), VLOOKUP(E1726,Store_Showcase!B2:I144,8, FALSE))</f>
      </c>
      <c r="T1726">
        <f>VLOOKUP(G1726,Sku_Consolidated!A2:R957,18,FALSE)</f>
      </c>
      <c r="U1726">
        <v>6467</v>
      </c>
      <c r="V1726">
        <f>IF(VLOOKUP(G1726,Sku_Consolidated!A2:S957,19,FALSE)="SHOWCASE", VLOOKUP(E1726,Store_Showcase!B2:L144,11, FALSE), IF(VLOOKUP(G1726,Sku_Consolidated!A2:S957,19,FALSE)="VAM",VLOOKUP(E1726,Store_VAM!B2:L273,11, FALSE),VLOOKUP(E1726,Store_SRP!B2:L110,11, FALSE)))</f>
      </c>
      <c r="W1726">
        <f>VLOOKUP(G1726,Sku_Consolidated!A2:W957,11,FALSE)</f>
      </c>
      <c r="X1726">
        <f>VLOOKUP(G1726,Sku_Consolidated!A2:H957,8,FALSE)</f>
      </c>
      <c r="Y1726">
        <f>VLOOKUP(G1726,Sku_Consolidated!A2:I957,9,FALSE)</f>
      </c>
      <c r="Z1726" t="s">
        <v>38</v>
      </c>
      <c r="AA1726">
        <f>VLOOKUP(G1726,Sku_Consolidated!A2:E957,5,FALSE)</f>
      </c>
      <c r="AB1726">
        <f>IF(VLOOKUP(G1726,Sku_Consolidated!A2:S957,19,FALSE)="SHOWCASE", VLOOKUP(E1726,Store_Showcase!B2:N144,13, FALSE), IF(VLOOKUP(G1726,Sku_Consolidated!A2:S957,19,FALSE)="VAM",VLOOKUP(E1726,Store_VAM!B2:N273,13, FALSE),VLOOKUP(E1726,Store_SRP!B2:N110,13, FALSE)))</f>
      </c>
      <c r="AC1726">
        <f>IF(IFERROR(AB1726,TRUE)=TRUE, "-","OK")</f>
      </c>
      <c r="AD1726" s="8" t="s">
        <v>3325</v>
      </c>
      <c r="AE1726" s="8" t="s">
        <v>39</v>
      </c>
      <c r="AF1726">
        <f>IF(IFERROR(VLOOKUP(E1726,Store_Showcase!B2:H144,{5}, FALSE), TRUE)=TRUE, IF(IFERROR(VLOOKUP(E1726,Store_SRP!B2:H110,{5}, FALSE), TRUE)=TRUE,VLOOKUP(E1726,Store_VAM!B2:H273,{5}, FALSE),VLOOKUP(E1726,Store_SRP!B2:H110,{5}, FALSE)), VLOOKUP(E1726,Store_Showcase!B2:H144,{5}, FALSE))</f>
      </c>
      <c r="AG1726">
        <f>IF(IFERROR(VLOOKUP(E1726,Store_Showcase!B2:H144,{6}, FALSE), TRUE)=TRUE, IF(IFERROR(VLOOKUP(E1726,Store_SRP!B2:H110,{6}, FALSE), TRUE)=TRUE,VLOOKUP(E1726,Store_VAM!B2:H273,{6}, FALSE),VLOOKUP(E1726,Store_SRP!B2:H110,{6}, FALSE)), VLOOKUP(E1726,Store_Showcase!B2:H144,{6}, FALSE))</f>
      </c>
      <c r="AH1726">
        <f>VLOOKUP(G1726,Sku_Consolidated!A2:R957,18,FALSE)</f>
      </c>
      <c r="AI1726">
        <f>VLOOKUP(G1726,Sku_Consolidated!A2:S957,19,FALSE)</f>
      </c>
      <c r="AJ1726">
        <f>VLOOKUP(G1726,Sku_Consolidated!A2:T957,20,FALSE)</f>
      </c>
    </row>
    <row r="1727" spans="1:36" x14ac:dyDescent="0.25">
      <c r="A1727">
        <v>2024</v>
      </c>
      <c r="B1727" t="s">
        <v>31</v>
      </c>
      <c r="C1727" t="s">
        <v>32</v>
      </c>
      <c r="D1727" t="s">
        <v>33</v>
      </c>
      <c r="E1727">
        <v>237</v>
      </c>
      <c r="F1727">
        <f>IF(IFERROR(VLOOKUP(E1727,Store_Showcase!B2:H144,{2}, FALSE), TRUE)=TRUE, IF(IFERROR(VLOOKUP(E1727,Store_SRP!B2:H110,{2}, FALSE), TRUE)=TRUE,VLOOKUP(E1727,Store_VAM!B2:H273,{2}, FALSE),VLOOKUP(E1727,Store_SRP!B2:H110,{2}, FALSE)), VLOOKUP(E1727,Store_Showcase!B2:H144,{2}, FALSE))</f>
      </c>
      <c r="G1727">
        <v>673349</v>
      </c>
      <c r="H1727" t="s">
        <v>628</v>
      </c>
      <c r="I1727" s="8" t="s">
        <v>3326</v>
      </c>
      <c r="J1727" t="s">
        <v>36</v>
      </c>
      <c r="K1727" s="8">
        <f>IF(J1727="PCK", I1727, 0)</f>
      </c>
      <c r="L1727" s="8">
        <f>IF(J1727="KLS", I1727, IF(J1727="PCK", I1727*VLOOKUP(G1727,Sku_Consolidated!A2:U957,21, FALSE),I1727*VLOOKUP(G1727,Sku_Consolidated!A2:U957,21, FALSE)))</f>
      </c>
      <c r="M1727" s="8">
        <f>IF(J1727="PCS", I1727, 0)</f>
      </c>
      <c r="N1727" s="8" t="s">
        <v>3327</v>
      </c>
      <c r="O1727" s="8">
        <f>N1727 * VLOOKUP(E1727&amp;VLOOKUP(G1727,Sku_Consolidated!A2:Q957,17,FALSE),Sku_CommRate!A2:E1002, 5, FALSE)</f>
      </c>
      <c r="P1727" s="8">
        <f>N1727 - O1727</f>
      </c>
      <c r="Q1727">
        <f>VLOOKUP(G1727,Sku_Consolidated!A2:G957,7, FALSE)</f>
      </c>
      <c r="R1727">
        <f>IF(IFERROR(VLOOKUP(E1727,Store_Showcase!B2:H144,7, FALSE), TRUE)=TRUE, IF(IFERROR(VLOOKUP(E1727,Store_SRP!B2:H110,7, FALSE), TRUE)=TRUE,VLOOKUP(E1727,Store_VAM!B2:H273,7, FALSE),VLOOKUP(E1727,Store_SRP!B2:H110,7, FALSE)), VLOOKUP(E1727,Store_Showcase!B2:H144,7, FALSE))</f>
      </c>
      <c r="S1727">
        <f>IF(IFERROR(VLOOKUP(E1727,Store_Showcase!B2:I144,8, FALSE), TRUE)=TRUE, IF(IFERROR(VLOOKUP(E1727,Store_SRP!B2:I110,8, FALSE), TRUE)=TRUE,VLOOKUP(E1727,Store_VAM!B2:I273,8, FALSE),VLOOKUP(E1727,Store_SRP!B2:I110,8, FALSE)), VLOOKUP(E1727,Store_Showcase!B2:I144,8, FALSE))</f>
      </c>
      <c r="T1727">
        <f>VLOOKUP(G1727,Sku_Consolidated!A2:R957,18,FALSE)</f>
      </c>
      <c r="U1727">
        <v>8939</v>
      </c>
      <c r="V1727">
        <f>IF(VLOOKUP(G1727,Sku_Consolidated!A2:S957,19,FALSE)="SHOWCASE", VLOOKUP(E1727,Store_Showcase!B2:L144,11, FALSE), IF(VLOOKUP(G1727,Sku_Consolidated!A2:S957,19,FALSE)="VAM",VLOOKUP(E1727,Store_VAM!B2:L273,11, FALSE),VLOOKUP(E1727,Store_SRP!B2:L110,11, FALSE)))</f>
      </c>
      <c r="W1727">
        <f>VLOOKUP(G1727,Sku_Consolidated!A2:W957,11,FALSE)</f>
      </c>
      <c r="X1727">
        <f>VLOOKUP(G1727,Sku_Consolidated!A2:H957,8,FALSE)</f>
      </c>
      <c r="Y1727">
        <f>VLOOKUP(G1727,Sku_Consolidated!A2:I957,9,FALSE)</f>
      </c>
      <c r="Z1727" t="s">
        <v>38</v>
      </c>
      <c r="AA1727">
        <f>VLOOKUP(G1727,Sku_Consolidated!A2:E957,5,FALSE)</f>
      </c>
      <c r="AB1727">
        <f>IF(VLOOKUP(G1727,Sku_Consolidated!A2:S957,19,FALSE)="SHOWCASE", VLOOKUP(E1727,Store_Showcase!B2:N144,13, FALSE), IF(VLOOKUP(G1727,Sku_Consolidated!A2:S957,19,FALSE)="VAM",VLOOKUP(E1727,Store_VAM!B2:N273,13, FALSE),VLOOKUP(E1727,Store_SRP!B2:N110,13, FALSE)))</f>
      </c>
      <c r="AC1727">
        <f>IF(IFERROR(AB1727,TRUE)=TRUE, "-","OK")</f>
      </c>
      <c r="AD1727" s="8" t="s">
        <v>3327</v>
      </c>
      <c r="AE1727" s="8" t="s">
        <v>39</v>
      </c>
      <c r="AF1727">
        <f>IF(IFERROR(VLOOKUP(E1727,Store_Showcase!B2:H144,{5}, FALSE), TRUE)=TRUE, IF(IFERROR(VLOOKUP(E1727,Store_SRP!B2:H110,{5}, FALSE), TRUE)=TRUE,VLOOKUP(E1727,Store_VAM!B2:H273,{5}, FALSE),VLOOKUP(E1727,Store_SRP!B2:H110,{5}, FALSE)), VLOOKUP(E1727,Store_Showcase!B2:H144,{5}, FALSE))</f>
      </c>
      <c r="AG1727">
        <f>IF(IFERROR(VLOOKUP(E1727,Store_Showcase!B2:H144,{6}, FALSE), TRUE)=TRUE, IF(IFERROR(VLOOKUP(E1727,Store_SRP!B2:H110,{6}, FALSE), TRUE)=TRUE,VLOOKUP(E1727,Store_VAM!B2:H273,{6}, FALSE),VLOOKUP(E1727,Store_SRP!B2:H110,{6}, FALSE)), VLOOKUP(E1727,Store_Showcase!B2:H144,{6}, FALSE))</f>
      </c>
      <c r="AH1727">
        <f>VLOOKUP(G1727,Sku_Consolidated!A2:R957,18,FALSE)</f>
      </c>
      <c r="AI1727">
        <f>VLOOKUP(G1727,Sku_Consolidated!A2:S957,19,FALSE)</f>
      </c>
      <c r="AJ1727">
        <f>VLOOKUP(G1727,Sku_Consolidated!A2:T957,20,FALSE)</f>
      </c>
    </row>
    <row r="1728" spans="1:36" x14ac:dyDescent="0.25">
      <c r="A1728">
        <v>2024</v>
      </c>
      <c r="B1728" t="s">
        <v>31</v>
      </c>
      <c r="C1728" t="s">
        <v>32</v>
      </c>
      <c r="D1728" t="s">
        <v>33</v>
      </c>
      <c r="E1728">
        <v>402</v>
      </c>
      <c r="F1728">
        <f>IF(IFERROR(VLOOKUP(E1728,Store_Showcase!B2:H144,{2}, FALSE), TRUE)=TRUE, IF(IFERROR(VLOOKUP(E1728,Store_SRP!B2:H110,{2}, FALSE), TRUE)=TRUE,VLOOKUP(E1728,Store_VAM!B2:H273,{2}, FALSE),VLOOKUP(E1728,Store_SRP!B2:H110,{2}, FALSE)), VLOOKUP(E1728,Store_Showcase!B2:H144,{2}, FALSE))</f>
      </c>
      <c r="G1728">
        <v>655319</v>
      </c>
      <c r="H1728" t="s">
        <v>246</v>
      </c>
      <c r="I1728" s="8" t="s">
        <v>39</v>
      </c>
      <c r="J1728" t="s">
        <v>36</v>
      </c>
      <c r="K1728" s="8">
        <f>IF(J1728="PCK", I1728, 0)</f>
      </c>
      <c r="L1728" s="8">
        <f>IF(J1728="KLS", I1728, IF(J1728="PCK", I1728*VLOOKUP(G1728,Sku_Consolidated!A2:U957,21, FALSE),I1728*VLOOKUP(G1728,Sku_Consolidated!A2:U957,21, FALSE)))</f>
      </c>
      <c r="M1728" s="8">
        <f>IF(J1728="PCS", I1728, 0)</f>
      </c>
      <c r="N1728" s="8" t="s">
        <v>39</v>
      </c>
      <c r="O1728" s="8">
        <f>N1728 * VLOOKUP(E1728&amp;VLOOKUP(G1728,Sku_Consolidated!A2:Q957,17,FALSE),Sku_CommRate!A2:E1002, 5, FALSE)</f>
      </c>
      <c r="P1728" s="8">
        <f>N1728 - O1728</f>
      </c>
      <c r="Q1728">
        <f>VLOOKUP(G1728,Sku_Consolidated!A2:G957,7, FALSE)</f>
      </c>
      <c r="R1728">
        <f>IF(IFERROR(VLOOKUP(E1728,Store_Showcase!B2:H144,7, FALSE), TRUE)=TRUE, IF(IFERROR(VLOOKUP(E1728,Store_SRP!B2:H110,7, FALSE), TRUE)=TRUE,VLOOKUP(E1728,Store_VAM!B2:H273,7, FALSE),VLOOKUP(E1728,Store_SRP!B2:H110,7, FALSE)), VLOOKUP(E1728,Store_Showcase!B2:H144,7, FALSE))</f>
      </c>
      <c r="S1728">
        <f>IF(IFERROR(VLOOKUP(E1728,Store_Showcase!B2:I144,8, FALSE), TRUE)=TRUE, IF(IFERROR(VLOOKUP(E1728,Store_SRP!B2:I110,8, FALSE), TRUE)=TRUE,VLOOKUP(E1728,Store_VAM!B2:I273,8, FALSE),VLOOKUP(E1728,Store_SRP!B2:I110,8, FALSE)), VLOOKUP(E1728,Store_Showcase!B2:I144,8, FALSE))</f>
      </c>
      <c r="T1728">
        <f>VLOOKUP(G1728,Sku_Consolidated!A2:R957,18,FALSE)</f>
      </c>
      <c r="U1728">
        <v>6244</v>
      </c>
      <c r="V1728">
        <f>IF(VLOOKUP(G1728,Sku_Consolidated!A2:S957,19,FALSE)="SHOWCASE", VLOOKUP(E1728,Store_Showcase!B2:L144,11, FALSE), IF(VLOOKUP(G1728,Sku_Consolidated!A2:S957,19,FALSE)="VAM",VLOOKUP(E1728,Store_VAM!B2:L273,11, FALSE),VLOOKUP(E1728,Store_SRP!B2:L110,11, FALSE)))</f>
      </c>
      <c r="W1728">
        <f>VLOOKUP(G1728,Sku_Consolidated!A2:W957,11,FALSE)</f>
      </c>
      <c r="X1728">
        <f>VLOOKUP(G1728,Sku_Consolidated!A2:H957,8,FALSE)</f>
      </c>
      <c r="Y1728">
        <f>VLOOKUP(G1728,Sku_Consolidated!A2:I957,9,FALSE)</f>
      </c>
      <c r="Z1728" t="s">
        <v>38</v>
      </c>
      <c r="AA1728">
        <f>VLOOKUP(G1728,Sku_Consolidated!A2:E957,5,FALSE)</f>
      </c>
      <c r="AB1728">
        <f>IF(VLOOKUP(G1728,Sku_Consolidated!A2:S957,19,FALSE)="SHOWCASE", VLOOKUP(E1728,Store_Showcase!B2:N144,13, FALSE), IF(VLOOKUP(G1728,Sku_Consolidated!A2:S957,19,FALSE)="VAM",VLOOKUP(E1728,Store_VAM!B2:N273,13, FALSE),VLOOKUP(E1728,Store_SRP!B2:N110,13, FALSE)))</f>
      </c>
      <c r="AC1728">
        <f>IF(IFERROR(AB1728,TRUE)=TRUE, "-","OK")</f>
      </c>
      <c r="AD1728" s="8" t="s">
        <v>39</v>
      </c>
      <c r="AE1728" s="8" t="s">
        <v>39</v>
      </c>
      <c r="AF1728">
        <f>IF(IFERROR(VLOOKUP(E1728,Store_Showcase!B2:H144,{5}, FALSE), TRUE)=TRUE, IF(IFERROR(VLOOKUP(E1728,Store_SRP!B2:H110,{5}, FALSE), TRUE)=TRUE,VLOOKUP(E1728,Store_VAM!B2:H273,{5}, FALSE),VLOOKUP(E1728,Store_SRP!B2:H110,{5}, FALSE)), VLOOKUP(E1728,Store_Showcase!B2:H144,{5}, FALSE))</f>
      </c>
      <c r="AG1728">
        <f>IF(IFERROR(VLOOKUP(E1728,Store_Showcase!B2:H144,{6}, FALSE), TRUE)=TRUE, IF(IFERROR(VLOOKUP(E1728,Store_SRP!B2:H110,{6}, FALSE), TRUE)=TRUE,VLOOKUP(E1728,Store_VAM!B2:H273,{6}, FALSE),VLOOKUP(E1728,Store_SRP!B2:H110,{6}, FALSE)), VLOOKUP(E1728,Store_Showcase!B2:H144,{6}, FALSE))</f>
      </c>
      <c r="AH1728">
        <f>VLOOKUP(G1728,Sku_Consolidated!A2:R957,18,FALSE)</f>
      </c>
      <c r="AI1728">
        <f>VLOOKUP(G1728,Sku_Consolidated!A2:S957,19,FALSE)</f>
      </c>
      <c r="AJ1728">
        <f>VLOOKUP(G1728,Sku_Consolidated!A2:T957,20,FALSE)</f>
      </c>
    </row>
    <row r="1729" spans="1:36" x14ac:dyDescent="0.25">
      <c r="A1729">
        <v>2024</v>
      </c>
      <c r="B1729" t="s">
        <v>31</v>
      </c>
      <c r="C1729" t="s">
        <v>32</v>
      </c>
      <c r="D1729" t="s">
        <v>33</v>
      </c>
      <c r="E1729">
        <v>711</v>
      </c>
      <c r="F1729">
        <f>IF(IFERROR(VLOOKUP(E1729,Store_Showcase!B2:H144,{2}, FALSE), TRUE)=TRUE, IF(IFERROR(VLOOKUP(E1729,Store_SRP!B2:H110,{2}, FALSE), TRUE)=TRUE,VLOOKUP(E1729,Store_VAM!B2:H273,{2}, FALSE),VLOOKUP(E1729,Store_SRP!B2:H110,{2}, FALSE)), VLOOKUP(E1729,Store_Showcase!B2:H144,{2}, FALSE))</f>
      </c>
      <c r="G1729">
        <v>655307</v>
      </c>
      <c r="H1729" t="s">
        <v>389</v>
      </c>
      <c r="I1729" s="8" t="s">
        <v>39</v>
      </c>
      <c r="J1729" t="s">
        <v>36</v>
      </c>
      <c r="K1729" s="8">
        <f>IF(J1729="PCK", I1729, 0)</f>
      </c>
      <c r="L1729" s="8">
        <f>IF(J1729="KLS", I1729, IF(J1729="PCK", I1729*VLOOKUP(G1729,Sku_Consolidated!A2:U957,21, FALSE),I1729*VLOOKUP(G1729,Sku_Consolidated!A2:U957,21, FALSE)))</f>
      </c>
      <c r="M1729" s="8">
        <f>IF(J1729="PCS", I1729, 0)</f>
      </c>
      <c r="N1729" s="8" t="s">
        <v>39</v>
      </c>
      <c r="O1729" s="8">
        <f>N1729 * VLOOKUP(E1729&amp;VLOOKUP(G1729,Sku_Consolidated!A2:Q957,17,FALSE),Sku_CommRate!A2:E1002, 5, FALSE)</f>
      </c>
      <c r="P1729" s="8">
        <f>N1729 - O1729</f>
      </c>
      <c r="Q1729">
        <f>VLOOKUP(G1729,Sku_Consolidated!A2:G957,7, FALSE)</f>
      </c>
      <c r="R1729">
        <f>IF(IFERROR(VLOOKUP(E1729,Store_Showcase!B2:H144,7, FALSE), TRUE)=TRUE, IF(IFERROR(VLOOKUP(E1729,Store_SRP!B2:H110,7, FALSE), TRUE)=TRUE,VLOOKUP(E1729,Store_VAM!B2:H273,7, FALSE),VLOOKUP(E1729,Store_SRP!B2:H110,7, FALSE)), VLOOKUP(E1729,Store_Showcase!B2:H144,7, FALSE))</f>
      </c>
      <c r="S1729">
        <f>IF(IFERROR(VLOOKUP(E1729,Store_Showcase!B2:I144,8, FALSE), TRUE)=TRUE, IF(IFERROR(VLOOKUP(E1729,Store_SRP!B2:I110,8, FALSE), TRUE)=TRUE,VLOOKUP(E1729,Store_VAM!B2:I273,8, FALSE),VLOOKUP(E1729,Store_SRP!B2:I110,8, FALSE)), VLOOKUP(E1729,Store_Showcase!B2:I144,8, FALSE))</f>
      </c>
      <c r="T1729">
        <f>VLOOKUP(G1729,Sku_Consolidated!A2:R957,18,FALSE)</f>
      </c>
      <c r="U1729">
        <v>6234</v>
      </c>
      <c r="V1729">
        <f>IF(VLOOKUP(G1729,Sku_Consolidated!A2:S957,19,FALSE)="SHOWCASE", VLOOKUP(E1729,Store_Showcase!B2:L144,11, FALSE), IF(VLOOKUP(G1729,Sku_Consolidated!A2:S957,19,FALSE)="VAM",VLOOKUP(E1729,Store_VAM!B2:L273,11, FALSE),VLOOKUP(E1729,Store_SRP!B2:L110,11, FALSE)))</f>
      </c>
      <c r="W1729">
        <f>VLOOKUP(G1729,Sku_Consolidated!A2:W957,11,FALSE)</f>
      </c>
      <c r="X1729">
        <f>VLOOKUP(G1729,Sku_Consolidated!A2:H957,8,FALSE)</f>
      </c>
      <c r="Y1729">
        <f>VLOOKUP(G1729,Sku_Consolidated!A2:I957,9,FALSE)</f>
      </c>
      <c r="Z1729" t="s">
        <v>38</v>
      </c>
      <c r="AA1729">
        <f>VLOOKUP(G1729,Sku_Consolidated!A2:E957,5,FALSE)</f>
      </c>
      <c r="AB1729">
        <f>IF(VLOOKUP(G1729,Sku_Consolidated!A2:S957,19,FALSE)="SHOWCASE", VLOOKUP(E1729,Store_Showcase!B2:N144,13, FALSE), IF(VLOOKUP(G1729,Sku_Consolidated!A2:S957,19,FALSE)="VAM",VLOOKUP(E1729,Store_VAM!B2:N273,13, FALSE),VLOOKUP(E1729,Store_SRP!B2:N110,13, FALSE)))</f>
      </c>
      <c r="AC1729">
        <f>IF(IFERROR(AB1729,TRUE)=TRUE, "-","OK")</f>
      </c>
      <c r="AD1729" s="8" t="s">
        <v>39</v>
      </c>
      <c r="AE1729" s="8" t="s">
        <v>39</v>
      </c>
      <c r="AF1729">
        <f>IF(IFERROR(VLOOKUP(E1729,Store_Showcase!B2:H144,{5}, FALSE), TRUE)=TRUE, IF(IFERROR(VLOOKUP(E1729,Store_SRP!B2:H110,{5}, FALSE), TRUE)=TRUE,VLOOKUP(E1729,Store_VAM!B2:H273,{5}, FALSE),VLOOKUP(E1729,Store_SRP!B2:H110,{5}, FALSE)), VLOOKUP(E1729,Store_Showcase!B2:H144,{5}, FALSE))</f>
      </c>
      <c r="AG1729">
        <f>IF(IFERROR(VLOOKUP(E1729,Store_Showcase!B2:H144,{6}, FALSE), TRUE)=TRUE, IF(IFERROR(VLOOKUP(E1729,Store_SRP!B2:H110,{6}, FALSE), TRUE)=TRUE,VLOOKUP(E1729,Store_VAM!B2:H273,{6}, FALSE),VLOOKUP(E1729,Store_SRP!B2:H110,{6}, FALSE)), VLOOKUP(E1729,Store_Showcase!B2:H144,{6}, FALSE))</f>
      </c>
      <c r="AH1729">
        <f>VLOOKUP(G1729,Sku_Consolidated!A2:R957,18,FALSE)</f>
      </c>
      <c r="AI1729">
        <f>VLOOKUP(G1729,Sku_Consolidated!A2:S957,19,FALSE)</f>
      </c>
      <c r="AJ1729">
        <f>VLOOKUP(G1729,Sku_Consolidated!A2:T957,20,FALSE)</f>
      </c>
    </row>
    <row r="1730" spans="1:36" x14ac:dyDescent="0.25">
      <c r="A1730">
        <v>2024</v>
      </c>
      <c r="B1730" t="s">
        <v>31</v>
      </c>
      <c r="C1730" t="s">
        <v>32</v>
      </c>
      <c r="D1730" t="s">
        <v>33</v>
      </c>
      <c r="E1730">
        <v>711</v>
      </c>
      <c r="F1730">
        <f>IF(IFERROR(VLOOKUP(E1730,Store_Showcase!B2:H144,{2}, FALSE), TRUE)=TRUE, IF(IFERROR(VLOOKUP(E1730,Store_SRP!B2:H110,{2}, FALSE), TRUE)=TRUE,VLOOKUP(E1730,Store_VAM!B2:H273,{2}, FALSE),VLOOKUP(E1730,Store_SRP!B2:H110,{2}, FALSE)), VLOOKUP(E1730,Store_Showcase!B2:H144,{2}, FALSE))</f>
      </c>
      <c r="G1730">
        <v>655304</v>
      </c>
      <c r="H1730" t="s">
        <v>142</v>
      </c>
      <c r="I1730" s="8" t="s">
        <v>39</v>
      </c>
      <c r="J1730" t="s">
        <v>36</v>
      </c>
      <c r="K1730" s="8">
        <f>IF(J1730="PCK", I1730, 0)</f>
      </c>
      <c r="L1730" s="8">
        <f>IF(J1730="KLS", I1730, IF(J1730="PCK", I1730*VLOOKUP(G1730,Sku_Consolidated!A2:U957,21, FALSE),I1730*VLOOKUP(G1730,Sku_Consolidated!A2:U957,21, FALSE)))</f>
      </c>
      <c r="M1730" s="8">
        <f>IF(J1730="PCS", I1730, 0)</f>
      </c>
      <c r="N1730" s="8" t="s">
        <v>39</v>
      </c>
      <c r="O1730" s="8">
        <f>N1730 * VLOOKUP(E1730&amp;VLOOKUP(G1730,Sku_Consolidated!A2:Q957,17,FALSE),Sku_CommRate!A2:E1002, 5, FALSE)</f>
      </c>
      <c r="P1730" s="8">
        <f>N1730 - O1730</f>
      </c>
      <c r="Q1730">
        <f>VLOOKUP(G1730,Sku_Consolidated!A2:G957,7, FALSE)</f>
      </c>
      <c r="R1730">
        <f>IF(IFERROR(VLOOKUP(E1730,Store_Showcase!B2:H144,7, FALSE), TRUE)=TRUE, IF(IFERROR(VLOOKUP(E1730,Store_SRP!B2:H110,7, FALSE), TRUE)=TRUE,VLOOKUP(E1730,Store_VAM!B2:H273,7, FALSE),VLOOKUP(E1730,Store_SRP!B2:H110,7, FALSE)), VLOOKUP(E1730,Store_Showcase!B2:H144,7, FALSE))</f>
      </c>
      <c r="S1730">
        <f>IF(IFERROR(VLOOKUP(E1730,Store_Showcase!B2:I144,8, FALSE), TRUE)=TRUE, IF(IFERROR(VLOOKUP(E1730,Store_SRP!B2:I110,8, FALSE), TRUE)=TRUE,VLOOKUP(E1730,Store_VAM!B2:I273,8, FALSE),VLOOKUP(E1730,Store_SRP!B2:I110,8, FALSE)), VLOOKUP(E1730,Store_Showcase!B2:I144,8, FALSE))</f>
      </c>
      <c r="T1730">
        <f>VLOOKUP(G1730,Sku_Consolidated!A2:R957,18,FALSE)</f>
      </c>
      <c r="U1730">
        <v>6231</v>
      </c>
      <c r="V1730">
        <f>IF(VLOOKUP(G1730,Sku_Consolidated!A2:S957,19,FALSE)="SHOWCASE", VLOOKUP(E1730,Store_Showcase!B2:L144,11, FALSE), IF(VLOOKUP(G1730,Sku_Consolidated!A2:S957,19,FALSE)="VAM",VLOOKUP(E1730,Store_VAM!B2:L273,11, FALSE),VLOOKUP(E1730,Store_SRP!B2:L110,11, FALSE)))</f>
      </c>
      <c r="W1730">
        <f>VLOOKUP(G1730,Sku_Consolidated!A2:W957,11,FALSE)</f>
      </c>
      <c r="X1730">
        <f>VLOOKUP(G1730,Sku_Consolidated!A2:H957,8,FALSE)</f>
      </c>
      <c r="Y1730">
        <f>VLOOKUP(G1730,Sku_Consolidated!A2:I957,9,FALSE)</f>
      </c>
      <c r="Z1730" t="s">
        <v>38</v>
      </c>
      <c r="AA1730">
        <f>VLOOKUP(G1730,Sku_Consolidated!A2:E957,5,FALSE)</f>
      </c>
      <c r="AB1730">
        <f>IF(VLOOKUP(G1730,Sku_Consolidated!A2:S957,19,FALSE)="SHOWCASE", VLOOKUP(E1730,Store_Showcase!B2:N144,13, FALSE), IF(VLOOKUP(G1730,Sku_Consolidated!A2:S957,19,FALSE)="VAM",VLOOKUP(E1730,Store_VAM!B2:N273,13, FALSE),VLOOKUP(E1730,Store_SRP!B2:N110,13, FALSE)))</f>
      </c>
      <c r="AC1730">
        <f>IF(IFERROR(AB1730,TRUE)=TRUE, "-","OK")</f>
      </c>
      <c r="AD1730" s="8" t="s">
        <v>39</v>
      </c>
      <c r="AE1730" s="8" t="s">
        <v>39</v>
      </c>
      <c r="AF1730">
        <f>IF(IFERROR(VLOOKUP(E1730,Store_Showcase!B2:H144,{5}, FALSE), TRUE)=TRUE, IF(IFERROR(VLOOKUP(E1730,Store_SRP!B2:H110,{5}, FALSE), TRUE)=TRUE,VLOOKUP(E1730,Store_VAM!B2:H273,{5}, FALSE),VLOOKUP(E1730,Store_SRP!B2:H110,{5}, FALSE)), VLOOKUP(E1730,Store_Showcase!B2:H144,{5}, FALSE))</f>
      </c>
      <c r="AG1730">
        <f>IF(IFERROR(VLOOKUP(E1730,Store_Showcase!B2:H144,{6}, FALSE), TRUE)=TRUE, IF(IFERROR(VLOOKUP(E1730,Store_SRP!B2:H110,{6}, FALSE), TRUE)=TRUE,VLOOKUP(E1730,Store_VAM!B2:H273,{6}, FALSE),VLOOKUP(E1730,Store_SRP!B2:H110,{6}, FALSE)), VLOOKUP(E1730,Store_Showcase!B2:H144,{6}, FALSE))</f>
      </c>
      <c r="AH1730">
        <f>VLOOKUP(G1730,Sku_Consolidated!A2:R957,18,FALSE)</f>
      </c>
      <c r="AI1730">
        <f>VLOOKUP(G1730,Sku_Consolidated!A2:S957,19,FALSE)</f>
      </c>
      <c r="AJ1730">
        <f>VLOOKUP(G1730,Sku_Consolidated!A2:T957,20,FALSE)</f>
      </c>
    </row>
    <row r="1731" spans="1:36" x14ac:dyDescent="0.25">
      <c r="A1731">
        <v>2024</v>
      </c>
      <c r="B1731" t="s">
        <v>31</v>
      </c>
      <c r="C1731" t="s">
        <v>32</v>
      </c>
      <c r="D1731" t="s">
        <v>33</v>
      </c>
      <c r="E1731">
        <v>229</v>
      </c>
      <c r="F1731">
        <f>IF(IFERROR(VLOOKUP(E1731,Store_Showcase!B2:H144,{2}, FALSE), TRUE)=TRUE, IF(IFERROR(VLOOKUP(E1731,Store_SRP!B2:H110,{2}, FALSE), TRUE)=TRUE,VLOOKUP(E1731,Store_VAM!B2:H273,{2}, FALSE),VLOOKUP(E1731,Store_SRP!B2:H110,{2}, FALSE)), VLOOKUP(E1731,Store_Showcase!B2:H144,{2}, FALSE))</f>
      </c>
      <c r="G1731">
        <v>662375</v>
      </c>
      <c r="H1731" t="s">
        <v>1376</v>
      </c>
      <c r="I1731" s="8" t="s">
        <v>39</v>
      </c>
      <c r="J1731" t="s">
        <v>493</v>
      </c>
      <c r="K1731" s="8">
        <f>IF(J1731="PCK", I1731, 0)</f>
      </c>
      <c r="L1731" s="8">
        <f>IF(J1731="KLS", I1731, IF(J1731="PCK", I1731*VLOOKUP(G1731,Sku_Consolidated!A2:U957,21, FALSE),I1731*VLOOKUP(G1731,Sku_Consolidated!A2:U957,21, FALSE)))</f>
      </c>
      <c r="M1731" s="8">
        <f>IF(J1731="PCS", I1731, 0)</f>
      </c>
      <c r="N1731" s="8" t="s">
        <v>39</v>
      </c>
      <c r="O1731" s="8">
        <f>N1731 * VLOOKUP(E1731&amp;VLOOKUP(G1731,Sku_Consolidated!A2:Q957,17,FALSE),Sku_CommRate!A2:E1002, 5, FALSE)</f>
      </c>
      <c r="P1731" s="8">
        <f>N1731 - O1731</f>
      </c>
      <c r="Q1731">
        <f>VLOOKUP(G1731,Sku_Consolidated!A2:G957,7, FALSE)</f>
      </c>
      <c r="R1731">
        <f>IF(IFERROR(VLOOKUP(E1731,Store_Showcase!B2:H144,7, FALSE), TRUE)=TRUE, IF(IFERROR(VLOOKUP(E1731,Store_SRP!B2:H110,7, FALSE), TRUE)=TRUE,VLOOKUP(E1731,Store_VAM!B2:H273,7, FALSE),VLOOKUP(E1731,Store_SRP!B2:H110,7, FALSE)), VLOOKUP(E1731,Store_Showcase!B2:H144,7, FALSE))</f>
      </c>
      <c r="S1731">
        <f>IF(IFERROR(VLOOKUP(E1731,Store_Showcase!B2:I144,8, FALSE), TRUE)=TRUE, IF(IFERROR(VLOOKUP(E1731,Store_SRP!B2:I110,8, FALSE), TRUE)=TRUE,VLOOKUP(E1731,Store_VAM!B2:I273,8, FALSE),VLOOKUP(E1731,Store_SRP!B2:I110,8, FALSE)), VLOOKUP(E1731,Store_Showcase!B2:I144,8, FALSE))</f>
      </c>
      <c r="T1731">
        <f>VLOOKUP(G1731,Sku_Consolidated!A2:R957,18,FALSE)</f>
      </c>
      <c r="U1731">
        <v>4806532531601</v>
      </c>
      <c r="V1731">
        <f>IF(VLOOKUP(G1731,Sku_Consolidated!A2:S957,19,FALSE)="SHOWCASE", VLOOKUP(E1731,Store_Showcase!B2:L144,11, FALSE), IF(VLOOKUP(G1731,Sku_Consolidated!A2:S957,19,FALSE)="VAM",VLOOKUP(E1731,Store_VAM!B2:L273,11, FALSE),VLOOKUP(E1731,Store_SRP!B2:L110,11, FALSE)))</f>
      </c>
      <c r="W1731">
        <f>VLOOKUP(G1731,Sku_Consolidated!A2:W957,11,FALSE)</f>
      </c>
      <c r="X1731">
        <f>VLOOKUP(G1731,Sku_Consolidated!A2:H957,8,FALSE)</f>
      </c>
      <c r="Y1731">
        <f>VLOOKUP(G1731,Sku_Consolidated!A2:I957,9,FALSE)</f>
      </c>
      <c r="Z1731" t="s">
        <v>38</v>
      </c>
      <c r="AA1731">
        <f>VLOOKUP(G1731,Sku_Consolidated!A2:E957,5,FALSE)</f>
      </c>
      <c r="AB1731">
        <f>IF(VLOOKUP(G1731,Sku_Consolidated!A2:S957,19,FALSE)="SHOWCASE", VLOOKUP(E1731,Store_Showcase!B2:N144,13, FALSE), IF(VLOOKUP(G1731,Sku_Consolidated!A2:S957,19,FALSE)="VAM",VLOOKUP(E1731,Store_VAM!B2:N273,13, FALSE),VLOOKUP(E1731,Store_SRP!B2:N110,13, FALSE)))</f>
      </c>
      <c r="AC1731">
        <f>IF(IFERROR(AB1731,TRUE)=TRUE, "-","OK")</f>
      </c>
      <c r="AD1731" s="8" t="s">
        <v>39</v>
      </c>
      <c r="AE1731" s="8" t="s">
        <v>39</v>
      </c>
      <c r="AF1731">
        <f>IF(IFERROR(VLOOKUP(E1731,Store_Showcase!B2:H144,{5}, FALSE), TRUE)=TRUE, IF(IFERROR(VLOOKUP(E1731,Store_SRP!B2:H110,{5}, FALSE), TRUE)=TRUE,VLOOKUP(E1731,Store_VAM!B2:H273,{5}, FALSE),VLOOKUP(E1731,Store_SRP!B2:H110,{5}, FALSE)), VLOOKUP(E1731,Store_Showcase!B2:H144,{5}, FALSE))</f>
      </c>
      <c r="AG1731">
        <f>IF(IFERROR(VLOOKUP(E1731,Store_Showcase!B2:H144,{6}, FALSE), TRUE)=TRUE, IF(IFERROR(VLOOKUP(E1731,Store_SRP!B2:H110,{6}, FALSE), TRUE)=TRUE,VLOOKUP(E1731,Store_VAM!B2:H273,{6}, FALSE),VLOOKUP(E1731,Store_SRP!B2:H110,{6}, FALSE)), VLOOKUP(E1731,Store_Showcase!B2:H144,{6}, FALSE))</f>
      </c>
      <c r="AH1731">
        <f>VLOOKUP(G1731,Sku_Consolidated!A2:R957,18,FALSE)</f>
      </c>
      <c r="AI1731">
        <f>VLOOKUP(G1731,Sku_Consolidated!A2:S957,19,FALSE)</f>
      </c>
      <c r="AJ1731">
        <f>VLOOKUP(G1731,Sku_Consolidated!A2:T957,20,FALSE)</f>
      </c>
    </row>
    <row r="1732" spans="1:36" x14ac:dyDescent="0.25">
      <c r="A1732">
        <v>2024</v>
      </c>
      <c r="B1732" t="s">
        <v>31</v>
      </c>
      <c r="C1732" t="s">
        <v>32</v>
      </c>
      <c r="D1732" t="s">
        <v>33</v>
      </c>
      <c r="E1732">
        <v>229</v>
      </c>
      <c r="F1732">
        <f>IF(IFERROR(VLOOKUP(E1732,Store_Showcase!B2:H144,{2}, FALSE), TRUE)=TRUE, IF(IFERROR(VLOOKUP(E1732,Store_SRP!B2:H110,{2}, FALSE), TRUE)=TRUE,VLOOKUP(E1732,Store_VAM!B2:H273,{2}, FALSE),VLOOKUP(E1732,Store_SRP!B2:H110,{2}, FALSE)), VLOOKUP(E1732,Store_Showcase!B2:H144,{2}, FALSE))</f>
      </c>
      <c r="G1732">
        <v>666982</v>
      </c>
      <c r="H1732" t="s">
        <v>1363</v>
      </c>
      <c r="I1732" s="8" t="s">
        <v>39</v>
      </c>
      <c r="J1732" t="s">
        <v>493</v>
      </c>
      <c r="K1732" s="8">
        <f>IF(J1732="PCK", I1732, 0)</f>
      </c>
      <c r="L1732" s="8">
        <f>IF(J1732="KLS", I1732, IF(J1732="PCK", I1732*VLOOKUP(G1732,Sku_Consolidated!A2:U957,21, FALSE),I1732*VLOOKUP(G1732,Sku_Consolidated!A2:U957,21, FALSE)))</f>
      </c>
      <c r="M1732" s="8">
        <f>IF(J1732="PCS", I1732, 0)</f>
      </c>
      <c r="N1732" s="8" t="s">
        <v>39</v>
      </c>
      <c r="O1732" s="8">
        <f>N1732 * VLOOKUP(E1732&amp;VLOOKUP(G1732,Sku_Consolidated!A2:Q957,17,FALSE),Sku_CommRate!A2:E1002, 5, FALSE)</f>
      </c>
      <c r="P1732" s="8">
        <f>N1732 - O1732</f>
      </c>
      <c r="Q1732">
        <f>VLOOKUP(G1732,Sku_Consolidated!A2:G957,7, FALSE)</f>
      </c>
      <c r="R1732">
        <f>IF(IFERROR(VLOOKUP(E1732,Store_Showcase!B2:H144,7, FALSE), TRUE)=TRUE, IF(IFERROR(VLOOKUP(E1732,Store_SRP!B2:H110,7, FALSE), TRUE)=TRUE,VLOOKUP(E1732,Store_VAM!B2:H273,7, FALSE),VLOOKUP(E1732,Store_SRP!B2:H110,7, FALSE)), VLOOKUP(E1732,Store_Showcase!B2:H144,7, FALSE))</f>
      </c>
      <c r="S1732">
        <f>IF(IFERROR(VLOOKUP(E1732,Store_Showcase!B2:I144,8, FALSE), TRUE)=TRUE, IF(IFERROR(VLOOKUP(E1732,Store_SRP!B2:I110,8, FALSE), TRUE)=TRUE,VLOOKUP(E1732,Store_VAM!B2:I273,8, FALSE),VLOOKUP(E1732,Store_SRP!B2:I110,8, FALSE)), VLOOKUP(E1732,Store_Showcase!B2:I144,8, FALSE))</f>
      </c>
      <c r="T1732">
        <f>VLOOKUP(G1732,Sku_Consolidated!A2:R957,18,FALSE)</f>
      </c>
      <c r="U1732">
        <v>4806532531663</v>
      </c>
      <c r="V1732">
        <f>IF(VLOOKUP(G1732,Sku_Consolidated!A2:S957,19,FALSE)="SHOWCASE", VLOOKUP(E1732,Store_Showcase!B2:L144,11, FALSE), IF(VLOOKUP(G1732,Sku_Consolidated!A2:S957,19,FALSE)="VAM",VLOOKUP(E1732,Store_VAM!B2:L273,11, FALSE),VLOOKUP(E1732,Store_SRP!B2:L110,11, FALSE)))</f>
      </c>
      <c r="W1732">
        <f>VLOOKUP(G1732,Sku_Consolidated!A2:W957,11,FALSE)</f>
      </c>
      <c r="X1732">
        <f>VLOOKUP(G1732,Sku_Consolidated!A2:H957,8,FALSE)</f>
      </c>
      <c r="Y1732">
        <f>VLOOKUP(G1732,Sku_Consolidated!A2:I957,9,FALSE)</f>
      </c>
      <c r="Z1732" t="s">
        <v>38</v>
      </c>
      <c r="AA1732">
        <f>VLOOKUP(G1732,Sku_Consolidated!A2:E957,5,FALSE)</f>
      </c>
      <c r="AB1732">
        <f>IF(VLOOKUP(G1732,Sku_Consolidated!A2:S957,19,FALSE)="SHOWCASE", VLOOKUP(E1732,Store_Showcase!B2:N144,13, FALSE), IF(VLOOKUP(G1732,Sku_Consolidated!A2:S957,19,FALSE)="VAM",VLOOKUP(E1732,Store_VAM!B2:N273,13, FALSE),VLOOKUP(E1732,Store_SRP!B2:N110,13, FALSE)))</f>
      </c>
      <c r="AC1732">
        <f>IF(IFERROR(AB1732,TRUE)=TRUE, "-","OK")</f>
      </c>
      <c r="AD1732" s="8" t="s">
        <v>39</v>
      </c>
      <c r="AE1732" s="8" t="s">
        <v>39</v>
      </c>
      <c r="AF1732">
        <f>IF(IFERROR(VLOOKUP(E1732,Store_Showcase!B2:H144,{5}, FALSE), TRUE)=TRUE, IF(IFERROR(VLOOKUP(E1732,Store_SRP!B2:H110,{5}, FALSE), TRUE)=TRUE,VLOOKUP(E1732,Store_VAM!B2:H273,{5}, FALSE),VLOOKUP(E1732,Store_SRP!B2:H110,{5}, FALSE)), VLOOKUP(E1732,Store_Showcase!B2:H144,{5}, FALSE))</f>
      </c>
      <c r="AG1732">
        <f>IF(IFERROR(VLOOKUP(E1732,Store_Showcase!B2:H144,{6}, FALSE), TRUE)=TRUE, IF(IFERROR(VLOOKUP(E1732,Store_SRP!B2:H110,{6}, FALSE), TRUE)=TRUE,VLOOKUP(E1732,Store_VAM!B2:H273,{6}, FALSE),VLOOKUP(E1732,Store_SRP!B2:H110,{6}, FALSE)), VLOOKUP(E1732,Store_Showcase!B2:H144,{6}, FALSE))</f>
      </c>
      <c r="AH1732">
        <f>VLOOKUP(G1732,Sku_Consolidated!A2:R957,18,FALSE)</f>
      </c>
      <c r="AI1732">
        <f>VLOOKUP(G1732,Sku_Consolidated!A2:S957,19,FALSE)</f>
      </c>
      <c r="AJ1732">
        <f>VLOOKUP(G1732,Sku_Consolidated!A2:T957,20,FALSE)</f>
      </c>
    </row>
    <row r="1733" spans="1:36" x14ac:dyDescent="0.25">
      <c r="A1733">
        <v>2024</v>
      </c>
      <c r="B1733" t="s">
        <v>31</v>
      </c>
      <c r="C1733" t="s">
        <v>32</v>
      </c>
      <c r="D1733" t="s">
        <v>33</v>
      </c>
      <c r="E1733">
        <v>252</v>
      </c>
      <c r="F1733">
        <f>IF(IFERROR(VLOOKUP(E1733,Store_Showcase!B2:H144,{2}, FALSE), TRUE)=TRUE, IF(IFERROR(VLOOKUP(E1733,Store_SRP!B2:H110,{2}, FALSE), TRUE)=TRUE,VLOOKUP(E1733,Store_VAM!B2:H273,{2}, FALSE),VLOOKUP(E1733,Store_SRP!B2:H110,{2}, FALSE)), VLOOKUP(E1733,Store_Showcase!B2:H144,{2}, FALSE))</f>
      </c>
      <c r="G1733">
        <v>655309</v>
      </c>
      <c r="H1733" t="s">
        <v>219</v>
      </c>
      <c r="I1733" s="8" t="s">
        <v>39</v>
      </c>
      <c r="J1733" t="s">
        <v>36</v>
      </c>
      <c r="K1733" s="8">
        <f>IF(J1733="PCK", I1733, 0)</f>
      </c>
      <c r="L1733" s="8">
        <f>IF(J1733="KLS", I1733, IF(J1733="PCK", I1733*VLOOKUP(G1733,Sku_Consolidated!A2:U957,21, FALSE),I1733*VLOOKUP(G1733,Sku_Consolidated!A2:U957,21, FALSE)))</f>
      </c>
      <c r="M1733" s="8">
        <f>IF(J1733="PCS", I1733, 0)</f>
      </c>
      <c r="N1733" s="8" t="s">
        <v>39</v>
      </c>
      <c r="O1733" s="8">
        <f>N1733 * VLOOKUP(E1733&amp;VLOOKUP(G1733,Sku_Consolidated!A2:Q957,17,FALSE),Sku_CommRate!A2:E1002, 5, FALSE)</f>
      </c>
      <c r="P1733" s="8">
        <f>N1733 - O1733</f>
      </c>
      <c r="Q1733">
        <f>VLOOKUP(G1733,Sku_Consolidated!A2:G957,7, FALSE)</f>
      </c>
      <c r="R1733">
        <f>IF(IFERROR(VLOOKUP(E1733,Store_Showcase!B2:H144,7, FALSE), TRUE)=TRUE, IF(IFERROR(VLOOKUP(E1733,Store_SRP!B2:H110,7, FALSE), TRUE)=TRUE,VLOOKUP(E1733,Store_VAM!B2:H273,7, FALSE),VLOOKUP(E1733,Store_SRP!B2:H110,7, FALSE)), VLOOKUP(E1733,Store_Showcase!B2:H144,7, FALSE))</f>
      </c>
      <c r="S1733">
        <f>IF(IFERROR(VLOOKUP(E1733,Store_Showcase!B2:I144,8, FALSE), TRUE)=TRUE, IF(IFERROR(VLOOKUP(E1733,Store_SRP!B2:I110,8, FALSE), TRUE)=TRUE,VLOOKUP(E1733,Store_VAM!B2:I273,8, FALSE),VLOOKUP(E1733,Store_SRP!B2:I110,8, FALSE)), VLOOKUP(E1733,Store_Showcase!B2:I144,8, FALSE))</f>
      </c>
      <c r="T1733">
        <f>VLOOKUP(G1733,Sku_Consolidated!A2:R957,18,FALSE)</f>
      </c>
      <c r="U1733">
        <v>6236</v>
      </c>
      <c r="V1733">
        <f>IF(VLOOKUP(G1733,Sku_Consolidated!A2:S957,19,FALSE)="SHOWCASE", VLOOKUP(E1733,Store_Showcase!B2:L144,11, FALSE), IF(VLOOKUP(G1733,Sku_Consolidated!A2:S957,19,FALSE)="VAM",VLOOKUP(E1733,Store_VAM!B2:L273,11, FALSE),VLOOKUP(E1733,Store_SRP!B2:L110,11, FALSE)))</f>
      </c>
      <c r="W1733">
        <f>VLOOKUP(G1733,Sku_Consolidated!A2:W957,11,FALSE)</f>
      </c>
      <c r="X1733">
        <f>VLOOKUP(G1733,Sku_Consolidated!A2:H957,8,FALSE)</f>
      </c>
      <c r="Y1733">
        <f>VLOOKUP(G1733,Sku_Consolidated!A2:I957,9,FALSE)</f>
      </c>
      <c r="Z1733" t="s">
        <v>38</v>
      </c>
      <c r="AA1733">
        <f>VLOOKUP(G1733,Sku_Consolidated!A2:E957,5,FALSE)</f>
      </c>
      <c r="AB1733">
        <f>IF(VLOOKUP(G1733,Sku_Consolidated!A2:S957,19,FALSE)="SHOWCASE", VLOOKUP(E1733,Store_Showcase!B2:N144,13, FALSE), IF(VLOOKUP(G1733,Sku_Consolidated!A2:S957,19,FALSE)="VAM",VLOOKUP(E1733,Store_VAM!B2:N273,13, FALSE),VLOOKUP(E1733,Store_SRP!B2:N110,13, FALSE)))</f>
      </c>
      <c r="AC1733">
        <f>IF(IFERROR(AB1733,TRUE)=TRUE, "-","OK")</f>
      </c>
      <c r="AD1733" s="8" t="s">
        <v>39</v>
      </c>
      <c r="AE1733" s="8" t="s">
        <v>39</v>
      </c>
      <c r="AF1733">
        <f>IF(IFERROR(VLOOKUP(E1733,Store_Showcase!B2:H144,{5}, FALSE), TRUE)=TRUE, IF(IFERROR(VLOOKUP(E1733,Store_SRP!B2:H110,{5}, FALSE), TRUE)=TRUE,VLOOKUP(E1733,Store_VAM!B2:H273,{5}, FALSE),VLOOKUP(E1733,Store_SRP!B2:H110,{5}, FALSE)), VLOOKUP(E1733,Store_Showcase!B2:H144,{5}, FALSE))</f>
      </c>
      <c r="AG1733">
        <f>IF(IFERROR(VLOOKUP(E1733,Store_Showcase!B2:H144,{6}, FALSE), TRUE)=TRUE, IF(IFERROR(VLOOKUP(E1733,Store_SRP!B2:H110,{6}, FALSE), TRUE)=TRUE,VLOOKUP(E1733,Store_VAM!B2:H273,{6}, FALSE),VLOOKUP(E1733,Store_SRP!B2:H110,{6}, FALSE)), VLOOKUP(E1733,Store_Showcase!B2:H144,{6}, FALSE))</f>
      </c>
      <c r="AH1733">
        <f>VLOOKUP(G1733,Sku_Consolidated!A2:R957,18,FALSE)</f>
      </c>
      <c r="AI1733">
        <f>VLOOKUP(G1733,Sku_Consolidated!A2:S957,19,FALSE)</f>
      </c>
      <c r="AJ1733">
        <f>VLOOKUP(G1733,Sku_Consolidated!A2:T957,20,FALSE)</f>
      </c>
    </row>
    <row r="1734" spans="1:36" x14ac:dyDescent="0.25">
      <c r="A1734">
        <v>2024</v>
      </c>
      <c r="B1734" t="s">
        <v>31</v>
      </c>
      <c r="C1734" t="s">
        <v>32</v>
      </c>
      <c r="D1734" t="s">
        <v>33</v>
      </c>
      <c r="E1734">
        <v>216</v>
      </c>
      <c r="F1734">
        <f>IF(IFERROR(VLOOKUP(E1734,Store_Showcase!B2:H144,{2}, FALSE), TRUE)=TRUE, IF(IFERROR(VLOOKUP(E1734,Store_SRP!B2:H110,{2}, FALSE), TRUE)=TRUE,VLOOKUP(E1734,Store_VAM!B2:H273,{2}, FALSE),VLOOKUP(E1734,Store_SRP!B2:H110,{2}, FALSE)), VLOOKUP(E1734,Store_Showcase!B2:H144,{2}, FALSE))</f>
      </c>
      <c r="G1734">
        <v>655291</v>
      </c>
      <c r="H1734" t="s">
        <v>116</v>
      </c>
      <c r="I1734" s="8" t="s">
        <v>39</v>
      </c>
      <c r="J1734" t="s">
        <v>36</v>
      </c>
      <c r="K1734" s="8">
        <f>IF(J1734="PCK", I1734, 0)</f>
      </c>
      <c r="L1734" s="8">
        <f>IF(J1734="KLS", I1734, IF(J1734="PCK", I1734*VLOOKUP(G1734,Sku_Consolidated!A2:U957,21, FALSE),I1734*VLOOKUP(G1734,Sku_Consolidated!A2:U957,21, FALSE)))</f>
      </c>
      <c r="M1734" s="8">
        <f>IF(J1734="PCS", I1734, 0)</f>
      </c>
      <c r="N1734" s="8" t="s">
        <v>39</v>
      </c>
      <c r="O1734" s="8">
        <f>N1734 * VLOOKUP(E1734&amp;VLOOKUP(G1734,Sku_Consolidated!A2:Q957,17,FALSE),Sku_CommRate!A2:E1002, 5, FALSE)</f>
      </c>
      <c r="P1734" s="8">
        <f>N1734 - O1734</f>
      </c>
      <c r="Q1734">
        <f>VLOOKUP(G1734,Sku_Consolidated!A2:G957,7, FALSE)</f>
      </c>
      <c r="R1734">
        <f>IF(IFERROR(VLOOKUP(E1734,Store_Showcase!B2:H144,7, FALSE), TRUE)=TRUE, IF(IFERROR(VLOOKUP(E1734,Store_SRP!B2:H110,7, FALSE), TRUE)=TRUE,VLOOKUP(E1734,Store_VAM!B2:H273,7, FALSE),VLOOKUP(E1734,Store_SRP!B2:H110,7, FALSE)), VLOOKUP(E1734,Store_Showcase!B2:H144,7, FALSE))</f>
      </c>
      <c r="S1734">
        <f>IF(IFERROR(VLOOKUP(E1734,Store_Showcase!B2:I144,8, FALSE), TRUE)=TRUE, IF(IFERROR(VLOOKUP(E1734,Store_SRP!B2:I110,8, FALSE), TRUE)=TRUE,VLOOKUP(E1734,Store_VAM!B2:I273,8, FALSE),VLOOKUP(E1734,Store_SRP!B2:I110,8, FALSE)), VLOOKUP(E1734,Store_Showcase!B2:I144,8, FALSE))</f>
      </c>
      <c r="T1734">
        <f>VLOOKUP(G1734,Sku_Consolidated!A2:R957,18,FALSE)</f>
      </c>
      <c r="U1734">
        <v>6217</v>
      </c>
      <c r="V1734">
        <f>IF(VLOOKUP(G1734,Sku_Consolidated!A2:S957,19,FALSE)="SHOWCASE", VLOOKUP(E1734,Store_Showcase!B2:L144,11, FALSE), IF(VLOOKUP(G1734,Sku_Consolidated!A2:S957,19,FALSE)="VAM",VLOOKUP(E1734,Store_VAM!B2:L273,11, FALSE),VLOOKUP(E1734,Store_SRP!B2:L110,11, FALSE)))</f>
      </c>
      <c r="W1734">
        <f>VLOOKUP(G1734,Sku_Consolidated!A2:W957,11,FALSE)</f>
      </c>
      <c r="X1734">
        <f>VLOOKUP(G1734,Sku_Consolidated!A2:H957,8,FALSE)</f>
      </c>
      <c r="Y1734">
        <f>VLOOKUP(G1734,Sku_Consolidated!A2:I957,9,FALSE)</f>
      </c>
      <c r="Z1734" t="s">
        <v>38</v>
      </c>
      <c r="AA1734">
        <f>VLOOKUP(G1734,Sku_Consolidated!A2:E957,5,FALSE)</f>
      </c>
      <c r="AB1734">
        <f>IF(VLOOKUP(G1734,Sku_Consolidated!A2:S957,19,FALSE)="SHOWCASE", VLOOKUP(E1734,Store_Showcase!B2:N144,13, FALSE), IF(VLOOKUP(G1734,Sku_Consolidated!A2:S957,19,FALSE)="VAM",VLOOKUP(E1734,Store_VAM!B2:N273,13, FALSE),VLOOKUP(E1734,Store_SRP!B2:N110,13, FALSE)))</f>
      </c>
      <c r="AC1734">
        <f>IF(IFERROR(AB1734,TRUE)=TRUE, "-","OK")</f>
      </c>
      <c r="AD1734" s="8" t="s">
        <v>39</v>
      </c>
      <c r="AE1734" s="8" t="s">
        <v>39</v>
      </c>
      <c r="AF1734">
        <f>IF(IFERROR(VLOOKUP(E1734,Store_Showcase!B2:H144,{5}, FALSE), TRUE)=TRUE, IF(IFERROR(VLOOKUP(E1734,Store_SRP!B2:H110,{5}, FALSE), TRUE)=TRUE,VLOOKUP(E1734,Store_VAM!B2:H273,{5}, FALSE),VLOOKUP(E1734,Store_SRP!B2:H110,{5}, FALSE)), VLOOKUP(E1734,Store_Showcase!B2:H144,{5}, FALSE))</f>
      </c>
      <c r="AG1734">
        <f>IF(IFERROR(VLOOKUP(E1734,Store_Showcase!B2:H144,{6}, FALSE), TRUE)=TRUE, IF(IFERROR(VLOOKUP(E1734,Store_SRP!B2:H110,{6}, FALSE), TRUE)=TRUE,VLOOKUP(E1734,Store_VAM!B2:H273,{6}, FALSE),VLOOKUP(E1734,Store_SRP!B2:H110,{6}, FALSE)), VLOOKUP(E1734,Store_Showcase!B2:H144,{6}, FALSE))</f>
      </c>
      <c r="AH1734">
        <f>VLOOKUP(G1734,Sku_Consolidated!A2:R957,18,FALSE)</f>
      </c>
      <c r="AI1734">
        <f>VLOOKUP(G1734,Sku_Consolidated!A2:S957,19,FALSE)</f>
      </c>
      <c r="AJ1734">
        <f>VLOOKUP(G1734,Sku_Consolidated!A2:T957,20,FALSE)</f>
      </c>
    </row>
    <row r="1735" spans="1:36" x14ac:dyDescent="0.25">
      <c r="A1735">
        <v>2024</v>
      </c>
      <c r="B1735" t="s">
        <v>31</v>
      </c>
      <c r="C1735" t="s">
        <v>32</v>
      </c>
      <c r="D1735" t="s">
        <v>33</v>
      </c>
      <c r="E1735">
        <v>131</v>
      </c>
      <c r="F1735">
        <f>IF(IFERROR(VLOOKUP(E1735,Store_Showcase!B2:H144,{2}, FALSE), TRUE)=TRUE, IF(IFERROR(VLOOKUP(E1735,Store_SRP!B2:H110,{2}, FALSE), TRUE)=TRUE,VLOOKUP(E1735,Store_VAM!B2:H273,{2}, FALSE),VLOOKUP(E1735,Store_SRP!B2:H110,{2}, FALSE)), VLOOKUP(E1735,Store_Showcase!B2:H144,{2}, FALSE))</f>
      </c>
      <c r="G1735">
        <v>662372</v>
      </c>
      <c r="H1735" t="s">
        <v>654</v>
      </c>
      <c r="I1735" s="8" t="s">
        <v>39</v>
      </c>
      <c r="J1735" t="s">
        <v>493</v>
      </c>
      <c r="K1735" s="8">
        <f>IF(J1735="PCK", I1735, 0)</f>
      </c>
      <c r="L1735" s="8">
        <f>IF(J1735="KLS", I1735, IF(J1735="PCK", I1735*VLOOKUP(G1735,Sku_Consolidated!A2:U957,21, FALSE),I1735*VLOOKUP(G1735,Sku_Consolidated!A2:U957,21, FALSE)))</f>
      </c>
      <c r="M1735" s="8">
        <f>IF(J1735="PCS", I1735, 0)</f>
      </c>
      <c r="N1735" s="8" t="s">
        <v>39</v>
      </c>
      <c r="O1735" s="8">
        <f>N1735 * VLOOKUP(E1735&amp;VLOOKUP(G1735,Sku_Consolidated!A2:Q957,17,FALSE),Sku_CommRate!A2:E1002, 5, FALSE)</f>
      </c>
      <c r="P1735" s="8">
        <f>N1735 - O1735</f>
      </c>
      <c r="Q1735">
        <f>VLOOKUP(G1735,Sku_Consolidated!A2:G957,7, FALSE)</f>
      </c>
      <c r="R1735">
        <f>IF(IFERROR(VLOOKUP(E1735,Store_Showcase!B2:H144,7, FALSE), TRUE)=TRUE, IF(IFERROR(VLOOKUP(E1735,Store_SRP!B2:H110,7, FALSE), TRUE)=TRUE,VLOOKUP(E1735,Store_VAM!B2:H273,7, FALSE),VLOOKUP(E1735,Store_SRP!B2:H110,7, FALSE)), VLOOKUP(E1735,Store_Showcase!B2:H144,7, FALSE))</f>
      </c>
      <c r="S1735">
        <f>IF(IFERROR(VLOOKUP(E1735,Store_Showcase!B2:I144,8, FALSE), TRUE)=TRUE, IF(IFERROR(VLOOKUP(E1735,Store_SRP!B2:I110,8, FALSE), TRUE)=TRUE,VLOOKUP(E1735,Store_VAM!B2:I273,8, FALSE),VLOOKUP(E1735,Store_SRP!B2:I110,8, FALSE)), VLOOKUP(E1735,Store_Showcase!B2:I144,8, FALSE))</f>
      </c>
      <c r="T1735">
        <f>VLOOKUP(G1735,Sku_Consolidated!A2:R957,18,FALSE)</f>
      </c>
      <c r="U1735">
        <v>4806532531625</v>
      </c>
      <c r="V1735">
        <f>IF(VLOOKUP(G1735,Sku_Consolidated!A2:S957,19,FALSE)="SHOWCASE", VLOOKUP(E1735,Store_Showcase!B2:L144,11, FALSE), IF(VLOOKUP(G1735,Sku_Consolidated!A2:S957,19,FALSE)="VAM",VLOOKUP(E1735,Store_VAM!B2:L273,11, FALSE),VLOOKUP(E1735,Store_SRP!B2:L110,11, FALSE)))</f>
      </c>
      <c r="W1735">
        <f>VLOOKUP(G1735,Sku_Consolidated!A2:W957,11,FALSE)</f>
      </c>
      <c r="X1735">
        <f>VLOOKUP(G1735,Sku_Consolidated!A2:H957,8,FALSE)</f>
      </c>
      <c r="Y1735">
        <f>VLOOKUP(G1735,Sku_Consolidated!A2:I957,9,FALSE)</f>
      </c>
      <c r="Z1735" t="s">
        <v>38</v>
      </c>
      <c r="AA1735">
        <f>VLOOKUP(G1735,Sku_Consolidated!A2:E957,5,FALSE)</f>
      </c>
      <c r="AB1735">
        <f>IF(VLOOKUP(G1735,Sku_Consolidated!A2:S957,19,FALSE)="SHOWCASE", VLOOKUP(E1735,Store_Showcase!B2:N144,13, FALSE), IF(VLOOKUP(G1735,Sku_Consolidated!A2:S957,19,FALSE)="VAM",VLOOKUP(E1735,Store_VAM!B2:N273,13, FALSE),VLOOKUP(E1735,Store_SRP!B2:N110,13, FALSE)))</f>
      </c>
      <c r="AC1735">
        <f>IF(IFERROR(AB1735,TRUE)=TRUE, "-","OK")</f>
      </c>
      <c r="AD1735" s="8" t="s">
        <v>39</v>
      </c>
      <c r="AE1735" s="8" t="s">
        <v>39</v>
      </c>
      <c r="AF1735">
        <f>IF(IFERROR(VLOOKUP(E1735,Store_Showcase!B2:H144,{5}, FALSE), TRUE)=TRUE, IF(IFERROR(VLOOKUP(E1735,Store_SRP!B2:H110,{5}, FALSE), TRUE)=TRUE,VLOOKUP(E1735,Store_VAM!B2:H273,{5}, FALSE),VLOOKUP(E1735,Store_SRP!B2:H110,{5}, FALSE)), VLOOKUP(E1735,Store_Showcase!B2:H144,{5}, FALSE))</f>
      </c>
      <c r="AG1735">
        <f>IF(IFERROR(VLOOKUP(E1735,Store_Showcase!B2:H144,{6}, FALSE), TRUE)=TRUE, IF(IFERROR(VLOOKUP(E1735,Store_SRP!B2:H110,{6}, FALSE), TRUE)=TRUE,VLOOKUP(E1735,Store_VAM!B2:H273,{6}, FALSE),VLOOKUP(E1735,Store_SRP!B2:H110,{6}, FALSE)), VLOOKUP(E1735,Store_Showcase!B2:H144,{6}, FALSE))</f>
      </c>
      <c r="AH1735">
        <f>VLOOKUP(G1735,Sku_Consolidated!A2:R957,18,FALSE)</f>
      </c>
      <c r="AI1735">
        <f>VLOOKUP(G1735,Sku_Consolidated!A2:S957,19,FALSE)</f>
      </c>
      <c r="AJ1735">
        <f>VLOOKUP(G1735,Sku_Consolidated!A2:T957,20,FALSE)</f>
      </c>
    </row>
    <row r="1736" spans="1:36" x14ac:dyDescent="0.25">
      <c r="A1736">
        <v>2024</v>
      </c>
      <c r="B1736" t="s">
        <v>31</v>
      </c>
      <c r="C1736" t="s">
        <v>32</v>
      </c>
      <c r="D1736" t="s">
        <v>33</v>
      </c>
      <c r="E1736">
        <v>253</v>
      </c>
      <c r="F1736">
        <f>IF(IFERROR(VLOOKUP(E1736,Store_Showcase!B2:H144,{2}, FALSE), TRUE)=TRUE, IF(IFERROR(VLOOKUP(E1736,Store_SRP!B2:H110,{2}, FALSE), TRUE)=TRUE,VLOOKUP(E1736,Store_VAM!B2:H273,{2}, FALSE),VLOOKUP(E1736,Store_SRP!B2:H110,{2}, FALSE)), VLOOKUP(E1736,Store_Showcase!B2:H144,{2}, FALSE))</f>
      </c>
      <c r="G1736">
        <v>657358</v>
      </c>
      <c r="H1736" t="s">
        <v>3328</v>
      </c>
      <c r="I1736" s="8" t="s">
        <v>39</v>
      </c>
      <c r="J1736" t="s">
        <v>12</v>
      </c>
      <c r="K1736" s="8">
        <f>IF(J1736="PCK", I1736, 0)</f>
      </c>
      <c r="L1736" s="8">
        <f>IF(J1736="KLS", I1736, IF(J1736="PCK", I1736*VLOOKUP(G1736,Sku_Consolidated!A2:U957,21, FALSE),I1736*VLOOKUP(G1736,Sku_Consolidated!A2:U957,21, FALSE)))</f>
      </c>
      <c r="M1736" s="8">
        <f>IF(J1736="PCS", I1736, 0)</f>
      </c>
      <c r="N1736" s="8" t="s">
        <v>39</v>
      </c>
      <c r="O1736" s="8">
        <f>N1736 * VLOOKUP(E1736&amp;VLOOKUP(G1736,Sku_Consolidated!A2:Q957,17,FALSE),Sku_CommRate!A2:E1002, 5, FALSE)</f>
      </c>
      <c r="P1736" s="8">
        <f>N1736 - O1736</f>
      </c>
      <c r="Q1736">
        <f>VLOOKUP(G1736,Sku_Consolidated!A2:G957,7, FALSE)</f>
      </c>
      <c r="R1736">
        <f>IF(IFERROR(VLOOKUP(E1736,Store_Showcase!B2:H144,7, FALSE), TRUE)=TRUE, IF(IFERROR(VLOOKUP(E1736,Store_SRP!B2:H110,7, FALSE), TRUE)=TRUE,VLOOKUP(E1736,Store_VAM!B2:H273,7, FALSE),VLOOKUP(E1736,Store_SRP!B2:H110,7, FALSE)), VLOOKUP(E1736,Store_Showcase!B2:H144,7, FALSE))</f>
      </c>
      <c r="S1736">
        <f>IF(IFERROR(VLOOKUP(E1736,Store_Showcase!B2:I144,8, FALSE), TRUE)=TRUE, IF(IFERROR(VLOOKUP(E1736,Store_SRP!B2:I110,8, FALSE), TRUE)=TRUE,VLOOKUP(E1736,Store_VAM!B2:I273,8, FALSE),VLOOKUP(E1736,Store_SRP!B2:I110,8, FALSE)), VLOOKUP(E1736,Store_Showcase!B2:I144,8, FALSE))</f>
      </c>
      <c r="T1736">
        <f>VLOOKUP(G1736,Sku_Consolidated!A2:R957,18,FALSE)</f>
      </c>
      <c r="U1736">
        <v>4806532531595</v>
      </c>
      <c r="V1736">
        <f>IF(VLOOKUP(G1736,Sku_Consolidated!A2:S957,19,FALSE)="SHOWCASE", VLOOKUP(E1736,Store_Showcase!B2:L144,11, FALSE), IF(VLOOKUP(G1736,Sku_Consolidated!A2:S957,19,FALSE)="VAM",VLOOKUP(E1736,Store_VAM!B2:L273,11, FALSE),VLOOKUP(E1736,Store_SRP!B2:L110,11, FALSE)))</f>
      </c>
      <c r="W1736">
        <f>VLOOKUP(G1736,Sku_Consolidated!A2:W957,11,FALSE)</f>
      </c>
      <c r="X1736">
        <f>VLOOKUP(G1736,Sku_Consolidated!A2:H957,8,FALSE)</f>
      </c>
      <c r="Y1736">
        <f>VLOOKUP(G1736,Sku_Consolidated!A2:I957,9,FALSE)</f>
      </c>
      <c r="Z1736" t="s">
        <v>38</v>
      </c>
      <c r="AA1736">
        <f>VLOOKUP(G1736,Sku_Consolidated!A2:E957,5,FALSE)</f>
      </c>
      <c r="AB1736">
        <f>IF(VLOOKUP(G1736,Sku_Consolidated!A2:S957,19,FALSE)="SHOWCASE", VLOOKUP(E1736,Store_Showcase!B2:N144,13, FALSE), IF(VLOOKUP(G1736,Sku_Consolidated!A2:S957,19,FALSE)="VAM",VLOOKUP(E1736,Store_VAM!B2:N273,13, FALSE),VLOOKUP(E1736,Store_SRP!B2:N110,13, FALSE)))</f>
      </c>
      <c r="AC1736">
        <f>IF(IFERROR(AB1736,TRUE)=TRUE, "-","OK")</f>
      </c>
      <c r="AD1736" s="8" t="s">
        <v>39</v>
      </c>
      <c r="AE1736" s="8" t="s">
        <v>39</v>
      </c>
      <c r="AF1736">
        <f>IF(IFERROR(VLOOKUP(E1736,Store_Showcase!B2:H144,{5}, FALSE), TRUE)=TRUE, IF(IFERROR(VLOOKUP(E1736,Store_SRP!B2:H110,{5}, FALSE), TRUE)=TRUE,VLOOKUP(E1736,Store_VAM!B2:H273,{5}, FALSE),VLOOKUP(E1736,Store_SRP!B2:H110,{5}, FALSE)), VLOOKUP(E1736,Store_Showcase!B2:H144,{5}, FALSE))</f>
      </c>
      <c r="AG1736">
        <f>IF(IFERROR(VLOOKUP(E1736,Store_Showcase!B2:H144,{6}, FALSE), TRUE)=TRUE, IF(IFERROR(VLOOKUP(E1736,Store_SRP!B2:H110,{6}, FALSE), TRUE)=TRUE,VLOOKUP(E1736,Store_VAM!B2:H273,{6}, FALSE),VLOOKUP(E1736,Store_SRP!B2:H110,{6}, FALSE)), VLOOKUP(E1736,Store_Showcase!B2:H144,{6}, FALSE))</f>
      </c>
      <c r="AH1736">
        <f>VLOOKUP(G1736,Sku_Consolidated!A2:R957,18,FALSE)</f>
      </c>
      <c r="AI1736">
        <f>VLOOKUP(G1736,Sku_Consolidated!A2:S957,19,FALSE)</f>
      </c>
      <c r="AJ1736">
        <f>VLOOKUP(G1736,Sku_Consolidated!A2:T957,20,FALSE)</f>
      </c>
    </row>
    <row r="1737" spans="1:36" x14ac:dyDescent="0.25">
      <c r="A1737">
        <v>2024</v>
      </c>
      <c r="B1737" t="s">
        <v>31</v>
      </c>
      <c r="C1737" t="s">
        <v>32</v>
      </c>
      <c r="D1737" t="s">
        <v>33</v>
      </c>
      <c r="E1737">
        <v>468</v>
      </c>
      <c r="F1737">
        <f>IF(IFERROR(VLOOKUP(E1737,Store_Showcase!B2:H144,{2}, FALSE), TRUE)=TRUE, IF(IFERROR(VLOOKUP(E1737,Store_SRP!B2:H110,{2}, FALSE), TRUE)=TRUE,VLOOKUP(E1737,Store_VAM!B2:H273,{2}, FALSE),VLOOKUP(E1737,Store_SRP!B2:H110,{2}, FALSE)), VLOOKUP(E1737,Store_Showcase!B2:H144,{2}, FALSE))</f>
      </c>
      <c r="G1737">
        <v>693146</v>
      </c>
      <c r="H1737" t="s">
        <v>3329</v>
      </c>
      <c r="I1737" s="8" t="s">
        <v>39</v>
      </c>
      <c r="J1737" t="s">
        <v>36</v>
      </c>
      <c r="K1737" s="8">
        <f>IF(J1737="PCK", I1737, 0)</f>
      </c>
      <c r="L1737" s="8">
        <f>IF(J1737="KLS", I1737, IF(J1737="PCK", I1737*VLOOKUP(G1737,Sku_Consolidated!A2:U957,21, FALSE),I1737*VLOOKUP(G1737,Sku_Consolidated!A2:U957,21, FALSE)))</f>
      </c>
      <c r="M1737" s="8">
        <f>IF(J1737="PCS", I1737, 0)</f>
      </c>
      <c r="N1737" s="8" t="s">
        <v>39</v>
      </c>
      <c r="O1737" s="8">
        <f>N1737 * VLOOKUP(E1737&amp;VLOOKUP(G1737,Sku_Consolidated!A2:Q957,17,FALSE),Sku_CommRate!A2:E1002, 5, FALSE)</f>
      </c>
      <c r="P1737" s="8">
        <f>N1737 - O1737</f>
      </c>
      <c r="Q1737">
        <f>VLOOKUP(G1737,Sku_Consolidated!A2:G957,7, FALSE)</f>
      </c>
      <c r="R1737">
        <f>IF(IFERROR(VLOOKUP(E1737,Store_Showcase!B2:H144,7, FALSE), TRUE)=TRUE, IF(IFERROR(VLOOKUP(E1737,Store_SRP!B2:H110,7, FALSE), TRUE)=TRUE,VLOOKUP(E1737,Store_VAM!B2:H273,7, FALSE),VLOOKUP(E1737,Store_SRP!B2:H110,7, FALSE)), VLOOKUP(E1737,Store_Showcase!B2:H144,7, FALSE))</f>
      </c>
      <c r="S1737">
        <f>IF(IFERROR(VLOOKUP(E1737,Store_Showcase!B2:I144,8, FALSE), TRUE)=TRUE, IF(IFERROR(VLOOKUP(E1737,Store_SRP!B2:I110,8, FALSE), TRUE)=TRUE,VLOOKUP(E1737,Store_VAM!B2:I273,8, FALSE),VLOOKUP(E1737,Store_SRP!B2:I110,8, FALSE)), VLOOKUP(E1737,Store_Showcase!B2:I144,8, FALSE))</f>
      </c>
      <c r="T1737">
        <f>VLOOKUP(G1737,Sku_Consolidated!A2:R957,18,FALSE)</f>
      </c>
      <c r="U1737">
        <v>13690</v>
      </c>
      <c r="V1737">
        <f>IF(VLOOKUP(G1737,Sku_Consolidated!A2:S957,19,FALSE)="SHOWCASE", VLOOKUP(E1737,Store_Showcase!B2:L144,11, FALSE), IF(VLOOKUP(G1737,Sku_Consolidated!A2:S957,19,FALSE)="VAM",VLOOKUP(E1737,Store_VAM!B2:L273,11, FALSE),VLOOKUP(E1737,Store_SRP!B2:L110,11, FALSE)))</f>
      </c>
      <c r="W1737">
        <f>VLOOKUP(G1737,Sku_Consolidated!A2:W957,11,FALSE)</f>
      </c>
      <c r="X1737">
        <f>VLOOKUP(G1737,Sku_Consolidated!A2:H957,8,FALSE)</f>
      </c>
      <c r="Y1737">
        <f>VLOOKUP(G1737,Sku_Consolidated!A2:I957,9,FALSE)</f>
      </c>
      <c r="Z1737" t="s">
        <v>38</v>
      </c>
      <c r="AA1737">
        <f>VLOOKUP(G1737,Sku_Consolidated!A2:E957,5,FALSE)</f>
      </c>
      <c r="AB1737">
        <f>IF(VLOOKUP(G1737,Sku_Consolidated!A2:S957,19,FALSE)="SHOWCASE", VLOOKUP(E1737,Store_Showcase!B2:N144,13, FALSE), IF(VLOOKUP(G1737,Sku_Consolidated!A2:S957,19,FALSE)="VAM",VLOOKUP(E1737,Store_VAM!B2:N273,13, FALSE),VLOOKUP(E1737,Store_SRP!B2:N110,13, FALSE)))</f>
      </c>
      <c r="AC1737">
        <f>IF(IFERROR(AB1737,TRUE)=TRUE, "-","OK")</f>
      </c>
      <c r="AD1737" s="8" t="s">
        <v>39</v>
      </c>
      <c r="AE1737" s="8" t="s">
        <v>39</v>
      </c>
      <c r="AF1737">
        <f>IF(IFERROR(VLOOKUP(E1737,Store_Showcase!B2:H144,{5}, FALSE), TRUE)=TRUE, IF(IFERROR(VLOOKUP(E1737,Store_SRP!B2:H110,{5}, FALSE), TRUE)=TRUE,VLOOKUP(E1737,Store_VAM!B2:H273,{5}, FALSE),VLOOKUP(E1737,Store_SRP!B2:H110,{5}, FALSE)), VLOOKUP(E1737,Store_Showcase!B2:H144,{5}, FALSE))</f>
      </c>
      <c r="AG1737">
        <f>IF(IFERROR(VLOOKUP(E1737,Store_Showcase!B2:H144,{6}, FALSE), TRUE)=TRUE, IF(IFERROR(VLOOKUP(E1737,Store_SRP!B2:H110,{6}, FALSE), TRUE)=TRUE,VLOOKUP(E1737,Store_VAM!B2:H273,{6}, FALSE),VLOOKUP(E1737,Store_SRP!B2:H110,{6}, FALSE)), VLOOKUP(E1737,Store_Showcase!B2:H144,{6}, FALSE))</f>
      </c>
      <c r="AH1737">
        <f>VLOOKUP(G1737,Sku_Consolidated!A2:R957,18,FALSE)</f>
      </c>
      <c r="AI1737">
        <f>VLOOKUP(G1737,Sku_Consolidated!A2:S957,19,FALSE)</f>
      </c>
      <c r="AJ1737">
        <f>VLOOKUP(G1737,Sku_Consolidated!A2:T957,20,FALSE)</f>
      </c>
    </row>
    <row r="1738" spans="1:36" x14ac:dyDescent="0.25">
      <c r="A1738">
        <v>2024</v>
      </c>
      <c r="B1738" t="s">
        <v>31</v>
      </c>
      <c r="C1738" t="s">
        <v>32</v>
      </c>
      <c r="D1738" t="s">
        <v>33</v>
      </c>
      <c r="E1738">
        <v>253</v>
      </c>
      <c r="F1738">
        <f>IF(IFERROR(VLOOKUP(E1738,Store_Showcase!B2:H144,{2}, FALSE), TRUE)=TRUE, IF(IFERROR(VLOOKUP(E1738,Store_SRP!B2:H110,{2}, FALSE), TRUE)=TRUE,VLOOKUP(E1738,Store_VAM!B2:H273,{2}, FALSE),VLOOKUP(E1738,Store_SRP!B2:H110,{2}, FALSE)), VLOOKUP(E1738,Store_Showcase!B2:H144,{2}, FALSE))</f>
      </c>
      <c r="G1738">
        <v>659449</v>
      </c>
      <c r="H1738" t="s">
        <v>3330</v>
      </c>
      <c r="I1738" s="8" t="s">
        <v>39</v>
      </c>
      <c r="J1738" t="s">
        <v>36</v>
      </c>
      <c r="K1738" s="8">
        <f>IF(J1738="PCK", I1738, 0)</f>
      </c>
      <c r="L1738" s="8">
        <f>IF(J1738="KLS", I1738, IF(J1738="PCK", I1738*VLOOKUP(G1738,Sku_Consolidated!A2:U957,21, FALSE),I1738*VLOOKUP(G1738,Sku_Consolidated!A2:U957,21, FALSE)))</f>
      </c>
      <c r="M1738" s="8">
        <f>IF(J1738="PCS", I1738, 0)</f>
      </c>
      <c r="N1738" s="8" t="s">
        <v>39</v>
      </c>
      <c r="O1738" s="8">
        <f>N1738 * VLOOKUP(E1738&amp;VLOOKUP(G1738,Sku_Consolidated!A2:Q957,17,FALSE),Sku_CommRate!A2:E1002, 5, FALSE)</f>
      </c>
      <c r="P1738" s="8">
        <f>N1738 - O1738</f>
      </c>
      <c r="Q1738">
        <f>VLOOKUP(G1738,Sku_Consolidated!A2:G957,7, FALSE)</f>
      </c>
      <c r="R1738">
        <f>IF(IFERROR(VLOOKUP(E1738,Store_Showcase!B2:H144,7, FALSE), TRUE)=TRUE, IF(IFERROR(VLOOKUP(E1738,Store_SRP!B2:H110,7, FALSE), TRUE)=TRUE,VLOOKUP(E1738,Store_VAM!B2:H273,7, FALSE),VLOOKUP(E1738,Store_SRP!B2:H110,7, FALSE)), VLOOKUP(E1738,Store_Showcase!B2:H144,7, FALSE))</f>
      </c>
      <c r="S1738">
        <f>IF(IFERROR(VLOOKUP(E1738,Store_Showcase!B2:I144,8, FALSE), TRUE)=TRUE, IF(IFERROR(VLOOKUP(E1738,Store_SRP!B2:I110,8, FALSE), TRUE)=TRUE,VLOOKUP(E1738,Store_VAM!B2:I273,8, FALSE),VLOOKUP(E1738,Store_SRP!B2:I110,8, FALSE)), VLOOKUP(E1738,Store_Showcase!B2:I144,8, FALSE))</f>
      </c>
      <c r="T1738">
        <f>VLOOKUP(G1738,Sku_Consolidated!A2:R957,18,FALSE)</f>
      </c>
      <c r="U1738">
        <v>7353</v>
      </c>
      <c r="V1738">
        <f>IF(VLOOKUP(G1738,Sku_Consolidated!A2:S957,19,FALSE)="SHOWCASE", VLOOKUP(E1738,Store_Showcase!B2:L144,11, FALSE), IF(VLOOKUP(G1738,Sku_Consolidated!A2:S957,19,FALSE)="VAM",VLOOKUP(E1738,Store_VAM!B2:L273,11, FALSE),VLOOKUP(E1738,Store_SRP!B2:L110,11, FALSE)))</f>
      </c>
      <c r="W1738">
        <f>VLOOKUP(G1738,Sku_Consolidated!A2:W957,11,FALSE)</f>
      </c>
      <c r="X1738">
        <f>VLOOKUP(G1738,Sku_Consolidated!A2:H957,8,FALSE)</f>
      </c>
      <c r="Y1738">
        <f>VLOOKUP(G1738,Sku_Consolidated!A2:I957,9,FALSE)</f>
      </c>
      <c r="Z1738" t="s">
        <v>38</v>
      </c>
      <c r="AA1738">
        <f>VLOOKUP(G1738,Sku_Consolidated!A2:E957,5,FALSE)</f>
      </c>
      <c r="AB1738">
        <f>IF(VLOOKUP(G1738,Sku_Consolidated!A2:S957,19,FALSE)="SHOWCASE", VLOOKUP(E1738,Store_Showcase!B2:N144,13, FALSE), IF(VLOOKUP(G1738,Sku_Consolidated!A2:S957,19,FALSE)="VAM",VLOOKUP(E1738,Store_VAM!B2:N273,13, FALSE),VLOOKUP(E1738,Store_SRP!B2:N110,13, FALSE)))</f>
      </c>
      <c r="AC1738">
        <f>IF(IFERROR(AB1738,TRUE)=TRUE, "-","OK")</f>
      </c>
      <c r="AD1738" s="8" t="s">
        <v>39</v>
      </c>
      <c r="AE1738" s="8" t="s">
        <v>39</v>
      </c>
      <c r="AF1738">
        <f>IF(IFERROR(VLOOKUP(E1738,Store_Showcase!B2:H144,{5}, FALSE), TRUE)=TRUE, IF(IFERROR(VLOOKUP(E1738,Store_SRP!B2:H110,{5}, FALSE), TRUE)=TRUE,VLOOKUP(E1738,Store_VAM!B2:H273,{5}, FALSE),VLOOKUP(E1738,Store_SRP!B2:H110,{5}, FALSE)), VLOOKUP(E1738,Store_Showcase!B2:H144,{5}, FALSE))</f>
      </c>
      <c r="AG1738">
        <f>IF(IFERROR(VLOOKUP(E1738,Store_Showcase!B2:H144,{6}, FALSE), TRUE)=TRUE, IF(IFERROR(VLOOKUP(E1738,Store_SRP!B2:H110,{6}, FALSE), TRUE)=TRUE,VLOOKUP(E1738,Store_VAM!B2:H273,{6}, FALSE),VLOOKUP(E1738,Store_SRP!B2:H110,{6}, FALSE)), VLOOKUP(E1738,Store_Showcase!B2:H144,{6}, FALSE))</f>
      </c>
      <c r="AH1738">
        <f>VLOOKUP(G1738,Sku_Consolidated!A2:R957,18,FALSE)</f>
      </c>
      <c r="AI1738">
        <f>VLOOKUP(G1738,Sku_Consolidated!A2:S957,19,FALSE)</f>
      </c>
      <c r="AJ1738">
        <f>VLOOKUP(G1738,Sku_Consolidated!A2:T957,20,FALSE)</f>
      </c>
    </row>
    <row r="1739" spans="1:36" x14ac:dyDescent="0.25">
      <c r="A1739">
        <v>2024</v>
      </c>
      <c r="B1739" t="s">
        <v>31</v>
      </c>
      <c r="C1739" t="s">
        <v>32</v>
      </c>
      <c r="D1739" t="s">
        <v>33</v>
      </c>
      <c r="E1739">
        <v>468</v>
      </c>
      <c r="F1739">
        <f>IF(IFERROR(VLOOKUP(E1739,Store_Showcase!B2:H144,{2}, FALSE), TRUE)=TRUE, IF(IFERROR(VLOOKUP(E1739,Store_SRP!B2:H110,{2}, FALSE), TRUE)=TRUE,VLOOKUP(E1739,Store_VAM!B2:H273,{2}, FALSE),VLOOKUP(E1739,Store_SRP!B2:H110,{2}, FALSE)), VLOOKUP(E1739,Store_Showcase!B2:H144,{2}, FALSE))</f>
      </c>
      <c r="G1739">
        <v>655706</v>
      </c>
      <c r="H1739" t="s">
        <v>1159</v>
      </c>
      <c r="I1739" s="8" t="s">
        <v>39</v>
      </c>
      <c r="J1739" t="s">
        <v>36</v>
      </c>
      <c r="K1739" s="8">
        <f>IF(J1739="PCK", I1739, 0)</f>
      </c>
      <c r="L1739" s="8">
        <f>IF(J1739="KLS", I1739, IF(J1739="PCK", I1739*VLOOKUP(G1739,Sku_Consolidated!A2:U957,21, FALSE),I1739*VLOOKUP(G1739,Sku_Consolidated!A2:U957,21, FALSE)))</f>
      </c>
      <c r="M1739" s="8">
        <f>IF(J1739="PCS", I1739, 0)</f>
      </c>
      <c r="N1739" s="8" t="s">
        <v>39</v>
      </c>
      <c r="O1739" s="8">
        <f>N1739 * VLOOKUP(E1739&amp;VLOOKUP(G1739,Sku_Consolidated!A2:Q957,17,FALSE),Sku_CommRate!A2:E1002, 5, FALSE)</f>
      </c>
      <c r="P1739" s="8">
        <f>N1739 - O1739</f>
      </c>
      <c r="Q1739">
        <f>VLOOKUP(G1739,Sku_Consolidated!A2:G957,7, FALSE)</f>
      </c>
      <c r="R1739">
        <f>IF(IFERROR(VLOOKUP(E1739,Store_Showcase!B2:H144,7, FALSE), TRUE)=TRUE, IF(IFERROR(VLOOKUP(E1739,Store_SRP!B2:H110,7, FALSE), TRUE)=TRUE,VLOOKUP(E1739,Store_VAM!B2:H273,7, FALSE),VLOOKUP(E1739,Store_SRP!B2:H110,7, FALSE)), VLOOKUP(E1739,Store_Showcase!B2:H144,7, FALSE))</f>
      </c>
      <c r="S1739">
        <f>IF(IFERROR(VLOOKUP(E1739,Store_Showcase!B2:I144,8, FALSE), TRUE)=TRUE, IF(IFERROR(VLOOKUP(E1739,Store_SRP!B2:I110,8, FALSE), TRUE)=TRUE,VLOOKUP(E1739,Store_VAM!B2:I273,8, FALSE),VLOOKUP(E1739,Store_SRP!B2:I110,8, FALSE)), VLOOKUP(E1739,Store_Showcase!B2:I144,8, FALSE))</f>
      </c>
      <c r="T1739">
        <f>VLOOKUP(G1739,Sku_Consolidated!A2:R957,18,FALSE)</f>
      </c>
      <c r="U1739">
        <v>6434</v>
      </c>
      <c r="V1739">
        <f>IF(VLOOKUP(G1739,Sku_Consolidated!A2:S957,19,FALSE)="SHOWCASE", VLOOKUP(E1739,Store_Showcase!B2:L144,11, FALSE), IF(VLOOKUP(G1739,Sku_Consolidated!A2:S957,19,FALSE)="VAM",VLOOKUP(E1739,Store_VAM!B2:L273,11, FALSE),VLOOKUP(E1739,Store_SRP!B2:L110,11, FALSE)))</f>
      </c>
      <c r="W1739">
        <f>VLOOKUP(G1739,Sku_Consolidated!A2:W957,11,FALSE)</f>
      </c>
      <c r="X1739">
        <f>VLOOKUP(G1739,Sku_Consolidated!A2:H957,8,FALSE)</f>
      </c>
      <c r="Y1739">
        <f>VLOOKUP(G1739,Sku_Consolidated!A2:I957,9,FALSE)</f>
      </c>
      <c r="Z1739" t="s">
        <v>38</v>
      </c>
      <c r="AA1739">
        <f>VLOOKUP(G1739,Sku_Consolidated!A2:E957,5,FALSE)</f>
      </c>
      <c r="AB1739">
        <f>IF(VLOOKUP(G1739,Sku_Consolidated!A2:S957,19,FALSE)="SHOWCASE", VLOOKUP(E1739,Store_Showcase!B2:N144,13, FALSE), IF(VLOOKUP(G1739,Sku_Consolidated!A2:S957,19,FALSE)="VAM",VLOOKUP(E1739,Store_VAM!B2:N273,13, FALSE),VLOOKUP(E1739,Store_SRP!B2:N110,13, FALSE)))</f>
      </c>
      <c r="AC1739">
        <f>IF(IFERROR(AB1739,TRUE)=TRUE, "-","OK")</f>
      </c>
      <c r="AD1739" s="8" t="s">
        <v>39</v>
      </c>
      <c r="AE1739" s="8" t="s">
        <v>39</v>
      </c>
      <c r="AF1739">
        <f>IF(IFERROR(VLOOKUP(E1739,Store_Showcase!B2:H144,{5}, FALSE), TRUE)=TRUE, IF(IFERROR(VLOOKUP(E1739,Store_SRP!B2:H110,{5}, FALSE), TRUE)=TRUE,VLOOKUP(E1739,Store_VAM!B2:H273,{5}, FALSE),VLOOKUP(E1739,Store_SRP!B2:H110,{5}, FALSE)), VLOOKUP(E1739,Store_Showcase!B2:H144,{5}, FALSE))</f>
      </c>
      <c r="AG1739">
        <f>IF(IFERROR(VLOOKUP(E1739,Store_Showcase!B2:H144,{6}, FALSE), TRUE)=TRUE, IF(IFERROR(VLOOKUP(E1739,Store_SRP!B2:H110,{6}, FALSE), TRUE)=TRUE,VLOOKUP(E1739,Store_VAM!B2:H273,{6}, FALSE),VLOOKUP(E1739,Store_SRP!B2:H110,{6}, FALSE)), VLOOKUP(E1739,Store_Showcase!B2:H144,{6}, FALSE))</f>
      </c>
      <c r="AH1739">
        <f>VLOOKUP(G1739,Sku_Consolidated!A2:R957,18,FALSE)</f>
      </c>
      <c r="AI1739">
        <f>VLOOKUP(G1739,Sku_Consolidated!A2:S957,19,FALSE)</f>
      </c>
      <c r="AJ1739">
        <f>VLOOKUP(G1739,Sku_Consolidated!A2:T957,20,FALSE)</f>
      </c>
    </row>
    <row r="1740" spans="1:36" x14ac:dyDescent="0.25">
      <c r="A1740">
        <v>2024</v>
      </c>
      <c r="B1740" t="s">
        <v>31</v>
      </c>
      <c r="C1740" t="s">
        <v>32</v>
      </c>
      <c r="D1740" t="s">
        <v>33</v>
      </c>
      <c r="E1740">
        <v>253</v>
      </c>
      <c r="F1740">
        <f>IF(IFERROR(VLOOKUP(E1740,Store_Showcase!B2:H144,{2}, FALSE), TRUE)=TRUE, IF(IFERROR(VLOOKUP(E1740,Store_SRP!B2:H110,{2}, FALSE), TRUE)=TRUE,VLOOKUP(E1740,Store_VAM!B2:H273,{2}, FALSE),VLOOKUP(E1740,Store_SRP!B2:H110,{2}, FALSE)), VLOOKUP(E1740,Store_Showcase!B2:H144,{2}, FALSE))</f>
      </c>
      <c r="G1740">
        <v>655307</v>
      </c>
      <c r="H1740" t="s">
        <v>389</v>
      </c>
      <c r="I1740" s="8" t="s">
        <v>39</v>
      </c>
      <c r="J1740" t="s">
        <v>36</v>
      </c>
      <c r="K1740" s="8">
        <f>IF(J1740="PCK", I1740, 0)</f>
      </c>
      <c r="L1740" s="8">
        <f>IF(J1740="KLS", I1740, IF(J1740="PCK", I1740*VLOOKUP(G1740,Sku_Consolidated!A2:U957,21, FALSE),I1740*VLOOKUP(G1740,Sku_Consolidated!A2:U957,21, FALSE)))</f>
      </c>
      <c r="M1740" s="8">
        <f>IF(J1740="PCS", I1740, 0)</f>
      </c>
      <c r="N1740" s="8" t="s">
        <v>39</v>
      </c>
      <c r="O1740" s="8">
        <f>N1740 * VLOOKUP(E1740&amp;VLOOKUP(G1740,Sku_Consolidated!A2:Q957,17,FALSE),Sku_CommRate!A2:E1002, 5, FALSE)</f>
      </c>
      <c r="P1740" s="8">
        <f>N1740 - O1740</f>
      </c>
      <c r="Q1740">
        <f>VLOOKUP(G1740,Sku_Consolidated!A2:G957,7, FALSE)</f>
      </c>
      <c r="R1740">
        <f>IF(IFERROR(VLOOKUP(E1740,Store_Showcase!B2:H144,7, FALSE), TRUE)=TRUE, IF(IFERROR(VLOOKUP(E1740,Store_SRP!B2:H110,7, FALSE), TRUE)=TRUE,VLOOKUP(E1740,Store_VAM!B2:H273,7, FALSE),VLOOKUP(E1740,Store_SRP!B2:H110,7, FALSE)), VLOOKUP(E1740,Store_Showcase!B2:H144,7, FALSE))</f>
      </c>
      <c r="S1740">
        <f>IF(IFERROR(VLOOKUP(E1740,Store_Showcase!B2:I144,8, FALSE), TRUE)=TRUE, IF(IFERROR(VLOOKUP(E1740,Store_SRP!B2:I110,8, FALSE), TRUE)=TRUE,VLOOKUP(E1740,Store_VAM!B2:I273,8, FALSE),VLOOKUP(E1740,Store_SRP!B2:I110,8, FALSE)), VLOOKUP(E1740,Store_Showcase!B2:I144,8, FALSE))</f>
      </c>
      <c r="T1740">
        <f>VLOOKUP(G1740,Sku_Consolidated!A2:R957,18,FALSE)</f>
      </c>
      <c r="U1740">
        <v>6234</v>
      </c>
      <c r="V1740">
        <f>IF(VLOOKUP(G1740,Sku_Consolidated!A2:S957,19,FALSE)="SHOWCASE", VLOOKUP(E1740,Store_Showcase!B2:L144,11, FALSE), IF(VLOOKUP(G1740,Sku_Consolidated!A2:S957,19,FALSE)="VAM",VLOOKUP(E1740,Store_VAM!B2:L273,11, FALSE),VLOOKUP(E1740,Store_SRP!B2:L110,11, FALSE)))</f>
      </c>
      <c r="W1740">
        <f>VLOOKUP(G1740,Sku_Consolidated!A2:W957,11,FALSE)</f>
      </c>
      <c r="X1740">
        <f>VLOOKUP(G1740,Sku_Consolidated!A2:H957,8,FALSE)</f>
      </c>
      <c r="Y1740">
        <f>VLOOKUP(G1740,Sku_Consolidated!A2:I957,9,FALSE)</f>
      </c>
      <c r="Z1740" t="s">
        <v>38</v>
      </c>
      <c r="AA1740">
        <f>VLOOKUP(G1740,Sku_Consolidated!A2:E957,5,FALSE)</f>
      </c>
      <c r="AB1740">
        <f>IF(VLOOKUP(G1740,Sku_Consolidated!A2:S957,19,FALSE)="SHOWCASE", VLOOKUP(E1740,Store_Showcase!B2:N144,13, FALSE), IF(VLOOKUP(G1740,Sku_Consolidated!A2:S957,19,FALSE)="VAM",VLOOKUP(E1740,Store_VAM!B2:N273,13, FALSE),VLOOKUP(E1740,Store_SRP!B2:N110,13, FALSE)))</f>
      </c>
      <c r="AC1740">
        <f>IF(IFERROR(AB1740,TRUE)=TRUE, "-","OK")</f>
      </c>
      <c r="AD1740" s="8" t="s">
        <v>39</v>
      </c>
      <c r="AE1740" s="8" t="s">
        <v>39</v>
      </c>
      <c r="AF1740">
        <f>IF(IFERROR(VLOOKUP(E1740,Store_Showcase!B2:H144,{5}, FALSE), TRUE)=TRUE, IF(IFERROR(VLOOKUP(E1740,Store_SRP!B2:H110,{5}, FALSE), TRUE)=TRUE,VLOOKUP(E1740,Store_VAM!B2:H273,{5}, FALSE),VLOOKUP(E1740,Store_SRP!B2:H110,{5}, FALSE)), VLOOKUP(E1740,Store_Showcase!B2:H144,{5}, FALSE))</f>
      </c>
      <c r="AG1740">
        <f>IF(IFERROR(VLOOKUP(E1740,Store_Showcase!B2:H144,{6}, FALSE), TRUE)=TRUE, IF(IFERROR(VLOOKUP(E1740,Store_SRP!B2:H110,{6}, FALSE), TRUE)=TRUE,VLOOKUP(E1740,Store_VAM!B2:H273,{6}, FALSE),VLOOKUP(E1740,Store_SRP!B2:H110,{6}, FALSE)), VLOOKUP(E1740,Store_Showcase!B2:H144,{6}, FALSE))</f>
      </c>
      <c r="AH1740">
        <f>VLOOKUP(G1740,Sku_Consolidated!A2:R957,18,FALSE)</f>
      </c>
      <c r="AI1740">
        <f>VLOOKUP(G1740,Sku_Consolidated!A2:S957,19,FALSE)</f>
      </c>
      <c r="AJ1740">
        <f>VLOOKUP(G1740,Sku_Consolidated!A2:T957,20,FALSE)</f>
      </c>
    </row>
    <row r="1741" spans="1:36" x14ac:dyDescent="0.25">
      <c r="A1741">
        <v>2024</v>
      </c>
      <c r="B1741" t="s">
        <v>31</v>
      </c>
      <c r="C1741" t="s">
        <v>32</v>
      </c>
      <c r="D1741" t="s">
        <v>33</v>
      </c>
      <c r="E1741">
        <v>263</v>
      </c>
      <c r="F1741">
        <f>IF(IFERROR(VLOOKUP(E1741,Store_Showcase!B2:H144,{2}, FALSE), TRUE)=TRUE, IF(IFERROR(VLOOKUP(E1741,Store_SRP!B2:H110,{2}, FALSE), TRUE)=TRUE,VLOOKUP(E1741,Store_VAM!B2:H273,{2}, FALSE),VLOOKUP(E1741,Store_SRP!B2:H110,{2}, FALSE)), VLOOKUP(E1741,Store_Showcase!B2:H144,{2}, FALSE))</f>
      </c>
      <c r="G1741">
        <v>657358</v>
      </c>
      <c r="H1741" t="s">
        <v>3328</v>
      </c>
      <c r="I1741" s="8" t="s">
        <v>39</v>
      </c>
      <c r="J1741" t="s">
        <v>12</v>
      </c>
      <c r="K1741" s="8">
        <f>IF(J1741="PCK", I1741, 0)</f>
      </c>
      <c r="L1741" s="8">
        <f>IF(J1741="KLS", I1741, IF(J1741="PCK", I1741*VLOOKUP(G1741,Sku_Consolidated!A2:U957,21, FALSE),I1741*VLOOKUP(G1741,Sku_Consolidated!A2:U957,21, FALSE)))</f>
      </c>
      <c r="M1741" s="8">
        <f>IF(J1741="PCS", I1741, 0)</f>
      </c>
      <c r="N1741" s="8" t="s">
        <v>39</v>
      </c>
      <c r="O1741" s="8">
        <f>N1741 * VLOOKUP(E1741&amp;VLOOKUP(G1741,Sku_Consolidated!A2:Q957,17,FALSE),Sku_CommRate!A2:E1002, 5, FALSE)</f>
      </c>
      <c r="P1741" s="8">
        <f>N1741 - O1741</f>
      </c>
      <c r="Q1741">
        <f>VLOOKUP(G1741,Sku_Consolidated!A2:G957,7, FALSE)</f>
      </c>
      <c r="R1741">
        <f>IF(IFERROR(VLOOKUP(E1741,Store_Showcase!B2:H144,7, FALSE), TRUE)=TRUE, IF(IFERROR(VLOOKUP(E1741,Store_SRP!B2:H110,7, FALSE), TRUE)=TRUE,VLOOKUP(E1741,Store_VAM!B2:H273,7, FALSE),VLOOKUP(E1741,Store_SRP!B2:H110,7, FALSE)), VLOOKUP(E1741,Store_Showcase!B2:H144,7, FALSE))</f>
      </c>
      <c r="S1741">
        <f>IF(IFERROR(VLOOKUP(E1741,Store_Showcase!B2:I144,8, FALSE), TRUE)=TRUE, IF(IFERROR(VLOOKUP(E1741,Store_SRP!B2:I110,8, FALSE), TRUE)=TRUE,VLOOKUP(E1741,Store_VAM!B2:I273,8, FALSE),VLOOKUP(E1741,Store_SRP!B2:I110,8, FALSE)), VLOOKUP(E1741,Store_Showcase!B2:I144,8, FALSE))</f>
      </c>
      <c r="T1741">
        <f>VLOOKUP(G1741,Sku_Consolidated!A2:R957,18,FALSE)</f>
      </c>
      <c r="U1741">
        <v>4806532531595</v>
      </c>
      <c r="V1741">
        <f>IF(VLOOKUP(G1741,Sku_Consolidated!A2:S957,19,FALSE)="SHOWCASE", VLOOKUP(E1741,Store_Showcase!B2:L144,11, FALSE), IF(VLOOKUP(G1741,Sku_Consolidated!A2:S957,19,FALSE)="VAM",VLOOKUP(E1741,Store_VAM!B2:L273,11, FALSE),VLOOKUP(E1741,Store_SRP!B2:L110,11, FALSE)))</f>
      </c>
      <c r="W1741">
        <f>VLOOKUP(G1741,Sku_Consolidated!A2:W957,11,FALSE)</f>
      </c>
      <c r="X1741">
        <f>VLOOKUP(G1741,Sku_Consolidated!A2:H957,8,FALSE)</f>
      </c>
      <c r="Y1741">
        <f>VLOOKUP(G1741,Sku_Consolidated!A2:I957,9,FALSE)</f>
      </c>
      <c r="Z1741" t="s">
        <v>38</v>
      </c>
      <c r="AA1741">
        <f>VLOOKUP(G1741,Sku_Consolidated!A2:E957,5,FALSE)</f>
      </c>
      <c r="AB1741">
        <f>IF(VLOOKUP(G1741,Sku_Consolidated!A2:S957,19,FALSE)="SHOWCASE", VLOOKUP(E1741,Store_Showcase!B2:N144,13, FALSE), IF(VLOOKUP(G1741,Sku_Consolidated!A2:S957,19,FALSE)="VAM",VLOOKUP(E1741,Store_VAM!B2:N273,13, FALSE),VLOOKUP(E1741,Store_SRP!B2:N110,13, FALSE)))</f>
      </c>
      <c r="AC1741">
        <f>IF(IFERROR(AB1741,TRUE)=TRUE, "-","OK")</f>
      </c>
      <c r="AD1741" s="8" t="s">
        <v>39</v>
      </c>
      <c r="AE1741" s="8" t="s">
        <v>39</v>
      </c>
      <c r="AF1741">
        <f>IF(IFERROR(VLOOKUP(E1741,Store_Showcase!B2:H144,{5}, FALSE), TRUE)=TRUE, IF(IFERROR(VLOOKUP(E1741,Store_SRP!B2:H110,{5}, FALSE), TRUE)=TRUE,VLOOKUP(E1741,Store_VAM!B2:H273,{5}, FALSE),VLOOKUP(E1741,Store_SRP!B2:H110,{5}, FALSE)), VLOOKUP(E1741,Store_Showcase!B2:H144,{5}, FALSE))</f>
      </c>
      <c r="AG1741">
        <f>IF(IFERROR(VLOOKUP(E1741,Store_Showcase!B2:H144,{6}, FALSE), TRUE)=TRUE, IF(IFERROR(VLOOKUP(E1741,Store_SRP!B2:H110,{6}, FALSE), TRUE)=TRUE,VLOOKUP(E1741,Store_VAM!B2:H273,{6}, FALSE),VLOOKUP(E1741,Store_SRP!B2:H110,{6}, FALSE)), VLOOKUP(E1741,Store_Showcase!B2:H144,{6}, FALSE))</f>
      </c>
      <c r="AH1741">
        <f>VLOOKUP(G1741,Sku_Consolidated!A2:R957,18,FALSE)</f>
      </c>
      <c r="AI1741">
        <f>VLOOKUP(G1741,Sku_Consolidated!A2:S957,19,FALSE)</f>
      </c>
      <c r="AJ1741">
        <f>VLOOKUP(G1741,Sku_Consolidated!A2:T957,20,FALSE)</f>
      </c>
    </row>
    <row r="1742" spans="1:36" x14ac:dyDescent="0.25">
      <c r="A1742">
        <v>2024</v>
      </c>
      <c r="B1742" t="s">
        <v>31</v>
      </c>
      <c r="C1742" t="s">
        <v>32</v>
      </c>
      <c r="D1742" t="s">
        <v>33</v>
      </c>
      <c r="E1742">
        <v>244</v>
      </c>
      <c r="F1742">
        <f>IF(IFERROR(VLOOKUP(E1742,Store_Showcase!B2:H144,{2}, FALSE), TRUE)=TRUE, IF(IFERROR(VLOOKUP(E1742,Store_SRP!B2:H110,{2}, FALSE), TRUE)=TRUE,VLOOKUP(E1742,Store_VAM!B2:H273,{2}, FALSE),VLOOKUP(E1742,Store_SRP!B2:H110,{2}, FALSE)), VLOOKUP(E1742,Store_Showcase!B2:H144,{2}, FALSE))</f>
      </c>
      <c r="G1742">
        <v>662375</v>
      </c>
      <c r="H1742" t="s">
        <v>1376</v>
      </c>
      <c r="I1742" s="8" t="s">
        <v>39</v>
      </c>
      <c r="J1742" t="s">
        <v>493</v>
      </c>
      <c r="K1742" s="8">
        <f>IF(J1742="PCK", I1742, 0)</f>
      </c>
      <c r="L1742" s="8">
        <f>IF(J1742="KLS", I1742, IF(J1742="PCK", I1742*VLOOKUP(G1742,Sku_Consolidated!A2:U957,21, FALSE),I1742*VLOOKUP(G1742,Sku_Consolidated!A2:U957,21, FALSE)))</f>
      </c>
      <c r="M1742" s="8">
        <f>IF(J1742="PCS", I1742, 0)</f>
      </c>
      <c r="N1742" s="8" t="s">
        <v>39</v>
      </c>
      <c r="O1742" s="8">
        <f>N1742 * VLOOKUP(E1742&amp;VLOOKUP(G1742,Sku_Consolidated!A2:Q957,17,FALSE),Sku_CommRate!A2:E1002, 5, FALSE)</f>
      </c>
      <c r="P1742" s="8">
        <f>N1742 - O1742</f>
      </c>
      <c r="Q1742">
        <f>VLOOKUP(G1742,Sku_Consolidated!A2:G957,7, FALSE)</f>
      </c>
      <c r="R1742">
        <f>IF(IFERROR(VLOOKUP(E1742,Store_Showcase!B2:H144,7, FALSE), TRUE)=TRUE, IF(IFERROR(VLOOKUP(E1742,Store_SRP!B2:H110,7, FALSE), TRUE)=TRUE,VLOOKUP(E1742,Store_VAM!B2:H273,7, FALSE),VLOOKUP(E1742,Store_SRP!B2:H110,7, FALSE)), VLOOKUP(E1742,Store_Showcase!B2:H144,7, FALSE))</f>
      </c>
      <c r="S1742">
        <f>IF(IFERROR(VLOOKUP(E1742,Store_Showcase!B2:I144,8, FALSE), TRUE)=TRUE, IF(IFERROR(VLOOKUP(E1742,Store_SRP!B2:I110,8, FALSE), TRUE)=TRUE,VLOOKUP(E1742,Store_VAM!B2:I273,8, FALSE),VLOOKUP(E1742,Store_SRP!B2:I110,8, FALSE)), VLOOKUP(E1742,Store_Showcase!B2:I144,8, FALSE))</f>
      </c>
      <c r="T1742">
        <f>VLOOKUP(G1742,Sku_Consolidated!A2:R957,18,FALSE)</f>
      </c>
      <c r="U1742">
        <v>4806532531601</v>
      </c>
      <c r="V1742">
        <f>IF(VLOOKUP(G1742,Sku_Consolidated!A2:S957,19,FALSE)="SHOWCASE", VLOOKUP(E1742,Store_Showcase!B2:L144,11, FALSE), IF(VLOOKUP(G1742,Sku_Consolidated!A2:S957,19,FALSE)="VAM",VLOOKUP(E1742,Store_VAM!B2:L273,11, FALSE),VLOOKUP(E1742,Store_SRP!B2:L110,11, FALSE)))</f>
      </c>
      <c r="W1742">
        <f>VLOOKUP(G1742,Sku_Consolidated!A2:W957,11,FALSE)</f>
      </c>
      <c r="X1742">
        <f>VLOOKUP(G1742,Sku_Consolidated!A2:H957,8,FALSE)</f>
      </c>
      <c r="Y1742">
        <f>VLOOKUP(G1742,Sku_Consolidated!A2:I957,9,FALSE)</f>
      </c>
      <c r="Z1742" t="s">
        <v>38</v>
      </c>
      <c r="AA1742">
        <f>VLOOKUP(G1742,Sku_Consolidated!A2:E957,5,FALSE)</f>
      </c>
      <c r="AB1742">
        <f>IF(VLOOKUP(G1742,Sku_Consolidated!A2:S957,19,FALSE)="SHOWCASE", VLOOKUP(E1742,Store_Showcase!B2:N144,13, FALSE), IF(VLOOKUP(G1742,Sku_Consolidated!A2:S957,19,FALSE)="VAM",VLOOKUP(E1742,Store_VAM!B2:N273,13, FALSE),VLOOKUP(E1742,Store_SRP!B2:N110,13, FALSE)))</f>
      </c>
      <c r="AC1742">
        <f>IF(IFERROR(AB1742,TRUE)=TRUE, "-","OK")</f>
      </c>
      <c r="AD1742" s="8" t="s">
        <v>39</v>
      </c>
      <c r="AE1742" s="8" t="s">
        <v>39</v>
      </c>
      <c r="AF1742">
        <f>IF(IFERROR(VLOOKUP(E1742,Store_Showcase!B2:H144,{5}, FALSE), TRUE)=TRUE, IF(IFERROR(VLOOKUP(E1742,Store_SRP!B2:H110,{5}, FALSE), TRUE)=TRUE,VLOOKUP(E1742,Store_VAM!B2:H273,{5}, FALSE),VLOOKUP(E1742,Store_SRP!B2:H110,{5}, FALSE)), VLOOKUP(E1742,Store_Showcase!B2:H144,{5}, FALSE))</f>
      </c>
      <c r="AG1742">
        <f>IF(IFERROR(VLOOKUP(E1742,Store_Showcase!B2:H144,{6}, FALSE), TRUE)=TRUE, IF(IFERROR(VLOOKUP(E1742,Store_SRP!B2:H110,{6}, FALSE), TRUE)=TRUE,VLOOKUP(E1742,Store_VAM!B2:H273,{6}, FALSE),VLOOKUP(E1742,Store_SRP!B2:H110,{6}, FALSE)), VLOOKUP(E1742,Store_Showcase!B2:H144,{6}, FALSE))</f>
      </c>
      <c r="AH1742">
        <f>VLOOKUP(G1742,Sku_Consolidated!A2:R957,18,FALSE)</f>
      </c>
      <c r="AI1742">
        <f>VLOOKUP(G1742,Sku_Consolidated!A2:S957,19,FALSE)</f>
      </c>
      <c r="AJ1742">
        <f>VLOOKUP(G1742,Sku_Consolidated!A2:T957,20,FALSE)</f>
      </c>
    </row>
    <row r="1743" spans="1:36" x14ac:dyDescent="0.25">
      <c r="A1743">
        <v>2024</v>
      </c>
      <c r="B1743" t="s">
        <v>31</v>
      </c>
      <c r="C1743" t="s">
        <v>32</v>
      </c>
      <c r="D1743" t="s">
        <v>33</v>
      </c>
      <c r="E1743">
        <v>813</v>
      </c>
      <c r="F1743">
        <f>IF(IFERROR(VLOOKUP(E1743,Store_Showcase!B2:H144,{2}, FALSE), TRUE)=TRUE, IF(IFERROR(VLOOKUP(E1743,Store_SRP!B2:H110,{2}, FALSE), TRUE)=TRUE,VLOOKUP(E1743,Store_VAM!B2:H273,{2}, FALSE),VLOOKUP(E1743,Store_SRP!B2:H110,{2}, FALSE)), VLOOKUP(E1743,Store_Showcase!B2:H144,{2}, FALSE))</f>
      </c>
      <c r="G1743">
        <v>655322</v>
      </c>
      <c r="H1743" t="s">
        <v>66</v>
      </c>
      <c r="I1743" s="8" t="s">
        <v>39</v>
      </c>
      <c r="J1743" t="s">
        <v>36</v>
      </c>
      <c r="K1743" s="8">
        <f>IF(J1743="PCK", I1743, 0)</f>
      </c>
      <c r="L1743" s="8">
        <f>IF(J1743="KLS", I1743, IF(J1743="PCK", I1743*VLOOKUP(G1743,Sku_Consolidated!A2:U957,21, FALSE),I1743*VLOOKUP(G1743,Sku_Consolidated!A2:U957,21, FALSE)))</f>
      </c>
      <c r="M1743" s="8">
        <f>IF(J1743="PCS", I1743, 0)</f>
      </c>
      <c r="N1743" s="8" t="s">
        <v>39</v>
      </c>
      <c r="O1743" s="8">
        <f>N1743 * VLOOKUP(E1743&amp;VLOOKUP(G1743,Sku_Consolidated!A2:Q957,17,FALSE),Sku_CommRate!A2:E1002, 5, FALSE)</f>
      </c>
      <c r="P1743" s="8">
        <f>N1743 - O1743</f>
      </c>
      <c r="Q1743">
        <f>VLOOKUP(G1743,Sku_Consolidated!A2:G957,7, FALSE)</f>
      </c>
      <c r="R1743">
        <f>IF(IFERROR(VLOOKUP(E1743,Store_Showcase!B2:H144,7, FALSE), TRUE)=TRUE, IF(IFERROR(VLOOKUP(E1743,Store_SRP!B2:H110,7, FALSE), TRUE)=TRUE,VLOOKUP(E1743,Store_VAM!B2:H273,7, FALSE),VLOOKUP(E1743,Store_SRP!B2:H110,7, FALSE)), VLOOKUP(E1743,Store_Showcase!B2:H144,7, FALSE))</f>
      </c>
      <c r="S1743">
        <f>IF(IFERROR(VLOOKUP(E1743,Store_Showcase!B2:I144,8, FALSE), TRUE)=TRUE, IF(IFERROR(VLOOKUP(E1743,Store_SRP!B2:I110,8, FALSE), TRUE)=TRUE,VLOOKUP(E1743,Store_VAM!B2:I273,8, FALSE),VLOOKUP(E1743,Store_SRP!B2:I110,8, FALSE)), VLOOKUP(E1743,Store_Showcase!B2:I144,8, FALSE))</f>
      </c>
      <c r="T1743">
        <f>VLOOKUP(G1743,Sku_Consolidated!A2:R957,18,FALSE)</f>
      </c>
      <c r="U1743">
        <v>6247</v>
      </c>
      <c r="V1743">
        <f>IF(VLOOKUP(G1743,Sku_Consolidated!A2:S957,19,FALSE)="SHOWCASE", VLOOKUP(E1743,Store_Showcase!B2:L144,11, FALSE), IF(VLOOKUP(G1743,Sku_Consolidated!A2:S957,19,FALSE)="VAM",VLOOKUP(E1743,Store_VAM!B2:L273,11, FALSE),VLOOKUP(E1743,Store_SRP!B2:L110,11, FALSE)))</f>
      </c>
      <c r="W1743">
        <f>VLOOKUP(G1743,Sku_Consolidated!A2:W957,11,FALSE)</f>
      </c>
      <c r="X1743">
        <f>VLOOKUP(G1743,Sku_Consolidated!A2:H957,8,FALSE)</f>
      </c>
      <c r="Y1743">
        <f>VLOOKUP(G1743,Sku_Consolidated!A2:I957,9,FALSE)</f>
      </c>
      <c r="Z1743" t="s">
        <v>38</v>
      </c>
      <c r="AA1743">
        <f>VLOOKUP(G1743,Sku_Consolidated!A2:E957,5,FALSE)</f>
      </c>
      <c r="AB1743">
        <f>IF(VLOOKUP(G1743,Sku_Consolidated!A2:S957,19,FALSE)="SHOWCASE", VLOOKUP(E1743,Store_Showcase!B2:N144,13, FALSE), IF(VLOOKUP(G1743,Sku_Consolidated!A2:S957,19,FALSE)="VAM",VLOOKUP(E1743,Store_VAM!B2:N273,13, FALSE),VLOOKUP(E1743,Store_SRP!B2:N110,13, FALSE)))</f>
      </c>
      <c r="AC1743">
        <f>IF(IFERROR(AB1743,TRUE)=TRUE, "-","OK")</f>
      </c>
      <c r="AD1743" s="8" t="s">
        <v>39</v>
      </c>
      <c r="AE1743" s="8" t="s">
        <v>39</v>
      </c>
      <c r="AF1743">
        <f>IF(IFERROR(VLOOKUP(E1743,Store_Showcase!B2:H144,{5}, FALSE), TRUE)=TRUE, IF(IFERROR(VLOOKUP(E1743,Store_SRP!B2:H110,{5}, FALSE), TRUE)=TRUE,VLOOKUP(E1743,Store_VAM!B2:H273,{5}, FALSE),VLOOKUP(E1743,Store_SRP!B2:H110,{5}, FALSE)), VLOOKUP(E1743,Store_Showcase!B2:H144,{5}, FALSE))</f>
      </c>
      <c r="AG1743">
        <f>IF(IFERROR(VLOOKUP(E1743,Store_Showcase!B2:H144,{6}, FALSE), TRUE)=TRUE, IF(IFERROR(VLOOKUP(E1743,Store_SRP!B2:H110,{6}, FALSE), TRUE)=TRUE,VLOOKUP(E1743,Store_VAM!B2:H273,{6}, FALSE),VLOOKUP(E1743,Store_SRP!B2:H110,{6}, FALSE)), VLOOKUP(E1743,Store_Showcase!B2:H144,{6}, FALSE))</f>
      </c>
      <c r="AH1743">
        <f>VLOOKUP(G1743,Sku_Consolidated!A2:R957,18,FALSE)</f>
      </c>
      <c r="AI1743">
        <f>VLOOKUP(G1743,Sku_Consolidated!A2:S957,19,FALSE)</f>
      </c>
      <c r="AJ1743">
        <f>VLOOKUP(G1743,Sku_Consolidated!A2:T957,20,FALSE)</f>
      </c>
    </row>
    <row r="1744" spans="1:36" x14ac:dyDescent="0.25">
      <c r="A1744">
        <v>2024</v>
      </c>
      <c r="B1744" t="s">
        <v>31</v>
      </c>
      <c r="C1744" t="s">
        <v>32</v>
      </c>
      <c r="D1744" t="s">
        <v>33</v>
      </c>
      <c r="E1744">
        <v>813</v>
      </c>
      <c r="F1744">
        <f>IF(IFERROR(VLOOKUP(E1744,Store_Showcase!B2:H144,{2}, FALSE), TRUE)=TRUE, IF(IFERROR(VLOOKUP(E1744,Store_SRP!B2:H110,{2}, FALSE), TRUE)=TRUE,VLOOKUP(E1744,Store_VAM!B2:H273,{2}, FALSE),VLOOKUP(E1744,Store_SRP!B2:H110,{2}, FALSE)), VLOOKUP(E1744,Store_Showcase!B2:H144,{2}, FALSE))</f>
      </c>
      <c r="G1744">
        <v>655517</v>
      </c>
      <c r="H1744" t="s">
        <v>152</v>
      </c>
      <c r="I1744" s="8" t="s">
        <v>39</v>
      </c>
      <c r="J1744" t="s">
        <v>36</v>
      </c>
      <c r="K1744" s="8">
        <f>IF(J1744="PCK", I1744, 0)</f>
      </c>
      <c r="L1744" s="8">
        <f>IF(J1744="KLS", I1744, IF(J1744="PCK", I1744*VLOOKUP(G1744,Sku_Consolidated!A2:U957,21, FALSE),I1744*VLOOKUP(G1744,Sku_Consolidated!A2:U957,21, FALSE)))</f>
      </c>
      <c r="M1744" s="8">
        <f>IF(J1744="PCS", I1744, 0)</f>
      </c>
      <c r="N1744" s="8" t="s">
        <v>39</v>
      </c>
      <c r="O1744" s="8">
        <f>N1744 * VLOOKUP(E1744&amp;VLOOKUP(G1744,Sku_Consolidated!A2:Q957,17,FALSE),Sku_CommRate!A2:E1002, 5, FALSE)</f>
      </c>
      <c r="P1744" s="8">
        <f>N1744 - O1744</f>
      </c>
      <c r="Q1744">
        <f>VLOOKUP(G1744,Sku_Consolidated!A2:G957,7, FALSE)</f>
      </c>
      <c r="R1744">
        <f>IF(IFERROR(VLOOKUP(E1744,Store_Showcase!B2:H144,7, FALSE), TRUE)=TRUE, IF(IFERROR(VLOOKUP(E1744,Store_SRP!B2:H110,7, FALSE), TRUE)=TRUE,VLOOKUP(E1744,Store_VAM!B2:H273,7, FALSE),VLOOKUP(E1744,Store_SRP!B2:H110,7, FALSE)), VLOOKUP(E1744,Store_Showcase!B2:H144,7, FALSE))</f>
      </c>
      <c r="S1744">
        <f>IF(IFERROR(VLOOKUP(E1744,Store_Showcase!B2:I144,8, FALSE), TRUE)=TRUE, IF(IFERROR(VLOOKUP(E1744,Store_SRP!B2:I110,8, FALSE), TRUE)=TRUE,VLOOKUP(E1744,Store_VAM!B2:I273,8, FALSE),VLOOKUP(E1744,Store_SRP!B2:I110,8, FALSE)), VLOOKUP(E1744,Store_Showcase!B2:I144,8, FALSE))</f>
      </c>
      <c r="T1744">
        <f>VLOOKUP(G1744,Sku_Consolidated!A2:R957,18,FALSE)</f>
      </c>
      <c r="U1744">
        <v>6339</v>
      </c>
      <c r="V1744">
        <f>IF(VLOOKUP(G1744,Sku_Consolidated!A2:S957,19,FALSE)="SHOWCASE", VLOOKUP(E1744,Store_Showcase!B2:L144,11, FALSE), IF(VLOOKUP(G1744,Sku_Consolidated!A2:S957,19,FALSE)="VAM",VLOOKUP(E1744,Store_VAM!B2:L273,11, FALSE),VLOOKUP(E1744,Store_SRP!B2:L110,11, FALSE)))</f>
      </c>
      <c r="W1744">
        <f>VLOOKUP(G1744,Sku_Consolidated!A2:W957,11,FALSE)</f>
      </c>
      <c r="X1744">
        <f>VLOOKUP(G1744,Sku_Consolidated!A2:H957,8,FALSE)</f>
      </c>
      <c r="Y1744">
        <f>VLOOKUP(G1744,Sku_Consolidated!A2:I957,9,FALSE)</f>
      </c>
      <c r="Z1744" t="s">
        <v>38</v>
      </c>
      <c r="AA1744">
        <f>VLOOKUP(G1744,Sku_Consolidated!A2:E957,5,FALSE)</f>
      </c>
      <c r="AB1744">
        <f>IF(VLOOKUP(G1744,Sku_Consolidated!A2:S957,19,FALSE)="SHOWCASE", VLOOKUP(E1744,Store_Showcase!B2:N144,13, FALSE), IF(VLOOKUP(G1744,Sku_Consolidated!A2:S957,19,FALSE)="VAM",VLOOKUP(E1744,Store_VAM!B2:N273,13, FALSE),VLOOKUP(E1744,Store_SRP!B2:N110,13, FALSE)))</f>
      </c>
      <c r="AC1744">
        <f>IF(IFERROR(AB1744,TRUE)=TRUE, "-","OK")</f>
      </c>
      <c r="AD1744" s="8" t="s">
        <v>39</v>
      </c>
      <c r="AE1744" s="8" t="s">
        <v>39</v>
      </c>
      <c r="AF1744">
        <f>IF(IFERROR(VLOOKUP(E1744,Store_Showcase!B2:H144,{5}, FALSE), TRUE)=TRUE, IF(IFERROR(VLOOKUP(E1744,Store_SRP!B2:H110,{5}, FALSE), TRUE)=TRUE,VLOOKUP(E1744,Store_VAM!B2:H273,{5}, FALSE),VLOOKUP(E1744,Store_SRP!B2:H110,{5}, FALSE)), VLOOKUP(E1744,Store_Showcase!B2:H144,{5}, FALSE))</f>
      </c>
      <c r="AG1744">
        <f>IF(IFERROR(VLOOKUP(E1744,Store_Showcase!B2:H144,{6}, FALSE), TRUE)=TRUE, IF(IFERROR(VLOOKUP(E1744,Store_SRP!B2:H110,{6}, FALSE), TRUE)=TRUE,VLOOKUP(E1744,Store_VAM!B2:H273,{6}, FALSE),VLOOKUP(E1744,Store_SRP!B2:H110,{6}, FALSE)), VLOOKUP(E1744,Store_Showcase!B2:H144,{6}, FALSE))</f>
      </c>
      <c r="AH1744">
        <f>VLOOKUP(G1744,Sku_Consolidated!A2:R957,18,FALSE)</f>
      </c>
      <c r="AI1744">
        <f>VLOOKUP(G1744,Sku_Consolidated!A2:S957,19,FALSE)</f>
      </c>
      <c r="AJ1744">
        <f>VLOOKUP(G1744,Sku_Consolidated!A2:T957,20,FALSE)</f>
      </c>
    </row>
    <row r="1745" spans="1:36" x14ac:dyDescent="0.25">
      <c r="A1745">
        <v>2024</v>
      </c>
      <c r="B1745" t="s">
        <v>31</v>
      </c>
      <c r="C1745" t="s">
        <v>32</v>
      </c>
      <c r="D1745" t="s">
        <v>33</v>
      </c>
      <c r="E1745">
        <v>237</v>
      </c>
      <c r="F1745">
        <f>IF(IFERROR(VLOOKUP(E1745,Store_Showcase!B2:H144,{2}, FALSE), TRUE)=TRUE, IF(IFERROR(VLOOKUP(E1745,Store_SRP!B2:H110,{2}, FALSE), TRUE)=TRUE,VLOOKUP(E1745,Store_VAM!B2:H273,{2}, FALSE),VLOOKUP(E1745,Store_SRP!B2:H110,{2}, FALSE)), VLOOKUP(E1745,Store_Showcase!B2:H144,{2}, FALSE))</f>
      </c>
      <c r="G1745">
        <v>687767</v>
      </c>
      <c r="H1745" t="s">
        <v>1118</v>
      </c>
      <c r="I1745" s="8" t="s">
        <v>39</v>
      </c>
      <c r="J1745" t="s">
        <v>493</v>
      </c>
      <c r="K1745" s="8">
        <f>IF(J1745="PCK", I1745, 0)</f>
      </c>
      <c r="L1745" s="8">
        <f>IF(J1745="KLS", I1745, IF(J1745="PCK", I1745*VLOOKUP(G1745,Sku_Consolidated!A2:U957,21, FALSE),I1745*VLOOKUP(G1745,Sku_Consolidated!A2:U957,21, FALSE)))</f>
      </c>
      <c r="M1745" s="8">
        <f>IF(J1745="PCS", I1745, 0)</f>
      </c>
      <c r="N1745" s="8" t="s">
        <v>39</v>
      </c>
      <c r="O1745" s="8">
        <f>N1745 * VLOOKUP(E1745&amp;VLOOKUP(G1745,Sku_Consolidated!A2:Q957,17,FALSE),Sku_CommRate!A2:E1002, 5, FALSE)</f>
      </c>
      <c r="P1745" s="8">
        <f>N1745 - O1745</f>
      </c>
      <c r="Q1745">
        <f>VLOOKUP(G1745,Sku_Consolidated!A2:G957,7, FALSE)</f>
      </c>
      <c r="R1745">
        <f>IF(IFERROR(VLOOKUP(E1745,Store_Showcase!B2:H144,7, FALSE), TRUE)=TRUE, IF(IFERROR(VLOOKUP(E1745,Store_SRP!B2:H110,7, FALSE), TRUE)=TRUE,VLOOKUP(E1745,Store_VAM!B2:H273,7, FALSE),VLOOKUP(E1745,Store_SRP!B2:H110,7, FALSE)), VLOOKUP(E1745,Store_Showcase!B2:H144,7, FALSE))</f>
      </c>
      <c r="S1745">
        <f>IF(IFERROR(VLOOKUP(E1745,Store_Showcase!B2:I144,8, FALSE), TRUE)=TRUE, IF(IFERROR(VLOOKUP(E1745,Store_SRP!B2:I110,8, FALSE), TRUE)=TRUE,VLOOKUP(E1745,Store_VAM!B2:I273,8, FALSE),VLOOKUP(E1745,Store_SRP!B2:I110,8, FALSE)), VLOOKUP(E1745,Store_Showcase!B2:I144,8, FALSE))</f>
      </c>
      <c r="T1745">
        <f>VLOOKUP(G1745,Sku_Consolidated!A2:R957,18,FALSE)</f>
      </c>
      <c r="U1745">
        <v>4806532531557</v>
      </c>
      <c r="V1745">
        <f>IF(VLOOKUP(G1745,Sku_Consolidated!A2:S957,19,FALSE)="SHOWCASE", VLOOKUP(E1745,Store_Showcase!B2:L144,11, FALSE), IF(VLOOKUP(G1745,Sku_Consolidated!A2:S957,19,FALSE)="VAM",VLOOKUP(E1745,Store_VAM!B2:L273,11, FALSE),VLOOKUP(E1745,Store_SRP!B2:L110,11, FALSE)))</f>
      </c>
      <c r="W1745">
        <f>VLOOKUP(G1745,Sku_Consolidated!A2:W957,11,FALSE)</f>
      </c>
      <c r="X1745">
        <f>VLOOKUP(G1745,Sku_Consolidated!A2:H957,8,FALSE)</f>
      </c>
      <c r="Y1745">
        <f>VLOOKUP(G1745,Sku_Consolidated!A2:I957,9,FALSE)</f>
      </c>
      <c r="Z1745" t="s">
        <v>38</v>
      </c>
      <c r="AA1745">
        <f>VLOOKUP(G1745,Sku_Consolidated!A2:E957,5,FALSE)</f>
      </c>
      <c r="AB1745">
        <f>IF(VLOOKUP(G1745,Sku_Consolidated!A2:S957,19,FALSE)="SHOWCASE", VLOOKUP(E1745,Store_Showcase!B2:N144,13, FALSE), IF(VLOOKUP(G1745,Sku_Consolidated!A2:S957,19,FALSE)="VAM",VLOOKUP(E1745,Store_VAM!B2:N273,13, FALSE),VLOOKUP(E1745,Store_SRP!B2:N110,13, FALSE)))</f>
      </c>
      <c r="AC1745">
        <f>IF(IFERROR(AB1745,TRUE)=TRUE, "-","OK")</f>
      </c>
      <c r="AD1745" s="8" t="s">
        <v>39</v>
      </c>
      <c r="AE1745" s="8" t="s">
        <v>39</v>
      </c>
      <c r="AF1745">
        <f>IF(IFERROR(VLOOKUP(E1745,Store_Showcase!B2:H144,{5}, FALSE), TRUE)=TRUE, IF(IFERROR(VLOOKUP(E1745,Store_SRP!B2:H110,{5}, FALSE), TRUE)=TRUE,VLOOKUP(E1745,Store_VAM!B2:H273,{5}, FALSE),VLOOKUP(E1745,Store_SRP!B2:H110,{5}, FALSE)), VLOOKUP(E1745,Store_Showcase!B2:H144,{5}, FALSE))</f>
      </c>
      <c r="AG1745">
        <f>IF(IFERROR(VLOOKUP(E1745,Store_Showcase!B2:H144,{6}, FALSE), TRUE)=TRUE, IF(IFERROR(VLOOKUP(E1745,Store_SRP!B2:H110,{6}, FALSE), TRUE)=TRUE,VLOOKUP(E1745,Store_VAM!B2:H273,{6}, FALSE),VLOOKUP(E1745,Store_SRP!B2:H110,{6}, FALSE)), VLOOKUP(E1745,Store_Showcase!B2:H144,{6}, FALSE))</f>
      </c>
      <c r="AH1745">
        <f>VLOOKUP(G1745,Sku_Consolidated!A2:R957,18,FALSE)</f>
      </c>
      <c r="AI1745">
        <f>VLOOKUP(G1745,Sku_Consolidated!A2:S957,19,FALSE)</f>
      </c>
      <c r="AJ1745">
        <f>VLOOKUP(G1745,Sku_Consolidated!A2:T957,20,FALSE)</f>
      </c>
    </row>
    <row r="1746" spans="1:36" x14ac:dyDescent="0.25">
      <c r="A1746">
        <v>2024</v>
      </c>
      <c r="B1746" t="s">
        <v>31</v>
      </c>
      <c r="C1746" t="s">
        <v>32</v>
      </c>
      <c r="D1746" t="s">
        <v>33</v>
      </c>
      <c r="E1746">
        <v>813</v>
      </c>
      <c r="F1746">
        <f>IF(IFERROR(VLOOKUP(E1746,Store_Showcase!B2:H144,{2}, FALSE), TRUE)=TRUE, IF(IFERROR(VLOOKUP(E1746,Store_SRP!B2:H110,{2}, FALSE), TRUE)=TRUE,VLOOKUP(E1746,Store_VAM!B2:H273,{2}, FALSE),VLOOKUP(E1746,Store_SRP!B2:H110,{2}, FALSE)), VLOOKUP(E1746,Store_Showcase!B2:H144,{2}, FALSE))</f>
      </c>
      <c r="G1746">
        <v>665668</v>
      </c>
      <c r="H1746" t="s">
        <v>1250</v>
      </c>
      <c r="I1746" s="8" t="s">
        <v>39</v>
      </c>
      <c r="J1746" t="s">
        <v>36</v>
      </c>
      <c r="K1746" s="8">
        <f>IF(J1746="PCK", I1746, 0)</f>
      </c>
      <c r="L1746" s="8">
        <f>IF(J1746="KLS", I1746, IF(J1746="PCK", I1746*VLOOKUP(G1746,Sku_Consolidated!A2:U957,21, FALSE),I1746*VLOOKUP(G1746,Sku_Consolidated!A2:U957,21, FALSE)))</f>
      </c>
      <c r="M1746" s="8">
        <f>IF(J1746="PCS", I1746, 0)</f>
      </c>
      <c r="N1746" s="8" t="s">
        <v>39</v>
      </c>
      <c r="O1746" s="8">
        <f>N1746 * VLOOKUP(E1746&amp;VLOOKUP(G1746,Sku_Consolidated!A2:Q957,17,FALSE),Sku_CommRate!A2:E1002, 5, FALSE)</f>
      </c>
      <c r="P1746" s="8">
        <f>N1746 - O1746</f>
      </c>
      <c r="Q1746">
        <f>VLOOKUP(G1746,Sku_Consolidated!A2:G957,7, FALSE)</f>
      </c>
      <c r="R1746">
        <f>IF(IFERROR(VLOOKUP(E1746,Store_Showcase!B2:H144,7, FALSE), TRUE)=TRUE, IF(IFERROR(VLOOKUP(E1746,Store_SRP!B2:H110,7, FALSE), TRUE)=TRUE,VLOOKUP(E1746,Store_VAM!B2:H273,7, FALSE),VLOOKUP(E1746,Store_SRP!B2:H110,7, FALSE)), VLOOKUP(E1746,Store_Showcase!B2:H144,7, FALSE))</f>
      </c>
      <c r="S1746">
        <f>IF(IFERROR(VLOOKUP(E1746,Store_Showcase!B2:I144,8, FALSE), TRUE)=TRUE, IF(IFERROR(VLOOKUP(E1746,Store_SRP!B2:I110,8, FALSE), TRUE)=TRUE,VLOOKUP(E1746,Store_VAM!B2:I273,8, FALSE),VLOOKUP(E1746,Store_SRP!B2:I110,8, FALSE)), VLOOKUP(E1746,Store_Showcase!B2:I144,8, FALSE))</f>
      </c>
      <c r="T1746">
        <f>VLOOKUP(G1746,Sku_Consolidated!A2:R957,18,FALSE)</f>
      </c>
      <c r="U1746">
        <v>7839</v>
      </c>
      <c r="V1746">
        <f>IF(VLOOKUP(G1746,Sku_Consolidated!A2:S957,19,FALSE)="SHOWCASE", VLOOKUP(E1746,Store_Showcase!B2:L144,11, FALSE), IF(VLOOKUP(G1746,Sku_Consolidated!A2:S957,19,FALSE)="VAM",VLOOKUP(E1746,Store_VAM!B2:L273,11, FALSE),VLOOKUP(E1746,Store_SRP!B2:L110,11, FALSE)))</f>
      </c>
      <c r="W1746">
        <f>VLOOKUP(G1746,Sku_Consolidated!A2:W957,11,FALSE)</f>
      </c>
      <c r="X1746">
        <f>VLOOKUP(G1746,Sku_Consolidated!A2:H957,8,FALSE)</f>
      </c>
      <c r="Y1746">
        <f>VLOOKUP(G1746,Sku_Consolidated!A2:I957,9,FALSE)</f>
      </c>
      <c r="Z1746" t="s">
        <v>38</v>
      </c>
      <c r="AA1746">
        <f>VLOOKUP(G1746,Sku_Consolidated!A2:E957,5,FALSE)</f>
      </c>
      <c r="AB1746">
        <f>IF(VLOOKUP(G1746,Sku_Consolidated!A2:S957,19,FALSE)="SHOWCASE", VLOOKUP(E1746,Store_Showcase!B2:N144,13, FALSE), IF(VLOOKUP(G1746,Sku_Consolidated!A2:S957,19,FALSE)="VAM",VLOOKUP(E1746,Store_VAM!B2:N273,13, FALSE),VLOOKUP(E1746,Store_SRP!B2:N110,13, FALSE)))</f>
      </c>
      <c r="AC1746">
        <f>IF(IFERROR(AB1746,TRUE)=TRUE, "-","OK")</f>
      </c>
      <c r="AD1746" s="8" t="s">
        <v>39</v>
      </c>
      <c r="AE1746" s="8" t="s">
        <v>39</v>
      </c>
      <c r="AF1746">
        <f>IF(IFERROR(VLOOKUP(E1746,Store_Showcase!B2:H144,{5}, FALSE), TRUE)=TRUE, IF(IFERROR(VLOOKUP(E1746,Store_SRP!B2:H110,{5}, FALSE), TRUE)=TRUE,VLOOKUP(E1746,Store_VAM!B2:H273,{5}, FALSE),VLOOKUP(E1746,Store_SRP!B2:H110,{5}, FALSE)), VLOOKUP(E1746,Store_Showcase!B2:H144,{5}, FALSE))</f>
      </c>
      <c r="AG1746">
        <f>IF(IFERROR(VLOOKUP(E1746,Store_Showcase!B2:H144,{6}, FALSE), TRUE)=TRUE, IF(IFERROR(VLOOKUP(E1746,Store_SRP!B2:H110,{6}, FALSE), TRUE)=TRUE,VLOOKUP(E1746,Store_VAM!B2:H273,{6}, FALSE),VLOOKUP(E1746,Store_SRP!B2:H110,{6}, FALSE)), VLOOKUP(E1746,Store_Showcase!B2:H144,{6}, FALSE))</f>
      </c>
      <c r="AH1746">
        <f>VLOOKUP(G1746,Sku_Consolidated!A2:R957,18,FALSE)</f>
      </c>
      <c r="AI1746">
        <f>VLOOKUP(G1746,Sku_Consolidated!A2:S957,19,FALSE)</f>
      </c>
      <c r="AJ1746">
        <f>VLOOKUP(G1746,Sku_Consolidated!A2:T957,20,FALSE)</f>
      </c>
    </row>
    <row r="1747" spans="1:36" x14ac:dyDescent="0.25">
      <c r="A1747">
        <v>2024</v>
      </c>
      <c r="B1747" t="s">
        <v>31</v>
      </c>
      <c r="C1747" t="s">
        <v>32</v>
      </c>
      <c r="D1747" t="s">
        <v>33</v>
      </c>
      <c r="E1747">
        <v>617</v>
      </c>
      <c r="F1747">
        <f>IF(IFERROR(VLOOKUP(E1747,Store_Showcase!B2:H144,{2}, FALSE), TRUE)=TRUE, IF(IFERROR(VLOOKUP(E1747,Store_SRP!B2:H110,{2}, FALSE), TRUE)=TRUE,VLOOKUP(E1747,Store_VAM!B2:H273,{2}, FALSE),VLOOKUP(E1747,Store_SRP!B2:H110,{2}, FALSE)), VLOOKUP(E1747,Store_Showcase!B2:H144,{2}, FALSE))</f>
      </c>
      <c r="G1747">
        <v>691199</v>
      </c>
      <c r="H1747" t="s">
        <v>2291</v>
      </c>
      <c r="I1747" s="8" t="s">
        <v>39</v>
      </c>
      <c r="J1747" t="s">
        <v>493</v>
      </c>
      <c r="K1747" s="8">
        <f>IF(J1747="PCK", I1747, 0)</f>
      </c>
      <c r="L1747" s="8">
        <f>IF(J1747="KLS", I1747, IF(J1747="PCK", I1747*VLOOKUP(G1747,Sku_Consolidated!A2:U957,21, FALSE),I1747*VLOOKUP(G1747,Sku_Consolidated!A2:U957,21, FALSE)))</f>
      </c>
      <c r="M1747" s="8">
        <f>IF(J1747="PCS", I1747, 0)</f>
      </c>
      <c r="N1747" s="8" t="s">
        <v>39</v>
      </c>
      <c r="O1747" s="8">
        <f>N1747 * VLOOKUP(E1747&amp;VLOOKUP(G1747,Sku_Consolidated!A2:Q957,17,FALSE),Sku_CommRate!A2:E1002, 5, FALSE)</f>
      </c>
      <c r="P1747" s="8">
        <f>N1747 - O1747</f>
      </c>
      <c r="Q1747">
        <f>VLOOKUP(G1747,Sku_Consolidated!A2:G957,7, FALSE)</f>
      </c>
      <c r="R1747">
        <f>IF(IFERROR(VLOOKUP(E1747,Store_Showcase!B2:H144,7, FALSE), TRUE)=TRUE, IF(IFERROR(VLOOKUP(E1747,Store_SRP!B2:H110,7, FALSE), TRUE)=TRUE,VLOOKUP(E1747,Store_VAM!B2:H273,7, FALSE),VLOOKUP(E1747,Store_SRP!B2:H110,7, FALSE)), VLOOKUP(E1747,Store_Showcase!B2:H144,7, FALSE))</f>
      </c>
      <c r="S1747">
        <f>IF(IFERROR(VLOOKUP(E1747,Store_Showcase!B2:I144,8, FALSE), TRUE)=TRUE, IF(IFERROR(VLOOKUP(E1747,Store_SRP!B2:I110,8, FALSE), TRUE)=TRUE,VLOOKUP(E1747,Store_VAM!B2:I273,8, FALSE),VLOOKUP(E1747,Store_SRP!B2:I110,8, FALSE)), VLOOKUP(E1747,Store_Showcase!B2:I144,8, FALSE))</f>
      </c>
      <c r="T1747">
        <f>VLOOKUP(G1747,Sku_Consolidated!A2:R957,18,FALSE)</f>
      </c>
      <c r="U1747">
        <v>7985867</v>
      </c>
      <c r="V1747">
        <f>IF(VLOOKUP(G1747,Sku_Consolidated!A2:S957,19,FALSE)="SHOWCASE", VLOOKUP(E1747,Store_Showcase!B2:L144,11, FALSE), IF(VLOOKUP(G1747,Sku_Consolidated!A2:S957,19,FALSE)="VAM",VLOOKUP(E1747,Store_VAM!B2:L273,11, FALSE),VLOOKUP(E1747,Store_SRP!B2:L110,11, FALSE)))</f>
      </c>
      <c r="W1747">
        <f>VLOOKUP(G1747,Sku_Consolidated!A2:W957,11,FALSE)</f>
      </c>
      <c r="X1747">
        <f>VLOOKUP(G1747,Sku_Consolidated!A2:H957,8,FALSE)</f>
      </c>
      <c r="Y1747">
        <f>VLOOKUP(G1747,Sku_Consolidated!A2:I957,9,FALSE)</f>
      </c>
      <c r="Z1747" t="s">
        <v>38</v>
      </c>
      <c r="AA1747">
        <f>VLOOKUP(G1747,Sku_Consolidated!A2:E957,5,FALSE)</f>
      </c>
      <c r="AB1747">
        <f>IF(VLOOKUP(G1747,Sku_Consolidated!A2:S957,19,FALSE)="SHOWCASE", VLOOKUP(E1747,Store_Showcase!B2:N144,13, FALSE), IF(VLOOKUP(G1747,Sku_Consolidated!A2:S957,19,FALSE)="VAM",VLOOKUP(E1747,Store_VAM!B2:N273,13, FALSE),VLOOKUP(E1747,Store_SRP!B2:N110,13, FALSE)))</f>
      </c>
      <c r="AC1747">
        <f>IF(IFERROR(AB1747,TRUE)=TRUE, "-","OK")</f>
      </c>
      <c r="AD1747" s="8" t="s">
        <v>39</v>
      </c>
      <c r="AE1747" s="8" t="s">
        <v>39</v>
      </c>
      <c r="AF1747">
        <f>IF(IFERROR(VLOOKUP(E1747,Store_Showcase!B2:H144,{5}, FALSE), TRUE)=TRUE, IF(IFERROR(VLOOKUP(E1747,Store_SRP!B2:H110,{5}, FALSE), TRUE)=TRUE,VLOOKUP(E1747,Store_VAM!B2:H273,{5}, FALSE),VLOOKUP(E1747,Store_SRP!B2:H110,{5}, FALSE)), VLOOKUP(E1747,Store_Showcase!B2:H144,{5}, FALSE))</f>
      </c>
      <c r="AG1747">
        <f>IF(IFERROR(VLOOKUP(E1747,Store_Showcase!B2:H144,{6}, FALSE), TRUE)=TRUE, IF(IFERROR(VLOOKUP(E1747,Store_SRP!B2:H110,{6}, FALSE), TRUE)=TRUE,VLOOKUP(E1747,Store_VAM!B2:H273,{6}, FALSE),VLOOKUP(E1747,Store_SRP!B2:H110,{6}, FALSE)), VLOOKUP(E1747,Store_Showcase!B2:H144,{6}, FALSE))</f>
      </c>
      <c r="AH1747">
        <f>VLOOKUP(G1747,Sku_Consolidated!A2:R957,18,FALSE)</f>
      </c>
      <c r="AI1747">
        <f>VLOOKUP(G1747,Sku_Consolidated!A2:S957,19,FALSE)</f>
      </c>
      <c r="AJ1747">
        <f>VLOOKUP(G1747,Sku_Consolidated!A2:T957,20,FALSE)</f>
      </c>
    </row>
    <row r="1748" spans="1:36" x14ac:dyDescent="0.25">
      <c r="A1748">
        <v>2024</v>
      </c>
      <c r="B1748" t="s">
        <v>31</v>
      </c>
      <c r="C1748" t="s">
        <v>32</v>
      </c>
      <c r="D1748" t="s">
        <v>33</v>
      </c>
      <c r="E1748">
        <v>4015</v>
      </c>
      <c r="F1748">
        <f>IF(IFERROR(VLOOKUP(E1748,Store_Showcase!B2:H144,{2}, FALSE), TRUE)=TRUE, IF(IFERROR(VLOOKUP(E1748,Store_SRP!B2:H110,{2}, FALSE), TRUE)=TRUE,VLOOKUP(E1748,Store_VAM!B2:H273,{2}, FALSE),VLOOKUP(E1748,Store_SRP!B2:H110,{2}, FALSE)), VLOOKUP(E1748,Store_Showcase!B2:H144,{2}, FALSE))</f>
      </c>
      <c r="G1748">
        <v>655720</v>
      </c>
      <c r="H1748" t="s">
        <v>122</v>
      </c>
      <c r="I1748" s="8" t="s">
        <v>39</v>
      </c>
      <c r="J1748" t="s">
        <v>36</v>
      </c>
      <c r="K1748" s="8">
        <f>IF(J1748="PCK", I1748, 0)</f>
      </c>
      <c r="L1748" s="8">
        <f>IF(J1748="KLS", I1748, IF(J1748="PCK", I1748*VLOOKUP(G1748,Sku_Consolidated!A2:U957,21, FALSE),I1748*VLOOKUP(G1748,Sku_Consolidated!A2:U957,21, FALSE)))</f>
      </c>
      <c r="M1748" s="8">
        <f>IF(J1748="PCS", I1748, 0)</f>
      </c>
      <c r="N1748" s="8" t="s">
        <v>39</v>
      </c>
      <c r="O1748" s="8">
        <f>N1748 * VLOOKUP(E1748&amp;VLOOKUP(G1748,Sku_Consolidated!A2:Q957,17,FALSE),Sku_CommRate!A2:E1002, 5, FALSE)</f>
      </c>
      <c r="P1748" s="8">
        <f>N1748 - O1748</f>
      </c>
      <c r="Q1748">
        <f>VLOOKUP(G1748,Sku_Consolidated!A2:G957,7, FALSE)</f>
      </c>
      <c r="R1748">
        <f>IF(IFERROR(VLOOKUP(E1748,Store_Showcase!B2:H144,7, FALSE), TRUE)=TRUE, IF(IFERROR(VLOOKUP(E1748,Store_SRP!B2:H110,7, FALSE), TRUE)=TRUE,VLOOKUP(E1748,Store_VAM!B2:H273,7, FALSE),VLOOKUP(E1748,Store_SRP!B2:H110,7, FALSE)), VLOOKUP(E1748,Store_Showcase!B2:H144,7, FALSE))</f>
      </c>
      <c r="S1748">
        <f>IF(IFERROR(VLOOKUP(E1748,Store_Showcase!B2:I144,8, FALSE), TRUE)=TRUE, IF(IFERROR(VLOOKUP(E1748,Store_SRP!B2:I110,8, FALSE), TRUE)=TRUE,VLOOKUP(E1748,Store_VAM!B2:I273,8, FALSE),VLOOKUP(E1748,Store_SRP!B2:I110,8, FALSE)), VLOOKUP(E1748,Store_Showcase!B2:I144,8, FALSE))</f>
      </c>
      <c r="T1748">
        <f>VLOOKUP(G1748,Sku_Consolidated!A2:R957,18,FALSE)</f>
      </c>
      <c r="U1748">
        <v>6448</v>
      </c>
      <c r="V1748">
        <f>IF(VLOOKUP(G1748,Sku_Consolidated!A2:S957,19,FALSE)="SHOWCASE", VLOOKUP(E1748,Store_Showcase!B2:L144,11, FALSE), IF(VLOOKUP(G1748,Sku_Consolidated!A2:S957,19,FALSE)="VAM",VLOOKUP(E1748,Store_VAM!B2:L273,11, FALSE),VLOOKUP(E1748,Store_SRP!B2:L110,11, FALSE)))</f>
      </c>
      <c r="W1748">
        <f>VLOOKUP(G1748,Sku_Consolidated!A2:W957,11,FALSE)</f>
      </c>
      <c r="X1748">
        <f>VLOOKUP(G1748,Sku_Consolidated!A2:H957,8,FALSE)</f>
      </c>
      <c r="Y1748">
        <f>VLOOKUP(G1748,Sku_Consolidated!A2:I957,9,FALSE)</f>
      </c>
      <c r="Z1748" t="s">
        <v>38</v>
      </c>
      <c r="AA1748">
        <f>VLOOKUP(G1748,Sku_Consolidated!A2:E957,5,FALSE)</f>
      </c>
      <c r="AB1748">
        <f>IF(VLOOKUP(G1748,Sku_Consolidated!A2:S957,19,FALSE)="SHOWCASE", VLOOKUP(E1748,Store_Showcase!B2:N144,13, FALSE), IF(VLOOKUP(G1748,Sku_Consolidated!A2:S957,19,FALSE)="VAM",VLOOKUP(E1748,Store_VAM!B2:N273,13, FALSE),VLOOKUP(E1748,Store_SRP!B2:N110,13, FALSE)))</f>
      </c>
      <c r="AC1748">
        <f>IF(IFERROR(AB1748,TRUE)=TRUE, "-","OK")</f>
      </c>
      <c r="AD1748" s="8" t="s">
        <v>39</v>
      </c>
      <c r="AE1748" s="8" t="s">
        <v>39</v>
      </c>
      <c r="AF1748">
        <f>IF(IFERROR(VLOOKUP(E1748,Store_Showcase!B2:H144,{5}, FALSE), TRUE)=TRUE, IF(IFERROR(VLOOKUP(E1748,Store_SRP!B2:H110,{5}, FALSE), TRUE)=TRUE,VLOOKUP(E1748,Store_VAM!B2:H273,{5}, FALSE),VLOOKUP(E1748,Store_SRP!B2:H110,{5}, FALSE)), VLOOKUP(E1748,Store_Showcase!B2:H144,{5}, FALSE))</f>
      </c>
      <c r="AG1748">
        <f>IF(IFERROR(VLOOKUP(E1748,Store_Showcase!B2:H144,{6}, FALSE), TRUE)=TRUE, IF(IFERROR(VLOOKUP(E1748,Store_SRP!B2:H110,{6}, FALSE), TRUE)=TRUE,VLOOKUP(E1748,Store_VAM!B2:H273,{6}, FALSE),VLOOKUP(E1748,Store_SRP!B2:H110,{6}, FALSE)), VLOOKUP(E1748,Store_Showcase!B2:H144,{6}, FALSE))</f>
      </c>
      <c r="AH1748">
        <f>VLOOKUP(G1748,Sku_Consolidated!A2:R957,18,FALSE)</f>
      </c>
      <c r="AI1748">
        <f>VLOOKUP(G1748,Sku_Consolidated!A2:S957,19,FALSE)</f>
      </c>
      <c r="AJ1748">
        <f>VLOOKUP(G1748,Sku_Consolidated!A2:T957,20,FALSE)</f>
      </c>
    </row>
    <row r="1749" spans="1:36" x14ac:dyDescent="0.25">
      <c r="A1749">
        <v>2024</v>
      </c>
      <c r="B1749" t="s">
        <v>31</v>
      </c>
      <c r="C1749" t="s">
        <v>32</v>
      </c>
      <c r="D1749" t="s">
        <v>33</v>
      </c>
      <c r="E1749">
        <v>496</v>
      </c>
      <c r="F1749">
        <f>IF(IFERROR(VLOOKUP(E1749,Store_Showcase!B2:H144,{2}, FALSE), TRUE)=TRUE, IF(IFERROR(VLOOKUP(E1749,Store_SRP!B2:H110,{2}, FALSE), TRUE)=TRUE,VLOOKUP(E1749,Store_VAM!B2:H273,{2}, FALSE),VLOOKUP(E1749,Store_SRP!B2:H110,{2}, FALSE)), VLOOKUP(E1749,Store_Showcase!B2:H144,{2}, FALSE))</f>
      </c>
      <c r="G1749">
        <v>655707</v>
      </c>
      <c r="H1749" t="s">
        <v>495</v>
      </c>
      <c r="I1749" s="8" t="s">
        <v>39</v>
      </c>
      <c r="J1749" t="s">
        <v>36</v>
      </c>
      <c r="K1749" s="8">
        <f>IF(J1749="PCK", I1749, 0)</f>
      </c>
      <c r="L1749" s="8">
        <f>IF(J1749="KLS", I1749, IF(J1749="PCK", I1749*VLOOKUP(G1749,Sku_Consolidated!A2:U957,21, FALSE),I1749*VLOOKUP(G1749,Sku_Consolidated!A2:U957,21, FALSE)))</f>
      </c>
      <c r="M1749" s="8">
        <f>IF(J1749="PCS", I1749, 0)</f>
      </c>
      <c r="N1749" s="8" t="s">
        <v>39</v>
      </c>
      <c r="O1749" s="8">
        <f>N1749 * VLOOKUP(E1749&amp;VLOOKUP(G1749,Sku_Consolidated!A2:Q957,17,FALSE),Sku_CommRate!A2:E1002, 5, FALSE)</f>
      </c>
      <c r="P1749" s="8">
        <f>N1749 - O1749</f>
      </c>
      <c r="Q1749">
        <f>VLOOKUP(G1749,Sku_Consolidated!A2:G957,7, FALSE)</f>
      </c>
      <c r="R1749">
        <f>IF(IFERROR(VLOOKUP(E1749,Store_Showcase!B2:H144,7, FALSE), TRUE)=TRUE, IF(IFERROR(VLOOKUP(E1749,Store_SRP!B2:H110,7, FALSE), TRUE)=TRUE,VLOOKUP(E1749,Store_VAM!B2:H273,7, FALSE),VLOOKUP(E1749,Store_SRP!B2:H110,7, FALSE)), VLOOKUP(E1749,Store_Showcase!B2:H144,7, FALSE))</f>
      </c>
      <c r="S1749">
        <f>IF(IFERROR(VLOOKUP(E1749,Store_Showcase!B2:I144,8, FALSE), TRUE)=TRUE, IF(IFERROR(VLOOKUP(E1749,Store_SRP!B2:I110,8, FALSE), TRUE)=TRUE,VLOOKUP(E1749,Store_VAM!B2:I273,8, FALSE),VLOOKUP(E1749,Store_SRP!B2:I110,8, FALSE)), VLOOKUP(E1749,Store_Showcase!B2:I144,8, FALSE))</f>
      </c>
      <c r="T1749">
        <f>VLOOKUP(G1749,Sku_Consolidated!A2:R957,18,FALSE)</f>
      </c>
      <c r="U1749">
        <v>6435</v>
      </c>
      <c r="V1749">
        <f>IF(VLOOKUP(G1749,Sku_Consolidated!A2:S957,19,FALSE)="SHOWCASE", VLOOKUP(E1749,Store_Showcase!B2:L144,11, FALSE), IF(VLOOKUP(G1749,Sku_Consolidated!A2:S957,19,FALSE)="VAM",VLOOKUP(E1749,Store_VAM!B2:L273,11, FALSE),VLOOKUP(E1749,Store_SRP!B2:L110,11, FALSE)))</f>
      </c>
      <c r="W1749">
        <f>VLOOKUP(G1749,Sku_Consolidated!A2:W957,11,FALSE)</f>
      </c>
      <c r="X1749">
        <f>VLOOKUP(G1749,Sku_Consolidated!A2:H957,8,FALSE)</f>
      </c>
      <c r="Y1749">
        <f>VLOOKUP(G1749,Sku_Consolidated!A2:I957,9,FALSE)</f>
      </c>
      <c r="Z1749" t="s">
        <v>38</v>
      </c>
      <c r="AA1749">
        <f>VLOOKUP(G1749,Sku_Consolidated!A2:E957,5,FALSE)</f>
      </c>
      <c r="AB1749">
        <f>IF(VLOOKUP(G1749,Sku_Consolidated!A2:S957,19,FALSE)="SHOWCASE", VLOOKUP(E1749,Store_Showcase!B2:N144,13, FALSE), IF(VLOOKUP(G1749,Sku_Consolidated!A2:S957,19,FALSE)="VAM",VLOOKUP(E1749,Store_VAM!B2:N273,13, FALSE),VLOOKUP(E1749,Store_SRP!B2:N110,13, FALSE)))</f>
      </c>
      <c r="AC1749">
        <f>IF(IFERROR(AB1749,TRUE)=TRUE, "-","OK")</f>
      </c>
      <c r="AD1749" s="8" t="s">
        <v>39</v>
      </c>
      <c r="AE1749" s="8" t="s">
        <v>39</v>
      </c>
      <c r="AF1749">
        <f>IF(IFERROR(VLOOKUP(E1749,Store_Showcase!B2:H144,{5}, FALSE), TRUE)=TRUE, IF(IFERROR(VLOOKUP(E1749,Store_SRP!B2:H110,{5}, FALSE), TRUE)=TRUE,VLOOKUP(E1749,Store_VAM!B2:H273,{5}, FALSE),VLOOKUP(E1749,Store_SRP!B2:H110,{5}, FALSE)), VLOOKUP(E1749,Store_Showcase!B2:H144,{5}, FALSE))</f>
      </c>
      <c r="AG1749">
        <f>IF(IFERROR(VLOOKUP(E1749,Store_Showcase!B2:H144,{6}, FALSE), TRUE)=TRUE, IF(IFERROR(VLOOKUP(E1749,Store_SRP!B2:H110,{6}, FALSE), TRUE)=TRUE,VLOOKUP(E1749,Store_VAM!B2:H273,{6}, FALSE),VLOOKUP(E1749,Store_SRP!B2:H110,{6}, FALSE)), VLOOKUP(E1749,Store_Showcase!B2:H144,{6}, FALSE))</f>
      </c>
      <c r="AH1749">
        <f>VLOOKUP(G1749,Sku_Consolidated!A2:R957,18,FALSE)</f>
      </c>
      <c r="AI1749">
        <f>VLOOKUP(G1749,Sku_Consolidated!A2:S957,19,FALSE)</f>
      </c>
      <c r="AJ1749">
        <f>VLOOKUP(G1749,Sku_Consolidated!A2:T957,20,FALSE)</f>
      </c>
    </row>
    <row r="1750" spans="1:36" x14ac:dyDescent="0.25">
      <c r="A1750">
        <v>2024</v>
      </c>
      <c r="B1750" t="s">
        <v>31</v>
      </c>
      <c r="C1750" t="s">
        <v>32</v>
      </c>
      <c r="D1750" t="s">
        <v>33</v>
      </c>
      <c r="E1750">
        <v>218</v>
      </c>
      <c r="F1750">
        <f>IF(IFERROR(VLOOKUP(E1750,Store_Showcase!B2:H144,{2}, FALSE), TRUE)=TRUE, IF(IFERROR(VLOOKUP(E1750,Store_SRP!B2:H110,{2}, FALSE), TRUE)=TRUE,VLOOKUP(E1750,Store_VAM!B2:H273,{2}, FALSE),VLOOKUP(E1750,Store_SRP!B2:H110,{2}, FALSE)), VLOOKUP(E1750,Store_Showcase!B2:H144,{2}, FALSE))</f>
      </c>
      <c r="G1750">
        <v>687763</v>
      </c>
      <c r="H1750" t="s">
        <v>1298</v>
      </c>
      <c r="I1750" s="8" t="s">
        <v>39</v>
      </c>
      <c r="J1750" t="s">
        <v>493</v>
      </c>
      <c r="K1750" s="8">
        <f>IF(J1750="PCK", I1750, 0)</f>
      </c>
      <c r="L1750" s="8">
        <f>IF(J1750="KLS", I1750, IF(J1750="PCK", I1750*VLOOKUP(G1750,Sku_Consolidated!A2:U957,21, FALSE),I1750*VLOOKUP(G1750,Sku_Consolidated!A2:U957,21, FALSE)))</f>
      </c>
      <c r="M1750" s="8">
        <f>IF(J1750="PCS", I1750, 0)</f>
      </c>
      <c r="N1750" s="8" t="s">
        <v>39</v>
      </c>
      <c r="O1750" s="8">
        <f>N1750 * VLOOKUP(E1750&amp;VLOOKUP(G1750,Sku_Consolidated!A2:Q957,17,FALSE),Sku_CommRate!A2:E1002, 5, FALSE)</f>
      </c>
      <c r="P1750" s="8">
        <f>N1750 - O1750</f>
      </c>
      <c r="Q1750">
        <f>VLOOKUP(G1750,Sku_Consolidated!A2:G957,7, FALSE)</f>
      </c>
      <c r="R1750">
        <f>IF(IFERROR(VLOOKUP(E1750,Store_Showcase!B2:H144,7, FALSE), TRUE)=TRUE, IF(IFERROR(VLOOKUP(E1750,Store_SRP!B2:H110,7, FALSE), TRUE)=TRUE,VLOOKUP(E1750,Store_VAM!B2:H273,7, FALSE),VLOOKUP(E1750,Store_SRP!B2:H110,7, FALSE)), VLOOKUP(E1750,Store_Showcase!B2:H144,7, FALSE))</f>
      </c>
      <c r="S1750">
        <f>IF(IFERROR(VLOOKUP(E1750,Store_Showcase!B2:I144,8, FALSE), TRUE)=TRUE, IF(IFERROR(VLOOKUP(E1750,Store_SRP!B2:I110,8, FALSE), TRUE)=TRUE,VLOOKUP(E1750,Store_VAM!B2:I273,8, FALSE),VLOOKUP(E1750,Store_SRP!B2:I110,8, FALSE)), VLOOKUP(E1750,Store_Showcase!B2:I144,8, FALSE))</f>
      </c>
      <c r="T1750">
        <f>VLOOKUP(G1750,Sku_Consolidated!A2:R957,18,FALSE)</f>
      </c>
      <c r="U1750">
        <v>4806532531540</v>
      </c>
      <c r="V1750">
        <f>IF(VLOOKUP(G1750,Sku_Consolidated!A2:S957,19,FALSE)="SHOWCASE", VLOOKUP(E1750,Store_Showcase!B2:L144,11, FALSE), IF(VLOOKUP(G1750,Sku_Consolidated!A2:S957,19,FALSE)="VAM",VLOOKUP(E1750,Store_VAM!B2:L273,11, FALSE),VLOOKUP(E1750,Store_SRP!B2:L110,11, FALSE)))</f>
      </c>
      <c r="W1750">
        <f>VLOOKUP(G1750,Sku_Consolidated!A2:W957,11,FALSE)</f>
      </c>
      <c r="X1750">
        <f>VLOOKUP(G1750,Sku_Consolidated!A2:H957,8,FALSE)</f>
      </c>
      <c r="Y1750">
        <f>VLOOKUP(G1750,Sku_Consolidated!A2:I957,9,FALSE)</f>
      </c>
      <c r="Z1750" t="s">
        <v>38</v>
      </c>
      <c r="AA1750">
        <f>VLOOKUP(G1750,Sku_Consolidated!A2:E957,5,FALSE)</f>
      </c>
      <c r="AB1750">
        <f>IF(VLOOKUP(G1750,Sku_Consolidated!A2:S957,19,FALSE)="SHOWCASE", VLOOKUP(E1750,Store_Showcase!B2:N144,13, FALSE), IF(VLOOKUP(G1750,Sku_Consolidated!A2:S957,19,FALSE)="VAM",VLOOKUP(E1750,Store_VAM!B2:N273,13, FALSE),VLOOKUP(E1750,Store_SRP!B2:N110,13, FALSE)))</f>
      </c>
      <c r="AC1750">
        <f>IF(IFERROR(AB1750,TRUE)=TRUE, "-","OK")</f>
      </c>
      <c r="AD1750" s="8" t="s">
        <v>39</v>
      </c>
      <c r="AE1750" s="8" t="s">
        <v>39</v>
      </c>
      <c r="AF1750">
        <f>IF(IFERROR(VLOOKUP(E1750,Store_Showcase!B2:H144,{5}, FALSE), TRUE)=TRUE, IF(IFERROR(VLOOKUP(E1750,Store_SRP!B2:H110,{5}, FALSE), TRUE)=TRUE,VLOOKUP(E1750,Store_VAM!B2:H273,{5}, FALSE),VLOOKUP(E1750,Store_SRP!B2:H110,{5}, FALSE)), VLOOKUP(E1750,Store_Showcase!B2:H144,{5}, FALSE))</f>
      </c>
      <c r="AG1750">
        <f>IF(IFERROR(VLOOKUP(E1750,Store_Showcase!B2:H144,{6}, FALSE), TRUE)=TRUE, IF(IFERROR(VLOOKUP(E1750,Store_SRP!B2:H110,{6}, FALSE), TRUE)=TRUE,VLOOKUP(E1750,Store_VAM!B2:H273,{6}, FALSE),VLOOKUP(E1750,Store_SRP!B2:H110,{6}, FALSE)), VLOOKUP(E1750,Store_Showcase!B2:H144,{6}, FALSE))</f>
      </c>
      <c r="AH1750">
        <f>VLOOKUP(G1750,Sku_Consolidated!A2:R957,18,FALSE)</f>
      </c>
      <c r="AI1750">
        <f>VLOOKUP(G1750,Sku_Consolidated!A2:S957,19,FALSE)</f>
      </c>
      <c r="AJ1750">
        <f>VLOOKUP(G1750,Sku_Consolidated!A2:T957,20,FALSE)</f>
      </c>
    </row>
    <row r="1751" spans="1:36" x14ac:dyDescent="0.25">
      <c r="A1751">
        <v>2024</v>
      </c>
      <c r="B1751" t="s">
        <v>31</v>
      </c>
      <c r="C1751" t="s">
        <v>32</v>
      </c>
      <c r="D1751" t="s">
        <v>33</v>
      </c>
      <c r="E1751">
        <v>802</v>
      </c>
      <c r="F1751">
        <f>IF(IFERROR(VLOOKUP(E1751,Store_Showcase!B2:H144,{2}, FALSE), TRUE)=TRUE, IF(IFERROR(VLOOKUP(E1751,Store_SRP!B2:H110,{2}, FALSE), TRUE)=TRUE,VLOOKUP(E1751,Store_VAM!B2:H273,{2}, FALSE),VLOOKUP(E1751,Store_SRP!B2:H110,{2}, FALSE)), VLOOKUP(E1751,Store_Showcase!B2:H144,{2}, FALSE))</f>
      </c>
      <c r="G1751">
        <v>666982</v>
      </c>
      <c r="H1751" t="s">
        <v>1363</v>
      </c>
      <c r="I1751" s="8" t="s">
        <v>39</v>
      </c>
      <c r="J1751" t="s">
        <v>493</v>
      </c>
      <c r="K1751" s="8">
        <f>IF(J1751="PCK", I1751, 0)</f>
      </c>
      <c r="L1751" s="8">
        <f>IF(J1751="KLS", I1751, IF(J1751="PCK", I1751*VLOOKUP(G1751,Sku_Consolidated!A2:U957,21, FALSE),I1751*VLOOKUP(G1751,Sku_Consolidated!A2:U957,21, FALSE)))</f>
      </c>
      <c r="M1751" s="8">
        <f>IF(J1751="PCS", I1751, 0)</f>
      </c>
      <c r="N1751" s="8" t="s">
        <v>39</v>
      </c>
      <c r="O1751" s="8">
        <f>N1751 * VLOOKUP(E1751&amp;VLOOKUP(G1751,Sku_Consolidated!A2:Q957,17,FALSE),Sku_CommRate!A2:E1002, 5, FALSE)</f>
      </c>
      <c r="P1751" s="8">
        <f>N1751 - O1751</f>
      </c>
      <c r="Q1751">
        <f>VLOOKUP(G1751,Sku_Consolidated!A2:G957,7, FALSE)</f>
      </c>
      <c r="R1751">
        <f>IF(IFERROR(VLOOKUP(E1751,Store_Showcase!B2:H144,7, FALSE), TRUE)=TRUE, IF(IFERROR(VLOOKUP(E1751,Store_SRP!B2:H110,7, FALSE), TRUE)=TRUE,VLOOKUP(E1751,Store_VAM!B2:H273,7, FALSE),VLOOKUP(E1751,Store_SRP!B2:H110,7, FALSE)), VLOOKUP(E1751,Store_Showcase!B2:H144,7, FALSE))</f>
      </c>
      <c r="S1751">
        <f>IF(IFERROR(VLOOKUP(E1751,Store_Showcase!B2:I144,8, FALSE), TRUE)=TRUE, IF(IFERROR(VLOOKUP(E1751,Store_SRP!B2:I110,8, FALSE), TRUE)=TRUE,VLOOKUP(E1751,Store_VAM!B2:I273,8, FALSE),VLOOKUP(E1751,Store_SRP!B2:I110,8, FALSE)), VLOOKUP(E1751,Store_Showcase!B2:I144,8, FALSE))</f>
      </c>
      <c r="T1751">
        <f>VLOOKUP(G1751,Sku_Consolidated!A2:R957,18,FALSE)</f>
      </c>
      <c r="U1751">
        <v>4806532531663</v>
      </c>
      <c r="V1751">
        <f>IF(VLOOKUP(G1751,Sku_Consolidated!A2:S957,19,FALSE)="SHOWCASE", VLOOKUP(E1751,Store_Showcase!B2:L144,11, FALSE), IF(VLOOKUP(G1751,Sku_Consolidated!A2:S957,19,FALSE)="VAM",VLOOKUP(E1751,Store_VAM!B2:L273,11, FALSE),VLOOKUP(E1751,Store_SRP!B2:L110,11, FALSE)))</f>
      </c>
      <c r="W1751">
        <f>VLOOKUP(G1751,Sku_Consolidated!A2:W957,11,FALSE)</f>
      </c>
      <c r="X1751">
        <f>VLOOKUP(G1751,Sku_Consolidated!A2:H957,8,FALSE)</f>
      </c>
      <c r="Y1751">
        <f>VLOOKUP(G1751,Sku_Consolidated!A2:I957,9,FALSE)</f>
      </c>
      <c r="Z1751" t="s">
        <v>38</v>
      </c>
      <c r="AA1751">
        <f>VLOOKUP(G1751,Sku_Consolidated!A2:E957,5,FALSE)</f>
      </c>
      <c r="AB1751">
        <f>IF(VLOOKUP(G1751,Sku_Consolidated!A2:S957,19,FALSE)="SHOWCASE", VLOOKUP(E1751,Store_Showcase!B2:N144,13, FALSE), IF(VLOOKUP(G1751,Sku_Consolidated!A2:S957,19,FALSE)="VAM",VLOOKUP(E1751,Store_VAM!B2:N273,13, FALSE),VLOOKUP(E1751,Store_SRP!B2:N110,13, FALSE)))</f>
      </c>
      <c r="AC1751">
        <f>IF(IFERROR(AB1751,TRUE)=TRUE, "-","OK")</f>
      </c>
      <c r="AD1751" s="8" t="s">
        <v>39</v>
      </c>
      <c r="AE1751" s="8" t="s">
        <v>39</v>
      </c>
      <c r="AF1751">
        <f>IF(IFERROR(VLOOKUP(E1751,Store_Showcase!B2:H144,{5}, FALSE), TRUE)=TRUE, IF(IFERROR(VLOOKUP(E1751,Store_SRP!B2:H110,{5}, FALSE), TRUE)=TRUE,VLOOKUP(E1751,Store_VAM!B2:H273,{5}, FALSE),VLOOKUP(E1751,Store_SRP!B2:H110,{5}, FALSE)), VLOOKUP(E1751,Store_Showcase!B2:H144,{5}, FALSE))</f>
      </c>
      <c r="AG1751">
        <f>IF(IFERROR(VLOOKUP(E1751,Store_Showcase!B2:H144,{6}, FALSE), TRUE)=TRUE, IF(IFERROR(VLOOKUP(E1751,Store_SRP!B2:H110,{6}, FALSE), TRUE)=TRUE,VLOOKUP(E1751,Store_VAM!B2:H273,{6}, FALSE),VLOOKUP(E1751,Store_SRP!B2:H110,{6}, FALSE)), VLOOKUP(E1751,Store_Showcase!B2:H144,{6}, FALSE))</f>
      </c>
      <c r="AH1751">
        <f>VLOOKUP(G1751,Sku_Consolidated!A2:R957,18,FALSE)</f>
      </c>
      <c r="AI1751">
        <f>VLOOKUP(G1751,Sku_Consolidated!A2:S957,19,FALSE)</f>
      </c>
      <c r="AJ1751">
        <f>VLOOKUP(G1751,Sku_Consolidated!A2:T957,20,FALSE)</f>
      </c>
    </row>
    <row r="1752" spans="1:36" x14ac:dyDescent="0.25">
      <c r="A1752">
        <v>2024</v>
      </c>
      <c r="B1752" t="s">
        <v>31</v>
      </c>
      <c r="C1752" t="s">
        <v>32</v>
      </c>
      <c r="D1752" t="s">
        <v>33</v>
      </c>
      <c r="E1752">
        <v>468</v>
      </c>
      <c r="F1752">
        <f>IF(IFERROR(VLOOKUP(E1752,Store_Showcase!B2:H144,{2}, FALSE), TRUE)=TRUE, IF(IFERROR(VLOOKUP(E1752,Store_SRP!B2:H110,{2}, FALSE), TRUE)=TRUE,VLOOKUP(E1752,Store_VAM!B2:H273,{2}, FALSE),VLOOKUP(E1752,Store_SRP!B2:H110,{2}, FALSE)), VLOOKUP(E1752,Store_Showcase!B2:H144,{2}, FALSE))</f>
      </c>
      <c r="G1752">
        <v>655717</v>
      </c>
      <c r="H1752" t="s">
        <v>134</v>
      </c>
      <c r="I1752" s="8" t="s">
        <v>39</v>
      </c>
      <c r="J1752" t="s">
        <v>36</v>
      </c>
      <c r="K1752" s="8">
        <f>IF(J1752="PCK", I1752, 0)</f>
      </c>
      <c r="L1752" s="8">
        <f>IF(J1752="KLS", I1752, IF(J1752="PCK", I1752*VLOOKUP(G1752,Sku_Consolidated!A2:U957,21, FALSE),I1752*VLOOKUP(G1752,Sku_Consolidated!A2:U957,21, FALSE)))</f>
      </c>
      <c r="M1752" s="8">
        <f>IF(J1752="PCS", I1752, 0)</f>
      </c>
      <c r="N1752" s="8" t="s">
        <v>39</v>
      </c>
      <c r="O1752" s="8">
        <f>N1752 * VLOOKUP(E1752&amp;VLOOKUP(G1752,Sku_Consolidated!A2:Q957,17,FALSE),Sku_CommRate!A2:E1002, 5, FALSE)</f>
      </c>
      <c r="P1752" s="8">
        <f>N1752 - O1752</f>
      </c>
      <c r="Q1752">
        <f>VLOOKUP(G1752,Sku_Consolidated!A2:G957,7, FALSE)</f>
      </c>
      <c r="R1752">
        <f>IF(IFERROR(VLOOKUP(E1752,Store_Showcase!B2:H144,7, FALSE), TRUE)=TRUE, IF(IFERROR(VLOOKUP(E1752,Store_SRP!B2:H110,7, FALSE), TRUE)=TRUE,VLOOKUP(E1752,Store_VAM!B2:H273,7, FALSE),VLOOKUP(E1752,Store_SRP!B2:H110,7, FALSE)), VLOOKUP(E1752,Store_Showcase!B2:H144,7, FALSE))</f>
      </c>
      <c r="S1752">
        <f>IF(IFERROR(VLOOKUP(E1752,Store_Showcase!B2:I144,8, FALSE), TRUE)=TRUE, IF(IFERROR(VLOOKUP(E1752,Store_SRP!B2:I110,8, FALSE), TRUE)=TRUE,VLOOKUP(E1752,Store_VAM!B2:I273,8, FALSE),VLOOKUP(E1752,Store_SRP!B2:I110,8, FALSE)), VLOOKUP(E1752,Store_Showcase!B2:I144,8, FALSE))</f>
      </c>
      <c r="T1752">
        <f>VLOOKUP(G1752,Sku_Consolidated!A2:R957,18,FALSE)</f>
      </c>
      <c r="U1752">
        <v>6445</v>
      </c>
      <c r="V1752">
        <f>IF(VLOOKUP(G1752,Sku_Consolidated!A2:S957,19,FALSE)="SHOWCASE", VLOOKUP(E1752,Store_Showcase!B2:L144,11, FALSE), IF(VLOOKUP(G1752,Sku_Consolidated!A2:S957,19,FALSE)="VAM",VLOOKUP(E1752,Store_VAM!B2:L273,11, FALSE),VLOOKUP(E1752,Store_SRP!B2:L110,11, FALSE)))</f>
      </c>
      <c r="W1752">
        <f>VLOOKUP(G1752,Sku_Consolidated!A2:W957,11,FALSE)</f>
      </c>
      <c r="X1752">
        <f>VLOOKUP(G1752,Sku_Consolidated!A2:H957,8,FALSE)</f>
      </c>
      <c r="Y1752">
        <f>VLOOKUP(G1752,Sku_Consolidated!A2:I957,9,FALSE)</f>
      </c>
      <c r="Z1752" t="s">
        <v>38</v>
      </c>
      <c r="AA1752">
        <f>VLOOKUP(G1752,Sku_Consolidated!A2:E957,5,FALSE)</f>
      </c>
      <c r="AB1752">
        <f>IF(VLOOKUP(G1752,Sku_Consolidated!A2:S957,19,FALSE)="SHOWCASE", VLOOKUP(E1752,Store_Showcase!B2:N144,13, FALSE), IF(VLOOKUP(G1752,Sku_Consolidated!A2:S957,19,FALSE)="VAM",VLOOKUP(E1752,Store_VAM!B2:N273,13, FALSE),VLOOKUP(E1752,Store_SRP!B2:N110,13, FALSE)))</f>
      </c>
      <c r="AC1752">
        <f>IF(IFERROR(AB1752,TRUE)=TRUE, "-","OK")</f>
      </c>
      <c r="AD1752" s="8" t="s">
        <v>39</v>
      </c>
      <c r="AE1752" s="8" t="s">
        <v>39</v>
      </c>
      <c r="AF1752">
        <f>IF(IFERROR(VLOOKUP(E1752,Store_Showcase!B2:H144,{5}, FALSE), TRUE)=TRUE, IF(IFERROR(VLOOKUP(E1752,Store_SRP!B2:H110,{5}, FALSE), TRUE)=TRUE,VLOOKUP(E1752,Store_VAM!B2:H273,{5}, FALSE),VLOOKUP(E1752,Store_SRP!B2:H110,{5}, FALSE)), VLOOKUP(E1752,Store_Showcase!B2:H144,{5}, FALSE))</f>
      </c>
      <c r="AG1752">
        <f>IF(IFERROR(VLOOKUP(E1752,Store_Showcase!B2:H144,{6}, FALSE), TRUE)=TRUE, IF(IFERROR(VLOOKUP(E1752,Store_SRP!B2:H110,{6}, FALSE), TRUE)=TRUE,VLOOKUP(E1752,Store_VAM!B2:H273,{6}, FALSE),VLOOKUP(E1752,Store_SRP!B2:H110,{6}, FALSE)), VLOOKUP(E1752,Store_Showcase!B2:H144,{6}, FALSE))</f>
      </c>
      <c r="AH1752">
        <f>VLOOKUP(G1752,Sku_Consolidated!A2:R957,18,FALSE)</f>
      </c>
      <c r="AI1752">
        <f>VLOOKUP(G1752,Sku_Consolidated!A2:S957,19,FALSE)</f>
      </c>
      <c r="AJ1752">
        <f>VLOOKUP(G1752,Sku_Consolidated!A2:T957,20,FALSE)</f>
      </c>
    </row>
    <row r="1753" spans="1:36" x14ac:dyDescent="0.25">
      <c r="A1753">
        <v>2024</v>
      </c>
      <c r="B1753" t="s">
        <v>31</v>
      </c>
      <c r="C1753" t="s">
        <v>32</v>
      </c>
      <c r="D1753" t="s">
        <v>33</v>
      </c>
      <c r="E1753">
        <v>717</v>
      </c>
      <c r="F1753">
        <f>IF(IFERROR(VLOOKUP(E1753,Store_Showcase!B2:H144,{2}, FALSE), TRUE)=TRUE, IF(IFERROR(VLOOKUP(E1753,Store_SRP!B2:H110,{2}, FALSE), TRUE)=TRUE,VLOOKUP(E1753,Store_VAM!B2:H273,{2}, FALSE),VLOOKUP(E1753,Store_SRP!B2:H110,{2}, FALSE)), VLOOKUP(E1753,Store_Showcase!B2:H144,{2}, FALSE))</f>
      </c>
      <c r="G1753">
        <v>666982</v>
      </c>
      <c r="H1753" t="s">
        <v>1363</v>
      </c>
      <c r="I1753" s="8" t="s">
        <v>39</v>
      </c>
      <c r="J1753" t="s">
        <v>493</v>
      </c>
      <c r="K1753" s="8">
        <f>IF(J1753="PCK", I1753, 0)</f>
      </c>
      <c r="L1753" s="8">
        <f>IF(J1753="KLS", I1753, IF(J1753="PCK", I1753*VLOOKUP(G1753,Sku_Consolidated!A2:U957,21, FALSE),I1753*VLOOKUP(G1753,Sku_Consolidated!A2:U957,21, FALSE)))</f>
      </c>
      <c r="M1753" s="8">
        <f>IF(J1753="PCS", I1753, 0)</f>
      </c>
      <c r="N1753" s="8" t="s">
        <v>39</v>
      </c>
      <c r="O1753" s="8">
        <f>N1753 * VLOOKUP(E1753&amp;VLOOKUP(G1753,Sku_Consolidated!A2:Q957,17,FALSE),Sku_CommRate!A2:E1002, 5, FALSE)</f>
      </c>
      <c r="P1753" s="8">
        <f>N1753 - O1753</f>
      </c>
      <c r="Q1753">
        <f>VLOOKUP(G1753,Sku_Consolidated!A2:G957,7, FALSE)</f>
      </c>
      <c r="R1753">
        <f>IF(IFERROR(VLOOKUP(E1753,Store_Showcase!B2:H144,7, FALSE), TRUE)=TRUE, IF(IFERROR(VLOOKUP(E1753,Store_SRP!B2:H110,7, FALSE), TRUE)=TRUE,VLOOKUP(E1753,Store_VAM!B2:H273,7, FALSE),VLOOKUP(E1753,Store_SRP!B2:H110,7, FALSE)), VLOOKUP(E1753,Store_Showcase!B2:H144,7, FALSE))</f>
      </c>
      <c r="S1753">
        <f>IF(IFERROR(VLOOKUP(E1753,Store_Showcase!B2:I144,8, FALSE), TRUE)=TRUE, IF(IFERROR(VLOOKUP(E1753,Store_SRP!B2:I110,8, FALSE), TRUE)=TRUE,VLOOKUP(E1753,Store_VAM!B2:I273,8, FALSE),VLOOKUP(E1753,Store_SRP!B2:I110,8, FALSE)), VLOOKUP(E1753,Store_Showcase!B2:I144,8, FALSE))</f>
      </c>
      <c r="T1753">
        <f>VLOOKUP(G1753,Sku_Consolidated!A2:R957,18,FALSE)</f>
      </c>
      <c r="U1753">
        <v>4806532531663</v>
      </c>
      <c r="V1753">
        <f>IF(VLOOKUP(G1753,Sku_Consolidated!A2:S957,19,FALSE)="SHOWCASE", VLOOKUP(E1753,Store_Showcase!B2:L144,11, FALSE), IF(VLOOKUP(G1753,Sku_Consolidated!A2:S957,19,FALSE)="VAM",VLOOKUP(E1753,Store_VAM!B2:L273,11, FALSE),VLOOKUP(E1753,Store_SRP!B2:L110,11, FALSE)))</f>
      </c>
      <c r="W1753">
        <f>VLOOKUP(G1753,Sku_Consolidated!A2:W957,11,FALSE)</f>
      </c>
      <c r="X1753">
        <f>VLOOKUP(G1753,Sku_Consolidated!A2:H957,8,FALSE)</f>
      </c>
      <c r="Y1753">
        <f>VLOOKUP(G1753,Sku_Consolidated!A2:I957,9,FALSE)</f>
      </c>
      <c r="Z1753" t="s">
        <v>38</v>
      </c>
      <c r="AA1753">
        <f>VLOOKUP(G1753,Sku_Consolidated!A2:E957,5,FALSE)</f>
      </c>
      <c r="AB1753">
        <f>IF(VLOOKUP(G1753,Sku_Consolidated!A2:S957,19,FALSE)="SHOWCASE", VLOOKUP(E1753,Store_Showcase!B2:N144,13, FALSE), IF(VLOOKUP(G1753,Sku_Consolidated!A2:S957,19,FALSE)="VAM",VLOOKUP(E1753,Store_VAM!B2:N273,13, FALSE),VLOOKUP(E1753,Store_SRP!B2:N110,13, FALSE)))</f>
      </c>
      <c r="AC1753">
        <f>IF(IFERROR(AB1753,TRUE)=TRUE, "-","OK")</f>
      </c>
      <c r="AD1753" s="8" t="s">
        <v>39</v>
      </c>
      <c r="AE1753" s="8" t="s">
        <v>39</v>
      </c>
      <c r="AF1753">
        <f>IF(IFERROR(VLOOKUP(E1753,Store_Showcase!B2:H144,{5}, FALSE), TRUE)=TRUE, IF(IFERROR(VLOOKUP(E1753,Store_SRP!B2:H110,{5}, FALSE), TRUE)=TRUE,VLOOKUP(E1753,Store_VAM!B2:H273,{5}, FALSE),VLOOKUP(E1753,Store_SRP!B2:H110,{5}, FALSE)), VLOOKUP(E1753,Store_Showcase!B2:H144,{5}, FALSE))</f>
      </c>
      <c r="AG1753">
        <f>IF(IFERROR(VLOOKUP(E1753,Store_Showcase!B2:H144,{6}, FALSE), TRUE)=TRUE, IF(IFERROR(VLOOKUP(E1753,Store_SRP!B2:H110,{6}, FALSE), TRUE)=TRUE,VLOOKUP(E1753,Store_VAM!B2:H273,{6}, FALSE),VLOOKUP(E1753,Store_SRP!B2:H110,{6}, FALSE)), VLOOKUP(E1753,Store_Showcase!B2:H144,{6}, FALSE))</f>
      </c>
      <c r="AH1753">
        <f>VLOOKUP(G1753,Sku_Consolidated!A2:R957,18,FALSE)</f>
      </c>
      <c r="AI1753">
        <f>VLOOKUP(G1753,Sku_Consolidated!A2:S957,19,FALSE)</f>
      </c>
      <c r="AJ1753">
        <f>VLOOKUP(G1753,Sku_Consolidated!A2:T957,20,FALSE)</f>
      </c>
    </row>
    <row r="1754" spans="1:36" x14ac:dyDescent="0.25">
      <c r="A1754">
        <v>2024</v>
      </c>
      <c r="B1754" t="s">
        <v>31</v>
      </c>
      <c r="C1754" t="s">
        <v>32</v>
      </c>
      <c r="D1754" t="s">
        <v>33</v>
      </c>
      <c r="E1754">
        <v>130</v>
      </c>
      <c r="F1754">
        <f>IF(IFERROR(VLOOKUP(E1754,Store_Showcase!B2:H144,{2}, FALSE), TRUE)=TRUE, IF(IFERROR(VLOOKUP(E1754,Store_SRP!B2:H110,{2}, FALSE), TRUE)=TRUE,VLOOKUP(E1754,Store_VAM!B2:H273,{2}, FALSE),VLOOKUP(E1754,Store_SRP!B2:H110,{2}, FALSE)), VLOOKUP(E1754,Store_Showcase!B2:H144,{2}, FALSE))</f>
      </c>
      <c r="G1754">
        <v>657358</v>
      </c>
      <c r="H1754" t="s">
        <v>3328</v>
      </c>
      <c r="I1754" s="8" t="s">
        <v>39</v>
      </c>
      <c r="J1754" t="s">
        <v>12</v>
      </c>
      <c r="K1754" s="8">
        <f>IF(J1754="PCK", I1754, 0)</f>
      </c>
      <c r="L1754" s="8">
        <f>IF(J1754="KLS", I1754, IF(J1754="PCK", I1754*VLOOKUP(G1754,Sku_Consolidated!A2:U957,21, FALSE),I1754*VLOOKUP(G1754,Sku_Consolidated!A2:U957,21, FALSE)))</f>
      </c>
      <c r="M1754" s="8">
        <f>IF(J1754="PCS", I1754, 0)</f>
      </c>
      <c r="N1754" s="8" t="s">
        <v>39</v>
      </c>
      <c r="O1754" s="8">
        <f>N1754 * VLOOKUP(E1754&amp;VLOOKUP(G1754,Sku_Consolidated!A2:Q957,17,FALSE),Sku_CommRate!A2:E1002, 5, FALSE)</f>
      </c>
      <c r="P1754" s="8">
        <f>N1754 - O1754</f>
      </c>
      <c r="Q1754">
        <f>VLOOKUP(G1754,Sku_Consolidated!A2:G957,7, FALSE)</f>
      </c>
      <c r="R1754">
        <f>IF(IFERROR(VLOOKUP(E1754,Store_Showcase!B2:H144,7, FALSE), TRUE)=TRUE, IF(IFERROR(VLOOKUP(E1754,Store_SRP!B2:H110,7, FALSE), TRUE)=TRUE,VLOOKUP(E1754,Store_VAM!B2:H273,7, FALSE),VLOOKUP(E1754,Store_SRP!B2:H110,7, FALSE)), VLOOKUP(E1754,Store_Showcase!B2:H144,7, FALSE))</f>
      </c>
      <c r="S1754">
        <f>IF(IFERROR(VLOOKUP(E1754,Store_Showcase!B2:I144,8, FALSE), TRUE)=TRUE, IF(IFERROR(VLOOKUP(E1754,Store_SRP!B2:I110,8, FALSE), TRUE)=TRUE,VLOOKUP(E1754,Store_VAM!B2:I273,8, FALSE),VLOOKUP(E1754,Store_SRP!B2:I110,8, FALSE)), VLOOKUP(E1754,Store_Showcase!B2:I144,8, FALSE))</f>
      </c>
      <c r="T1754">
        <f>VLOOKUP(G1754,Sku_Consolidated!A2:R957,18,FALSE)</f>
      </c>
      <c r="U1754">
        <v>4806532531595</v>
      </c>
      <c r="V1754">
        <f>IF(VLOOKUP(G1754,Sku_Consolidated!A2:S957,19,FALSE)="SHOWCASE", VLOOKUP(E1754,Store_Showcase!B2:L144,11, FALSE), IF(VLOOKUP(G1754,Sku_Consolidated!A2:S957,19,FALSE)="VAM",VLOOKUP(E1754,Store_VAM!B2:L273,11, FALSE),VLOOKUP(E1754,Store_SRP!B2:L110,11, FALSE)))</f>
      </c>
      <c r="W1754">
        <f>VLOOKUP(G1754,Sku_Consolidated!A2:W957,11,FALSE)</f>
      </c>
      <c r="X1754">
        <f>VLOOKUP(G1754,Sku_Consolidated!A2:H957,8,FALSE)</f>
      </c>
      <c r="Y1754">
        <f>VLOOKUP(G1754,Sku_Consolidated!A2:I957,9,FALSE)</f>
      </c>
      <c r="Z1754" t="s">
        <v>38</v>
      </c>
      <c r="AA1754">
        <f>VLOOKUP(G1754,Sku_Consolidated!A2:E957,5,FALSE)</f>
      </c>
      <c r="AB1754">
        <f>IF(VLOOKUP(G1754,Sku_Consolidated!A2:S957,19,FALSE)="SHOWCASE", VLOOKUP(E1754,Store_Showcase!B2:N144,13, FALSE), IF(VLOOKUP(G1754,Sku_Consolidated!A2:S957,19,FALSE)="VAM",VLOOKUP(E1754,Store_VAM!B2:N273,13, FALSE),VLOOKUP(E1754,Store_SRP!B2:N110,13, FALSE)))</f>
      </c>
      <c r="AC1754">
        <f>IF(IFERROR(AB1754,TRUE)=TRUE, "-","OK")</f>
      </c>
      <c r="AD1754" s="8" t="s">
        <v>39</v>
      </c>
      <c r="AE1754" s="8" t="s">
        <v>39</v>
      </c>
      <c r="AF1754">
        <f>IF(IFERROR(VLOOKUP(E1754,Store_Showcase!B2:H144,{5}, FALSE), TRUE)=TRUE, IF(IFERROR(VLOOKUP(E1754,Store_SRP!B2:H110,{5}, FALSE), TRUE)=TRUE,VLOOKUP(E1754,Store_VAM!B2:H273,{5}, FALSE),VLOOKUP(E1754,Store_SRP!B2:H110,{5}, FALSE)), VLOOKUP(E1754,Store_Showcase!B2:H144,{5}, FALSE))</f>
      </c>
      <c r="AG1754">
        <f>IF(IFERROR(VLOOKUP(E1754,Store_Showcase!B2:H144,{6}, FALSE), TRUE)=TRUE, IF(IFERROR(VLOOKUP(E1754,Store_SRP!B2:H110,{6}, FALSE), TRUE)=TRUE,VLOOKUP(E1754,Store_VAM!B2:H273,{6}, FALSE),VLOOKUP(E1754,Store_SRP!B2:H110,{6}, FALSE)), VLOOKUP(E1754,Store_Showcase!B2:H144,{6}, FALSE))</f>
      </c>
      <c r="AH1754">
        <f>VLOOKUP(G1754,Sku_Consolidated!A2:R957,18,FALSE)</f>
      </c>
      <c r="AI1754">
        <f>VLOOKUP(G1754,Sku_Consolidated!A2:S957,19,FALSE)</f>
      </c>
      <c r="AJ1754">
        <f>VLOOKUP(G1754,Sku_Consolidated!A2:T957,20,FALSE)</f>
      </c>
    </row>
    <row r="1755" spans="1:36" x14ac:dyDescent="0.25">
      <c r="A1755">
        <v>2024</v>
      </c>
      <c r="B1755" t="s">
        <v>31</v>
      </c>
      <c r="C1755" t="s">
        <v>32</v>
      </c>
      <c r="D1755" t="s">
        <v>33</v>
      </c>
      <c r="E1755">
        <v>225</v>
      </c>
      <c r="F1755">
        <f>IF(IFERROR(VLOOKUP(E1755,Store_Showcase!B2:H144,{2}, FALSE), TRUE)=TRUE, IF(IFERROR(VLOOKUP(E1755,Store_SRP!B2:H110,{2}, FALSE), TRUE)=TRUE,VLOOKUP(E1755,Store_VAM!B2:H273,{2}, FALSE),VLOOKUP(E1755,Store_SRP!B2:H110,{2}, FALSE)), VLOOKUP(E1755,Store_Showcase!B2:H144,{2}, FALSE))</f>
      </c>
      <c r="G1755">
        <v>662375</v>
      </c>
      <c r="H1755" t="s">
        <v>1376</v>
      </c>
      <c r="I1755" s="8" t="s">
        <v>39</v>
      </c>
      <c r="J1755" t="s">
        <v>493</v>
      </c>
      <c r="K1755" s="8">
        <f>IF(J1755="PCK", I1755, 0)</f>
      </c>
      <c r="L1755" s="8">
        <f>IF(J1755="KLS", I1755, IF(J1755="PCK", I1755*VLOOKUP(G1755,Sku_Consolidated!A2:U957,21, FALSE),I1755*VLOOKUP(G1755,Sku_Consolidated!A2:U957,21, FALSE)))</f>
      </c>
      <c r="M1755" s="8">
        <f>IF(J1755="PCS", I1755, 0)</f>
      </c>
      <c r="N1755" s="8" t="s">
        <v>39</v>
      </c>
      <c r="O1755" s="8">
        <f>N1755 * VLOOKUP(E1755&amp;VLOOKUP(G1755,Sku_Consolidated!A2:Q957,17,FALSE),Sku_CommRate!A2:E1002, 5, FALSE)</f>
      </c>
      <c r="P1755" s="8">
        <f>N1755 - O1755</f>
      </c>
      <c r="Q1755">
        <f>VLOOKUP(G1755,Sku_Consolidated!A2:G957,7, FALSE)</f>
      </c>
      <c r="R1755">
        <f>IF(IFERROR(VLOOKUP(E1755,Store_Showcase!B2:H144,7, FALSE), TRUE)=TRUE, IF(IFERROR(VLOOKUP(E1755,Store_SRP!B2:H110,7, FALSE), TRUE)=TRUE,VLOOKUP(E1755,Store_VAM!B2:H273,7, FALSE),VLOOKUP(E1755,Store_SRP!B2:H110,7, FALSE)), VLOOKUP(E1755,Store_Showcase!B2:H144,7, FALSE))</f>
      </c>
      <c r="S1755">
        <f>IF(IFERROR(VLOOKUP(E1755,Store_Showcase!B2:I144,8, FALSE), TRUE)=TRUE, IF(IFERROR(VLOOKUP(E1755,Store_SRP!B2:I110,8, FALSE), TRUE)=TRUE,VLOOKUP(E1755,Store_VAM!B2:I273,8, FALSE),VLOOKUP(E1755,Store_SRP!B2:I110,8, FALSE)), VLOOKUP(E1755,Store_Showcase!B2:I144,8, FALSE))</f>
      </c>
      <c r="T1755">
        <f>VLOOKUP(G1755,Sku_Consolidated!A2:R957,18,FALSE)</f>
      </c>
      <c r="U1755">
        <v>4806532531601</v>
      </c>
      <c r="V1755">
        <f>IF(VLOOKUP(G1755,Sku_Consolidated!A2:S957,19,FALSE)="SHOWCASE", VLOOKUP(E1755,Store_Showcase!B2:L144,11, FALSE), IF(VLOOKUP(G1755,Sku_Consolidated!A2:S957,19,FALSE)="VAM",VLOOKUP(E1755,Store_VAM!B2:L273,11, FALSE),VLOOKUP(E1755,Store_SRP!B2:L110,11, FALSE)))</f>
      </c>
      <c r="W1755">
        <f>VLOOKUP(G1755,Sku_Consolidated!A2:W957,11,FALSE)</f>
      </c>
      <c r="X1755">
        <f>VLOOKUP(G1755,Sku_Consolidated!A2:H957,8,FALSE)</f>
      </c>
      <c r="Y1755">
        <f>VLOOKUP(G1755,Sku_Consolidated!A2:I957,9,FALSE)</f>
      </c>
      <c r="Z1755" t="s">
        <v>38</v>
      </c>
      <c r="AA1755">
        <f>VLOOKUP(G1755,Sku_Consolidated!A2:E957,5,FALSE)</f>
      </c>
      <c r="AB1755">
        <f>IF(VLOOKUP(G1755,Sku_Consolidated!A2:S957,19,FALSE)="SHOWCASE", VLOOKUP(E1755,Store_Showcase!B2:N144,13, FALSE), IF(VLOOKUP(G1755,Sku_Consolidated!A2:S957,19,FALSE)="VAM",VLOOKUP(E1755,Store_VAM!B2:N273,13, FALSE),VLOOKUP(E1755,Store_SRP!B2:N110,13, FALSE)))</f>
      </c>
      <c r="AC1755">
        <f>IF(IFERROR(AB1755,TRUE)=TRUE, "-","OK")</f>
      </c>
      <c r="AD1755" s="8" t="s">
        <v>39</v>
      </c>
      <c r="AE1755" s="8" t="s">
        <v>39</v>
      </c>
      <c r="AF1755">
        <f>IF(IFERROR(VLOOKUP(E1755,Store_Showcase!B2:H144,{5}, FALSE), TRUE)=TRUE, IF(IFERROR(VLOOKUP(E1755,Store_SRP!B2:H110,{5}, FALSE), TRUE)=TRUE,VLOOKUP(E1755,Store_VAM!B2:H273,{5}, FALSE),VLOOKUP(E1755,Store_SRP!B2:H110,{5}, FALSE)), VLOOKUP(E1755,Store_Showcase!B2:H144,{5}, FALSE))</f>
      </c>
      <c r="AG1755">
        <f>IF(IFERROR(VLOOKUP(E1755,Store_Showcase!B2:H144,{6}, FALSE), TRUE)=TRUE, IF(IFERROR(VLOOKUP(E1755,Store_SRP!B2:H110,{6}, FALSE), TRUE)=TRUE,VLOOKUP(E1755,Store_VAM!B2:H273,{6}, FALSE),VLOOKUP(E1755,Store_SRP!B2:H110,{6}, FALSE)), VLOOKUP(E1755,Store_Showcase!B2:H144,{6}, FALSE))</f>
      </c>
      <c r="AH1755">
        <f>VLOOKUP(G1755,Sku_Consolidated!A2:R957,18,FALSE)</f>
      </c>
      <c r="AI1755">
        <f>VLOOKUP(G1755,Sku_Consolidated!A2:S957,19,FALSE)</f>
      </c>
      <c r="AJ1755">
        <f>VLOOKUP(G1755,Sku_Consolidated!A2:T957,20,FALSE)</f>
      </c>
    </row>
    <row r="1756" spans="1:36" x14ac:dyDescent="0.25">
      <c r="A1756">
        <v>2024</v>
      </c>
      <c r="B1756" t="s">
        <v>31</v>
      </c>
      <c r="C1756" t="s">
        <v>32</v>
      </c>
      <c r="D1756" t="s">
        <v>33</v>
      </c>
      <c r="E1756">
        <v>810</v>
      </c>
      <c r="F1756">
        <f>IF(IFERROR(VLOOKUP(E1756,Store_Showcase!B2:H144,{2}, FALSE), TRUE)=TRUE, IF(IFERROR(VLOOKUP(E1756,Store_SRP!B2:H110,{2}, FALSE), TRUE)=TRUE,VLOOKUP(E1756,Store_VAM!B2:H273,{2}, FALSE),VLOOKUP(E1756,Store_SRP!B2:H110,{2}, FALSE)), VLOOKUP(E1756,Store_Showcase!B2:H144,{2}, FALSE))</f>
      </c>
      <c r="G1756">
        <v>687767</v>
      </c>
      <c r="H1756" t="s">
        <v>1118</v>
      </c>
      <c r="I1756" s="8" t="s">
        <v>39</v>
      </c>
      <c r="J1756" t="s">
        <v>493</v>
      </c>
      <c r="K1756" s="8">
        <f>IF(J1756="PCK", I1756, 0)</f>
      </c>
      <c r="L1756" s="8">
        <f>IF(J1756="KLS", I1756, IF(J1756="PCK", I1756*VLOOKUP(G1756,Sku_Consolidated!A2:U957,21, FALSE),I1756*VLOOKUP(G1756,Sku_Consolidated!A2:U957,21, FALSE)))</f>
      </c>
      <c r="M1756" s="8">
        <f>IF(J1756="PCS", I1756, 0)</f>
      </c>
      <c r="N1756" s="8" t="s">
        <v>39</v>
      </c>
      <c r="O1756" s="8">
        <f>N1756 * VLOOKUP(E1756&amp;VLOOKUP(G1756,Sku_Consolidated!A2:Q957,17,FALSE),Sku_CommRate!A2:E1002, 5, FALSE)</f>
      </c>
      <c r="P1756" s="8">
        <f>N1756 - O1756</f>
      </c>
      <c r="Q1756">
        <f>VLOOKUP(G1756,Sku_Consolidated!A2:G957,7, FALSE)</f>
      </c>
      <c r="R1756">
        <f>IF(IFERROR(VLOOKUP(E1756,Store_Showcase!B2:H144,7, FALSE), TRUE)=TRUE, IF(IFERROR(VLOOKUP(E1756,Store_SRP!B2:H110,7, FALSE), TRUE)=TRUE,VLOOKUP(E1756,Store_VAM!B2:H273,7, FALSE),VLOOKUP(E1756,Store_SRP!B2:H110,7, FALSE)), VLOOKUP(E1756,Store_Showcase!B2:H144,7, FALSE))</f>
      </c>
      <c r="S1756">
        <f>IF(IFERROR(VLOOKUP(E1756,Store_Showcase!B2:I144,8, FALSE), TRUE)=TRUE, IF(IFERROR(VLOOKUP(E1756,Store_SRP!B2:I110,8, FALSE), TRUE)=TRUE,VLOOKUP(E1756,Store_VAM!B2:I273,8, FALSE),VLOOKUP(E1756,Store_SRP!B2:I110,8, FALSE)), VLOOKUP(E1756,Store_Showcase!B2:I144,8, FALSE))</f>
      </c>
      <c r="T1756">
        <f>VLOOKUP(G1756,Sku_Consolidated!A2:R957,18,FALSE)</f>
      </c>
      <c r="U1756">
        <v>4806532531557</v>
      </c>
      <c r="V1756">
        <f>IF(VLOOKUP(G1756,Sku_Consolidated!A2:S957,19,FALSE)="SHOWCASE", VLOOKUP(E1756,Store_Showcase!B2:L144,11, FALSE), IF(VLOOKUP(G1756,Sku_Consolidated!A2:S957,19,FALSE)="VAM",VLOOKUP(E1756,Store_VAM!B2:L273,11, FALSE),VLOOKUP(E1756,Store_SRP!B2:L110,11, FALSE)))</f>
      </c>
      <c r="W1756">
        <f>VLOOKUP(G1756,Sku_Consolidated!A2:W957,11,FALSE)</f>
      </c>
      <c r="X1756">
        <f>VLOOKUP(G1756,Sku_Consolidated!A2:H957,8,FALSE)</f>
      </c>
      <c r="Y1756">
        <f>VLOOKUP(G1756,Sku_Consolidated!A2:I957,9,FALSE)</f>
      </c>
      <c r="Z1756" t="s">
        <v>38</v>
      </c>
      <c r="AA1756">
        <f>VLOOKUP(G1756,Sku_Consolidated!A2:E957,5,FALSE)</f>
      </c>
      <c r="AB1756">
        <f>IF(VLOOKUP(G1756,Sku_Consolidated!A2:S957,19,FALSE)="SHOWCASE", VLOOKUP(E1756,Store_Showcase!B2:N144,13, FALSE), IF(VLOOKUP(G1756,Sku_Consolidated!A2:S957,19,FALSE)="VAM",VLOOKUP(E1756,Store_VAM!B2:N273,13, FALSE),VLOOKUP(E1756,Store_SRP!B2:N110,13, FALSE)))</f>
      </c>
      <c r="AC1756">
        <f>IF(IFERROR(AB1756,TRUE)=TRUE, "-","OK")</f>
      </c>
      <c r="AD1756" s="8" t="s">
        <v>39</v>
      </c>
      <c r="AE1756" s="8" t="s">
        <v>39</v>
      </c>
      <c r="AF1756">
        <f>IF(IFERROR(VLOOKUP(E1756,Store_Showcase!B2:H144,{5}, FALSE), TRUE)=TRUE, IF(IFERROR(VLOOKUP(E1756,Store_SRP!B2:H110,{5}, FALSE), TRUE)=TRUE,VLOOKUP(E1756,Store_VAM!B2:H273,{5}, FALSE),VLOOKUP(E1756,Store_SRP!B2:H110,{5}, FALSE)), VLOOKUP(E1756,Store_Showcase!B2:H144,{5}, FALSE))</f>
      </c>
      <c r="AG1756">
        <f>IF(IFERROR(VLOOKUP(E1756,Store_Showcase!B2:H144,{6}, FALSE), TRUE)=TRUE, IF(IFERROR(VLOOKUP(E1756,Store_SRP!B2:H110,{6}, FALSE), TRUE)=TRUE,VLOOKUP(E1756,Store_VAM!B2:H273,{6}, FALSE),VLOOKUP(E1756,Store_SRP!B2:H110,{6}, FALSE)), VLOOKUP(E1756,Store_Showcase!B2:H144,{6}, FALSE))</f>
      </c>
      <c r="AH1756">
        <f>VLOOKUP(G1756,Sku_Consolidated!A2:R957,18,FALSE)</f>
      </c>
      <c r="AI1756">
        <f>VLOOKUP(G1756,Sku_Consolidated!A2:S957,19,FALSE)</f>
      </c>
      <c r="AJ1756">
        <f>VLOOKUP(G1756,Sku_Consolidated!A2:T957,20,FALSE)</f>
      </c>
    </row>
    <row r="1757" spans="1:36" x14ac:dyDescent="0.25">
      <c r="A1757">
        <v>2024</v>
      </c>
      <c r="B1757" t="s">
        <v>31</v>
      </c>
      <c r="C1757" t="s">
        <v>32</v>
      </c>
      <c r="D1757" t="s">
        <v>33</v>
      </c>
      <c r="E1757">
        <v>225</v>
      </c>
      <c r="F1757">
        <f>IF(IFERROR(VLOOKUP(E1757,Store_Showcase!B2:H144,{2}, FALSE), TRUE)=TRUE, IF(IFERROR(VLOOKUP(E1757,Store_SRP!B2:H110,{2}, FALSE), TRUE)=TRUE,VLOOKUP(E1757,Store_VAM!B2:H273,{2}, FALSE),VLOOKUP(E1757,Store_SRP!B2:H110,{2}, FALSE)), VLOOKUP(E1757,Store_Showcase!B2:H144,{2}, FALSE))</f>
      </c>
      <c r="G1757">
        <v>687763</v>
      </c>
      <c r="H1757" t="s">
        <v>1298</v>
      </c>
      <c r="I1757" s="8" t="s">
        <v>39</v>
      </c>
      <c r="J1757" t="s">
        <v>493</v>
      </c>
      <c r="K1757" s="8">
        <f>IF(J1757="PCK", I1757, 0)</f>
      </c>
      <c r="L1757" s="8">
        <f>IF(J1757="KLS", I1757, IF(J1757="PCK", I1757*VLOOKUP(G1757,Sku_Consolidated!A2:U957,21, FALSE),I1757*VLOOKUP(G1757,Sku_Consolidated!A2:U957,21, FALSE)))</f>
      </c>
      <c r="M1757" s="8">
        <f>IF(J1757="PCS", I1757, 0)</f>
      </c>
      <c r="N1757" s="8" t="s">
        <v>39</v>
      </c>
      <c r="O1757" s="8">
        <f>N1757 * VLOOKUP(E1757&amp;VLOOKUP(G1757,Sku_Consolidated!A2:Q957,17,FALSE),Sku_CommRate!A2:E1002, 5, FALSE)</f>
      </c>
      <c r="P1757" s="8">
        <f>N1757 - O1757</f>
      </c>
      <c r="Q1757">
        <f>VLOOKUP(G1757,Sku_Consolidated!A2:G957,7, FALSE)</f>
      </c>
      <c r="R1757">
        <f>IF(IFERROR(VLOOKUP(E1757,Store_Showcase!B2:H144,7, FALSE), TRUE)=TRUE, IF(IFERROR(VLOOKUP(E1757,Store_SRP!B2:H110,7, FALSE), TRUE)=TRUE,VLOOKUP(E1757,Store_VAM!B2:H273,7, FALSE),VLOOKUP(E1757,Store_SRP!B2:H110,7, FALSE)), VLOOKUP(E1757,Store_Showcase!B2:H144,7, FALSE))</f>
      </c>
      <c r="S1757">
        <f>IF(IFERROR(VLOOKUP(E1757,Store_Showcase!B2:I144,8, FALSE), TRUE)=TRUE, IF(IFERROR(VLOOKUP(E1757,Store_SRP!B2:I110,8, FALSE), TRUE)=TRUE,VLOOKUP(E1757,Store_VAM!B2:I273,8, FALSE),VLOOKUP(E1757,Store_SRP!B2:I110,8, FALSE)), VLOOKUP(E1757,Store_Showcase!B2:I144,8, FALSE))</f>
      </c>
      <c r="T1757">
        <f>VLOOKUP(G1757,Sku_Consolidated!A2:R957,18,FALSE)</f>
      </c>
      <c r="U1757">
        <v>4806532531540</v>
      </c>
      <c r="V1757">
        <f>IF(VLOOKUP(G1757,Sku_Consolidated!A2:S957,19,FALSE)="SHOWCASE", VLOOKUP(E1757,Store_Showcase!B2:L144,11, FALSE), IF(VLOOKUP(G1757,Sku_Consolidated!A2:S957,19,FALSE)="VAM",VLOOKUP(E1757,Store_VAM!B2:L273,11, FALSE),VLOOKUP(E1757,Store_SRP!B2:L110,11, FALSE)))</f>
      </c>
      <c r="W1757">
        <f>VLOOKUP(G1757,Sku_Consolidated!A2:W957,11,FALSE)</f>
      </c>
      <c r="X1757">
        <f>VLOOKUP(G1757,Sku_Consolidated!A2:H957,8,FALSE)</f>
      </c>
      <c r="Y1757">
        <f>VLOOKUP(G1757,Sku_Consolidated!A2:I957,9,FALSE)</f>
      </c>
      <c r="Z1757" t="s">
        <v>38</v>
      </c>
      <c r="AA1757">
        <f>VLOOKUP(G1757,Sku_Consolidated!A2:E957,5,FALSE)</f>
      </c>
      <c r="AB1757">
        <f>IF(VLOOKUP(G1757,Sku_Consolidated!A2:S957,19,FALSE)="SHOWCASE", VLOOKUP(E1757,Store_Showcase!B2:N144,13, FALSE), IF(VLOOKUP(G1757,Sku_Consolidated!A2:S957,19,FALSE)="VAM",VLOOKUP(E1757,Store_VAM!B2:N273,13, FALSE),VLOOKUP(E1757,Store_SRP!B2:N110,13, FALSE)))</f>
      </c>
      <c r="AC1757">
        <f>IF(IFERROR(AB1757,TRUE)=TRUE, "-","OK")</f>
      </c>
      <c r="AD1757" s="8" t="s">
        <v>39</v>
      </c>
      <c r="AE1757" s="8" t="s">
        <v>39</v>
      </c>
      <c r="AF1757">
        <f>IF(IFERROR(VLOOKUP(E1757,Store_Showcase!B2:H144,{5}, FALSE), TRUE)=TRUE, IF(IFERROR(VLOOKUP(E1757,Store_SRP!B2:H110,{5}, FALSE), TRUE)=TRUE,VLOOKUP(E1757,Store_VAM!B2:H273,{5}, FALSE),VLOOKUP(E1757,Store_SRP!B2:H110,{5}, FALSE)), VLOOKUP(E1757,Store_Showcase!B2:H144,{5}, FALSE))</f>
      </c>
      <c r="AG1757">
        <f>IF(IFERROR(VLOOKUP(E1757,Store_Showcase!B2:H144,{6}, FALSE), TRUE)=TRUE, IF(IFERROR(VLOOKUP(E1757,Store_SRP!B2:H110,{6}, FALSE), TRUE)=TRUE,VLOOKUP(E1757,Store_VAM!B2:H273,{6}, FALSE),VLOOKUP(E1757,Store_SRP!B2:H110,{6}, FALSE)), VLOOKUP(E1757,Store_Showcase!B2:H144,{6}, FALSE))</f>
      </c>
      <c r="AH1757">
        <f>VLOOKUP(G1757,Sku_Consolidated!A2:R957,18,FALSE)</f>
      </c>
      <c r="AI1757">
        <f>VLOOKUP(G1757,Sku_Consolidated!A2:S957,19,FALSE)</f>
      </c>
      <c r="AJ1757">
        <f>VLOOKUP(G1757,Sku_Consolidated!A2:T957,20,FALSE)</f>
      </c>
    </row>
    <row r="1758" spans="1:36" x14ac:dyDescent="0.25">
      <c r="A1758">
        <v>2024</v>
      </c>
      <c r="B1758" t="s">
        <v>31</v>
      </c>
      <c r="C1758" t="s">
        <v>32</v>
      </c>
      <c r="D1758" t="s">
        <v>33</v>
      </c>
      <c r="E1758">
        <v>210</v>
      </c>
      <c r="F1758">
        <f>IF(IFERROR(VLOOKUP(E1758,Store_Showcase!B2:H144,{2}, FALSE), TRUE)=TRUE, IF(IFERROR(VLOOKUP(E1758,Store_SRP!B2:H110,{2}, FALSE), TRUE)=TRUE,VLOOKUP(E1758,Store_VAM!B2:H273,{2}, FALSE),VLOOKUP(E1758,Store_SRP!B2:H110,{2}, FALSE)), VLOOKUP(E1758,Store_Showcase!B2:H144,{2}, FALSE))</f>
      </c>
      <c r="G1758">
        <v>655308</v>
      </c>
      <c r="H1758" t="s">
        <v>287</v>
      </c>
      <c r="I1758" s="8" t="s">
        <v>39</v>
      </c>
      <c r="J1758" t="s">
        <v>36</v>
      </c>
      <c r="K1758" s="8">
        <f>IF(J1758="PCK", I1758, 0)</f>
      </c>
      <c r="L1758" s="8">
        <f>IF(J1758="KLS", I1758, IF(J1758="PCK", I1758*VLOOKUP(G1758,Sku_Consolidated!A2:U957,21, FALSE),I1758*VLOOKUP(G1758,Sku_Consolidated!A2:U957,21, FALSE)))</f>
      </c>
      <c r="M1758" s="8">
        <f>IF(J1758="PCS", I1758, 0)</f>
      </c>
      <c r="N1758" s="8" t="s">
        <v>39</v>
      </c>
      <c r="O1758" s="8">
        <f>N1758 * VLOOKUP(E1758&amp;VLOOKUP(G1758,Sku_Consolidated!A2:Q957,17,FALSE),Sku_CommRate!A2:E1002, 5, FALSE)</f>
      </c>
      <c r="P1758" s="8">
        <f>N1758 - O1758</f>
      </c>
      <c r="Q1758">
        <f>VLOOKUP(G1758,Sku_Consolidated!A2:G957,7, FALSE)</f>
      </c>
      <c r="R1758">
        <f>IF(IFERROR(VLOOKUP(E1758,Store_Showcase!B2:H144,7, FALSE), TRUE)=TRUE, IF(IFERROR(VLOOKUP(E1758,Store_SRP!B2:H110,7, FALSE), TRUE)=TRUE,VLOOKUP(E1758,Store_VAM!B2:H273,7, FALSE),VLOOKUP(E1758,Store_SRP!B2:H110,7, FALSE)), VLOOKUP(E1758,Store_Showcase!B2:H144,7, FALSE))</f>
      </c>
      <c r="S1758">
        <f>IF(IFERROR(VLOOKUP(E1758,Store_Showcase!B2:I144,8, FALSE), TRUE)=TRUE, IF(IFERROR(VLOOKUP(E1758,Store_SRP!B2:I110,8, FALSE), TRUE)=TRUE,VLOOKUP(E1758,Store_VAM!B2:I273,8, FALSE),VLOOKUP(E1758,Store_SRP!B2:I110,8, FALSE)), VLOOKUP(E1758,Store_Showcase!B2:I144,8, FALSE))</f>
      </c>
      <c r="T1758">
        <f>VLOOKUP(G1758,Sku_Consolidated!A2:R957,18,FALSE)</f>
      </c>
      <c r="U1758">
        <v>6235</v>
      </c>
      <c r="V1758">
        <f>IF(VLOOKUP(G1758,Sku_Consolidated!A2:S957,19,FALSE)="SHOWCASE", VLOOKUP(E1758,Store_Showcase!B2:L144,11, FALSE), IF(VLOOKUP(G1758,Sku_Consolidated!A2:S957,19,FALSE)="VAM",VLOOKUP(E1758,Store_VAM!B2:L273,11, FALSE),VLOOKUP(E1758,Store_SRP!B2:L110,11, FALSE)))</f>
      </c>
      <c r="W1758">
        <f>VLOOKUP(G1758,Sku_Consolidated!A2:W957,11,FALSE)</f>
      </c>
      <c r="X1758">
        <f>VLOOKUP(G1758,Sku_Consolidated!A2:H957,8,FALSE)</f>
      </c>
      <c r="Y1758">
        <f>VLOOKUP(G1758,Sku_Consolidated!A2:I957,9,FALSE)</f>
      </c>
      <c r="Z1758" t="s">
        <v>38</v>
      </c>
      <c r="AA1758">
        <f>VLOOKUP(G1758,Sku_Consolidated!A2:E957,5,FALSE)</f>
      </c>
      <c r="AB1758">
        <f>IF(VLOOKUP(G1758,Sku_Consolidated!A2:S957,19,FALSE)="SHOWCASE", VLOOKUP(E1758,Store_Showcase!B2:N144,13, FALSE), IF(VLOOKUP(G1758,Sku_Consolidated!A2:S957,19,FALSE)="VAM",VLOOKUP(E1758,Store_VAM!B2:N273,13, FALSE),VLOOKUP(E1758,Store_SRP!B2:N110,13, FALSE)))</f>
      </c>
      <c r="AC1758">
        <f>IF(IFERROR(AB1758,TRUE)=TRUE, "-","OK")</f>
      </c>
      <c r="AD1758" s="8" t="s">
        <v>39</v>
      </c>
      <c r="AE1758" s="8" t="s">
        <v>39</v>
      </c>
      <c r="AF1758">
        <f>IF(IFERROR(VLOOKUP(E1758,Store_Showcase!B2:H144,{5}, FALSE), TRUE)=TRUE, IF(IFERROR(VLOOKUP(E1758,Store_SRP!B2:H110,{5}, FALSE), TRUE)=TRUE,VLOOKUP(E1758,Store_VAM!B2:H273,{5}, FALSE),VLOOKUP(E1758,Store_SRP!B2:H110,{5}, FALSE)), VLOOKUP(E1758,Store_Showcase!B2:H144,{5}, FALSE))</f>
      </c>
      <c r="AG1758">
        <f>IF(IFERROR(VLOOKUP(E1758,Store_Showcase!B2:H144,{6}, FALSE), TRUE)=TRUE, IF(IFERROR(VLOOKUP(E1758,Store_SRP!B2:H110,{6}, FALSE), TRUE)=TRUE,VLOOKUP(E1758,Store_VAM!B2:H273,{6}, FALSE),VLOOKUP(E1758,Store_SRP!B2:H110,{6}, FALSE)), VLOOKUP(E1758,Store_Showcase!B2:H144,{6}, FALSE))</f>
      </c>
      <c r="AH1758">
        <f>VLOOKUP(G1758,Sku_Consolidated!A2:R957,18,FALSE)</f>
      </c>
      <c r="AI1758">
        <f>VLOOKUP(G1758,Sku_Consolidated!A2:S957,19,FALSE)</f>
      </c>
      <c r="AJ1758">
        <f>VLOOKUP(G1758,Sku_Consolidated!A2:T957,20,FALSE)</f>
      </c>
    </row>
    <row r="1759" spans="1:36" x14ac:dyDescent="0.25">
      <c r="A1759">
        <v>2024</v>
      </c>
      <c r="B1759" t="s">
        <v>31</v>
      </c>
      <c r="C1759" t="s">
        <v>32</v>
      </c>
      <c r="D1759" t="s">
        <v>33</v>
      </c>
      <c r="E1759">
        <v>4004</v>
      </c>
      <c r="F1759">
        <f>IF(IFERROR(VLOOKUP(E1759,Store_Showcase!B2:H144,{2}, FALSE), TRUE)=TRUE, IF(IFERROR(VLOOKUP(E1759,Store_SRP!B2:H110,{2}, FALSE), TRUE)=TRUE,VLOOKUP(E1759,Store_VAM!B2:H273,{2}, FALSE),VLOOKUP(E1759,Store_SRP!B2:H110,{2}, FALSE)), VLOOKUP(E1759,Store_Showcase!B2:H144,{2}, FALSE))</f>
      </c>
      <c r="G1759">
        <v>683777</v>
      </c>
      <c r="H1759" t="s">
        <v>2635</v>
      </c>
      <c r="I1759" s="8" t="s">
        <v>39</v>
      </c>
      <c r="J1759" t="s">
        <v>493</v>
      </c>
      <c r="K1759" s="8">
        <f>IF(J1759="PCK", I1759, 0)</f>
      </c>
      <c r="L1759" s="8">
        <f>IF(J1759="KLS", I1759, IF(J1759="PCK", I1759*VLOOKUP(G1759,Sku_Consolidated!A2:U957,21, FALSE),I1759*VLOOKUP(G1759,Sku_Consolidated!A2:U957,21, FALSE)))</f>
      </c>
      <c r="M1759" s="8">
        <f>IF(J1759="PCS", I1759, 0)</f>
      </c>
      <c r="N1759" s="8" t="s">
        <v>39</v>
      </c>
      <c r="O1759" s="8">
        <f>N1759 * VLOOKUP(E1759&amp;VLOOKUP(G1759,Sku_Consolidated!A2:Q957,17,FALSE),Sku_CommRate!A2:E1002, 5, FALSE)</f>
      </c>
      <c r="P1759" s="8">
        <f>N1759 - O1759</f>
      </c>
      <c r="Q1759">
        <f>VLOOKUP(G1759,Sku_Consolidated!A2:G957,7, FALSE)</f>
      </c>
      <c r="R1759">
        <f>IF(IFERROR(VLOOKUP(E1759,Store_Showcase!B2:H144,7, FALSE), TRUE)=TRUE, IF(IFERROR(VLOOKUP(E1759,Store_SRP!B2:H110,7, FALSE), TRUE)=TRUE,VLOOKUP(E1759,Store_VAM!B2:H273,7, FALSE),VLOOKUP(E1759,Store_SRP!B2:H110,7, FALSE)), VLOOKUP(E1759,Store_Showcase!B2:H144,7, FALSE))</f>
      </c>
      <c r="S1759">
        <f>IF(IFERROR(VLOOKUP(E1759,Store_Showcase!B2:I144,8, FALSE), TRUE)=TRUE, IF(IFERROR(VLOOKUP(E1759,Store_SRP!B2:I110,8, FALSE), TRUE)=TRUE,VLOOKUP(E1759,Store_VAM!B2:I273,8, FALSE),VLOOKUP(E1759,Store_SRP!B2:I110,8, FALSE)), VLOOKUP(E1759,Store_Showcase!B2:I144,8, FALSE))</f>
      </c>
      <c r="T1759">
        <f>VLOOKUP(G1759,Sku_Consolidated!A2:R957,18,FALSE)</f>
      </c>
      <c r="U1759">
        <v>4806532531618</v>
      </c>
      <c r="V1759">
        <f>IF(VLOOKUP(G1759,Sku_Consolidated!A2:S957,19,FALSE)="SHOWCASE", VLOOKUP(E1759,Store_Showcase!B2:L144,11, FALSE), IF(VLOOKUP(G1759,Sku_Consolidated!A2:S957,19,FALSE)="VAM",VLOOKUP(E1759,Store_VAM!B2:L273,11, FALSE),VLOOKUP(E1759,Store_SRP!B2:L110,11, FALSE)))</f>
      </c>
      <c r="W1759">
        <f>VLOOKUP(G1759,Sku_Consolidated!A2:W957,11,FALSE)</f>
      </c>
      <c r="X1759">
        <f>VLOOKUP(G1759,Sku_Consolidated!A2:H957,8,FALSE)</f>
      </c>
      <c r="Y1759">
        <f>VLOOKUP(G1759,Sku_Consolidated!A2:I957,9,FALSE)</f>
      </c>
      <c r="Z1759" t="s">
        <v>38</v>
      </c>
      <c r="AA1759">
        <f>VLOOKUP(G1759,Sku_Consolidated!A2:E957,5,FALSE)</f>
      </c>
      <c r="AB1759">
        <f>IF(VLOOKUP(G1759,Sku_Consolidated!A2:S957,19,FALSE)="SHOWCASE", VLOOKUP(E1759,Store_Showcase!B2:N144,13, FALSE), IF(VLOOKUP(G1759,Sku_Consolidated!A2:S957,19,FALSE)="VAM",VLOOKUP(E1759,Store_VAM!B2:N273,13, FALSE),VLOOKUP(E1759,Store_SRP!B2:N110,13, FALSE)))</f>
      </c>
      <c r="AC1759">
        <f>IF(IFERROR(AB1759,TRUE)=TRUE, "-","OK")</f>
      </c>
      <c r="AD1759" s="8" t="s">
        <v>39</v>
      </c>
      <c r="AE1759" s="8" t="s">
        <v>39</v>
      </c>
      <c r="AF1759">
        <f>IF(IFERROR(VLOOKUP(E1759,Store_Showcase!B2:H144,{5}, FALSE), TRUE)=TRUE, IF(IFERROR(VLOOKUP(E1759,Store_SRP!B2:H110,{5}, FALSE), TRUE)=TRUE,VLOOKUP(E1759,Store_VAM!B2:H273,{5}, FALSE),VLOOKUP(E1759,Store_SRP!B2:H110,{5}, FALSE)), VLOOKUP(E1759,Store_Showcase!B2:H144,{5}, FALSE))</f>
      </c>
      <c r="AG1759">
        <f>IF(IFERROR(VLOOKUP(E1759,Store_Showcase!B2:H144,{6}, FALSE), TRUE)=TRUE, IF(IFERROR(VLOOKUP(E1759,Store_SRP!B2:H110,{6}, FALSE), TRUE)=TRUE,VLOOKUP(E1759,Store_VAM!B2:H273,{6}, FALSE),VLOOKUP(E1759,Store_SRP!B2:H110,{6}, FALSE)), VLOOKUP(E1759,Store_Showcase!B2:H144,{6}, FALSE))</f>
      </c>
      <c r="AH1759">
        <f>VLOOKUP(G1759,Sku_Consolidated!A2:R957,18,FALSE)</f>
      </c>
      <c r="AI1759">
        <f>VLOOKUP(G1759,Sku_Consolidated!A2:S957,19,FALSE)</f>
      </c>
      <c r="AJ1759">
        <f>VLOOKUP(G1759,Sku_Consolidated!A2:T957,20,FALSE)</f>
      </c>
    </row>
    <row r="1760" spans="1:36" x14ac:dyDescent="0.25">
      <c r="A1760">
        <v>2024</v>
      </c>
      <c r="B1760" t="s">
        <v>31</v>
      </c>
      <c r="C1760" t="s">
        <v>32</v>
      </c>
      <c r="D1760" t="s">
        <v>33</v>
      </c>
      <c r="E1760">
        <v>712</v>
      </c>
      <c r="F1760">
        <f>IF(IFERROR(VLOOKUP(E1760,Store_Showcase!B2:H144,{2}, FALSE), TRUE)=TRUE, IF(IFERROR(VLOOKUP(E1760,Store_SRP!B2:H110,{2}, FALSE), TRUE)=TRUE,VLOOKUP(E1760,Store_VAM!B2:H273,{2}, FALSE),VLOOKUP(E1760,Store_SRP!B2:H110,{2}, FALSE)), VLOOKUP(E1760,Store_Showcase!B2:H144,{2}, FALSE))</f>
      </c>
      <c r="G1760">
        <v>657358</v>
      </c>
      <c r="H1760" t="s">
        <v>3328</v>
      </c>
      <c r="I1760" s="8" t="s">
        <v>39</v>
      </c>
      <c r="J1760" t="s">
        <v>12</v>
      </c>
      <c r="K1760" s="8">
        <f>IF(J1760="PCK", I1760, 0)</f>
      </c>
      <c r="L1760" s="8">
        <f>IF(J1760="KLS", I1760, IF(J1760="PCK", I1760*VLOOKUP(G1760,Sku_Consolidated!A2:U957,21, FALSE),I1760*VLOOKUP(G1760,Sku_Consolidated!A2:U957,21, FALSE)))</f>
      </c>
      <c r="M1760" s="8">
        <f>IF(J1760="PCS", I1760, 0)</f>
      </c>
      <c r="N1760" s="8" t="s">
        <v>39</v>
      </c>
      <c r="O1760" s="8">
        <f>N1760 * VLOOKUP(E1760&amp;VLOOKUP(G1760,Sku_Consolidated!A2:Q957,17,FALSE),Sku_CommRate!A2:E1002, 5, FALSE)</f>
      </c>
      <c r="P1760" s="8">
        <f>N1760 - O1760</f>
      </c>
      <c r="Q1760">
        <f>VLOOKUP(G1760,Sku_Consolidated!A2:G957,7, FALSE)</f>
      </c>
      <c r="R1760">
        <f>IF(IFERROR(VLOOKUP(E1760,Store_Showcase!B2:H144,7, FALSE), TRUE)=TRUE, IF(IFERROR(VLOOKUP(E1760,Store_SRP!B2:H110,7, FALSE), TRUE)=TRUE,VLOOKUP(E1760,Store_VAM!B2:H273,7, FALSE),VLOOKUP(E1760,Store_SRP!B2:H110,7, FALSE)), VLOOKUP(E1760,Store_Showcase!B2:H144,7, FALSE))</f>
      </c>
      <c r="S1760">
        <f>IF(IFERROR(VLOOKUP(E1760,Store_Showcase!B2:I144,8, FALSE), TRUE)=TRUE, IF(IFERROR(VLOOKUP(E1760,Store_SRP!B2:I110,8, FALSE), TRUE)=TRUE,VLOOKUP(E1760,Store_VAM!B2:I273,8, FALSE),VLOOKUP(E1760,Store_SRP!B2:I110,8, FALSE)), VLOOKUP(E1760,Store_Showcase!B2:I144,8, FALSE))</f>
      </c>
      <c r="T1760">
        <f>VLOOKUP(G1760,Sku_Consolidated!A2:R957,18,FALSE)</f>
      </c>
      <c r="U1760">
        <v>4806532531595</v>
      </c>
      <c r="V1760">
        <f>IF(VLOOKUP(G1760,Sku_Consolidated!A2:S957,19,FALSE)="SHOWCASE", VLOOKUP(E1760,Store_Showcase!B2:L144,11, FALSE), IF(VLOOKUP(G1760,Sku_Consolidated!A2:S957,19,FALSE)="VAM",VLOOKUP(E1760,Store_VAM!B2:L273,11, FALSE),VLOOKUP(E1760,Store_SRP!B2:L110,11, FALSE)))</f>
      </c>
      <c r="W1760">
        <f>VLOOKUP(G1760,Sku_Consolidated!A2:W957,11,FALSE)</f>
      </c>
      <c r="X1760">
        <f>VLOOKUP(G1760,Sku_Consolidated!A2:H957,8,FALSE)</f>
      </c>
      <c r="Y1760">
        <f>VLOOKUP(G1760,Sku_Consolidated!A2:I957,9,FALSE)</f>
      </c>
      <c r="Z1760" t="s">
        <v>38</v>
      </c>
      <c r="AA1760">
        <f>VLOOKUP(G1760,Sku_Consolidated!A2:E957,5,FALSE)</f>
      </c>
      <c r="AB1760">
        <f>IF(VLOOKUP(G1760,Sku_Consolidated!A2:S957,19,FALSE)="SHOWCASE", VLOOKUP(E1760,Store_Showcase!B2:N144,13, FALSE), IF(VLOOKUP(G1760,Sku_Consolidated!A2:S957,19,FALSE)="VAM",VLOOKUP(E1760,Store_VAM!B2:N273,13, FALSE),VLOOKUP(E1760,Store_SRP!B2:N110,13, FALSE)))</f>
      </c>
      <c r="AC1760">
        <f>IF(IFERROR(AB1760,TRUE)=TRUE, "-","OK")</f>
      </c>
      <c r="AD1760" s="8" t="s">
        <v>39</v>
      </c>
      <c r="AE1760" s="8" t="s">
        <v>39</v>
      </c>
      <c r="AF1760">
        <f>IF(IFERROR(VLOOKUP(E1760,Store_Showcase!B2:H144,{5}, FALSE), TRUE)=TRUE, IF(IFERROR(VLOOKUP(E1760,Store_SRP!B2:H110,{5}, FALSE), TRUE)=TRUE,VLOOKUP(E1760,Store_VAM!B2:H273,{5}, FALSE),VLOOKUP(E1760,Store_SRP!B2:H110,{5}, FALSE)), VLOOKUP(E1760,Store_Showcase!B2:H144,{5}, FALSE))</f>
      </c>
      <c r="AG1760">
        <f>IF(IFERROR(VLOOKUP(E1760,Store_Showcase!B2:H144,{6}, FALSE), TRUE)=TRUE, IF(IFERROR(VLOOKUP(E1760,Store_SRP!B2:H110,{6}, FALSE), TRUE)=TRUE,VLOOKUP(E1760,Store_VAM!B2:H273,{6}, FALSE),VLOOKUP(E1760,Store_SRP!B2:H110,{6}, FALSE)), VLOOKUP(E1760,Store_Showcase!B2:H144,{6}, FALSE))</f>
      </c>
      <c r="AH1760">
        <f>VLOOKUP(G1760,Sku_Consolidated!A2:R957,18,FALSE)</f>
      </c>
      <c r="AI1760">
        <f>VLOOKUP(G1760,Sku_Consolidated!A2:S957,19,FALSE)</f>
      </c>
      <c r="AJ1760">
        <f>VLOOKUP(G1760,Sku_Consolidated!A2:T957,20,FALSE)</f>
      </c>
    </row>
    <row r="1761" spans="1:36" x14ac:dyDescent="0.25">
      <c r="A1761">
        <v>2024</v>
      </c>
      <c r="B1761" t="s">
        <v>31</v>
      </c>
      <c r="C1761" t="s">
        <v>32</v>
      </c>
      <c r="D1761" t="s">
        <v>33</v>
      </c>
      <c r="E1761">
        <v>736</v>
      </c>
      <c r="F1761">
        <f>IF(IFERROR(VLOOKUP(E1761,Store_Showcase!B2:H144,{2}, FALSE), TRUE)=TRUE, IF(IFERROR(VLOOKUP(E1761,Store_SRP!B2:H110,{2}, FALSE), TRUE)=TRUE,VLOOKUP(E1761,Store_VAM!B2:H273,{2}, FALSE),VLOOKUP(E1761,Store_SRP!B2:H110,{2}, FALSE)), VLOOKUP(E1761,Store_Showcase!B2:H144,{2}, FALSE))</f>
      </c>
      <c r="G1761">
        <v>670205</v>
      </c>
      <c r="H1761" t="s">
        <v>1586</v>
      </c>
      <c r="I1761" s="8" t="s">
        <v>39</v>
      </c>
      <c r="J1761" t="s">
        <v>36</v>
      </c>
      <c r="K1761" s="8">
        <f>IF(J1761="PCK", I1761, 0)</f>
      </c>
      <c r="L1761" s="8">
        <f>IF(J1761="KLS", I1761, IF(J1761="PCK", I1761*VLOOKUP(G1761,Sku_Consolidated!A2:U957,21, FALSE),I1761*VLOOKUP(G1761,Sku_Consolidated!A2:U957,21, FALSE)))</f>
      </c>
      <c r="M1761" s="8">
        <f>IF(J1761="PCS", I1761, 0)</f>
      </c>
      <c r="N1761" s="8" t="s">
        <v>39</v>
      </c>
      <c r="O1761" s="8">
        <f>N1761 * VLOOKUP(E1761&amp;VLOOKUP(G1761,Sku_Consolidated!A2:Q957,17,FALSE),Sku_CommRate!A2:E1002, 5, FALSE)</f>
      </c>
      <c r="P1761" s="8">
        <f>N1761 - O1761</f>
      </c>
      <c r="Q1761">
        <f>VLOOKUP(G1761,Sku_Consolidated!A2:G957,7, FALSE)</f>
      </c>
      <c r="R1761">
        <f>IF(IFERROR(VLOOKUP(E1761,Store_Showcase!B2:H144,7, FALSE), TRUE)=TRUE, IF(IFERROR(VLOOKUP(E1761,Store_SRP!B2:H110,7, FALSE), TRUE)=TRUE,VLOOKUP(E1761,Store_VAM!B2:H273,7, FALSE),VLOOKUP(E1761,Store_SRP!B2:H110,7, FALSE)), VLOOKUP(E1761,Store_Showcase!B2:H144,7, FALSE))</f>
      </c>
      <c r="S1761">
        <f>IF(IFERROR(VLOOKUP(E1761,Store_Showcase!B2:I144,8, FALSE), TRUE)=TRUE, IF(IFERROR(VLOOKUP(E1761,Store_SRP!B2:I110,8, FALSE), TRUE)=TRUE,VLOOKUP(E1761,Store_VAM!B2:I273,8, FALSE),VLOOKUP(E1761,Store_SRP!B2:I110,8, FALSE)), VLOOKUP(E1761,Store_Showcase!B2:I144,8, FALSE))</f>
      </c>
      <c r="T1761">
        <f>VLOOKUP(G1761,Sku_Consolidated!A2:R957,18,FALSE)</f>
      </c>
      <c r="U1761">
        <v>8433</v>
      </c>
      <c r="V1761">
        <f>IF(VLOOKUP(G1761,Sku_Consolidated!A2:S957,19,FALSE)="SHOWCASE", VLOOKUP(E1761,Store_Showcase!B2:L144,11, FALSE), IF(VLOOKUP(G1761,Sku_Consolidated!A2:S957,19,FALSE)="VAM",VLOOKUP(E1761,Store_VAM!B2:L273,11, FALSE),VLOOKUP(E1761,Store_SRP!B2:L110,11, FALSE)))</f>
      </c>
      <c r="W1761">
        <f>VLOOKUP(G1761,Sku_Consolidated!A2:W957,11,FALSE)</f>
      </c>
      <c r="X1761">
        <f>VLOOKUP(G1761,Sku_Consolidated!A2:H957,8,FALSE)</f>
      </c>
      <c r="Y1761">
        <f>VLOOKUP(G1761,Sku_Consolidated!A2:I957,9,FALSE)</f>
      </c>
      <c r="Z1761" t="s">
        <v>38</v>
      </c>
      <c r="AA1761">
        <f>VLOOKUP(G1761,Sku_Consolidated!A2:E957,5,FALSE)</f>
      </c>
      <c r="AB1761">
        <f>IF(VLOOKUP(G1761,Sku_Consolidated!A2:S957,19,FALSE)="SHOWCASE", VLOOKUP(E1761,Store_Showcase!B2:N144,13, FALSE), IF(VLOOKUP(G1761,Sku_Consolidated!A2:S957,19,FALSE)="VAM",VLOOKUP(E1761,Store_VAM!B2:N273,13, FALSE),VLOOKUP(E1761,Store_SRP!B2:N110,13, FALSE)))</f>
      </c>
      <c r="AC1761">
        <f>IF(IFERROR(AB1761,TRUE)=TRUE, "-","OK")</f>
      </c>
      <c r="AD1761" s="8" t="s">
        <v>39</v>
      </c>
      <c r="AE1761" s="8" t="s">
        <v>39</v>
      </c>
      <c r="AF1761">
        <f>IF(IFERROR(VLOOKUP(E1761,Store_Showcase!B2:H144,{5}, FALSE), TRUE)=TRUE, IF(IFERROR(VLOOKUP(E1761,Store_SRP!B2:H110,{5}, FALSE), TRUE)=TRUE,VLOOKUP(E1761,Store_VAM!B2:H273,{5}, FALSE),VLOOKUP(E1761,Store_SRP!B2:H110,{5}, FALSE)), VLOOKUP(E1761,Store_Showcase!B2:H144,{5}, FALSE))</f>
      </c>
      <c r="AG1761">
        <f>IF(IFERROR(VLOOKUP(E1761,Store_Showcase!B2:H144,{6}, FALSE), TRUE)=TRUE, IF(IFERROR(VLOOKUP(E1761,Store_SRP!B2:H110,{6}, FALSE), TRUE)=TRUE,VLOOKUP(E1761,Store_VAM!B2:H273,{6}, FALSE),VLOOKUP(E1761,Store_SRP!B2:H110,{6}, FALSE)), VLOOKUP(E1761,Store_Showcase!B2:H144,{6}, FALSE))</f>
      </c>
      <c r="AH1761">
        <f>VLOOKUP(G1761,Sku_Consolidated!A2:R957,18,FALSE)</f>
      </c>
      <c r="AI1761">
        <f>VLOOKUP(G1761,Sku_Consolidated!A2:S957,19,FALSE)</f>
      </c>
      <c r="AJ1761">
        <f>VLOOKUP(G1761,Sku_Consolidated!A2:T957,20,FALSE)</f>
      </c>
    </row>
    <row r="1762" spans="1:36" x14ac:dyDescent="0.25">
      <c r="A1762">
        <v>2024</v>
      </c>
      <c r="B1762" t="s">
        <v>31</v>
      </c>
      <c r="C1762" t="s">
        <v>32</v>
      </c>
      <c r="D1762" t="s">
        <v>33</v>
      </c>
      <c r="E1762">
        <v>805</v>
      </c>
      <c r="F1762">
        <f>IF(IFERROR(VLOOKUP(E1762,Store_Showcase!B2:H144,{2}, FALSE), TRUE)=TRUE, IF(IFERROR(VLOOKUP(E1762,Store_SRP!B2:H110,{2}, FALSE), TRUE)=TRUE,VLOOKUP(E1762,Store_VAM!B2:H273,{2}, FALSE),VLOOKUP(E1762,Store_SRP!B2:H110,{2}, FALSE)), VLOOKUP(E1762,Store_Showcase!B2:H144,{2}, FALSE))</f>
      </c>
      <c r="G1762">
        <v>687771</v>
      </c>
      <c r="H1762" t="s">
        <v>1194</v>
      </c>
      <c r="I1762" s="8" t="s">
        <v>39</v>
      </c>
      <c r="J1762" t="s">
        <v>493</v>
      </c>
      <c r="K1762" s="8">
        <f>IF(J1762="PCK", I1762, 0)</f>
      </c>
      <c r="L1762" s="8">
        <f>IF(J1762="KLS", I1762, IF(J1762="PCK", I1762*VLOOKUP(G1762,Sku_Consolidated!A2:U957,21, FALSE),I1762*VLOOKUP(G1762,Sku_Consolidated!A2:U957,21, FALSE)))</f>
      </c>
      <c r="M1762" s="8">
        <f>IF(J1762="PCS", I1762, 0)</f>
      </c>
      <c r="N1762" s="8" t="s">
        <v>39</v>
      </c>
      <c r="O1762" s="8">
        <f>N1762 * VLOOKUP(E1762&amp;VLOOKUP(G1762,Sku_Consolidated!A2:Q957,17,FALSE),Sku_CommRate!A2:E1002, 5, FALSE)</f>
      </c>
      <c r="P1762" s="8">
        <f>N1762 - O1762</f>
      </c>
      <c r="Q1762">
        <f>VLOOKUP(G1762,Sku_Consolidated!A2:G957,7, FALSE)</f>
      </c>
      <c r="R1762">
        <f>IF(IFERROR(VLOOKUP(E1762,Store_Showcase!B2:H144,7, FALSE), TRUE)=TRUE, IF(IFERROR(VLOOKUP(E1762,Store_SRP!B2:H110,7, FALSE), TRUE)=TRUE,VLOOKUP(E1762,Store_VAM!B2:H273,7, FALSE),VLOOKUP(E1762,Store_SRP!B2:H110,7, FALSE)), VLOOKUP(E1762,Store_Showcase!B2:H144,7, FALSE))</f>
      </c>
      <c r="S1762">
        <f>IF(IFERROR(VLOOKUP(E1762,Store_Showcase!B2:I144,8, FALSE), TRUE)=TRUE, IF(IFERROR(VLOOKUP(E1762,Store_SRP!B2:I110,8, FALSE), TRUE)=TRUE,VLOOKUP(E1762,Store_VAM!B2:I273,8, FALSE),VLOOKUP(E1762,Store_SRP!B2:I110,8, FALSE)), VLOOKUP(E1762,Store_Showcase!B2:I144,8, FALSE))</f>
      </c>
      <c r="T1762">
        <f>VLOOKUP(G1762,Sku_Consolidated!A2:R957,18,FALSE)</f>
      </c>
      <c r="U1762">
        <v>4806532531533</v>
      </c>
      <c r="V1762">
        <f>IF(VLOOKUP(G1762,Sku_Consolidated!A2:S957,19,FALSE)="SHOWCASE", VLOOKUP(E1762,Store_Showcase!B2:L144,11, FALSE), IF(VLOOKUP(G1762,Sku_Consolidated!A2:S957,19,FALSE)="VAM",VLOOKUP(E1762,Store_VAM!B2:L273,11, FALSE),VLOOKUP(E1762,Store_SRP!B2:L110,11, FALSE)))</f>
      </c>
      <c r="W1762">
        <f>VLOOKUP(G1762,Sku_Consolidated!A2:W957,11,FALSE)</f>
      </c>
      <c r="X1762">
        <f>VLOOKUP(G1762,Sku_Consolidated!A2:H957,8,FALSE)</f>
      </c>
      <c r="Y1762">
        <f>VLOOKUP(G1762,Sku_Consolidated!A2:I957,9,FALSE)</f>
      </c>
      <c r="Z1762" t="s">
        <v>38</v>
      </c>
      <c r="AA1762">
        <f>VLOOKUP(G1762,Sku_Consolidated!A2:E957,5,FALSE)</f>
      </c>
      <c r="AB1762">
        <f>IF(VLOOKUP(G1762,Sku_Consolidated!A2:S957,19,FALSE)="SHOWCASE", VLOOKUP(E1762,Store_Showcase!B2:N144,13, FALSE), IF(VLOOKUP(G1762,Sku_Consolidated!A2:S957,19,FALSE)="VAM",VLOOKUP(E1762,Store_VAM!B2:N273,13, FALSE),VLOOKUP(E1762,Store_SRP!B2:N110,13, FALSE)))</f>
      </c>
      <c r="AC1762">
        <f>IF(IFERROR(AB1762,TRUE)=TRUE, "-","OK")</f>
      </c>
      <c r="AD1762" s="8" t="s">
        <v>39</v>
      </c>
      <c r="AE1762" s="8" t="s">
        <v>39</v>
      </c>
      <c r="AF1762">
        <f>IF(IFERROR(VLOOKUP(E1762,Store_Showcase!B2:H144,{5}, FALSE), TRUE)=TRUE, IF(IFERROR(VLOOKUP(E1762,Store_SRP!B2:H110,{5}, FALSE), TRUE)=TRUE,VLOOKUP(E1762,Store_VAM!B2:H273,{5}, FALSE),VLOOKUP(E1762,Store_SRP!B2:H110,{5}, FALSE)), VLOOKUP(E1762,Store_Showcase!B2:H144,{5}, FALSE))</f>
      </c>
      <c r="AG1762">
        <f>IF(IFERROR(VLOOKUP(E1762,Store_Showcase!B2:H144,{6}, FALSE), TRUE)=TRUE, IF(IFERROR(VLOOKUP(E1762,Store_SRP!B2:H110,{6}, FALSE), TRUE)=TRUE,VLOOKUP(E1762,Store_VAM!B2:H273,{6}, FALSE),VLOOKUP(E1762,Store_SRP!B2:H110,{6}, FALSE)), VLOOKUP(E1762,Store_Showcase!B2:H144,{6}, FALSE))</f>
      </c>
      <c r="AH1762">
        <f>VLOOKUP(G1762,Sku_Consolidated!A2:R957,18,FALSE)</f>
      </c>
      <c r="AI1762">
        <f>VLOOKUP(G1762,Sku_Consolidated!A2:S957,19,FALSE)</f>
      </c>
      <c r="AJ1762">
        <f>VLOOKUP(G1762,Sku_Consolidated!A2:T957,20,FALSE)</f>
      </c>
    </row>
    <row r="1763" spans="1:36" x14ac:dyDescent="0.25">
      <c r="A1763">
        <v>2024</v>
      </c>
      <c r="B1763" t="s">
        <v>31</v>
      </c>
      <c r="C1763" t="s">
        <v>32</v>
      </c>
      <c r="D1763" t="s">
        <v>33</v>
      </c>
      <c r="E1763">
        <v>4017</v>
      </c>
      <c r="F1763">
        <f>IF(IFERROR(VLOOKUP(E1763,Store_Showcase!B2:H144,{2}, FALSE), TRUE)=TRUE, IF(IFERROR(VLOOKUP(E1763,Store_SRP!B2:H110,{2}, FALSE), TRUE)=TRUE,VLOOKUP(E1763,Store_VAM!B2:H273,{2}, FALSE),VLOOKUP(E1763,Store_SRP!B2:H110,{2}, FALSE)), VLOOKUP(E1763,Store_Showcase!B2:H144,{2}, FALSE))</f>
      </c>
      <c r="G1763">
        <v>655750</v>
      </c>
      <c r="H1763" t="s">
        <v>1204</v>
      </c>
      <c r="I1763" s="8" t="s">
        <v>39</v>
      </c>
      <c r="J1763" t="s">
        <v>36</v>
      </c>
      <c r="K1763" s="8">
        <f>IF(J1763="PCK", I1763, 0)</f>
      </c>
      <c r="L1763" s="8">
        <f>IF(J1763="KLS", I1763, IF(J1763="PCK", I1763*VLOOKUP(G1763,Sku_Consolidated!A2:U957,21, FALSE),I1763*VLOOKUP(G1763,Sku_Consolidated!A2:U957,21, FALSE)))</f>
      </c>
      <c r="M1763" s="8">
        <f>IF(J1763="PCS", I1763, 0)</f>
      </c>
      <c r="N1763" s="8" t="s">
        <v>39</v>
      </c>
      <c r="O1763" s="8">
        <f>N1763 * VLOOKUP(E1763&amp;VLOOKUP(G1763,Sku_Consolidated!A2:Q957,17,FALSE),Sku_CommRate!A2:E1002, 5, FALSE)</f>
      </c>
      <c r="P1763" s="8">
        <f>N1763 - O1763</f>
      </c>
      <c r="Q1763">
        <f>VLOOKUP(G1763,Sku_Consolidated!A2:G957,7, FALSE)</f>
      </c>
      <c r="R1763">
        <f>IF(IFERROR(VLOOKUP(E1763,Store_Showcase!B2:H144,7, FALSE), TRUE)=TRUE, IF(IFERROR(VLOOKUP(E1763,Store_SRP!B2:H110,7, FALSE), TRUE)=TRUE,VLOOKUP(E1763,Store_VAM!B2:H273,7, FALSE),VLOOKUP(E1763,Store_SRP!B2:H110,7, FALSE)), VLOOKUP(E1763,Store_Showcase!B2:H144,7, FALSE))</f>
      </c>
      <c r="S1763">
        <f>IF(IFERROR(VLOOKUP(E1763,Store_Showcase!B2:I144,8, FALSE), TRUE)=TRUE, IF(IFERROR(VLOOKUP(E1763,Store_SRP!B2:I110,8, FALSE), TRUE)=TRUE,VLOOKUP(E1763,Store_VAM!B2:I273,8, FALSE),VLOOKUP(E1763,Store_SRP!B2:I110,8, FALSE)), VLOOKUP(E1763,Store_Showcase!B2:I144,8, FALSE))</f>
      </c>
      <c r="T1763">
        <f>VLOOKUP(G1763,Sku_Consolidated!A2:R957,18,FALSE)</f>
      </c>
      <c r="U1763">
        <v>6467</v>
      </c>
      <c r="V1763">
        <f>IF(VLOOKUP(G1763,Sku_Consolidated!A2:S957,19,FALSE)="SHOWCASE", VLOOKUP(E1763,Store_Showcase!B2:L144,11, FALSE), IF(VLOOKUP(G1763,Sku_Consolidated!A2:S957,19,FALSE)="VAM",VLOOKUP(E1763,Store_VAM!B2:L273,11, FALSE),VLOOKUP(E1763,Store_SRP!B2:L110,11, FALSE)))</f>
      </c>
      <c r="W1763">
        <f>VLOOKUP(G1763,Sku_Consolidated!A2:W957,11,FALSE)</f>
      </c>
      <c r="X1763">
        <f>VLOOKUP(G1763,Sku_Consolidated!A2:H957,8,FALSE)</f>
      </c>
      <c r="Y1763">
        <f>VLOOKUP(G1763,Sku_Consolidated!A2:I957,9,FALSE)</f>
      </c>
      <c r="Z1763" t="s">
        <v>38</v>
      </c>
      <c r="AA1763">
        <f>VLOOKUP(G1763,Sku_Consolidated!A2:E957,5,FALSE)</f>
      </c>
      <c r="AB1763">
        <f>IF(VLOOKUP(G1763,Sku_Consolidated!A2:S957,19,FALSE)="SHOWCASE", VLOOKUP(E1763,Store_Showcase!B2:N144,13, FALSE), IF(VLOOKUP(G1763,Sku_Consolidated!A2:S957,19,FALSE)="VAM",VLOOKUP(E1763,Store_VAM!B2:N273,13, FALSE),VLOOKUP(E1763,Store_SRP!B2:N110,13, FALSE)))</f>
      </c>
      <c r="AC1763">
        <f>IF(IFERROR(AB1763,TRUE)=TRUE, "-","OK")</f>
      </c>
      <c r="AD1763" s="8" t="s">
        <v>39</v>
      </c>
      <c r="AE1763" s="8" t="s">
        <v>39</v>
      </c>
      <c r="AF1763">
        <f>IF(IFERROR(VLOOKUP(E1763,Store_Showcase!B2:H144,{5}, FALSE), TRUE)=TRUE, IF(IFERROR(VLOOKUP(E1763,Store_SRP!B2:H110,{5}, FALSE), TRUE)=TRUE,VLOOKUP(E1763,Store_VAM!B2:H273,{5}, FALSE),VLOOKUP(E1763,Store_SRP!B2:H110,{5}, FALSE)), VLOOKUP(E1763,Store_Showcase!B2:H144,{5}, FALSE))</f>
      </c>
      <c r="AG1763">
        <f>IF(IFERROR(VLOOKUP(E1763,Store_Showcase!B2:H144,{6}, FALSE), TRUE)=TRUE, IF(IFERROR(VLOOKUP(E1763,Store_SRP!B2:H110,{6}, FALSE), TRUE)=TRUE,VLOOKUP(E1763,Store_VAM!B2:H273,{6}, FALSE),VLOOKUP(E1763,Store_SRP!B2:H110,{6}, FALSE)), VLOOKUP(E1763,Store_Showcase!B2:H144,{6}, FALSE))</f>
      </c>
      <c r="AH1763">
        <f>VLOOKUP(G1763,Sku_Consolidated!A2:R957,18,FALSE)</f>
      </c>
      <c r="AI1763">
        <f>VLOOKUP(G1763,Sku_Consolidated!A2:S957,19,FALSE)</f>
      </c>
      <c r="AJ1763">
        <f>VLOOKUP(G1763,Sku_Consolidated!A2:T957,20,FALSE)</f>
      </c>
    </row>
    <row r="1764" spans="1:36" x14ac:dyDescent="0.25">
      <c r="A1764">
        <v>2024</v>
      </c>
      <c r="B1764" t="s">
        <v>31</v>
      </c>
      <c r="C1764" t="s">
        <v>32</v>
      </c>
      <c r="D1764" t="s">
        <v>33</v>
      </c>
      <c r="E1764">
        <v>806</v>
      </c>
      <c r="F1764">
        <f>IF(IFERROR(VLOOKUP(E1764,Store_Showcase!B2:H144,{2}, FALSE), TRUE)=TRUE, IF(IFERROR(VLOOKUP(E1764,Store_SRP!B2:H110,{2}, FALSE), TRUE)=TRUE,VLOOKUP(E1764,Store_VAM!B2:H273,{2}, FALSE),VLOOKUP(E1764,Store_SRP!B2:H110,{2}, FALSE)), VLOOKUP(E1764,Store_Showcase!B2:H144,{2}, FALSE))</f>
      </c>
      <c r="G1764">
        <v>687767</v>
      </c>
      <c r="H1764" t="s">
        <v>1118</v>
      </c>
      <c r="I1764" s="8" t="s">
        <v>39</v>
      </c>
      <c r="J1764" t="s">
        <v>493</v>
      </c>
      <c r="K1764" s="8">
        <f>IF(J1764="PCK", I1764, 0)</f>
      </c>
      <c r="L1764" s="8">
        <f>IF(J1764="KLS", I1764, IF(J1764="PCK", I1764*VLOOKUP(G1764,Sku_Consolidated!A2:U957,21, FALSE),I1764*VLOOKUP(G1764,Sku_Consolidated!A2:U957,21, FALSE)))</f>
      </c>
      <c r="M1764" s="8">
        <f>IF(J1764="PCS", I1764, 0)</f>
      </c>
      <c r="N1764" s="8" t="s">
        <v>39</v>
      </c>
      <c r="O1764" s="8">
        <f>N1764 * VLOOKUP(E1764&amp;VLOOKUP(G1764,Sku_Consolidated!A2:Q957,17,FALSE),Sku_CommRate!A2:E1002, 5, FALSE)</f>
      </c>
      <c r="P1764" s="8">
        <f>N1764 - O1764</f>
      </c>
      <c r="Q1764">
        <f>VLOOKUP(G1764,Sku_Consolidated!A2:G957,7, FALSE)</f>
      </c>
      <c r="R1764">
        <f>IF(IFERROR(VLOOKUP(E1764,Store_Showcase!B2:H144,7, FALSE), TRUE)=TRUE, IF(IFERROR(VLOOKUP(E1764,Store_SRP!B2:H110,7, FALSE), TRUE)=TRUE,VLOOKUP(E1764,Store_VAM!B2:H273,7, FALSE),VLOOKUP(E1764,Store_SRP!B2:H110,7, FALSE)), VLOOKUP(E1764,Store_Showcase!B2:H144,7, FALSE))</f>
      </c>
      <c r="S1764">
        <f>IF(IFERROR(VLOOKUP(E1764,Store_Showcase!B2:I144,8, FALSE), TRUE)=TRUE, IF(IFERROR(VLOOKUP(E1764,Store_SRP!B2:I110,8, FALSE), TRUE)=TRUE,VLOOKUP(E1764,Store_VAM!B2:I273,8, FALSE),VLOOKUP(E1764,Store_SRP!B2:I110,8, FALSE)), VLOOKUP(E1764,Store_Showcase!B2:I144,8, FALSE))</f>
      </c>
      <c r="T1764">
        <f>VLOOKUP(G1764,Sku_Consolidated!A2:R957,18,FALSE)</f>
      </c>
      <c r="U1764">
        <v>4806532531557</v>
      </c>
      <c r="V1764">
        <f>IF(VLOOKUP(G1764,Sku_Consolidated!A2:S957,19,FALSE)="SHOWCASE", VLOOKUP(E1764,Store_Showcase!B2:L144,11, FALSE), IF(VLOOKUP(G1764,Sku_Consolidated!A2:S957,19,FALSE)="VAM",VLOOKUP(E1764,Store_VAM!B2:L273,11, FALSE),VLOOKUP(E1764,Store_SRP!B2:L110,11, FALSE)))</f>
      </c>
      <c r="W1764">
        <f>VLOOKUP(G1764,Sku_Consolidated!A2:W957,11,FALSE)</f>
      </c>
      <c r="X1764">
        <f>VLOOKUP(G1764,Sku_Consolidated!A2:H957,8,FALSE)</f>
      </c>
      <c r="Y1764">
        <f>VLOOKUP(G1764,Sku_Consolidated!A2:I957,9,FALSE)</f>
      </c>
      <c r="Z1764" t="s">
        <v>38</v>
      </c>
      <c r="AA1764">
        <f>VLOOKUP(G1764,Sku_Consolidated!A2:E957,5,FALSE)</f>
      </c>
      <c r="AB1764">
        <f>IF(VLOOKUP(G1764,Sku_Consolidated!A2:S957,19,FALSE)="SHOWCASE", VLOOKUP(E1764,Store_Showcase!B2:N144,13, FALSE), IF(VLOOKUP(G1764,Sku_Consolidated!A2:S957,19,FALSE)="VAM",VLOOKUP(E1764,Store_VAM!B2:N273,13, FALSE),VLOOKUP(E1764,Store_SRP!B2:N110,13, FALSE)))</f>
      </c>
      <c r="AC1764">
        <f>IF(IFERROR(AB1764,TRUE)=TRUE, "-","OK")</f>
      </c>
      <c r="AD1764" s="8" t="s">
        <v>39</v>
      </c>
      <c r="AE1764" s="8" t="s">
        <v>39</v>
      </c>
      <c r="AF1764">
        <f>IF(IFERROR(VLOOKUP(E1764,Store_Showcase!B2:H144,{5}, FALSE), TRUE)=TRUE, IF(IFERROR(VLOOKUP(E1764,Store_SRP!B2:H110,{5}, FALSE), TRUE)=TRUE,VLOOKUP(E1764,Store_VAM!B2:H273,{5}, FALSE),VLOOKUP(E1764,Store_SRP!B2:H110,{5}, FALSE)), VLOOKUP(E1764,Store_Showcase!B2:H144,{5}, FALSE))</f>
      </c>
      <c r="AG1764">
        <f>IF(IFERROR(VLOOKUP(E1764,Store_Showcase!B2:H144,{6}, FALSE), TRUE)=TRUE, IF(IFERROR(VLOOKUP(E1764,Store_SRP!B2:H110,{6}, FALSE), TRUE)=TRUE,VLOOKUP(E1764,Store_VAM!B2:H273,{6}, FALSE),VLOOKUP(E1764,Store_SRP!B2:H110,{6}, FALSE)), VLOOKUP(E1764,Store_Showcase!B2:H144,{6}, FALSE))</f>
      </c>
      <c r="AH1764">
        <f>VLOOKUP(G1764,Sku_Consolidated!A2:R957,18,FALSE)</f>
      </c>
      <c r="AI1764">
        <f>VLOOKUP(G1764,Sku_Consolidated!A2:S957,19,FALSE)</f>
      </c>
      <c r="AJ1764">
        <f>VLOOKUP(G1764,Sku_Consolidated!A2:T957,20,FALSE)</f>
      </c>
    </row>
    <row r="1765" spans="1:36" x14ac:dyDescent="0.25">
      <c r="A1765">
        <v>2024</v>
      </c>
      <c r="B1765" t="s">
        <v>31</v>
      </c>
      <c r="C1765" t="s">
        <v>32</v>
      </c>
      <c r="D1765" t="s">
        <v>33</v>
      </c>
      <c r="E1765">
        <v>4017</v>
      </c>
      <c r="F1765">
        <f>IF(IFERROR(VLOOKUP(E1765,Store_Showcase!B2:H144,{2}, FALSE), TRUE)=TRUE, IF(IFERROR(VLOOKUP(E1765,Store_SRP!B2:H110,{2}, FALSE), TRUE)=TRUE,VLOOKUP(E1765,Store_VAM!B2:H273,{2}, FALSE),VLOOKUP(E1765,Store_SRP!B2:H110,{2}, FALSE)), VLOOKUP(E1765,Store_Showcase!B2:H144,{2}, FALSE))</f>
      </c>
      <c r="G1765">
        <v>677203</v>
      </c>
      <c r="H1765" t="s">
        <v>1408</v>
      </c>
      <c r="I1765" s="8" t="s">
        <v>39</v>
      </c>
      <c r="J1765" t="s">
        <v>493</v>
      </c>
      <c r="K1765" s="8">
        <f>IF(J1765="PCK", I1765, 0)</f>
      </c>
      <c r="L1765" s="8">
        <f>IF(J1765="KLS", I1765, IF(J1765="PCK", I1765*VLOOKUP(G1765,Sku_Consolidated!A2:U957,21, FALSE),I1765*VLOOKUP(G1765,Sku_Consolidated!A2:U957,21, FALSE)))</f>
      </c>
      <c r="M1765" s="8">
        <f>IF(J1765="PCS", I1765, 0)</f>
      </c>
      <c r="N1765" s="8" t="s">
        <v>39</v>
      </c>
      <c r="O1765" s="8">
        <f>N1765 * VLOOKUP(E1765&amp;VLOOKUP(G1765,Sku_Consolidated!A2:Q957,17,FALSE),Sku_CommRate!A2:E1002, 5, FALSE)</f>
      </c>
      <c r="P1765" s="8">
        <f>N1765 - O1765</f>
      </c>
      <c r="Q1765">
        <f>VLOOKUP(G1765,Sku_Consolidated!A2:G957,7, FALSE)</f>
      </c>
      <c r="R1765">
        <f>IF(IFERROR(VLOOKUP(E1765,Store_Showcase!B2:H144,7, FALSE), TRUE)=TRUE, IF(IFERROR(VLOOKUP(E1765,Store_SRP!B2:H110,7, FALSE), TRUE)=TRUE,VLOOKUP(E1765,Store_VAM!B2:H273,7, FALSE),VLOOKUP(E1765,Store_SRP!B2:H110,7, FALSE)), VLOOKUP(E1765,Store_Showcase!B2:H144,7, FALSE))</f>
      </c>
      <c r="S1765">
        <f>IF(IFERROR(VLOOKUP(E1765,Store_Showcase!B2:I144,8, FALSE), TRUE)=TRUE, IF(IFERROR(VLOOKUP(E1765,Store_SRP!B2:I110,8, FALSE), TRUE)=TRUE,VLOOKUP(E1765,Store_VAM!B2:I273,8, FALSE),VLOOKUP(E1765,Store_SRP!B2:I110,8, FALSE)), VLOOKUP(E1765,Store_Showcase!B2:I144,8, FALSE))</f>
      </c>
      <c r="T1765">
        <f>VLOOKUP(G1765,Sku_Consolidated!A2:R957,18,FALSE)</f>
      </c>
      <c r="U1765">
        <v>9759</v>
      </c>
      <c r="V1765">
        <f>IF(VLOOKUP(G1765,Sku_Consolidated!A2:S957,19,FALSE)="SHOWCASE", VLOOKUP(E1765,Store_Showcase!B2:L144,11, FALSE), IF(VLOOKUP(G1765,Sku_Consolidated!A2:S957,19,FALSE)="VAM",VLOOKUP(E1765,Store_VAM!B2:L273,11, FALSE),VLOOKUP(E1765,Store_SRP!B2:L110,11, FALSE)))</f>
      </c>
      <c r="W1765">
        <f>VLOOKUP(G1765,Sku_Consolidated!A2:W957,11,FALSE)</f>
      </c>
      <c r="X1765">
        <f>VLOOKUP(G1765,Sku_Consolidated!A2:H957,8,FALSE)</f>
      </c>
      <c r="Y1765">
        <f>VLOOKUP(G1765,Sku_Consolidated!A2:I957,9,FALSE)</f>
      </c>
      <c r="Z1765" t="s">
        <v>38</v>
      </c>
      <c r="AA1765">
        <f>VLOOKUP(G1765,Sku_Consolidated!A2:E957,5,FALSE)</f>
      </c>
      <c r="AB1765">
        <f>IF(VLOOKUP(G1765,Sku_Consolidated!A2:S957,19,FALSE)="SHOWCASE", VLOOKUP(E1765,Store_Showcase!B2:N144,13, FALSE), IF(VLOOKUP(G1765,Sku_Consolidated!A2:S957,19,FALSE)="VAM",VLOOKUP(E1765,Store_VAM!B2:N273,13, FALSE),VLOOKUP(E1765,Store_SRP!B2:N110,13, FALSE)))</f>
      </c>
      <c r="AC1765">
        <f>IF(IFERROR(AB1765,TRUE)=TRUE, "-","OK")</f>
      </c>
      <c r="AD1765" s="8" t="s">
        <v>39</v>
      </c>
      <c r="AE1765" s="8" t="s">
        <v>39</v>
      </c>
      <c r="AF1765">
        <f>IF(IFERROR(VLOOKUP(E1765,Store_Showcase!B2:H144,{5}, FALSE), TRUE)=TRUE, IF(IFERROR(VLOOKUP(E1765,Store_SRP!B2:H110,{5}, FALSE), TRUE)=TRUE,VLOOKUP(E1765,Store_VAM!B2:H273,{5}, FALSE),VLOOKUP(E1765,Store_SRP!B2:H110,{5}, FALSE)), VLOOKUP(E1765,Store_Showcase!B2:H144,{5}, FALSE))</f>
      </c>
      <c r="AG1765">
        <f>IF(IFERROR(VLOOKUP(E1765,Store_Showcase!B2:H144,{6}, FALSE), TRUE)=TRUE, IF(IFERROR(VLOOKUP(E1765,Store_SRP!B2:H110,{6}, FALSE), TRUE)=TRUE,VLOOKUP(E1765,Store_VAM!B2:H273,{6}, FALSE),VLOOKUP(E1765,Store_SRP!B2:H110,{6}, FALSE)), VLOOKUP(E1765,Store_Showcase!B2:H144,{6}, FALSE))</f>
      </c>
      <c r="AH1765">
        <f>VLOOKUP(G1765,Sku_Consolidated!A2:R957,18,FALSE)</f>
      </c>
      <c r="AI1765">
        <f>VLOOKUP(G1765,Sku_Consolidated!A2:S957,19,FALSE)</f>
      </c>
      <c r="AJ1765">
        <f>VLOOKUP(G1765,Sku_Consolidated!A2:T957,20,FALSE)</f>
      </c>
    </row>
    <row r="1766" spans="1:36" x14ac:dyDescent="0.25">
      <c r="A1766">
        <v>2024</v>
      </c>
      <c r="B1766" t="s">
        <v>31</v>
      </c>
      <c r="C1766" t="s">
        <v>32</v>
      </c>
      <c r="D1766" t="s">
        <v>33</v>
      </c>
      <c r="E1766">
        <v>809</v>
      </c>
      <c r="F1766">
        <f>IF(IFERROR(VLOOKUP(E1766,Store_Showcase!B2:H144,{2}, FALSE), TRUE)=TRUE, IF(IFERROR(VLOOKUP(E1766,Store_SRP!B2:H110,{2}, FALSE), TRUE)=TRUE,VLOOKUP(E1766,Store_VAM!B2:H273,{2}, FALSE),VLOOKUP(E1766,Store_SRP!B2:H110,{2}, FALSE)), VLOOKUP(E1766,Store_Showcase!B2:H144,{2}, FALSE))</f>
      </c>
      <c r="G1766">
        <v>655309</v>
      </c>
      <c r="H1766" t="s">
        <v>219</v>
      </c>
      <c r="I1766" s="8" t="s">
        <v>39</v>
      </c>
      <c r="J1766" t="s">
        <v>36</v>
      </c>
      <c r="K1766" s="8">
        <f>IF(J1766="PCK", I1766, 0)</f>
      </c>
      <c r="L1766" s="8">
        <f>IF(J1766="KLS", I1766, IF(J1766="PCK", I1766*VLOOKUP(G1766,Sku_Consolidated!A2:U957,21, FALSE),I1766*VLOOKUP(G1766,Sku_Consolidated!A2:U957,21, FALSE)))</f>
      </c>
      <c r="M1766" s="8">
        <f>IF(J1766="PCS", I1766, 0)</f>
      </c>
      <c r="N1766" s="8" t="s">
        <v>39</v>
      </c>
      <c r="O1766" s="8">
        <f>N1766 * VLOOKUP(E1766&amp;VLOOKUP(G1766,Sku_Consolidated!A2:Q957,17,FALSE),Sku_CommRate!A2:E1002, 5, FALSE)</f>
      </c>
      <c r="P1766" s="8">
        <f>N1766 - O1766</f>
      </c>
      <c r="Q1766">
        <f>VLOOKUP(G1766,Sku_Consolidated!A2:G957,7, FALSE)</f>
      </c>
      <c r="R1766">
        <f>IF(IFERROR(VLOOKUP(E1766,Store_Showcase!B2:H144,7, FALSE), TRUE)=TRUE, IF(IFERROR(VLOOKUP(E1766,Store_SRP!B2:H110,7, FALSE), TRUE)=TRUE,VLOOKUP(E1766,Store_VAM!B2:H273,7, FALSE),VLOOKUP(E1766,Store_SRP!B2:H110,7, FALSE)), VLOOKUP(E1766,Store_Showcase!B2:H144,7, FALSE))</f>
      </c>
      <c r="S1766">
        <f>IF(IFERROR(VLOOKUP(E1766,Store_Showcase!B2:I144,8, FALSE), TRUE)=TRUE, IF(IFERROR(VLOOKUP(E1766,Store_SRP!B2:I110,8, FALSE), TRUE)=TRUE,VLOOKUP(E1766,Store_VAM!B2:I273,8, FALSE),VLOOKUP(E1766,Store_SRP!B2:I110,8, FALSE)), VLOOKUP(E1766,Store_Showcase!B2:I144,8, FALSE))</f>
      </c>
      <c r="T1766">
        <f>VLOOKUP(G1766,Sku_Consolidated!A2:R957,18,FALSE)</f>
      </c>
      <c r="U1766">
        <v>6236</v>
      </c>
      <c r="V1766">
        <f>IF(VLOOKUP(G1766,Sku_Consolidated!A2:S957,19,FALSE)="SHOWCASE", VLOOKUP(E1766,Store_Showcase!B2:L144,11, FALSE), IF(VLOOKUP(G1766,Sku_Consolidated!A2:S957,19,FALSE)="VAM",VLOOKUP(E1766,Store_VAM!B2:L273,11, FALSE),VLOOKUP(E1766,Store_SRP!B2:L110,11, FALSE)))</f>
      </c>
      <c r="W1766">
        <f>VLOOKUP(G1766,Sku_Consolidated!A2:W957,11,FALSE)</f>
      </c>
      <c r="X1766">
        <f>VLOOKUP(G1766,Sku_Consolidated!A2:H957,8,FALSE)</f>
      </c>
      <c r="Y1766">
        <f>VLOOKUP(G1766,Sku_Consolidated!A2:I957,9,FALSE)</f>
      </c>
      <c r="Z1766" t="s">
        <v>38</v>
      </c>
      <c r="AA1766">
        <f>VLOOKUP(G1766,Sku_Consolidated!A2:E957,5,FALSE)</f>
      </c>
      <c r="AB1766">
        <f>IF(VLOOKUP(G1766,Sku_Consolidated!A2:S957,19,FALSE)="SHOWCASE", VLOOKUP(E1766,Store_Showcase!B2:N144,13, FALSE), IF(VLOOKUP(G1766,Sku_Consolidated!A2:S957,19,FALSE)="VAM",VLOOKUP(E1766,Store_VAM!B2:N273,13, FALSE),VLOOKUP(E1766,Store_SRP!B2:N110,13, FALSE)))</f>
      </c>
      <c r="AC1766">
        <f>IF(IFERROR(AB1766,TRUE)=TRUE, "-","OK")</f>
      </c>
      <c r="AD1766" s="8" t="s">
        <v>39</v>
      </c>
      <c r="AE1766" s="8" t="s">
        <v>39</v>
      </c>
      <c r="AF1766">
        <f>IF(IFERROR(VLOOKUP(E1766,Store_Showcase!B2:H144,{5}, FALSE), TRUE)=TRUE, IF(IFERROR(VLOOKUP(E1766,Store_SRP!B2:H110,{5}, FALSE), TRUE)=TRUE,VLOOKUP(E1766,Store_VAM!B2:H273,{5}, FALSE),VLOOKUP(E1766,Store_SRP!B2:H110,{5}, FALSE)), VLOOKUP(E1766,Store_Showcase!B2:H144,{5}, FALSE))</f>
      </c>
      <c r="AG1766">
        <f>IF(IFERROR(VLOOKUP(E1766,Store_Showcase!B2:H144,{6}, FALSE), TRUE)=TRUE, IF(IFERROR(VLOOKUP(E1766,Store_SRP!B2:H110,{6}, FALSE), TRUE)=TRUE,VLOOKUP(E1766,Store_VAM!B2:H273,{6}, FALSE),VLOOKUP(E1766,Store_SRP!B2:H110,{6}, FALSE)), VLOOKUP(E1766,Store_Showcase!B2:H144,{6}, FALSE))</f>
      </c>
      <c r="AH1766">
        <f>VLOOKUP(G1766,Sku_Consolidated!A2:R957,18,FALSE)</f>
      </c>
      <c r="AI1766">
        <f>VLOOKUP(G1766,Sku_Consolidated!A2:S957,19,FALSE)</f>
      </c>
      <c r="AJ1766">
        <f>VLOOKUP(G1766,Sku_Consolidated!A2:T957,20,FALSE)</f>
      </c>
    </row>
    <row r="1767" spans="1:36" x14ac:dyDescent="0.25">
      <c r="A1767">
        <v>2024</v>
      </c>
      <c r="B1767" t="s">
        <v>31</v>
      </c>
      <c r="C1767" t="s">
        <v>32</v>
      </c>
      <c r="D1767" t="s">
        <v>33</v>
      </c>
      <c r="E1767">
        <v>703</v>
      </c>
      <c r="F1767">
        <f>IF(IFERROR(VLOOKUP(E1767,Store_Showcase!B2:H144,{2}, FALSE), TRUE)=TRUE, IF(IFERROR(VLOOKUP(E1767,Store_SRP!B2:H110,{2}, FALSE), TRUE)=TRUE,VLOOKUP(E1767,Store_VAM!B2:H273,{2}, FALSE),VLOOKUP(E1767,Store_SRP!B2:H110,{2}, FALSE)), VLOOKUP(E1767,Store_Showcase!B2:H144,{2}, FALSE))</f>
      </c>
      <c r="G1767">
        <v>687767</v>
      </c>
      <c r="H1767" t="s">
        <v>1118</v>
      </c>
      <c r="I1767" s="8" t="s">
        <v>39</v>
      </c>
      <c r="J1767" t="s">
        <v>493</v>
      </c>
      <c r="K1767" s="8">
        <f>IF(J1767="PCK", I1767, 0)</f>
      </c>
      <c r="L1767" s="8">
        <f>IF(J1767="KLS", I1767, IF(J1767="PCK", I1767*VLOOKUP(G1767,Sku_Consolidated!A2:U957,21, FALSE),I1767*VLOOKUP(G1767,Sku_Consolidated!A2:U957,21, FALSE)))</f>
      </c>
      <c r="M1767" s="8">
        <f>IF(J1767="PCS", I1767, 0)</f>
      </c>
      <c r="N1767" s="8" t="s">
        <v>39</v>
      </c>
      <c r="O1767" s="8">
        <f>N1767 * VLOOKUP(E1767&amp;VLOOKUP(G1767,Sku_Consolidated!A2:Q957,17,FALSE),Sku_CommRate!A2:E1002, 5, FALSE)</f>
      </c>
      <c r="P1767" s="8">
        <f>N1767 - O1767</f>
      </c>
      <c r="Q1767">
        <f>VLOOKUP(G1767,Sku_Consolidated!A2:G957,7, FALSE)</f>
      </c>
      <c r="R1767">
        <f>IF(IFERROR(VLOOKUP(E1767,Store_Showcase!B2:H144,7, FALSE), TRUE)=TRUE, IF(IFERROR(VLOOKUP(E1767,Store_SRP!B2:H110,7, FALSE), TRUE)=TRUE,VLOOKUP(E1767,Store_VAM!B2:H273,7, FALSE),VLOOKUP(E1767,Store_SRP!B2:H110,7, FALSE)), VLOOKUP(E1767,Store_Showcase!B2:H144,7, FALSE))</f>
      </c>
      <c r="S1767">
        <f>IF(IFERROR(VLOOKUP(E1767,Store_Showcase!B2:I144,8, FALSE), TRUE)=TRUE, IF(IFERROR(VLOOKUP(E1767,Store_SRP!B2:I110,8, FALSE), TRUE)=TRUE,VLOOKUP(E1767,Store_VAM!B2:I273,8, FALSE),VLOOKUP(E1767,Store_SRP!B2:I110,8, FALSE)), VLOOKUP(E1767,Store_Showcase!B2:I144,8, FALSE))</f>
      </c>
      <c r="T1767">
        <f>VLOOKUP(G1767,Sku_Consolidated!A2:R957,18,FALSE)</f>
      </c>
      <c r="U1767">
        <v>4806532531557</v>
      </c>
      <c r="V1767">
        <f>IF(VLOOKUP(G1767,Sku_Consolidated!A2:S957,19,FALSE)="SHOWCASE", VLOOKUP(E1767,Store_Showcase!B2:L144,11, FALSE), IF(VLOOKUP(G1767,Sku_Consolidated!A2:S957,19,FALSE)="VAM",VLOOKUP(E1767,Store_VAM!B2:L273,11, FALSE),VLOOKUP(E1767,Store_SRP!B2:L110,11, FALSE)))</f>
      </c>
      <c r="W1767">
        <f>VLOOKUP(G1767,Sku_Consolidated!A2:W957,11,FALSE)</f>
      </c>
      <c r="X1767">
        <f>VLOOKUP(G1767,Sku_Consolidated!A2:H957,8,FALSE)</f>
      </c>
      <c r="Y1767">
        <f>VLOOKUP(G1767,Sku_Consolidated!A2:I957,9,FALSE)</f>
      </c>
      <c r="Z1767" t="s">
        <v>38</v>
      </c>
      <c r="AA1767">
        <f>VLOOKUP(G1767,Sku_Consolidated!A2:E957,5,FALSE)</f>
      </c>
      <c r="AB1767">
        <f>IF(VLOOKUP(G1767,Sku_Consolidated!A2:S957,19,FALSE)="SHOWCASE", VLOOKUP(E1767,Store_Showcase!B2:N144,13, FALSE), IF(VLOOKUP(G1767,Sku_Consolidated!A2:S957,19,FALSE)="VAM",VLOOKUP(E1767,Store_VAM!B2:N273,13, FALSE),VLOOKUP(E1767,Store_SRP!B2:N110,13, FALSE)))</f>
      </c>
      <c r="AC1767">
        <f>IF(IFERROR(AB1767,TRUE)=TRUE, "-","OK")</f>
      </c>
      <c r="AD1767" s="8" t="s">
        <v>39</v>
      </c>
      <c r="AE1767" s="8" t="s">
        <v>39</v>
      </c>
      <c r="AF1767">
        <f>IF(IFERROR(VLOOKUP(E1767,Store_Showcase!B2:H144,{5}, FALSE), TRUE)=TRUE, IF(IFERROR(VLOOKUP(E1767,Store_SRP!B2:H110,{5}, FALSE), TRUE)=TRUE,VLOOKUP(E1767,Store_VAM!B2:H273,{5}, FALSE),VLOOKUP(E1767,Store_SRP!B2:H110,{5}, FALSE)), VLOOKUP(E1767,Store_Showcase!B2:H144,{5}, FALSE))</f>
      </c>
      <c r="AG1767">
        <f>IF(IFERROR(VLOOKUP(E1767,Store_Showcase!B2:H144,{6}, FALSE), TRUE)=TRUE, IF(IFERROR(VLOOKUP(E1767,Store_SRP!B2:H110,{6}, FALSE), TRUE)=TRUE,VLOOKUP(E1767,Store_VAM!B2:H273,{6}, FALSE),VLOOKUP(E1767,Store_SRP!B2:H110,{6}, FALSE)), VLOOKUP(E1767,Store_Showcase!B2:H144,{6}, FALSE))</f>
      </c>
      <c r="AH1767">
        <f>VLOOKUP(G1767,Sku_Consolidated!A2:R957,18,FALSE)</f>
      </c>
      <c r="AI1767">
        <f>VLOOKUP(G1767,Sku_Consolidated!A2:S957,19,FALSE)</f>
      </c>
      <c r="AJ1767">
        <f>VLOOKUP(G1767,Sku_Consolidated!A2:T957,20,FALSE)</f>
      </c>
    </row>
    <row r="1768" spans="1:36" x14ac:dyDescent="0.25">
      <c r="A1768">
        <v>2024</v>
      </c>
      <c r="B1768" t="s">
        <v>31</v>
      </c>
      <c r="C1768" t="s">
        <v>32</v>
      </c>
      <c r="D1768" t="s">
        <v>33</v>
      </c>
      <c r="E1768">
        <v>243</v>
      </c>
      <c r="F1768">
        <f>IF(IFERROR(VLOOKUP(E1768,Store_Showcase!B2:H144,{2}, FALSE), TRUE)=TRUE, IF(IFERROR(VLOOKUP(E1768,Store_SRP!B2:H110,{2}, FALSE), TRUE)=TRUE,VLOOKUP(E1768,Store_VAM!B2:H273,{2}, FALSE),VLOOKUP(E1768,Store_SRP!B2:H110,{2}, FALSE)), VLOOKUP(E1768,Store_Showcase!B2:H144,{2}, FALSE))</f>
      </c>
      <c r="G1768">
        <v>657358</v>
      </c>
      <c r="H1768" t="s">
        <v>3328</v>
      </c>
      <c r="I1768" s="8" t="s">
        <v>39</v>
      </c>
      <c r="J1768" t="s">
        <v>12</v>
      </c>
      <c r="K1768" s="8">
        <f>IF(J1768="PCK", I1768, 0)</f>
      </c>
      <c r="L1768" s="8">
        <f>IF(J1768="KLS", I1768, IF(J1768="PCK", I1768*VLOOKUP(G1768,Sku_Consolidated!A2:U957,21, FALSE),I1768*VLOOKUP(G1768,Sku_Consolidated!A2:U957,21, FALSE)))</f>
      </c>
      <c r="M1768" s="8">
        <f>IF(J1768="PCS", I1768, 0)</f>
      </c>
      <c r="N1768" s="8" t="s">
        <v>39</v>
      </c>
      <c r="O1768" s="8">
        <f>N1768 * VLOOKUP(E1768&amp;VLOOKUP(G1768,Sku_Consolidated!A2:Q957,17,FALSE),Sku_CommRate!A2:E1002, 5, FALSE)</f>
      </c>
      <c r="P1768" s="8">
        <f>N1768 - O1768</f>
      </c>
      <c r="Q1768">
        <f>VLOOKUP(G1768,Sku_Consolidated!A2:G957,7, FALSE)</f>
      </c>
      <c r="R1768">
        <f>IF(IFERROR(VLOOKUP(E1768,Store_Showcase!B2:H144,7, FALSE), TRUE)=TRUE, IF(IFERROR(VLOOKUP(E1768,Store_SRP!B2:H110,7, FALSE), TRUE)=TRUE,VLOOKUP(E1768,Store_VAM!B2:H273,7, FALSE),VLOOKUP(E1768,Store_SRP!B2:H110,7, FALSE)), VLOOKUP(E1768,Store_Showcase!B2:H144,7, FALSE))</f>
      </c>
      <c r="S1768">
        <f>IF(IFERROR(VLOOKUP(E1768,Store_Showcase!B2:I144,8, FALSE), TRUE)=TRUE, IF(IFERROR(VLOOKUP(E1768,Store_SRP!B2:I110,8, FALSE), TRUE)=TRUE,VLOOKUP(E1768,Store_VAM!B2:I273,8, FALSE),VLOOKUP(E1768,Store_SRP!B2:I110,8, FALSE)), VLOOKUP(E1768,Store_Showcase!B2:I144,8, FALSE))</f>
      </c>
      <c r="T1768">
        <f>VLOOKUP(G1768,Sku_Consolidated!A2:R957,18,FALSE)</f>
      </c>
      <c r="U1768">
        <v>4806532531595</v>
      </c>
      <c r="V1768">
        <f>IF(VLOOKUP(G1768,Sku_Consolidated!A2:S957,19,FALSE)="SHOWCASE", VLOOKUP(E1768,Store_Showcase!B2:L144,11, FALSE), IF(VLOOKUP(G1768,Sku_Consolidated!A2:S957,19,FALSE)="VAM",VLOOKUP(E1768,Store_VAM!B2:L273,11, FALSE),VLOOKUP(E1768,Store_SRP!B2:L110,11, FALSE)))</f>
      </c>
      <c r="W1768">
        <f>VLOOKUP(G1768,Sku_Consolidated!A2:W957,11,FALSE)</f>
      </c>
      <c r="X1768">
        <f>VLOOKUP(G1768,Sku_Consolidated!A2:H957,8,FALSE)</f>
      </c>
      <c r="Y1768">
        <f>VLOOKUP(G1768,Sku_Consolidated!A2:I957,9,FALSE)</f>
      </c>
      <c r="Z1768" t="s">
        <v>38</v>
      </c>
      <c r="AA1768">
        <f>VLOOKUP(G1768,Sku_Consolidated!A2:E957,5,FALSE)</f>
      </c>
      <c r="AB1768">
        <f>IF(VLOOKUP(G1768,Sku_Consolidated!A2:S957,19,FALSE)="SHOWCASE", VLOOKUP(E1768,Store_Showcase!B2:N144,13, FALSE), IF(VLOOKUP(G1768,Sku_Consolidated!A2:S957,19,FALSE)="VAM",VLOOKUP(E1768,Store_VAM!B2:N273,13, FALSE),VLOOKUP(E1768,Store_SRP!B2:N110,13, FALSE)))</f>
      </c>
      <c r="AC1768">
        <f>IF(IFERROR(AB1768,TRUE)=TRUE, "-","OK")</f>
      </c>
      <c r="AD1768" s="8" t="s">
        <v>39</v>
      </c>
      <c r="AE1768" s="8" t="s">
        <v>39</v>
      </c>
      <c r="AF1768">
        <f>IF(IFERROR(VLOOKUP(E1768,Store_Showcase!B2:H144,{5}, FALSE), TRUE)=TRUE, IF(IFERROR(VLOOKUP(E1768,Store_SRP!B2:H110,{5}, FALSE), TRUE)=TRUE,VLOOKUP(E1768,Store_VAM!B2:H273,{5}, FALSE),VLOOKUP(E1768,Store_SRP!B2:H110,{5}, FALSE)), VLOOKUP(E1768,Store_Showcase!B2:H144,{5}, FALSE))</f>
      </c>
      <c r="AG1768">
        <f>IF(IFERROR(VLOOKUP(E1768,Store_Showcase!B2:H144,{6}, FALSE), TRUE)=TRUE, IF(IFERROR(VLOOKUP(E1768,Store_SRP!B2:H110,{6}, FALSE), TRUE)=TRUE,VLOOKUP(E1768,Store_VAM!B2:H273,{6}, FALSE),VLOOKUP(E1768,Store_SRP!B2:H110,{6}, FALSE)), VLOOKUP(E1768,Store_Showcase!B2:H144,{6}, FALSE))</f>
      </c>
      <c r="AH1768">
        <f>VLOOKUP(G1768,Sku_Consolidated!A2:R957,18,FALSE)</f>
      </c>
      <c r="AI1768">
        <f>VLOOKUP(G1768,Sku_Consolidated!A2:S957,19,FALSE)</f>
      </c>
      <c r="AJ1768">
        <f>VLOOKUP(G1768,Sku_Consolidated!A2:T957,20,FALSE)</f>
      </c>
    </row>
    <row r="1769" spans="1:36" x14ac:dyDescent="0.25">
      <c r="A1769">
        <v>2024</v>
      </c>
      <c r="B1769" t="s">
        <v>31</v>
      </c>
      <c r="C1769" t="s">
        <v>32</v>
      </c>
      <c r="D1769" t="s">
        <v>33</v>
      </c>
      <c r="E1769">
        <v>702</v>
      </c>
      <c r="F1769">
        <f>IF(IFERROR(VLOOKUP(E1769,Store_Showcase!B2:H144,{2}, FALSE), TRUE)=TRUE, IF(IFERROR(VLOOKUP(E1769,Store_SRP!B2:H110,{2}, FALSE), TRUE)=TRUE,VLOOKUP(E1769,Store_VAM!B2:H273,{2}, FALSE),VLOOKUP(E1769,Store_SRP!B2:H110,{2}, FALSE)), VLOOKUP(E1769,Store_Showcase!B2:H144,{2}, FALSE))</f>
      </c>
      <c r="G1769">
        <v>657358</v>
      </c>
      <c r="H1769" t="s">
        <v>3328</v>
      </c>
      <c r="I1769" s="8" t="s">
        <v>39</v>
      </c>
      <c r="J1769" t="s">
        <v>12</v>
      </c>
      <c r="K1769" s="8">
        <f>IF(J1769="PCK", I1769, 0)</f>
      </c>
      <c r="L1769" s="8">
        <f>IF(J1769="KLS", I1769, IF(J1769="PCK", I1769*VLOOKUP(G1769,Sku_Consolidated!A2:U957,21, FALSE),I1769*VLOOKUP(G1769,Sku_Consolidated!A2:U957,21, FALSE)))</f>
      </c>
      <c r="M1769" s="8">
        <f>IF(J1769="PCS", I1769, 0)</f>
      </c>
      <c r="N1769" s="8" t="s">
        <v>39</v>
      </c>
      <c r="O1769" s="8">
        <f>N1769 * VLOOKUP(E1769&amp;VLOOKUP(G1769,Sku_Consolidated!A2:Q957,17,FALSE),Sku_CommRate!A2:E1002, 5, FALSE)</f>
      </c>
      <c r="P1769" s="8">
        <f>N1769 - O1769</f>
      </c>
      <c r="Q1769">
        <f>VLOOKUP(G1769,Sku_Consolidated!A2:G957,7, FALSE)</f>
      </c>
      <c r="R1769">
        <f>IF(IFERROR(VLOOKUP(E1769,Store_Showcase!B2:H144,7, FALSE), TRUE)=TRUE, IF(IFERROR(VLOOKUP(E1769,Store_SRP!B2:H110,7, FALSE), TRUE)=TRUE,VLOOKUP(E1769,Store_VAM!B2:H273,7, FALSE),VLOOKUP(E1769,Store_SRP!B2:H110,7, FALSE)), VLOOKUP(E1769,Store_Showcase!B2:H144,7, FALSE))</f>
      </c>
      <c r="S1769">
        <f>IF(IFERROR(VLOOKUP(E1769,Store_Showcase!B2:I144,8, FALSE), TRUE)=TRUE, IF(IFERROR(VLOOKUP(E1769,Store_SRP!B2:I110,8, FALSE), TRUE)=TRUE,VLOOKUP(E1769,Store_VAM!B2:I273,8, FALSE),VLOOKUP(E1769,Store_SRP!B2:I110,8, FALSE)), VLOOKUP(E1769,Store_Showcase!B2:I144,8, FALSE))</f>
      </c>
      <c r="T1769">
        <f>VLOOKUP(G1769,Sku_Consolidated!A2:R957,18,FALSE)</f>
      </c>
      <c r="U1769">
        <v>4806532531595</v>
      </c>
      <c r="V1769">
        <f>IF(VLOOKUP(G1769,Sku_Consolidated!A2:S957,19,FALSE)="SHOWCASE", VLOOKUP(E1769,Store_Showcase!B2:L144,11, FALSE), IF(VLOOKUP(G1769,Sku_Consolidated!A2:S957,19,FALSE)="VAM",VLOOKUP(E1769,Store_VAM!B2:L273,11, FALSE),VLOOKUP(E1769,Store_SRP!B2:L110,11, FALSE)))</f>
      </c>
      <c r="W1769">
        <f>VLOOKUP(G1769,Sku_Consolidated!A2:W957,11,FALSE)</f>
      </c>
      <c r="X1769">
        <f>VLOOKUP(G1769,Sku_Consolidated!A2:H957,8,FALSE)</f>
      </c>
      <c r="Y1769">
        <f>VLOOKUP(G1769,Sku_Consolidated!A2:I957,9,FALSE)</f>
      </c>
      <c r="Z1769" t="s">
        <v>38</v>
      </c>
      <c r="AA1769">
        <f>VLOOKUP(G1769,Sku_Consolidated!A2:E957,5,FALSE)</f>
      </c>
      <c r="AB1769">
        <f>IF(VLOOKUP(G1769,Sku_Consolidated!A2:S957,19,FALSE)="SHOWCASE", VLOOKUP(E1769,Store_Showcase!B2:N144,13, FALSE), IF(VLOOKUP(G1769,Sku_Consolidated!A2:S957,19,FALSE)="VAM",VLOOKUP(E1769,Store_VAM!B2:N273,13, FALSE),VLOOKUP(E1769,Store_SRP!B2:N110,13, FALSE)))</f>
      </c>
      <c r="AC1769">
        <f>IF(IFERROR(AB1769,TRUE)=TRUE, "-","OK")</f>
      </c>
      <c r="AD1769" s="8" t="s">
        <v>39</v>
      </c>
      <c r="AE1769" s="8" t="s">
        <v>39</v>
      </c>
      <c r="AF1769">
        <f>IF(IFERROR(VLOOKUP(E1769,Store_Showcase!B2:H144,{5}, FALSE), TRUE)=TRUE, IF(IFERROR(VLOOKUP(E1769,Store_SRP!B2:H110,{5}, FALSE), TRUE)=TRUE,VLOOKUP(E1769,Store_VAM!B2:H273,{5}, FALSE),VLOOKUP(E1769,Store_SRP!B2:H110,{5}, FALSE)), VLOOKUP(E1769,Store_Showcase!B2:H144,{5}, FALSE))</f>
      </c>
      <c r="AG1769">
        <f>IF(IFERROR(VLOOKUP(E1769,Store_Showcase!B2:H144,{6}, FALSE), TRUE)=TRUE, IF(IFERROR(VLOOKUP(E1769,Store_SRP!B2:H110,{6}, FALSE), TRUE)=TRUE,VLOOKUP(E1769,Store_VAM!B2:H273,{6}, FALSE),VLOOKUP(E1769,Store_SRP!B2:H110,{6}, FALSE)), VLOOKUP(E1769,Store_Showcase!B2:H144,{6}, FALSE))</f>
      </c>
      <c r="AH1769">
        <f>VLOOKUP(G1769,Sku_Consolidated!A2:R957,18,FALSE)</f>
      </c>
      <c r="AI1769">
        <f>VLOOKUP(G1769,Sku_Consolidated!A2:S957,19,FALSE)</f>
      </c>
      <c r="AJ1769">
        <f>VLOOKUP(G1769,Sku_Consolidated!A2:T957,20,FALSE)</f>
      </c>
    </row>
    <row r="1770" spans="1:36" x14ac:dyDescent="0.25">
      <c r="A1770">
        <v>2024</v>
      </c>
      <c r="B1770" t="s">
        <v>31</v>
      </c>
      <c r="C1770" t="s">
        <v>32</v>
      </c>
      <c r="D1770" t="s">
        <v>33</v>
      </c>
      <c r="E1770">
        <v>4017</v>
      </c>
      <c r="F1770">
        <f>IF(IFERROR(VLOOKUP(E1770,Store_Showcase!B2:H144,{2}, FALSE), TRUE)=TRUE, IF(IFERROR(VLOOKUP(E1770,Store_SRP!B2:H110,{2}, FALSE), TRUE)=TRUE,VLOOKUP(E1770,Store_VAM!B2:H273,{2}, FALSE),VLOOKUP(E1770,Store_SRP!B2:H110,{2}, FALSE)), VLOOKUP(E1770,Store_Showcase!B2:H144,{2}, FALSE))</f>
      </c>
      <c r="G1770">
        <v>655839</v>
      </c>
      <c r="H1770" t="s">
        <v>3177</v>
      </c>
      <c r="I1770" s="8" t="s">
        <v>39</v>
      </c>
      <c r="J1770" t="s">
        <v>36</v>
      </c>
      <c r="K1770" s="8">
        <f>IF(J1770="PCK", I1770, 0)</f>
      </c>
      <c r="L1770" s="8">
        <f>IF(J1770="KLS", I1770, IF(J1770="PCK", I1770*VLOOKUP(G1770,Sku_Consolidated!A2:U957,21, FALSE),I1770*VLOOKUP(G1770,Sku_Consolidated!A2:U957,21, FALSE)))</f>
      </c>
      <c r="M1770" s="8">
        <f>IF(J1770="PCS", I1770, 0)</f>
      </c>
      <c r="N1770" s="8" t="s">
        <v>39</v>
      </c>
      <c r="O1770" s="8">
        <f>N1770 * VLOOKUP(E1770&amp;VLOOKUP(G1770,Sku_Consolidated!A2:Q957,17,FALSE),Sku_CommRate!A2:E1002, 5, FALSE)</f>
      </c>
      <c r="P1770" s="8">
        <f>N1770 - O1770</f>
      </c>
      <c r="Q1770">
        <f>VLOOKUP(G1770,Sku_Consolidated!A2:G957,7, FALSE)</f>
      </c>
      <c r="R1770">
        <f>IF(IFERROR(VLOOKUP(E1770,Store_Showcase!B2:H144,7, FALSE), TRUE)=TRUE, IF(IFERROR(VLOOKUP(E1770,Store_SRP!B2:H110,7, FALSE), TRUE)=TRUE,VLOOKUP(E1770,Store_VAM!B2:H273,7, FALSE),VLOOKUP(E1770,Store_SRP!B2:H110,7, FALSE)), VLOOKUP(E1770,Store_Showcase!B2:H144,7, FALSE))</f>
      </c>
      <c r="S1770">
        <f>IF(IFERROR(VLOOKUP(E1770,Store_Showcase!B2:I144,8, FALSE), TRUE)=TRUE, IF(IFERROR(VLOOKUP(E1770,Store_SRP!B2:I110,8, FALSE), TRUE)=TRUE,VLOOKUP(E1770,Store_VAM!B2:I273,8, FALSE),VLOOKUP(E1770,Store_SRP!B2:I110,8, FALSE)), VLOOKUP(E1770,Store_Showcase!B2:I144,8, FALSE))</f>
      </c>
      <c r="T1770">
        <f>VLOOKUP(G1770,Sku_Consolidated!A2:R957,18,FALSE)</f>
      </c>
      <c r="U1770">
        <v>6495</v>
      </c>
      <c r="V1770">
        <f>IF(VLOOKUP(G1770,Sku_Consolidated!A2:S957,19,FALSE)="SHOWCASE", VLOOKUP(E1770,Store_Showcase!B2:L144,11, FALSE), IF(VLOOKUP(G1770,Sku_Consolidated!A2:S957,19,FALSE)="VAM",VLOOKUP(E1770,Store_VAM!B2:L273,11, FALSE),VLOOKUP(E1770,Store_SRP!B2:L110,11, FALSE)))</f>
      </c>
      <c r="W1770">
        <f>VLOOKUP(G1770,Sku_Consolidated!A2:W957,11,FALSE)</f>
      </c>
      <c r="X1770">
        <f>VLOOKUP(G1770,Sku_Consolidated!A2:H957,8,FALSE)</f>
      </c>
      <c r="Y1770">
        <f>VLOOKUP(G1770,Sku_Consolidated!A2:I957,9,FALSE)</f>
      </c>
      <c r="Z1770" t="s">
        <v>38</v>
      </c>
      <c r="AA1770">
        <f>VLOOKUP(G1770,Sku_Consolidated!A2:E957,5,FALSE)</f>
      </c>
      <c r="AB1770">
        <f>IF(VLOOKUP(G1770,Sku_Consolidated!A2:S957,19,FALSE)="SHOWCASE", VLOOKUP(E1770,Store_Showcase!B2:N144,13, FALSE), IF(VLOOKUP(G1770,Sku_Consolidated!A2:S957,19,FALSE)="VAM",VLOOKUP(E1770,Store_VAM!B2:N273,13, FALSE),VLOOKUP(E1770,Store_SRP!B2:N110,13, FALSE)))</f>
      </c>
      <c r="AC1770">
        <f>IF(IFERROR(AB1770,TRUE)=TRUE, "-","OK")</f>
      </c>
      <c r="AD1770" s="8" t="s">
        <v>39</v>
      </c>
      <c r="AE1770" s="8" t="s">
        <v>39</v>
      </c>
      <c r="AF1770">
        <f>IF(IFERROR(VLOOKUP(E1770,Store_Showcase!B2:H144,{5}, FALSE), TRUE)=TRUE, IF(IFERROR(VLOOKUP(E1770,Store_SRP!B2:H110,{5}, FALSE), TRUE)=TRUE,VLOOKUP(E1770,Store_VAM!B2:H273,{5}, FALSE),VLOOKUP(E1770,Store_SRP!B2:H110,{5}, FALSE)), VLOOKUP(E1770,Store_Showcase!B2:H144,{5}, FALSE))</f>
      </c>
      <c r="AG1770">
        <f>IF(IFERROR(VLOOKUP(E1770,Store_Showcase!B2:H144,{6}, FALSE), TRUE)=TRUE, IF(IFERROR(VLOOKUP(E1770,Store_SRP!B2:H110,{6}, FALSE), TRUE)=TRUE,VLOOKUP(E1770,Store_VAM!B2:H273,{6}, FALSE),VLOOKUP(E1770,Store_SRP!B2:H110,{6}, FALSE)), VLOOKUP(E1770,Store_Showcase!B2:H144,{6}, FALSE))</f>
      </c>
      <c r="AH1770">
        <f>VLOOKUP(G1770,Sku_Consolidated!A2:R957,18,FALSE)</f>
      </c>
      <c r="AI1770">
        <f>VLOOKUP(G1770,Sku_Consolidated!A2:S957,19,FALSE)</f>
      </c>
      <c r="AJ1770">
        <f>VLOOKUP(G1770,Sku_Consolidated!A2:T957,20,FALSE)</f>
      </c>
    </row>
    <row r="1771" spans="1:36" x14ac:dyDescent="0.25">
      <c r="A1771">
        <v>2024</v>
      </c>
      <c r="B1771" t="s">
        <v>31</v>
      </c>
      <c r="C1771" t="s">
        <v>32</v>
      </c>
      <c r="D1771" t="s">
        <v>33</v>
      </c>
      <c r="E1771">
        <v>711</v>
      </c>
      <c r="F1771">
        <f>IF(IFERROR(VLOOKUP(E1771,Store_Showcase!B2:H144,{2}, FALSE), TRUE)=TRUE, IF(IFERROR(VLOOKUP(E1771,Store_SRP!B2:H110,{2}, FALSE), TRUE)=TRUE,VLOOKUP(E1771,Store_VAM!B2:H273,{2}, FALSE),VLOOKUP(E1771,Store_SRP!B2:H110,{2}, FALSE)), VLOOKUP(E1771,Store_Showcase!B2:H144,{2}, FALSE))</f>
      </c>
      <c r="G1771">
        <v>659622</v>
      </c>
      <c r="H1771" t="s">
        <v>2671</v>
      </c>
      <c r="I1771" s="8" t="s">
        <v>39</v>
      </c>
      <c r="J1771" t="s">
        <v>36</v>
      </c>
      <c r="K1771" s="8">
        <f>IF(J1771="PCK", I1771, 0)</f>
      </c>
      <c r="L1771" s="8">
        <f>IF(J1771="KLS", I1771, IF(J1771="PCK", I1771*VLOOKUP(G1771,Sku_Consolidated!A2:U957,21, FALSE),I1771*VLOOKUP(G1771,Sku_Consolidated!A2:U957,21, FALSE)))</f>
      </c>
      <c r="M1771" s="8">
        <f>IF(J1771="PCS", I1771, 0)</f>
      </c>
      <c r="N1771" s="8" t="s">
        <v>39</v>
      </c>
      <c r="O1771" s="8">
        <f>N1771 * VLOOKUP(E1771&amp;VLOOKUP(G1771,Sku_Consolidated!A2:Q957,17,FALSE),Sku_CommRate!A2:E1002, 5, FALSE)</f>
      </c>
      <c r="P1771" s="8">
        <f>N1771 - O1771</f>
      </c>
      <c r="Q1771">
        <f>VLOOKUP(G1771,Sku_Consolidated!A2:G957,7, FALSE)</f>
      </c>
      <c r="R1771">
        <f>IF(IFERROR(VLOOKUP(E1771,Store_Showcase!B2:H144,7, FALSE), TRUE)=TRUE, IF(IFERROR(VLOOKUP(E1771,Store_SRP!B2:H110,7, FALSE), TRUE)=TRUE,VLOOKUP(E1771,Store_VAM!B2:H273,7, FALSE),VLOOKUP(E1771,Store_SRP!B2:H110,7, FALSE)), VLOOKUP(E1771,Store_Showcase!B2:H144,7, FALSE))</f>
      </c>
      <c r="S1771">
        <f>IF(IFERROR(VLOOKUP(E1771,Store_Showcase!B2:I144,8, FALSE), TRUE)=TRUE, IF(IFERROR(VLOOKUP(E1771,Store_SRP!B2:I110,8, FALSE), TRUE)=TRUE,VLOOKUP(E1771,Store_VAM!B2:I273,8, FALSE),VLOOKUP(E1771,Store_SRP!B2:I110,8, FALSE)), VLOOKUP(E1771,Store_Showcase!B2:I144,8, FALSE))</f>
      </c>
      <c r="T1771">
        <f>VLOOKUP(G1771,Sku_Consolidated!A2:R957,18,FALSE)</f>
      </c>
      <c r="U1771">
        <v>7379</v>
      </c>
      <c r="V1771">
        <f>IF(VLOOKUP(G1771,Sku_Consolidated!A2:S957,19,FALSE)="SHOWCASE", VLOOKUP(E1771,Store_Showcase!B2:L144,11, FALSE), IF(VLOOKUP(G1771,Sku_Consolidated!A2:S957,19,FALSE)="VAM",VLOOKUP(E1771,Store_VAM!B2:L273,11, FALSE),VLOOKUP(E1771,Store_SRP!B2:L110,11, FALSE)))</f>
      </c>
      <c r="W1771">
        <f>VLOOKUP(G1771,Sku_Consolidated!A2:W957,11,FALSE)</f>
      </c>
      <c r="X1771">
        <f>VLOOKUP(G1771,Sku_Consolidated!A2:H957,8,FALSE)</f>
      </c>
      <c r="Y1771">
        <f>VLOOKUP(G1771,Sku_Consolidated!A2:I957,9,FALSE)</f>
      </c>
      <c r="Z1771" t="s">
        <v>38</v>
      </c>
      <c r="AA1771">
        <f>VLOOKUP(G1771,Sku_Consolidated!A2:E957,5,FALSE)</f>
      </c>
      <c r="AB1771">
        <f>IF(VLOOKUP(G1771,Sku_Consolidated!A2:S957,19,FALSE)="SHOWCASE", VLOOKUP(E1771,Store_Showcase!B2:N144,13, FALSE), IF(VLOOKUP(G1771,Sku_Consolidated!A2:S957,19,FALSE)="VAM",VLOOKUP(E1771,Store_VAM!B2:N273,13, FALSE),VLOOKUP(E1771,Store_SRP!B2:N110,13, FALSE)))</f>
      </c>
      <c r="AC1771">
        <f>IF(IFERROR(AB1771,TRUE)=TRUE, "-","OK")</f>
      </c>
      <c r="AD1771" s="8" t="s">
        <v>39</v>
      </c>
      <c r="AE1771" s="8" t="s">
        <v>39</v>
      </c>
      <c r="AF1771">
        <f>IF(IFERROR(VLOOKUP(E1771,Store_Showcase!B2:H144,{5}, FALSE), TRUE)=TRUE, IF(IFERROR(VLOOKUP(E1771,Store_SRP!B2:H110,{5}, FALSE), TRUE)=TRUE,VLOOKUP(E1771,Store_VAM!B2:H273,{5}, FALSE),VLOOKUP(E1771,Store_SRP!B2:H110,{5}, FALSE)), VLOOKUP(E1771,Store_Showcase!B2:H144,{5}, FALSE))</f>
      </c>
      <c r="AG1771">
        <f>IF(IFERROR(VLOOKUP(E1771,Store_Showcase!B2:H144,{6}, FALSE), TRUE)=TRUE, IF(IFERROR(VLOOKUP(E1771,Store_SRP!B2:H110,{6}, FALSE), TRUE)=TRUE,VLOOKUP(E1771,Store_VAM!B2:H273,{6}, FALSE),VLOOKUP(E1771,Store_SRP!B2:H110,{6}, FALSE)), VLOOKUP(E1771,Store_Showcase!B2:H144,{6}, FALSE))</f>
      </c>
      <c r="AH1771">
        <f>VLOOKUP(G1771,Sku_Consolidated!A2:R957,18,FALSE)</f>
      </c>
      <c r="AI1771">
        <f>VLOOKUP(G1771,Sku_Consolidated!A2:S957,19,FALSE)</f>
      </c>
      <c r="AJ1771">
        <f>VLOOKUP(G1771,Sku_Consolidated!A2:T957,20,FALSE)</f>
      </c>
    </row>
    <row r="1772" spans="1:36" x14ac:dyDescent="0.25">
      <c r="A1772">
        <v>2024</v>
      </c>
      <c r="B1772" t="s">
        <v>31</v>
      </c>
      <c r="C1772" t="s">
        <v>32</v>
      </c>
      <c r="D1772" t="s">
        <v>33</v>
      </c>
      <c r="E1772">
        <v>207</v>
      </c>
      <c r="F1772">
        <f>IF(IFERROR(VLOOKUP(E1772,Store_Showcase!B2:H144,{2}, FALSE), TRUE)=TRUE, IF(IFERROR(VLOOKUP(E1772,Store_SRP!B2:H110,{2}, FALSE), TRUE)=TRUE,VLOOKUP(E1772,Store_VAM!B2:H273,{2}, FALSE),VLOOKUP(E1772,Store_SRP!B2:H110,{2}, FALSE)), VLOOKUP(E1772,Store_Showcase!B2:H144,{2}, FALSE))</f>
      </c>
      <c r="G1772">
        <v>655708</v>
      </c>
      <c r="H1772" t="s">
        <v>481</v>
      </c>
      <c r="I1772" s="8" t="s">
        <v>39</v>
      </c>
      <c r="J1772" t="s">
        <v>36</v>
      </c>
      <c r="K1772" s="8">
        <f>IF(J1772="PCK", I1772, 0)</f>
      </c>
      <c r="L1772" s="8">
        <f>IF(J1772="KLS", I1772, IF(J1772="PCK", I1772*VLOOKUP(G1772,Sku_Consolidated!A2:U957,21, FALSE),I1772*VLOOKUP(G1772,Sku_Consolidated!A2:U957,21, FALSE)))</f>
      </c>
      <c r="M1772" s="8">
        <f>IF(J1772="PCS", I1772, 0)</f>
      </c>
      <c r="N1772" s="8" t="s">
        <v>39</v>
      </c>
      <c r="O1772" s="8">
        <f>N1772 * VLOOKUP(E1772&amp;VLOOKUP(G1772,Sku_Consolidated!A2:Q957,17,FALSE),Sku_CommRate!A2:E1002, 5, FALSE)</f>
      </c>
      <c r="P1772" s="8">
        <f>N1772 - O1772</f>
      </c>
      <c r="Q1772">
        <f>VLOOKUP(G1772,Sku_Consolidated!A2:G957,7, FALSE)</f>
      </c>
      <c r="R1772">
        <f>IF(IFERROR(VLOOKUP(E1772,Store_Showcase!B2:H144,7, FALSE), TRUE)=TRUE, IF(IFERROR(VLOOKUP(E1772,Store_SRP!B2:H110,7, FALSE), TRUE)=TRUE,VLOOKUP(E1772,Store_VAM!B2:H273,7, FALSE),VLOOKUP(E1772,Store_SRP!B2:H110,7, FALSE)), VLOOKUP(E1772,Store_Showcase!B2:H144,7, FALSE))</f>
      </c>
      <c r="S1772">
        <f>IF(IFERROR(VLOOKUP(E1772,Store_Showcase!B2:I144,8, FALSE), TRUE)=TRUE, IF(IFERROR(VLOOKUP(E1772,Store_SRP!B2:I110,8, FALSE), TRUE)=TRUE,VLOOKUP(E1772,Store_VAM!B2:I273,8, FALSE),VLOOKUP(E1772,Store_SRP!B2:I110,8, FALSE)), VLOOKUP(E1772,Store_Showcase!B2:I144,8, FALSE))</f>
      </c>
      <c r="T1772">
        <f>VLOOKUP(G1772,Sku_Consolidated!A2:R957,18,FALSE)</f>
      </c>
      <c r="U1772">
        <v>6436</v>
      </c>
      <c r="V1772">
        <f>IF(VLOOKUP(G1772,Sku_Consolidated!A2:S957,19,FALSE)="SHOWCASE", VLOOKUP(E1772,Store_Showcase!B2:L144,11, FALSE), IF(VLOOKUP(G1772,Sku_Consolidated!A2:S957,19,FALSE)="VAM",VLOOKUP(E1772,Store_VAM!B2:L273,11, FALSE),VLOOKUP(E1772,Store_SRP!B2:L110,11, FALSE)))</f>
      </c>
      <c r="W1772">
        <f>VLOOKUP(G1772,Sku_Consolidated!A2:W957,11,FALSE)</f>
      </c>
      <c r="X1772">
        <f>VLOOKUP(G1772,Sku_Consolidated!A2:H957,8,FALSE)</f>
      </c>
      <c r="Y1772">
        <f>VLOOKUP(G1772,Sku_Consolidated!A2:I957,9,FALSE)</f>
      </c>
      <c r="Z1772" t="s">
        <v>38</v>
      </c>
      <c r="AA1772">
        <f>VLOOKUP(G1772,Sku_Consolidated!A2:E957,5,FALSE)</f>
      </c>
      <c r="AB1772">
        <f>IF(VLOOKUP(G1772,Sku_Consolidated!A2:S957,19,FALSE)="SHOWCASE", VLOOKUP(E1772,Store_Showcase!B2:N144,13, FALSE), IF(VLOOKUP(G1772,Sku_Consolidated!A2:S957,19,FALSE)="VAM",VLOOKUP(E1772,Store_VAM!B2:N273,13, FALSE),VLOOKUP(E1772,Store_SRP!B2:N110,13, FALSE)))</f>
      </c>
      <c r="AC1772">
        <f>IF(IFERROR(AB1772,TRUE)=TRUE, "-","OK")</f>
      </c>
      <c r="AD1772" s="8" t="s">
        <v>39</v>
      </c>
      <c r="AE1772" s="8" t="s">
        <v>39</v>
      </c>
      <c r="AF1772">
        <f>IF(IFERROR(VLOOKUP(E1772,Store_Showcase!B2:H144,{5}, FALSE), TRUE)=TRUE, IF(IFERROR(VLOOKUP(E1772,Store_SRP!B2:H110,{5}, FALSE), TRUE)=TRUE,VLOOKUP(E1772,Store_VAM!B2:H273,{5}, FALSE),VLOOKUP(E1772,Store_SRP!B2:H110,{5}, FALSE)), VLOOKUP(E1772,Store_Showcase!B2:H144,{5}, FALSE))</f>
      </c>
      <c r="AG1772">
        <f>IF(IFERROR(VLOOKUP(E1772,Store_Showcase!B2:H144,{6}, FALSE), TRUE)=TRUE, IF(IFERROR(VLOOKUP(E1772,Store_SRP!B2:H110,{6}, FALSE), TRUE)=TRUE,VLOOKUP(E1772,Store_VAM!B2:H273,{6}, FALSE),VLOOKUP(E1772,Store_SRP!B2:H110,{6}, FALSE)), VLOOKUP(E1772,Store_Showcase!B2:H144,{6}, FALSE))</f>
      </c>
      <c r="AH1772">
        <f>VLOOKUP(G1772,Sku_Consolidated!A2:R957,18,FALSE)</f>
      </c>
      <c r="AI1772">
        <f>VLOOKUP(G1772,Sku_Consolidated!A2:S957,19,FALSE)</f>
      </c>
      <c r="AJ1772">
        <f>VLOOKUP(G1772,Sku_Consolidated!A2:T957,20,FALSE)</f>
      </c>
    </row>
    <row r="1773" spans="1:36" x14ac:dyDescent="0.25">
      <c r="A1773">
        <v>2024</v>
      </c>
      <c r="B1773" t="s">
        <v>31</v>
      </c>
      <c r="C1773" t="s">
        <v>32</v>
      </c>
      <c r="D1773" t="s">
        <v>33</v>
      </c>
      <c r="E1773">
        <v>711</v>
      </c>
      <c r="F1773">
        <f>IF(IFERROR(VLOOKUP(E1773,Store_Showcase!B2:H144,{2}, FALSE), TRUE)=TRUE, IF(IFERROR(VLOOKUP(E1773,Store_SRP!B2:H110,{2}, FALSE), TRUE)=TRUE,VLOOKUP(E1773,Store_VAM!B2:H273,{2}, FALSE),VLOOKUP(E1773,Store_SRP!B2:H110,{2}, FALSE)), VLOOKUP(E1773,Store_Showcase!B2:H144,{2}, FALSE))</f>
      </c>
      <c r="G1773">
        <v>655323</v>
      </c>
      <c r="H1773" t="s">
        <v>211</v>
      </c>
      <c r="I1773" s="8" t="s">
        <v>39</v>
      </c>
      <c r="J1773" t="s">
        <v>36</v>
      </c>
      <c r="K1773" s="8">
        <f>IF(J1773="PCK", I1773, 0)</f>
      </c>
      <c r="L1773" s="8">
        <f>IF(J1773="KLS", I1773, IF(J1773="PCK", I1773*VLOOKUP(G1773,Sku_Consolidated!A2:U957,21, FALSE),I1773*VLOOKUP(G1773,Sku_Consolidated!A2:U957,21, FALSE)))</f>
      </c>
      <c r="M1773" s="8">
        <f>IF(J1773="PCS", I1773, 0)</f>
      </c>
      <c r="N1773" s="8" t="s">
        <v>39</v>
      </c>
      <c r="O1773" s="8">
        <f>N1773 * VLOOKUP(E1773&amp;VLOOKUP(G1773,Sku_Consolidated!A2:Q957,17,FALSE),Sku_CommRate!A2:E1002, 5, FALSE)</f>
      </c>
      <c r="P1773" s="8">
        <f>N1773 - O1773</f>
      </c>
      <c r="Q1773">
        <f>VLOOKUP(G1773,Sku_Consolidated!A2:G957,7, FALSE)</f>
      </c>
      <c r="R1773">
        <f>IF(IFERROR(VLOOKUP(E1773,Store_Showcase!B2:H144,7, FALSE), TRUE)=TRUE, IF(IFERROR(VLOOKUP(E1773,Store_SRP!B2:H110,7, FALSE), TRUE)=TRUE,VLOOKUP(E1773,Store_VAM!B2:H273,7, FALSE),VLOOKUP(E1773,Store_SRP!B2:H110,7, FALSE)), VLOOKUP(E1773,Store_Showcase!B2:H144,7, FALSE))</f>
      </c>
      <c r="S1773">
        <f>IF(IFERROR(VLOOKUP(E1773,Store_Showcase!B2:I144,8, FALSE), TRUE)=TRUE, IF(IFERROR(VLOOKUP(E1773,Store_SRP!B2:I110,8, FALSE), TRUE)=TRUE,VLOOKUP(E1773,Store_VAM!B2:I273,8, FALSE),VLOOKUP(E1773,Store_SRP!B2:I110,8, FALSE)), VLOOKUP(E1773,Store_Showcase!B2:I144,8, FALSE))</f>
      </c>
      <c r="T1773">
        <f>VLOOKUP(G1773,Sku_Consolidated!A2:R957,18,FALSE)</f>
      </c>
      <c r="U1773">
        <v>6248</v>
      </c>
      <c r="V1773">
        <f>IF(VLOOKUP(G1773,Sku_Consolidated!A2:S957,19,FALSE)="SHOWCASE", VLOOKUP(E1773,Store_Showcase!B2:L144,11, FALSE), IF(VLOOKUP(G1773,Sku_Consolidated!A2:S957,19,FALSE)="VAM",VLOOKUP(E1773,Store_VAM!B2:L273,11, FALSE),VLOOKUP(E1773,Store_SRP!B2:L110,11, FALSE)))</f>
      </c>
      <c r="W1773">
        <f>VLOOKUP(G1773,Sku_Consolidated!A2:W957,11,FALSE)</f>
      </c>
      <c r="X1773">
        <f>VLOOKUP(G1773,Sku_Consolidated!A2:H957,8,FALSE)</f>
      </c>
      <c r="Y1773">
        <f>VLOOKUP(G1773,Sku_Consolidated!A2:I957,9,FALSE)</f>
      </c>
      <c r="Z1773" t="s">
        <v>38</v>
      </c>
      <c r="AA1773">
        <f>VLOOKUP(G1773,Sku_Consolidated!A2:E957,5,FALSE)</f>
      </c>
      <c r="AB1773">
        <f>IF(VLOOKUP(G1773,Sku_Consolidated!A2:S957,19,FALSE)="SHOWCASE", VLOOKUP(E1773,Store_Showcase!B2:N144,13, FALSE), IF(VLOOKUP(G1773,Sku_Consolidated!A2:S957,19,FALSE)="VAM",VLOOKUP(E1773,Store_VAM!B2:N273,13, FALSE),VLOOKUP(E1773,Store_SRP!B2:N110,13, FALSE)))</f>
      </c>
      <c r="AC1773">
        <f>IF(IFERROR(AB1773,TRUE)=TRUE, "-","OK")</f>
      </c>
      <c r="AD1773" s="8" t="s">
        <v>39</v>
      </c>
      <c r="AE1773" s="8" t="s">
        <v>39</v>
      </c>
      <c r="AF1773">
        <f>IF(IFERROR(VLOOKUP(E1773,Store_Showcase!B2:H144,{5}, FALSE), TRUE)=TRUE, IF(IFERROR(VLOOKUP(E1773,Store_SRP!B2:H110,{5}, FALSE), TRUE)=TRUE,VLOOKUP(E1773,Store_VAM!B2:H273,{5}, FALSE),VLOOKUP(E1773,Store_SRP!B2:H110,{5}, FALSE)), VLOOKUP(E1773,Store_Showcase!B2:H144,{5}, FALSE))</f>
      </c>
      <c r="AG1773">
        <f>IF(IFERROR(VLOOKUP(E1773,Store_Showcase!B2:H144,{6}, FALSE), TRUE)=TRUE, IF(IFERROR(VLOOKUP(E1773,Store_SRP!B2:H110,{6}, FALSE), TRUE)=TRUE,VLOOKUP(E1773,Store_VAM!B2:H273,{6}, FALSE),VLOOKUP(E1773,Store_SRP!B2:H110,{6}, FALSE)), VLOOKUP(E1773,Store_Showcase!B2:H144,{6}, FALSE))</f>
      </c>
      <c r="AH1773">
        <f>VLOOKUP(G1773,Sku_Consolidated!A2:R957,18,FALSE)</f>
      </c>
      <c r="AI1773">
        <f>VLOOKUP(G1773,Sku_Consolidated!A2:S957,19,FALSE)</f>
      </c>
      <c r="AJ1773">
        <f>VLOOKUP(G1773,Sku_Consolidated!A2:T957,20,FALSE)</f>
      </c>
    </row>
    <row r="1774" spans="1:36" x14ac:dyDescent="0.25">
      <c r="A1774">
        <v>2024</v>
      </c>
      <c r="B1774" t="s">
        <v>31</v>
      </c>
      <c r="C1774" t="s">
        <v>32</v>
      </c>
      <c r="D1774" t="s">
        <v>33</v>
      </c>
      <c r="E1774">
        <v>402</v>
      </c>
      <c r="F1774">
        <f>IF(IFERROR(VLOOKUP(E1774,Store_Showcase!B2:H144,{2}, FALSE), TRUE)=TRUE, IF(IFERROR(VLOOKUP(E1774,Store_SRP!B2:H110,{2}, FALSE), TRUE)=TRUE,VLOOKUP(E1774,Store_VAM!B2:H273,{2}, FALSE),VLOOKUP(E1774,Store_SRP!B2:H110,{2}, FALSE)), VLOOKUP(E1774,Store_Showcase!B2:H144,{2}, FALSE))</f>
      </c>
      <c r="G1774">
        <v>657358</v>
      </c>
      <c r="H1774" t="s">
        <v>3328</v>
      </c>
      <c r="I1774" s="8" t="s">
        <v>39</v>
      </c>
      <c r="J1774" t="s">
        <v>12</v>
      </c>
      <c r="K1774" s="8">
        <f>IF(J1774="PCK", I1774, 0)</f>
      </c>
      <c r="L1774" s="8">
        <f>IF(J1774="KLS", I1774, IF(J1774="PCK", I1774*VLOOKUP(G1774,Sku_Consolidated!A2:U957,21, FALSE),I1774*VLOOKUP(G1774,Sku_Consolidated!A2:U957,21, FALSE)))</f>
      </c>
      <c r="M1774" s="8">
        <f>IF(J1774="PCS", I1774, 0)</f>
      </c>
      <c r="N1774" s="8" t="s">
        <v>39</v>
      </c>
      <c r="O1774" s="8">
        <f>N1774 * VLOOKUP(E1774&amp;VLOOKUP(G1774,Sku_Consolidated!A2:Q957,17,FALSE),Sku_CommRate!A2:E1002, 5, FALSE)</f>
      </c>
      <c r="P1774" s="8">
        <f>N1774 - O1774</f>
      </c>
      <c r="Q1774">
        <f>VLOOKUP(G1774,Sku_Consolidated!A2:G957,7, FALSE)</f>
      </c>
      <c r="R1774">
        <f>IF(IFERROR(VLOOKUP(E1774,Store_Showcase!B2:H144,7, FALSE), TRUE)=TRUE, IF(IFERROR(VLOOKUP(E1774,Store_SRP!B2:H110,7, FALSE), TRUE)=TRUE,VLOOKUP(E1774,Store_VAM!B2:H273,7, FALSE),VLOOKUP(E1774,Store_SRP!B2:H110,7, FALSE)), VLOOKUP(E1774,Store_Showcase!B2:H144,7, FALSE))</f>
      </c>
      <c r="S1774">
        <f>IF(IFERROR(VLOOKUP(E1774,Store_Showcase!B2:I144,8, FALSE), TRUE)=TRUE, IF(IFERROR(VLOOKUP(E1774,Store_SRP!B2:I110,8, FALSE), TRUE)=TRUE,VLOOKUP(E1774,Store_VAM!B2:I273,8, FALSE),VLOOKUP(E1774,Store_SRP!B2:I110,8, FALSE)), VLOOKUP(E1774,Store_Showcase!B2:I144,8, FALSE))</f>
      </c>
      <c r="T1774">
        <f>VLOOKUP(G1774,Sku_Consolidated!A2:R957,18,FALSE)</f>
      </c>
      <c r="U1774">
        <v>4806532531595</v>
      </c>
      <c r="V1774">
        <f>IF(VLOOKUP(G1774,Sku_Consolidated!A2:S957,19,FALSE)="SHOWCASE", VLOOKUP(E1774,Store_Showcase!B2:L144,11, FALSE), IF(VLOOKUP(G1774,Sku_Consolidated!A2:S957,19,FALSE)="VAM",VLOOKUP(E1774,Store_VAM!B2:L273,11, FALSE),VLOOKUP(E1774,Store_SRP!B2:L110,11, FALSE)))</f>
      </c>
      <c r="W1774">
        <f>VLOOKUP(G1774,Sku_Consolidated!A2:W957,11,FALSE)</f>
      </c>
      <c r="X1774">
        <f>VLOOKUP(G1774,Sku_Consolidated!A2:H957,8,FALSE)</f>
      </c>
      <c r="Y1774">
        <f>VLOOKUP(G1774,Sku_Consolidated!A2:I957,9,FALSE)</f>
      </c>
      <c r="Z1774" t="s">
        <v>38</v>
      </c>
      <c r="AA1774">
        <f>VLOOKUP(G1774,Sku_Consolidated!A2:E957,5,FALSE)</f>
      </c>
      <c r="AB1774">
        <f>IF(VLOOKUP(G1774,Sku_Consolidated!A2:S957,19,FALSE)="SHOWCASE", VLOOKUP(E1774,Store_Showcase!B2:N144,13, FALSE), IF(VLOOKUP(G1774,Sku_Consolidated!A2:S957,19,FALSE)="VAM",VLOOKUP(E1774,Store_VAM!B2:N273,13, FALSE),VLOOKUP(E1774,Store_SRP!B2:N110,13, FALSE)))</f>
      </c>
      <c r="AC1774">
        <f>IF(IFERROR(AB1774,TRUE)=TRUE, "-","OK")</f>
      </c>
      <c r="AD1774" s="8" t="s">
        <v>39</v>
      </c>
      <c r="AE1774" s="8" t="s">
        <v>39</v>
      </c>
      <c r="AF1774">
        <f>IF(IFERROR(VLOOKUP(E1774,Store_Showcase!B2:H144,{5}, FALSE), TRUE)=TRUE, IF(IFERROR(VLOOKUP(E1774,Store_SRP!B2:H110,{5}, FALSE), TRUE)=TRUE,VLOOKUP(E1774,Store_VAM!B2:H273,{5}, FALSE),VLOOKUP(E1774,Store_SRP!B2:H110,{5}, FALSE)), VLOOKUP(E1774,Store_Showcase!B2:H144,{5}, FALSE))</f>
      </c>
      <c r="AG1774">
        <f>IF(IFERROR(VLOOKUP(E1774,Store_Showcase!B2:H144,{6}, FALSE), TRUE)=TRUE, IF(IFERROR(VLOOKUP(E1774,Store_SRP!B2:H110,{6}, FALSE), TRUE)=TRUE,VLOOKUP(E1774,Store_VAM!B2:H273,{6}, FALSE),VLOOKUP(E1774,Store_SRP!B2:H110,{6}, FALSE)), VLOOKUP(E1774,Store_Showcase!B2:H144,{6}, FALSE))</f>
      </c>
      <c r="AH1774">
        <f>VLOOKUP(G1774,Sku_Consolidated!A2:R957,18,FALSE)</f>
      </c>
      <c r="AI1774">
        <f>VLOOKUP(G1774,Sku_Consolidated!A2:S957,19,FALSE)</f>
      </c>
      <c r="AJ1774">
        <f>VLOOKUP(G1774,Sku_Consolidated!A2:T957,20,FALSE)</f>
      </c>
    </row>
    <row r="1775" spans="1:36" x14ac:dyDescent="0.25">
      <c r="A1775">
        <v>2024</v>
      </c>
      <c r="B1775" t="s">
        <v>31</v>
      </c>
      <c r="C1775" t="s">
        <v>32</v>
      </c>
      <c r="D1775" t="s">
        <v>33</v>
      </c>
      <c r="E1775">
        <v>4015</v>
      </c>
      <c r="F1775">
        <f>IF(IFERROR(VLOOKUP(E1775,Store_Showcase!B2:H144,{2}, FALSE), TRUE)=TRUE, IF(IFERROR(VLOOKUP(E1775,Store_SRP!B2:H110,{2}, FALSE), TRUE)=TRUE,VLOOKUP(E1775,Store_VAM!B2:H273,{2}, FALSE),VLOOKUP(E1775,Store_SRP!B2:H110,{2}, FALSE)), VLOOKUP(E1775,Store_Showcase!B2:H144,{2}, FALSE))</f>
      </c>
      <c r="G1775">
        <v>655711</v>
      </c>
      <c r="H1775" t="s">
        <v>159</v>
      </c>
      <c r="I1775" s="8" t="s">
        <v>39</v>
      </c>
      <c r="J1775" t="s">
        <v>36</v>
      </c>
      <c r="K1775" s="8">
        <f>IF(J1775="PCK", I1775, 0)</f>
      </c>
      <c r="L1775" s="8">
        <f>IF(J1775="KLS", I1775, IF(J1775="PCK", I1775*VLOOKUP(G1775,Sku_Consolidated!A2:U957,21, FALSE),I1775*VLOOKUP(G1775,Sku_Consolidated!A2:U957,21, FALSE)))</f>
      </c>
      <c r="M1775" s="8">
        <f>IF(J1775="PCS", I1775, 0)</f>
      </c>
      <c r="N1775" s="8" t="s">
        <v>39</v>
      </c>
      <c r="O1775" s="8">
        <f>N1775 * VLOOKUP(E1775&amp;VLOOKUP(G1775,Sku_Consolidated!A2:Q957,17,FALSE),Sku_CommRate!A2:E1002, 5, FALSE)</f>
      </c>
      <c r="P1775" s="8">
        <f>N1775 - O1775</f>
      </c>
      <c r="Q1775">
        <f>VLOOKUP(G1775,Sku_Consolidated!A2:G957,7, FALSE)</f>
      </c>
      <c r="R1775">
        <f>IF(IFERROR(VLOOKUP(E1775,Store_Showcase!B2:H144,7, FALSE), TRUE)=TRUE, IF(IFERROR(VLOOKUP(E1775,Store_SRP!B2:H110,7, FALSE), TRUE)=TRUE,VLOOKUP(E1775,Store_VAM!B2:H273,7, FALSE),VLOOKUP(E1775,Store_SRP!B2:H110,7, FALSE)), VLOOKUP(E1775,Store_Showcase!B2:H144,7, FALSE))</f>
      </c>
      <c r="S1775">
        <f>IF(IFERROR(VLOOKUP(E1775,Store_Showcase!B2:I144,8, FALSE), TRUE)=TRUE, IF(IFERROR(VLOOKUP(E1775,Store_SRP!B2:I110,8, FALSE), TRUE)=TRUE,VLOOKUP(E1775,Store_VAM!B2:I273,8, FALSE),VLOOKUP(E1775,Store_SRP!B2:I110,8, FALSE)), VLOOKUP(E1775,Store_Showcase!B2:I144,8, FALSE))</f>
      </c>
      <c r="T1775">
        <f>VLOOKUP(G1775,Sku_Consolidated!A2:R957,18,FALSE)</f>
      </c>
      <c r="U1775">
        <v>6439</v>
      </c>
      <c r="V1775">
        <f>IF(VLOOKUP(G1775,Sku_Consolidated!A2:S957,19,FALSE)="SHOWCASE", VLOOKUP(E1775,Store_Showcase!B2:L144,11, FALSE), IF(VLOOKUP(G1775,Sku_Consolidated!A2:S957,19,FALSE)="VAM",VLOOKUP(E1775,Store_VAM!B2:L273,11, FALSE),VLOOKUP(E1775,Store_SRP!B2:L110,11, FALSE)))</f>
      </c>
      <c r="W1775">
        <f>VLOOKUP(G1775,Sku_Consolidated!A2:W957,11,FALSE)</f>
      </c>
      <c r="X1775">
        <f>VLOOKUP(G1775,Sku_Consolidated!A2:H957,8,FALSE)</f>
      </c>
      <c r="Y1775">
        <f>VLOOKUP(G1775,Sku_Consolidated!A2:I957,9,FALSE)</f>
      </c>
      <c r="Z1775" t="s">
        <v>38</v>
      </c>
      <c r="AA1775">
        <f>VLOOKUP(G1775,Sku_Consolidated!A2:E957,5,FALSE)</f>
      </c>
      <c r="AB1775">
        <f>IF(VLOOKUP(G1775,Sku_Consolidated!A2:S957,19,FALSE)="SHOWCASE", VLOOKUP(E1775,Store_Showcase!B2:N144,13, FALSE), IF(VLOOKUP(G1775,Sku_Consolidated!A2:S957,19,FALSE)="VAM",VLOOKUP(E1775,Store_VAM!B2:N273,13, FALSE),VLOOKUP(E1775,Store_SRP!B2:N110,13, FALSE)))</f>
      </c>
      <c r="AC1775">
        <f>IF(IFERROR(AB1775,TRUE)=TRUE, "-","OK")</f>
      </c>
      <c r="AD1775" s="8" t="s">
        <v>39</v>
      </c>
      <c r="AE1775" s="8" t="s">
        <v>39</v>
      </c>
      <c r="AF1775">
        <f>IF(IFERROR(VLOOKUP(E1775,Store_Showcase!B2:H144,{5}, FALSE), TRUE)=TRUE, IF(IFERROR(VLOOKUP(E1775,Store_SRP!B2:H110,{5}, FALSE), TRUE)=TRUE,VLOOKUP(E1775,Store_VAM!B2:H273,{5}, FALSE),VLOOKUP(E1775,Store_SRP!B2:H110,{5}, FALSE)), VLOOKUP(E1775,Store_Showcase!B2:H144,{5}, FALSE))</f>
      </c>
      <c r="AG1775">
        <f>IF(IFERROR(VLOOKUP(E1775,Store_Showcase!B2:H144,{6}, FALSE), TRUE)=TRUE, IF(IFERROR(VLOOKUP(E1775,Store_SRP!B2:H110,{6}, FALSE), TRUE)=TRUE,VLOOKUP(E1775,Store_VAM!B2:H273,{6}, FALSE),VLOOKUP(E1775,Store_SRP!B2:H110,{6}, FALSE)), VLOOKUP(E1775,Store_Showcase!B2:H144,{6}, FALSE))</f>
      </c>
      <c r="AH1775">
        <f>VLOOKUP(G1775,Sku_Consolidated!A2:R957,18,FALSE)</f>
      </c>
      <c r="AI1775">
        <f>VLOOKUP(G1775,Sku_Consolidated!A2:S957,19,FALSE)</f>
      </c>
      <c r="AJ1775">
        <f>VLOOKUP(G1775,Sku_Consolidated!A2:T957,20,FALSE)</f>
      </c>
    </row>
    <row r="1776" spans="1:36" x14ac:dyDescent="0.25">
      <c r="A1776">
        <v>2024</v>
      </c>
      <c r="B1776" t="s">
        <v>31</v>
      </c>
      <c r="C1776" t="s">
        <v>32</v>
      </c>
      <c r="D1776" t="s">
        <v>33</v>
      </c>
      <c r="E1776">
        <v>711</v>
      </c>
      <c r="F1776">
        <f>IF(IFERROR(VLOOKUP(E1776,Store_Showcase!B2:H144,{2}, FALSE), TRUE)=TRUE, IF(IFERROR(VLOOKUP(E1776,Store_SRP!B2:H110,{2}, FALSE), TRUE)=TRUE,VLOOKUP(E1776,Store_VAM!B2:H273,{2}, FALSE),VLOOKUP(E1776,Store_SRP!B2:H110,{2}, FALSE)), VLOOKUP(E1776,Store_Showcase!B2:H144,{2}, FALSE))</f>
      </c>
      <c r="G1776">
        <v>655325</v>
      </c>
      <c r="H1776" t="s">
        <v>377</v>
      </c>
      <c r="I1776" s="8" t="s">
        <v>39</v>
      </c>
      <c r="J1776" t="s">
        <v>36</v>
      </c>
      <c r="K1776" s="8">
        <f>IF(J1776="PCK", I1776, 0)</f>
      </c>
      <c r="L1776" s="8">
        <f>IF(J1776="KLS", I1776, IF(J1776="PCK", I1776*VLOOKUP(G1776,Sku_Consolidated!A2:U957,21, FALSE),I1776*VLOOKUP(G1776,Sku_Consolidated!A2:U957,21, FALSE)))</f>
      </c>
      <c r="M1776" s="8">
        <f>IF(J1776="PCS", I1776, 0)</f>
      </c>
      <c r="N1776" s="8" t="s">
        <v>39</v>
      </c>
      <c r="O1776" s="8">
        <f>N1776 * VLOOKUP(E1776&amp;VLOOKUP(G1776,Sku_Consolidated!A2:Q957,17,FALSE),Sku_CommRate!A2:E1002, 5, FALSE)</f>
      </c>
      <c r="P1776" s="8">
        <f>N1776 - O1776</f>
      </c>
      <c r="Q1776">
        <f>VLOOKUP(G1776,Sku_Consolidated!A2:G957,7, FALSE)</f>
      </c>
      <c r="R1776">
        <f>IF(IFERROR(VLOOKUP(E1776,Store_Showcase!B2:H144,7, FALSE), TRUE)=TRUE, IF(IFERROR(VLOOKUP(E1776,Store_SRP!B2:H110,7, FALSE), TRUE)=TRUE,VLOOKUP(E1776,Store_VAM!B2:H273,7, FALSE),VLOOKUP(E1776,Store_SRP!B2:H110,7, FALSE)), VLOOKUP(E1776,Store_Showcase!B2:H144,7, FALSE))</f>
      </c>
      <c r="S1776">
        <f>IF(IFERROR(VLOOKUP(E1776,Store_Showcase!B2:I144,8, FALSE), TRUE)=TRUE, IF(IFERROR(VLOOKUP(E1776,Store_SRP!B2:I110,8, FALSE), TRUE)=TRUE,VLOOKUP(E1776,Store_VAM!B2:I273,8, FALSE),VLOOKUP(E1776,Store_SRP!B2:I110,8, FALSE)), VLOOKUP(E1776,Store_Showcase!B2:I144,8, FALSE))</f>
      </c>
      <c r="T1776">
        <f>VLOOKUP(G1776,Sku_Consolidated!A2:R957,18,FALSE)</f>
      </c>
      <c r="U1776">
        <v>6250</v>
      </c>
      <c r="V1776">
        <f>IF(VLOOKUP(G1776,Sku_Consolidated!A2:S957,19,FALSE)="SHOWCASE", VLOOKUP(E1776,Store_Showcase!B2:L144,11, FALSE), IF(VLOOKUP(G1776,Sku_Consolidated!A2:S957,19,FALSE)="VAM",VLOOKUP(E1776,Store_VAM!B2:L273,11, FALSE),VLOOKUP(E1776,Store_SRP!B2:L110,11, FALSE)))</f>
      </c>
      <c r="W1776">
        <f>VLOOKUP(G1776,Sku_Consolidated!A2:W957,11,FALSE)</f>
      </c>
      <c r="X1776">
        <f>VLOOKUP(G1776,Sku_Consolidated!A2:H957,8,FALSE)</f>
      </c>
      <c r="Y1776">
        <f>VLOOKUP(G1776,Sku_Consolidated!A2:I957,9,FALSE)</f>
      </c>
      <c r="Z1776" t="s">
        <v>38</v>
      </c>
      <c r="AA1776">
        <f>VLOOKUP(G1776,Sku_Consolidated!A2:E957,5,FALSE)</f>
      </c>
      <c r="AB1776">
        <f>IF(VLOOKUP(G1776,Sku_Consolidated!A2:S957,19,FALSE)="SHOWCASE", VLOOKUP(E1776,Store_Showcase!B2:N144,13, FALSE), IF(VLOOKUP(G1776,Sku_Consolidated!A2:S957,19,FALSE)="VAM",VLOOKUP(E1776,Store_VAM!B2:N273,13, FALSE),VLOOKUP(E1776,Store_SRP!B2:N110,13, FALSE)))</f>
      </c>
      <c r="AC1776">
        <f>IF(IFERROR(AB1776,TRUE)=TRUE, "-","OK")</f>
      </c>
      <c r="AD1776" s="8" t="s">
        <v>39</v>
      </c>
      <c r="AE1776" s="8" t="s">
        <v>39</v>
      </c>
      <c r="AF1776">
        <f>IF(IFERROR(VLOOKUP(E1776,Store_Showcase!B2:H144,{5}, FALSE), TRUE)=TRUE, IF(IFERROR(VLOOKUP(E1776,Store_SRP!B2:H110,{5}, FALSE), TRUE)=TRUE,VLOOKUP(E1776,Store_VAM!B2:H273,{5}, FALSE),VLOOKUP(E1776,Store_SRP!B2:H110,{5}, FALSE)), VLOOKUP(E1776,Store_Showcase!B2:H144,{5}, FALSE))</f>
      </c>
      <c r="AG1776">
        <f>IF(IFERROR(VLOOKUP(E1776,Store_Showcase!B2:H144,{6}, FALSE), TRUE)=TRUE, IF(IFERROR(VLOOKUP(E1776,Store_SRP!B2:H110,{6}, FALSE), TRUE)=TRUE,VLOOKUP(E1776,Store_VAM!B2:H273,{6}, FALSE),VLOOKUP(E1776,Store_SRP!B2:H110,{6}, FALSE)), VLOOKUP(E1776,Store_Showcase!B2:H144,{6}, FALSE))</f>
      </c>
      <c r="AH1776">
        <f>VLOOKUP(G1776,Sku_Consolidated!A2:R957,18,FALSE)</f>
      </c>
      <c r="AI1776">
        <f>VLOOKUP(G1776,Sku_Consolidated!A2:S957,19,FALSE)</f>
      </c>
      <c r="AJ1776">
        <f>VLOOKUP(G1776,Sku_Consolidated!A2:T957,20,FALSE)</f>
      </c>
    </row>
    <row r="1777" spans="1:36" x14ac:dyDescent="0.25">
      <c r="A1777">
        <v>2024</v>
      </c>
      <c r="B1777" t="s">
        <v>31</v>
      </c>
      <c r="C1777" t="s">
        <v>32</v>
      </c>
      <c r="D1777" t="s">
        <v>33</v>
      </c>
      <c r="E1777">
        <v>468</v>
      </c>
      <c r="F1777">
        <f>IF(IFERROR(VLOOKUP(E1777,Store_Showcase!B2:H144,{2}, FALSE), TRUE)=TRUE, IF(IFERROR(VLOOKUP(E1777,Store_SRP!B2:H110,{2}, FALSE), TRUE)=TRUE,VLOOKUP(E1777,Store_VAM!B2:H273,{2}, FALSE),VLOOKUP(E1777,Store_SRP!B2:H110,{2}, FALSE)), VLOOKUP(E1777,Store_Showcase!B2:H144,{2}, FALSE))</f>
      </c>
      <c r="G1777">
        <v>655720</v>
      </c>
      <c r="H1777" t="s">
        <v>122</v>
      </c>
      <c r="I1777" s="8" t="s">
        <v>39</v>
      </c>
      <c r="J1777" t="s">
        <v>36</v>
      </c>
      <c r="K1777" s="8">
        <f>IF(J1777="PCK", I1777, 0)</f>
      </c>
      <c r="L1777" s="8">
        <f>IF(J1777="KLS", I1777, IF(J1777="PCK", I1777*VLOOKUP(G1777,Sku_Consolidated!A2:U957,21, FALSE),I1777*VLOOKUP(G1777,Sku_Consolidated!A2:U957,21, FALSE)))</f>
      </c>
      <c r="M1777" s="8">
        <f>IF(J1777="PCS", I1777, 0)</f>
      </c>
      <c r="N1777" s="8" t="s">
        <v>39</v>
      </c>
      <c r="O1777" s="8">
        <f>N1777 * VLOOKUP(E1777&amp;VLOOKUP(G1777,Sku_Consolidated!A2:Q957,17,FALSE),Sku_CommRate!A2:E1002, 5, FALSE)</f>
      </c>
      <c r="P1777" s="8">
        <f>N1777 - O1777</f>
      </c>
      <c r="Q1777">
        <f>VLOOKUP(G1777,Sku_Consolidated!A2:G957,7, FALSE)</f>
      </c>
      <c r="R1777">
        <f>IF(IFERROR(VLOOKUP(E1777,Store_Showcase!B2:H144,7, FALSE), TRUE)=TRUE, IF(IFERROR(VLOOKUP(E1777,Store_SRP!B2:H110,7, FALSE), TRUE)=TRUE,VLOOKUP(E1777,Store_VAM!B2:H273,7, FALSE),VLOOKUP(E1777,Store_SRP!B2:H110,7, FALSE)), VLOOKUP(E1777,Store_Showcase!B2:H144,7, FALSE))</f>
      </c>
      <c r="S1777">
        <f>IF(IFERROR(VLOOKUP(E1777,Store_Showcase!B2:I144,8, FALSE), TRUE)=TRUE, IF(IFERROR(VLOOKUP(E1777,Store_SRP!B2:I110,8, FALSE), TRUE)=TRUE,VLOOKUP(E1777,Store_VAM!B2:I273,8, FALSE),VLOOKUP(E1777,Store_SRP!B2:I110,8, FALSE)), VLOOKUP(E1777,Store_Showcase!B2:I144,8, FALSE))</f>
      </c>
      <c r="T1777">
        <f>VLOOKUP(G1777,Sku_Consolidated!A2:R957,18,FALSE)</f>
      </c>
      <c r="U1777">
        <v>6448</v>
      </c>
      <c r="V1777">
        <f>IF(VLOOKUP(G1777,Sku_Consolidated!A2:S957,19,FALSE)="SHOWCASE", VLOOKUP(E1777,Store_Showcase!B2:L144,11, FALSE), IF(VLOOKUP(G1777,Sku_Consolidated!A2:S957,19,FALSE)="VAM",VLOOKUP(E1777,Store_VAM!B2:L273,11, FALSE),VLOOKUP(E1777,Store_SRP!B2:L110,11, FALSE)))</f>
      </c>
      <c r="W1777">
        <f>VLOOKUP(G1777,Sku_Consolidated!A2:W957,11,FALSE)</f>
      </c>
      <c r="X1777">
        <f>VLOOKUP(G1777,Sku_Consolidated!A2:H957,8,FALSE)</f>
      </c>
      <c r="Y1777">
        <f>VLOOKUP(G1777,Sku_Consolidated!A2:I957,9,FALSE)</f>
      </c>
      <c r="Z1777" t="s">
        <v>38</v>
      </c>
      <c r="AA1777">
        <f>VLOOKUP(G1777,Sku_Consolidated!A2:E957,5,FALSE)</f>
      </c>
      <c r="AB1777">
        <f>IF(VLOOKUP(G1777,Sku_Consolidated!A2:S957,19,FALSE)="SHOWCASE", VLOOKUP(E1777,Store_Showcase!B2:N144,13, FALSE), IF(VLOOKUP(G1777,Sku_Consolidated!A2:S957,19,FALSE)="VAM",VLOOKUP(E1777,Store_VAM!B2:N273,13, FALSE),VLOOKUP(E1777,Store_SRP!B2:N110,13, FALSE)))</f>
      </c>
      <c r="AC1777">
        <f>IF(IFERROR(AB1777,TRUE)=TRUE, "-","OK")</f>
      </c>
      <c r="AD1777" s="8" t="s">
        <v>39</v>
      </c>
      <c r="AE1777" s="8" t="s">
        <v>39</v>
      </c>
      <c r="AF1777">
        <f>IF(IFERROR(VLOOKUP(E1777,Store_Showcase!B2:H144,{5}, FALSE), TRUE)=TRUE, IF(IFERROR(VLOOKUP(E1777,Store_SRP!B2:H110,{5}, FALSE), TRUE)=TRUE,VLOOKUP(E1777,Store_VAM!B2:H273,{5}, FALSE),VLOOKUP(E1777,Store_SRP!B2:H110,{5}, FALSE)), VLOOKUP(E1777,Store_Showcase!B2:H144,{5}, FALSE))</f>
      </c>
      <c r="AG1777">
        <f>IF(IFERROR(VLOOKUP(E1777,Store_Showcase!B2:H144,{6}, FALSE), TRUE)=TRUE, IF(IFERROR(VLOOKUP(E1777,Store_SRP!B2:H110,{6}, FALSE), TRUE)=TRUE,VLOOKUP(E1777,Store_VAM!B2:H273,{6}, FALSE),VLOOKUP(E1777,Store_SRP!B2:H110,{6}, FALSE)), VLOOKUP(E1777,Store_Showcase!B2:H144,{6}, FALSE))</f>
      </c>
      <c r="AH1777">
        <f>VLOOKUP(G1777,Sku_Consolidated!A2:R957,18,FALSE)</f>
      </c>
      <c r="AI1777">
        <f>VLOOKUP(G1777,Sku_Consolidated!A2:S957,19,FALSE)</f>
      </c>
      <c r="AJ1777">
        <f>VLOOKUP(G1777,Sku_Consolidated!A2:T957,20,FALSE)</f>
      </c>
    </row>
    <row r="1778" spans="1:36" x14ac:dyDescent="0.25">
      <c r="A1778">
        <v>2024</v>
      </c>
      <c r="B1778" t="s">
        <v>31</v>
      </c>
      <c r="C1778" t="s">
        <v>32</v>
      </c>
      <c r="D1778" t="s">
        <v>33</v>
      </c>
      <c r="E1778">
        <v>265</v>
      </c>
      <c r="F1778">
        <f>IF(IFERROR(VLOOKUP(E1778,Store_Showcase!B2:H144,{2}, FALSE), TRUE)=TRUE, IF(IFERROR(VLOOKUP(E1778,Store_SRP!B2:H110,{2}, FALSE), TRUE)=TRUE,VLOOKUP(E1778,Store_VAM!B2:H273,{2}, FALSE),VLOOKUP(E1778,Store_SRP!B2:H110,{2}, FALSE)), VLOOKUP(E1778,Store_Showcase!B2:H144,{2}, FALSE))</f>
      </c>
      <c r="G1778">
        <v>655727</v>
      </c>
      <c r="H1778" t="s">
        <v>1396</v>
      </c>
      <c r="I1778" s="8" t="s">
        <v>39</v>
      </c>
      <c r="J1778" t="s">
        <v>36</v>
      </c>
      <c r="K1778" s="8">
        <f>IF(J1778="PCK", I1778, 0)</f>
      </c>
      <c r="L1778" s="8">
        <f>IF(J1778="KLS", I1778, IF(J1778="PCK", I1778*VLOOKUP(G1778,Sku_Consolidated!A2:U957,21, FALSE),I1778*VLOOKUP(G1778,Sku_Consolidated!A2:U957,21, FALSE)))</f>
      </c>
      <c r="M1778" s="8">
        <f>IF(J1778="PCS", I1778, 0)</f>
      </c>
      <c r="N1778" s="8" t="s">
        <v>39</v>
      </c>
      <c r="O1778" s="8">
        <f>N1778 * VLOOKUP(E1778&amp;VLOOKUP(G1778,Sku_Consolidated!A2:Q957,17,FALSE),Sku_CommRate!A2:E1002, 5, FALSE)</f>
      </c>
      <c r="P1778" s="8">
        <f>N1778 - O1778</f>
      </c>
      <c r="Q1778">
        <f>VLOOKUP(G1778,Sku_Consolidated!A2:G957,7, FALSE)</f>
      </c>
      <c r="R1778">
        <f>IF(IFERROR(VLOOKUP(E1778,Store_Showcase!B2:H144,7, FALSE), TRUE)=TRUE, IF(IFERROR(VLOOKUP(E1778,Store_SRP!B2:H110,7, FALSE), TRUE)=TRUE,VLOOKUP(E1778,Store_VAM!B2:H273,7, FALSE),VLOOKUP(E1778,Store_SRP!B2:H110,7, FALSE)), VLOOKUP(E1778,Store_Showcase!B2:H144,7, FALSE))</f>
      </c>
      <c r="S1778">
        <f>IF(IFERROR(VLOOKUP(E1778,Store_Showcase!B2:I144,8, FALSE), TRUE)=TRUE, IF(IFERROR(VLOOKUP(E1778,Store_SRP!B2:I110,8, FALSE), TRUE)=TRUE,VLOOKUP(E1778,Store_VAM!B2:I273,8, FALSE),VLOOKUP(E1778,Store_SRP!B2:I110,8, FALSE)), VLOOKUP(E1778,Store_Showcase!B2:I144,8, FALSE))</f>
      </c>
      <c r="T1778">
        <f>VLOOKUP(G1778,Sku_Consolidated!A2:R957,18,FALSE)</f>
      </c>
      <c r="U1778">
        <v>6450</v>
      </c>
      <c r="V1778">
        <f>IF(VLOOKUP(G1778,Sku_Consolidated!A2:S957,19,FALSE)="SHOWCASE", VLOOKUP(E1778,Store_Showcase!B2:L144,11, FALSE), IF(VLOOKUP(G1778,Sku_Consolidated!A2:S957,19,FALSE)="VAM",VLOOKUP(E1778,Store_VAM!B2:L273,11, FALSE),VLOOKUP(E1778,Store_SRP!B2:L110,11, FALSE)))</f>
      </c>
      <c r="W1778">
        <f>VLOOKUP(G1778,Sku_Consolidated!A2:W957,11,FALSE)</f>
      </c>
      <c r="X1778">
        <f>VLOOKUP(G1778,Sku_Consolidated!A2:H957,8,FALSE)</f>
      </c>
      <c r="Y1778">
        <f>VLOOKUP(G1778,Sku_Consolidated!A2:I957,9,FALSE)</f>
      </c>
      <c r="Z1778" t="s">
        <v>38</v>
      </c>
      <c r="AA1778">
        <f>VLOOKUP(G1778,Sku_Consolidated!A2:E957,5,FALSE)</f>
      </c>
      <c r="AB1778">
        <f>IF(VLOOKUP(G1778,Sku_Consolidated!A2:S957,19,FALSE)="SHOWCASE", VLOOKUP(E1778,Store_Showcase!B2:N144,13, FALSE), IF(VLOOKUP(G1778,Sku_Consolidated!A2:S957,19,FALSE)="VAM",VLOOKUP(E1778,Store_VAM!B2:N273,13, FALSE),VLOOKUP(E1778,Store_SRP!B2:N110,13, FALSE)))</f>
      </c>
      <c r="AC1778">
        <f>IF(IFERROR(AB1778,TRUE)=TRUE, "-","OK")</f>
      </c>
      <c r="AD1778" s="8" t="s">
        <v>39</v>
      </c>
      <c r="AE1778" s="8" t="s">
        <v>39</v>
      </c>
      <c r="AF1778">
        <f>IF(IFERROR(VLOOKUP(E1778,Store_Showcase!B2:H144,{5}, FALSE), TRUE)=TRUE, IF(IFERROR(VLOOKUP(E1778,Store_SRP!B2:H110,{5}, FALSE), TRUE)=TRUE,VLOOKUP(E1778,Store_VAM!B2:H273,{5}, FALSE),VLOOKUP(E1778,Store_SRP!B2:H110,{5}, FALSE)), VLOOKUP(E1778,Store_Showcase!B2:H144,{5}, FALSE))</f>
      </c>
      <c r="AG1778">
        <f>IF(IFERROR(VLOOKUP(E1778,Store_Showcase!B2:H144,{6}, FALSE), TRUE)=TRUE, IF(IFERROR(VLOOKUP(E1778,Store_SRP!B2:H110,{6}, FALSE), TRUE)=TRUE,VLOOKUP(E1778,Store_VAM!B2:H273,{6}, FALSE),VLOOKUP(E1778,Store_SRP!B2:H110,{6}, FALSE)), VLOOKUP(E1778,Store_Showcase!B2:H144,{6}, FALSE))</f>
      </c>
      <c r="AH1778">
        <f>VLOOKUP(G1778,Sku_Consolidated!A2:R957,18,FALSE)</f>
      </c>
      <c r="AI1778">
        <f>VLOOKUP(G1778,Sku_Consolidated!A2:S957,19,FALSE)</f>
      </c>
      <c r="AJ1778">
        <f>VLOOKUP(G1778,Sku_Consolidated!A2:T957,20,FALSE)</f>
      </c>
    </row>
    <row r="1779" spans="1:36" x14ac:dyDescent="0.25">
      <c r="A1779">
        <v>2024</v>
      </c>
      <c r="B1779" t="s">
        <v>31</v>
      </c>
      <c r="C1779" t="s">
        <v>32</v>
      </c>
      <c r="D1779" t="s">
        <v>33</v>
      </c>
      <c r="E1779">
        <v>602</v>
      </c>
      <c r="F1779">
        <f>IF(IFERROR(VLOOKUP(E1779,Store_Showcase!B2:H144,{2}, FALSE), TRUE)=TRUE, IF(IFERROR(VLOOKUP(E1779,Store_SRP!B2:H110,{2}, FALSE), TRUE)=TRUE,VLOOKUP(E1779,Store_VAM!B2:H273,{2}, FALSE),VLOOKUP(E1779,Store_SRP!B2:H110,{2}, FALSE)), VLOOKUP(E1779,Store_Showcase!B2:H144,{2}, FALSE))</f>
      </c>
      <c r="G1779">
        <v>662372</v>
      </c>
      <c r="H1779" t="s">
        <v>654</v>
      </c>
      <c r="I1779" s="8" t="s">
        <v>39</v>
      </c>
      <c r="J1779" t="s">
        <v>493</v>
      </c>
      <c r="K1779" s="8">
        <f>IF(J1779="PCK", I1779, 0)</f>
      </c>
      <c r="L1779" s="8">
        <f>IF(J1779="KLS", I1779, IF(J1779="PCK", I1779*VLOOKUP(G1779,Sku_Consolidated!A2:U957,21, FALSE),I1779*VLOOKUP(G1779,Sku_Consolidated!A2:U957,21, FALSE)))</f>
      </c>
      <c r="M1779" s="8">
        <f>IF(J1779="PCS", I1779, 0)</f>
      </c>
      <c r="N1779" s="8" t="s">
        <v>39</v>
      </c>
      <c r="O1779" s="8">
        <f>N1779 * VLOOKUP(E1779&amp;VLOOKUP(G1779,Sku_Consolidated!A2:Q957,17,FALSE),Sku_CommRate!A2:E1002, 5, FALSE)</f>
      </c>
      <c r="P1779" s="8">
        <f>N1779 - O1779</f>
      </c>
      <c r="Q1779">
        <f>VLOOKUP(G1779,Sku_Consolidated!A2:G957,7, FALSE)</f>
      </c>
      <c r="R1779">
        <f>IF(IFERROR(VLOOKUP(E1779,Store_Showcase!B2:H144,7, FALSE), TRUE)=TRUE, IF(IFERROR(VLOOKUP(E1779,Store_SRP!B2:H110,7, FALSE), TRUE)=TRUE,VLOOKUP(E1779,Store_VAM!B2:H273,7, FALSE),VLOOKUP(E1779,Store_SRP!B2:H110,7, FALSE)), VLOOKUP(E1779,Store_Showcase!B2:H144,7, FALSE))</f>
      </c>
      <c r="S1779">
        <f>IF(IFERROR(VLOOKUP(E1779,Store_Showcase!B2:I144,8, FALSE), TRUE)=TRUE, IF(IFERROR(VLOOKUP(E1779,Store_SRP!B2:I110,8, FALSE), TRUE)=TRUE,VLOOKUP(E1779,Store_VAM!B2:I273,8, FALSE),VLOOKUP(E1779,Store_SRP!B2:I110,8, FALSE)), VLOOKUP(E1779,Store_Showcase!B2:I144,8, FALSE))</f>
      </c>
      <c r="T1779">
        <f>VLOOKUP(G1779,Sku_Consolidated!A2:R957,18,FALSE)</f>
      </c>
      <c r="U1779">
        <v>4806532531625</v>
      </c>
      <c r="V1779">
        <f>IF(VLOOKUP(G1779,Sku_Consolidated!A2:S957,19,FALSE)="SHOWCASE", VLOOKUP(E1779,Store_Showcase!B2:L144,11, FALSE), IF(VLOOKUP(G1779,Sku_Consolidated!A2:S957,19,FALSE)="VAM",VLOOKUP(E1779,Store_VAM!B2:L273,11, FALSE),VLOOKUP(E1779,Store_SRP!B2:L110,11, FALSE)))</f>
      </c>
      <c r="W1779">
        <f>VLOOKUP(G1779,Sku_Consolidated!A2:W957,11,FALSE)</f>
      </c>
      <c r="X1779">
        <f>VLOOKUP(G1779,Sku_Consolidated!A2:H957,8,FALSE)</f>
      </c>
      <c r="Y1779">
        <f>VLOOKUP(G1779,Sku_Consolidated!A2:I957,9,FALSE)</f>
      </c>
      <c r="Z1779" t="s">
        <v>38</v>
      </c>
      <c r="AA1779">
        <f>VLOOKUP(G1779,Sku_Consolidated!A2:E957,5,FALSE)</f>
      </c>
      <c r="AB1779">
        <f>IF(VLOOKUP(G1779,Sku_Consolidated!A2:S957,19,FALSE)="SHOWCASE", VLOOKUP(E1779,Store_Showcase!B2:N144,13, FALSE), IF(VLOOKUP(G1779,Sku_Consolidated!A2:S957,19,FALSE)="VAM",VLOOKUP(E1779,Store_VAM!B2:N273,13, FALSE),VLOOKUP(E1779,Store_SRP!B2:N110,13, FALSE)))</f>
      </c>
      <c r="AC1779">
        <f>IF(IFERROR(AB1779,TRUE)=TRUE, "-","OK")</f>
      </c>
      <c r="AD1779" s="8" t="s">
        <v>39</v>
      </c>
      <c r="AE1779" s="8" t="s">
        <v>39</v>
      </c>
      <c r="AF1779">
        <f>IF(IFERROR(VLOOKUP(E1779,Store_Showcase!B2:H144,{5}, FALSE), TRUE)=TRUE, IF(IFERROR(VLOOKUP(E1779,Store_SRP!B2:H110,{5}, FALSE), TRUE)=TRUE,VLOOKUP(E1779,Store_VAM!B2:H273,{5}, FALSE),VLOOKUP(E1779,Store_SRP!B2:H110,{5}, FALSE)), VLOOKUP(E1779,Store_Showcase!B2:H144,{5}, FALSE))</f>
      </c>
      <c r="AG1779">
        <f>IF(IFERROR(VLOOKUP(E1779,Store_Showcase!B2:H144,{6}, FALSE), TRUE)=TRUE, IF(IFERROR(VLOOKUP(E1779,Store_SRP!B2:H110,{6}, FALSE), TRUE)=TRUE,VLOOKUP(E1779,Store_VAM!B2:H273,{6}, FALSE),VLOOKUP(E1779,Store_SRP!B2:H110,{6}, FALSE)), VLOOKUP(E1779,Store_Showcase!B2:H144,{6}, FALSE))</f>
      </c>
      <c r="AH1779">
        <f>VLOOKUP(G1779,Sku_Consolidated!A2:R957,18,FALSE)</f>
      </c>
      <c r="AI1779">
        <f>VLOOKUP(G1779,Sku_Consolidated!A2:S957,19,FALSE)</f>
      </c>
      <c r="AJ1779">
        <f>VLOOKUP(G1779,Sku_Consolidated!A2:T957,20,FALSE)</f>
      </c>
    </row>
    <row r="1780" spans="1:36" x14ac:dyDescent="0.25">
      <c r="A1780">
        <v>2024</v>
      </c>
      <c r="B1780" t="s">
        <v>31</v>
      </c>
      <c r="C1780" t="s">
        <v>32</v>
      </c>
      <c r="D1780" t="s">
        <v>33</v>
      </c>
      <c r="E1780">
        <v>804</v>
      </c>
      <c r="F1780">
        <f>IF(IFERROR(VLOOKUP(E1780,Store_Showcase!B2:H144,{2}, FALSE), TRUE)=TRUE, IF(IFERROR(VLOOKUP(E1780,Store_SRP!B2:H110,{2}, FALSE), TRUE)=TRUE,VLOOKUP(E1780,Store_VAM!B2:H273,{2}, FALSE),VLOOKUP(E1780,Store_SRP!B2:H110,{2}, FALSE)), VLOOKUP(E1780,Store_Showcase!B2:H144,{2}, FALSE))</f>
      </c>
      <c r="G1780">
        <v>662375</v>
      </c>
      <c r="H1780" t="s">
        <v>1376</v>
      </c>
      <c r="I1780" s="8" t="s">
        <v>39</v>
      </c>
      <c r="J1780" t="s">
        <v>493</v>
      </c>
      <c r="K1780" s="8">
        <f>IF(J1780="PCK", I1780, 0)</f>
      </c>
      <c r="L1780" s="8">
        <f>IF(J1780="KLS", I1780, IF(J1780="PCK", I1780*VLOOKUP(G1780,Sku_Consolidated!A2:U957,21, FALSE),I1780*VLOOKUP(G1780,Sku_Consolidated!A2:U957,21, FALSE)))</f>
      </c>
      <c r="M1780" s="8">
        <f>IF(J1780="PCS", I1780, 0)</f>
      </c>
      <c r="N1780" s="8" t="s">
        <v>39</v>
      </c>
      <c r="O1780" s="8">
        <f>N1780 * VLOOKUP(E1780&amp;VLOOKUP(G1780,Sku_Consolidated!A2:Q957,17,FALSE),Sku_CommRate!A2:E1002, 5, FALSE)</f>
      </c>
      <c r="P1780" s="8">
        <f>N1780 - O1780</f>
      </c>
      <c r="Q1780">
        <f>VLOOKUP(G1780,Sku_Consolidated!A2:G957,7, FALSE)</f>
      </c>
      <c r="R1780">
        <f>IF(IFERROR(VLOOKUP(E1780,Store_Showcase!B2:H144,7, FALSE), TRUE)=TRUE, IF(IFERROR(VLOOKUP(E1780,Store_SRP!B2:H110,7, FALSE), TRUE)=TRUE,VLOOKUP(E1780,Store_VAM!B2:H273,7, FALSE),VLOOKUP(E1780,Store_SRP!B2:H110,7, FALSE)), VLOOKUP(E1780,Store_Showcase!B2:H144,7, FALSE))</f>
      </c>
      <c r="S1780">
        <f>IF(IFERROR(VLOOKUP(E1780,Store_Showcase!B2:I144,8, FALSE), TRUE)=TRUE, IF(IFERROR(VLOOKUP(E1780,Store_SRP!B2:I110,8, FALSE), TRUE)=TRUE,VLOOKUP(E1780,Store_VAM!B2:I273,8, FALSE),VLOOKUP(E1780,Store_SRP!B2:I110,8, FALSE)), VLOOKUP(E1780,Store_Showcase!B2:I144,8, FALSE))</f>
      </c>
      <c r="T1780">
        <f>VLOOKUP(G1780,Sku_Consolidated!A2:R957,18,FALSE)</f>
      </c>
      <c r="U1780">
        <v>4806532531601</v>
      </c>
      <c r="V1780">
        <f>IF(VLOOKUP(G1780,Sku_Consolidated!A2:S957,19,FALSE)="SHOWCASE", VLOOKUP(E1780,Store_Showcase!B2:L144,11, FALSE), IF(VLOOKUP(G1780,Sku_Consolidated!A2:S957,19,FALSE)="VAM",VLOOKUP(E1780,Store_VAM!B2:L273,11, FALSE),VLOOKUP(E1780,Store_SRP!B2:L110,11, FALSE)))</f>
      </c>
      <c r="W1780">
        <f>VLOOKUP(G1780,Sku_Consolidated!A2:W957,11,FALSE)</f>
      </c>
      <c r="X1780">
        <f>VLOOKUP(G1780,Sku_Consolidated!A2:H957,8,FALSE)</f>
      </c>
      <c r="Y1780">
        <f>VLOOKUP(G1780,Sku_Consolidated!A2:I957,9,FALSE)</f>
      </c>
      <c r="Z1780" t="s">
        <v>38</v>
      </c>
      <c r="AA1780">
        <f>VLOOKUP(G1780,Sku_Consolidated!A2:E957,5,FALSE)</f>
      </c>
      <c r="AB1780">
        <f>IF(VLOOKUP(G1780,Sku_Consolidated!A2:S957,19,FALSE)="SHOWCASE", VLOOKUP(E1780,Store_Showcase!B2:N144,13, FALSE), IF(VLOOKUP(G1780,Sku_Consolidated!A2:S957,19,FALSE)="VAM",VLOOKUP(E1780,Store_VAM!B2:N273,13, FALSE),VLOOKUP(E1780,Store_SRP!B2:N110,13, FALSE)))</f>
      </c>
      <c r="AC1780">
        <f>IF(IFERROR(AB1780,TRUE)=TRUE, "-","OK")</f>
      </c>
      <c r="AD1780" s="8" t="s">
        <v>39</v>
      </c>
      <c r="AE1780" s="8" t="s">
        <v>39</v>
      </c>
      <c r="AF1780">
        <f>IF(IFERROR(VLOOKUP(E1780,Store_Showcase!B2:H144,{5}, FALSE), TRUE)=TRUE, IF(IFERROR(VLOOKUP(E1780,Store_SRP!B2:H110,{5}, FALSE), TRUE)=TRUE,VLOOKUP(E1780,Store_VAM!B2:H273,{5}, FALSE),VLOOKUP(E1780,Store_SRP!B2:H110,{5}, FALSE)), VLOOKUP(E1780,Store_Showcase!B2:H144,{5}, FALSE))</f>
      </c>
      <c r="AG1780">
        <f>IF(IFERROR(VLOOKUP(E1780,Store_Showcase!B2:H144,{6}, FALSE), TRUE)=TRUE, IF(IFERROR(VLOOKUP(E1780,Store_SRP!B2:H110,{6}, FALSE), TRUE)=TRUE,VLOOKUP(E1780,Store_VAM!B2:H273,{6}, FALSE),VLOOKUP(E1780,Store_SRP!B2:H110,{6}, FALSE)), VLOOKUP(E1780,Store_Showcase!B2:H144,{6}, FALSE))</f>
      </c>
      <c r="AH1780">
        <f>VLOOKUP(G1780,Sku_Consolidated!A2:R957,18,FALSE)</f>
      </c>
      <c r="AI1780">
        <f>VLOOKUP(G1780,Sku_Consolidated!A2:S957,19,FALSE)</f>
      </c>
      <c r="AJ1780">
        <f>VLOOKUP(G1780,Sku_Consolidated!A2:T957,20,FALSE)</f>
      </c>
    </row>
    <row r="1781" spans="1:36" x14ac:dyDescent="0.25">
      <c r="A1781">
        <v>2024</v>
      </c>
      <c r="B1781" t="s">
        <v>31</v>
      </c>
      <c r="C1781" t="s">
        <v>32</v>
      </c>
      <c r="D1781" t="s">
        <v>33</v>
      </c>
      <c r="E1781">
        <v>815</v>
      </c>
      <c r="F1781">
        <f>IF(IFERROR(VLOOKUP(E1781,Store_Showcase!B2:H144,{2}, FALSE), TRUE)=TRUE, IF(IFERROR(VLOOKUP(E1781,Store_SRP!B2:H110,{2}, FALSE), TRUE)=TRUE,VLOOKUP(E1781,Store_VAM!B2:H273,{2}, FALSE),VLOOKUP(E1781,Store_SRP!B2:H110,{2}, FALSE)), VLOOKUP(E1781,Store_Showcase!B2:H144,{2}, FALSE))</f>
      </c>
      <c r="G1781">
        <v>657353</v>
      </c>
      <c r="H1781" t="s">
        <v>779</v>
      </c>
      <c r="I1781" s="8" t="s">
        <v>39</v>
      </c>
      <c r="J1781" t="s">
        <v>12</v>
      </c>
      <c r="K1781" s="8">
        <f>IF(J1781="PCK", I1781, 0)</f>
      </c>
      <c r="L1781" s="8">
        <f>IF(J1781="KLS", I1781, IF(J1781="PCK", I1781*VLOOKUP(G1781,Sku_Consolidated!A2:U957,21, FALSE),I1781*VLOOKUP(G1781,Sku_Consolidated!A2:U957,21, FALSE)))</f>
      </c>
      <c r="M1781" s="8">
        <f>IF(J1781="PCS", I1781, 0)</f>
      </c>
      <c r="N1781" s="8" t="s">
        <v>39</v>
      </c>
      <c r="O1781" s="8">
        <f>N1781 * VLOOKUP(E1781&amp;VLOOKUP(G1781,Sku_Consolidated!A2:Q957,17,FALSE),Sku_CommRate!A2:E1002, 5, FALSE)</f>
      </c>
      <c r="P1781" s="8">
        <f>N1781 - O1781</f>
      </c>
      <c r="Q1781">
        <f>VLOOKUP(G1781,Sku_Consolidated!A2:G957,7, FALSE)</f>
      </c>
      <c r="R1781">
        <f>IF(IFERROR(VLOOKUP(E1781,Store_Showcase!B2:H144,7, FALSE), TRUE)=TRUE, IF(IFERROR(VLOOKUP(E1781,Store_SRP!B2:H110,7, FALSE), TRUE)=TRUE,VLOOKUP(E1781,Store_VAM!B2:H273,7, FALSE),VLOOKUP(E1781,Store_SRP!B2:H110,7, FALSE)), VLOOKUP(E1781,Store_Showcase!B2:H144,7, FALSE))</f>
      </c>
      <c r="S1781">
        <f>IF(IFERROR(VLOOKUP(E1781,Store_Showcase!B2:I144,8, FALSE), TRUE)=TRUE, IF(IFERROR(VLOOKUP(E1781,Store_SRP!B2:I110,8, FALSE), TRUE)=TRUE,VLOOKUP(E1781,Store_VAM!B2:I273,8, FALSE),VLOOKUP(E1781,Store_SRP!B2:I110,8, FALSE)), VLOOKUP(E1781,Store_Showcase!B2:I144,8, FALSE))</f>
      </c>
      <c r="T1781">
        <f>VLOOKUP(G1781,Sku_Consolidated!A2:R957,18,FALSE)</f>
      </c>
      <c r="U1781">
        <v>4806532531588</v>
      </c>
      <c r="V1781">
        <f>IF(VLOOKUP(G1781,Sku_Consolidated!A2:S957,19,FALSE)="SHOWCASE", VLOOKUP(E1781,Store_Showcase!B2:L144,11, FALSE), IF(VLOOKUP(G1781,Sku_Consolidated!A2:S957,19,FALSE)="VAM",VLOOKUP(E1781,Store_VAM!B2:L273,11, FALSE),VLOOKUP(E1781,Store_SRP!B2:L110,11, FALSE)))</f>
      </c>
      <c r="W1781">
        <f>VLOOKUP(G1781,Sku_Consolidated!A2:W957,11,FALSE)</f>
      </c>
      <c r="X1781">
        <f>VLOOKUP(G1781,Sku_Consolidated!A2:H957,8,FALSE)</f>
      </c>
      <c r="Y1781">
        <f>VLOOKUP(G1781,Sku_Consolidated!A2:I957,9,FALSE)</f>
      </c>
      <c r="Z1781" t="s">
        <v>38</v>
      </c>
      <c r="AA1781">
        <f>VLOOKUP(G1781,Sku_Consolidated!A2:E957,5,FALSE)</f>
      </c>
      <c r="AB1781">
        <f>IF(VLOOKUP(G1781,Sku_Consolidated!A2:S957,19,FALSE)="SHOWCASE", VLOOKUP(E1781,Store_Showcase!B2:N144,13, FALSE), IF(VLOOKUP(G1781,Sku_Consolidated!A2:S957,19,FALSE)="VAM",VLOOKUP(E1781,Store_VAM!B2:N273,13, FALSE),VLOOKUP(E1781,Store_SRP!B2:N110,13, FALSE)))</f>
      </c>
      <c r="AC1781">
        <f>IF(IFERROR(AB1781,TRUE)=TRUE, "-","OK")</f>
      </c>
      <c r="AD1781" s="8" t="s">
        <v>39</v>
      </c>
      <c r="AE1781" s="8" t="s">
        <v>39</v>
      </c>
      <c r="AF1781">
        <f>IF(IFERROR(VLOOKUP(E1781,Store_Showcase!B2:H144,{5}, FALSE), TRUE)=TRUE, IF(IFERROR(VLOOKUP(E1781,Store_SRP!B2:H110,{5}, FALSE), TRUE)=TRUE,VLOOKUP(E1781,Store_VAM!B2:H273,{5}, FALSE),VLOOKUP(E1781,Store_SRP!B2:H110,{5}, FALSE)), VLOOKUP(E1781,Store_Showcase!B2:H144,{5}, FALSE))</f>
      </c>
      <c r="AG1781">
        <f>IF(IFERROR(VLOOKUP(E1781,Store_Showcase!B2:H144,{6}, FALSE), TRUE)=TRUE, IF(IFERROR(VLOOKUP(E1781,Store_SRP!B2:H110,{6}, FALSE), TRUE)=TRUE,VLOOKUP(E1781,Store_VAM!B2:H273,{6}, FALSE),VLOOKUP(E1781,Store_SRP!B2:H110,{6}, FALSE)), VLOOKUP(E1781,Store_Showcase!B2:H144,{6}, FALSE))</f>
      </c>
      <c r="AH1781">
        <f>VLOOKUP(G1781,Sku_Consolidated!A2:R957,18,FALSE)</f>
      </c>
      <c r="AI1781">
        <f>VLOOKUP(G1781,Sku_Consolidated!A2:S957,19,FALSE)</f>
      </c>
      <c r="AJ1781">
        <f>VLOOKUP(G1781,Sku_Consolidated!A2:T957,20,FALSE)</f>
      </c>
    </row>
    <row r="1782" spans="1:36" x14ac:dyDescent="0.25">
      <c r="A1782">
        <v>2024</v>
      </c>
      <c r="B1782" t="s">
        <v>31</v>
      </c>
      <c r="C1782" t="s">
        <v>32</v>
      </c>
      <c r="D1782" t="s">
        <v>33</v>
      </c>
      <c r="E1782">
        <v>620</v>
      </c>
      <c r="F1782">
        <f>IF(IFERROR(VLOOKUP(E1782,Store_Showcase!B2:H144,{2}, FALSE), TRUE)=TRUE, IF(IFERROR(VLOOKUP(E1782,Store_SRP!B2:H110,{2}, FALSE), TRUE)=TRUE,VLOOKUP(E1782,Store_VAM!B2:H273,{2}, FALSE),VLOOKUP(E1782,Store_SRP!B2:H110,{2}, FALSE)), VLOOKUP(E1782,Store_Showcase!B2:H144,{2}, FALSE))</f>
      </c>
      <c r="G1782">
        <v>671860</v>
      </c>
      <c r="H1782" t="s">
        <v>1458</v>
      </c>
      <c r="I1782" s="8" t="s">
        <v>39</v>
      </c>
      <c r="J1782" t="s">
        <v>493</v>
      </c>
      <c r="K1782" s="8">
        <f>IF(J1782="PCK", I1782, 0)</f>
      </c>
      <c r="L1782" s="8">
        <f>IF(J1782="KLS", I1782, IF(J1782="PCK", I1782*VLOOKUP(G1782,Sku_Consolidated!A2:U957,21, FALSE),I1782*VLOOKUP(G1782,Sku_Consolidated!A2:U957,21, FALSE)))</f>
      </c>
      <c r="M1782" s="8">
        <f>IF(J1782="PCS", I1782, 0)</f>
      </c>
      <c r="N1782" s="8" t="s">
        <v>39</v>
      </c>
      <c r="O1782" s="8">
        <f>N1782 * VLOOKUP(E1782&amp;VLOOKUP(G1782,Sku_Consolidated!A2:Q957,17,FALSE),Sku_CommRate!A2:E1002, 5, FALSE)</f>
      </c>
      <c r="P1782" s="8">
        <f>N1782 - O1782</f>
      </c>
      <c r="Q1782">
        <f>VLOOKUP(G1782,Sku_Consolidated!A2:G957,7, FALSE)</f>
      </c>
      <c r="R1782">
        <f>IF(IFERROR(VLOOKUP(E1782,Store_Showcase!B2:H144,7, FALSE), TRUE)=TRUE, IF(IFERROR(VLOOKUP(E1782,Store_SRP!B2:H110,7, FALSE), TRUE)=TRUE,VLOOKUP(E1782,Store_VAM!B2:H273,7, FALSE),VLOOKUP(E1782,Store_SRP!B2:H110,7, FALSE)), VLOOKUP(E1782,Store_Showcase!B2:H144,7, FALSE))</f>
      </c>
      <c r="S1782">
        <f>IF(IFERROR(VLOOKUP(E1782,Store_Showcase!B2:I144,8, FALSE), TRUE)=TRUE, IF(IFERROR(VLOOKUP(E1782,Store_SRP!B2:I110,8, FALSE), TRUE)=TRUE,VLOOKUP(E1782,Store_VAM!B2:I273,8, FALSE),VLOOKUP(E1782,Store_SRP!B2:I110,8, FALSE)), VLOOKUP(E1782,Store_Showcase!B2:I144,8, FALSE))</f>
      </c>
      <c r="T1782">
        <f>VLOOKUP(G1782,Sku_Consolidated!A2:R957,18,FALSE)</f>
      </c>
      <c r="U1782">
        <v>2100006718607</v>
      </c>
      <c r="V1782">
        <f>IF(VLOOKUP(G1782,Sku_Consolidated!A2:S957,19,FALSE)="SHOWCASE", VLOOKUP(E1782,Store_Showcase!B2:L144,11, FALSE), IF(VLOOKUP(G1782,Sku_Consolidated!A2:S957,19,FALSE)="VAM",VLOOKUP(E1782,Store_VAM!B2:L273,11, FALSE),VLOOKUP(E1782,Store_SRP!B2:L110,11, FALSE)))</f>
      </c>
      <c r="W1782">
        <f>VLOOKUP(G1782,Sku_Consolidated!A2:W957,11,FALSE)</f>
      </c>
      <c r="X1782">
        <f>VLOOKUP(G1782,Sku_Consolidated!A2:H957,8,FALSE)</f>
      </c>
      <c r="Y1782">
        <f>VLOOKUP(G1782,Sku_Consolidated!A2:I957,9,FALSE)</f>
      </c>
      <c r="Z1782" t="s">
        <v>38</v>
      </c>
      <c r="AA1782">
        <f>VLOOKUP(G1782,Sku_Consolidated!A2:E957,5,FALSE)</f>
      </c>
      <c r="AB1782">
        <f>IF(VLOOKUP(G1782,Sku_Consolidated!A2:S957,19,FALSE)="SHOWCASE", VLOOKUP(E1782,Store_Showcase!B2:N144,13, FALSE), IF(VLOOKUP(G1782,Sku_Consolidated!A2:S957,19,FALSE)="VAM",VLOOKUP(E1782,Store_VAM!B2:N273,13, FALSE),VLOOKUP(E1782,Store_SRP!B2:N110,13, FALSE)))</f>
      </c>
      <c r="AC1782">
        <f>IF(IFERROR(AB1782,TRUE)=TRUE, "-","OK")</f>
      </c>
      <c r="AD1782" s="8" t="s">
        <v>39</v>
      </c>
      <c r="AE1782" s="8" t="s">
        <v>39</v>
      </c>
      <c r="AF1782">
        <f>IF(IFERROR(VLOOKUP(E1782,Store_Showcase!B2:H144,{5}, FALSE), TRUE)=TRUE, IF(IFERROR(VLOOKUP(E1782,Store_SRP!B2:H110,{5}, FALSE), TRUE)=TRUE,VLOOKUP(E1782,Store_VAM!B2:H273,{5}, FALSE),VLOOKUP(E1782,Store_SRP!B2:H110,{5}, FALSE)), VLOOKUP(E1782,Store_Showcase!B2:H144,{5}, FALSE))</f>
      </c>
      <c r="AG1782">
        <f>IF(IFERROR(VLOOKUP(E1782,Store_Showcase!B2:H144,{6}, FALSE), TRUE)=TRUE, IF(IFERROR(VLOOKUP(E1782,Store_SRP!B2:H110,{6}, FALSE), TRUE)=TRUE,VLOOKUP(E1782,Store_VAM!B2:H273,{6}, FALSE),VLOOKUP(E1782,Store_SRP!B2:H110,{6}, FALSE)), VLOOKUP(E1782,Store_Showcase!B2:H144,{6}, FALSE))</f>
      </c>
      <c r="AH1782">
        <f>VLOOKUP(G1782,Sku_Consolidated!A2:R957,18,FALSE)</f>
      </c>
      <c r="AI1782">
        <f>VLOOKUP(G1782,Sku_Consolidated!A2:S957,19,FALSE)</f>
      </c>
      <c r="AJ1782">
        <f>VLOOKUP(G1782,Sku_Consolidated!A2:T957,20,FALSE)</f>
      </c>
    </row>
    <row r="1783" spans="1:36" x14ac:dyDescent="0.25">
      <c r="A1783">
        <v>2024</v>
      </c>
      <c r="B1783" t="s">
        <v>31</v>
      </c>
      <c r="C1783" t="s">
        <v>32</v>
      </c>
      <c r="D1783" t="s">
        <v>33</v>
      </c>
      <c r="E1783">
        <v>815</v>
      </c>
      <c r="F1783">
        <f>IF(IFERROR(VLOOKUP(E1783,Store_Showcase!B2:H144,{2}, FALSE), TRUE)=TRUE, IF(IFERROR(VLOOKUP(E1783,Store_SRP!B2:H110,{2}, FALSE), TRUE)=TRUE,VLOOKUP(E1783,Store_VAM!B2:H273,{2}, FALSE),VLOOKUP(E1783,Store_SRP!B2:H110,{2}, FALSE)), VLOOKUP(E1783,Store_Showcase!B2:H144,{2}, FALSE))</f>
      </c>
      <c r="G1783">
        <v>687767</v>
      </c>
      <c r="H1783" t="s">
        <v>1118</v>
      </c>
      <c r="I1783" s="8" t="s">
        <v>39</v>
      </c>
      <c r="J1783" t="s">
        <v>493</v>
      </c>
      <c r="K1783" s="8">
        <f>IF(J1783="PCK", I1783, 0)</f>
      </c>
      <c r="L1783" s="8">
        <f>IF(J1783="KLS", I1783, IF(J1783="PCK", I1783*VLOOKUP(G1783,Sku_Consolidated!A2:U957,21, FALSE),I1783*VLOOKUP(G1783,Sku_Consolidated!A2:U957,21, FALSE)))</f>
      </c>
      <c r="M1783" s="8">
        <f>IF(J1783="PCS", I1783, 0)</f>
      </c>
      <c r="N1783" s="8" t="s">
        <v>39</v>
      </c>
      <c r="O1783" s="8">
        <f>N1783 * VLOOKUP(E1783&amp;VLOOKUP(G1783,Sku_Consolidated!A2:Q957,17,FALSE),Sku_CommRate!A2:E1002, 5, FALSE)</f>
      </c>
      <c r="P1783" s="8">
        <f>N1783 - O1783</f>
      </c>
      <c r="Q1783">
        <f>VLOOKUP(G1783,Sku_Consolidated!A2:G957,7, FALSE)</f>
      </c>
      <c r="R1783">
        <f>IF(IFERROR(VLOOKUP(E1783,Store_Showcase!B2:H144,7, FALSE), TRUE)=TRUE, IF(IFERROR(VLOOKUP(E1783,Store_SRP!B2:H110,7, FALSE), TRUE)=TRUE,VLOOKUP(E1783,Store_VAM!B2:H273,7, FALSE),VLOOKUP(E1783,Store_SRP!B2:H110,7, FALSE)), VLOOKUP(E1783,Store_Showcase!B2:H144,7, FALSE))</f>
      </c>
      <c r="S1783">
        <f>IF(IFERROR(VLOOKUP(E1783,Store_Showcase!B2:I144,8, FALSE), TRUE)=TRUE, IF(IFERROR(VLOOKUP(E1783,Store_SRP!B2:I110,8, FALSE), TRUE)=TRUE,VLOOKUP(E1783,Store_VAM!B2:I273,8, FALSE),VLOOKUP(E1783,Store_SRP!B2:I110,8, FALSE)), VLOOKUP(E1783,Store_Showcase!B2:I144,8, FALSE))</f>
      </c>
      <c r="T1783">
        <f>VLOOKUP(G1783,Sku_Consolidated!A2:R957,18,FALSE)</f>
      </c>
      <c r="U1783">
        <v>4806532531557</v>
      </c>
      <c r="V1783">
        <f>IF(VLOOKUP(G1783,Sku_Consolidated!A2:S957,19,FALSE)="SHOWCASE", VLOOKUP(E1783,Store_Showcase!B2:L144,11, FALSE), IF(VLOOKUP(G1783,Sku_Consolidated!A2:S957,19,FALSE)="VAM",VLOOKUP(E1783,Store_VAM!B2:L273,11, FALSE),VLOOKUP(E1783,Store_SRP!B2:L110,11, FALSE)))</f>
      </c>
      <c r="W1783">
        <f>VLOOKUP(G1783,Sku_Consolidated!A2:W957,11,FALSE)</f>
      </c>
      <c r="X1783">
        <f>VLOOKUP(G1783,Sku_Consolidated!A2:H957,8,FALSE)</f>
      </c>
      <c r="Y1783">
        <f>VLOOKUP(G1783,Sku_Consolidated!A2:I957,9,FALSE)</f>
      </c>
      <c r="Z1783" t="s">
        <v>38</v>
      </c>
      <c r="AA1783">
        <f>VLOOKUP(G1783,Sku_Consolidated!A2:E957,5,FALSE)</f>
      </c>
      <c r="AB1783">
        <f>IF(VLOOKUP(G1783,Sku_Consolidated!A2:S957,19,FALSE)="SHOWCASE", VLOOKUP(E1783,Store_Showcase!B2:N144,13, FALSE), IF(VLOOKUP(G1783,Sku_Consolidated!A2:S957,19,FALSE)="VAM",VLOOKUP(E1783,Store_VAM!B2:N273,13, FALSE),VLOOKUP(E1783,Store_SRP!B2:N110,13, FALSE)))</f>
      </c>
      <c r="AC1783">
        <f>IF(IFERROR(AB1783,TRUE)=TRUE, "-","OK")</f>
      </c>
      <c r="AD1783" s="8" t="s">
        <v>39</v>
      </c>
      <c r="AE1783" s="8" t="s">
        <v>39</v>
      </c>
      <c r="AF1783">
        <f>IF(IFERROR(VLOOKUP(E1783,Store_Showcase!B2:H144,{5}, FALSE), TRUE)=TRUE, IF(IFERROR(VLOOKUP(E1783,Store_SRP!B2:H110,{5}, FALSE), TRUE)=TRUE,VLOOKUP(E1783,Store_VAM!B2:H273,{5}, FALSE),VLOOKUP(E1783,Store_SRP!B2:H110,{5}, FALSE)), VLOOKUP(E1783,Store_Showcase!B2:H144,{5}, FALSE))</f>
      </c>
      <c r="AG1783">
        <f>IF(IFERROR(VLOOKUP(E1783,Store_Showcase!B2:H144,{6}, FALSE), TRUE)=TRUE, IF(IFERROR(VLOOKUP(E1783,Store_SRP!B2:H110,{6}, FALSE), TRUE)=TRUE,VLOOKUP(E1783,Store_VAM!B2:H273,{6}, FALSE),VLOOKUP(E1783,Store_SRP!B2:H110,{6}, FALSE)), VLOOKUP(E1783,Store_Showcase!B2:H144,{6}, FALSE))</f>
      </c>
      <c r="AH1783">
        <f>VLOOKUP(G1783,Sku_Consolidated!A2:R957,18,FALSE)</f>
      </c>
      <c r="AI1783">
        <f>VLOOKUP(G1783,Sku_Consolidated!A2:S957,19,FALSE)</f>
      </c>
      <c r="AJ1783">
        <f>VLOOKUP(G1783,Sku_Consolidated!A2:T957,20,FALSE)</f>
      </c>
    </row>
    <row r="1784" spans="1:36" x14ac:dyDescent="0.25">
      <c r="A1784">
        <v>2024</v>
      </c>
      <c r="B1784" t="s">
        <v>31</v>
      </c>
      <c r="C1784" t="s">
        <v>32</v>
      </c>
      <c r="D1784" t="s">
        <v>33</v>
      </c>
      <c r="E1784">
        <v>4015</v>
      </c>
      <c r="F1784">
        <f>IF(IFERROR(VLOOKUP(E1784,Store_Showcase!B2:H144,{2}, FALSE), TRUE)=TRUE, IF(IFERROR(VLOOKUP(E1784,Store_SRP!B2:H110,{2}, FALSE), TRUE)=TRUE,VLOOKUP(E1784,Store_VAM!B2:H273,{2}, FALSE),VLOOKUP(E1784,Store_SRP!B2:H110,{2}, FALSE)), VLOOKUP(E1784,Store_Showcase!B2:H144,{2}, FALSE))</f>
      </c>
      <c r="G1784">
        <v>655706</v>
      </c>
      <c r="H1784" t="s">
        <v>1159</v>
      </c>
      <c r="I1784" s="8" t="s">
        <v>39</v>
      </c>
      <c r="J1784" t="s">
        <v>36</v>
      </c>
      <c r="K1784" s="8">
        <f>IF(J1784="PCK", I1784, 0)</f>
      </c>
      <c r="L1784" s="8">
        <f>IF(J1784="KLS", I1784, IF(J1784="PCK", I1784*VLOOKUP(G1784,Sku_Consolidated!A2:U957,21, FALSE),I1784*VLOOKUP(G1784,Sku_Consolidated!A2:U957,21, FALSE)))</f>
      </c>
      <c r="M1784" s="8">
        <f>IF(J1784="PCS", I1784, 0)</f>
      </c>
      <c r="N1784" s="8" t="s">
        <v>39</v>
      </c>
      <c r="O1784" s="8">
        <f>N1784 * VLOOKUP(E1784&amp;VLOOKUP(G1784,Sku_Consolidated!A2:Q957,17,FALSE),Sku_CommRate!A2:E1002, 5, FALSE)</f>
      </c>
      <c r="P1784" s="8">
        <f>N1784 - O1784</f>
      </c>
      <c r="Q1784">
        <f>VLOOKUP(G1784,Sku_Consolidated!A2:G957,7, FALSE)</f>
      </c>
      <c r="R1784">
        <f>IF(IFERROR(VLOOKUP(E1784,Store_Showcase!B2:H144,7, FALSE), TRUE)=TRUE, IF(IFERROR(VLOOKUP(E1784,Store_SRP!B2:H110,7, FALSE), TRUE)=TRUE,VLOOKUP(E1784,Store_VAM!B2:H273,7, FALSE),VLOOKUP(E1784,Store_SRP!B2:H110,7, FALSE)), VLOOKUP(E1784,Store_Showcase!B2:H144,7, FALSE))</f>
      </c>
      <c r="S1784">
        <f>IF(IFERROR(VLOOKUP(E1784,Store_Showcase!B2:I144,8, FALSE), TRUE)=TRUE, IF(IFERROR(VLOOKUP(E1784,Store_SRP!B2:I110,8, FALSE), TRUE)=TRUE,VLOOKUP(E1784,Store_VAM!B2:I273,8, FALSE),VLOOKUP(E1784,Store_SRP!B2:I110,8, FALSE)), VLOOKUP(E1784,Store_Showcase!B2:I144,8, FALSE))</f>
      </c>
      <c r="T1784">
        <f>VLOOKUP(G1784,Sku_Consolidated!A2:R957,18,FALSE)</f>
      </c>
      <c r="U1784">
        <v>6434</v>
      </c>
      <c r="V1784">
        <f>IF(VLOOKUP(G1784,Sku_Consolidated!A2:S957,19,FALSE)="SHOWCASE", VLOOKUP(E1784,Store_Showcase!B2:L144,11, FALSE), IF(VLOOKUP(G1784,Sku_Consolidated!A2:S957,19,FALSE)="VAM",VLOOKUP(E1784,Store_VAM!B2:L273,11, FALSE),VLOOKUP(E1784,Store_SRP!B2:L110,11, FALSE)))</f>
      </c>
      <c r="W1784">
        <f>VLOOKUP(G1784,Sku_Consolidated!A2:W957,11,FALSE)</f>
      </c>
      <c r="X1784">
        <f>VLOOKUP(G1784,Sku_Consolidated!A2:H957,8,FALSE)</f>
      </c>
      <c r="Y1784">
        <f>VLOOKUP(G1784,Sku_Consolidated!A2:I957,9,FALSE)</f>
      </c>
      <c r="Z1784" t="s">
        <v>38</v>
      </c>
      <c r="AA1784">
        <f>VLOOKUP(G1784,Sku_Consolidated!A2:E957,5,FALSE)</f>
      </c>
      <c r="AB1784">
        <f>IF(VLOOKUP(G1784,Sku_Consolidated!A2:S957,19,FALSE)="SHOWCASE", VLOOKUP(E1784,Store_Showcase!B2:N144,13, FALSE), IF(VLOOKUP(G1784,Sku_Consolidated!A2:S957,19,FALSE)="VAM",VLOOKUP(E1784,Store_VAM!B2:N273,13, FALSE),VLOOKUP(E1784,Store_SRP!B2:N110,13, FALSE)))</f>
      </c>
      <c r="AC1784">
        <f>IF(IFERROR(AB1784,TRUE)=TRUE, "-","OK")</f>
      </c>
      <c r="AD1784" s="8" t="s">
        <v>39</v>
      </c>
      <c r="AE1784" s="8" t="s">
        <v>39</v>
      </c>
      <c r="AF1784">
        <f>IF(IFERROR(VLOOKUP(E1784,Store_Showcase!B2:H144,{5}, FALSE), TRUE)=TRUE, IF(IFERROR(VLOOKUP(E1784,Store_SRP!B2:H110,{5}, FALSE), TRUE)=TRUE,VLOOKUP(E1784,Store_VAM!B2:H273,{5}, FALSE),VLOOKUP(E1784,Store_SRP!B2:H110,{5}, FALSE)), VLOOKUP(E1784,Store_Showcase!B2:H144,{5}, FALSE))</f>
      </c>
      <c r="AG1784">
        <f>IF(IFERROR(VLOOKUP(E1784,Store_Showcase!B2:H144,{6}, FALSE), TRUE)=TRUE, IF(IFERROR(VLOOKUP(E1784,Store_SRP!B2:H110,{6}, FALSE), TRUE)=TRUE,VLOOKUP(E1784,Store_VAM!B2:H273,{6}, FALSE),VLOOKUP(E1784,Store_SRP!B2:H110,{6}, FALSE)), VLOOKUP(E1784,Store_Showcase!B2:H144,{6}, FALSE))</f>
      </c>
      <c r="AH1784">
        <f>VLOOKUP(G1784,Sku_Consolidated!A2:R957,18,FALSE)</f>
      </c>
      <c r="AI1784">
        <f>VLOOKUP(G1784,Sku_Consolidated!A2:S957,19,FALSE)</f>
      </c>
      <c r="AJ1784">
        <f>VLOOKUP(G1784,Sku_Consolidated!A2:T957,20,FALSE)</f>
      </c>
    </row>
    <row r="1785" spans="1:36" x14ac:dyDescent="0.25">
      <c r="A1785">
        <v>2024</v>
      </c>
      <c r="B1785" t="s">
        <v>31</v>
      </c>
      <c r="C1785" t="s">
        <v>32</v>
      </c>
      <c r="D1785" t="s">
        <v>33</v>
      </c>
      <c r="E1785">
        <v>736</v>
      </c>
      <c r="F1785">
        <f>IF(IFERROR(VLOOKUP(E1785,Store_Showcase!B2:H144,{2}, FALSE), TRUE)=TRUE, IF(IFERROR(VLOOKUP(E1785,Store_SRP!B2:H110,{2}, FALSE), TRUE)=TRUE,VLOOKUP(E1785,Store_VAM!B2:H273,{2}, FALSE),VLOOKUP(E1785,Store_SRP!B2:H110,{2}, FALSE)), VLOOKUP(E1785,Store_Showcase!B2:H144,{2}, FALSE))</f>
      </c>
      <c r="G1785">
        <v>655309</v>
      </c>
      <c r="H1785" t="s">
        <v>219</v>
      </c>
      <c r="I1785" s="8" t="s">
        <v>39</v>
      </c>
      <c r="J1785" t="s">
        <v>36</v>
      </c>
      <c r="K1785" s="8">
        <f>IF(J1785="PCK", I1785, 0)</f>
      </c>
      <c r="L1785" s="8">
        <f>IF(J1785="KLS", I1785, IF(J1785="PCK", I1785*VLOOKUP(G1785,Sku_Consolidated!A2:U957,21, FALSE),I1785*VLOOKUP(G1785,Sku_Consolidated!A2:U957,21, FALSE)))</f>
      </c>
      <c r="M1785" s="8">
        <f>IF(J1785="PCS", I1785, 0)</f>
      </c>
      <c r="N1785" s="8" t="s">
        <v>39</v>
      </c>
      <c r="O1785" s="8">
        <f>N1785 * VLOOKUP(E1785&amp;VLOOKUP(G1785,Sku_Consolidated!A2:Q957,17,FALSE),Sku_CommRate!A2:E1002, 5, FALSE)</f>
      </c>
      <c r="P1785" s="8">
        <f>N1785 - O1785</f>
      </c>
      <c r="Q1785">
        <f>VLOOKUP(G1785,Sku_Consolidated!A2:G957,7, FALSE)</f>
      </c>
      <c r="R1785">
        <f>IF(IFERROR(VLOOKUP(E1785,Store_Showcase!B2:H144,7, FALSE), TRUE)=TRUE, IF(IFERROR(VLOOKUP(E1785,Store_SRP!B2:H110,7, FALSE), TRUE)=TRUE,VLOOKUP(E1785,Store_VAM!B2:H273,7, FALSE),VLOOKUP(E1785,Store_SRP!B2:H110,7, FALSE)), VLOOKUP(E1785,Store_Showcase!B2:H144,7, FALSE))</f>
      </c>
      <c r="S1785">
        <f>IF(IFERROR(VLOOKUP(E1785,Store_Showcase!B2:I144,8, FALSE), TRUE)=TRUE, IF(IFERROR(VLOOKUP(E1785,Store_SRP!B2:I110,8, FALSE), TRUE)=TRUE,VLOOKUP(E1785,Store_VAM!B2:I273,8, FALSE),VLOOKUP(E1785,Store_SRP!B2:I110,8, FALSE)), VLOOKUP(E1785,Store_Showcase!B2:I144,8, FALSE))</f>
      </c>
      <c r="T1785">
        <f>VLOOKUP(G1785,Sku_Consolidated!A2:R957,18,FALSE)</f>
      </c>
      <c r="U1785">
        <v>6236</v>
      </c>
      <c r="V1785">
        <f>IF(VLOOKUP(G1785,Sku_Consolidated!A2:S957,19,FALSE)="SHOWCASE", VLOOKUP(E1785,Store_Showcase!B2:L144,11, FALSE), IF(VLOOKUP(G1785,Sku_Consolidated!A2:S957,19,FALSE)="VAM",VLOOKUP(E1785,Store_VAM!B2:L273,11, FALSE),VLOOKUP(E1785,Store_SRP!B2:L110,11, FALSE)))</f>
      </c>
      <c r="W1785">
        <f>VLOOKUP(G1785,Sku_Consolidated!A2:W957,11,FALSE)</f>
      </c>
      <c r="X1785">
        <f>VLOOKUP(G1785,Sku_Consolidated!A2:H957,8,FALSE)</f>
      </c>
      <c r="Y1785">
        <f>VLOOKUP(G1785,Sku_Consolidated!A2:I957,9,FALSE)</f>
      </c>
      <c r="Z1785" t="s">
        <v>38</v>
      </c>
      <c r="AA1785">
        <f>VLOOKUP(G1785,Sku_Consolidated!A2:E957,5,FALSE)</f>
      </c>
      <c r="AB1785">
        <f>IF(VLOOKUP(G1785,Sku_Consolidated!A2:S957,19,FALSE)="SHOWCASE", VLOOKUP(E1785,Store_Showcase!B2:N144,13, FALSE), IF(VLOOKUP(G1785,Sku_Consolidated!A2:S957,19,FALSE)="VAM",VLOOKUP(E1785,Store_VAM!B2:N273,13, FALSE),VLOOKUP(E1785,Store_SRP!B2:N110,13, FALSE)))</f>
      </c>
      <c r="AC1785">
        <f>IF(IFERROR(AB1785,TRUE)=TRUE, "-","OK")</f>
      </c>
      <c r="AD1785" s="8" t="s">
        <v>39</v>
      </c>
      <c r="AE1785" s="8" t="s">
        <v>39</v>
      </c>
      <c r="AF1785">
        <f>IF(IFERROR(VLOOKUP(E1785,Store_Showcase!B2:H144,{5}, FALSE), TRUE)=TRUE, IF(IFERROR(VLOOKUP(E1785,Store_SRP!B2:H110,{5}, FALSE), TRUE)=TRUE,VLOOKUP(E1785,Store_VAM!B2:H273,{5}, FALSE),VLOOKUP(E1785,Store_SRP!B2:H110,{5}, FALSE)), VLOOKUP(E1785,Store_Showcase!B2:H144,{5}, FALSE))</f>
      </c>
      <c r="AG1785">
        <f>IF(IFERROR(VLOOKUP(E1785,Store_Showcase!B2:H144,{6}, FALSE), TRUE)=TRUE, IF(IFERROR(VLOOKUP(E1785,Store_SRP!B2:H110,{6}, FALSE), TRUE)=TRUE,VLOOKUP(E1785,Store_VAM!B2:H273,{6}, FALSE),VLOOKUP(E1785,Store_SRP!B2:H110,{6}, FALSE)), VLOOKUP(E1785,Store_Showcase!B2:H144,{6}, FALSE))</f>
      </c>
      <c r="AH1785">
        <f>VLOOKUP(G1785,Sku_Consolidated!A2:R957,18,FALSE)</f>
      </c>
      <c r="AI1785">
        <f>VLOOKUP(G1785,Sku_Consolidated!A2:S957,19,FALSE)</f>
      </c>
      <c r="AJ1785">
        <f>VLOOKUP(G1785,Sku_Consolidated!A2:T957,20,FALSE)</f>
      </c>
    </row>
    <row r="1786" spans="1:36" x14ac:dyDescent="0.25">
      <c r="A1786">
        <v>2024</v>
      </c>
      <c r="B1786" t="s">
        <v>31</v>
      </c>
      <c r="C1786" t="s">
        <v>32</v>
      </c>
      <c r="D1786" t="s">
        <v>33</v>
      </c>
      <c r="E1786">
        <v>253</v>
      </c>
      <c r="F1786">
        <f>IF(IFERROR(VLOOKUP(E1786,Store_Showcase!B2:H144,{2}, FALSE), TRUE)=TRUE, IF(IFERROR(VLOOKUP(E1786,Store_SRP!B2:H110,{2}, FALSE), TRUE)=TRUE,VLOOKUP(E1786,Store_VAM!B2:H273,{2}, FALSE),VLOOKUP(E1786,Store_SRP!B2:H110,{2}, FALSE)), VLOOKUP(E1786,Store_Showcase!B2:H144,{2}, FALSE))</f>
      </c>
      <c r="G1786">
        <v>655319</v>
      </c>
      <c r="H1786" t="s">
        <v>246</v>
      </c>
      <c r="I1786" s="8" t="s">
        <v>39</v>
      </c>
      <c r="J1786" t="s">
        <v>36</v>
      </c>
      <c r="K1786" s="8">
        <f>IF(J1786="PCK", I1786, 0)</f>
      </c>
      <c r="L1786" s="8">
        <f>IF(J1786="KLS", I1786, IF(J1786="PCK", I1786*VLOOKUP(G1786,Sku_Consolidated!A2:U957,21, FALSE),I1786*VLOOKUP(G1786,Sku_Consolidated!A2:U957,21, FALSE)))</f>
      </c>
      <c r="M1786" s="8">
        <f>IF(J1786="PCS", I1786, 0)</f>
      </c>
      <c r="N1786" s="8" t="s">
        <v>39</v>
      </c>
      <c r="O1786" s="8">
        <f>N1786 * VLOOKUP(E1786&amp;VLOOKUP(G1786,Sku_Consolidated!A2:Q957,17,FALSE),Sku_CommRate!A2:E1002, 5, FALSE)</f>
      </c>
      <c r="P1786" s="8">
        <f>N1786 - O1786</f>
      </c>
      <c r="Q1786">
        <f>VLOOKUP(G1786,Sku_Consolidated!A2:G957,7, FALSE)</f>
      </c>
      <c r="R1786">
        <f>IF(IFERROR(VLOOKUP(E1786,Store_Showcase!B2:H144,7, FALSE), TRUE)=TRUE, IF(IFERROR(VLOOKUP(E1786,Store_SRP!B2:H110,7, FALSE), TRUE)=TRUE,VLOOKUP(E1786,Store_VAM!B2:H273,7, FALSE),VLOOKUP(E1786,Store_SRP!B2:H110,7, FALSE)), VLOOKUP(E1786,Store_Showcase!B2:H144,7, FALSE))</f>
      </c>
      <c r="S1786">
        <f>IF(IFERROR(VLOOKUP(E1786,Store_Showcase!B2:I144,8, FALSE), TRUE)=TRUE, IF(IFERROR(VLOOKUP(E1786,Store_SRP!B2:I110,8, FALSE), TRUE)=TRUE,VLOOKUP(E1786,Store_VAM!B2:I273,8, FALSE),VLOOKUP(E1786,Store_SRP!B2:I110,8, FALSE)), VLOOKUP(E1786,Store_Showcase!B2:I144,8, FALSE))</f>
      </c>
      <c r="T1786">
        <f>VLOOKUP(G1786,Sku_Consolidated!A2:R957,18,FALSE)</f>
      </c>
      <c r="U1786">
        <v>6244</v>
      </c>
      <c r="V1786">
        <f>IF(VLOOKUP(G1786,Sku_Consolidated!A2:S957,19,FALSE)="SHOWCASE", VLOOKUP(E1786,Store_Showcase!B2:L144,11, FALSE), IF(VLOOKUP(G1786,Sku_Consolidated!A2:S957,19,FALSE)="VAM",VLOOKUP(E1786,Store_VAM!B2:L273,11, FALSE),VLOOKUP(E1786,Store_SRP!B2:L110,11, FALSE)))</f>
      </c>
      <c r="W1786">
        <f>VLOOKUP(G1786,Sku_Consolidated!A2:W957,11,FALSE)</f>
      </c>
      <c r="X1786">
        <f>VLOOKUP(G1786,Sku_Consolidated!A2:H957,8,FALSE)</f>
      </c>
      <c r="Y1786">
        <f>VLOOKUP(G1786,Sku_Consolidated!A2:I957,9,FALSE)</f>
      </c>
      <c r="Z1786" t="s">
        <v>38</v>
      </c>
      <c r="AA1786">
        <f>VLOOKUP(G1786,Sku_Consolidated!A2:E957,5,FALSE)</f>
      </c>
      <c r="AB1786">
        <f>IF(VLOOKUP(G1786,Sku_Consolidated!A2:S957,19,FALSE)="SHOWCASE", VLOOKUP(E1786,Store_Showcase!B2:N144,13, FALSE), IF(VLOOKUP(G1786,Sku_Consolidated!A2:S957,19,FALSE)="VAM",VLOOKUP(E1786,Store_VAM!B2:N273,13, FALSE),VLOOKUP(E1786,Store_SRP!B2:N110,13, FALSE)))</f>
      </c>
      <c r="AC1786">
        <f>IF(IFERROR(AB1786,TRUE)=TRUE, "-","OK")</f>
      </c>
      <c r="AD1786" s="8" t="s">
        <v>39</v>
      </c>
      <c r="AE1786" s="8" t="s">
        <v>39</v>
      </c>
      <c r="AF1786">
        <f>IF(IFERROR(VLOOKUP(E1786,Store_Showcase!B2:H144,{5}, FALSE), TRUE)=TRUE, IF(IFERROR(VLOOKUP(E1786,Store_SRP!B2:H110,{5}, FALSE), TRUE)=TRUE,VLOOKUP(E1786,Store_VAM!B2:H273,{5}, FALSE),VLOOKUP(E1786,Store_SRP!B2:H110,{5}, FALSE)), VLOOKUP(E1786,Store_Showcase!B2:H144,{5}, FALSE))</f>
      </c>
      <c r="AG1786">
        <f>IF(IFERROR(VLOOKUP(E1786,Store_Showcase!B2:H144,{6}, FALSE), TRUE)=TRUE, IF(IFERROR(VLOOKUP(E1786,Store_SRP!B2:H110,{6}, FALSE), TRUE)=TRUE,VLOOKUP(E1786,Store_VAM!B2:H273,{6}, FALSE),VLOOKUP(E1786,Store_SRP!B2:H110,{6}, FALSE)), VLOOKUP(E1786,Store_Showcase!B2:H144,{6}, FALSE))</f>
      </c>
      <c r="AH1786">
        <f>VLOOKUP(G1786,Sku_Consolidated!A2:R957,18,FALSE)</f>
      </c>
      <c r="AI1786">
        <f>VLOOKUP(G1786,Sku_Consolidated!A2:S957,19,FALSE)</f>
      </c>
      <c r="AJ1786">
        <f>VLOOKUP(G1786,Sku_Consolidated!A2:T957,20,FALSE)</f>
      </c>
    </row>
    <row r="1787" spans="1:36" x14ac:dyDescent="0.25">
      <c r="A1787">
        <v>2024</v>
      </c>
      <c r="B1787" t="s">
        <v>31</v>
      </c>
      <c r="C1787" t="s">
        <v>32</v>
      </c>
      <c r="D1787" t="s">
        <v>33</v>
      </c>
      <c r="E1787">
        <v>231</v>
      </c>
      <c r="F1787">
        <f>IF(IFERROR(VLOOKUP(E1787,Store_Showcase!B2:H144,{2}, FALSE), TRUE)=TRUE, IF(IFERROR(VLOOKUP(E1787,Store_SRP!B2:H110,{2}, FALSE), TRUE)=TRUE,VLOOKUP(E1787,Store_VAM!B2:H273,{2}, FALSE),VLOOKUP(E1787,Store_SRP!B2:H110,{2}, FALSE)), VLOOKUP(E1787,Store_Showcase!B2:H144,{2}, FALSE))</f>
      </c>
      <c r="G1787">
        <v>655537</v>
      </c>
      <c r="H1787" t="s">
        <v>708</v>
      </c>
      <c r="I1787" s="8" t="s">
        <v>39</v>
      </c>
      <c r="J1787" t="s">
        <v>36</v>
      </c>
      <c r="K1787" s="8">
        <f>IF(J1787="PCK", I1787, 0)</f>
      </c>
      <c r="L1787" s="8">
        <f>IF(J1787="KLS", I1787, IF(J1787="PCK", I1787*VLOOKUP(G1787,Sku_Consolidated!A2:U957,21, FALSE),I1787*VLOOKUP(G1787,Sku_Consolidated!A2:U957,21, FALSE)))</f>
      </c>
      <c r="M1787" s="8">
        <f>IF(J1787="PCS", I1787, 0)</f>
      </c>
      <c r="N1787" s="8" t="s">
        <v>39</v>
      </c>
      <c r="O1787" s="8">
        <f>N1787 * VLOOKUP(E1787&amp;VLOOKUP(G1787,Sku_Consolidated!A2:Q957,17,FALSE),Sku_CommRate!A2:E1002, 5, FALSE)</f>
      </c>
      <c r="P1787" s="8">
        <f>N1787 - O1787</f>
      </c>
      <c r="Q1787">
        <f>VLOOKUP(G1787,Sku_Consolidated!A2:G957,7, FALSE)</f>
      </c>
      <c r="R1787">
        <f>IF(IFERROR(VLOOKUP(E1787,Store_Showcase!B2:H144,7, FALSE), TRUE)=TRUE, IF(IFERROR(VLOOKUP(E1787,Store_SRP!B2:H110,7, FALSE), TRUE)=TRUE,VLOOKUP(E1787,Store_VAM!B2:H273,7, FALSE),VLOOKUP(E1787,Store_SRP!B2:H110,7, FALSE)), VLOOKUP(E1787,Store_Showcase!B2:H144,7, FALSE))</f>
      </c>
      <c r="S1787">
        <f>IF(IFERROR(VLOOKUP(E1787,Store_Showcase!B2:I144,8, FALSE), TRUE)=TRUE, IF(IFERROR(VLOOKUP(E1787,Store_SRP!B2:I110,8, FALSE), TRUE)=TRUE,VLOOKUP(E1787,Store_VAM!B2:I273,8, FALSE),VLOOKUP(E1787,Store_SRP!B2:I110,8, FALSE)), VLOOKUP(E1787,Store_Showcase!B2:I144,8, FALSE))</f>
      </c>
      <c r="T1787">
        <f>VLOOKUP(G1787,Sku_Consolidated!A2:R957,18,FALSE)</f>
      </c>
      <c r="U1787">
        <v>6358</v>
      </c>
      <c r="V1787">
        <f>IF(VLOOKUP(G1787,Sku_Consolidated!A2:S957,19,FALSE)="SHOWCASE", VLOOKUP(E1787,Store_Showcase!B2:L144,11, FALSE), IF(VLOOKUP(G1787,Sku_Consolidated!A2:S957,19,FALSE)="VAM",VLOOKUP(E1787,Store_VAM!B2:L273,11, FALSE),VLOOKUP(E1787,Store_SRP!B2:L110,11, FALSE)))</f>
      </c>
      <c r="W1787">
        <f>VLOOKUP(G1787,Sku_Consolidated!A2:W957,11,FALSE)</f>
      </c>
      <c r="X1787">
        <f>VLOOKUP(G1787,Sku_Consolidated!A2:H957,8,FALSE)</f>
      </c>
      <c r="Y1787">
        <f>VLOOKUP(G1787,Sku_Consolidated!A2:I957,9,FALSE)</f>
      </c>
      <c r="Z1787" t="s">
        <v>38</v>
      </c>
      <c r="AA1787">
        <f>VLOOKUP(G1787,Sku_Consolidated!A2:E957,5,FALSE)</f>
      </c>
      <c r="AB1787">
        <f>IF(VLOOKUP(G1787,Sku_Consolidated!A2:S957,19,FALSE)="SHOWCASE", VLOOKUP(E1787,Store_Showcase!B2:N144,13, FALSE), IF(VLOOKUP(G1787,Sku_Consolidated!A2:S957,19,FALSE)="VAM",VLOOKUP(E1787,Store_VAM!B2:N273,13, FALSE),VLOOKUP(E1787,Store_SRP!B2:N110,13, FALSE)))</f>
      </c>
      <c r="AC1787">
        <f>IF(IFERROR(AB1787,TRUE)=TRUE, "-","OK")</f>
      </c>
      <c r="AD1787" s="8" t="s">
        <v>39</v>
      </c>
      <c r="AE1787" s="8" t="s">
        <v>39</v>
      </c>
      <c r="AF1787">
        <f>IF(IFERROR(VLOOKUP(E1787,Store_Showcase!B2:H144,{5}, FALSE), TRUE)=TRUE, IF(IFERROR(VLOOKUP(E1787,Store_SRP!B2:H110,{5}, FALSE), TRUE)=TRUE,VLOOKUP(E1787,Store_VAM!B2:H273,{5}, FALSE),VLOOKUP(E1787,Store_SRP!B2:H110,{5}, FALSE)), VLOOKUP(E1787,Store_Showcase!B2:H144,{5}, FALSE))</f>
      </c>
      <c r="AG1787">
        <f>IF(IFERROR(VLOOKUP(E1787,Store_Showcase!B2:H144,{6}, FALSE), TRUE)=TRUE, IF(IFERROR(VLOOKUP(E1787,Store_SRP!B2:H110,{6}, FALSE), TRUE)=TRUE,VLOOKUP(E1787,Store_VAM!B2:H273,{6}, FALSE),VLOOKUP(E1787,Store_SRP!B2:H110,{6}, FALSE)), VLOOKUP(E1787,Store_Showcase!B2:H144,{6}, FALSE))</f>
      </c>
      <c r="AH1787">
        <f>VLOOKUP(G1787,Sku_Consolidated!A2:R957,18,FALSE)</f>
      </c>
      <c r="AI1787">
        <f>VLOOKUP(G1787,Sku_Consolidated!A2:S957,19,FALSE)</f>
      </c>
      <c r="AJ1787">
        <f>VLOOKUP(G1787,Sku_Consolidated!A2:T957,20,FALSE)</f>
      </c>
    </row>
    <row r="1788" spans="1:36" x14ac:dyDescent="0.25">
      <c r="A1788">
        <v>2024</v>
      </c>
      <c r="B1788" t="s">
        <v>31</v>
      </c>
      <c r="C1788" t="s">
        <v>32</v>
      </c>
      <c r="D1788" t="s">
        <v>33</v>
      </c>
      <c r="E1788">
        <v>218</v>
      </c>
      <c r="F1788">
        <f>IF(IFERROR(VLOOKUP(E1788,Store_Showcase!B2:H144,{2}, FALSE), TRUE)=TRUE, IF(IFERROR(VLOOKUP(E1788,Store_SRP!B2:H110,{2}, FALSE), TRUE)=TRUE,VLOOKUP(E1788,Store_VAM!B2:H273,{2}, FALSE),VLOOKUP(E1788,Store_SRP!B2:H110,{2}, FALSE)), VLOOKUP(E1788,Store_Showcase!B2:H144,{2}, FALSE))</f>
      </c>
      <c r="G1788">
        <v>683777</v>
      </c>
      <c r="H1788" t="s">
        <v>2635</v>
      </c>
      <c r="I1788" s="8" t="s">
        <v>39</v>
      </c>
      <c r="J1788" t="s">
        <v>493</v>
      </c>
      <c r="K1788" s="8">
        <f>IF(J1788="PCK", I1788, 0)</f>
      </c>
      <c r="L1788" s="8">
        <f>IF(J1788="KLS", I1788, IF(J1788="PCK", I1788*VLOOKUP(G1788,Sku_Consolidated!A2:U957,21, FALSE),I1788*VLOOKUP(G1788,Sku_Consolidated!A2:U957,21, FALSE)))</f>
      </c>
      <c r="M1788" s="8">
        <f>IF(J1788="PCS", I1788, 0)</f>
      </c>
      <c r="N1788" s="8" t="s">
        <v>39</v>
      </c>
      <c r="O1788" s="8">
        <f>N1788 * VLOOKUP(E1788&amp;VLOOKUP(G1788,Sku_Consolidated!A2:Q957,17,FALSE),Sku_CommRate!A2:E1002, 5, FALSE)</f>
      </c>
      <c r="P1788" s="8">
        <f>N1788 - O1788</f>
      </c>
      <c r="Q1788">
        <f>VLOOKUP(G1788,Sku_Consolidated!A2:G957,7, FALSE)</f>
      </c>
      <c r="R1788">
        <f>IF(IFERROR(VLOOKUP(E1788,Store_Showcase!B2:H144,7, FALSE), TRUE)=TRUE, IF(IFERROR(VLOOKUP(E1788,Store_SRP!B2:H110,7, FALSE), TRUE)=TRUE,VLOOKUP(E1788,Store_VAM!B2:H273,7, FALSE),VLOOKUP(E1788,Store_SRP!B2:H110,7, FALSE)), VLOOKUP(E1788,Store_Showcase!B2:H144,7, FALSE))</f>
      </c>
      <c r="S1788">
        <f>IF(IFERROR(VLOOKUP(E1788,Store_Showcase!B2:I144,8, FALSE), TRUE)=TRUE, IF(IFERROR(VLOOKUP(E1788,Store_SRP!B2:I110,8, FALSE), TRUE)=TRUE,VLOOKUP(E1788,Store_VAM!B2:I273,8, FALSE),VLOOKUP(E1788,Store_SRP!B2:I110,8, FALSE)), VLOOKUP(E1788,Store_Showcase!B2:I144,8, FALSE))</f>
      </c>
      <c r="T1788">
        <f>VLOOKUP(G1788,Sku_Consolidated!A2:R957,18,FALSE)</f>
      </c>
      <c r="U1788">
        <v>4806532531618</v>
      </c>
      <c r="V1788">
        <f>IF(VLOOKUP(G1788,Sku_Consolidated!A2:S957,19,FALSE)="SHOWCASE", VLOOKUP(E1788,Store_Showcase!B2:L144,11, FALSE), IF(VLOOKUP(G1788,Sku_Consolidated!A2:S957,19,FALSE)="VAM",VLOOKUP(E1788,Store_VAM!B2:L273,11, FALSE),VLOOKUP(E1788,Store_SRP!B2:L110,11, FALSE)))</f>
      </c>
      <c r="W1788">
        <f>VLOOKUP(G1788,Sku_Consolidated!A2:W957,11,FALSE)</f>
      </c>
      <c r="X1788">
        <f>VLOOKUP(G1788,Sku_Consolidated!A2:H957,8,FALSE)</f>
      </c>
      <c r="Y1788">
        <f>VLOOKUP(G1788,Sku_Consolidated!A2:I957,9,FALSE)</f>
      </c>
      <c r="Z1788" t="s">
        <v>38</v>
      </c>
      <c r="AA1788">
        <f>VLOOKUP(G1788,Sku_Consolidated!A2:E957,5,FALSE)</f>
      </c>
      <c r="AB1788">
        <f>IF(VLOOKUP(G1788,Sku_Consolidated!A2:S957,19,FALSE)="SHOWCASE", VLOOKUP(E1788,Store_Showcase!B2:N144,13, FALSE), IF(VLOOKUP(G1788,Sku_Consolidated!A2:S957,19,FALSE)="VAM",VLOOKUP(E1788,Store_VAM!B2:N273,13, FALSE),VLOOKUP(E1788,Store_SRP!B2:N110,13, FALSE)))</f>
      </c>
      <c r="AC1788">
        <f>IF(IFERROR(AB1788,TRUE)=TRUE, "-","OK")</f>
      </c>
      <c r="AD1788" s="8" t="s">
        <v>39</v>
      </c>
      <c r="AE1788" s="8" t="s">
        <v>39</v>
      </c>
      <c r="AF1788">
        <f>IF(IFERROR(VLOOKUP(E1788,Store_Showcase!B2:H144,{5}, FALSE), TRUE)=TRUE, IF(IFERROR(VLOOKUP(E1788,Store_SRP!B2:H110,{5}, FALSE), TRUE)=TRUE,VLOOKUP(E1788,Store_VAM!B2:H273,{5}, FALSE),VLOOKUP(E1788,Store_SRP!B2:H110,{5}, FALSE)), VLOOKUP(E1788,Store_Showcase!B2:H144,{5}, FALSE))</f>
      </c>
      <c r="AG1788">
        <f>IF(IFERROR(VLOOKUP(E1788,Store_Showcase!B2:H144,{6}, FALSE), TRUE)=TRUE, IF(IFERROR(VLOOKUP(E1788,Store_SRP!B2:H110,{6}, FALSE), TRUE)=TRUE,VLOOKUP(E1788,Store_VAM!B2:H273,{6}, FALSE),VLOOKUP(E1788,Store_SRP!B2:H110,{6}, FALSE)), VLOOKUP(E1788,Store_Showcase!B2:H144,{6}, FALSE))</f>
      </c>
      <c r="AH1788">
        <f>VLOOKUP(G1788,Sku_Consolidated!A2:R957,18,FALSE)</f>
      </c>
      <c r="AI1788">
        <f>VLOOKUP(G1788,Sku_Consolidated!A2:S957,19,FALSE)</f>
      </c>
      <c r="AJ1788">
        <f>VLOOKUP(G1788,Sku_Consolidated!A2:T957,20,FALSE)</f>
      </c>
    </row>
    <row r="1789" spans="1:36" x14ac:dyDescent="0.25">
      <c r="A1789">
        <v>2024</v>
      </c>
      <c r="B1789" t="s">
        <v>31</v>
      </c>
      <c r="C1789" t="s">
        <v>32</v>
      </c>
      <c r="D1789" t="s">
        <v>33</v>
      </c>
      <c r="E1789">
        <v>4004</v>
      </c>
      <c r="F1789">
        <f>IF(IFERROR(VLOOKUP(E1789,Store_Showcase!B2:H144,{2}, FALSE), TRUE)=TRUE, IF(IFERROR(VLOOKUP(E1789,Store_SRP!B2:H110,{2}, FALSE), TRUE)=TRUE,VLOOKUP(E1789,Store_VAM!B2:H273,{2}, FALSE),VLOOKUP(E1789,Store_SRP!B2:H110,{2}, FALSE)), VLOOKUP(E1789,Store_Showcase!B2:H144,{2}, FALSE))</f>
      </c>
      <c r="G1789">
        <v>690876</v>
      </c>
      <c r="H1789" t="s">
        <v>3331</v>
      </c>
      <c r="I1789" s="8" t="s">
        <v>39</v>
      </c>
      <c r="J1789" t="s">
        <v>493</v>
      </c>
      <c r="K1789" s="8">
        <f>IF(J1789="PCK", I1789, 0)</f>
      </c>
      <c r="L1789" s="8">
        <f>IF(J1789="KLS", I1789, IF(J1789="PCK", I1789*VLOOKUP(G1789,Sku_Consolidated!A2:U957,21, FALSE),I1789*VLOOKUP(G1789,Sku_Consolidated!A2:U957,21, FALSE)))</f>
      </c>
      <c r="M1789" s="8">
        <f>IF(J1789="PCS", I1789, 0)</f>
      </c>
      <c r="N1789" s="8" t="s">
        <v>39</v>
      </c>
      <c r="O1789" s="8">
        <f>N1789 * VLOOKUP(E1789&amp;VLOOKUP(G1789,Sku_Consolidated!A2:Q957,17,FALSE),Sku_CommRate!A2:E1002, 5, FALSE)</f>
      </c>
      <c r="P1789" s="8">
        <f>N1789 - O1789</f>
      </c>
      <c r="Q1789">
        <f>VLOOKUP(G1789,Sku_Consolidated!A2:G957,7, FALSE)</f>
      </c>
      <c r="R1789">
        <f>IF(IFERROR(VLOOKUP(E1789,Store_Showcase!B2:H144,7, FALSE), TRUE)=TRUE, IF(IFERROR(VLOOKUP(E1789,Store_SRP!B2:H110,7, FALSE), TRUE)=TRUE,VLOOKUP(E1789,Store_VAM!B2:H273,7, FALSE),VLOOKUP(E1789,Store_SRP!B2:H110,7, FALSE)), VLOOKUP(E1789,Store_Showcase!B2:H144,7, FALSE))</f>
      </c>
      <c r="S1789">
        <f>IF(IFERROR(VLOOKUP(E1789,Store_Showcase!B2:I144,8, FALSE), TRUE)=TRUE, IF(IFERROR(VLOOKUP(E1789,Store_SRP!B2:I110,8, FALSE), TRUE)=TRUE,VLOOKUP(E1789,Store_VAM!B2:I273,8, FALSE),VLOOKUP(E1789,Store_SRP!B2:I110,8, FALSE)), VLOOKUP(E1789,Store_Showcase!B2:I144,8, FALSE))</f>
      </c>
      <c r="T1789">
        <f>VLOOKUP(G1789,Sku_Consolidated!A2:R957,18,FALSE)</f>
      </c>
      <c r="U1789">
        <v>4806532531786</v>
      </c>
      <c r="V1789">
        <f>IF(VLOOKUP(G1789,Sku_Consolidated!A2:S957,19,FALSE)="SHOWCASE", VLOOKUP(E1789,Store_Showcase!B2:L144,11, FALSE), IF(VLOOKUP(G1789,Sku_Consolidated!A2:S957,19,FALSE)="VAM",VLOOKUP(E1789,Store_VAM!B2:L273,11, FALSE),VLOOKUP(E1789,Store_SRP!B2:L110,11, FALSE)))</f>
      </c>
      <c r="W1789">
        <f>VLOOKUP(G1789,Sku_Consolidated!A2:W957,11,FALSE)</f>
      </c>
      <c r="X1789">
        <f>VLOOKUP(G1789,Sku_Consolidated!A2:H957,8,FALSE)</f>
      </c>
      <c r="Y1789">
        <f>VLOOKUP(G1789,Sku_Consolidated!A2:I957,9,FALSE)</f>
      </c>
      <c r="Z1789" t="s">
        <v>38</v>
      </c>
      <c r="AA1789">
        <f>VLOOKUP(G1789,Sku_Consolidated!A2:E957,5,FALSE)</f>
      </c>
      <c r="AB1789">
        <f>IF(VLOOKUP(G1789,Sku_Consolidated!A2:S957,19,FALSE)="SHOWCASE", VLOOKUP(E1789,Store_Showcase!B2:N144,13, FALSE), IF(VLOOKUP(G1789,Sku_Consolidated!A2:S957,19,FALSE)="VAM",VLOOKUP(E1789,Store_VAM!B2:N273,13, FALSE),VLOOKUP(E1789,Store_SRP!B2:N110,13, FALSE)))</f>
      </c>
      <c r="AC1789">
        <f>IF(IFERROR(AB1789,TRUE)=TRUE, "-","OK")</f>
      </c>
      <c r="AD1789" s="8" t="s">
        <v>39</v>
      </c>
      <c r="AE1789" s="8" t="s">
        <v>39</v>
      </c>
      <c r="AF1789">
        <f>IF(IFERROR(VLOOKUP(E1789,Store_Showcase!B2:H144,{5}, FALSE), TRUE)=TRUE, IF(IFERROR(VLOOKUP(E1789,Store_SRP!B2:H110,{5}, FALSE), TRUE)=TRUE,VLOOKUP(E1789,Store_VAM!B2:H273,{5}, FALSE),VLOOKUP(E1789,Store_SRP!B2:H110,{5}, FALSE)), VLOOKUP(E1789,Store_Showcase!B2:H144,{5}, FALSE))</f>
      </c>
      <c r="AG1789">
        <f>IF(IFERROR(VLOOKUP(E1789,Store_Showcase!B2:H144,{6}, FALSE), TRUE)=TRUE, IF(IFERROR(VLOOKUP(E1789,Store_SRP!B2:H110,{6}, FALSE), TRUE)=TRUE,VLOOKUP(E1789,Store_VAM!B2:H273,{6}, FALSE),VLOOKUP(E1789,Store_SRP!B2:H110,{6}, FALSE)), VLOOKUP(E1789,Store_Showcase!B2:H144,{6}, FALSE))</f>
      </c>
      <c r="AH1789">
        <f>VLOOKUP(G1789,Sku_Consolidated!A2:R957,18,FALSE)</f>
      </c>
      <c r="AI1789">
        <f>VLOOKUP(G1789,Sku_Consolidated!A2:S957,19,FALSE)</f>
      </c>
      <c r="AJ1789">
        <f>VLOOKUP(G1789,Sku_Consolidated!A2:T957,20,FALSE)</f>
      </c>
    </row>
    <row r="1790" spans="1:36" x14ac:dyDescent="0.25">
      <c r="A1790">
        <v>2024</v>
      </c>
      <c r="B1790" t="s">
        <v>31</v>
      </c>
      <c r="C1790" t="s">
        <v>32</v>
      </c>
      <c r="D1790" t="s">
        <v>33</v>
      </c>
      <c r="E1790">
        <v>705</v>
      </c>
      <c r="F1790">
        <f>IF(IFERROR(VLOOKUP(E1790,Store_Showcase!B2:H144,{2}, FALSE), TRUE)=TRUE, IF(IFERROR(VLOOKUP(E1790,Store_SRP!B2:H110,{2}, FALSE), TRUE)=TRUE,VLOOKUP(E1790,Store_VAM!B2:H273,{2}, FALSE),VLOOKUP(E1790,Store_SRP!B2:H110,{2}, FALSE)), VLOOKUP(E1790,Store_Showcase!B2:H144,{2}, FALSE))</f>
      </c>
      <c r="G1790">
        <v>670205</v>
      </c>
      <c r="H1790" t="s">
        <v>1586</v>
      </c>
      <c r="I1790" s="8" t="s">
        <v>39</v>
      </c>
      <c r="J1790" t="s">
        <v>36</v>
      </c>
      <c r="K1790" s="8">
        <f>IF(J1790="PCK", I1790, 0)</f>
      </c>
      <c r="L1790" s="8">
        <f>IF(J1790="KLS", I1790, IF(J1790="PCK", I1790*VLOOKUP(G1790,Sku_Consolidated!A2:U957,21, FALSE),I1790*VLOOKUP(G1790,Sku_Consolidated!A2:U957,21, FALSE)))</f>
      </c>
      <c r="M1790" s="8">
        <f>IF(J1790="PCS", I1790, 0)</f>
      </c>
      <c r="N1790" s="8" t="s">
        <v>39</v>
      </c>
      <c r="O1790" s="8">
        <f>N1790 * VLOOKUP(E1790&amp;VLOOKUP(G1790,Sku_Consolidated!A2:Q957,17,FALSE),Sku_CommRate!A2:E1002, 5, FALSE)</f>
      </c>
      <c r="P1790" s="8">
        <f>N1790 - O1790</f>
      </c>
      <c r="Q1790">
        <f>VLOOKUP(G1790,Sku_Consolidated!A2:G957,7, FALSE)</f>
      </c>
      <c r="R1790">
        <f>IF(IFERROR(VLOOKUP(E1790,Store_Showcase!B2:H144,7, FALSE), TRUE)=TRUE, IF(IFERROR(VLOOKUP(E1790,Store_SRP!B2:H110,7, FALSE), TRUE)=TRUE,VLOOKUP(E1790,Store_VAM!B2:H273,7, FALSE),VLOOKUP(E1790,Store_SRP!B2:H110,7, FALSE)), VLOOKUP(E1790,Store_Showcase!B2:H144,7, FALSE))</f>
      </c>
      <c r="S1790">
        <f>IF(IFERROR(VLOOKUP(E1790,Store_Showcase!B2:I144,8, FALSE), TRUE)=TRUE, IF(IFERROR(VLOOKUP(E1790,Store_SRP!B2:I110,8, FALSE), TRUE)=TRUE,VLOOKUP(E1790,Store_VAM!B2:I273,8, FALSE),VLOOKUP(E1790,Store_SRP!B2:I110,8, FALSE)), VLOOKUP(E1790,Store_Showcase!B2:I144,8, FALSE))</f>
      </c>
      <c r="T1790">
        <f>VLOOKUP(G1790,Sku_Consolidated!A2:R957,18,FALSE)</f>
      </c>
      <c r="U1790">
        <v>8433</v>
      </c>
      <c r="V1790">
        <f>IF(VLOOKUP(G1790,Sku_Consolidated!A2:S957,19,FALSE)="SHOWCASE", VLOOKUP(E1790,Store_Showcase!B2:L144,11, FALSE), IF(VLOOKUP(G1790,Sku_Consolidated!A2:S957,19,FALSE)="VAM",VLOOKUP(E1790,Store_VAM!B2:L273,11, FALSE),VLOOKUP(E1790,Store_SRP!B2:L110,11, FALSE)))</f>
      </c>
      <c r="W1790">
        <f>VLOOKUP(G1790,Sku_Consolidated!A2:W957,11,FALSE)</f>
      </c>
      <c r="X1790">
        <f>VLOOKUP(G1790,Sku_Consolidated!A2:H957,8,FALSE)</f>
      </c>
      <c r="Y1790">
        <f>VLOOKUP(G1790,Sku_Consolidated!A2:I957,9,FALSE)</f>
      </c>
      <c r="Z1790" t="s">
        <v>38</v>
      </c>
      <c r="AA1790">
        <f>VLOOKUP(G1790,Sku_Consolidated!A2:E957,5,FALSE)</f>
      </c>
      <c r="AB1790">
        <f>IF(VLOOKUP(G1790,Sku_Consolidated!A2:S957,19,FALSE)="SHOWCASE", VLOOKUP(E1790,Store_Showcase!B2:N144,13, FALSE), IF(VLOOKUP(G1790,Sku_Consolidated!A2:S957,19,FALSE)="VAM",VLOOKUP(E1790,Store_VAM!B2:N273,13, FALSE),VLOOKUP(E1790,Store_SRP!B2:N110,13, FALSE)))</f>
      </c>
      <c r="AC1790">
        <f>IF(IFERROR(AB1790,TRUE)=TRUE, "-","OK")</f>
      </c>
      <c r="AD1790" s="8" t="s">
        <v>39</v>
      </c>
      <c r="AE1790" s="8" t="s">
        <v>39</v>
      </c>
      <c r="AF1790">
        <f>IF(IFERROR(VLOOKUP(E1790,Store_Showcase!B2:H144,{5}, FALSE), TRUE)=TRUE, IF(IFERROR(VLOOKUP(E1790,Store_SRP!B2:H110,{5}, FALSE), TRUE)=TRUE,VLOOKUP(E1790,Store_VAM!B2:H273,{5}, FALSE),VLOOKUP(E1790,Store_SRP!B2:H110,{5}, FALSE)), VLOOKUP(E1790,Store_Showcase!B2:H144,{5}, FALSE))</f>
      </c>
      <c r="AG1790">
        <f>IF(IFERROR(VLOOKUP(E1790,Store_Showcase!B2:H144,{6}, FALSE), TRUE)=TRUE, IF(IFERROR(VLOOKUP(E1790,Store_SRP!B2:H110,{6}, FALSE), TRUE)=TRUE,VLOOKUP(E1790,Store_VAM!B2:H273,{6}, FALSE),VLOOKUP(E1790,Store_SRP!B2:H110,{6}, FALSE)), VLOOKUP(E1790,Store_Showcase!B2:H144,{6}, FALSE))</f>
      </c>
      <c r="AH1790">
        <f>VLOOKUP(G1790,Sku_Consolidated!A2:R957,18,FALSE)</f>
      </c>
      <c r="AI1790">
        <f>VLOOKUP(G1790,Sku_Consolidated!A2:S957,19,FALSE)</f>
      </c>
      <c r="AJ1790">
        <f>VLOOKUP(G1790,Sku_Consolidated!A2:T957,20,FALSE)</f>
      </c>
    </row>
    <row r="1791" spans="1:36" x14ac:dyDescent="0.25">
      <c r="A1791">
        <v>2024</v>
      </c>
      <c r="B1791" t="s">
        <v>31</v>
      </c>
      <c r="C1791" t="s">
        <v>32</v>
      </c>
      <c r="D1791" t="s">
        <v>33</v>
      </c>
      <c r="E1791">
        <v>251</v>
      </c>
      <c r="F1791">
        <f>IF(IFERROR(VLOOKUP(E1791,Store_Showcase!B2:H144,{2}, FALSE), TRUE)=TRUE, IF(IFERROR(VLOOKUP(E1791,Store_SRP!B2:H110,{2}, FALSE), TRUE)=TRUE,VLOOKUP(E1791,Store_VAM!B2:H273,{2}, FALSE),VLOOKUP(E1791,Store_SRP!B2:H110,{2}, FALSE)), VLOOKUP(E1791,Store_Showcase!B2:H144,{2}, FALSE))</f>
      </c>
      <c r="G1791">
        <v>666982</v>
      </c>
      <c r="H1791" t="s">
        <v>1363</v>
      </c>
      <c r="I1791" s="8" t="s">
        <v>39</v>
      </c>
      <c r="J1791" t="s">
        <v>493</v>
      </c>
      <c r="K1791" s="8">
        <f>IF(J1791="PCK", I1791, 0)</f>
      </c>
      <c r="L1791" s="8">
        <f>IF(J1791="KLS", I1791, IF(J1791="PCK", I1791*VLOOKUP(G1791,Sku_Consolidated!A2:U957,21, FALSE),I1791*VLOOKUP(G1791,Sku_Consolidated!A2:U957,21, FALSE)))</f>
      </c>
      <c r="M1791" s="8">
        <f>IF(J1791="PCS", I1791, 0)</f>
      </c>
      <c r="N1791" s="8" t="s">
        <v>39</v>
      </c>
      <c r="O1791" s="8">
        <f>N1791 * VLOOKUP(E1791&amp;VLOOKUP(G1791,Sku_Consolidated!A2:Q957,17,FALSE),Sku_CommRate!A2:E1002, 5, FALSE)</f>
      </c>
      <c r="P1791" s="8">
        <f>N1791 - O1791</f>
      </c>
      <c r="Q1791">
        <f>VLOOKUP(G1791,Sku_Consolidated!A2:G957,7, FALSE)</f>
      </c>
      <c r="R1791">
        <f>IF(IFERROR(VLOOKUP(E1791,Store_Showcase!B2:H144,7, FALSE), TRUE)=TRUE, IF(IFERROR(VLOOKUP(E1791,Store_SRP!B2:H110,7, FALSE), TRUE)=TRUE,VLOOKUP(E1791,Store_VAM!B2:H273,7, FALSE),VLOOKUP(E1791,Store_SRP!B2:H110,7, FALSE)), VLOOKUP(E1791,Store_Showcase!B2:H144,7, FALSE))</f>
      </c>
      <c r="S1791">
        <f>IF(IFERROR(VLOOKUP(E1791,Store_Showcase!B2:I144,8, FALSE), TRUE)=TRUE, IF(IFERROR(VLOOKUP(E1791,Store_SRP!B2:I110,8, FALSE), TRUE)=TRUE,VLOOKUP(E1791,Store_VAM!B2:I273,8, FALSE),VLOOKUP(E1791,Store_SRP!B2:I110,8, FALSE)), VLOOKUP(E1791,Store_Showcase!B2:I144,8, FALSE))</f>
      </c>
      <c r="T1791">
        <f>VLOOKUP(G1791,Sku_Consolidated!A2:R957,18,FALSE)</f>
      </c>
      <c r="U1791">
        <v>4806532531663</v>
      </c>
      <c r="V1791">
        <f>IF(VLOOKUP(G1791,Sku_Consolidated!A2:S957,19,FALSE)="SHOWCASE", VLOOKUP(E1791,Store_Showcase!B2:L144,11, FALSE), IF(VLOOKUP(G1791,Sku_Consolidated!A2:S957,19,FALSE)="VAM",VLOOKUP(E1791,Store_VAM!B2:L273,11, FALSE),VLOOKUP(E1791,Store_SRP!B2:L110,11, FALSE)))</f>
      </c>
      <c r="W1791">
        <f>VLOOKUP(G1791,Sku_Consolidated!A2:W957,11,FALSE)</f>
      </c>
      <c r="X1791">
        <f>VLOOKUP(G1791,Sku_Consolidated!A2:H957,8,FALSE)</f>
      </c>
      <c r="Y1791">
        <f>VLOOKUP(G1791,Sku_Consolidated!A2:I957,9,FALSE)</f>
      </c>
      <c r="Z1791" t="s">
        <v>38</v>
      </c>
      <c r="AA1791">
        <f>VLOOKUP(G1791,Sku_Consolidated!A2:E957,5,FALSE)</f>
      </c>
      <c r="AB1791">
        <f>IF(VLOOKUP(G1791,Sku_Consolidated!A2:S957,19,FALSE)="SHOWCASE", VLOOKUP(E1791,Store_Showcase!B2:N144,13, FALSE), IF(VLOOKUP(G1791,Sku_Consolidated!A2:S957,19,FALSE)="VAM",VLOOKUP(E1791,Store_VAM!B2:N273,13, FALSE),VLOOKUP(E1791,Store_SRP!B2:N110,13, FALSE)))</f>
      </c>
      <c r="AC1791">
        <f>IF(IFERROR(AB1791,TRUE)=TRUE, "-","OK")</f>
      </c>
      <c r="AD1791" s="8" t="s">
        <v>39</v>
      </c>
      <c r="AE1791" s="8" t="s">
        <v>39</v>
      </c>
      <c r="AF1791">
        <f>IF(IFERROR(VLOOKUP(E1791,Store_Showcase!B2:H144,{5}, FALSE), TRUE)=TRUE, IF(IFERROR(VLOOKUP(E1791,Store_SRP!B2:H110,{5}, FALSE), TRUE)=TRUE,VLOOKUP(E1791,Store_VAM!B2:H273,{5}, FALSE),VLOOKUP(E1791,Store_SRP!B2:H110,{5}, FALSE)), VLOOKUP(E1791,Store_Showcase!B2:H144,{5}, FALSE))</f>
      </c>
      <c r="AG1791">
        <f>IF(IFERROR(VLOOKUP(E1791,Store_Showcase!B2:H144,{6}, FALSE), TRUE)=TRUE, IF(IFERROR(VLOOKUP(E1791,Store_SRP!B2:H110,{6}, FALSE), TRUE)=TRUE,VLOOKUP(E1791,Store_VAM!B2:H273,{6}, FALSE),VLOOKUP(E1791,Store_SRP!B2:H110,{6}, FALSE)), VLOOKUP(E1791,Store_Showcase!B2:H144,{6}, FALSE))</f>
      </c>
      <c r="AH1791">
        <f>VLOOKUP(G1791,Sku_Consolidated!A2:R957,18,FALSE)</f>
      </c>
      <c r="AI1791">
        <f>VLOOKUP(G1791,Sku_Consolidated!A2:S957,19,FALSE)</f>
      </c>
      <c r="AJ1791">
        <f>VLOOKUP(G1791,Sku_Consolidated!A2:T957,20,FALSE)</f>
      </c>
    </row>
    <row r="1792" spans="1:36" x14ac:dyDescent="0.25">
      <c r="A1792">
        <v>2024</v>
      </c>
      <c r="B1792" t="s">
        <v>31</v>
      </c>
      <c r="C1792" t="s">
        <v>32</v>
      </c>
      <c r="D1792" t="s">
        <v>33</v>
      </c>
      <c r="E1792">
        <v>496</v>
      </c>
      <c r="F1792">
        <f>IF(IFERROR(VLOOKUP(E1792,Store_Showcase!B2:H144,{2}, FALSE), TRUE)=TRUE, IF(IFERROR(VLOOKUP(E1792,Store_SRP!B2:H110,{2}, FALSE), TRUE)=TRUE,VLOOKUP(E1792,Store_VAM!B2:H273,{2}, FALSE),VLOOKUP(E1792,Store_SRP!B2:H110,{2}, FALSE)), VLOOKUP(E1792,Store_Showcase!B2:H144,{2}, FALSE))</f>
      </c>
      <c r="G1792">
        <v>655730</v>
      </c>
      <c r="H1792" t="s">
        <v>1794</v>
      </c>
      <c r="I1792" s="8" t="s">
        <v>39</v>
      </c>
      <c r="J1792" t="s">
        <v>36</v>
      </c>
      <c r="K1792" s="8">
        <f>IF(J1792="PCK", I1792, 0)</f>
      </c>
      <c r="L1792" s="8">
        <f>IF(J1792="KLS", I1792, IF(J1792="PCK", I1792*VLOOKUP(G1792,Sku_Consolidated!A2:U957,21, FALSE),I1792*VLOOKUP(G1792,Sku_Consolidated!A2:U957,21, FALSE)))</f>
      </c>
      <c r="M1792" s="8">
        <f>IF(J1792="PCS", I1792, 0)</f>
      </c>
      <c r="N1792" s="8" t="s">
        <v>39</v>
      </c>
      <c r="O1792" s="8">
        <f>N1792 * VLOOKUP(E1792&amp;VLOOKUP(G1792,Sku_Consolidated!A2:Q957,17,FALSE),Sku_CommRate!A2:E1002, 5, FALSE)</f>
      </c>
      <c r="P1792" s="8">
        <f>N1792 - O1792</f>
      </c>
      <c r="Q1792">
        <f>VLOOKUP(G1792,Sku_Consolidated!A2:G957,7, FALSE)</f>
      </c>
      <c r="R1792">
        <f>IF(IFERROR(VLOOKUP(E1792,Store_Showcase!B2:H144,7, FALSE), TRUE)=TRUE, IF(IFERROR(VLOOKUP(E1792,Store_SRP!B2:H110,7, FALSE), TRUE)=TRUE,VLOOKUP(E1792,Store_VAM!B2:H273,7, FALSE),VLOOKUP(E1792,Store_SRP!B2:H110,7, FALSE)), VLOOKUP(E1792,Store_Showcase!B2:H144,7, FALSE))</f>
      </c>
      <c r="S1792">
        <f>IF(IFERROR(VLOOKUP(E1792,Store_Showcase!B2:I144,8, FALSE), TRUE)=TRUE, IF(IFERROR(VLOOKUP(E1792,Store_SRP!B2:I110,8, FALSE), TRUE)=TRUE,VLOOKUP(E1792,Store_VAM!B2:I273,8, FALSE),VLOOKUP(E1792,Store_SRP!B2:I110,8, FALSE)), VLOOKUP(E1792,Store_Showcase!B2:I144,8, FALSE))</f>
      </c>
      <c r="T1792">
        <f>VLOOKUP(G1792,Sku_Consolidated!A2:R957,18,FALSE)</f>
      </c>
      <c r="U1792">
        <v>6451</v>
      </c>
      <c r="V1792">
        <f>IF(VLOOKUP(G1792,Sku_Consolidated!A2:S957,19,FALSE)="SHOWCASE", VLOOKUP(E1792,Store_Showcase!B2:L144,11, FALSE), IF(VLOOKUP(G1792,Sku_Consolidated!A2:S957,19,FALSE)="VAM",VLOOKUP(E1792,Store_VAM!B2:L273,11, FALSE),VLOOKUP(E1792,Store_SRP!B2:L110,11, FALSE)))</f>
      </c>
      <c r="W1792">
        <f>VLOOKUP(G1792,Sku_Consolidated!A2:W957,11,FALSE)</f>
      </c>
      <c r="X1792">
        <f>VLOOKUP(G1792,Sku_Consolidated!A2:H957,8,FALSE)</f>
      </c>
      <c r="Y1792">
        <f>VLOOKUP(G1792,Sku_Consolidated!A2:I957,9,FALSE)</f>
      </c>
      <c r="Z1792" t="s">
        <v>38</v>
      </c>
      <c r="AA1792">
        <f>VLOOKUP(G1792,Sku_Consolidated!A2:E957,5,FALSE)</f>
      </c>
      <c r="AB1792">
        <f>IF(VLOOKUP(G1792,Sku_Consolidated!A2:S957,19,FALSE)="SHOWCASE", VLOOKUP(E1792,Store_Showcase!B2:N144,13, FALSE), IF(VLOOKUP(G1792,Sku_Consolidated!A2:S957,19,FALSE)="VAM",VLOOKUP(E1792,Store_VAM!B2:N273,13, FALSE),VLOOKUP(E1792,Store_SRP!B2:N110,13, FALSE)))</f>
      </c>
      <c r="AC1792">
        <f>IF(IFERROR(AB1792,TRUE)=TRUE, "-","OK")</f>
      </c>
      <c r="AD1792" s="8" t="s">
        <v>39</v>
      </c>
      <c r="AE1792" s="8" t="s">
        <v>39</v>
      </c>
      <c r="AF1792">
        <f>IF(IFERROR(VLOOKUP(E1792,Store_Showcase!B2:H144,{5}, FALSE), TRUE)=TRUE, IF(IFERROR(VLOOKUP(E1792,Store_SRP!B2:H110,{5}, FALSE), TRUE)=TRUE,VLOOKUP(E1792,Store_VAM!B2:H273,{5}, FALSE),VLOOKUP(E1792,Store_SRP!B2:H110,{5}, FALSE)), VLOOKUP(E1792,Store_Showcase!B2:H144,{5}, FALSE))</f>
      </c>
      <c r="AG1792">
        <f>IF(IFERROR(VLOOKUP(E1792,Store_Showcase!B2:H144,{6}, FALSE), TRUE)=TRUE, IF(IFERROR(VLOOKUP(E1792,Store_SRP!B2:H110,{6}, FALSE), TRUE)=TRUE,VLOOKUP(E1792,Store_VAM!B2:H273,{6}, FALSE),VLOOKUP(E1792,Store_SRP!B2:H110,{6}, FALSE)), VLOOKUP(E1792,Store_Showcase!B2:H144,{6}, FALSE))</f>
      </c>
      <c r="AH1792">
        <f>VLOOKUP(G1792,Sku_Consolidated!A2:R957,18,FALSE)</f>
      </c>
      <c r="AI1792">
        <f>VLOOKUP(G1792,Sku_Consolidated!A2:S957,19,FALSE)</f>
      </c>
      <c r="AJ1792">
        <f>VLOOKUP(G1792,Sku_Consolidated!A2:T957,20,FALSE)</f>
      </c>
    </row>
    <row r="1793" spans="1:36" x14ac:dyDescent="0.25">
      <c r="A1793">
        <v>2024</v>
      </c>
      <c r="B1793" t="s">
        <v>31</v>
      </c>
      <c r="C1793" t="s">
        <v>32</v>
      </c>
      <c r="D1793" t="s">
        <v>33</v>
      </c>
      <c r="E1793">
        <v>701</v>
      </c>
      <c r="F1793">
        <f>IF(IFERROR(VLOOKUP(E1793,Store_Showcase!B2:H144,{2}, FALSE), TRUE)=TRUE, IF(IFERROR(VLOOKUP(E1793,Store_SRP!B2:H110,{2}, FALSE), TRUE)=TRUE,VLOOKUP(E1793,Store_VAM!B2:H273,{2}, FALSE),VLOOKUP(E1793,Store_SRP!B2:H110,{2}, FALSE)), VLOOKUP(E1793,Store_Showcase!B2:H144,{2}, FALSE))</f>
      </c>
      <c r="G1793">
        <v>657358</v>
      </c>
      <c r="H1793" t="s">
        <v>3328</v>
      </c>
      <c r="I1793" s="8" t="s">
        <v>39</v>
      </c>
      <c r="J1793" t="s">
        <v>12</v>
      </c>
      <c r="K1793" s="8">
        <f>IF(J1793="PCK", I1793, 0)</f>
      </c>
      <c r="L1793" s="8">
        <f>IF(J1793="KLS", I1793, IF(J1793="PCK", I1793*VLOOKUP(G1793,Sku_Consolidated!A2:U957,21, FALSE),I1793*VLOOKUP(G1793,Sku_Consolidated!A2:U957,21, FALSE)))</f>
      </c>
      <c r="M1793" s="8">
        <f>IF(J1793="PCS", I1793, 0)</f>
      </c>
      <c r="N1793" s="8" t="s">
        <v>39</v>
      </c>
      <c r="O1793" s="8">
        <f>N1793 * VLOOKUP(E1793&amp;VLOOKUP(G1793,Sku_Consolidated!A2:Q957,17,FALSE),Sku_CommRate!A2:E1002, 5, FALSE)</f>
      </c>
      <c r="P1793" s="8">
        <f>N1793 - O1793</f>
      </c>
      <c r="Q1793">
        <f>VLOOKUP(G1793,Sku_Consolidated!A2:G957,7, FALSE)</f>
      </c>
      <c r="R1793">
        <f>IF(IFERROR(VLOOKUP(E1793,Store_Showcase!B2:H144,7, FALSE), TRUE)=TRUE, IF(IFERROR(VLOOKUP(E1793,Store_SRP!B2:H110,7, FALSE), TRUE)=TRUE,VLOOKUP(E1793,Store_VAM!B2:H273,7, FALSE),VLOOKUP(E1793,Store_SRP!B2:H110,7, FALSE)), VLOOKUP(E1793,Store_Showcase!B2:H144,7, FALSE))</f>
      </c>
      <c r="S1793">
        <f>IF(IFERROR(VLOOKUP(E1793,Store_Showcase!B2:I144,8, FALSE), TRUE)=TRUE, IF(IFERROR(VLOOKUP(E1793,Store_SRP!B2:I110,8, FALSE), TRUE)=TRUE,VLOOKUP(E1793,Store_VAM!B2:I273,8, FALSE),VLOOKUP(E1793,Store_SRP!B2:I110,8, FALSE)), VLOOKUP(E1793,Store_Showcase!B2:I144,8, FALSE))</f>
      </c>
      <c r="T1793">
        <f>VLOOKUP(G1793,Sku_Consolidated!A2:R957,18,FALSE)</f>
      </c>
      <c r="U1793">
        <v>4806532531595</v>
      </c>
      <c r="V1793">
        <f>IF(VLOOKUP(G1793,Sku_Consolidated!A2:S957,19,FALSE)="SHOWCASE", VLOOKUP(E1793,Store_Showcase!B2:L144,11, FALSE), IF(VLOOKUP(G1793,Sku_Consolidated!A2:S957,19,FALSE)="VAM",VLOOKUP(E1793,Store_VAM!B2:L273,11, FALSE),VLOOKUP(E1793,Store_SRP!B2:L110,11, FALSE)))</f>
      </c>
      <c r="W1793">
        <f>VLOOKUP(G1793,Sku_Consolidated!A2:W957,11,FALSE)</f>
      </c>
      <c r="X1793">
        <f>VLOOKUP(G1793,Sku_Consolidated!A2:H957,8,FALSE)</f>
      </c>
      <c r="Y1793">
        <f>VLOOKUP(G1793,Sku_Consolidated!A2:I957,9,FALSE)</f>
      </c>
      <c r="Z1793" t="s">
        <v>38</v>
      </c>
      <c r="AA1793">
        <f>VLOOKUP(G1793,Sku_Consolidated!A2:E957,5,FALSE)</f>
      </c>
      <c r="AB1793">
        <f>IF(VLOOKUP(G1793,Sku_Consolidated!A2:S957,19,FALSE)="SHOWCASE", VLOOKUP(E1793,Store_Showcase!B2:N144,13, FALSE), IF(VLOOKUP(G1793,Sku_Consolidated!A2:S957,19,FALSE)="VAM",VLOOKUP(E1793,Store_VAM!B2:N273,13, FALSE),VLOOKUP(E1793,Store_SRP!B2:N110,13, FALSE)))</f>
      </c>
      <c r="AC1793">
        <f>IF(IFERROR(AB1793,TRUE)=TRUE, "-","OK")</f>
      </c>
      <c r="AD1793" s="8" t="s">
        <v>39</v>
      </c>
      <c r="AE1793" s="8" t="s">
        <v>39</v>
      </c>
      <c r="AF1793">
        <f>IF(IFERROR(VLOOKUP(E1793,Store_Showcase!B2:H144,{5}, FALSE), TRUE)=TRUE, IF(IFERROR(VLOOKUP(E1793,Store_SRP!B2:H110,{5}, FALSE), TRUE)=TRUE,VLOOKUP(E1793,Store_VAM!B2:H273,{5}, FALSE),VLOOKUP(E1793,Store_SRP!B2:H110,{5}, FALSE)), VLOOKUP(E1793,Store_Showcase!B2:H144,{5}, FALSE))</f>
      </c>
      <c r="AG1793">
        <f>IF(IFERROR(VLOOKUP(E1793,Store_Showcase!B2:H144,{6}, FALSE), TRUE)=TRUE, IF(IFERROR(VLOOKUP(E1793,Store_SRP!B2:H110,{6}, FALSE), TRUE)=TRUE,VLOOKUP(E1793,Store_VAM!B2:H273,{6}, FALSE),VLOOKUP(E1793,Store_SRP!B2:H110,{6}, FALSE)), VLOOKUP(E1793,Store_Showcase!B2:H144,{6}, FALSE))</f>
      </c>
      <c r="AH1793">
        <f>VLOOKUP(G1793,Sku_Consolidated!A2:R957,18,FALSE)</f>
      </c>
      <c r="AI1793">
        <f>VLOOKUP(G1793,Sku_Consolidated!A2:S957,19,FALSE)</f>
      </c>
      <c r="AJ1793">
        <f>VLOOKUP(G1793,Sku_Consolidated!A2:T957,20,FALSE)</f>
      </c>
    </row>
    <row r="1794" spans="1:36" x14ac:dyDescent="0.25">
      <c r="A1794">
        <v>2024</v>
      </c>
      <c r="B1794" t="s">
        <v>31</v>
      </c>
      <c r="C1794" t="s">
        <v>32</v>
      </c>
      <c r="D1794" t="s">
        <v>33</v>
      </c>
      <c r="E1794">
        <v>746</v>
      </c>
      <c r="F1794">
        <f>IF(IFERROR(VLOOKUP(E1794,Store_Showcase!B2:H144,{2}, FALSE), TRUE)=TRUE, IF(IFERROR(VLOOKUP(E1794,Store_SRP!B2:H110,{2}, FALSE), TRUE)=TRUE,VLOOKUP(E1794,Store_VAM!B2:H273,{2}, FALSE),VLOOKUP(E1794,Store_SRP!B2:H110,{2}, FALSE)), VLOOKUP(E1794,Store_Showcase!B2:H144,{2}, FALSE))</f>
      </c>
      <c r="G1794">
        <v>656325</v>
      </c>
      <c r="H1794" t="s">
        <v>474</v>
      </c>
      <c r="I1794" s="8" t="s">
        <v>39</v>
      </c>
      <c r="J1794" t="s">
        <v>36</v>
      </c>
      <c r="K1794" s="8">
        <f>IF(J1794="PCK", I1794, 0)</f>
      </c>
      <c r="L1794" s="8">
        <f>IF(J1794="KLS", I1794, IF(J1794="PCK", I1794*VLOOKUP(G1794,Sku_Consolidated!A2:U957,21, FALSE),I1794*VLOOKUP(G1794,Sku_Consolidated!A2:U957,21, FALSE)))</f>
      </c>
      <c r="M1794" s="8">
        <f>IF(J1794="PCS", I1794, 0)</f>
      </c>
      <c r="N1794" s="8" t="s">
        <v>39</v>
      </c>
      <c r="O1794" s="8">
        <f>N1794 * VLOOKUP(E1794&amp;VLOOKUP(G1794,Sku_Consolidated!A2:Q957,17,FALSE),Sku_CommRate!A2:E1002, 5, FALSE)</f>
      </c>
      <c r="P1794" s="8">
        <f>N1794 - O1794</f>
      </c>
      <c r="Q1794">
        <f>VLOOKUP(G1794,Sku_Consolidated!A2:G957,7, FALSE)</f>
      </c>
      <c r="R1794">
        <f>IF(IFERROR(VLOOKUP(E1794,Store_Showcase!B2:H144,7, FALSE), TRUE)=TRUE, IF(IFERROR(VLOOKUP(E1794,Store_SRP!B2:H110,7, FALSE), TRUE)=TRUE,VLOOKUP(E1794,Store_VAM!B2:H273,7, FALSE),VLOOKUP(E1794,Store_SRP!B2:H110,7, FALSE)), VLOOKUP(E1794,Store_Showcase!B2:H144,7, FALSE))</f>
      </c>
      <c r="S1794">
        <f>IF(IFERROR(VLOOKUP(E1794,Store_Showcase!B2:I144,8, FALSE), TRUE)=TRUE, IF(IFERROR(VLOOKUP(E1794,Store_SRP!B2:I110,8, FALSE), TRUE)=TRUE,VLOOKUP(E1794,Store_VAM!B2:I273,8, FALSE),VLOOKUP(E1794,Store_SRP!B2:I110,8, FALSE)), VLOOKUP(E1794,Store_Showcase!B2:I144,8, FALSE))</f>
      </c>
      <c r="T1794">
        <f>VLOOKUP(G1794,Sku_Consolidated!A2:R957,18,FALSE)</f>
      </c>
      <c r="U1794">
        <v>6778</v>
      </c>
      <c r="V1794">
        <f>IF(VLOOKUP(G1794,Sku_Consolidated!A2:S957,19,FALSE)="SHOWCASE", VLOOKUP(E1794,Store_Showcase!B2:L144,11, FALSE), IF(VLOOKUP(G1794,Sku_Consolidated!A2:S957,19,FALSE)="VAM",VLOOKUP(E1794,Store_VAM!B2:L273,11, FALSE),VLOOKUP(E1794,Store_SRP!B2:L110,11, FALSE)))</f>
      </c>
      <c r="W1794">
        <f>VLOOKUP(G1794,Sku_Consolidated!A2:W957,11,FALSE)</f>
      </c>
      <c r="X1794">
        <f>VLOOKUP(G1794,Sku_Consolidated!A2:H957,8,FALSE)</f>
      </c>
      <c r="Y1794">
        <f>VLOOKUP(G1794,Sku_Consolidated!A2:I957,9,FALSE)</f>
      </c>
      <c r="Z1794" t="s">
        <v>38</v>
      </c>
      <c r="AA1794">
        <f>VLOOKUP(G1794,Sku_Consolidated!A2:E957,5,FALSE)</f>
      </c>
      <c r="AB1794">
        <f>IF(VLOOKUP(G1794,Sku_Consolidated!A2:S957,19,FALSE)="SHOWCASE", VLOOKUP(E1794,Store_Showcase!B2:N144,13, FALSE), IF(VLOOKUP(G1794,Sku_Consolidated!A2:S957,19,FALSE)="VAM",VLOOKUP(E1794,Store_VAM!B2:N273,13, FALSE),VLOOKUP(E1794,Store_SRP!B2:N110,13, FALSE)))</f>
      </c>
      <c r="AC1794">
        <f>IF(IFERROR(AB1794,TRUE)=TRUE, "-","OK")</f>
      </c>
      <c r="AD1794" s="8" t="s">
        <v>39</v>
      </c>
      <c r="AE1794" s="8" t="s">
        <v>39</v>
      </c>
      <c r="AF1794">
        <f>IF(IFERROR(VLOOKUP(E1794,Store_Showcase!B2:H144,{5}, FALSE), TRUE)=TRUE, IF(IFERROR(VLOOKUP(E1794,Store_SRP!B2:H110,{5}, FALSE), TRUE)=TRUE,VLOOKUP(E1794,Store_VAM!B2:H273,{5}, FALSE),VLOOKUP(E1794,Store_SRP!B2:H110,{5}, FALSE)), VLOOKUP(E1794,Store_Showcase!B2:H144,{5}, FALSE))</f>
      </c>
      <c r="AG1794">
        <f>IF(IFERROR(VLOOKUP(E1794,Store_Showcase!B2:H144,{6}, FALSE), TRUE)=TRUE, IF(IFERROR(VLOOKUP(E1794,Store_SRP!B2:H110,{6}, FALSE), TRUE)=TRUE,VLOOKUP(E1794,Store_VAM!B2:H273,{6}, FALSE),VLOOKUP(E1794,Store_SRP!B2:H110,{6}, FALSE)), VLOOKUP(E1794,Store_Showcase!B2:H144,{6}, FALSE))</f>
      </c>
      <c r="AH1794">
        <f>VLOOKUP(G1794,Sku_Consolidated!A2:R957,18,FALSE)</f>
      </c>
      <c r="AI1794">
        <f>VLOOKUP(G1794,Sku_Consolidated!A2:S957,19,FALSE)</f>
      </c>
      <c r="AJ1794">
        <f>VLOOKUP(G1794,Sku_Consolidated!A2:T957,20,FALSE)</f>
      </c>
    </row>
    <row r="1795" spans="1:36" x14ac:dyDescent="0.25">
      <c r="A1795">
        <v>2024</v>
      </c>
      <c r="B1795" t="s">
        <v>31</v>
      </c>
      <c r="C1795" t="s">
        <v>32</v>
      </c>
      <c r="D1795" t="s">
        <v>33</v>
      </c>
      <c r="E1795">
        <v>402</v>
      </c>
      <c r="F1795">
        <f>IF(IFERROR(VLOOKUP(E1795,Store_Showcase!B2:H144,{2}, FALSE), TRUE)=TRUE, IF(IFERROR(VLOOKUP(E1795,Store_SRP!B2:H110,{2}, FALSE), TRUE)=TRUE,VLOOKUP(E1795,Store_VAM!B2:H273,{2}, FALSE),VLOOKUP(E1795,Store_SRP!B2:H110,{2}, FALSE)), VLOOKUP(E1795,Store_Showcase!B2:H144,{2}, FALSE))</f>
      </c>
      <c r="G1795">
        <v>665668</v>
      </c>
      <c r="H1795" t="s">
        <v>1250</v>
      </c>
      <c r="I1795" s="8" t="s">
        <v>39</v>
      </c>
      <c r="J1795" t="s">
        <v>36</v>
      </c>
      <c r="K1795" s="8">
        <f>IF(J1795="PCK", I1795, 0)</f>
      </c>
      <c r="L1795" s="8">
        <f>IF(J1795="KLS", I1795, IF(J1795="PCK", I1795*VLOOKUP(G1795,Sku_Consolidated!A2:U957,21, FALSE),I1795*VLOOKUP(G1795,Sku_Consolidated!A2:U957,21, FALSE)))</f>
      </c>
      <c r="M1795" s="8">
        <f>IF(J1795="PCS", I1795, 0)</f>
      </c>
      <c r="N1795" s="8" t="s">
        <v>39</v>
      </c>
      <c r="O1795" s="8">
        <f>N1795 * VLOOKUP(E1795&amp;VLOOKUP(G1795,Sku_Consolidated!A2:Q957,17,FALSE),Sku_CommRate!A2:E1002, 5, FALSE)</f>
      </c>
      <c r="P1795" s="8">
        <f>N1795 - O1795</f>
      </c>
      <c r="Q1795">
        <f>VLOOKUP(G1795,Sku_Consolidated!A2:G957,7, FALSE)</f>
      </c>
      <c r="R1795">
        <f>IF(IFERROR(VLOOKUP(E1795,Store_Showcase!B2:H144,7, FALSE), TRUE)=TRUE, IF(IFERROR(VLOOKUP(E1795,Store_SRP!B2:H110,7, FALSE), TRUE)=TRUE,VLOOKUP(E1795,Store_VAM!B2:H273,7, FALSE),VLOOKUP(E1795,Store_SRP!B2:H110,7, FALSE)), VLOOKUP(E1795,Store_Showcase!B2:H144,7, FALSE))</f>
      </c>
      <c r="S1795">
        <f>IF(IFERROR(VLOOKUP(E1795,Store_Showcase!B2:I144,8, FALSE), TRUE)=TRUE, IF(IFERROR(VLOOKUP(E1795,Store_SRP!B2:I110,8, FALSE), TRUE)=TRUE,VLOOKUP(E1795,Store_VAM!B2:I273,8, FALSE),VLOOKUP(E1795,Store_SRP!B2:I110,8, FALSE)), VLOOKUP(E1795,Store_Showcase!B2:I144,8, FALSE))</f>
      </c>
      <c r="T1795">
        <f>VLOOKUP(G1795,Sku_Consolidated!A2:R957,18,FALSE)</f>
      </c>
      <c r="U1795">
        <v>7839</v>
      </c>
      <c r="V1795">
        <f>IF(VLOOKUP(G1795,Sku_Consolidated!A2:S957,19,FALSE)="SHOWCASE", VLOOKUP(E1795,Store_Showcase!B2:L144,11, FALSE), IF(VLOOKUP(G1795,Sku_Consolidated!A2:S957,19,FALSE)="VAM",VLOOKUP(E1795,Store_VAM!B2:L273,11, FALSE),VLOOKUP(E1795,Store_SRP!B2:L110,11, FALSE)))</f>
      </c>
      <c r="W1795">
        <f>VLOOKUP(G1795,Sku_Consolidated!A2:W957,11,FALSE)</f>
      </c>
      <c r="X1795">
        <f>VLOOKUP(G1795,Sku_Consolidated!A2:H957,8,FALSE)</f>
      </c>
      <c r="Y1795">
        <f>VLOOKUP(G1795,Sku_Consolidated!A2:I957,9,FALSE)</f>
      </c>
      <c r="Z1795" t="s">
        <v>38</v>
      </c>
      <c r="AA1795">
        <f>VLOOKUP(G1795,Sku_Consolidated!A2:E957,5,FALSE)</f>
      </c>
      <c r="AB1795">
        <f>IF(VLOOKUP(G1795,Sku_Consolidated!A2:S957,19,FALSE)="SHOWCASE", VLOOKUP(E1795,Store_Showcase!B2:N144,13, FALSE), IF(VLOOKUP(G1795,Sku_Consolidated!A2:S957,19,FALSE)="VAM",VLOOKUP(E1795,Store_VAM!B2:N273,13, FALSE),VLOOKUP(E1795,Store_SRP!B2:N110,13, FALSE)))</f>
      </c>
      <c r="AC1795">
        <f>IF(IFERROR(AB1795,TRUE)=TRUE, "-","OK")</f>
      </c>
      <c r="AD1795" s="8" t="s">
        <v>39</v>
      </c>
      <c r="AE1795" s="8" t="s">
        <v>39</v>
      </c>
      <c r="AF1795">
        <f>IF(IFERROR(VLOOKUP(E1795,Store_Showcase!B2:H144,{5}, FALSE), TRUE)=TRUE, IF(IFERROR(VLOOKUP(E1795,Store_SRP!B2:H110,{5}, FALSE), TRUE)=TRUE,VLOOKUP(E1795,Store_VAM!B2:H273,{5}, FALSE),VLOOKUP(E1795,Store_SRP!B2:H110,{5}, FALSE)), VLOOKUP(E1795,Store_Showcase!B2:H144,{5}, FALSE))</f>
      </c>
      <c r="AG1795">
        <f>IF(IFERROR(VLOOKUP(E1795,Store_Showcase!B2:H144,{6}, FALSE), TRUE)=TRUE, IF(IFERROR(VLOOKUP(E1795,Store_SRP!B2:H110,{6}, FALSE), TRUE)=TRUE,VLOOKUP(E1795,Store_VAM!B2:H273,{6}, FALSE),VLOOKUP(E1795,Store_SRP!B2:H110,{6}, FALSE)), VLOOKUP(E1795,Store_Showcase!B2:H144,{6}, FALSE))</f>
      </c>
      <c r="AH1795">
        <f>VLOOKUP(G1795,Sku_Consolidated!A2:R957,18,FALSE)</f>
      </c>
      <c r="AI1795">
        <f>VLOOKUP(G1795,Sku_Consolidated!A2:S957,19,FALSE)</f>
      </c>
      <c r="AJ1795">
        <f>VLOOKUP(G1795,Sku_Consolidated!A2:T957,20,FALSE)</f>
      </c>
    </row>
    <row r="1796" spans="1:36" x14ac:dyDescent="0.25">
      <c r="A1796">
        <v>2024</v>
      </c>
      <c r="B1796" t="s">
        <v>31</v>
      </c>
      <c r="C1796" t="s">
        <v>32</v>
      </c>
      <c r="D1796" t="s">
        <v>33</v>
      </c>
      <c r="E1796">
        <v>485</v>
      </c>
      <c r="F1796">
        <f>IF(IFERROR(VLOOKUP(E1796,Store_Showcase!B2:H144,{2}, FALSE), TRUE)=TRUE, IF(IFERROR(VLOOKUP(E1796,Store_SRP!B2:H110,{2}, FALSE), TRUE)=TRUE,VLOOKUP(E1796,Store_VAM!B2:H273,{2}, FALSE),VLOOKUP(E1796,Store_SRP!B2:H110,{2}, FALSE)), VLOOKUP(E1796,Store_Showcase!B2:H144,{2}, FALSE))</f>
      </c>
      <c r="G1796">
        <v>655740</v>
      </c>
      <c r="H1796" t="s">
        <v>2212</v>
      </c>
      <c r="I1796" s="8" t="s">
        <v>39</v>
      </c>
      <c r="J1796" t="s">
        <v>36</v>
      </c>
      <c r="K1796" s="8">
        <f>IF(J1796="PCK", I1796, 0)</f>
      </c>
      <c r="L1796" s="8">
        <f>IF(J1796="KLS", I1796, IF(J1796="PCK", I1796*VLOOKUP(G1796,Sku_Consolidated!A2:U957,21, FALSE),I1796*VLOOKUP(G1796,Sku_Consolidated!A2:U957,21, FALSE)))</f>
      </c>
      <c r="M1796" s="8">
        <f>IF(J1796="PCS", I1796, 0)</f>
      </c>
      <c r="N1796" s="8" t="s">
        <v>39</v>
      </c>
      <c r="O1796" s="8">
        <f>N1796 * VLOOKUP(E1796&amp;VLOOKUP(G1796,Sku_Consolidated!A2:Q957,17,FALSE),Sku_CommRate!A2:E1002, 5, FALSE)</f>
      </c>
      <c r="P1796" s="8">
        <f>N1796 - O1796</f>
      </c>
      <c r="Q1796">
        <f>VLOOKUP(G1796,Sku_Consolidated!A2:G957,7, FALSE)</f>
      </c>
      <c r="R1796">
        <f>IF(IFERROR(VLOOKUP(E1796,Store_Showcase!B2:H144,7, FALSE), TRUE)=TRUE, IF(IFERROR(VLOOKUP(E1796,Store_SRP!B2:H110,7, FALSE), TRUE)=TRUE,VLOOKUP(E1796,Store_VAM!B2:H273,7, FALSE),VLOOKUP(E1796,Store_SRP!B2:H110,7, FALSE)), VLOOKUP(E1796,Store_Showcase!B2:H144,7, FALSE))</f>
      </c>
      <c r="S1796">
        <f>IF(IFERROR(VLOOKUP(E1796,Store_Showcase!B2:I144,8, FALSE), TRUE)=TRUE, IF(IFERROR(VLOOKUP(E1796,Store_SRP!B2:I110,8, FALSE), TRUE)=TRUE,VLOOKUP(E1796,Store_VAM!B2:I273,8, FALSE),VLOOKUP(E1796,Store_SRP!B2:I110,8, FALSE)), VLOOKUP(E1796,Store_Showcase!B2:I144,8, FALSE))</f>
      </c>
      <c r="T1796">
        <f>VLOOKUP(G1796,Sku_Consolidated!A2:R957,18,FALSE)</f>
      </c>
      <c r="U1796">
        <v>6459</v>
      </c>
      <c r="V1796">
        <f>IF(VLOOKUP(G1796,Sku_Consolidated!A2:S957,19,FALSE)="SHOWCASE", VLOOKUP(E1796,Store_Showcase!B2:L144,11, FALSE), IF(VLOOKUP(G1796,Sku_Consolidated!A2:S957,19,FALSE)="VAM",VLOOKUP(E1796,Store_VAM!B2:L273,11, FALSE),VLOOKUP(E1796,Store_SRP!B2:L110,11, FALSE)))</f>
      </c>
      <c r="W1796">
        <f>VLOOKUP(G1796,Sku_Consolidated!A2:W957,11,FALSE)</f>
      </c>
      <c r="X1796">
        <f>VLOOKUP(G1796,Sku_Consolidated!A2:H957,8,FALSE)</f>
      </c>
      <c r="Y1796">
        <f>VLOOKUP(G1796,Sku_Consolidated!A2:I957,9,FALSE)</f>
      </c>
      <c r="Z1796" t="s">
        <v>38</v>
      </c>
      <c r="AA1796">
        <f>VLOOKUP(G1796,Sku_Consolidated!A2:E957,5,FALSE)</f>
      </c>
      <c r="AB1796">
        <f>IF(VLOOKUP(G1796,Sku_Consolidated!A2:S957,19,FALSE)="SHOWCASE", VLOOKUP(E1796,Store_Showcase!B2:N144,13, FALSE), IF(VLOOKUP(G1796,Sku_Consolidated!A2:S957,19,FALSE)="VAM",VLOOKUP(E1796,Store_VAM!B2:N273,13, FALSE),VLOOKUP(E1796,Store_SRP!B2:N110,13, FALSE)))</f>
      </c>
      <c r="AC1796">
        <f>IF(IFERROR(AB1796,TRUE)=TRUE, "-","OK")</f>
      </c>
      <c r="AD1796" s="8" t="s">
        <v>39</v>
      </c>
      <c r="AE1796" s="8" t="s">
        <v>39</v>
      </c>
      <c r="AF1796">
        <f>IF(IFERROR(VLOOKUP(E1796,Store_Showcase!B2:H144,{5}, FALSE), TRUE)=TRUE, IF(IFERROR(VLOOKUP(E1796,Store_SRP!B2:H110,{5}, FALSE), TRUE)=TRUE,VLOOKUP(E1796,Store_VAM!B2:H273,{5}, FALSE),VLOOKUP(E1796,Store_SRP!B2:H110,{5}, FALSE)), VLOOKUP(E1796,Store_Showcase!B2:H144,{5}, FALSE))</f>
      </c>
      <c r="AG1796">
        <f>IF(IFERROR(VLOOKUP(E1796,Store_Showcase!B2:H144,{6}, FALSE), TRUE)=TRUE, IF(IFERROR(VLOOKUP(E1796,Store_SRP!B2:H110,{6}, FALSE), TRUE)=TRUE,VLOOKUP(E1796,Store_VAM!B2:H273,{6}, FALSE),VLOOKUP(E1796,Store_SRP!B2:H110,{6}, FALSE)), VLOOKUP(E1796,Store_Showcase!B2:H144,{6}, FALSE))</f>
      </c>
      <c r="AH1796">
        <f>VLOOKUP(G1796,Sku_Consolidated!A2:R957,18,FALSE)</f>
      </c>
      <c r="AI1796">
        <f>VLOOKUP(G1796,Sku_Consolidated!A2:S957,19,FALSE)</f>
      </c>
      <c r="AJ1796">
        <f>VLOOKUP(G1796,Sku_Consolidated!A2:T957,20,FALSE)</f>
      </c>
    </row>
    <row r="1797" spans="1:36" x14ac:dyDescent="0.25">
      <c r="A1797">
        <v>2024</v>
      </c>
      <c r="B1797" t="s">
        <v>31</v>
      </c>
      <c r="C1797" t="s">
        <v>32</v>
      </c>
      <c r="D1797" t="s">
        <v>33</v>
      </c>
      <c r="E1797">
        <v>216</v>
      </c>
      <c r="F1797">
        <f>IF(IFERROR(VLOOKUP(E1797,Store_Showcase!B2:H144,{2}, FALSE), TRUE)=TRUE, IF(IFERROR(VLOOKUP(E1797,Store_SRP!B2:H110,{2}, FALSE), TRUE)=TRUE,VLOOKUP(E1797,Store_VAM!B2:H273,{2}, FALSE),VLOOKUP(E1797,Store_SRP!B2:H110,{2}, FALSE)), VLOOKUP(E1797,Store_Showcase!B2:H144,{2}, FALSE))</f>
      </c>
      <c r="G1797">
        <v>655307</v>
      </c>
      <c r="H1797" t="s">
        <v>389</v>
      </c>
      <c r="I1797" s="8" t="s">
        <v>39</v>
      </c>
      <c r="J1797" t="s">
        <v>36</v>
      </c>
      <c r="K1797" s="8">
        <f>IF(J1797="PCK", I1797, 0)</f>
      </c>
      <c r="L1797" s="8">
        <f>IF(J1797="KLS", I1797, IF(J1797="PCK", I1797*VLOOKUP(G1797,Sku_Consolidated!A2:U957,21, FALSE),I1797*VLOOKUP(G1797,Sku_Consolidated!A2:U957,21, FALSE)))</f>
      </c>
      <c r="M1797" s="8">
        <f>IF(J1797="PCS", I1797, 0)</f>
      </c>
      <c r="N1797" s="8" t="s">
        <v>39</v>
      </c>
      <c r="O1797" s="8">
        <f>N1797 * VLOOKUP(E1797&amp;VLOOKUP(G1797,Sku_Consolidated!A2:Q957,17,FALSE),Sku_CommRate!A2:E1002, 5, FALSE)</f>
      </c>
      <c r="P1797" s="8">
        <f>N1797 - O1797</f>
      </c>
      <c r="Q1797">
        <f>VLOOKUP(G1797,Sku_Consolidated!A2:G957,7, FALSE)</f>
      </c>
      <c r="R1797">
        <f>IF(IFERROR(VLOOKUP(E1797,Store_Showcase!B2:H144,7, FALSE), TRUE)=TRUE, IF(IFERROR(VLOOKUP(E1797,Store_SRP!B2:H110,7, FALSE), TRUE)=TRUE,VLOOKUP(E1797,Store_VAM!B2:H273,7, FALSE),VLOOKUP(E1797,Store_SRP!B2:H110,7, FALSE)), VLOOKUP(E1797,Store_Showcase!B2:H144,7, FALSE))</f>
      </c>
      <c r="S1797">
        <f>IF(IFERROR(VLOOKUP(E1797,Store_Showcase!B2:I144,8, FALSE), TRUE)=TRUE, IF(IFERROR(VLOOKUP(E1797,Store_SRP!B2:I110,8, FALSE), TRUE)=TRUE,VLOOKUP(E1797,Store_VAM!B2:I273,8, FALSE),VLOOKUP(E1797,Store_SRP!B2:I110,8, FALSE)), VLOOKUP(E1797,Store_Showcase!B2:I144,8, FALSE))</f>
      </c>
      <c r="T1797">
        <f>VLOOKUP(G1797,Sku_Consolidated!A2:R957,18,FALSE)</f>
      </c>
      <c r="U1797">
        <v>6234</v>
      </c>
      <c r="V1797">
        <f>IF(VLOOKUP(G1797,Sku_Consolidated!A2:S957,19,FALSE)="SHOWCASE", VLOOKUP(E1797,Store_Showcase!B2:L144,11, FALSE), IF(VLOOKUP(G1797,Sku_Consolidated!A2:S957,19,FALSE)="VAM",VLOOKUP(E1797,Store_VAM!B2:L273,11, FALSE),VLOOKUP(E1797,Store_SRP!B2:L110,11, FALSE)))</f>
      </c>
      <c r="W1797">
        <f>VLOOKUP(G1797,Sku_Consolidated!A2:W957,11,FALSE)</f>
      </c>
      <c r="X1797">
        <f>VLOOKUP(G1797,Sku_Consolidated!A2:H957,8,FALSE)</f>
      </c>
      <c r="Y1797">
        <f>VLOOKUP(G1797,Sku_Consolidated!A2:I957,9,FALSE)</f>
      </c>
      <c r="Z1797" t="s">
        <v>38</v>
      </c>
      <c r="AA1797">
        <f>VLOOKUP(G1797,Sku_Consolidated!A2:E957,5,FALSE)</f>
      </c>
      <c r="AB1797">
        <f>IF(VLOOKUP(G1797,Sku_Consolidated!A2:S957,19,FALSE)="SHOWCASE", VLOOKUP(E1797,Store_Showcase!B2:N144,13, FALSE), IF(VLOOKUP(G1797,Sku_Consolidated!A2:S957,19,FALSE)="VAM",VLOOKUP(E1797,Store_VAM!B2:N273,13, FALSE),VLOOKUP(E1797,Store_SRP!B2:N110,13, FALSE)))</f>
      </c>
      <c r="AC1797">
        <f>IF(IFERROR(AB1797,TRUE)=TRUE, "-","OK")</f>
      </c>
      <c r="AD1797" s="8" t="s">
        <v>39</v>
      </c>
      <c r="AE1797" s="8" t="s">
        <v>39</v>
      </c>
      <c r="AF1797">
        <f>IF(IFERROR(VLOOKUP(E1797,Store_Showcase!B2:H144,{5}, FALSE), TRUE)=TRUE, IF(IFERROR(VLOOKUP(E1797,Store_SRP!B2:H110,{5}, FALSE), TRUE)=TRUE,VLOOKUP(E1797,Store_VAM!B2:H273,{5}, FALSE),VLOOKUP(E1797,Store_SRP!B2:H110,{5}, FALSE)), VLOOKUP(E1797,Store_Showcase!B2:H144,{5}, FALSE))</f>
      </c>
      <c r="AG1797">
        <f>IF(IFERROR(VLOOKUP(E1797,Store_Showcase!B2:H144,{6}, FALSE), TRUE)=TRUE, IF(IFERROR(VLOOKUP(E1797,Store_SRP!B2:H110,{6}, FALSE), TRUE)=TRUE,VLOOKUP(E1797,Store_VAM!B2:H273,{6}, FALSE),VLOOKUP(E1797,Store_SRP!B2:H110,{6}, FALSE)), VLOOKUP(E1797,Store_Showcase!B2:H144,{6}, FALSE))</f>
      </c>
      <c r="AH1797">
        <f>VLOOKUP(G1797,Sku_Consolidated!A2:R957,18,FALSE)</f>
      </c>
      <c r="AI1797">
        <f>VLOOKUP(G1797,Sku_Consolidated!A2:S957,19,FALSE)</f>
      </c>
      <c r="AJ1797">
        <f>VLOOKUP(G1797,Sku_Consolidated!A2:T957,20,FALSE)</f>
      </c>
    </row>
    <row r="1798" spans="1:36" x14ac:dyDescent="0.25">
      <c r="A1798">
        <v>2024</v>
      </c>
      <c r="B1798" t="s">
        <v>31</v>
      </c>
      <c r="C1798" t="s">
        <v>32</v>
      </c>
      <c r="D1798" t="s">
        <v>33</v>
      </c>
      <c r="E1798">
        <v>4017</v>
      </c>
      <c r="F1798">
        <f>IF(IFERROR(VLOOKUP(E1798,Store_Showcase!B2:H144,{2}, FALSE), TRUE)=TRUE, IF(IFERROR(VLOOKUP(E1798,Store_SRP!B2:H110,{2}, FALSE), TRUE)=TRUE,VLOOKUP(E1798,Store_VAM!B2:H273,{2}, FALSE),VLOOKUP(E1798,Store_SRP!B2:H110,{2}, FALSE)), VLOOKUP(E1798,Store_Showcase!B2:H144,{2}, FALSE))</f>
      </c>
      <c r="G1798">
        <v>655707</v>
      </c>
      <c r="H1798" t="s">
        <v>495</v>
      </c>
      <c r="I1798" s="8" t="s">
        <v>39</v>
      </c>
      <c r="J1798" t="s">
        <v>36</v>
      </c>
      <c r="K1798" s="8">
        <f>IF(J1798="PCK", I1798, 0)</f>
      </c>
      <c r="L1798" s="8">
        <f>IF(J1798="KLS", I1798, IF(J1798="PCK", I1798*VLOOKUP(G1798,Sku_Consolidated!A2:U957,21, FALSE),I1798*VLOOKUP(G1798,Sku_Consolidated!A2:U957,21, FALSE)))</f>
      </c>
      <c r="M1798" s="8">
        <f>IF(J1798="PCS", I1798, 0)</f>
      </c>
      <c r="N1798" s="8" t="s">
        <v>39</v>
      </c>
      <c r="O1798" s="8">
        <f>N1798 * VLOOKUP(E1798&amp;VLOOKUP(G1798,Sku_Consolidated!A2:Q957,17,FALSE),Sku_CommRate!A2:E1002, 5, FALSE)</f>
      </c>
      <c r="P1798" s="8">
        <f>N1798 - O1798</f>
      </c>
      <c r="Q1798">
        <f>VLOOKUP(G1798,Sku_Consolidated!A2:G957,7, FALSE)</f>
      </c>
      <c r="R1798">
        <f>IF(IFERROR(VLOOKUP(E1798,Store_Showcase!B2:H144,7, FALSE), TRUE)=TRUE, IF(IFERROR(VLOOKUP(E1798,Store_SRP!B2:H110,7, FALSE), TRUE)=TRUE,VLOOKUP(E1798,Store_VAM!B2:H273,7, FALSE),VLOOKUP(E1798,Store_SRP!B2:H110,7, FALSE)), VLOOKUP(E1798,Store_Showcase!B2:H144,7, FALSE))</f>
      </c>
      <c r="S1798">
        <f>IF(IFERROR(VLOOKUP(E1798,Store_Showcase!B2:I144,8, FALSE), TRUE)=TRUE, IF(IFERROR(VLOOKUP(E1798,Store_SRP!B2:I110,8, FALSE), TRUE)=TRUE,VLOOKUP(E1798,Store_VAM!B2:I273,8, FALSE),VLOOKUP(E1798,Store_SRP!B2:I110,8, FALSE)), VLOOKUP(E1798,Store_Showcase!B2:I144,8, FALSE))</f>
      </c>
      <c r="T1798">
        <f>VLOOKUP(G1798,Sku_Consolidated!A2:R957,18,FALSE)</f>
      </c>
      <c r="U1798">
        <v>6435</v>
      </c>
      <c r="V1798">
        <f>IF(VLOOKUP(G1798,Sku_Consolidated!A2:S957,19,FALSE)="SHOWCASE", VLOOKUP(E1798,Store_Showcase!B2:L144,11, FALSE), IF(VLOOKUP(G1798,Sku_Consolidated!A2:S957,19,FALSE)="VAM",VLOOKUP(E1798,Store_VAM!B2:L273,11, FALSE),VLOOKUP(E1798,Store_SRP!B2:L110,11, FALSE)))</f>
      </c>
      <c r="W1798">
        <f>VLOOKUP(G1798,Sku_Consolidated!A2:W957,11,FALSE)</f>
      </c>
      <c r="X1798">
        <f>VLOOKUP(G1798,Sku_Consolidated!A2:H957,8,FALSE)</f>
      </c>
      <c r="Y1798">
        <f>VLOOKUP(G1798,Sku_Consolidated!A2:I957,9,FALSE)</f>
      </c>
      <c r="Z1798" t="s">
        <v>38</v>
      </c>
      <c r="AA1798">
        <f>VLOOKUP(G1798,Sku_Consolidated!A2:E957,5,FALSE)</f>
      </c>
      <c r="AB1798">
        <f>IF(VLOOKUP(G1798,Sku_Consolidated!A2:S957,19,FALSE)="SHOWCASE", VLOOKUP(E1798,Store_Showcase!B2:N144,13, FALSE), IF(VLOOKUP(G1798,Sku_Consolidated!A2:S957,19,FALSE)="VAM",VLOOKUP(E1798,Store_VAM!B2:N273,13, FALSE),VLOOKUP(E1798,Store_SRP!B2:N110,13, FALSE)))</f>
      </c>
      <c r="AC1798">
        <f>IF(IFERROR(AB1798,TRUE)=TRUE, "-","OK")</f>
      </c>
      <c r="AD1798" s="8" t="s">
        <v>39</v>
      </c>
      <c r="AE1798" s="8" t="s">
        <v>39</v>
      </c>
      <c r="AF1798">
        <f>IF(IFERROR(VLOOKUP(E1798,Store_Showcase!B2:H144,{5}, FALSE), TRUE)=TRUE, IF(IFERROR(VLOOKUP(E1798,Store_SRP!B2:H110,{5}, FALSE), TRUE)=TRUE,VLOOKUP(E1798,Store_VAM!B2:H273,{5}, FALSE),VLOOKUP(E1798,Store_SRP!B2:H110,{5}, FALSE)), VLOOKUP(E1798,Store_Showcase!B2:H144,{5}, FALSE))</f>
      </c>
      <c r="AG1798">
        <f>IF(IFERROR(VLOOKUP(E1798,Store_Showcase!B2:H144,{6}, FALSE), TRUE)=TRUE, IF(IFERROR(VLOOKUP(E1798,Store_SRP!B2:H110,{6}, FALSE), TRUE)=TRUE,VLOOKUP(E1798,Store_VAM!B2:H273,{6}, FALSE),VLOOKUP(E1798,Store_SRP!B2:H110,{6}, FALSE)), VLOOKUP(E1798,Store_Showcase!B2:H144,{6}, FALSE))</f>
      </c>
      <c r="AH1798">
        <f>VLOOKUP(G1798,Sku_Consolidated!A2:R957,18,FALSE)</f>
      </c>
      <c r="AI1798">
        <f>VLOOKUP(G1798,Sku_Consolidated!A2:S957,19,FALSE)</f>
      </c>
      <c r="AJ1798">
        <f>VLOOKUP(G1798,Sku_Consolidated!A2:T957,20,FALSE)</f>
      </c>
    </row>
    <row r="1799" spans="1:36" x14ac:dyDescent="0.25">
      <c r="A1799">
        <v>2024</v>
      </c>
      <c r="B1799" t="s">
        <v>31</v>
      </c>
      <c r="C1799" t="s">
        <v>32</v>
      </c>
      <c r="D1799" t="s">
        <v>33</v>
      </c>
      <c r="E1799">
        <v>253</v>
      </c>
      <c r="F1799">
        <f>IF(IFERROR(VLOOKUP(E1799,Store_Showcase!B2:H144,{2}, FALSE), TRUE)=TRUE, IF(IFERROR(VLOOKUP(E1799,Store_SRP!B2:H110,{2}, FALSE), TRUE)=TRUE,VLOOKUP(E1799,Store_VAM!B2:H273,{2}, FALSE),VLOOKUP(E1799,Store_SRP!B2:H110,{2}, FALSE)), VLOOKUP(E1799,Store_Showcase!B2:H144,{2}, FALSE))</f>
      </c>
      <c r="G1799">
        <v>665668</v>
      </c>
      <c r="H1799" t="s">
        <v>1250</v>
      </c>
      <c r="I1799" s="8" t="s">
        <v>39</v>
      </c>
      <c r="J1799" t="s">
        <v>36</v>
      </c>
      <c r="K1799" s="8">
        <f>IF(J1799="PCK", I1799, 0)</f>
      </c>
      <c r="L1799" s="8">
        <f>IF(J1799="KLS", I1799, IF(J1799="PCK", I1799*VLOOKUP(G1799,Sku_Consolidated!A2:U957,21, FALSE),I1799*VLOOKUP(G1799,Sku_Consolidated!A2:U957,21, FALSE)))</f>
      </c>
      <c r="M1799" s="8">
        <f>IF(J1799="PCS", I1799, 0)</f>
      </c>
      <c r="N1799" s="8" t="s">
        <v>39</v>
      </c>
      <c r="O1799" s="8">
        <f>N1799 * VLOOKUP(E1799&amp;VLOOKUP(G1799,Sku_Consolidated!A2:Q957,17,FALSE),Sku_CommRate!A2:E1002, 5, FALSE)</f>
      </c>
      <c r="P1799" s="8">
        <f>N1799 - O1799</f>
      </c>
      <c r="Q1799">
        <f>VLOOKUP(G1799,Sku_Consolidated!A2:G957,7, FALSE)</f>
      </c>
      <c r="R1799">
        <f>IF(IFERROR(VLOOKUP(E1799,Store_Showcase!B2:H144,7, FALSE), TRUE)=TRUE, IF(IFERROR(VLOOKUP(E1799,Store_SRP!B2:H110,7, FALSE), TRUE)=TRUE,VLOOKUP(E1799,Store_VAM!B2:H273,7, FALSE),VLOOKUP(E1799,Store_SRP!B2:H110,7, FALSE)), VLOOKUP(E1799,Store_Showcase!B2:H144,7, FALSE))</f>
      </c>
      <c r="S1799">
        <f>IF(IFERROR(VLOOKUP(E1799,Store_Showcase!B2:I144,8, FALSE), TRUE)=TRUE, IF(IFERROR(VLOOKUP(E1799,Store_SRP!B2:I110,8, FALSE), TRUE)=TRUE,VLOOKUP(E1799,Store_VAM!B2:I273,8, FALSE),VLOOKUP(E1799,Store_SRP!B2:I110,8, FALSE)), VLOOKUP(E1799,Store_Showcase!B2:I144,8, FALSE))</f>
      </c>
      <c r="T1799">
        <f>VLOOKUP(G1799,Sku_Consolidated!A2:R957,18,FALSE)</f>
      </c>
      <c r="U1799">
        <v>7839</v>
      </c>
      <c r="V1799">
        <f>IF(VLOOKUP(G1799,Sku_Consolidated!A2:S957,19,FALSE)="SHOWCASE", VLOOKUP(E1799,Store_Showcase!B2:L144,11, FALSE), IF(VLOOKUP(G1799,Sku_Consolidated!A2:S957,19,FALSE)="VAM",VLOOKUP(E1799,Store_VAM!B2:L273,11, FALSE),VLOOKUP(E1799,Store_SRP!B2:L110,11, FALSE)))</f>
      </c>
      <c r="W1799">
        <f>VLOOKUP(G1799,Sku_Consolidated!A2:W957,11,FALSE)</f>
      </c>
      <c r="X1799">
        <f>VLOOKUP(G1799,Sku_Consolidated!A2:H957,8,FALSE)</f>
      </c>
      <c r="Y1799">
        <f>VLOOKUP(G1799,Sku_Consolidated!A2:I957,9,FALSE)</f>
      </c>
      <c r="Z1799" t="s">
        <v>38</v>
      </c>
      <c r="AA1799">
        <f>VLOOKUP(G1799,Sku_Consolidated!A2:E957,5,FALSE)</f>
      </c>
      <c r="AB1799">
        <f>IF(VLOOKUP(G1799,Sku_Consolidated!A2:S957,19,FALSE)="SHOWCASE", VLOOKUP(E1799,Store_Showcase!B2:N144,13, FALSE), IF(VLOOKUP(G1799,Sku_Consolidated!A2:S957,19,FALSE)="VAM",VLOOKUP(E1799,Store_VAM!B2:N273,13, FALSE),VLOOKUP(E1799,Store_SRP!B2:N110,13, FALSE)))</f>
      </c>
      <c r="AC1799">
        <f>IF(IFERROR(AB1799,TRUE)=TRUE, "-","OK")</f>
      </c>
      <c r="AD1799" s="8" t="s">
        <v>39</v>
      </c>
      <c r="AE1799" s="8" t="s">
        <v>39</v>
      </c>
      <c r="AF1799">
        <f>IF(IFERROR(VLOOKUP(E1799,Store_Showcase!B2:H144,{5}, FALSE), TRUE)=TRUE, IF(IFERROR(VLOOKUP(E1799,Store_SRP!B2:H110,{5}, FALSE), TRUE)=TRUE,VLOOKUP(E1799,Store_VAM!B2:H273,{5}, FALSE),VLOOKUP(E1799,Store_SRP!B2:H110,{5}, FALSE)), VLOOKUP(E1799,Store_Showcase!B2:H144,{5}, FALSE))</f>
      </c>
      <c r="AG1799">
        <f>IF(IFERROR(VLOOKUP(E1799,Store_Showcase!B2:H144,{6}, FALSE), TRUE)=TRUE, IF(IFERROR(VLOOKUP(E1799,Store_SRP!B2:H110,{6}, FALSE), TRUE)=TRUE,VLOOKUP(E1799,Store_VAM!B2:H273,{6}, FALSE),VLOOKUP(E1799,Store_SRP!B2:H110,{6}, FALSE)), VLOOKUP(E1799,Store_Showcase!B2:H144,{6}, FALSE))</f>
      </c>
      <c r="AH1799">
        <f>VLOOKUP(G1799,Sku_Consolidated!A2:R957,18,FALSE)</f>
      </c>
      <c r="AI1799">
        <f>VLOOKUP(G1799,Sku_Consolidated!A2:S957,19,FALSE)</f>
      </c>
      <c r="AJ1799">
        <f>VLOOKUP(G1799,Sku_Consolidated!A2:T957,20,FALSE)</f>
      </c>
    </row>
    <row r="1800" spans="1:36" x14ac:dyDescent="0.25">
      <c r="A1800">
        <v>2024</v>
      </c>
      <c r="B1800" t="s">
        <v>31</v>
      </c>
      <c r="C1800" t="s">
        <v>32</v>
      </c>
      <c r="D1800" t="s">
        <v>33</v>
      </c>
      <c r="E1800">
        <v>423</v>
      </c>
      <c r="F1800">
        <f>IF(IFERROR(VLOOKUP(E1800,Store_Showcase!B2:H144,{2}, FALSE), TRUE)=TRUE, IF(IFERROR(VLOOKUP(E1800,Store_SRP!B2:H110,{2}, FALSE), TRUE)=TRUE,VLOOKUP(E1800,Store_VAM!B2:H273,{2}, FALSE),VLOOKUP(E1800,Store_SRP!B2:H110,{2}, FALSE)), VLOOKUP(E1800,Store_Showcase!B2:H144,{2}, FALSE))</f>
      </c>
      <c r="G1800">
        <v>655831</v>
      </c>
      <c r="H1800" t="s">
        <v>1262</v>
      </c>
      <c r="I1800" s="8" t="s">
        <v>39</v>
      </c>
      <c r="J1800" t="s">
        <v>36</v>
      </c>
      <c r="K1800" s="8">
        <f>IF(J1800="PCK", I1800, 0)</f>
      </c>
      <c r="L1800" s="8">
        <f>IF(J1800="KLS", I1800, IF(J1800="PCK", I1800*VLOOKUP(G1800,Sku_Consolidated!A2:U957,21, FALSE),I1800*VLOOKUP(G1800,Sku_Consolidated!A2:U957,21, FALSE)))</f>
      </c>
      <c r="M1800" s="8">
        <f>IF(J1800="PCS", I1800, 0)</f>
      </c>
      <c r="N1800" s="8" t="s">
        <v>39</v>
      </c>
      <c r="O1800" s="8">
        <f>N1800 * VLOOKUP(E1800&amp;VLOOKUP(G1800,Sku_Consolidated!A2:Q957,17,FALSE),Sku_CommRate!A2:E1002, 5, FALSE)</f>
      </c>
      <c r="P1800" s="8">
        <f>N1800 - O1800</f>
      </c>
      <c r="Q1800">
        <f>VLOOKUP(G1800,Sku_Consolidated!A2:G957,7, FALSE)</f>
      </c>
      <c r="R1800">
        <f>IF(IFERROR(VLOOKUP(E1800,Store_Showcase!B2:H144,7, FALSE), TRUE)=TRUE, IF(IFERROR(VLOOKUP(E1800,Store_SRP!B2:H110,7, FALSE), TRUE)=TRUE,VLOOKUP(E1800,Store_VAM!B2:H273,7, FALSE),VLOOKUP(E1800,Store_SRP!B2:H110,7, FALSE)), VLOOKUP(E1800,Store_Showcase!B2:H144,7, FALSE))</f>
      </c>
      <c r="S1800">
        <f>IF(IFERROR(VLOOKUP(E1800,Store_Showcase!B2:I144,8, FALSE), TRUE)=TRUE, IF(IFERROR(VLOOKUP(E1800,Store_SRP!B2:I110,8, FALSE), TRUE)=TRUE,VLOOKUP(E1800,Store_VAM!B2:I273,8, FALSE),VLOOKUP(E1800,Store_SRP!B2:I110,8, FALSE)), VLOOKUP(E1800,Store_Showcase!B2:I144,8, FALSE))</f>
      </c>
      <c r="T1800">
        <f>VLOOKUP(G1800,Sku_Consolidated!A2:R957,18,FALSE)</f>
      </c>
      <c r="U1800">
        <v>6488</v>
      </c>
      <c r="V1800">
        <f>IF(VLOOKUP(G1800,Sku_Consolidated!A2:S957,19,FALSE)="SHOWCASE", VLOOKUP(E1800,Store_Showcase!B2:L144,11, FALSE), IF(VLOOKUP(G1800,Sku_Consolidated!A2:S957,19,FALSE)="VAM",VLOOKUP(E1800,Store_VAM!B2:L273,11, FALSE),VLOOKUP(E1800,Store_SRP!B2:L110,11, FALSE)))</f>
      </c>
      <c r="W1800">
        <f>VLOOKUP(G1800,Sku_Consolidated!A2:W957,11,FALSE)</f>
      </c>
      <c r="X1800">
        <f>VLOOKUP(G1800,Sku_Consolidated!A2:H957,8,FALSE)</f>
      </c>
      <c r="Y1800">
        <f>VLOOKUP(G1800,Sku_Consolidated!A2:I957,9,FALSE)</f>
      </c>
      <c r="Z1800" t="s">
        <v>38</v>
      </c>
      <c r="AA1800">
        <f>VLOOKUP(G1800,Sku_Consolidated!A2:E957,5,FALSE)</f>
      </c>
      <c r="AB1800">
        <f>IF(VLOOKUP(G1800,Sku_Consolidated!A2:S957,19,FALSE)="SHOWCASE", VLOOKUP(E1800,Store_Showcase!B2:N144,13, FALSE), IF(VLOOKUP(G1800,Sku_Consolidated!A2:S957,19,FALSE)="VAM",VLOOKUP(E1800,Store_VAM!B2:N273,13, FALSE),VLOOKUP(E1800,Store_SRP!B2:N110,13, FALSE)))</f>
      </c>
      <c r="AC1800">
        <f>IF(IFERROR(AB1800,TRUE)=TRUE, "-","OK")</f>
      </c>
      <c r="AD1800" s="8" t="s">
        <v>39</v>
      </c>
      <c r="AE1800" s="8" t="s">
        <v>39</v>
      </c>
      <c r="AF1800">
        <f>IF(IFERROR(VLOOKUP(E1800,Store_Showcase!B2:H144,{5}, FALSE), TRUE)=TRUE, IF(IFERROR(VLOOKUP(E1800,Store_SRP!B2:H110,{5}, FALSE), TRUE)=TRUE,VLOOKUP(E1800,Store_VAM!B2:H273,{5}, FALSE),VLOOKUP(E1800,Store_SRP!B2:H110,{5}, FALSE)), VLOOKUP(E1800,Store_Showcase!B2:H144,{5}, FALSE))</f>
      </c>
      <c r="AG1800">
        <f>IF(IFERROR(VLOOKUP(E1800,Store_Showcase!B2:H144,{6}, FALSE), TRUE)=TRUE, IF(IFERROR(VLOOKUP(E1800,Store_SRP!B2:H110,{6}, FALSE), TRUE)=TRUE,VLOOKUP(E1800,Store_VAM!B2:H273,{6}, FALSE),VLOOKUP(E1800,Store_SRP!B2:H110,{6}, FALSE)), VLOOKUP(E1800,Store_Showcase!B2:H144,{6}, FALSE))</f>
      </c>
      <c r="AH1800">
        <f>VLOOKUP(G1800,Sku_Consolidated!A2:R957,18,FALSE)</f>
      </c>
      <c r="AI1800">
        <f>VLOOKUP(G1800,Sku_Consolidated!A2:S957,19,FALSE)</f>
      </c>
      <c r="AJ1800">
        <f>VLOOKUP(G1800,Sku_Consolidated!A2:T957,20,FALSE)</f>
      </c>
    </row>
    <row r="1801" spans="1:36" x14ac:dyDescent="0.25">
      <c r="A1801">
        <v>2024</v>
      </c>
      <c r="B1801" t="s">
        <v>31</v>
      </c>
      <c r="C1801" t="s">
        <v>32</v>
      </c>
      <c r="D1801" t="s">
        <v>33</v>
      </c>
      <c r="E1801">
        <v>233</v>
      </c>
      <c r="F1801">
        <f>IF(IFERROR(VLOOKUP(E1801,Store_Showcase!B2:H144,{2}, FALSE), TRUE)=TRUE, IF(IFERROR(VLOOKUP(E1801,Store_SRP!B2:H110,{2}, FALSE), TRUE)=TRUE,VLOOKUP(E1801,Store_VAM!B2:H273,{2}, FALSE),VLOOKUP(E1801,Store_SRP!B2:H110,{2}, FALSE)), VLOOKUP(E1801,Store_Showcase!B2:H144,{2}, FALSE))</f>
      </c>
      <c r="G1801">
        <v>687770</v>
      </c>
      <c r="H1801" t="s">
        <v>1487</v>
      </c>
      <c r="I1801" s="8" t="s">
        <v>39</v>
      </c>
      <c r="J1801" t="s">
        <v>493</v>
      </c>
      <c r="K1801" s="8">
        <f>IF(J1801="PCK", I1801, 0)</f>
      </c>
      <c r="L1801" s="8">
        <f>IF(J1801="KLS", I1801, IF(J1801="PCK", I1801*VLOOKUP(G1801,Sku_Consolidated!A2:U957,21, FALSE),I1801*VLOOKUP(G1801,Sku_Consolidated!A2:U957,21, FALSE)))</f>
      </c>
      <c r="M1801" s="8">
        <f>IF(J1801="PCS", I1801, 0)</f>
      </c>
      <c r="N1801" s="8" t="s">
        <v>39</v>
      </c>
      <c r="O1801" s="8">
        <f>N1801 * VLOOKUP(E1801&amp;VLOOKUP(G1801,Sku_Consolidated!A2:Q957,17,FALSE),Sku_CommRate!A2:E1002, 5, FALSE)</f>
      </c>
      <c r="P1801" s="8">
        <f>N1801 - O1801</f>
      </c>
      <c r="Q1801">
        <f>VLOOKUP(G1801,Sku_Consolidated!A2:G957,7, FALSE)</f>
      </c>
      <c r="R1801">
        <f>IF(IFERROR(VLOOKUP(E1801,Store_Showcase!B2:H144,7, FALSE), TRUE)=TRUE, IF(IFERROR(VLOOKUP(E1801,Store_SRP!B2:H110,7, FALSE), TRUE)=TRUE,VLOOKUP(E1801,Store_VAM!B2:H273,7, FALSE),VLOOKUP(E1801,Store_SRP!B2:H110,7, FALSE)), VLOOKUP(E1801,Store_Showcase!B2:H144,7, FALSE))</f>
      </c>
      <c r="S1801">
        <f>IF(IFERROR(VLOOKUP(E1801,Store_Showcase!B2:I144,8, FALSE), TRUE)=TRUE, IF(IFERROR(VLOOKUP(E1801,Store_SRP!B2:I110,8, FALSE), TRUE)=TRUE,VLOOKUP(E1801,Store_VAM!B2:I273,8, FALSE),VLOOKUP(E1801,Store_SRP!B2:I110,8, FALSE)), VLOOKUP(E1801,Store_Showcase!B2:I144,8, FALSE))</f>
      </c>
      <c r="T1801">
        <f>VLOOKUP(G1801,Sku_Consolidated!A2:R957,18,FALSE)</f>
      </c>
      <c r="U1801">
        <v>4806532531526</v>
      </c>
      <c r="V1801">
        <f>IF(VLOOKUP(G1801,Sku_Consolidated!A2:S957,19,FALSE)="SHOWCASE", VLOOKUP(E1801,Store_Showcase!B2:L144,11, FALSE), IF(VLOOKUP(G1801,Sku_Consolidated!A2:S957,19,FALSE)="VAM",VLOOKUP(E1801,Store_VAM!B2:L273,11, FALSE),VLOOKUP(E1801,Store_SRP!B2:L110,11, FALSE)))</f>
      </c>
      <c r="W1801">
        <f>VLOOKUP(G1801,Sku_Consolidated!A2:W957,11,FALSE)</f>
      </c>
      <c r="X1801">
        <f>VLOOKUP(G1801,Sku_Consolidated!A2:H957,8,FALSE)</f>
      </c>
      <c r="Y1801">
        <f>VLOOKUP(G1801,Sku_Consolidated!A2:I957,9,FALSE)</f>
      </c>
      <c r="Z1801" t="s">
        <v>38</v>
      </c>
      <c r="AA1801">
        <f>VLOOKUP(G1801,Sku_Consolidated!A2:E957,5,FALSE)</f>
      </c>
      <c r="AB1801">
        <f>IF(VLOOKUP(G1801,Sku_Consolidated!A2:S957,19,FALSE)="SHOWCASE", VLOOKUP(E1801,Store_Showcase!B2:N144,13, FALSE), IF(VLOOKUP(G1801,Sku_Consolidated!A2:S957,19,FALSE)="VAM",VLOOKUP(E1801,Store_VAM!B2:N273,13, FALSE),VLOOKUP(E1801,Store_SRP!B2:N110,13, FALSE)))</f>
      </c>
      <c r="AC1801">
        <f>IF(IFERROR(AB1801,TRUE)=TRUE, "-","OK")</f>
      </c>
      <c r="AD1801" s="8" t="s">
        <v>39</v>
      </c>
      <c r="AE1801" s="8" t="s">
        <v>39</v>
      </c>
      <c r="AF1801">
        <f>IF(IFERROR(VLOOKUP(E1801,Store_Showcase!B2:H144,{5}, FALSE), TRUE)=TRUE, IF(IFERROR(VLOOKUP(E1801,Store_SRP!B2:H110,{5}, FALSE), TRUE)=TRUE,VLOOKUP(E1801,Store_VAM!B2:H273,{5}, FALSE),VLOOKUP(E1801,Store_SRP!B2:H110,{5}, FALSE)), VLOOKUP(E1801,Store_Showcase!B2:H144,{5}, FALSE))</f>
      </c>
      <c r="AG1801">
        <f>IF(IFERROR(VLOOKUP(E1801,Store_Showcase!B2:H144,{6}, FALSE), TRUE)=TRUE, IF(IFERROR(VLOOKUP(E1801,Store_SRP!B2:H110,{6}, FALSE), TRUE)=TRUE,VLOOKUP(E1801,Store_VAM!B2:H273,{6}, FALSE),VLOOKUP(E1801,Store_SRP!B2:H110,{6}, FALSE)), VLOOKUP(E1801,Store_Showcase!B2:H144,{6}, FALSE))</f>
      </c>
      <c r="AH1801">
        <f>VLOOKUP(G1801,Sku_Consolidated!A2:R957,18,FALSE)</f>
      </c>
      <c r="AI1801">
        <f>VLOOKUP(G1801,Sku_Consolidated!A2:S957,19,FALSE)</f>
      </c>
      <c r="AJ1801">
        <f>VLOOKUP(G1801,Sku_Consolidated!A2:T957,20,FALSE)</f>
      </c>
    </row>
    <row r="1802" spans="1:36" x14ac:dyDescent="0.25">
      <c r="A1802">
        <v>2024</v>
      </c>
      <c r="B1802" t="s">
        <v>31</v>
      </c>
      <c r="C1802" t="s">
        <v>32</v>
      </c>
      <c r="D1802" t="s">
        <v>33</v>
      </c>
      <c r="E1802">
        <v>223</v>
      </c>
      <c r="F1802">
        <f>IF(IFERROR(VLOOKUP(E1802,Store_Showcase!B2:H144,{2}, FALSE), TRUE)=TRUE, IF(IFERROR(VLOOKUP(E1802,Store_SRP!B2:H110,{2}, FALSE), TRUE)=TRUE,VLOOKUP(E1802,Store_VAM!B2:H273,{2}, FALSE),VLOOKUP(E1802,Store_SRP!B2:H110,{2}, FALSE)), VLOOKUP(E1802,Store_Showcase!B2:H144,{2}, FALSE))</f>
      </c>
      <c r="G1802">
        <v>687770</v>
      </c>
      <c r="H1802" t="s">
        <v>1487</v>
      </c>
      <c r="I1802" s="8" t="s">
        <v>39</v>
      </c>
      <c r="J1802" t="s">
        <v>493</v>
      </c>
      <c r="K1802" s="8">
        <f>IF(J1802="PCK", I1802, 0)</f>
      </c>
      <c r="L1802" s="8">
        <f>IF(J1802="KLS", I1802, IF(J1802="PCK", I1802*VLOOKUP(G1802,Sku_Consolidated!A2:U957,21, FALSE),I1802*VLOOKUP(G1802,Sku_Consolidated!A2:U957,21, FALSE)))</f>
      </c>
      <c r="M1802" s="8">
        <f>IF(J1802="PCS", I1802, 0)</f>
      </c>
      <c r="N1802" s="8" t="s">
        <v>39</v>
      </c>
      <c r="O1802" s="8">
        <f>N1802 * VLOOKUP(E1802&amp;VLOOKUP(G1802,Sku_Consolidated!A2:Q957,17,FALSE),Sku_CommRate!A2:E1002, 5, FALSE)</f>
      </c>
      <c r="P1802" s="8">
        <f>N1802 - O1802</f>
      </c>
      <c r="Q1802">
        <f>VLOOKUP(G1802,Sku_Consolidated!A2:G957,7, FALSE)</f>
      </c>
      <c r="R1802">
        <f>IF(IFERROR(VLOOKUP(E1802,Store_Showcase!B2:H144,7, FALSE), TRUE)=TRUE, IF(IFERROR(VLOOKUP(E1802,Store_SRP!B2:H110,7, FALSE), TRUE)=TRUE,VLOOKUP(E1802,Store_VAM!B2:H273,7, FALSE),VLOOKUP(E1802,Store_SRP!B2:H110,7, FALSE)), VLOOKUP(E1802,Store_Showcase!B2:H144,7, FALSE))</f>
      </c>
      <c r="S1802">
        <f>IF(IFERROR(VLOOKUP(E1802,Store_Showcase!B2:I144,8, FALSE), TRUE)=TRUE, IF(IFERROR(VLOOKUP(E1802,Store_SRP!B2:I110,8, FALSE), TRUE)=TRUE,VLOOKUP(E1802,Store_VAM!B2:I273,8, FALSE),VLOOKUP(E1802,Store_SRP!B2:I110,8, FALSE)), VLOOKUP(E1802,Store_Showcase!B2:I144,8, FALSE))</f>
      </c>
      <c r="T1802">
        <f>VLOOKUP(G1802,Sku_Consolidated!A2:R957,18,FALSE)</f>
      </c>
      <c r="U1802">
        <v>4806532531526</v>
      </c>
      <c r="V1802">
        <f>IF(VLOOKUP(G1802,Sku_Consolidated!A2:S957,19,FALSE)="SHOWCASE", VLOOKUP(E1802,Store_Showcase!B2:L144,11, FALSE), IF(VLOOKUP(G1802,Sku_Consolidated!A2:S957,19,FALSE)="VAM",VLOOKUP(E1802,Store_VAM!B2:L273,11, FALSE),VLOOKUP(E1802,Store_SRP!B2:L110,11, FALSE)))</f>
      </c>
      <c r="W1802">
        <f>VLOOKUP(G1802,Sku_Consolidated!A2:W957,11,FALSE)</f>
      </c>
      <c r="X1802">
        <f>VLOOKUP(G1802,Sku_Consolidated!A2:H957,8,FALSE)</f>
      </c>
      <c r="Y1802">
        <f>VLOOKUP(G1802,Sku_Consolidated!A2:I957,9,FALSE)</f>
      </c>
      <c r="Z1802" t="s">
        <v>38</v>
      </c>
      <c r="AA1802">
        <f>VLOOKUP(G1802,Sku_Consolidated!A2:E957,5,FALSE)</f>
      </c>
      <c r="AB1802">
        <f>IF(VLOOKUP(G1802,Sku_Consolidated!A2:S957,19,FALSE)="SHOWCASE", VLOOKUP(E1802,Store_Showcase!B2:N144,13, FALSE), IF(VLOOKUP(G1802,Sku_Consolidated!A2:S957,19,FALSE)="VAM",VLOOKUP(E1802,Store_VAM!B2:N273,13, FALSE),VLOOKUP(E1802,Store_SRP!B2:N110,13, FALSE)))</f>
      </c>
      <c r="AC1802">
        <f>IF(IFERROR(AB1802,TRUE)=TRUE, "-","OK")</f>
      </c>
      <c r="AD1802" s="8" t="s">
        <v>39</v>
      </c>
      <c r="AE1802" s="8" t="s">
        <v>39</v>
      </c>
      <c r="AF1802">
        <f>IF(IFERROR(VLOOKUP(E1802,Store_Showcase!B2:H144,{5}, FALSE), TRUE)=TRUE, IF(IFERROR(VLOOKUP(E1802,Store_SRP!B2:H110,{5}, FALSE), TRUE)=TRUE,VLOOKUP(E1802,Store_VAM!B2:H273,{5}, FALSE),VLOOKUP(E1802,Store_SRP!B2:H110,{5}, FALSE)), VLOOKUP(E1802,Store_Showcase!B2:H144,{5}, FALSE))</f>
      </c>
      <c r="AG1802">
        <f>IF(IFERROR(VLOOKUP(E1802,Store_Showcase!B2:H144,{6}, FALSE), TRUE)=TRUE, IF(IFERROR(VLOOKUP(E1802,Store_SRP!B2:H110,{6}, FALSE), TRUE)=TRUE,VLOOKUP(E1802,Store_VAM!B2:H273,{6}, FALSE),VLOOKUP(E1802,Store_SRP!B2:H110,{6}, FALSE)), VLOOKUP(E1802,Store_Showcase!B2:H144,{6}, FALSE))</f>
      </c>
      <c r="AH1802">
        <f>VLOOKUP(G1802,Sku_Consolidated!A2:R957,18,FALSE)</f>
      </c>
      <c r="AI1802">
        <f>VLOOKUP(G1802,Sku_Consolidated!A2:S957,19,FALSE)</f>
      </c>
      <c r="AJ1802">
        <f>VLOOKUP(G1802,Sku_Consolidated!A2:T957,20,FALSE)</f>
      </c>
    </row>
    <row r="1803" spans="1:36" x14ac:dyDescent="0.25">
      <c r="A1803">
        <v>2024</v>
      </c>
      <c r="B1803" t="s">
        <v>31</v>
      </c>
      <c r="C1803" t="s">
        <v>32</v>
      </c>
      <c r="D1803" t="s">
        <v>33</v>
      </c>
      <c r="E1803">
        <v>145</v>
      </c>
      <c r="F1803">
        <f>IF(IFERROR(VLOOKUP(E1803,Store_Showcase!B2:H144,{2}, FALSE), TRUE)=TRUE, IF(IFERROR(VLOOKUP(E1803,Store_SRP!B2:H110,{2}, FALSE), TRUE)=TRUE,VLOOKUP(E1803,Store_VAM!B2:H273,{2}, FALSE),VLOOKUP(E1803,Store_SRP!B2:H110,{2}, FALSE)), VLOOKUP(E1803,Store_Showcase!B2:H144,{2}, FALSE))</f>
      </c>
      <c r="G1803">
        <v>666982</v>
      </c>
      <c r="H1803" t="s">
        <v>1363</v>
      </c>
      <c r="I1803" s="8" t="s">
        <v>39</v>
      </c>
      <c r="J1803" t="s">
        <v>493</v>
      </c>
      <c r="K1803" s="8">
        <f>IF(J1803="PCK", I1803, 0)</f>
      </c>
      <c r="L1803" s="8">
        <f>IF(J1803="KLS", I1803, IF(J1803="PCK", I1803*VLOOKUP(G1803,Sku_Consolidated!A2:U957,21, FALSE),I1803*VLOOKUP(G1803,Sku_Consolidated!A2:U957,21, FALSE)))</f>
      </c>
      <c r="M1803" s="8">
        <f>IF(J1803="PCS", I1803, 0)</f>
      </c>
      <c r="N1803" s="8" t="s">
        <v>39</v>
      </c>
      <c r="O1803" s="8">
        <f>N1803 * VLOOKUP(E1803&amp;VLOOKUP(G1803,Sku_Consolidated!A2:Q957,17,FALSE),Sku_CommRate!A2:E1002, 5, FALSE)</f>
      </c>
      <c r="P1803" s="8">
        <f>N1803 - O1803</f>
      </c>
      <c r="Q1803">
        <f>VLOOKUP(G1803,Sku_Consolidated!A2:G957,7, FALSE)</f>
      </c>
      <c r="R1803">
        <f>IF(IFERROR(VLOOKUP(E1803,Store_Showcase!B2:H144,7, FALSE), TRUE)=TRUE, IF(IFERROR(VLOOKUP(E1803,Store_SRP!B2:H110,7, FALSE), TRUE)=TRUE,VLOOKUP(E1803,Store_VAM!B2:H273,7, FALSE),VLOOKUP(E1803,Store_SRP!B2:H110,7, FALSE)), VLOOKUP(E1803,Store_Showcase!B2:H144,7, FALSE))</f>
      </c>
      <c r="S1803">
        <f>IF(IFERROR(VLOOKUP(E1803,Store_Showcase!B2:I144,8, FALSE), TRUE)=TRUE, IF(IFERROR(VLOOKUP(E1803,Store_SRP!B2:I110,8, FALSE), TRUE)=TRUE,VLOOKUP(E1803,Store_VAM!B2:I273,8, FALSE),VLOOKUP(E1803,Store_SRP!B2:I110,8, FALSE)), VLOOKUP(E1803,Store_Showcase!B2:I144,8, FALSE))</f>
      </c>
      <c r="T1803">
        <f>VLOOKUP(G1803,Sku_Consolidated!A2:R957,18,FALSE)</f>
      </c>
      <c r="U1803">
        <v>4806532531663</v>
      </c>
      <c r="V1803">
        <f>IF(VLOOKUP(G1803,Sku_Consolidated!A2:S957,19,FALSE)="SHOWCASE", VLOOKUP(E1803,Store_Showcase!B2:L144,11, FALSE), IF(VLOOKUP(G1803,Sku_Consolidated!A2:S957,19,FALSE)="VAM",VLOOKUP(E1803,Store_VAM!B2:L273,11, FALSE),VLOOKUP(E1803,Store_SRP!B2:L110,11, FALSE)))</f>
      </c>
      <c r="W1803">
        <f>VLOOKUP(G1803,Sku_Consolidated!A2:W957,11,FALSE)</f>
      </c>
      <c r="X1803">
        <f>VLOOKUP(G1803,Sku_Consolidated!A2:H957,8,FALSE)</f>
      </c>
      <c r="Y1803">
        <f>VLOOKUP(G1803,Sku_Consolidated!A2:I957,9,FALSE)</f>
      </c>
      <c r="Z1803" t="s">
        <v>38</v>
      </c>
      <c r="AA1803">
        <f>VLOOKUP(G1803,Sku_Consolidated!A2:E957,5,FALSE)</f>
      </c>
      <c r="AB1803">
        <f>IF(VLOOKUP(G1803,Sku_Consolidated!A2:S957,19,FALSE)="SHOWCASE", VLOOKUP(E1803,Store_Showcase!B2:N144,13, FALSE), IF(VLOOKUP(G1803,Sku_Consolidated!A2:S957,19,FALSE)="VAM",VLOOKUP(E1803,Store_VAM!B2:N273,13, FALSE),VLOOKUP(E1803,Store_SRP!B2:N110,13, FALSE)))</f>
      </c>
      <c r="AC1803">
        <f>IF(IFERROR(AB1803,TRUE)=TRUE, "-","OK")</f>
      </c>
      <c r="AD1803" s="8" t="s">
        <v>39</v>
      </c>
      <c r="AE1803" s="8" t="s">
        <v>39</v>
      </c>
      <c r="AF1803">
        <f>IF(IFERROR(VLOOKUP(E1803,Store_Showcase!B2:H144,{5}, FALSE), TRUE)=TRUE, IF(IFERROR(VLOOKUP(E1803,Store_SRP!B2:H110,{5}, FALSE), TRUE)=TRUE,VLOOKUP(E1803,Store_VAM!B2:H273,{5}, FALSE),VLOOKUP(E1803,Store_SRP!B2:H110,{5}, FALSE)), VLOOKUP(E1803,Store_Showcase!B2:H144,{5}, FALSE))</f>
      </c>
      <c r="AG1803">
        <f>IF(IFERROR(VLOOKUP(E1803,Store_Showcase!B2:H144,{6}, FALSE), TRUE)=TRUE, IF(IFERROR(VLOOKUP(E1803,Store_SRP!B2:H110,{6}, FALSE), TRUE)=TRUE,VLOOKUP(E1803,Store_VAM!B2:H273,{6}, FALSE),VLOOKUP(E1803,Store_SRP!B2:H110,{6}, FALSE)), VLOOKUP(E1803,Store_Showcase!B2:H144,{6}, FALSE))</f>
      </c>
      <c r="AH1803">
        <f>VLOOKUP(G1803,Sku_Consolidated!A2:R957,18,FALSE)</f>
      </c>
      <c r="AI1803">
        <f>VLOOKUP(G1803,Sku_Consolidated!A2:S957,19,FALSE)</f>
      </c>
      <c r="AJ1803">
        <f>VLOOKUP(G1803,Sku_Consolidated!A2:T957,20,FALSE)</f>
      </c>
    </row>
    <row r="1804" spans="1:36" x14ac:dyDescent="0.25">
      <c r="A1804">
        <v>2024</v>
      </c>
      <c r="B1804" t="s">
        <v>31</v>
      </c>
      <c r="C1804" t="s">
        <v>32</v>
      </c>
      <c r="D1804" t="s">
        <v>33</v>
      </c>
      <c r="E1804">
        <v>497</v>
      </c>
      <c r="F1804">
        <f>IF(IFERROR(VLOOKUP(E1804,Store_Showcase!B2:H144,{2}, FALSE), TRUE)=TRUE, IF(IFERROR(VLOOKUP(E1804,Store_SRP!B2:H110,{2}, FALSE), TRUE)=TRUE,VLOOKUP(E1804,Store_VAM!B2:H273,{2}, FALSE),VLOOKUP(E1804,Store_SRP!B2:H110,{2}, FALSE)), VLOOKUP(E1804,Store_Showcase!B2:H144,{2}, FALSE))</f>
      </c>
      <c r="G1804">
        <v>687767</v>
      </c>
      <c r="H1804" t="s">
        <v>1118</v>
      </c>
      <c r="I1804" s="8" t="s">
        <v>39</v>
      </c>
      <c r="J1804" t="s">
        <v>493</v>
      </c>
      <c r="K1804" s="8">
        <f>IF(J1804="PCK", I1804, 0)</f>
      </c>
      <c r="L1804" s="8">
        <f>IF(J1804="KLS", I1804, IF(J1804="PCK", I1804*VLOOKUP(G1804,Sku_Consolidated!A2:U957,21, FALSE),I1804*VLOOKUP(G1804,Sku_Consolidated!A2:U957,21, FALSE)))</f>
      </c>
      <c r="M1804" s="8">
        <f>IF(J1804="PCS", I1804, 0)</f>
      </c>
      <c r="N1804" s="8" t="s">
        <v>39</v>
      </c>
      <c r="O1804" s="8">
        <f>N1804 * VLOOKUP(E1804&amp;VLOOKUP(G1804,Sku_Consolidated!A2:Q957,17,FALSE),Sku_CommRate!A2:E1002, 5, FALSE)</f>
      </c>
      <c r="P1804" s="8">
        <f>N1804 - O1804</f>
      </c>
      <c r="Q1804">
        <f>VLOOKUP(G1804,Sku_Consolidated!A2:G957,7, FALSE)</f>
      </c>
      <c r="R1804">
        <f>IF(IFERROR(VLOOKUP(E1804,Store_Showcase!B2:H144,7, FALSE), TRUE)=TRUE, IF(IFERROR(VLOOKUP(E1804,Store_SRP!B2:H110,7, FALSE), TRUE)=TRUE,VLOOKUP(E1804,Store_VAM!B2:H273,7, FALSE),VLOOKUP(E1804,Store_SRP!B2:H110,7, FALSE)), VLOOKUP(E1804,Store_Showcase!B2:H144,7, FALSE))</f>
      </c>
      <c r="S1804">
        <f>IF(IFERROR(VLOOKUP(E1804,Store_Showcase!B2:I144,8, FALSE), TRUE)=TRUE, IF(IFERROR(VLOOKUP(E1804,Store_SRP!B2:I110,8, FALSE), TRUE)=TRUE,VLOOKUP(E1804,Store_VAM!B2:I273,8, FALSE),VLOOKUP(E1804,Store_SRP!B2:I110,8, FALSE)), VLOOKUP(E1804,Store_Showcase!B2:I144,8, FALSE))</f>
      </c>
      <c r="T1804">
        <f>VLOOKUP(G1804,Sku_Consolidated!A2:R957,18,FALSE)</f>
      </c>
      <c r="U1804">
        <v>4806532531557</v>
      </c>
      <c r="V1804">
        <f>IF(VLOOKUP(G1804,Sku_Consolidated!A2:S957,19,FALSE)="SHOWCASE", VLOOKUP(E1804,Store_Showcase!B2:L144,11, FALSE), IF(VLOOKUP(G1804,Sku_Consolidated!A2:S957,19,FALSE)="VAM",VLOOKUP(E1804,Store_VAM!B2:L273,11, FALSE),VLOOKUP(E1804,Store_SRP!B2:L110,11, FALSE)))</f>
      </c>
      <c r="W1804">
        <f>VLOOKUP(G1804,Sku_Consolidated!A2:W957,11,FALSE)</f>
      </c>
      <c r="X1804">
        <f>VLOOKUP(G1804,Sku_Consolidated!A2:H957,8,FALSE)</f>
      </c>
      <c r="Y1804">
        <f>VLOOKUP(G1804,Sku_Consolidated!A2:I957,9,FALSE)</f>
      </c>
      <c r="Z1804" t="s">
        <v>38</v>
      </c>
      <c r="AA1804">
        <f>VLOOKUP(G1804,Sku_Consolidated!A2:E957,5,FALSE)</f>
      </c>
      <c r="AB1804">
        <f>IF(VLOOKUP(G1804,Sku_Consolidated!A2:S957,19,FALSE)="SHOWCASE", VLOOKUP(E1804,Store_Showcase!B2:N144,13, FALSE), IF(VLOOKUP(G1804,Sku_Consolidated!A2:S957,19,FALSE)="VAM",VLOOKUP(E1804,Store_VAM!B2:N273,13, FALSE),VLOOKUP(E1804,Store_SRP!B2:N110,13, FALSE)))</f>
      </c>
      <c r="AC1804">
        <f>IF(IFERROR(AB1804,TRUE)=TRUE, "-","OK")</f>
      </c>
      <c r="AD1804" s="8" t="s">
        <v>39</v>
      </c>
      <c r="AE1804" s="8" t="s">
        <v>39</v>
      </c>
      <c r="AF1804">
        <f>IF(IFERROR(VLOOKUP(E1804,Store_Showcase!B2:H144,{5}, FALSE), TRUE)=TRUE, IF(IFERROR(VLOOKUP(E1804,Store_SRP!B2:H110,{5}, FALSE), TRUE)=TRUE,VLOOKUP(E1804,Store_VAM!B2:H273,{5}, FALSE),VLOOKUP(E1804,Store_SRP!B2:H110,{5}, FALSE)), VLOOKUP(E1804,Store_Showcase!B2:H144,{5}, FALSE))</f>
      </c>
      <c r="AG1804">
        <f>IF(IFERROR(VLOOKUP(E1804,Store_Showcase!B2:H144,{6}, FALSE), TRUE)=TRUE, IF(IFERROR(VLOOKUP(E1804,Store_SRP!B2:H110,{6}, FALSE), TRUE)=TRUE,VLOOKUP(E1804,Store_VAM!B2:H273,{6}, FALSE),VLOOKUP(E1804,Store_SRP!B2:H110,{6}, FALSE)), VLOOKUP(E1804,Store_Showcase!B2:H144,{6}, FALSE))</f>
      </c>
      <c r="AH1804">
        <f>VLOOKUP(G1804,Sku_Consolidated!A2:R957,18,FALSE)</f>
      </c>
      <c r="AI1804">
        <f>VLOOKUP(G1804,Sku_Consolidated!A2:S957,19,FALSE)</f>
      </c>
      <c r="AJ1804">
        <f>VLOOKUP(G1804,Sku_Consolidated!A2:T957,20,FALSE)</f>
      </c>
    </row>
    <row r="1805" spans="1:36" x14ac:dyDescent="0.25">
      <c r="A1805">
        <v>2024</v>
      </c>
      <c r="B1805" t="s">
        <v>31</v>
      </c>
      <c r="C1805" t="s">
        <v>32</v>
      </c>
      <c r="D1805" t="s">
        <v>33</v>
      </c>
      <c r="E1805">
        <v>813</v>
      </c>
      <c r="F1805">
        <f>IF(IFERROR(VLOOKUP(E1805,Store_Showcase!B2:H144,{2}, FALSE), TRUE)=TRUE, IF(IFERROR(VLOOKUP(E1805,Store_SRP!B2:H110,{2}, FALSE), TRUE)=TRUE,VLOOKUP(E1805,Store_VAM!B2:H273,{2}, FALSE),VLOOKUP(E1805,Store_SRP!B2:H110,{2}, FALSE)), VLOOKUP(E1805,Store_Showcase!B2:H144,{2}, FALSE))</f>
      </c>
      <c r="G1805">
        <v>655320</v>
      </c>
      <c r="H1805" t="s">
        <v>380</v>
      </c>
      <c r="I1805" s="8" t="s">
        <v>39</v>
      </c>
      <c r="J1805" t="s">
        <v>36</v>
      </c>
      <c r="K1805" s="8">
        <f>IF(J1805="PCK", I1805, 0)</f>
      </c>
      <c r="L1805" s="8">
        <f>IF(J1805="KLS", I1805, IF(J1805="PCK", I1805*VLOOKUP(G1805,Sku_Consolidated!A2:U957,21, FALSE),I1805*VLOOKUP(G1805,Sku_Consolidated!A2:U957,21, FALSE)))</f>
      </c>
      <c r="M1805" s="8">
        <f>IF(J1805="PCS", I1805, 0)</f>
      </c>
      <c r="N1805" s="8" t="s">
        <v>39</v>
      </c>
      <c r="O1805" s="8">
        <f>N1805 * VLOOKUP(E1805&amp;VLOOKUP(G1805,Sku_Consolidated!A2:Q957,17,FALSE),Sku_CommRate!A2:E1002, 5, FALSE)</f>
      </c>
      <c r="P1805" s="8">
        <f>N1805 - O1805</f>
      </c>
      <c r="Q1805">
        <f>VLOOKUP(G1805,Sku_Consolidated!A2:G957,7, FALSE)</f>
      </c>
      <c r="R1805">
        <f>IF(IFERROR(VLOOKUP(E1805,Store_Showcase!B2:H144,7, FALSE), TRUE)=TRUE, IF(IFERROR(VLOOKUP(E1805,Store_SRP!B2:H110,7, FALSE), TRUE)=TRUE,VLOOKUP(E1805,Store_VAM!B2:H273,7, FALSE),VLOOKUP(E1805,Store_SRP!B2:H110,7, FALSE)), VLOOKUP(E1805,Store_Showcase!B2:H144,7, FALSE))</f>
      </c>
      <c r="S1805">
        <f>IF(IFERROR(VLOOKUP(E1805,Store_Showcase!B2:I144,8, FALSE), TRUE)=TRUE, IF(IFERROR(VLOOKUP(E1805,Store_SRP!B2:I110,8, FALSE), TRUE)=TRUE,VLOOKUP(E1805,Store_VAM!B2:I273,8, FALSE),VLOOKUP(E1805,Store_SRP!B2:I110,8, FALSE)), VLOOKUP(E1805,Store_Showcase!B2:I144,8, FALSE))</f>
      </c>
      <c r="T1805">
        <f>VLOOKUP(G1805,Sku_Consolidated!A2:R957,18,FALSE)</f>
      </c>
      <c r="U1805">
        <v>6245</v>
      </c>
      <c r="V1805">
        <f>IF(VLOOKUP(G1805,Sku_Consolidated!A2:S957,19,FALSE)="SHOWCASE", VLOOKUP(E1805,Store_Showcase!B2:L144,11, FALSE), IF(VLOOKUP(G1805,Sku_Consolidated!A2:S957,19,FALSE)="VAM",VLOOKUP(E1805,Store_VAM!B2:L273,11, FALSE),VLOOKUP(E1805,Store_SRP!B2:L110,11, FALSE)))</f>
      </c>
      <c r="W1805">
        <f>VLOOKUP(G1805,Sku_Consolidated!A2:W957,11,FALSE)</f>
      </c>
      <c r="X1805">
        <f>VLOOKUP(G1805,Sku_Consolidated!A2:H957,8,FALSE)</f>
      </c>
      <c r="Y1805">
        <f>VLOOKUP(G1805,Sku_Consolidated!A2:I957,9,FALSE)</f>
      </c>
      <c r="Z1805" t="s">
        <v>38</v>
      </c>
      <c r="AA1805">
        <f>VLOOKUP(G1805,Sku_Consolidated!A2:E957,5,FALSE)</f>
      </c>
      <c r="AB1805">
        <f>IF(VLOOKUP(G1805,Sku_Consolidated!A2:S957,19,FALSE)="SHOWCASE", VLOOKUP(E1805,Store_Showcase!B2:N144,13, FALSE), IF(VLOOKUP(G1805,Sku_Consolidated!A2:S957,19,FALSE)="VAM",VLOOKUP(E1805,Store_VAM!B2:N273,13, FALSE),VLOOKUP(E1805,Store_SRP!B2:N110,13, FALSE)))</f>
      </c>
      <c r="AC1805">
        <f>IF(IFERROR(AB1805,TRUE)=TRUE, "-","OK")</f>
      </c>
      <c r="AD1805" s="8" t="s">
        <v>39</v>
      </c>
      <c r="AE1805" s="8" t="s">
        <v>39</v>
      </c>
      <c r="AF1805">
        <f>IF(IFERROR(VLOOKUP(E1805,Store_Showcase!B2:H144,{5}, FALSE), TRUE)=TRUE, IF(IFERROR(VLOOKUP(E1805,Store_SRP!B2:H110,{5}, FALSE), TRUE)=TRUE,VLOOKUP(E1805,Store_VAM!B2:H273,{5}, FALSE),VLOOKUP(E1805,Store_SRP!B2:H110,{5}, FALSE)), VLOOKUP(E1805,Store_Showcase!B2:H144,{5}, FALSE))</f>
      </c>
      <c r="AG1805">
        <f>IF(IFERROR(VLOOKUP(E1805,Store_Showcase!B2:H144,{6}, FALSE), TRUE)=TRUE, IF(IFERROR(VLOOKUP(E1805,Store_SRP!B2:H110,{6}, FALSE), TRUE)=TRUE,VLOOKUP(E1805,Store_VAM!B2:H273,{6}, FALSE),VLOOKUP(E1805,Store_SRP!B2:H110,{6}, FALSE)), VLOOKUP(E1805,Store_Showcase!B2:H144,{6}, FALSE))</f>
      </c>
      <c r="AH1805">
        <f>VLOOKUP(G1805,Sku_Consolidated!A2:R957,18,FALSE)</f>
      </c>
      <c r="AI1805">
        <f>VLOOKUP(G1805,Sku_Consolidated!A2:S957,19,FALSE)</f>
      </c>
      <c r="AJ1805">
        <f>VLOOKUP(G1805,Sku_Consolidated!A2:T957,20,FALSE)</f>
      </c>
    </row>
    <row r="1806" spans="1:36" x14ac:dyDescent="0.25">
      <c r="A1806">
        <v>2024</v>
      </c>
      <c r="B1806" t="s">
        <v>31</v>
      </c>
      <c r="C1806" t="s">
        <v>32</v>
      </c>
      <c r="D1806" t="s">
        <v>33</v>
      </c>
      <c r="E1806">
        <v>613</v>
      </c>
      <c r="F1806">
        <f>IF(IFERROR(VLOOKUP(E1806,Store_Showcase!B2:H144,{2}, FALSE), TRUE)=TRUE, IF(IFERROR(VLOOKUP(E1806,Store_SRP!B2:H110,{2}, FALSE), TRUE)=TRUE,VLOOKUP(E1806,Store_VAM!B2:H273,{2}, FALSE),VLOOKUP(E1806,Store_SRP!B2:H110,{2}, FALSE)), VLOOKUP(E1806,Store_Showcase!B2:H144,{2}, FALSE))</f>
      </c>
      <c r="G1806">
        <v>671790</v>
      </c>
      <c r="H1806" t="s">
        <v>2664</v>
      </c>
      <c r="I1806" s="8" t="s">
        <v>39</v>
      </c>
      <c r="J1806" t="s">
        <v>493</v>
      </c>
      <c r="K1806" s="8">
        <f>IF(J1806="PCK", I1806, 0)</f>
      </c>
      <c r="L1806" s="8">
        <f>IF(J1806="KLS", I1806, IF(J1806="PCK", I1806*VLOOKUP(G1806,Sku_Consolidated!A2:U957,21, FALSE),I1806*VLOOKUP(G1806,Sku_Consolidated!A2:U957,21, FALSE)))</f>
      </c>
      <c r="M1806" s="8">
        <f>IF(J1806="PCS", I1806, 0)</f>
      </c>
      <c r="N1806" s="8" t="s">
        <v>39</v>
      </c>
      <c r="O1806" s="8">
        <f>N1806 * VLOOKUP(E1806&amp;VLOOKUP(G1806,Sku_Consolidated!A2:Q957,17,FALSE),Sku_CommRate!A2:E1002, 5, FALSE)</f>
      </c>
      <c r="P1806" s="8">
        <f>N1806 - O1806</f>
      </c>
      <c r="Q1806">
        <f>VLOOKUP(G1806,Sku_Consolidated!A2:G957,7, FALSE)</f>
      </c>
      <c r="R1806">
        <f>IF(IFERROR(VLOOKUP(E1806,Store_Showcase!B2:H144,7, FALSE), TRUE)=TRUE, IF(IFERROR(VLOOKUP(E1806,Store_SRP!B2:H110,7, FALSE), TRUE)=TRUE,VLOOKUP(E1806,Store_VAM!B2:H273,7, FALSE),VLOOKUP(E1806,Store_SRP!B2:H110,7, FALSE)), VLOOKUP(E1806,Store_Showcase!B2:H144,7, FALSE))</f>
      </c>
      <c r="S1806">
        <f>IF(IFERROR(VLOOKUP(E1806,Store_Showcase!B2:I144,8, FALSE), TRUE)=TRUE, IF(IFERROR(VLOOKUP(E1806,Store_SRP!B2:I110,8, FALSE), TRUE)=TRUE,VLOOKUP(E1806,Store_VAM!B2:I273,8, FALSE),VLOOKUP(E1806,Store_SRP!B2:I110,8, FALSE)), VLOOKUP(E1806,Store_Showcase!B2:I144,8, FALSE))</f>
      </c>
      <c r="T1806">
        <f>VLOOKUP(G1806,Sku_Consolidated!A2:R957,18,FALSE)</f>
      </c>
      <c r="U1806">
        <v>2100006717907</v>
      </c>
      <c r="V1806">
        <f>IF(VLOOKUP(G1806,Sku_Consolidated!A2:S957,19,FALSE)="SHOWCASE", VLOOKUP(E1806,Store_Showcase!B2:L144,11, FALSE), IF(VLOOKUP(G1806,Sku_Consolidated!A2:S957,19,FALSE)="VAM",VLOOKUP(E1806,Store_VAM!B2:L273,11, FALSE),VLOOKUP(E1806,Store_SRP!B2:L110,11, FALSE)))</f>
      </c>
      <c r="W1806">
        <f>VLOOKUP(G1806,Sku_Consolidated!A2:W957,11,FALSE)</f>
      </c>
      <c r="X1806">
        <f>VLOOKUP(G1806,Sku_Consolidated!A2:H957,8,FALSE)</f>
      </c>
      <c r="Y1806">
        <f>VLOOKUP(G1806,Sku_Consolidated!A2:I957,9,FALSE)</f>
      </c>
      <c r="Z1806" t="s">
        <v>38</v>
      </c>
      <c r="AA1806">
        <f>VLOOKUP(G1806,Sku_Consolidated!A2:E957,5,FALSE)</f>
      </c>
      <c r="AB1806">
        <f>IF(VLOOKUP(G1806,Sku_Consolidated!A2:S957,19,FALSE)="SHOWCASE", VLOOKUP(E1806,Store_Showcase!B2:N144,13, FALSE), IF(VLOOKUP(G1806,Sku_Consolidated!A2:S957,19,FALSE)="VAM",VLOOKUP(E1806,Store_VAM!B2:N273,13, FALSE),VLOOKUP(E1806,Store_SRP!B2:N110,13, FALSE)))</f>
      </c>
      <c r="AC1806">
        <f>IF(IFERROR(AB1806,TRUE)=TRUE, "-","OK")</f>
      </c>
      <c r="AD1806" s="8" t="s">
        <v>39</v>
      </c>
      <c r="AE1806" s="8" t="s">
        <v>39</v>
      </c>
      <c r="AF1806">
        <f>IF(IFERROR(VLOOKUP(E1806,Store_Showcase!B2:H144,{5}, FALSE), TRUE)=TRUE, IF(IFERROR(VLOOKUP(E1806,Store_SRP!B2:H110,{5}, FALSE), TRUE)=TRUE,VLOOKUP(E1806,Store_VAM!B2:H273,{5}, FALSE),VLOOKUP(E1806,Store_SRP!B2:H110,{5}, FALSE)), VLOOKUP(E1806,Store_Showcase!B2:H144,{5}, FALSE))</f>
      </c>
      <c r="AG1806">
        <f>IF(IFERROR(VLOOKUP(E1806,Store_Showcase!B2:H144,{6}, FALSE), TRUE)=TRUE, IF(IFERROR(VLOOKUP(E1806,Store_SRP!B2:H110,{6}, FALSE), TRUE)=TRUE,VLOOKUP(E1806,Store_VAM!B2:H273,{6}, FALSE),VLOOKUP(E1806,Store_SRP!B2:H110,{6}, FALSE)), VLOOKUP(E1806,Store_Showcase!B2:H144,{6}, FALSE))</f>
      </c>
      <c r="AH1806">
        <f>VLOOKUP(G1806,Sku_Consolidated!A2:R957,18,FALSE)</f>
      </c>
      <c r="AI1806">
        <f>VLOOKUP(G1806,Sku_Consolidated!A2:S957,19,FALSE)</f>
      </c>
      <c r="AJ1806">
        <f>VLOOKUP(G1806,Sku_Consolidated!A2:T957,20,FALSE)</f>
      </c>
    </row>
    <row r="1807" spans="1:36" x14ac:dyDescent="0.25">
      <c r="A1807">
        <v>2024</v>
      </c>
      <c r="B1807" t="s">
        <v>31</v>
      </c>
      <c r="C1807" t="s">
        <v>32</v>
      </c>
      <c r="D1807" t="s">
        <v>33</v>
      </c>
      <c r="E1807">
        <v>202</v>
      </c>
      <c r="F1807">
        <f>IF(IFERROR(VLOOKUP(E1807,Store_Showcase!B2:H144,{2}, FALSE), TRUE)=TRUE, IF(IFERROR(VLOOKUP(E1807,Store_SRP!B2:H110,{2}, FALSE), TRUE)=TRUE,VLOOKUP(E1807,Store_VAM!B2:H273,{2}, FALSE),VLOOKUP(E1807,Store_SRP!B2:H110,{2}, FALSE)), VLOOKUP(E1807,Store_Showcase!B2:H144,{2}, FALSE))</f>
      </c>
      <c r="G1807">
        <v>687767</v>
      </c>
      <c r="H1807" t="s">
        <v>1118</v>
      </c>
      <c r="I1807" s="8" t="s">
        <v>39</v>
      </c>
      <c r="J1807" t="s">
        <v>493</v>
      </c>
      <c r="K1807" s="8">
        <f>IF(J1807="PCK", I1807, 0)</f>
      </c>
      <c r="L1807" s="8">
        <f>IF(J1807="KLS", I1807, IF(J1807="PCK", I1807*VLOOKUP(G1807,Sku_Consolidated!A2:U957,21, FALSE),I1807*VLOOKUP(G1807,Sku_Consolidated!A2:U957,21, FALSE)))</f>
      </c>
      <c r="M1807" s="8">
        <f>IF(J1807="PCS", I1807, 0)</f>
      </c>
      <c r="N1807" s="8" t="s">
        <v>39</v>
      </c>
      <c r="O1807" s="8">
        <f>N1807 * VLOOKUP(E1807&amp;VLOOKUP(G1807,Sku_Consolidated!A2:Q957,17,FALSE),Sku_CommRate!A2:E1002, 5, FALSE)</f>
      </c>
      <c r="P1807" s="8">
        <f>N1807 - O1807</f>
      </c>
      <c r="Q1807">
        <f>VLOOKUP(G1807,Sku_Consolidated!A2:G957,7, FALSE)</f>
      </c>
      <c r="R1807">
        <f>IF(IFERROR(VLOOKUP(E1807,Store_Showcase!B2:H144,7, FALSE), TRUE)=TRUE, IF(IFERROR(VLOOKUP(E1807,Store_SRP!B2:H110,7, FALSE), TRUE)=TRUE,VLOOKUP(E1807,Store_VAM!B2:H273,7, FALSE),VLOOKUP(E1807,Store_SRP!B2:H110,7, FALSE)), VLOOKUP(E1807,Store_Showcase!B2:H144,7, FALSE))</f>
      </c>
      <c r="S1807">
        <f>IF(IFERROR(VLOOKUP(E1807,Store_Showcase!B2:I144,8, FALSE), TRUE)=TRUE, IF(IFERROR(VLOOKUP(E1807,Store_SRP!B2:I110,8, FALSE), TRUE)=TRUE,VLOOKUP(E1807,Store_VAM!B2:I273,8, FALSE),VLOOKUP(E1807,Store_SRP!B2:I110,8, FALSE)), VLOOKUP(E1807,Store_Showcase!B2:I144,8, FALSE))</f>
      </c>
      <c r="T1807">
        <f>VLOOKUP(G1807,Sku_Consolidated!A2:R957,18,FALSE)</f>
      </c>
      <c r="U1807">
        <v>4806532531557</v>
      </c>
      <c r="V1807">
        <f>IF(VLOOKUP(G1807,Sku_Consolidated!A2:S957,19,FALSE)="SHOWCASE", VLOOKUP(E1807,Store_Showcase!B2:L144,11, FALSE), IF(VLOOKUP(G1807,Sku_Consolidated!A2:S957,19,FALSE)="VAM",VLOOKUP(E1807,Store_VAM!B2:L273,11, FALSE),VLOOKUP(E1807,Store_SRP!B2:L110,11, FALSE)))</f>
      </c>
      <c r="W1807">
        <f>VLOOKUP(G1807,Sku_Consolidated!A2:W957,11,FALSE)</f>
      </c>
      <c r="X1807">
        <f>VLOOKUP(G1807,Sku_Consolidated!A2:H957,8,FALSE)</f>
      </c>
      <c r="Y1807">
        <f>VLOOKUP(G1807,Sku_Consolidated!A2:I957,9,FALSE)</f>
      </c>
      <c r="Z1807" t="s">
        <v>38</v>
      </c>
      <c r="AA1807">
        <f>VLOOKUP(G1807,Sku_Consolidated!A2:E957,5,FALSE)</f>
      </c>
      <c r="AB1807">
        <f>IF(VLOOKUP(G1807,Sku_Consolidated!A2:S957,19,FALSE)="SHOWCASE", VLOOKUP(E1807,Store_Showcase!B2:N144,13, FALSE), IF(VLOOKUP(G1807,Sku_Consolidated!A2:S957,19,FALSE)="VAM",VLOOKUP(E1807,Store_VAM!B2:N273,13, FALSE),VLOOKUP(E1807,Store_SRP!B2:N110,13, FALSE)))</f>
      </c>
      <c r="AC1807">
        <f>IF(IFERROR(AB1807,TRUE)=TRUE, "-","OK")</f>
      </c>
      <c r="AD1807" s="8" t="s">
        <v>39</v>
      </c>
      <c r="AE1807" s="8" t="s">
        <v>39</v>
      </c>
      <c r="AF1807">
        <f>IF(IFERROR(VLOOKUP(E1807,Store_Showcase!B2:H144,{5}, FALSE), TRUE)=TRUE, IF(IFERROR(VLOOKUP(E1807,Store_SRP!B2:H110,{5}, FALSE), TRUE)=TRUE,VLOOKUP(E1807,Store_VAM!B2:H273,{5}, FALSE),VLOOKUP(E1807,Store_SRP!B2:H110,{5}, FALSE)), VLOOKUP(E1807,Store_Showcase!B2:H144,{5}, FALSE))</f>
      </c>
      <c r="AG1807">
        <f>IF(IFERROR(VLOOKUP(E1807,Store_Showcase!B2:H144,{6}, FALSE), TRUE)=TRUE, IF(IFERROR(VLOOKUP(E1807,Store_SRP!B2:H110,{6}, FALSE), TRUE)=TRUE,VLOOKUP(E1807,Store_VAM!B2:H273,{6}, FALSE),VLOOKUP(E1807,Store_SRP!B2:H110,{6}, FALSE)), VLOOKUP(E1807,Store_Showcase!B2:H144,{6}, FALSE))</f>
      </c>
      <c r="AH1807">
        <f>VLOOKUP(G1807,Sku_Consolidated!A2:R957,18,FALSE)</f>
      </c>
      <c r="AI1807">
        <f>VLOOKUP(G1807,Sku_Consolidated!A2:S957,19,FALSE)</f>
      </c>
      <c r="AJ1807">
        <f>VLOOKUP(G1807,Sku_Consolidated!A2:T957,20,FALSE)</f>
      </c>
    </row>
    <row r="1808" spans="1:36" x14ac:dyDescent="0.25">
      <c r="A1808">
        <v>2024</v>
      </c>
      <c r="B1808" t="s">
        <v>31</v>
      </c>
      <c r="C1808" t="s">
        <v>32</v>
      </c>
      <c r="D1808" t="s">
        <v>33</v>
      </c>
      <c r="E1808">
        <v>733</v>
      </c>
      <c r="F1808">
        <f>IF(IFERROR(VLOOKUP(E1808,Store_Showcase!B2:H144,{2}, FALSE), TRUE)=TRUE, IF(IFERROR(VLOOKUP(E1808,Store_SRP!B2:H110,{2}, FALSE), TRUE)=TRUE,VLOOKUP(E1808,Store_VAM!B2:H273,{2}, FALSE),VLOOKUP(E1808,Store_SRP!B2:H110,{2}, FALSE)), VLOOKUP(E1808,Store_Showcase!B2:H144,{2}, FALSE))</f>
      </c>
      <c r="G1808">
        <v>662375</v>
      </c>
      <c r="H1808" t="s">
        <v>1376</v>
      </c>
      <c r="I1808" s="8" t="s">
        <v>39</v>
      </c>
      <c r="J1808" t="s">
        <v>493</v>
      </c>
      <c r="K1808" s="8">
        <f>IF(J1808="PCK", I1808, 0)</f>
      </c>
      <c r="L1808" s="8">
        <f>IF(J1808="KLS", I1808, IF(J1808="PCK", I1808*VLOOKUP(G1808,Sku_Consolidated!A2:U957,21, FALSE),I1808*VLOOKUP(G1808,Sku_Consolidated!A2:U957,21, FALSE)))</f>
      </c>
      <c r="M1808" s="8">
        <f>IF(J1808="PCS", I1808, 0)</f>
      </c>
      <c r="N1808" s="8" t="s">
        <v>39</v>
      </c>
      <c r="O1808" s="8">
        <f>N1808 * VLOOKUP(E1808&amp;VLOOKUP(G1808,Sku_Consolidated!A2:Q957,17,FALSE),Sku_CommRate!A2:E1002, 5, FALSE)</f>
      </c>
      <c r="P1808" s="8">
        <f>N1808 - O1808</f>
      </c>
      <c r="Q1808">
        <f>VLOOKUP(G1808,Sku_Consolidated!A2:G957,7, FALSE)</f>
      </c>
      <c r="R1808">
        <f>IF(IFERROR(VLOOKUP(E1808,Store_Showcase!B2:H144,7, FALSE), TRUE)=TRUE, IF(IFERROR(VLOOKUP(E1808,Store_SRP!B2:H110,7, FALSE), TRUE)=TRUE,VLOOKUP(E1808,Store_VAM!B2:H273,7, FALSE),VLOOKUP(E1808,Store_SRP!B2:H110,7, FALSE)), VLOOKUP(E1808,Store_Showcase!B2:H144,7, FALSE))</f>
      </c>
      <c r="S1808">
        <f>IF(IFERROR(VLOOKUP(E1808,Store_Showcase!B2:I144,8, FALSE), TRUE)=TRUE, IF(IFERROR(VLOOKUP(E1808,Store_SRP!B2:I110,8, FALSE), TRUE)=TRUE,VLOOKUP(E1808,Store_VAM!B2:I273,8, FALSE),VLOOKUP(E1808,Store_SRP!B2:I110,8, FALSE)), VLOOKUP(E1808,Store_Showcase!B2:I144,8, FALSE))</f>
      </c>
      <c r="T1808">
        <f>VLOOKUP(G1808,Sku_Consolidated!A2:R957,18,FALSE)</f>
      </c>
      <c r="U1808">
        <v>4806532531601</v>
      </c>
      <c r="V1808">
        <f>IF(VLOOKUP(G1808,Sku_Consolidated!A2:S957,19,FALSE)="SHOWCASE", VLOOKUP(E1808,Store_Showcase!B2:L144,11, FALSE), IF(VLOOKUP(G1808,Sku_Consolidated!A2:S957,19,FALSE)="VAM",VLOOKUP(E1808,Store_VAM!B2:L273,11, FALSE),VLOOKUP(E1808,Store_SRP!B2:L110,11, FALSE)))</f>
      </c>
      <c r="W1808">
        <f>VLOOKUP(G1808,Sku_Consolidated!A2:W957,11,FALSE)</f>
      </c>
      <c r="X1808">
        <f>VLOOKUP(G1808,Sku_Consolidated!A2:H957,8,FALSE)</f>
      </c>
      <c r="Y1808">
        <f>VLOOKUP(G1808,Sku_Consolidated!A2:I957,9,FALSE)</f>
      </c>
      <c r="Z1808" t="s">
        <v>38</v>
      </c>
      <c r="AA1808">
        <f>VLOOKUP(G1808,Sku_Consolidated!A2:E957,5,FALSE)</f>
      </c>
      <c r="AB1808">
        <f>IF(VLOOKUP(G1808,Sku_Consolidated!A2:S957,19,FALSE)="SHOWCASE", VLOOKUP(E1808,Store_Showcase!B2:N144,13, FALSE), IF(VLOOKUP(G1808,Sku_Consolidated!A2:S957,19,FALSE)="VAM",VLOOKUP(E1808,Store_VAM!B2:N273,13, FALSE),VLOOKUP(E1808,Store_SRP!B2:N110,13, FALSE)))</f>
      </c>
      <c r="AC1808">
        <f>IF(IFERROR(AB1808,TRUE)=TRUE, "-","OK")</f>
      </c>
      <c r="AD1808" s="8" t="s">
        <v>39</v>
      </c>
      <c r="AE1808" s="8" t="s">
        <v>39</v>
      </c>
      <c r="AF1808">
        <f>IF(IFERROR(VLOOKUP(E1808,Store_Showcase!B2:H144,{5}, FALSE), TRUE)=TRUE, IF(IFERROR(VLOOKUP(E1808,Store_SRP!B2:H110,{5}, FALSE), TRUE)=TRUE,VLOOKUP(E1808,Store_VAM!B2:H273,{5}, FALSE),VLOOKUP(E1808,Store_SRP!B2:H110,{5}, FALSE)), VLOOKUP(E1808,Store_Showcase!B2:H144,{5}, FALSE))</f>
      </c>
      <c r="AG1808">
        <f>IF(IFERROR(VLOOKUP(E1808,Store_Showcase!B2:H144,{6}, FALSE), TRUE)=TRUE, IF(IFERROR(VLOOKUP(E1808,Store_SRP!B2:H110,{6}, FALSE), TRUE)=TRUE,VLOOKUP(E1808,Store_VAM!B2:H273,{6}, FALSE),VLOOKUP(E1808,Store_SRP!B2:H110,{6}, FALSE)), VLOOKUP(E1808,Store_Showcase!B2:H144,{6}, FALSE))</f>
      </c>
      <c r="AH1808">
        <f>VLOOKUP(G1808,Sku_Consolidated!A2:R957,18,FALSE)</f>
      </c>
      <c r="AI1808">
        <f>VLOOKUP(G1808,Sku_Consolidated!A2:S957,19,FALSE)</f>
      </c>
      <c r="AJ1808">
        <f>VLOOKUP(G1808,Sku_Consolidated!A2:T957,20,FALSE)</f>
      </c>
    </row>
    <row r="1809" spans="1:36" x14ac:dyDescent="0.25">
      <c r="A1809">
        <v>2024</v>
      </c>
      <c r="B1809" t="s">
        <v>31</v>
      </c>
      <c r="C1809" t="s">
        <v>32</v>
      </c>
      <c r="D1809" t="s">
        <v>33</v>
      </c>
      <c r="E1809">
        <v>495</v>
      </c>
      <c r="F1809">
        <f>IF(IFERROR(VLOOKUP(E1809,Store_Showcase!B2:H144,{2}, FALSE), TRUE)=TRUE, IF(IFERROR(VLOOKUP(E1809,Store_SRP!B2:H110,{2}, FALSE), TRUE)=TRUE,VLOOKUP(E1809,Store_VAM!B2:H273,{2}, FALSE),VLOOKUP(E1809,Store_SRP!B2:H110,{2}, FALSE)), VLOOKUP(E1809,Store_Showcase!B2:H144,{2}, FALSE))</f>
      </c>
      <c r="G1809">
        <v>655708</v>
      </c>
      <c r="H1809" t="s">
        <v>481</v>
      </c>
      <c r="I1809" s="8" t="s">
        <v>39</v>
      </c>
      <c r="J1809" t="s">
        <v>36</v>
      </c>
      <c r="K1809" s="8">
        <f>IF(J1809="PCK", I1809, 0)</f>
      </c>
      <c r="L1809" s="8">
        <f>IF(J1809="KLS", I1809, IF(J1809="PCK", I1809*VLOOKUP(G1809,Sku_Consolidated!A2:U957,21, FALSE),I1809*VLOOKUP(G1809,Sku_Consolidated!A2:U957,21, FALSE)))</f>
      </c>
      <c r="M1809" s="8">
        <f>IF(J1809="PCS", I1809, 0)</f>
      </c>
      <c r="N1809" s="8" t="s">
        <v>39</v>
      </c>
      <c r="O1809" s="8">
        <f>N1809 * VLOOKUP(E1809&amp;VLOOKUP(G1809,Sku_Consolidated!A2:Q957,17,FALSE),Sku_CommRate!A2:E1002, 5, FALSE)</f>
      </c>
      <c r="P1809" s="8">
        <f>N1809 - O1809</f>
      </c>
      <c r="Q1809">
        <f>VLOOKUP(G1809,Sku_Consolidated!A2:G957,7, FALSE)</f>
      </c>
      <c r="R1809">
        <f>IF(IFERROR(VLOOKUP(E1809,Store_Showcase!B2:H144,7, FALSE), TRUE)=TRUE, IF(IFERROR(VLOOKUP(E1809,Store_SRP!B2:H110,7, FALSE), TRUE)=TRUE,VLOOKUP(E1809,Store_VAM!B2:H273,7, FALSE),VLOOKUP(E1809,Store_SRP!B2:H110,7, FALSE)), VLOOKUP(E1809,Store_Showcase!B2:H144,7, FALSE))</f>
      </c>
      <c r="S1809">
        <f>IF(IFERROR(VLOOKUP(E1809,Store_Showcase!B2:I144,8, FALSE), TRUE)=TRUE, IF(IFERROR(VLOOKUP(E1809,Store_SRP!B2:I110,8, FALSE), TRUE)=TRUE,VLOOKUP(E1809,Store_VAM!B2:I273,8, FALSE),VLOOKUP(E1809,Store_SRP!B2:I110,8, FALSE)), VLOOKUP(E1809,Store_Showcase!B2:I144,8, FALSE))</f>
      </c>
      <c r="T1809">
        <f>VLOOKUP(G1809,Sku_Consolidated!A2:R957,18,FALSE)</f>
      </c>
      <c r="U1809">
        <v>6436</v>
      </c>
      <c r="V1809">
        <f>IF(VLOOKUP(G1809,Sku_Consolidated!A2:S957,19,FALSE)="SHOWCASE", VLOOKUP(E1809,Store_Showcase!B2:L144,11, FALSE), IF(VLOOKUP(G1809,Sku_Consolidated!A2:S957,19,FALSE)="VAM",VLOOKUP(E1809,Store_VAM!B2:L273,11, FALSE),VLOOKUP(E1809,Store_SRP!B2:L110,11, FALSE)))</f>
      </c>
      <c r="W1809">
        <f>VLOOKUP(G1809,Sku_Consolidated!A2:W957,11,FALSE)</f>
      </c>
      <c r="X1809">
        <f>VLOOKUP(G1809,Sku_Consolidated!A2:H957,8,FALSE)</f>
      </c>
      <c r="Y1809">
        <f>VLOOKUP(G1809,Sku_Consolidated!A2:I957,9,FALSE)</f>
      </c>
      <c r="Z1809" t="s">
        <v>38</v>
      </c>
      <c r="AA1809">
        <f>VLOOKUP(G1809,Sku_Consolidated!A2:E957,5,FALSE)</f>
      </c>
      <c r="AB1809">
        <f>IF(VLOOKUP(G1809,Sku_Consolidated!A2:S957,19,FALSE)="SHOWCASE", VLOOKUP(E1809,Store_Showcase!B2:N144,13, FALSE), IF(VLOOKUP(G1809,Sku_Consolidated!A2:S957,19,FALSE)="VAM",VLOOKUP(E1809,Store_VAM!B2:N273,13, FALSE),VLOOKUP(E1809,Store_SRP!B2:N110,13, FALSE)))</f>
      </c>
      <c r="AC1809">
        <f>IF(IFERROR(AB1809,TRUE)=TRUE, "-","OK")</f>
      </c>
      <c r="AD1809" s="8" t="s">
        <v>39</v>
      </c>
      <c r="AE1809" s="8" t="s">
        <v>39</v>
      </c>
      <c r="AF1809">
        <f>IF(IFERROR(VLOOKUP(E1809,Store_Showcase!B2:H144,{5}, FALSE), TRUE)=TRUE, IF(IFERROR(VLOOKUP(E1809,Store_SRP!B2:H110,{5}, FALSE), TRUE)=TRUE,VLOOKUP(E1809,Store_VAM!B2:H273,{5}, FALSE),VLOOKUP(E1809,Store_SRP!B2:H110,{5}, FALSE)), VLOOKUP(E1809,Store_Showcase!B2:H144,{5}, FALSE))</f>
      </c>
      <c r="AG1809">
        <f>IF(IFERROR(VLOOKUP(E1809,Store_Showcase!B2:H144,{6}, FALSE), TRUE)=TRUE, IF(IFERROR(VLOOKUP(E1809,Store_SRP!B2:H110,{6}, FALSE), TRUE)=TRUE,VLOOKUP(E1809,Store_VAM!B2:H273,{6}, FALSE),VLOOKUP(E1809,Store_SRP!B2:H110,{6}, FALSE)), VLOOKUP(E1809,Store_Showcase!B2:H144,{6}, FALSE))</f>
      </c>
      <c r="AH1809">
        <f>VLOOKUP(G1809,Sku_Consolidated!A2:R957,18,FALSE)</f>
      </c>
      <c r="AI1809">
        <f>VLOOKUP(G1809,Sku_Consolidated!A2:S957,19,FALSE)</f>
      </c>
      <c r="AJ1809">
        <f>VLOOKUP(G1809,Sku_Consolidated!A2:T957,20,FALSE)</f>
      </c>
    </row>
    <row r="1810" spans="1:36" x14ac:dyDescent="0.25">
      <c r="A1810">
        <v>2024</v>
      </c>
      <c r="B1810" t="s">
        <v>31</v>
      </c>
      <c r="C1810" t="s">
        <v>32</v>
      </c>
      <c r="D1810" t="s">
        <v>33</v>
      </c>
      <c r="E1810">
        <v>469</v>
      </c>
      <c r="F1810">
        <f>IF(IFERROR(VLOOKUP(E1810,Store_Showcase!B2:H144,{2}, FALSE), TRUE)=TRUE, IF(IFERROR(VLOOKUP(E1810,Store_SRP!B2:H110,{2}, FALSE), TRUE)=TRUE,VLOOKUP(E1810,Store_VAM!B2:H273,{2}, FALSE),VLOOKUP(E1810,Store_SRP!B2:H110,{2}, FALSE)), VLOOKUP(E1810,Store_Showcase!B2:H144,{2}, FALSE))</f>
      </c>
      <c r="G1810">
        <v>657360</v>
      </c>
      <c r="H1810" t="s">
        <v>3332</v>
      </c>
      <c r="I1810" s="8" t="s">
        <v>39</v>
      </c>
      <c r="J1810" t="s">
        <v>12</v>
      </c>
      <c r="K1810" s="8">
        <f>IF(J1810="PCK", I1810, 0)</f>
      </c>
      <c r="L1810" s="8">
        <f>IF(J1810="KLS", I1810, IF(J1810="PCK", I1810*VLOOKUP(G1810,Sku_Consolidated!A2:U957,21, FALSE),I1810*VLOOKUP(G1810,Sku_Consolidated!A2:U957,21, FALSE)))</f>
      </c>
      <c r="M1810" s="8">
        <f>IF(J1810="PCS", I1810, 0)</f>
      </c>
      <c r="N1810" s="8" t="s">
        <v>39</v>
      </c>
      <c r="O1810" s="8">
        <f>N1810 * VLOOKUP(E1810&amp;VLOOKUP(G1810,Sku_Consolidated!A2:Q957,17,FALSE),Sku_CommRate!A2:E1002, 5, FALSE)</f>
      </c>
      <c r="P1810" s="8">
        <f>N1810 - O1810</f>
      </c>
      <c r="Q1810">
        <f>VLOOKUP(G1810,Sku_Consolidated!A2:G957,7, FALSE)</f>
      </c>
      <c r="R1810">
        <f>IF(IFERROR(VLOOKUP(E1810,Store_Showcase!B2:H144,7, FALSE), TRUE)=TRUE, IF(IFERROR(VLOOKUP(E1810,Store_SRP!B2:H110,7, FALSE), TRUE)=TRUE,VLOOKUP(E1810,Store_VAM!B2:H273,7, FALSE),VLOOKUP(E1810,Store_SRP!B2:H110,7, FALSE)), VLOOKUP(E1810,Store_Showcase!B2:H144,7, FALSE))</f>
      </c>
      <c r="S1810">
        <f>IF(IFERROR(VLOOKUP(E1810,Store_Showcase!B2:I144,8, FALSE), TRUE)=TRUE, IF(IFERROR(VLOOKUP(E1810,Store_SRP!B2:I110,8, FALSE), TRUE)=TRUE,VLOOKUP(E1810,Store_VAM!B2:I273,8, FALSE),VLOOKUP(E1810,Store_SRP!B2:I110,8, FALSE)), VLOOKUP(E1810,Store_Showcase!B2:I144,8, FALSE))</f>
      </c>
      <c r="T1810">
        <f>VLOOKUP(G1810,Sku_Consolidated!A2:R957,18,FALSE)</f>
      </c>
      <c r="U1810">
        <v>4806532530284</v>
      </c>
      <c r="V1810">
        <f>IF(VLOOKUP(G1810,Sku_Consolidated!A2:S957,19,FALSE)="SHOWCASE", VLOOKUP(E1810,Store_Showcase!B2:L144,11, FALSE), IF(VLOOKUP(G1810,Sku_Consolidated!A2:S957,19,FALSE)="VAM",VLOOKUP(E1810,Store_VAM!B2:L273,11, FALSE),VLOOKUP(E1810,Store_SRP!B2:L110,11, FALSE)))</f>
      </c>
      <c r="W1810">
        <f>VLOOKUP(G1810,Sku_Consolidated!A2:W957,11,FALSE)</f>
      </c>
      <c r="X1810">
        <f>VLOOKUP(G1810,Sku_Consolidated!A2:H957,8,FALSE)</f>
      </c>
      <c r="Y1810">
        <f>VLOOKUP(G1810,Sku_Consolidated!A2:I957,9,FALSE)</f>
      </c>
      <c r="Z1810" t="s">
        <v>38</v>
      </c>
      <c r="AA1810">
        <f>VLOOKUP(G1810,Sku_Consolidated!A2:E957,5,FALSE)</f>
      </c>
      <c r="AB1810">
        <f>IF(VLOOKUP(G1810,Sku_Consolidated!A2:S957,19,FALSE)="SHOWCASE", VLOOKUP(E1810,Store_Showcase!B2:N144,13, FALSE), IF(VLOOKUP(G1810,Sku_Consolidated!A2:S957,19,FALSE)="VAM",VLOOKUP(E1810,Store_VAM!B2:N273,13, FALSE),VLOOKUP(E1810,Store_SRP!B2:N110,13, FALSE)))</f>
      </c>
      <c r="AC1810">
        <f>IF(IFERROR(AB1810,TRUE)=TRUE, "-","OK")</f>
      </c>
      <c r="AD1810" s="8" t="s">
        <v>39</v>
      </c>
      <c r="AE1810" s="8" t="s">
        <v>39</v>
      </c>
      <c r="AF1810">
        <f>IF(IFERROR(VLOOKUP(E1810,Store_Showcase!B2:H144,{5}, FALSE), TRUE)=TRUE, IF(IFERROR(VLOOKUP(E1810,Store_SRP!B2:H110,{5}, FALSE), TRUE)=TRUE,VLOOKUP(E1810,Store_VAM!B2:H273,{5}, FALSE),VLOOKUP(E1810,Store_SRP!B2:H110,{5}, FALSE)), VLOOKUP(E1810,Store_Showcase!B2:H144,{5}, FALSE))</f>
      </c>
      <c r="AG1810">
        <f>IF(IFERROR(VLOOKUP(E1810,Store_Showcase!B2:H144,{6}, FALSE), TRUE)=TRUE, IF(IFERROR(VLOOKUP(E1810,Store_SRP!B2:H110,{6}, FALSE), TRUE)=TRUE,VLOOKUP(E1810,Store_VAM!B2:H273,{6}, FALSE),VLOOKUP(E1810,Store_SRP!B2:H110,{6}, FALSE)), VLOOKUP(E1810,Store_Showcase!B2:H144,{6}, FALSE))</f>
      </c>
      <c r="AH1810">
        <f>VLOOKUP(G1810,Sku_Consolidated!A2:R957,18,FALSE)</f>
      </c>
      <c r="AI1810">
        <f>VLOOKUP(G1810,Sku_Consolidated!A2:S957,19,FALSE)</f>
      </c>
      <c r="AJ1810">
        <f>VLOOKUP(G1810,Sku_Consolidated!A2:T957,20,FALSE)</f>
      </c>
    </row>
    <row r="1811" spans="1:36" x14ac:dyDescent="0.25">
      <c r="A1811">
        <v>2024</v>
      </c>
      <c r="B1811" t="s">
        <v>31</v>
      </c>
      <c r="C1811" t="s">
        <v>32</v>
      </c>
      <c r="D1811" t="s">
        <v>33</v>
      </c>
      <c r="E1811">
        <v>802</v>
      </c>
      <c r="F1811">
        <f>IF(IFERROR(VLOOKUP(E1811,Store_Showcase!B2:H144,{2}, FALSE), TRUE)=TRUE, IF(IFERROR(VLOOKUP(E1811,Store_SRP!B2:H110,{2}, FALSE), TRUE)=TRUE,VLOOKUP(E1811,Store_VAM!B2:H273,{2}, FALSE),VLOOKUP(E1811,Store_SRP!B2:H110,{2}, FALSE)), VLOOKUP(E1811,Store_Showcase!B2:H144,{2}, FALSE))</f>
      </c>
      <c r="G1811">
        <v>662375</v>
      </c>
      <c r="H1811" t="s">
        <v>1376</v>
      </c>
      <c r="I1811" s="8" t="s">
        <v>39</v>
      </c>
      <c r="J1811" t="s">
        <v>493</v>
      </c>
      <c r="K1811" s="8">
        <f>IF(J1811="PCK", I1811, 0)</f>
      </c>
      <c r="L1811" s="8">
        <f>IF(J1811="KLS", I1811, IF(J1811="PCK", I1811*VLOOKUP(G1811,Sku_Consolidated!A2:U957,21, FALSE),I1811*VLOOKUP(G1811,Sku_Consolidated!A2:U957,21, FALSE)))</f>
      </c>
      <c r="M1811" s="8">
        <f>IF(J1811="PCS", I1811, 0)</f>
      </c>
      <c r="N1811" s="8" t="s">
        <v>39</v>
      </c>
      <c r="O1811" s="8">
        <f>N1811 * VLOOKUP(E1811&amp;VLOOKUP(G1811,Sku_Consolidated!A2:Q957,17,FALSE),Sku_CommRate!A2:E1002, 5, FALSE)</f>
      </c>
      <c r="P1811" s="8">
        <f>N1811 - O1811</f>
      </c>
      <c r="Q1811">
        <f>VLOOKUP(G1811,Sku_Consolidated!A2:G957,7, FALSE)</f>
      </c>
      <c r="R1811">
        <f>IF(IFERROR(VLOOKUP(E1811,Store_Showcase!B2:H144,7, FALSE), TRUE)=TRUE, IF(IFERROR(VLOOKUP(E1811,Store_SRP!B2:H110,7, FALSE), TRUE)=TRUE,VLOOKUP(E1811,Store_VAM!B2:H273,7, FALSE),VLOOKUP(E1811,Store_SRP!B2:H110,7, FALSE)), VLOOKUP(E1811,Store_Showcase!B2:H144,7, FALSE))</f>
      </c>
      <c r="S1811">
        <f>IF(IFERROR(VLOOKUP(E1811,Store_Showcase!B2:I144,8, FALSE), TRUE)=TRUE, IF(IFERROR(VLOOKUP(E1811,Store_SRP!B2:I110,8, FALSE), TRUE)=TRUE,VLOOKUP(E1811,Store_VAM!B2:I273,8, FALSE),VLOOKUP(E1811,Store_SRP!B2:I110,8, FALSE)), VLOOKUP(E1811,Store_Showcase!B2:I144,8, FALSE))</f>
      </c>
      <c r="T1811">
        <f>VLOOKUP(G1811,Sku_Consolidated!A2:R957,18,FALSE)</f>
      </c>
      <c r="U1811">
        <v>4806532531601</v>
      </c>
      <c r="V1811">
        <f>IF(VLOOKUP(G1811,Sku_Consolidated!A2:S957,19,FALSE)="SHOWCASE", VLOOKUP(E1811,Store_Showcase!B2:L144,11, FALSE), IF(VLOOKUP(G1811,Sku_Consolidated!A2:S957,19,FALSE)="VAM",VLOOKUP(E1811,Store_VAM!B2:L273,11, FALSE),VLOOKUP(E1811,Store_SRP!B2:L110,11, FALSE)))</f>
      </c>
      <c r="W1811">
        <f>VLOOKUP(G1811,Sku_Consolidated!A2:W957,11,FALSE)</f>
      </c>
      <c r="X1811">
        <f>VLOOKUP(G1811,Sku_Consolidated!A2:H957,8,FALSE)</f>
      </c>
      <c r="Y1811">
        <f>VLOOKUP(G1811,Sku_Consolidated!A2:I957,9,FALSE)</f>
      </c>
      <c r="Z1811" t="s">
        <v>38</v>
      </c>
      <c r="AA1811">
        <f>VLOOKUP(G1811,Sku_Consolidated!A2:E957,5,FALSE)</f>
      </c>
      <c r="AB1811">
        <f>IF(VLOOKUP(G1811,Sku_Consolidated!A2:S957,19,FALSE)="SHOWCASE", VLOOKUP(E1811,Store_Showcase!B2:N144,13, FALSE), IF(VLOOKUP(G1811,Sku_Consolidated!A2:S957,19,FALSE)="VAM",VLOOKUP(E1811,Store_VAM!B2:N273,13, FALSE),VLOOKUP(E1811,Store_SRP!B2:N110,13, FALSE)))</f>
      </c>
      <c r="AC1811">
        <f>IF(IFERROR(AB1811,TRUE)=TRUE, "-","OK")</f>
      </c>
      <c r="AD1811" s="8" t="s">
        <v>39</v>
      </c>
      <c r="AE1811" s="8" t="s">
        <v>39</v>
      </c>
      <c r="AF1811">
        <f>IF(IFERROR(VLOOKUP(E1811,Store_Showcase!B2:H144,{5}, FALSE), TRUE)=TRUE, IF(IFERROR(VLOOKUP(E1811,Store_SRP!B2:H110,{5}, FALSE), TRUE)=TRUE,VLOOKUP(E1811,Store_VAM!B2:H273,{5}, FALSE),VLOOKUP(E1811,Store_SRP!B2:H110,{5}, FALSE)), VLOOKUP(E1811,Store_Showcase!B2:H144,{5}, FALSE))</f>
      </c>
      <c r="AG1811">
        <f>IF(IFERROR(VLOOKUP(E1811,Store_Showcase!B2:H144,{6}, FALSE), TRUE)=TRUE, IF(IFERROR(VLOOKUP(E1811,Store_SRP!B2:H110,{6}, FALSE), TRUE)=TRUE,VLOOKUP(E1811,Store_VAM!B2:H273,{6}, FALSE),VLOOKUP(E1811,Store_SRP!B2:H110,{6}, FALSE)), VLOOKUP(E1811,Store_Showcase!B2:H144,{6}, FALSE))</f>
      </c>
      <c r="AH1811">
        <f>VLOOKUP(G1811,Sku_Consolidated!A2:R957,18,FALSE)</f>
      </c>
      <c r="AI1811">
        <f>VLOOKUP(G1811,Sku_Consolidated!A2:S957,19,FALSE)</f>
      </c>
      <c r="AJ1811">
        <f>VLOOKUP(G1811,Sku_Consolidated!A2:T957,20,FALSE)</f>
      </c>
    </row>
    <row r="1812" spans="1:36" x14ac:dyDescent="0.25">
      <c r="A1812">
        <v>2024</v>
      </c>
      <c r="B1812" t="s">
        <v>31</v>
      </c>
      <c r="C1812" t="s">
        <v>32</v>
      </c>
      <c r="D1812" t="s">
        <v>33</v>
      </c>
      <c r="E1812">
        <v>244</v>
      </c>
      <c r="F1812">
        <f>IF(IFERROR(VLOOKUP(E1812,Store_Showcase!B2:H144,{2}, FALSE), TRUE)=TRUE, IF(IFERROR(VLOOKUP(E1812,Store_SRP!B2:H110,{2}, FALSE), TRUE)=TRUE,VLOOKUP(E1812,Store_VAM!B2:H273,{2}, FALSE),VLOOKUP(E1812,Store_SRP!B2:H110,{2}, FALSE)), VLOOKUP(E1812,Store_Showcase!B2:H144,{2}, FALSE))</f>
      </c>
      <c r="G1812">
        <v>657353</v>
      </c>
      <c r="H1812" t="s">
        <v>779</v>
      </c>
      <c r="I1812" s="8" t="s">
        <v>39</v>
      </c>
      <c r="J1812" t="s">
        <v>12</v>
      </c>
      <c r="K1812" s="8">
        <f>IF(J1812="PCK", I1812, 0)</f>
      </c>
      <c r="L1812" s="8">
        <f>IF(J1812="KLS", I1812, IF(J1812="PCK", I1812*VLOOKUP(G1812,Sku_Consolidated!A2:U957,21, FALSE),I1812*VLOOKUP(G1812,Sku_Consolidated!A2:U957,21, FALSE)))</f>
      </c>
      <c r="M1812" s="8">
        <f>IF(J1812="PCS", I1812, 0)</f>
      </c>
      <c r="N1812" s="8" t="s">
        <v>39</v>
      </c>
      <c r="O1812" s="8">
        <f>N1812 * VLOOKUP(E1812&amp;VLOOKUP(G1812,Sku_Consolidated!A2:Q957,17,FALSE),Sku_CommRate!A2:E1002, 5, FALSE)</f>
      </c>
      <c r="P1812" s="8">
        <f>N1812 - O1812</f>
      </c>
      <c r="Q1812">
        <f>VLOOKUP(G1812,Sku_Consolidated!A2:G957,7, FALSE)</f>
      </c>
      <c r="R1812">
        <f>IF(IFERROR(VLOOKUP(E1812,Store_Showcase!B2:H144,7, FALSE), TRUE)=TRUE, IF(IFERROR(VLOOKUP(E1812,Store_SRP!B2:H110,7, FALSE), TRUE)=TRUE,VLOOKUP(E1812,Store_VAM!B2:H273,7, FALSE),VLOOKUP(E1812,Store_SRP!B2:H110,7, FALSE)), VLOOKUP(E1812,Store_Showcase!B2:H144,7, FALSE))</f>
      </c>
      <c r="S1812">
        <f>IF(IFERROR(VLOOKUP(E1812,Store_Showcase!B2:I144,8, FALSE), TRUE)=TRUE, IF(IFERROR(VLOOKUP(E1812,Store_SRP!B2:I110,8, FALSE), TRUE)=TRUE,VLOOKUP(E1812,Store_VAM!B2:I273,8, FALSE),VLOOKUP(E1812,Store_SRP!B2:I110,8, FALSE)), VLOOKUP(E1812,Store_Showcase!B2:I144,8, FALSE))</f>
      </c>
      <c r="T1812">
        <f>VLOOKUP(G1812,Sku_Consolidated!A2:R957,18,FALSE)</f>
      </c>
      <c r="U1812">
        <v>4806532531588</v>
      </c>
      <c r="V1812">
        <f>IF(VLOOKUP(G1812,Sku_Consolidated!A2:S957,19,FALSE)="SHOWCASE", VLOOKUP(E1812,Store_Showcase!B2:L144,11, FALSE), IF(VLOOKUP(G1812,Sku_Consolidated!A2:S957,19,FALSE)="VAM",VLOOKUP(E1812,Store_VAM!B2:L273,11, FALSE),VLOOKUP(E1812,Store_SRP!B2:L110,11, FALSE)))</f>
      </c>
      <c r="W1812">
        <f>VLOOKUP(G1812,Sku_Consolidated!A2:W957,11,FALSE)</f>
      </c>
      <c r="X1812">
        <f>VLOOKUP(G1812,Sku_Consolidated!A2:H957,8,FALSE)</f>
      </c>
      <c r="Y1812">
        <f>VLOOKUP(G1812,Sku_Consolidated!A2:I957,9,FALSE)</f>
      </c>
      <c r="Z1812" t="s">
        <v>38</v>
      </c>
      <c r="AA1812">
        <f>VLOOKUP(G1812,Sku_Consolidated!A2:E957,5,FALSE)</f>
      </c>
      <c r="AB1812">
        <f>IF(VLOOKUP(G1812,Sku_Consolidated!A2:S957,19,FALSE)="SHOWCASE", VLOOKUP(E1812,Store_Showcase!B2:N144,13, FALSE), IF(VLOOKUP(G1812,Sku_Consolidated!A2:S957,19,FALSE)="VAM",VLOOKUP(E1812,Store_VAM!B2:N273,13, FALSE),VLOOKUP(E1812,Store_SRP!B2:N110,13, FALSE)))</f>
      </c>
      <c r="AC1812">
        <f>IF(IFERROR(AB1812,TRUE)=TRUE, "-","OK")</f>
      </c>
      <c r="AD1812" s="8" t="s">
        <v>39</v>
      </c>
      <c r="AE1812" s="8" t="s">
        <v>39</v>
      </c>
      <c r="AF1812">
        <f>IF(IFERROR(VLOOKUP(E1812,Store_Showcase!B2:H144,{5}, FALSE), TRUE)=TRUE, IF(IFERROR(VLOOKUP(E1812,Store_SRP!B2:H110,{5}, FALSE), TRUE)=TRUE,VLOOKUP(E1812,Store_VAM!B2:H273,{5}, FALSE),VLOOKUP(E1812,Store_SRP!B2:H110,{5}, FALSE)), VLOOKUP(E1812,Store_Showcase!B2:H144,{5}, FALSE))</f>
      </c>
      <c r="AG1812">
        <f>IF(IFERROR(VLOOKUP(E1812,Store_Showcase!B2:H144,{6}, FALSE), TRUE)=TRUE, IF(IFERROR(VLOOKUP(E1812,Store_SRP!B2:H110,{6}, FALSE), TRUE)=TRUE,VLOOKUP(E1812,Store_VAM!B2:H273,{6}, FALSE),VLOOKUP(E1812,Store_SRP!B2:H110,{6}, FALSE)), VLOOKUP(E1812,Store_Showcase!B2:H144,{6}, FALSE))</f>
      </c>
      <c r="AH1812">
        <f>VLOOKUP(G1812,Sku_Consolidated!A2:R957,18,FALSE)</f>
      </c>
      <c r="AI1812">
        <f>VLOOKUP(G1812,Sku_Consolidated!A2:S957,19,FALSE)</f>
      </c>
      <c r="AJ1812">
        <f>VLOOKUP(G1812,Sku_Consolidated!A2:T957,20,FALSE)</f>
      </c>
    </row>
    <row r="1813" spans="1:36" x14ac:dyDescent="0.25">
      <c r="A1813">
        <v>2024</v>
      </c>
      <c r="B1813" t="s">
        <v>31</v>
      </c>
      <c r="C1813" t="s">
        <v>32</v>
      </c>
      <c r="D1813" t="s">
        <v>33</v>
      </c>
      <c r="E1813">
        <v>210</v>
      </c>
      <c r="F1813">
        <f>IF(IFERROR(VLOOKUP(E1813,Store_Showcase!B2:H144,{2}, FALSE), TRUE)=TRUE, IF(IFERROR(VLOOKUP(E1813,Store_SRP!B2:H110,{2}, FALSE), TRUE)=TRUE,VLOOKUP(E1813,Store_VAM!B2:H273,{2}, FALSE),VLOOKUP(E1813,Store_SRP!B2:H110,{2}, FALSE)), VLOOKUP(E1813,Store_Showcase!B2:H144,{2}, FALSE))</f>
      </c>
      <c r="G1813">
        <v>655536</v>
      </c>
      <c r="H1813" t="s">
        <v>853</v>
      </c>
      <c r="I1813" s="8" t="s">
        <v>39</v>
      </c>
      <c r="J1813" t="s">
        <v>36</v>
      </c>
      <c r="K1813" s="8">
        <f>IF(J1813="PCK", I1813, 0)</f>
      </c>
      <c r="L1813" s="8">
        <f>IF(J1813="KLS", I1813, IF(J1813="PCK", I1813*VLOOKUP(G1813,Sku_Consolidated!A2:U957,21, FALSE),I1813*VLOOKUP(G1813,Sku_Consolidated!A2:U957,21, FALSE)))</f>
      </c>
      <c r="M1813" s="8">
        <f>IF(J1813="PCS", I1813, 0)</f>
      </c>
      <c r="N1813" s="8" t="s">
        <v>39</v>
      </c>
      <c r="O1813" s="8">
        <f>N1813 * VLOOKUP(E1813&amp;VLOOKUP(G1813,Sku_Consolidated!A2:Q957,17,FALSE),Sku_CommRate!A2:E1002, 5, FALSE)</f>
      </c>
      <c r="P1813" s="8">
        <f>N1813 - O1813</f>
      </c>
      <c r="Q1813">
        <f>VLOOKUP(G1813,Sku_Consolidated!A2:G957,7, FALSE)</f>
      </c>
      <c r="R1813">
        <f>IF(IFERROR(VLOOKUP(E1813,Store_Showcase!B2:H144,7, FALSE), TRUE)=TRUE, IF(IFERROR(VLOOKUP(E1813,Store_SRP!B2:H110,7, FALSE), TRUE)=TRUE,VLOOKUP(E1813,Store_VAM!B2:H273,7, FALSE),VLOOKUP(E1813,Store_SRP!B2:H110,7, FALSE)), VLOOKUP(E1813,Store_Showcase!B2:H144,7, FALSE))</f>
      </c>
      <c r="S1813">
        <f>IF(IFERROR(VLOOKUP(E1813,Store_Showcase!B2:I144,8, FALSE), TRUE)=TRUE, IF(IFERROR(VLOOKUP(E1813,Store_SRP!B2:I110,8, FALSE), TRUE)=TRUE,VLOOKUP(E1813,Store_VAM!B2:I273,8, FALSE),VLOOKUP(E1813,Store_SRP!B2:I110,8, FALSE)), VLOOKUP(E1813,Store_Showcase!B2:I144,8, FALSE))</f>
      </c>
      <c r="T1813">
        <f>VLOOKUP(G1813,Sku_Consolidated!A2:R957,18,FALSE)</f>
      </c>
      <c r="U1813">
        <v>6357</v>
      </c>
      <c r="V1813">
        <f>IF(VLOOKUP(G1813,Sku_Consolidated!A2:S957,19,FALSE)="SHOWCASE", VLOOKUP(E1813,Store_Showcase!B2:L144,11, FALSE), IF(VLOOKUP(G1813,Sku_Consolidated!A2:S957,19,FALSE)="VAM",VLOOKUP(E1813,Store_VAM!B2:L273,11, FALSE),VLOOKUP(E1813,Store_SRP!B2:L110,11, FALSE)))</f>
      </c>
      <c r="W1813">
        <f>VLOOKUP(G1813,Sku_Consolidated!A2:W957,11,FALSE)</f>
      </c>
      <c r="X1813">
        <f>VLOOKUP(G1813,Sku_Consolidated!A2:H957,8,FALSE)</f>
      </c>
      <c r="Y1813">
        <f>VLOOKUP(G1813,Sku_Consolidated!A2:I957,9,FALSE)</f>
      </c>
      <c r="Z1813" t="s">
        <v>38</v>
      </c>
      <c r="AA1813">
        <f>VLOOKUP(G1813,Sku_Consolidated!A2:E957,5,FALSE)</f>
      </c>
      <c r="AB1813">
        <f>IF(VLOOKUP(G1813,Sku_Consolidated!A2:S957,19,FALSE)="SHOWCASE", VLOOKUP(E1813,Store_Showcase!B2:N144,13, FALSE), IF(VLOOKUP(G1813,Sku_Consolidated!A2:S957,19,FALSE)="VAM",VLOOKUP(E1813,Store_VAM!B2:N273,13, FALSE),VLOOKUP(E1813,Store_SRP!B2:N110,13, FALSE)))</f>
      </c>
      <c r="AC1813">
        <f>IF(IFERROR(AB1813,TRUE)=TRUE, "-","OK")</f>
      </c>
      <c r="AD1813" s="8" t="s">
        <v>39</v>
      </c>
      <c r="AE1813" s="8" t="s">
        <v>39</v>
      </c>
      <c r="AF1813">
        <f>IF(IFERROR(VLOOKUP(E1813,Store_Showcase!B2:H144,{5}, FALSE), TRUE)=TRUE, IF(IFERROR(VLOOKUP(E1813,Store_SRP!B2:H110,{5}, FALSE), TRUE)=TRUE,VLOOKUP(E1813,Store_VAM!B2:H273,{5}, FALSE),VLOOKUP(E1813,Store_SRP!B2:H110,{5}, FALSE)), VLOOKUP(E1813,Store_Showcase!B2:H144,{5}, FALSE))</f>
      </c>
      <c r="AG1813">
        <f>IF(IFERROR(VLOOKUP(E1813,Store_Showcase!B2:H144,{6}, FALSE), TRUE)=TRUE, IF(IFERROR(VLOOKUP(E1813,Store_SRP!B2:H110,{6}, FALSE), TRUE)=TRUE,VLOOKUP(E1813,Store_VAM!B2:H273,{6}, FALSE),VLOOKUP(E1813,Store_SRP!B2:H110,{6}, FALSE)), VLOOKUP(E1813,Store_Showcase!B2:H144,{6}, FALSE))</f>
      </c>
      <c r="AH1813">
        <f>VLOOKUP(G1813,Sku_Consolidated!A2:R957,18,FALSE)</f>
      </c>
      <c r="AI1813">
        <f>VLOOKUP(G1813,Sku_Consolidated!A2:S957,19,FALSE)</f>
      </c>
      <c r="AJ1813">
        <f>VLOOKUP(G1813,Sku_Consolidated!A2:T957,20,FALSE)</f>
      </c>
    </row>
    <row r="1814" spans="1:36" x14ac:dyDescent="0.25">
      <c r="A1814">
        <v>2024</v>
      </c>
      <c r="B1814" t="s">
        <v>31</v>
      </c>
      <c r="C1814" t="s">
        <v>32</v>
      </c>
      <c r="D1814" t="s">
        <v>33</v>
      </c>
      <c r="E1814">
        <v>813</v>
      </c>
      <c r="F1814">
        <f>IF(IFERROR(VLOOKUP(E1814,Store_Showcase!B2:H144,{2}, FALSE), TRUE)=TRUE, IF(IFERROR(VLOOKUP(E1814,Store_SRP!B2:H110,{2}, FALSE), TRUE)=TRUE,VLOOKUP(E1814,Store_VAM!B2:H273,{2}, FALSE),VLOOKUP(E1814,Store_SRP!B2:H110,{2}, FALSE)), VLOOKUP(E1814,Store_Showcase!B2:H144,{2}, FALSE))</f>
      </c>
      <c r="G1814">
        <v>655324</v>
      </c>
      <c r="H1814" t="s">
        <v>608</v>
      </c>
      <c r="I1814" s="8" t="s">
        <v>39</v>
      </c>
      <c r="J1814" t="s">
        <v>36</v>
      </c>
      <c r="K1814" s="8">
        <f>IF(J1814="PCK", I1814, 0)</f>
      </c>
      <c r="L1814" s="8">
        <f>IF(J1814="KLS", I1814, IF(J1814="PCK", I1814*VLOOKUP(G1814,Sku_Consolidated!A2:U957,21, FALSE),I1814*VLOOKUP(G1814,Sku_Consolidated!A2:U957,21, FALSE)))</f>
      </c>
      <c r="M1814" s="8">
        <f>IF(J1814="PCS", I1814, 0)</f>
      </c>
      <c r="N1814" s="8" t="s">
        <v>39</v>
      </c>
      <c r="O1814" s="8">
        <f>N1814 * VLOOKUP(E1814&amp;VLOOKUP(G1814,Sku_Consolidated!A2:Q957,17,FALSE),Sku_CommRate!A2:E1002, 5, FALSE)</f>
      </c>
      <c r="P1814" s="8">
        <f>N1814 - O1814</f>
      </c>
      <c r="Q1814">
        <f>VLOOKUP(G1814,Sku_Consolidated!A2:G957,7, FALSE)</f>
      </c>
      <c r="R1814">
        <f>IF(IFERROR(VLOOKUP(E1814,Store_Showcase!B2:H144,7, FALSE), TRUE)=TRUE, IF(IFERROR(VLOOKUP(E1814,Store_SRP!B2:H110,7, FALSE), TRUE)=TRUE,VLOOKUP(E1814,Store_VAM!B2:H273,7, FALSE),VLOOKUP(E1814,Store_SRP!B2:H110,7, FALSE)), VLOOKUP(E1814,Store_Showcase!B2:H144,7, FALSE))</f>
      </c>
      <c r="S1814">
        <f>IF(IFERROR(VLOOKUP(E1814,Store_Showcase!B2:I144,8, FALSE), TRUE)=TRUE, IF(IFERROR(VLOOKUP(E1814,Store_SRP!B2:I110,8, FALSE), TRUE)=TRUE,VLOOKUP(E1814,Store_VAM!B2:I273,8, FALSE),VLOOKUP(E1814,Store_SRP!B2:I110,8, FALSE)), VLOOKUP(E1814,Store_Showcase!B2:I144,8, FALSE))</f>
      </c>
      <c r="T1814">
        <f>VLOOKUP(G1814,Sku_Consolidated!A2:R957,18,FALSE)</f>
      </c>
      <c r="U1814">
        <v>6249</v>
      </c>
      <c r="V1814">
        <f>IF(VLOOKUP(G1814,Sku_Consolidated!A2:S957,19,FALSE)="SHOWCASE", VLOOKUP(E1814,Store_Showcase!B2:L144,11, FALSE), IF(VLOOKUP(G1814,Sku_Consolidated!A2:S957,19,FALSE)="VAM",VLOOKUP(E1814,Store_VAM!B2:L273,11, FALSE),VLOOKUP(E1814,Store_SRP!B2:L110,11, FALSE)))</f>
      </c>
      <c r="W1814">
        <f>VLOOKUP(G1814,Sku_Consolidated!A2:W957,11,FALSE)</f>
      </c>
      <c r="X1814">
        <f>VLOOKUP(G1814,Sku_Consolidated!A2:H957,8,FALSE)</f>
      </c>
      <c r="Y1814">
        <f>VLOOKUP(G1814,Sku_Consolidated!A2:I957,9,FALSE)</f>
      </c>
      <c r="Z1814" t="s">
        <v>38</v>
      </c>
      <c r="AA1814">
        <f>VLOOKUP(G1814,Sku_Consolidated!A2:E957,5,FALSE)</f>
      </c>
      <c r="AB1814">
        <f>IF(VLOOKUP(G1814,Sku_Consolidated!A2:S957,19,FALSE)="SHOWCASE", VLOOKUP(E1814,Store_Showcase!B2:N144,13, FALSE), IF(VLOOKUP(G1814,Sku_Consolidated!A2:S957,19,FALSE)="VAM",VLOOKUP(E1814,Store_VAM!B2:N273,13, FALSE),VLOOKUP(E1814,Store_SRP!B2:N110,13, FALSE)))</f>
      </c>
      <c r="AC1814">
        <f>IF(IFERROR(AB1814,TRUE)=TRUE, "-","OK")</f>
      </c>
      <c r="AD1814" s="8" t="s">
        <v>39</v>
      </c>
      <c r="AE1814" s="8" t="s">
        <v>39</v>
      </c>
      <c r="AF1814">
        <f>IF(IFERROR(VLOOKUP(E1814,Store_Showcase!B2:H144,{5}, FALSE), TRUE)=TRUE, IF(IFERROR(VLOOKUP(E1814,Store_SRP!B2:H110,{5}, FALSE), TRUE)=TRUE,VLOOKUP(E1814,Store_VAM!B2:H273,{5}, FALSE),VLOOKUP(E1814,Store_SRP!B2:H110,{5}, FALSE)), VLOOKUP(E1814,Store_Showcase!B2:H144,{5}, FALSE))</f>
      </c>
      <c r="AG1814">
        <f>IF(IFERROR(VLOOKUP(E1814,Store_Showcase!B2:H144,{6}, FALSE), TRUE)=TRUE, IF(IFERROR(VLOOKUP(E1814,Store_SRP!B2:H110,{6}, FALSE), TRUE)=TRUE,VLOOKUP(E1814,Store_VAM!B2:H273,{6}, FALSE),VLOOKUP(E1814,Store_SRP!B2:H110,{6}, FALSE)), VLOOKUP(E1814,Store_Showcase!B2:H144,{6}, FALSE))</f>
      </c>
      <c r="AH1814">
        <f>VLOOKUP(G1814,Sku_Consolidated!A2:R957,18,FALSE)</f>
      </c>
      <c r="AI1814">
        <f>VLOOKUP(G1814,Sku_Consolidated!A2:S957,19,FALSE)</f>
      </c>
      <c r="AJ1814">
        <f>VLOOKUP(G1814,Sku_Consolidated!A2:T957,20,FALSE)</f>
      </c>
    </row>
    <row r="1815" spans="1:36" x14ac:dyDescent="0.25">
      <c r="A1815">
        <v>2024</v>
      </c>
      <c r="B1815" t="s">
        <v>31</v>
      </c>
      <c r="C1815" t="s">
        <v>32</v>
      </c>
      <c r="D1815" t="s">
        <v>33</v>
      </c>
      <c r="E1815">
        <v>111</v>
      </c>
      <c r="F1815">
        <f>IF(IFERROR(VLOOKUP(E1815,Store_Showcase!B2:H144,{2}, FALSE), TRUE)=TRUE, IF(IFERROR(VLOOKUP(E1815,Store_SRP!B2:H110,{2}, FALSE), TRUE)=TRUE,VLOOKUP(E1815,Store_VAM!B2:H273,{2}, FALSE),VLOOKUP(E1815,Store_SRP!B2:H110,{2}, FALSE)), VLOOKUP(E1815,Store_Showcase!B2:H144,{2}, FALSE))</f>
      </c>
      <c r="G1815">
        <v>662375</v>
      </c>
      <c r="H1815" t="s">
        <v>1376</v>
      </c>
      <c r="I1815" s="8" t="s">
        <v>39</v>
      </c>
      <c r="J1815" t="s">
        <v>493</v>
      </c>
      <c r="K1815" s="8">
        <f>IF(J1815="PCK", I1815, 0)</f>
      </c>
      <c r="L1815" s="8">
        <f>IF(J1815="KLS", I1815, IF(J1815="PCK", I1815*VLOOKUP(G1815,Sku_Consolidated!A2:U957,21, FALSE),I1815*VLOOKUP(G1815,Sku_Consolidated!A2:U957,21, FALSE)))</f>
      </c>
      <c r="M1815" s="8">
        <f>IF(J1815="PCS", I1815, 0)</f>
      </c>
      <c r="N1815" s="8" t="s">
        <v>39</v>
      </c>
      <c r="O1815" s="8">
        <f>N1815 * VLOOKUP(E1815&amp;VLOOKUP(G1815,Sku_Consolidated!A2:Q957,17,FALSE),Sku_CommRate!A2:E1002, 5, FALSE)</f>
      </c>
      <c r="P1815" s="8">
        <f>N1815 - O1815</f>
      </c>
      <c r="Q1815">
        <f>VLOOKUP(G1815,Sku_Consolidated!A2:G957,7, FALSE)</f>
      </c>
      <c r="R1815">
        <f>IF(IFERROR(VLOOKUP(E1815,Store_Showcase!B2:H144,7, FALSE), TRUE)=TRUE, IF(IFERROR(VLOOKUP(E1815,Store_SRP!B2:H110,7, FALSE), TRUE)=TRUE,VLOOKUP(E1815,Store_VAM!B2:H273,7, FALSE),VLOOKUP(E1815,Store_SRP!B2:H110,7, FALSE)), VLOOKUP(E1815,Store_Showcase!B2:H144,7, FALSE))</f>
      </c>
      <c r="S1815">
        <f>IF(IFERROR(VLOOKUP(E1815,Store_Showcase!B2:I144,8, FALSE), TRUE)=TRUE, IF(IFERROR(VLOOKUP(E1815,Store_SRP!B2:I110,8, FALSE), TRUE)=TRUE,VLOOKUP(E1815,Store_VAM!B2:I273,8, FALSE),VLOOKUP(E1815,Store_SRP!B2:I110,8, FALSE)), VLOOKUP(E1815,Store_Showcase!B2:I144,8, FALSE))</f>
      </c>
      <c r="T1815">
        <f>VLOOKUP(G1815,Sku_Consolidated!A2:R957,18,FALSE)</f>
      </c>
      <c r="U1815">
        <v>4806532531601</v>
      </c>
      <c r="V1815">
        <f>IF(VLOOKUP(G1815,Sku_Consolidated!A2:S957,19,FALSE)="SHOWCASE", VLOOKUP(E1815,Store_Showcase!B2:L144,11, FALSE), IF(VLOOKUP(G1815,Sku_Consolidated!A2:S957,19,FALSE)="VAM",VLOOKUP(E1815,Store_VAM!B2:L273,11, FALSE),VLOOKUP(E1815,Store_SRP!B2:L110,11, FALSE)))</f>
      </c>
      <c r="W1815">
        <f>VLOOKUP(G1815,Sku_Consolidated!A2:W957,11,FALSE)</f>
      </c>
      <c r="X1815">
        <f>VLOOKUP(G1815,Sku_Consolidated!A2:H957,8,FALSE)</f>
      </c>
      <c r="Y1815">
        <f>VLOOKUP(G1815,Sku_Consolidated!A2:I957,9,FALSE)</f>
      </c>
      <c r="Z1815" t="s">
        <v>38</v>
      </c>
      <c r="AA1815">
        <f>VLOOKUP(G1815,Sku_Consolidated!A2:E957,5,FALSE)</f>
      </c>
      <c r="AB1815">
        <f>IF(VLOOKUP(G1815,Sku_Consolidated!A2:S957,19,FALSE)="SHOWCASE", VLOOKUP(E1815,Store_Showcase!B2:N144,13, FALSE), IF(VLOOKUP(G1815,Sku_Consolidated!A2:S957,19,FALSE)="VAM",VLOOKUP(E1815,Store_VAM!B2:N273,13, FALSE),VLOOKUP(E1815,Store_SRP!B2:N110,13, FALSE)))</f>
      </c>
      <c r="AC1815">
        <f>IF(IFERROR(AB1815,TRUE)=TRUE, "-","OK")</f>
      </c>
      <c r="AD1815" s="8" t="s">
        <v>39</v>
      </c>
      <c r="AE1815" s="8" t="s">
        <v>39</v>
      </c>
      <c r="AF1815">
        <f>IF(IFERROR(VLOOKUP(E1815,Store_Showcase!B2:H144,{5}, FALSE), TRUE)=TRUE, IF(IFERROR(VLOOKUP(E1815,Store_SRP!B2:H110,{5}, FALSE), TRUE)=TRUE,VLOOKUP(E1815,Store_VAM!B2:H273,{5}, FALSE),VLOOKUP(E1815,Store_SRP!B2:H110,{5}, FALSE)), VLOOKUP(E1815,Store_Showcase!B2:H144,{5}, FALSE))</f>
      </c>
      <c r="AG1815">
        <f>IF(IFERROR(VLOOKUP(E1815,Store_Showcase!B2:H144,{6}, FALSE), TRUE)=TRUE, IF(IFERROR(VLOOKUP(E1815,Store_SRP!B2:H110,{6}, FALSE), TRUE)=TRUE,VLOOKUP(E1815,Store_VAM!B2:H273,{6}, FALSE),VLOOKUP(E1815,Store_SRP!B2:H110,{6}, FALSE)), VLOOKUP(E1815,Store_Showcase!B2:H144,{6}, FALSE))</f>
      </c>
      <c r="AH1815">
        <f>VLOOKUP(G1815,Sku_Consolidated!A2:R957,18,FALSE)</f>
      </c>
      <c r="AI1815">
        <f>VLOOKUP(G1815,Sku_Consolidated!A2:S957,19,FALSE)</f>
      </c>
      <c r="AJ1815">
        <f>VLOOKUP(G1815,Sku_Consolidated!A2:T957,20,FALSE)</f>
      </c>
    </row>
    <row r="1816" spans="1:36" x14ac:dyDescent="0.25">
      <c r="A1816">
        <v>2024</v>
      </c>
      <c r="B1816" t="s">
        <v>31</v>
      </c>
      <c r="C1816" t="s">
        <v>32</v>
      </c>
      <c r="D1816" t="s">
        <v>33</v>
      </c>
      <c r="E1816">
        <v>465</v>
      </c>
      <c r="F1816">
        <f>IF(IFERROR(VLOOKUP(E1816,Store_Showcase!B2:H144,{2}, FALSE), TRUE)=TRUE, IF(IFERROR(VLOOKUP(E1816,Store_SRP!B2:H110,{2}, FALSE), TRUE)=TRUE,VLOOKUP(E1816,Store_VAM!B2:H273,{2}, FALSE),VLOOKUP(E1816,Store_SRP!B2:H110,{2}, FALSE)), VLOOKUP(E1816,Store_Showcase!B2:H144,{2}, FALSE))</f>
      </c>
      <c r="G1816">
        <v>655731</v>
      </c>
      <c r="H1816" t="s">
        <v>771</v>
      </c>
      <c r="I1816" s="8" t="s">
        <v>39</v>
      </c>
      <c r="J1816" t="s">
        <v>36</v>
      </c>
      <c r="K1816" s="8">
        <f>IF(J1816="PCK", I1816, 0)</f>
      </c>
      <c r="L1816" s="8">
        <f>IF(J1816="KLS", I1816, IF(J1816="PCK", I1816*VLOOKUP(G1816,Sku_Consolidated!A2:U957,21, FALSE),I1816*VLOOKUP(G1816,Sku_Consolidated!A2:U957,21, FALSE)))</f>
      </c>
      <c r="M1816" s="8">
        <f>IF(J1816="PCS", I1816, 0)</f>
      </c>
      <c r="N1816" s="8" t="s">
        <v>39</v>
      </c>
      <c r="O1816" s="8">
        <f>N1816 * VLOOKUP(E1816&amp;VLOOKUP(G1816,Sku_Consolidated!A2:Q957,17,FALSE),Sku_CommRate!A2:E1002, 5, FALSE)</f>
      </c>
      <c r="P1816" s="8">
        <f>N1816 - O1816</f>
      </c>
      <c r="Q1816">
        <f>VLOOKUP(G1816,Sku_Consolidated!A2:G957,7, FALSE)</f>
      </c>
      <c r="R1816">
        <f>IF(IFERROR(VLOOKUP(E1816,Store_Showcase!B2:H144,7, FALSE), TRUE)=TRUE, IF(IFERROR(VLOOKUP(E1816,Store_SRP!B2:H110,7, FALSE), TRUE)=TRUE,VLOOKUP(E1816,Store_VAM!B2:H273,7, FALSE),VLOOKUP(E1816,Store_SRP!B2:H110,7, FALSE)), VLOOKUP(E1816,Store_Showcase!B2:H144,7, FALSE))</f>
      </c>
      <c r="S1816">
        <f>IF(IFERROR(VLOOKUP(E1816,Store_Showcase!B2:I144,8, FALSE), TRUE)=TRUE, IF(IFERROR(VLOOKUP(E1816,Store_SRP!B2:I110,8, FALSE), TRUE)=TRUE,VLOOKUP(E1816,Store_VAM!B2:I273,8, FALSE),VLOOKUP(E1816,Store_SRP!B2:I110,8, FALSE)), VLOOKUP(E1816,Store_Showcase!B2:I144,8, FALSE))</f>
      </c>
      <c r="T1816">
        <f>VLOOKUP(G1816,Sku_Consolidated!A2:R957,18,FALSE)</f>
      </c>
      <c r="U1816">
        <v>6452</v>
      </c>
      <c r="V1816">
        <f>IF(VLOOKUP(G1816,Sku_Consolidated!A2:S957,19,FALSE)="SHOWCASE", VLOOKUP(E1816,Store_Showcase!B2:L144,11, FALSE), IF(VLOOKUP(G1816,Sku_Consolidated!A2:S957,19,FALSE)="VAM",VLOOKUP(E1816,Store_VAM!B2:L273,11, FALSE),VLOOKUP(E1816,Store_SRP!B2:L110,11, FALSE)))</f>
      </c>
      <c r="W1816">
        <f>VLOOKUP(G1816,Sku_Consolidated!A2:W957,11,FALSE)</f>
      </c>
      <c r="X1816">
        <f>VLOOKUP(G1816,Sku_Consolidated!A2:H957,8,FALSE)</f>
      </c>
      <c r="Y1816">
        <f>VLOOKUP(G1816,Sku_Consolidated!A2:I957,9,FALSE)</f>
      </c>
      <c r="Z1816" t="s">
        <v>38</v>
      </c>
      <c r="AA1816">
        <f>VLOOKUP(G1816,Sku_Consolidated!A2:E957,5,FALSE)</f>
      </c>
      <c r="AB1816">
        <f>IF(VLOOKUP(G1816,Sku_Consolidated!A2:S957,19,FALSE)="SHOWCASE", VLOOKUP(E1816,Store_Showcase!B2:N144,13, FALSE), IF(VLOOKUP(G1816,Sku_Consolidated!A2:S957,19,FALSE)="VAM",VLOOKUP(E1816,Store_VAM!B2:N273,13, FALSE),VLOOKUP(E1816,Store_SRP!B2:N110,13, FALSE)))</f>
      </c>
      <c r="AC1816">
        <f>IF(IFERROR(AB1816,TRUE)=TRUE, "-","OK")</f>
      </c>
      <c r="AD1816" s="8" t="s">
        <v>39</v>
      </c>
      <c r="AE1816" s="8" t="s">
        <v>39</v>
      </c>
      <c r="AF1816">
        <f>IF(IFERROR(VLOOKUP(E1816,Store_Showcase!B2:H144,{5}, FALSE), TRUE)=TRUE, IF(IFERROR(VLOOKUP(E1816,Store_SRP!B2:H110,{5}, FALSE), TRUE)=TRUE,VLOOKUP(E1816,Store_VAM!B2:H273,{5}, FALSE),VLOOKUP(E1816,Store_SRP!B2:H110,{5}, FALSE)), VLOOKUP(E1816,Store_Showcase!B2:H144,{5}, FALSE))</f>
      </c>
      <c r="AG1816">
        <f>IF(IFERROR(VLOOKUP(E1816,Store_Showcase!B2:H144,{6}, FALSE), TRUE)=TRUE, IF(IFERROR(VLOOKUP(E1816,Store_SRP!B2:H110,{6}, FALSE), TRUE)=TRUE,VLOOKUP(E1816,Store_VAM!B2:H273,{6}, FALSE),VLOOKUP(E1816,Store_SRP!B2:H110,{6}, FALSE)), VLOOKUP(E1816,Store_Showcase!B2:H144,{6}, FALSE))</f>
      </c>
      <c r="AH1816">
        <f>VLOOKUP(G1816,Sku_Consolidated!A2:R957,18,FALSE)</f>
      </c>
      <c r="AI1816">
        <f>VLOOKUP(G1816,Sku_Consolidated!A2:S957,19,FALSE)</f>
      </c>
      <c r="AJ1816">
        <f>VLOOKUP(G1816,Sku_Consolidated!A2:T957,20,FALSE)</f>
      </c>
    </row>
    <row r="1817" spans="1:36" x14ac:dyDescent="0.25">
      <c r="A1817">
        <v>2024</v>
      </c>
      <c r="B1817" t="s">
        <v>31</v>
      </c>
      <c r="C1817" t="s">
        <v>32</v>
      </c>
      <c r="D1817" t="s">
        <v>33</v>
      </c>
      <c r="E1817">
        <v>481</v>
      </c>
      <c r="F1817">
        <f>IF(IFERROR(VLOOKUP(E1817,Store_Showcase!B2:H144,{2}, FALSE), TRUE)=TRUE, IF(IFERROR(VLOOKUP(E1817,Store_SRP!B2:H110,{2}, FALSE), TRUE)=TRUE,VLOOKUP(E1817,Store_VAM!B2:H273,{2}, FALSE),VLOOKUP(E1817,Store_SRP!B2:H110,{2}, FALSE)), VLOOKUP(E1817,Store_Showcase!B2:H144,{2}, FALSE))</f>
      </c>
      <c r="G1817">
        <v>693086</v>
      </c>
      <c r="H1817" t="s">
        <v>1499</v>
      </c>
      <c r="I1817" s="8" t="s">
        <v>39</v>
      </c>
      <c r="J1817" t="s">
        <v>36</v>
      </c>
      <c r="K1817" s="8">
        <f>IF(J1817="PCK", I1817, 0)</f>
      </c>
      <c r="L1817" s="8">
        <f>IF(J1817="KLS", I1817, IF(J1817="PCK", I1817*VLOOKUP(G1817,Sku_Consolidated!A2:U957,21, FALSE),I1817*VLOOKUP(G1817,Sku_Consolidated!A2:U957,21, FALSE)))</f>
      </c>
      <c r="M1817" s="8">
        <f>IF(J1817="PCS", I1817, 0)</f>
      </c>
      <c r="N1817" s="8" t="s">
        <v>39</v>
      </c>
      <c r="O1817" s="8">
        <f>N1817 * VLOOKUP(E1817&amp;VLOOKUP(G1817,Sku_Consolidated!A2:Q957,17,FALSE),Sku_CommRate!A2:E1002, 5, FALSE)</f>
      </c>
      <c r="P1817" s="8">
        <f>N1817 - O1817</f>
      </c>
      <c r="Q1817">
        <f>VLOOKUP(G1817,Sku_Consolidated!A2:G957,7, FALSE)</f>
      </c>
      <c r="R1817">
        <f>IF(IFERROR(VLOOKUP(E1817,Store_Showcase!B2:H144,7, FALSE), TRUE)=TRUE, IF(IFERROR(VLOOKUP(E1817,Store_SRP!B2:H110,7, FALSE), TRUE)=TRUE,VLOOKUP(E1817,Store_VAM!B2:H273,7, FALSE),VLOOKUP(E1817,Store_SRP!B2:H110,7, FALSE)), VLOOKUP(E1817,Store_Showcase!B2:H144,7, FALSE))</f>
      </c>
      <c r="S1817">
        <f>IF(IFERROR(VLOOKUP(E1817,Store_Showcase!B2:I144,8, FALSE), TRUE)=TRUE, IF(IFERROR(VLOOKUP(E1817,Store_SRP!B2:I110,8, FALSE), TRUE)=TRUE,VLOOKUP(E1817,Store_VAM!B2:I273,8, FALSE),VLOOKUP(E1817,Store_SRP!B2:I110,8, FALSE)), VLOOKUP(E1817,Store_Showcase!B2:I144,8, FALSE))</f>
      </c>
      <c r="T1817">
        <f>VLOOKUP(G1817,Sku_Consolidated!A2:R957,18,FALSE)</f>
      </c>
      <c r="U1817">
        <v>13688</v>
      </c>
      <c r="V1817">
        <f>IF(VLOOKUP(G1817,Sku_Consolidated!A2:S957,19,FALSE)="SHOWCASE", VLOOKUP(E1817,Store_Showcase!B2:L144,11, FALSE), IF(VLOOKUP(G1817,Sku_Consolidated!A2:S957,19,FALSE)="VAM",VLOOKUP(E1817,Store_VAM!B2:L273,11, FALSE),VLOOKUP(E1817,Store_SRP!B2:L110,11, FALSE)))</f>
      </c>
      <c r="W1817">
        <f>VLOOKUP(G1817,Sku_Consolidated!A2:W957,11,FALSE)</f>
      </c>
      <c r="X1817">
        <f>VLOOKUP(G1817,Sku_Consolidated!A2:H957,8,FALSE)</f>
      </c>
      <c r="Y1817">
        <f>VLOOKUP(G1817,Sku_Consolidated!A2:I957,9,FALSE)</f>
      </c>
      <c r="Z1817" t="s">
        <v>38</v>
      </c>
      <c r="AA1817">
        <f>VLOOKUP(G1817,Sku_Consolidated!A2:E957,5,FALSE)</f>
      </c>
      <c r="AB1817">
        <f>IF(VLOOKUP(G1817,Sku_Consolidated!A2:S957,19,FALSE)="SHOWCASE", VLOOKUP(E1817,Store_Showcase!B2:N144,13, FALSE), IF(VLOOKUP(G1817,Sku_Consolidated!A2:S957,19,FALSE)="VAM",VLOOKUP(E1817,Store_VAM!B2:N273,13, FALSE),VLOOKUP(E1817,Store_SRP!B2:N110,13, FALSE)))</f>
      </c>
      <c r="AC1817">
        <f>IF(IFERROR(AB1817,TRUE)=TRUE, "-","OK")</f>
      </c>
      <c r="AD1817" s="8" t="s">
        <v>39</v>
      </c>
      <c r="AE1817" s="8" t="s">
        <v>39</v>
      </c>
      <c r="AF1817">
        <f>IF(IFERROR(VLOOKUP(E1817,Store_Showcase!B2:H144,{5}, FALSE), TRUE)=TRUE, IF(IFERROR(VLOOKUP(E1817,Store_SRP!B2:H110,{5}, FALSE), TRUE)=TRUE,VLOOKUP(E1817,Store_VAM!B2:H273,{5}, FALSE),VLOOKUP(E1817,Store_SRP!B2:H110,{5}, FALSE)), VLOOKUP(E1817,Store_Showcase!B2:H144,{5}, FALSE))</f>
      </c>
      <c r="AG1817">
        <f>IF(IFERROR(VLOOKUP(E1817,Store_Showcase!B2:H144,{6}, FALSE), TRUE)=TRUE, IF(IFERROR(VLOOKUP(E1817,Store_SRP!B2:H110,{6}, FALSE), TRUE)=TRUE,VLOOKUP(E1817,Store_VAM!B2:H273,{6}, FALSE),VLOOKUP(E1817,Store_SRP!B2:H110,{6}, FALSE)), VLOOKUP(E1817,Store_Showcase!B2:H144,{6}, FALSE))</f>
      </c>
      <c r="AH1817">
        <f>VLOOKUP(G1817,Sku_Consolidated!A2:R957,18,FALSE)</f>
      </c>
      <c r="AI1817">
        <f>VLOOKUP(G1817,Sku_Consolidated!A2:S957,19,FALSE)</f>
      </c>
      <c r="AJ1817">
        <f>VLOOKUP(G1817,Sku_Consolidated!A2:T957,20,FALSE)</f>
      </c>
    </row>
    <row r="1818" spans="1:36" x14ac:dyDescent="0.25">
      <c r="A1818">
        <v>2024</v>
      </c>
      <c r="B1818" t="s">
        <v>31</v>
      </c>
      <c r="C1818" t="s">
        <v>32</v>
      </c>
      <c r="D1818" t="s">
        <v>33</v>
      </c>
      <c r="E1818">
        <v>111</v>
      </c>
      <c r="F1818">
        <f>IF(IFERROR(VLOOKUP(E1818,Store_Showcase!B2:H144,{2}, FALSE), TRUE)=TRUE, IF(IFERROR(VLOOKUP(E1818,Store_SRP!B2:H110,{2}, FALSE), TRUE)=TRUE,VLOOKUP(E1818,Store_VAM!B2:H273,{2}, FALSE),VLOOKUP(E1818,Store_SRP!B2:H110,{2}, FALSE)), VLOOKUP(E1818,Store_Showcase!B2:H144,{2}, FALSE))</f>
      </c>
      <c r="G1818">
        <v>676486</v>
      </c>
      <c r="H1818" t="s">
        <v>2317</v>
      </c>
      <c r="I1818" s="8" t="s">
        <v>39</v>
      </c>
      <c r="J1818" t="s">
        <v>36</v>
      </c>
      <c r="K1818" s="8">
        <f>IF(J1818="PCK", I1818, 0)</f>
      </c>
      <c r="L1818" s="8">
        <f>IF(J1818="KLS", I1818, IF(J1818="PCK", I1818*VLOOKUP(G1818,Sku_Consolidated!A2:U957,21, FALSE),I1818*VLOOKUP(G1818,Sku_Consolidated!A2:U957,21, FALSE)))</f>
      </c>
      <c r="M1818" s="8">
        <f>IF(J1818="PCS", I1818, 0)</f>
      </c>
      <c r="N1818" s="8" t="s">
        <v>39</v>
      </c>
      <c r="O1818" s="8">
        <f>N1818 * VLOOKUP(E1818&amp;VLOOKUP(G1818,Sku_Consolidated!A2:Q957,17,FALSE),Sku_CommRate!A2:E1002, 5, FALSE)</f>
      </c>
      <c r="P1818" s="8">
        <f>N1818 - O1818</f>
      </c>
      <c r="Q1818">
        <f>VLOOKUP(G1818,Sku_Consolidated!A2:G957,7, FALSE)</f>
      </c>
      <c r="R1818">
        <f>IF(IFERROR(VLOOKUP(E1818,Store_Showcase!B2:H144,7, FALSE), TRUE)=TRUE, IF(IFERROR(VLOOKUP(E1818,Store_SRP!B2:H110,7, FALSE), TRUE)=TRUE,VLOOKUP(E1818,Store_VAM!B2:H273,7, FALSE),VLOOKUP(E1818,Store_SRP!B2:H110,7, FALSE)), VLOOKUP(E1818,Store_Showcase!B2:H144,7, FALSE))</f>
      </c>
      <c r="S1818">
        <f>IF(IFERROR(VLOOKUP(E1818,Store_Showcase!B2:I144,8, FALSE), TRUE)=TRUE, IF(IFERROR(VLOOKUP(E1818,Store_SRP!B2:I110,8, FALSE), TRUE)=TRUE,VLOOKUP(E1818,Store_VAM!B2:I273,8, FALSE),VLOOKUP(E1818,Store_SRP!B2:I110,8, FALSE)), VLOOKUP(E1818,Store_Showcase!B2:I144,8, FALSE))</f>
      </c>
      <c r="T1818">
        <f>VLOOKUP(G1818,Sku_Consolidated!A2:R957,18,FALSE)</f>
      </c>
      <c r="U1818">
        <v>9578</v>
      </c>
      <c r="V1818">
        <f>IF(VLOOKUP(G1818,Sku_Consolidated!A2:S957,19,FALSE)="SHOWCASE", VLOOKUP(E1818,Store_Showcase!B2:L144,11, FALSE), IF(VLOOKUP(G1818,Sku_Consolidated!A2:S957,19,FALSE)="VAM",VLOOKUP(E1818,Store_VAM!B2:L273,11, FALSE),VLOOKUP(E1818,Store_SRP!B2:L110,11, FALSE)))</f>
      </c>
      <c r="W1818">
        <f>VLOOKUP(G1818,Sku_Consolidated!A2:W957,11,FALSE)</f>
      </c>
      <c r="X1818">
        <f>VLOOKUP(G1818,Sku_Consolidated!A2:H957,8,FALSE)</f>
      </c>
      <c r="Y1818">
        <f>VLOOKUP(G1818,Sku_Consolidated!A2:I957,9,FALSE)</f>
      </c>
      <c r="Z1818" t="s">
        <v>38</v>
      </c>
      <c r="AA1818">
        <f>VLOOKUP(G1818,Sku_Consolidated!A2:E957,5,FALSE)</f>
      </c>
      <c r="AB1818">
        <f>IF(VLOOKUP(G1818,Sku_Consolidated!A2:S957,19,FALSE)="SHOWCASE", VLOOKUP(E1818,Store_Showcase!B2:N144,13, FALSE), IF(VLOOKUP(G1818,Sku_Consolidated!A2:S957,19,FALSE)="VAM",VLOOKUP(E1818,Store_VAM!B2:N273,13, FALSE),VLOOKUP(E1818,Store_SRP!B2:N110,13, FALSE)))</f>
      </c>
      <c r="AC1818">
        <f>IF(IFERROR(AB1818,TRUE)=TRUE, "-","OK")</f>
      </c>
      <c r="AD1818" s="8" t="s">
        <v>39</v>
      </c>
      <c r="AE1818" s="8" t="s">
        <v>39</v>
      </c>
      <c r="AF1818">
        <f>IF(IFERROR(VLOOKUP(E1818,Store_Showcase!B2:H144,{5}, FALSE), TRUE)=TRUE, IF(IFERROR(VLOOKUP(E1818,Store_SRP!B2:H110,{5}, FALSE), TRUE)=TRUE,VLOOKUP(E1818,Store_VAM!B2:H273,{5}, FALSE),VLOOKUP(E1818,Store_SRP!B2:H110,{5}, FALSE)), VLOOKUP(E1818,Store_Showcase!B2:H144,{5}, FALSE))</f>
      </c>
      <c r="AG1818">
        <f>IF(IFERROR(VLOOKUP(E1818,Store_Showcase!B2:H144,{6}, FALSE), TRUE)=TRUE, IF(IFERROR(VLOOKUP(E1818,Store_SRP!B2:H110,{6}, FALSE), TRUE)=TRUE,VLOOKUP(E1818,Store_VAM!B2:H273,{6}, FALSE),VLOOKUP(E1818,Store_SRP!B2:H110,{6}, FALSE)), VLOOKUP(E1818,Store_Showcase!B2:H144,{6}, FALSE))</f>
      </c>
      <c r="AH1818">
        <f>VLOOKUP(G1818,Sku_Consolidated!A2:R957,18,FALSE)</f>
      </c>
      <c r="AI1818">
        <f>VLOOKUP(G1818,Sku_Consolidated!A2:S957,19,FALSE)</f>
      </c>
      <c r="AJ1818">
        <f>VLOOKUP(G1818,Sku_Consolidated!A2:T957,20,FALSE)</f>
      </c>
    </row>
    <row r="1819" spans="1:36" x14ac:dyDescent="0.25">
      <c r="A1819">
        <v>2024</v>
      </c>
      <c r="B1819" t="s">
        <v>31</v>
      </c>
      <c r="C1819" t="s">
        <v>32</v>
      </c>
      <c r="D1819" t="s">
        <v>33</v>
      </c>
      <c r="E1819">
        <v>805</v>
      </c>
      <c r="F1819">
        <f>IF(IFERROR(VLOOKUP(E1819,Store_Showcase!B2:H144,{2}, FALSE), TRUE)=TRUE, IF(IFERROR(VLOOKUP(E1819,Store_SRP!B2:H110,{2}, FALSE), TRUE)=TRUE,VLOOKUP(E1819,Store_VAM!B2:H273,{2}, FALSE),VLOOKUP(E1819,Store_SRP!B2:H110,{2}, FALSE)), VLOOKUP(E1819,Store_Showcase!B2:H144,{2}, FALSE))</f>
      </c>
      <c r="G1819">
        <v>683777</v>
      </c>
      <c r="H1819" t="s">
        <v>2635</v>
      </c>
      <c r="I1819" s="8" t="s">
        <v>39</v>
      </c>
      <c r="J1819" t="s">
        <v>493</v>
      </c>
      <c r="K1819" s="8">
        <f>IF(J1819="PCK", I1819, 0)</f>
      </c>
      <c r="L1819" s="8">
        <f>IF(J1819="KLS", I1819, IF(J1819="PCK", I1819*VLOOKUP(G1819,Sku_Consolidated!A2:U957,21, FALSE),I1819*VLOOKUP(G1819,Sku_Consolidated!A2:U957,21, FALSE)))</f>
      </c>
      <c r="M1819" s="8">
        <f>IF(J1819="PCS", I1819, 0)</f>
      </c>
      <c r="N1819" s="8" t="s">
        <v>39</v>
      </c>
      <c r="O1819" s="8">
        <f>N1819 * VLOOKUP(E1819&amp;VLOOKUP(G1819,Sku_Consolidated!A2:Q957,17,FALSE),Sku_CommRate!A2:E1002, 5, FALSE)</f>
      </c>
      <c r="P1819" s="8">
        <f>N1819 - O1819</f>
      </c>
      <c r="Q1819">
        <f>VLOOKUP(G1819,Sku_Consolidated!A2:G957,7, FALSE)</f>
      </c>
      <c r="R1819">
        <f>IF(IFERROR(VLOOKUP(E1819,Store_Showcase!B2:H144,7, FALSE), TRUE)=TRUE, IF(IFERROR(VLOOKUP(E1819,Store_SRP!B2:H110,7, FALSE), TRUE)=TRUE,VLOOKUP(E1819,Store_VAM!B2:H273,7, FALSE),VLOOKUP(E1819,Store_SRP!B2:H110,7, FALSE)), VLOOKUP(E1819,Store_Showcase!B2:H144,7, FALSE))</f>
      </c>
      <c r="S1819">
        <f>IF(IFERROR(VLOOKUP(E1819,Store_Showcase!B2:I144,8, FALSE), TRUE)=TRUE, IF(IFERROR(VLOOKUP(E1819,Store_SRP!B2:I110,8, FALSE), TRUE)=TRUE,VLOOKUP(E1819,Store_VAM!B2:I273,8, FALSE),VLOOKUP(E1819,Store_SRP!B2:I110,8, FALSE)), VLOOKUP(E1819,Store_Showcase!B2:I144,8, FALSE))</f>
      </c>
      <c r="T1819">
        <f>VLOOKUP(G1819,Sku_Consolidated!A2:R957,18,FALSE)</f>
      </c>
      <c r="U1819">
        <v>4806532531618</v>
      </c>
      <c r="V1819">
        <f>IF(VLOOKUP(G1819,Sku_Consolidated!A2:S957,19,FALSE)="SHOWCASE", VLOOKUP(E1819,Store_Showcase!B2:L144,11, FALSE), IF(VLOOKUP(G1819,Sku_Consolidated!A2:S957,19,FALSE)="VAM",VLOOKUP(E1819,Store_VAM!B2:L273,11, FALSE),VLOOKUP(E1819,Store_SRP!B2:L110,11, FALSE)))</f>
      </c>
      <c r="W1819">
        <f>VLOOKUP(G1819,Sku_Consolidated!A2:W957,11,FALSE)</f>
      </c>
      <c r="X1819">
        <f>VLOOKUP(G1819,Sku_Consolidated!A2:H957,8,FALSE)</f>
      </c>
      <c r="Y1819">
        <f>VLOOKUP(G1819,Sku_Consolidated!A2:I957,9,FALSE)</f>
      </c>
      <c r="Z1819" t="s">
        <v>38</v>
      </c>
      <c r="AA1819">
        <f>VLOOKUP(G1819,Sku_Consolidated!A2:E957,5,FALSE)</f>
      </c>
      <c r="AB1819">
        <f>IF(VLOOKUP(G1819,Sku_Consolidated!A2:S957,19,FALSE)="SHOWCASE", VLOOKUP(E1819,Store_Showcase!B2:N144,13, FALSE), IF(VLOOKUP(G1819,Sku_Consolidated!A2:S957,19,FALSE)="VAM",VLOOKUP(E1819,Store_VAM!B2:N273,13, FALSE),VLOOKUP(E1819,Store_SRP!B2:N110,13, FALSE)))</f>
      </c>
      <c r="AC1819">
        <f>IF(IFERROR(AB1819,TRUE)=TRUE, "-","OK")</f>
      </c>
      <c r="AD1819" s="8" t="s">
        <v>39</v>
      </c>
      <c r="AE1819" s="8" t="s">
        <v>39</v>
      </c>
      <c r="AF1819">
        <f>IF(IFERROR(VLOOKUP(E1819,Store_Showcase!B2:H144,{5}, FALSE), TRUE)=TRUE, IF(IFERROR(VLOOKUP(E1819,Store_SRP!B2:H110,{5}, FALSE), TRUE)=TRUE,VLOOKUP(E1819,Store_VAM!B2:H273,{5}, FALSE),VLOOKUP(E1819,Store_SRP!B2:H110,{5}, FALSE)), VLOOKUP(E1819,Store_Showcase!B2:H144,{5}, FALSE))</f>
      </c>
      <c r="AG1819">
        <f>IF(IFERROR(VLOOKUP(E1819,Store_Showcase!B2:H144,{6}, FALSE), TRUE)=TRUE, IF(IFERROR(VLOOKUP(E1819,Store_SRP!B2:H110,{6}, FALSE), TRUE)=TRUE,VLOOKUP(E1819,Store_VAM!B2:H273,{6}, FALSE),VLOOKUP(E1819,Store_SRP!B2:H110,{6}, FALSE)), VLOOKUP(E1819,Store_Showcase!B2:H144,{6}, FALSE))</f>
      </c>
      <c r="AH1819">
        <f>VLOOKUP(G1819,Sku_Consolidated!A2:R957,18,FALSE)</f>
      </c>
      <c r="AI1819">
        <f>VLOOKUP(G1819,Sku_Consolidated!A2:S957,19,FALSE)</f>
      </c>
      <c r="AJ1819">
        <f>VLOOKUP(G1819,Sku_Consolidated!A2:T957,20,FALSE)</f>
      </c>
    </row>
    <row r="1820" spans="1:36" x14ac:dyDescent="0.25">
      <c r="A1820">
        <v>2024</v>
      </c>
      <c r="B1820" t="s">
        <v>31</v>
      </c>
      <c r="C1820" t="s">
        <v>32</v>
      </c>
      <c r="D1820" t="s">
        <v>33</v>
      </c>
      <c r="E1820">
        <v>4017</v>
      </c>
      <c r="F1820">
        <f>IF(IFERROR(VLOOKUP(E1820,Store_Showcase!B2:H144,{2}, FALSE), TRUE)=TRUE, IF(IFERROR(VLOOKUP(E1820,Store_SRP!B2:H110,{2}, FALSE), TRUE)=TRUE,VLOOKUP(E1820,Store_VAM!B2:H273,{2}, FALSE),VLOOKUP(E1820,Store_SRP!B2:H110,{2}, FALSE)), VLOOKUP(E1820,Store_Showcase!B2:H144,{2}, FALSE))</f>
      </c>
      <c r="G1820">
        <v>655719</v>
      </c>
      <c r="H1820" t="s">
        <v>454</v>
      </c>
      <c r="I1820" s="8" t="s">
        <v>39</v>
      </c>
      <c r="J1820" t="s">
        <v>36</v>
      </c>
      <c r="K1820" s="8">
        <f>IF(J1820="PCK", I1820, 0)</f>
      </c>
      <c r="L1820" s="8">
        <f>IF(J1820="KLS", I1820, IF(J1820="PCK", I1820*VLOOKUP(G1820,Sku_Consolidated!A2:U957,21, FALSE),I1820*VLOOKUP(G1820,Sku_Consolidated!A2:U957,21, FALSE)))</f>
      </c>
      <c r="M1820" s="8">
        <f>IF(J1820="PCS", I1820, 0)</f>
      </c>
      <c r="N1820" s="8" t="s">
        <v>39</v>
      </c>
      <c r="O1820" s="8">
        <f>N1820 * VLOOKUP(E1820&amp;VLOOKUP(G1820,Sku_Consolidated!A2:Q957,17,FALSE),Sku_CommRate!A2:E1002, 5, FALSE)</f>
      </c>
      <c r="P1820" s="8">
        <f>N1820 - O1820</f>
      </c>
      <c r="Q1820">
        <f>VLOOKUP(G1820,Sku_Consolidated!A2:G957,7, FALSE)</f>
      </c>
      <c r="R1820">
        <f>IF(IFERROR(VLOOKUP(E1820,Store_Showcase!B2:H144,7, FALSE), TRUE)=TRUE, IF(IFERROR(VLOOKUP(E1820,Store_SRP!B2:H110,7, FALSE), TRUE)=TRUE,VLOOKUP(E1820,Store_VAM!B2:H273,7, FALSE),VLOOKUP(E1820,Store_SRP!B2:H110,7, FALSE)), VLOOKUP(E1820,Store_Showcase!B2:H144,7, FALSE))</f>
      </c>
      <c r="S1820">
        <f>IF(IFERROR(VLOOKUP(E1820,Store_Showcase!B2:I144,8, FALSE), TRUE)=TRUE, IF(IFERROR(VLOOKUP(E1820,Store_SRP!B2:I110,8, FALSE), TRUE)=TRUE,VLOOKUP(E1820,Store_VAM!B2:I273,8, FALSE),VLOOKUP(E1820,Store_SRP!B2:I110,8, FALSE)), VLOOKUP(E1820,Store_Showcase!B2:I144,8, FALSE))</f>
      </c>
      <c r="T1820">
        <f>VLOOKUP(G1820,Sku_Consolidated!A2:R957,18,FALSE)</f>
      </c>
      <c r="U1820">
        <v>6447</v>
      </c>
      <c r="V1820">
        <f>IF(VLOOKUP(G1820,Sku_Consolidated!A2:S957,19,FALSE)="SHOWCASE", VLOOKUP(E1820,Store_Showcase!B2:L144,11, FALSE), IF(VLOOKUP(G1820,Sku_Consolidated!A2:S957,19,FALSE)="VAM",VLOOKUP(E1820,Store_VAM!B2:L273,11, FALSE),VLOOKUP(E1820,Store_SRP!B2:L110,11, FALSE)))</f>
      </c>
      <c r="W1820">
        <f>VLOOKUP(G1820,Sku_Consolidated!A2:W957,11,FALSE)</f>
      </c>
      <c r="X1820">
        <f>VLOOKUP(G1820,Sku_Consolidated!A2:H957,8,FALSE)</f>
      </c>
      <c r="Y1820">
        <f>VLOOKUP(G1820,Sku_Consolidated!A2:I957,9,FALSE)</f>
      </c>
      <c r="Z1820" t="s">
        <v>38</v>
      </c>
      <c r="AA1820">
        <f>VLOOKUP(G1820,Sku_Consolidated!A2:E957,5,FALSE)</f>
      </c>
      <c r="AB1820">
        <f>IF(VLOOKUP(G1820,Sku_Consolidated!A2:S957,19,FALSE)="SHOWCASE", VLOOKUP(E1820,Store_Showcase!B2:N144,13, FALSE), IF(VLOOKUP(G1820,Sku_Consolidated!A2:S957,19,FALSE)="VAM",VLOOKUP(E1820,Store_VAM!B2:N273,13, FALSE),VLOOKUP(E1820,Store_SRP!B2:N110,13, FALSE)))</f>
      </c>
      <c r="AC1820">
        <f>IF(IFERROR(AB1820,TRUE)=TRUE, "-","OK")</f>
      </c>
      <c r="AD1820" s="8" t="s">
        <v>39</v>
      </c>
      <c r="AE1820" s="8" t="s">
        <v>39</v>
      </c>
      <c r="AF1820">
        <f>IF(IFERROR(VLOOKUP(E1820,Store_Showcase!B2:H144,{5}, FALSE), TRUE)=TRUE, IF(IFERROR(VLOOKUP(E1820,Store_SRP!B2:H110,{5}, FALSE), TRUE)=TRUE,VLOOKUP(E1820,Store_VAM!B2:H273,{5}, FALSE),VLOOKUP(E1820,Store_SRP!B2:H110,{5}, FALSE)), VLOOKUP(E1820,Store_Showcase!B2:H144,{5}, FALSE))</f>
      </c>
      <c r="AG1820">
        <f>IF(IFERROR(VLOOKUP(E1820,Store_Showcase!B2:H144,{6}, FALSE), TRUE)=TRUE, IF(IFERROR(VLOOKUP(E1820,Store_SRP!B2:H110,{6}, FALSE), TRUE)=TRUE,VLOOKUP(E1820,Store_VAM!B2:H273,{6}, FALSE),VLOOKUP(E1820,Store_SRP!B2:H110,{6}, FALSE)), VLOOKUP(E1820,Store_Showcase!B2:H144,{6}, FALSE))</f>
      </c>
      <c r="AH1820">
        <f>VLOOKUP(G1820,Sku_Consolidated!A2:R957,18,FALSE)</f>
      </c>
      <c r="AI1820">
        <f>VLOOKUP(G1820,Sku_Consolidated!A2:S957,19,FALSE)</f>
      </c>
      <c r="AJ1820">
        <f>VLOOKUP(G1820,Sku_Consolidated!A2:T957,20,FALSE)</f>
      </c>
    </row>
    <row r="1821" spans="1:36" x14ac:dyDescent="0.25">
      <c r="A1821">
        <v>2024</v>
      </c>
      <c r="B1821" t="s">
        <v>31</v>
      </c>
      <c r="C1821" t="s">
        <v>32</v>
      </c>
      <c r="D1821" t="s">
        <v>33</v>
      </c>
      <c r="E1821">
        <v>805</v>
      </c>
      <c r="F1821">
        <f>IF(IFERROR(VLOOKUP(E1821,Store_Showcase!B2:H144,{2}, FALSE), TRUE)=TRUE, IF(IFERROR(VLOOKUP(E1821,Store_SRP!B2:H110,{2}, FALSE), TRUE)=TRUE,VLOOKUP(E1821,Store_VAM!B2:H273,{2}, FALSE),VLOOKUP(E1821,Store_SRP!B2:H110,{2}, FALSE)), VLOOKUP(E1821,Store_Showcase!B2:H144,{2}, FALSE))</f>
      </c>
      <c r="G1821">
        <v>657358</v>
      </c>
      <c r="H1821" t="s">
        <v>3328</v>
      </c>
      <c r="I1821" s="8" t="s">
        <v>39</v>
      </c>
      <c r="J1821" t="s">
        <v>12</v>
      </c>
      <c r="K1821" s="8">
        <f>IF(J1821="PCK", I1821, 0)</f>
      </c>
      <c r="L1821" s="8">
        <f>IF(J1821="KLS", I1821, IF(J1821="PCK", I1821*VLOOKUP(G1821,Sku_Consolidated!A2:U957,21, FALSE),I1821*VLOOKUP(G1821,Sku_Consolidated!A2:U957,21, FALSE)))</f>
      </c>
      <c r="M1821" s="8">
        <f>IF(J1821="PCS", I1821, 0)</f>
      </c>
      <c r="N1821" s="8" t="s">
        <v>39</v>
      </c>
      <c r="O1821" s="8">
        <f>N1821 * VLOOKUP(E1821&amp;VLOOKUP(G1821,Sku_Consolidated!A2:Q957,17,FALSE),Sku_CommRate!A2:E1002, 5, FALSE)</f>
      </c>
      <c r="P1821" s="8">
        <f>N1821 - O1821</f>
      </c>
      <c r="Q1821">
        <f>VLOOKUP(G1821,Sku_Consolidated!A2:G957,7, FALSE)</f>
      </c>
      <c r="R1821">
        <f>IF(IFERROR(VLOOKUP(E1821,Store_Showcase!B2:H144,7, FALSE), TRUE)=TRUE, IF(IFERROR(VLOOKUP(E1821,Store_SRP!B2:H110,7, FALSE), TRUE)=TRUE,VLOOKUP(E1821,Store_VAM!B2:H273,7, FALSE),VLOOKUP(E1821,Store_SRP!B2:H110,7, FALSE)), VLOOKUP(E1821,Store_Showcase!B2:H144,7, FALSE))</f>
      </c>
      <c r="S1821">
        <f>IF(IFERROR(VLOOKUP(E1821,Store_Showcase!B2:I144,8, FALSE), TRUE)=TRUE, IF(IFERROR(VLOOKUP(E1821,Store_SRP!B2:I110,8, FALSE), TRUE)=TRUE,VLOOKUP(E1821,Store_VAM!B2:I273,8, FALSE),VLOOKUP(E1821,Store_SRP!B2:I110,8, FALSE)), VLOOKUP(E1821,Store_Showcase!B2:I144,8, FALSE))</f>
      </c>
      <c r="T1821">
        <f>VLOOKUP(G1821,Sku_Consolidated!A2:R957,18,FALSE)</f>
      </c>
      <c r="U1821">
        <v>4806532531595</v>
      </c>
      <c r="V1821">
        <f>IF(VLOOKUP(G1821,Sku_Consolidated!A2:S957,19,FALSE)="SHOWCASE", VLOOKUP(E1821,Store_Showcase!B2:L144,11, FALSE), IF(VLOOKUP(G1821,Sku_Consolidated!A2:S957,19,FALSE)="VAM",VLOOKUP(E1821,Store_VAM!B2:L273,11, FALSE),VLOOKUP(E1821,Store_SRP!B2:L110,11, FALSE)))</f>
      </c>
      <c r="W1821">
        <f>VLOOKUP(G1821,Sku_Consolidated!A2:W957,11,FALSE)</f>
      </c>
      <c r="X1821">
        <f>VLOOKUP(G1821,Sku_Consolidated!A2:H957,8,FALSE)</f>
      </c>
      <c r="Y1821">
        <f>VLOOKUP(G1821,Sku_Consolidated!A2:I957,9,FALSE)</f>
      </c>
      <c r="Z1821" t="s">
        <v>38</v>
      </c>
      <c r="AA1821">
        <f>VLOOKUP(G1821,Sku_Consolidated!A2:E957,5,FALSE)</f>
      </c>
      <c r="AB1821">
        <f>IF(VLOOKUP(G1821,Sku_Consolidated!A2:S957,19,FALSE)="SHOWCASE", VLOOKUP(E1821,Store_Showcase!B2:N144,13, FALSE), IF(VLOOKUP(G1821,Sku_Consolidated!A2:S957,19,FALSE)="VAM",VLOOKUP(E1821,Store_VAM!B2:N273,13, FALSE),VLOOKUP(E1821,Store_SRP!B2:N110,13, FALSE)))</f>
      </c>
      <c r="AC1821">
        <f>IF(IFERROR(AB1821,TRUE)=TRUE, "-","OK")</f>
      </c>
      <c r="AD1821" s="8" t="s">
        <v>39</v>
      </c>
      <c r="AE1821" s="8" t="s">
        <v>39</v>
      </c>
      <c r="AF1821">
        <f>IF(IFERROR(VLOOKUP(E1821,Store_Showcase!B2:H144,{5}, FALSE), TRUE)=TRUE, IF(IFERROR(VLOOKUP(E1821,Store_SRP!B2:H110,{5}, FALSE), TRUE)=TRUE,VLOOKUP(E1821,Store_VAM!B2:H273,{5}, FALSE),VLOOKUP(E1821,Store_SRP!B2:H110,{5}, FALSE)), VLOOKUP(E1821,Store_Showcase!B2:H144,{5}, FALSE))</f>
      </c>
      <c r="AG1821">
        <f>IF(IFERROR(VLOOKUP(E1821,Store_Showcase!B2:H144,{6}, FALSE), TRUE)=TRUE, IF(IFERROR(VLOOKUP(E1821,Store_SRP!B2:H110,{6}, FALSE), TRUE)=TRUE,VLOOKUP(E1821,Store_VAM!B2:H273,{6}, FALSE),VLOOKUP(E1821,Store_SRP!B2:H110,{6}, FALSE)), VLOOKUP(E1821,Store_Showcase!B2:H144,{6}, FALSE))</f>
      </c>
      <c r="AH1821">
        <f>VLOOKUP(G1821,Sku_Consolidated!A2:R957,18,FALSE)</f>
      </c>
      <c r="AI1821">
        <f>VLOOKUP(G1821,Sku_Consolidated!A2:S957,19,FALSE)</f>
      </c>
      <c r="AJ1821">
        <f>VLOOKUP(G1821,Sku_Consolidated!A2:T957,20,FALSE)</f>
      </c>
    </row>
    <row r="1822" spans="1:36" x14ac:dyDescent="0.25">
      <c r="A1822">
        <v>2024</v>
      </c>
      <c r="B1822" t="s">
        <v>31</v>
      </c>
      <c r="C1822" t="s">
        <v>32</v>
      </c>
      <c r="D1822" t="s">
        <v>33</v>
      </c>
      <c r="E1822">
        <v>423</v>
      </c>
      <c r="F1822">
        <f>IF(IFERROR(VLOOKUP(E1822,Store_Showcase!B2:H144,{2}, FALSE), TRUE)=TRUE, IF(IFERROR(VLOOKUP(E1822,Store_SRP!B2:H110,{2}, FALSE), TRUE)=TRUE,VLOOKUP(E1822,Store_VAM!B2:H273,{2}, FALSE),VLOOKUP(E1822,Store_SRP!B2:H110,{2}, FALSE)), VLOOKUP(E1822,Store_Showcase!B2:H144,{2}, FALSE))</f>
      </c>
      <c r="G1822">
        <v>655834</v>
      </c>
      <c r="H1822" t="s">
        <v>774</v>
      </c>
      <c r="I1822" s="8" t="s">
        <v>39</v>
      </c>
      <c r="J1822" t="s">
        <v>36</v>
      </c>
      <c r="K1822" s="8">
        <f>IF(J1822="PCK", I1822, 0)</f>
      </c>
      <c r="L1822" s="8">
        <f>IF(J1822="KLS", I1822, IF(J1822="PCK", I1822*VLOOKUP(G1822,Sku_Consolidated!A2:U957,21, FALSE),I1822*VLOOKUP(G1822,Sku_Consolidated!A2:U957,21, FALSE)))</f>
      </c>
      <c r="M1822" s="8">
        <f>IF(J1822="PCS", I1822, 0)</f>
      </c>
      <c r="N1822" s="8" t="s">
        <v>39</v>
      </c>
      <c r="O1822" s="8">
        <f>N1822 * VLOOKUP(E1822&amp;VLOOKUP(G1822,Sku_Consolidated!A2:Q957,17,FALSE),Sku_CommRate!A2:E1002, 5, FALSE)</f>
      </c>
      <c r="P1822" s="8">
        <f>N1822 - O1822</f>
      </c>
      <c r="Q1822">
        <f>VLOOKUP(G1822,Sku_Consolidated!A2:G957,7, FALSE)</f>
      </c>
      <c r="R1822">
        <f>IF(IFERROR(VLOOKUP(E1822,Store_Showcase!B2:H144,7, FALSE), TRUE)=TRUE, IF(IFERROR(VLOOKUP(E1822,Store_SRP!B2:H110,7, FALSE), TRUE)=TRUE,VLOOKUP(E1822,Store_VAM!B2:H273,7, FALSE),VLOOKUP(E1822,Store_SRP!B2:H110,7, FALSE)), VLOOKUP(E1822,Store_Showcase!B2:H144,7, FALSE))</f>
      </c>
      <c r="S1822">
        <f>IF(IFERROR(VLOOKUP(E1822,Store_Showcase!B2:I144,8, FALSE), TRUE)=TRUE, IF(IFERROR(VLOOKUP(E1822,Store_SRP!B2:I110,8, FALSE), TRUE)=TRUE,VLOOKUP(E1822,Store_VAM!B2:I273,8, FALSE),VLOOKUP(E1822,Store_SRP!B2:I110,8, FALSE)), VLOOKUP(E1822,Store_Showcase!B2:I144,8, FALSE))</f>
      </c>
      <c r="T1822">
        <f>VLOOKUP(G1822,Sku_Consolidated!A2:R957,18,FALSE)</f>
      </c>
      <c r="U1822">
        <v>6491</v>
      </c>
      <c r="V1822">
        <f>IF(VLOOKUP(G1822,Sku_Consolidated!A2:S957,19,FALSE)="SHOWCASE", VLOOKUP(E1822,Store_Showcase!B2:L144,11, FALSE), IF(VLOOKUP(G1822,Sku_Consolidated!A2:S957,19,FALSE)="VAM",VLOOKUP(E1822,Store_VAM!B2:L273,11, FALSE),VLOOKUP(E1822,Store_SRP!B2:L110,11, FALSE)))</f>
      </c>
      <c r="W1822">
        <f>VLOOKUP(G1822,Sku_Consolidated!A2:W957,11,FALSE)</f>
      </c>
      <c r="X1822">
        <f>VLOOKUP(G1822,Sku_Consolidated!A2:H957,8,FALSE)</f>
      </c>
      <c r="Y1822">
        <f>VLOOKUP(G1822,Sku_Consolidated!A2:I957,9,FALSE)</f>
      </c>
      <c r="Z1822" t="s">
        <v>38</v>
      </c>
      <c r="AA1822">
        <f>VLOOKUP(G1822,Sku_Consolidated!A2:E957,5,FALSE)</f>
      </c>
      <c r="AB1822">
        <f>IF(VLOOKUP(G1822,Sku_Consolidated!A2:S957,19,FALSE)="SHOWCASE", VLOOKUP(E1822,Store_Showcase!B2:N144,13, FALSE), IF(VLOOKUP(G1822,Sku_Consolidated!A2:S957,19,FALSE)="VAM",VLOOKUP(E1822,Store_VAM!B2:N273,13, FALSE),VLOOKUP(E1822,Store_SRP!B2:N110,13, FALSE)))</f>
      </c>
      <c r="AC1822">
        <f>IF(IFERROR(AB1822,TRUE)=TRUE, "-","OK")</f>
      </c>
      <c r="AD1822" s="8" t="s">
        <v>39</v>
      </c>
      <c r="AE1822" s="8" t="s">
        <v>39</v>
      </c>
      <c r="AF1822">
        <f>IF(IFERROR(VLOOKUP(E1822,Store_Showcase!B2:H144,{5}, FALSE), TRUE)=TRUE, IF(IFERROR(VLOOKUP(E1822,Store_SRP!B2:H110,{5}, FALSE), TRUE)=TRUE,VLOOKUP(E1822,Store_VAM!B2:H273,{5}, FALSE),VLOOKUP(E1822,Store_SRP!B2:H110,{5}, FALSE)), VLOOKUP(E1822,Store_Showcase!B2:H144,{5}, FALSE))</f>
      </c>
      <c r="AG1822">
        <f>IF(IFERROR(VLOOKUP(E1822,Store_Showcase!B2:H144,{6}, FALSE), TRUE)=TRUE, IF(IFERROR(VLOOKUP(E1822,Store_SRP!B2:H110,{6}, FALSE), TRUE)=TRUE,VLOOKUP(E1822,Store_VAM!B2:H273,{6}, FALSE),VLOOKUP(E1822,Store_SRP!B2:H110,{6}, FALSE)), VLOOKUP(E1822,Store_Showcase!B2:H144,{6}, FALSE))</f>
      </c>
      <c r="AH1822">
        <f>VLOOKUP(G1822,Sku_Consolidated!A2:R957,18,FALSE)</f>
      </c>
      <c r="AI1822">
        <f>VLOOKUP(G1822,Sku_Consolidated!A2:S957,19,FALSE)</f>
      </c>
      <c r="AJ1822">
        <f>VLOOKUP(G1822,Sku_Consolidated!A2:T957,20,FALSE)</f>
      </c>
    </row>
    <row r="1823" spans="1:36" x14ac:dyDescent="0.25">
      <c r="A1823">
        <v>2024</v>
      </c>
      <c r="B1823" t="s">
        <v>31</v>
      </c>
      <c r="C1823" t="s">
        <v>32</v>
      </c>
      <c r="D1823" t="s">
        <v>33</v>
      </c>
      <c r="E1823">
        <v>812</v>
      </c>
      <c r="F1823">
        <f>IF(IFERROR(VLOOKUP(E1823,Store_Showcase!B2:H144,{2}, FALSE), TRUE)=TRUE, IF(IFERROR(VLOOKUP(E1823,Store_SRP!B2:H110,{2}, FALSE), TRUE)=TRUE,VLOOKUP(E1823,Store_VAM!B2:H273,{2}, FALSE),VLOOKUP(E1823,Store_SRP!B2:H110,{2}, FALSE)), VLOOKUP(E1823,Store_Showcase!B2:H144,{2}, FALSE))</f>
      </c>
      <c r="G1823">
        <v>662372</v>
      </c>
      <c r="H1823" t="s">
        <v>654</v>
      </c>
      <c r="I1823" s="8" t="s">
        <v>39</v>
      </c>
      <c r="J1823" t="s">
        <v>493</v>
      </c>
      <c r="K1823" s="8">
        <f>IF(J1823="PCK", I1823, 0)</f>
      </c>
      <c r="L1823" s="8">
        <f>IF(J1823="KLS", I1823, IF(J1823="PCK", I1823*VLOOKUP(G1823,Sku_Consolidated!A2:U957,21, FALSE),I1823*VLOOKUP(G1823,Sku_Consolidated!A2:U957,21, FALSE)))</f>
      </c>
      <c r="M1823" s="8">
        <f>IF(J1823="PCS", I1823, 0)</f>
      </c>
      <c r="N1823" s="8" t="s">
        <v>39</v>
      </c>
      <c r="O1823" s="8">
        <f>N1823 * VLOOKUP(E1823&amp;VLOOKUP(G1823,Sku_Consolidated!A2:Q957,17,FALSE),Sku_CommRate!A2:E1002, 5, FALSE)</f>
      </c>
      <c r="P1823" s="8">
        <f>N1823 - O1823</f>
      </c>
      <c r="Q1823">
        <f>VLOOKUP(G1823,Sku_Consolidated!A2:G957,7, FALSE)</f>
      </c>
      <c r="R1823">
        <f>IF(IFERROR(VLOOKUP(E1823,Store_Showcase!B2:H144,7, FALSE), TRUE)=TRUE, IF(IFERROR(VLOOKUP(E1823,Store_SRP!B2:H110,7, FALSE), TRUE)=TRUE,VLOOKUP(E1823,Store_VAM!B2:H273,7, FALSE),VLOOKUP(E1823,Store_SRP!B2:H110,7, FALSE)), VLOOKUP(E1823,Store_Showcase!B2:H144,7, FALSE))</f>
      </c>
      <c r="S1823">
        <f>IF(IFERROR(VLOOKUP(E1823,Store_Showcase!B2:I144,8, FALSE), TRUE)=TRUE, IF(IFERROR(VLOOKUP(E1823,Store_SRP!B2:I110,8, FALSE), TRUE)=TRUE,VLOOKUP(E1823,Store_VAM!B2:I273,8, FALSE),VLOOKUP(E1823,Store_SRP!B2:I110,8, FALSE)), VLOOKUP(E1823,Store_Showcase!B2:I144,8, FALSE))</f>
      </c>
      <c r="T1823">
        <f>VLOOKUP(G1823,Sku_Consolidated!A2:R957,18,FALSE)</f>
      </c>
      <c r="U1823">
        <v>4806532531625</v>
      </c>
      <c r="V1823">
        <f>IF(VLOOKUP(G1823,Sku_Consolidated!A2:S957,19,FALSE)="SHOWCASE", VLOOKUP(E1823,Store_Showcase!B2:L144,11, FALSE), IF(VLOOKUP(G1823,Sku_Consolidated!A2:S957,19,FALSE)="VAM",VLOOKUP(E1823,Store_VAM!B2:L273,11, FALSE),VLOOKUP(E1823,Store_SRP!B2:L110,11, FALSE)))</f>
      </c>
      <c r="W1823">
        <f>VLOOKUP(G1823,Sku_Consolidated!A2:W957,11,FALSE)</f>
      </c>
      <c r="X1823">
        <f>VLOOKUP(G1823,Sku_Consolidated!A2:H957,8,FALSE)</f>
      </c>
      <c r="Y1823">
        <f>VLOOKUP(G1823,Sku_Consolidated!A2:I957,9,FALSE)</f>
      </c>
      <c r="Z1823" t="s">
        <v>38</v>
      </c>
      <c r="AA1823">
        <f>VLOOKUP(G1823,Sku_Consolidated!A2:E957,5,FALSE)</f>
      </c>
      <c r="AB1823">
        <f>IF(VLOOKUP(G1823,Sku_Consolidated!A2:S957,19,FALSE)="SHOWCASE", VLOOKUP(E1823,Store_Showcase!B2:N144,13, FALSE), IF(VLOOKUP(G1823,Sku_Consolidated!A2:S957,19,FALSE)="VAM",VLOOKUP(E1823,Store_VAM!B2:N273,13, FALSE),VLOOKUP(E1823,Store_SRP!B2:N110,13, FALSE)))</f>
      </c>
      <c r="AC1823">
        <f>IF(IFERROR(AB1823,TRUE)=TRUE, "-","OK")</f>
      </c>
      <c r="AD1823" s="8" t="s">
        <v>39</v>
      </c>
      <c r="AE1823" s="8" t="s">
        <v>39</v>
      </c>
      <c r="AF1823">
        <f>IF(IFERROR(VLOOKUP(E1823,Store_Showcase!B2:H144,{5}, FALSE), TRUE)=TRUE, IF(IFERROR(VLOOKUP(E1823,Store_SRP!B2:H110,{5}, FALSE), TRUE)=TRUE,VLOOKUP(E1823,Store_VAM!B2:H273,{5}, FALSE),VLOOKUP(E1823,Store_SRP!B2:H110,{5}, FALSE)), VLOOKUP(E1823,Store_Showcase!B2:H144,{5}, FALSE))</f>
      </c>
      <c r="AG1823">
        <f>IF(IFERROR(VLOOKUP(E1823,Store_Showcase!B2:H144,{6}, FALSE), TRUE)=TRUE, IF(IFERROR(VLOOKUP(E1823,Store_SRP!B2:H110,{6}, FALSE), TRUE)=TRUE,VLOOKUP(E1823,Store_VAM!B2:H273,{6}, FALSE),VLOOKUP(E1823,Store_SRP!B2:H110,{6}, FALSE)), VLOOKUP(E1823,Store_Showcase!B2:H144,{6}, FALSE))</f>
      </c>
      <c r="AH1823">
        <f>VLOOKUP(G1823,Sku_Consolidated!A2:R957,18,FALSE)</f>
      </c>
      <c r="AI1823">
        <f>VLOOKUP(G1823,Sku_Consolidated!A2:S957,19,FALSE)</f>
      </c>
      <c r="AJ1823">
        <f>VLOOKUP(G1823,Sku_Consolidated!A2:T957,20,FALSE)</f>
      </c>
    </row>
    <row r="1824" spans="1:36" x14ac:dyDescent="0.25">
      <c r="A1824">
        <v>2024</v>
      </c>
      <c r="B1824" t="s">
        <v>31</v>
      </c>
      <c r="C1824" t="s">
        <v>32</v>
      </c>
      <c r="D1824" t="s">
        <v>33</v>
      </c>
      <c r="E1824">
        <v>624</v>
      </c>
      <c r="F1824">
        <f>IF(IFERROR(VLOOKUP(E1824,Store_Showcase!B2:H144,{2}, FALSE), TRUE)=TRUE, IF(IFERROR(VLOOKUP(E1824,Store_SRP!B2:H110,{2}, FALSE), TRUE)=TRUE,VLOOKUP(E1824,Store_VAM!B2:H273,{2}, FALSE),VLOOKUP(E1824,Store_SRP!B2:H110,{2}, FALSE)), VLOOKUP(E1824,Store_Showcase!B2:H144,{2}, FALSE))</f>
      </c>
      <c r="G1824">
        <v>671860</v>
      </c>
      <c r="H1824" t="s">
        <v>1458</v>
      </c>
      <c r="I1824" s="8" t="s">
        <v>39</v>
      </c>
      <c r="J1824" t="s">
        <v>493</v>
      </c>
      <c r="K1824" s="8">
        <f>IF(J1824="PCK", I1824, 0)</f>
      </c>
      <c r="L1824" s="8">
        <f>IF(J1824="KLS", I1824, IF(J1824="PCK", I1824*VLOOKUP(G1824,Sku_Consolidated!A2:U957,21, FALSE),I1824*VLOOKUP(G1824,Sku_Consolidated!A2:U957,21, FALSE)))</f>
      </c>
      <c r="M1824" s="8">
        <f>IF(J1824="PCS", I1824, 0)</f>
      </c>
      <c r="N1824" s="8" t="s">
        <v>39</v>
      </c>
      <c r="O1824" s="8">
        <f>N1824 * VLOOKUP(E1824&amp;VLOOKUP(G1824,Sku_Consolidated!A2:Q957,17,FALSE),Sku_CommRate!A2:E1002, 5, FALSE)</f>
      </c>
      <c r="P1824" s="8">
        <f>N1824 - O1824</f>
      </c>
      <c r="Q1824">
        <f>VLOOKUP(G1824,Sku_Consolidated!A2:G957,7, FALSE)</f>
      </c>
      <c r="R1824">
        <f>IF(IFERROR(VLOOKUP(E1824,Store_Showcase!B2:H144,7, FALSE), TRUE)=TRUE, IF(IFERROR(VLOOKUP(E1824,Store_SRP!B2:H110,7, FALSE), TRUE)=TRUE,VLOOKUP(E1824,Store_VAM!B2:H273,7, FALSE),VLOOKUP(E1824,Store_SRP!B2:H110,7, FALSE)), VLOOKUP(E1824,Store_Showcase!B2:H144,7, FALSE))</f>
      </c>
      <c r="S1824">
        <f>IF(IFERROR(VLOOKUP(E1824,Store_Showcase!B2:I144,8, FALSE), TRUE)=TRUE, IF(IFERROR(VLOOKUP(E1824,Store_SRP!B2:I110,8, FALSE), TRUE)=TRUE,VLOOKUP(E1824,Store_VAM!B2:I273,8, FALSE),VLOOKUP(E1824,Store_SRP!B2:I110,8, FALSE)), VLOOKUP(E1824,Store_Showcase!B2:I144,8, FALSE))</f>
      </c>
      <c r="T1824">
        <f>VLOOKUP(G1824,Sku_Consolidated!A2:R957,18,FALSE)</f>
      </c>
      <c r="U1824">
        <v>2100006718607</v>
      </c>
      <c r="V1824">
        <f>IF(VLOOKUP(G1824,Sku_Consolidated!A2:S957,19,FALSE)="SHOWCASE", VLOOKUP(E1824,Store_Showcase!B2:L144,11, FALSE), IF(VLOOKUP(G1824,Sku_Consolidated!A2:S957,19,FALSE)="VAM",VLOOKUP(E1824,Store_VAM!B2:L273,11, FALSE),VLOOKUP(E1824,Store_SRP!B2:L110,11, FALSE)))</f>
      </c>
      <c r="W1824">
        <f>VLOOKUP(G1824,Sku_Consolidated!A2:W957,11,FALSE)</f>
      </c>
      <c r="X1824">
        <f>VLOOKUP(G1824,Sku_Consolidated!A2:H957,8,FALSE)</f>
      </c>
      <c r="Y1824">
        <f>VLOOKUP(G1824,Sku_Consolidated!A2:I957,9,FALSE)</f>
      </c>
      <c r="Z1824" t="s">
        <v>38</v>
      </c>
      <c r="AA1824">
        <f>VLOOKUP(G1824,Sku_Consolidated!A2:E957,5,FALSE)</f>
      </c>
      <c r="AB1824">
        <f>IF(VLOOKUP(G1824,Sku_Consolidated!A2:S957,19,FALSE)="SHOWCASE", VLOOKUP(E1824,Store_Showcase!B2:N144,13, FALSE), IF(VLOOKUP(G1824,Sku_Consolidated!A2:S957,19,FALSE)="VAM",VLOOKUP(E1824,Store_VAM!B2:N273,13, FALSE),VLOOKUP(E1824,Store_SRP!B2:N110,13, FALSE)))</f>
      </c>
      <c r="AC1824">
        <f>IF(IFERROR(AB1824,TRUE)=TRUE, "-","OK")</f>
      </c>
      <c r="AD1824" s="8" t="s">
        <v>39</v>
      </c>
      <c r="AE1824" s="8" t="s">
        <v>39</v>
      </c>
      <c r="AF1824">
        <f>IF(IFERROR(VLOOKUP(E1824,Store_Showcase!B2:H144,{5}, FALSE), TRUE)=TRUE, IF(IFERROR(VLOOKUP(E1824,Store_SRP!B2:H110,{5}, FALSE), TRUE)=TRUE,VLOOKUP(E1824,Store_VAM!B2:H273,{5}, FALSE),VLOOKUP(E1824,Store_SRP!B2:H110,{5}, FALSE)), VLOOKUP(E1824,Store_Showcase!B2:H144,{5}, FALSE))</f>
      </c>
      <c r="AG1824">
        <f>IF(IFERROR(VLOOKUP(E1824,Store_Showcase!B2:H144,{6}, FALSE), TRUE)=TRUE, IF(IFERROR(VLOOKUP(E1824,Store_SRP!B2:H110,{6}, FALSE), TRUE)=TRUE,VLOOKUP(E1824,Store_VAM!B2:H273,{6}, FALSE),VLOOKUP(E1824,Store_SRP!B2:H110,{6}, FALSE)), VLOOKUP(E1824,Store_Showcase!B2:H144,{6}, FALSE))</f>
      </c>
      <c r="AH1824">
        <f>VLOOKUP(G1824,Sku_Consolidated!A2:R957,18,FALSE)</f>
      </c>
      <c r="AI1824">
        <f>VLOOKUP(G1824,Sku_Consolidated!A2:S957,19,FALSE)</f>
      </c>
      <c r="AJ1824">
        <f>VLOOKUP(G1824,Sku_Consolidated!A2:T957,20,FALSE)</f>
      </c>
    </row>
    <row r="1825" spans="1:36" x14ac:dyDescent="0.25">
      <c r="A1825">
        <v>2024</v>
      </c>
      <c r="B1825" t="s">
        <v>31</v>
      </c>
      <c r="C1825" t="s">
        <v>32</v>
      </c>
      <c r="D1825" t="s">
        <v>33</v>
      </c>
      <c r="E1825">
        <v>231</v>
      </c>
      <c r="F1825">
        <f>IF(IFERROR(VLOOKUP(E1825,Store_Showcase!B2:H144,{2}, FALSE), TRUE)=TRUE, IF(IFERROR(VLOOKUP(E1825,Store_SRP!B2:H110,{2}, FALSE), TRUE)=TRUE,VLOOKUP(E1825,Store_VAM!B2:H273,{2}, FALSE),VLOOKUP(E1825,Store_SRP!B2:H110,{2}, FALSE)), VLOOKUP(E1825,Store_Showcase!B2:H144,{2}, FALSE))</f>
      </c>
      <c r="G1825">
        <v>676484</v>
      </c>
      <c r="H1825" t="s">
        <v>2971</v>
      </c>
      <c r="I1825" s="8" t="s">
        <v>39</v>
      </c>
      <c r="J1825" t="s">
        <v>36</v>
      </c>
      <c r="K1825" s="8">
        <f>IF(J1825="PCK", I1825, 0)</f>
      </c>
      <c r="L1825" s="8">
        <f>IF(J1825="KLS", I1825, IF(J1825="PCK", I1825*VLOOKUP(G1825,Sku_Consolidated!A2:U957,21, FALSE),I1825*VLOOKUP(G1825,Sku_Consolidated!A2:U957,21, FALSE)))</f>
      </c>
      <c r="M1825" s="8">
        <f>IF(J1825="PCS", I1825, 0)</f>
      </c>
      <c r="N1825" s="8" t="s">
        <v>39</v>
      </c>
      <c r="O1825" s="8">
        <f>N1825 * VLOOKUP(E1825&amp;VLOOKUP(G1825,Sku_Consolidated!A2:Q957,17,FALSE),Sku_CommRate!A2:E1002, 5, FALSE)</f>
      </c>
      <c r="P1825" s="8">
        <f>N1825 - O1825</f>
      </c>
      <c r="Q1825">
        <f>VLOOKUP(G1825,Sku_Consolidated!A2:G957,7, FALSE)</f>
      </c>
      <c r="R1825">
        <f>IF(IFERROR(VLOOKUP(E1825,Store_Showcase!B2:H144,7, FALSE), TRUE)=TRUE, IF(IFERROR(VLOOKUP(E1825,Store_SRP!B2:H110,7, FALSE), TRUE)=TRUE,VLOOKUP(E1825,Store_VAM!B2:H273,7, FALSE),VLOOKUP(E1825,Store_SRP!B2:H110,7, FALSE)), VLOOKUP(E1825,Store_Showcase!B2:H144,7, FALSE))</f>
      </c>
      <c r="S1825">
        <f>IF(IFERROR(VLOOKUP(E1825,Store_Showcase!B2:I144,8, FALSE), TRUE)=TRUE, IF(IFERROR(VLOOKUP(E1825,Store_SRP!B2:I110,8, FALSE), TRUE)=TRUE,VLOOKUP(E1825,Store_VAM!B2:I273,8, FALSE),VLOOKUP(E1825,Store_SRP!B2:I110,8, FALSE)), VLOOKUP(E1825,Store_Showcase!B2:I144,8, FALSE))</f>
      </c>
      <c r="T1825">
        <f>VLOOKUP(G1825,Sku_Consolidated!A2:R957,18,FALSE)</f>
      </c>
      <c r="U1825">
        <v>9576</v>
      </c>
      <c r="V1825">
        <f>IF(VLOOKUP(G1825,Sku_Consolidated!A2:S957,19,FALSE)="SHOWCASE", VLOOKUP(E1825,Store_Showcase!B2:L144,11, FALSE), IF(VLOOKUP(G1825,Sku_Consolidated!A2:S957,19,FALSE)="VAM",VLOOKUP(E1825,Store_VAM!B2:L273,11, FALSE),VLOOKUP(E1825,Store_SRP!B2:L110,11, FALSE)))</f>
      </c>
      <c r="W1825">
        <f>VLOOKUP(G1825,Sku_Consolidated!A2:W957,11,FALSE)</f>
      </c>
      <c r="X1825">
        <f>VLOOKUP(G1825,Sku_Consolidated!A2:H957,8,FALSE)</f>
      </c>
      <c r="Y1825">
        <f>VLOOKUP(G1825,Sku_Consolidated!A2:I957,9,FALSE)</f>
      </c>
      <c r="Z1825" t="s">
        <v>38</v>
      </c>
      <c r="AA1825">
        <f>VLOOKUP(G1825,Sku_Consolidated!A2:E957,5,FALSE)</f>
      </c>
      <c r="AB1825">
        <f>IF(VLOOKUP(G1825,Sku_Consolidated!A2:S957,19,FALSE)="SHOWCASE", VLOOKUP(E1825,Store_Showcase!B2:N144,13, FALSE), IF(VLOOKUP(G1825,Sku_Consolidated!A2:S957,19,FALSE)="VAM",VLOOKUP(E1825,Store_VAM!B2:N273,13, FALSE),VLOOKUP(E1825,Store_SRP!B2:N110,13, FALSE)))</f>
      </c>
      <c r="AC1825">
        <f>IF(IFERROR(AB1825,TRUE)=TRUE, "-","OK")</f>
      </c>
      <c r="AD1825" s="8" t="s">
        <v>39</v>
      </c>
      <c r="AE1825" s="8" t="s">
        <v>39</v>
      </c>
      <c r="AF1825">
        <f>IF(IFERROR(VLOOKUP(E1825,Store_Showcase!B2:H144,{5}, FALSE), TRUE)=TRUE, IF(IFERROR(VLOOKUP(E1825,Store_SRP!B2:H110,{5}, FALSE), TRUE)=TRUE,VLOOKUP(E1825,Store_VAM!B2:H273,{5}, FALSE),VLOOKUP(E1825,Store_SRP!B2:H110,{5}, FALSE)), VLOOKUP(E1825,Store_Showcase!B2:H144,{5}, FALSE))</f>
      </c>
      <c r="AG1825">
        <f>IF(IFERROR(VLOOKUP(E1825,Store_Showcase!B2:H144,{6}, FALSE), TRUE)=TRUE, IF(IFERROR(VLOOKUP(E1825,Store_SRP!B2:H110,{6}, FALSE), TRUE)=TRUE,VLOOKUP(E1825,Store_VAM!B2:H273,{6}, FALSE),VLOOKUP(E1825,Store_SRP!B2:H110,{6}, FALSE)), VLOOKUP(E1825,Store_Showcase!B2:H144,{6}, FALSE))</f>
      </c>
      <c r="AH1825">
        <f>VLOOKUP(G1825,Sku_Consolidated!A2:R957,18,FALSE)</f>
      </c>
      <c r="AI1825">
        <f>VLOOKUP(G1825,Sku_Consolidated!A2:S957,19,FALSE)</f>
      </c>
      <c r="AJ1825">
        <f>VLOOKUP(G1825,Sku_Consolidated!A2:T957,20,FALSE)</f>
      </c>
    </row>
    <row r="1826" spans="1:36" x14ac:dyDescent="0.25">
      <c r="A1826">
        <v>2024</v>
      </c>
      <c r="B1826" t="s">
        <v>31</v>
      </c>
      <c r="C1826" t="s">
        <v>32</v>
      </c>
      <c r="D1826" t="s">
        <v>33</v>
      </c>
      <c r="E1826">
        <v>624</v>
      </c>
      <c r="F1826">
        <f>IF(IFERROR(VLOOKUP(E1826,Store_Showcase!B2:H144,{2}, FALSE), TRUE)=TRUE, IF(IFERROR(VLOOKUP(E1826,Store_SRP!B2:H110,{2}, FALSE), TRUE)=TRUE,VLOOKUP(E1826,Store_VAM!B2:H273,{2}, FALSE),VLOOKUP(E1826,Store_SRP!B2:H110,{2}, FALSE)), VLOOKUP(E1826,Store_Showcase!B2:H144,{2}, FALSE))</f>
      </c>
      <c r="G1826">
        <v>691209</v>
      </c>
      <c r="H1826" t="s">
        <v>2089</v>
      </c>
      <c r="I1826" s="8" t="s">
        <v>39</v>
      </c>
      <c r="J1826" t="s">
        <v>493</v>
      </c>
      <c r="K1826" s="8">
        <f>IF(J1826="PCK", I1826, 0)</f>
      </c>
      <c r="L1826" s="8">
        <f>IF(J1826="KLS", I1826, IF(J1826="PCK", I1826*VLOOKUP(G1826,Sku_Consolidated!A2:U957,21, FALSE),I1826*VLOOKUP(G1826,Sku_Consolidated!A2:U957,21, FALSE)))</f>
      </c>
      <c r="M1826" s="8">
        <f>IF(J1826="PCS", I1826, 0)</f>
      </c>
      <c r="N1826" s="8" t="s">
        <v>39</v>
      </c>
      <c r="O1826" s="8">
        <f>N1826 * VLOOKUP(E1826&amp;VLOOKUP(G1826,Sku_Consolidated!A2:Q957,17,FALSE),Sku_CommRate!A2:E1002, 5, FALSE)</f>
      </c>
      <c r="P1826" s="8">
        <f>N1826 - O1826</f>
      </c>
      <c r="Q1826">
        <f>VLOOKUP(G1826,Sku_Consolidated!A2:G957,7, FALSE)</f>
      </c>
      <c r="R1826">
        <f>IF(IFERROR(VLOOKUP(E1826,Store_Showcase!B2:H144,7, FALSE), TRUE)=TRUE, IF(IFERROR(VLOOKUP(E1826,Store_SRP!B2:H110,7, FALSE), TRUE)=TRUE,VLOOKUP(E1826,Store_VAM!B2:H273,7, FALSE),VLOOKUP(E1826,Store_SRP!B2:H110,7, FALSE)), VLOOKUP(E1826,Store_Showcase!B2:H144,7, FALSE))</f>
      </c>
      <c r="S1826">
        <f>IF(IFERROR(VLOOKUP(E1826,Store_Showcase!B2:I144,8, FALSE), TRUE)=TRUE, IF(IFERROR(VLOOKUP(E1826,Store_SRP!B2:I110,8, FALSE), TRUE)=TRUE,VLOOKUP(E1826,Store_VAM!B2:I273,8, FALSE),VLOOKUP(E1826,Store_SRP!B2:I110,8, FALSE)), VLOOKUP(E1826,Store_Showcase!B2:I144,8, FALSE))</f>
      </c>
      <c r="T1826">
        <f>VLOOKUP(G1826,Sku_Consolidated!A2:R957,18,FALSE)</f>
      </c>
      <c r="U1826">
        <v>7985874</v>
      </c>
      <c r="V1826">
        <f>IF(VLOOKUP(G1826,Sku_Consolidated!A2:S957,19,FALSE)="SHOWCASE", VLOOKUP(E1826,Store_Showcase!B2:L144,11, FALSE), IF(VLOOKUP(G1826,Sku_Consolidated!A2:S957,19,FALSE)="VAM",VLOOKUP(E1826,Store_VAM!B2:L273,11, FALSE),VLOOKUP(E1826,Store_SRP!B2:L110,11, FALSE)))</f>
      </c>
      <c r="W1826">
        <f>VLOOKUP(G1826,Sku_Consolidated!A2:W957,11,FALSE)</f>
      </c>
      <c r="X1826">
        <f>VLOOKUP(G1826,Sku_Consolidated!A2:H957,8,FALSE)</f>
      </c>
      <c r="Y1826">
        <f>VLOOKUP(G1826,Sku_Consolidated!A2:I957,9,FALSE)</f>
      </c>
      <c r="Z1826" t="s">
        <v>38</v>
      </c>
      <c r="AA1826">
        <f>VLOOKUP(G1826,Sku_Consolidated!A2:E957,5,FALSE)</f>
      </c>
      <c r="AB1826">
        <f>IF(VLOOKUP(G1826,Sku_Consolidated!A2:S957,19,FALSE)="SHOWCASE", VLOOKUP(E1826,Store_Showcase!B2:N144,13, FALSE), IF(VLOOKUP(G1826,Sku_Consolidated!A2:S957,19,FALSE)="VAM",VLOOKUP(E1826,Store_VAM!B2:N273,13, FALSE),VLOOKUP(E1826,Store_SRP!B2:N110,13, FALSE)))</f>
      </c>
      <c r="AC1826">
        <f>IF(IFERROR(AB1826,TRUE)=TRUE, "-","OK")</f>
      </c>
      <c r="AD1826" s="8" t="s">
        <v>39</v>
      </c>
      <c r="AE1826" s="8" t="s">
        <v>39</v>
      </c>
      <c r="AF1826">
        <f>IF(IFERROR(VLOOKUP(E1826,Store_Showcase!B2:H144,{5}, FALSE), TRUE)=TRUE, IF(IFERROR(VLOOKUP(E1826,Store_SRP!B2:H110,{5}, FALSE), TRUE)=TRUE,VLOOKUP(E1826,Store_VAM!B2:H273,{5}, FALSE),VLOOKUP(E1826,Store_SRP!B2:H110,{5}, FALSE)), VLOOKUP(E1826,Store_Showcase!B2:H144,{5}, FALSE))</f>
      </c>
      <c r="AG1826">
        <f>IF(IFERROR(VLOOKUP(E1826,Store_Showcase!B2:H144,{6}, FALSE), TRUE)=TRUE, IF(IFERROR(VLOOKUP(E1826,Store_SRP!B2:H110,{6}, FALSE), TRUE)=TRUE,VLOOKUP(E1826,Store_VAM!B2:H273,{6}, FALSE),VLOOKUP(E1826,Store_SRP!B2:H110,{6}, FALSE)), VLOOKUP(E1826,Store_Showcase!B2:H144,{6}, FALSE))</f>
      </c>
      <c r="AH1826">
        <f>VLOOKUP(G1826,Sku_Consolidated!A2:R957,18,FALSE)</f>
      </c>
      <c r="AI1826">
        <f>VLOOKUP(G1826,Sku_Consolidated!A2:S957,19,FALSE)</f>
      </c>
      <c r="AJ1826">
        <f>VLOOKUP(G1826,Sku_Consolidated!A2:T957,20,FALSE)</f>
      </c>
    </row>
    <row r="1827" spans="1:36" x14ac:dyDescent="0.25">
      <c r="A1827">
        <v>2024</v>
      </c>
      <c r="B1827" t="s">
        <v>31</v>
      </c>
      <c r="C1827" t="s">
        <v>32</v>
      </c>
      <c r="D1827" t="s">
        <v>33</v>
      </c>
      <c r="E1827">
        <v>231</v>
      </c>
      <c r="F1827">
        <f>IF(IFERROR(VLOOKUP(E1827,Store_Showcase!B2:H144,{2}, FALSE), TRUE)=TRUE, IF(IFERROR(VLOOKUP(E1827,Store_SRP!B2:H110,{2}, FALSE), TRUE)=TRUE,VLOOKUP(E1827,Store_VAM!B2:H273,{2}, FALSE),VLOOKUP(E1827,Store_SRP!B2:H110,{2}, FALSE)), VLOOKUP(E1827,Store_Showcase!B2:H144,{2}, FALSE))</f>
      </c>
      <c r="G1827">
        <v>657474</v>
      </c>
      <c r="H1827" t="s">
        <v>785</v>
      </c>
      <c r="I1827" s="8" t="s">
        <v>39</v>
      </c>
      <c r="J1827" t="s">
        <v>36</v>
      </c>
      <c r="K1827" s="8">
        <f>IF(J1827="PCK", I1827, 0)</f>
      </c>
      <c r="L1827" s="8">
        <f>IF(J1827="KLS", I1827, IF(J1827="PCK", I1827*VLOOKUP(G1827,Sku_Consolidated!A2:U957,21, FALSE),I1827*VLOOKUP(G1827,Sku_Consolidated!A2:U957,21, FALSE)))</f>
      </c>
      <c r="M1827" s="8">
        <f>IF(J1827="PCS", I1827, 0)</f>
      </c>
      <c r="N1827" s="8" t="s">
        <v>39</v>
      </c>
      <c r="O1827" s="8">
        <f>N1827 * VLOOKUP(E1827&amp;VLOOKUP(G1827,Sku_Consolidated!A2:Q957,17,FALSE),Sku_CommRate!A2:E1002, 5, FALSE)</f>
      </c>
      <c r="P1827" s="8">
        <f>N1827 - O1827</f>
      </c>
      <c r="Q1827">
        <f>VLOOKUP(G1827,Sku_Consolidated!A2:G957,7, FALSE)</f>
      </c>
      <c r="R1827">
        <f>IF(IFERROR(VLOOKUP(E1827,Store_Showcase!B2:H144,7, FALSE), TRUE)=TRUE, IF(IFERROR(VLOOKUP(E1827,Store_SRP!B2:H110,7, FALSE), TRUE)=TRUE,VLOOKUP(E1827,Store_VAM!B2:H273,7, FALSE),VLOOKUP(E1827,Store_SRP!B2:H110,7, FALSE)), VLOOKUP(E1827,Store_Showcase!B2:H144,7, FALSE))</f>
      </c>
      <c r="S1827">
        <f>IF(IFERROR(VLOOKUP(E1827,Store_Showcase!B2:I144,8, FALSE), TRUE)=TRUE, IF(IFERROR(VLOOKUP(E1827,Store_SRP!B2:I110,8, FALSE), TRUE)=TRUE,VLOOKUP(E1827,Store_VAM!B2:I273,8, FALSE),VLOOKUP(E1827,Store_SRP!B2:I110,8, FALSE)), VLOOKUP(E1827,Store_Showcase!B2:I144,8, FALSE))</f>
      </c>
      <c r="T1827">
        <f>VLOOKUP(G1827,Sku_Consolidated!A2:R957,18,FALSE)</f>
      </c>
      <c r="U1827">
        <v>7077</v>
      </c>
      <c r="V1827">
        <f>IF(VLOOKUP(G1827,Sku_Consolidated!A2:S957,19,FALSE)="SHOWCASE", VLOOKUP(E1827,Store_Showcase!B2:L144,11, FALSE), IF(VLOOKUP(G1827,Sku_Consolidated!A2:S957,19,FALSE)="VAM",VLOOKUP(E1827,Store_VAM!B2:L273,11, FALSE),VLOOKUP(E1827,Store_SRP!B2:L110,11, FALSE)))</f>
      </c>
      <c r="W1827">
        <f>VLOOKUP(G1827,Sku_Consolidated!A2:W957,11,FALSE)</f>
      </c>
      <c r="X1827">
        <f>VLOOKUP(G1827,Sku_Consolidated!A2:H957,8,FALSE)</f>
      </c>
      <c r="Y1827">
        <f>VLOOKUP(G1827,Sku_Consolidated!A2:I957,9,FALSE)</f>
      </c>
      <c r="Z1827" t="s">
        <v>38</v>
      </c>
      <c r="AA1827">
        <f>VLOOKUP(G1827,Sku_Consolidated!A2:E957,5,FALSE)</f>
      </c>
      <c r="AB1827">
        <f>IF(VLOOKUP(G1827,Sku_Consolidated!A2:S957,19,FALSE)="SHOWCASE", VLOOKUP(E1827,Store_Showcase!B2:N144,13, FALSE), IF(VLOOKUP(G1827,Sku_Consolidated!A2:S957,19,FALSE)="VAM",VLOOKUP(E1827,Store_VAM!B2:N273,13, FALSE),VLOOKUP(E1827,Store_SRP!B2:N110,13, FALSE)))</f>
      </c>
      <c r="AC1827">
        <f>IF(IFERROR(AB1827,TRUE)=TRUE, "-","OK")</f>
      </c>
      <c r="AD1827" s="8" t="s">
        <v>39</v>
      </c>
      <c r="AE1827" s="8" t="s">
        <v>39</v>
      </c>
      <c r="AF1827">
        <f>IF(IFERROR(VLOOKUP(E1827,Store_Showcase!B2:H144,{5}, FALSE), TRUE)=TRUE, IF(IFERROR(VLOOKUP(E1827,Store_SRP!B2:H110,{5}, FALSE), TRUE)=TRUE,VLOOKUP(E1827,Store_VAM!B2:H273,{5}, FALSE),VLOOKUP(E1827,Store_SRP!B2:H110,{5}, FALSE)), VLOOKUP(E1827,Store_Showcase!B2:H144,{5}, FALSE))</f>
      </c>
      <c r="AG1827">
        <f>IF(IFERROR(VLOOKUP(E1827,Store_Showcase!B2:H144,{6}, FALSE), TRUE)=TRUE, IF(IFERROR(VLOOKUP(E1827,Store_SRP!B2:H110,{6}, FALSE), TRUE)=TRUE,VLOOKUP(E1827,Store_VAM!B2:H273,{6}, FALSE),VLOOKUP(E1827,Store_SRP!B2:H110,{6}, FALSE)), VLOOKUP(E1827,Store_Showcase!B2:H144,{6}, FALSE))</f>
      </c>
      <c r="AH1827">
        <f>VLOOKUP(G1827,Sku_Consolidated!A2:R957,18,FALSE)</f>
      </c>
      <c r="AI1827">
        <f>VLOOKUP(G1827,Sku_Consolidated!A2:S957,19,FALSE)</f>
      </c>
      <c r="AJ1827">
        <f>VLOOKUP(G1827,Sku_Consolidated!A2:T957,20,FALSE)</f>
      </c>
    </row>
    <row r="1828" spans="1:36" x14ac:dyDescent="0.25">
      <c r="A1828">
        <v>2024</v>
      </c>
      <c r="B1828" t="s">
        <v>31</v>
      </c>
      <c r="C1828" t="s">
        <v>32</v>
      </c>
      <c r="D1828" t="s">
        <v>33</v>
      </c>
      <c r="E1828">
        <v>149</v>
      </c>
      <c r="F1828">
        <f>IF(IFERROR(VLOOKUP(E1828,Store_Showcase!B2:H144,{2}, FALSE), TRUE)=TRUE, IF(IFERROR(VLOOKUP(E1828,Store_SRP!B2:H110,{2}, FALSE), TRUE)=TRUE,VLOOKUP(E1828,Store_VAM!B2:H273,{2}, FALSE),VLOOKUP(E1828,Store_SRP!B2:H110,{2}, FALSE)), VLOOKUP(E1828,Store_Showcase!B2:H144,{2}, FALSE))</f>
      </c>
      <c r="G1828">
        <v>683777</v>
      </c>
      <c r="H1828" t="s">
        <v>2635</v>
      </c>
      <c r="I1828" s="8" t="s">
        <v>39</v>
      </c>
      <c r="J1828" t="s">
        <v>493</v>
      </c>
      <c r="K1828" s="8">
        <f>IF(J1828="PCK", I1828, 0)</f>
      </c>
      <c r="L1828" s="8">
        <f>IF(J1828="KLS", I1828, IF(J1828="PCK", I1828*VLOOKUP(G1828,Sku_Consolidated!A2:U957,21, FALSE),I1828*VLOOKUP(G1828,Sku_Consolidated!A2:U957,21, FALSE)))</f>
      </c>
      <c r="M1828" s="8">
        <f>IF(J1828="PCS", I1828, 0)</f>
      </c>
      <c r="N1828" s="8" t="s">
        <v>39</v>
      </c>
      <c r="O1828" s="8">
        <f>N1828 * VLOOKUP(E1828&amp;VLOOKUP(G1828,Sku_Consolidated!A2:Q957,17,FALSE),Sku_CommRate!A2:E1002, 5, FALSE)</f>
      </c>
      <c r="P1828" s="8">
        <f>N1828 - O1828</f>
      </c>
      <c r="Q1828">
        <f>VLOOKUP(G1828,Sku_Consolidated!A2:G957,7, FALSE)</f>
      </c>
      <c r="R1828">
        <f>IF(IFERROR(VLOOKUP(E1828,Store_Showcase!B2:H144,7, FALSE), TRUE)=TRUE, IF(IFERROR(VLOOKUP(E1828,Store_SRP!B2:H110,7, FALSE), TRUE)=TRUE,VLOOKUP(E1828,Store_VAM!B2:H273,7, FALSE),VLOOKUP(E1828,Store_SRP!B2:H110,7, FALSE)), VLOOKUP(E1828,Store_Showcase!B2:H144,7, FALSE))</f>
      </c>
      <c r="S1828">
        <f>IF(IFERROR(VLOOKUP(E1828,Store_Showcase!B2:I144,8, FALSE), TRUE)=TRUE, IF(IFERROR(VLOOKUP(E1828,Store_SRP!B2:I110,8, FALSE), TRUE)=TRUE,VLOOKUP(E1828,Store_VAM!B2:I273,8, FALSE),VLOOKUP(E1828,Store_SRP!B2:I110,8, FALSE)), VLOOKUP(E1828,Store_Showcase!B2:I144,8, FALSE))</f>
      </c>
      <c r="T1828">
        <f>VLOOKUP(G1828,Sku_Consolidated!A2:R957,18,FALSE)</f>
      </c>
      <c r="U1828">
        <v>4806532531618</v>
      </c>
      <c r="V1828">
        <f>IF(VLOOKUP(G1828,Sku_Consolidated!A2:S957,19,FALSE)="SHOWCASE", VLOOKUP(E1828,Store_Showcase!B2:L144,11, FALSE), IF(VLOOKUP(G1828,Sku_Consolidated!A2:S957,19,FALSE)="VAM",VLOOKUP(E1828,Store_VAM!B2:L273,11, FALSE),VLOOKUP(E1828,Store_SRP!B2:L110,11, FALSE)))</f>
      </c>
      <c r="W1828">
        <f>VLOOKUP(G1828,Sku_Consolidated!A2:W957,11,FALSE)</f>
      </c>
      <c r="X1828">
        <f>VLOOKUP(G1828,Sku_Consolidated!A2:H957,8,FALSE)</f>
      </c>
      <c r="Y1828">
        <f>VLOOKUP(G1828,Sku_Consolidated!A2:I957,9,FALSE)</f>
      </c>
      <c r="Z1828" t="s">
        <v>38</v>
      </c>
      <c r="AA1828">
        <f>VLOOKUP(G1828,Sku_Consolidated!A2:E957,5,FALSE)</f>
      </c>
      <c r="AB1828">
        <f>IF(VLOOKUP(G1828,Sku_Consolidated!A2:S957,19,FALSE)="SHOWCASE", VLOOKUP(E1828,Store_Showcase!B2:N144,13, FALSE), IF(VLOOKUP(G1828,Sku_Consolidated!A2:S957,19,FALSE)="VAM",VLOOKUP(E1828,Store_VAM!B2:N273,13, FALSE),VLOOKUP(E1828,Store_SRP!B2:N110,13, FALSE)))</f>
      </c>
      <c r="AC1828">
        <f>IF(IFERROR(AB1828,TRUE)=TRUE, "-","OK")</f>
      </c>
      <c r="AD1828" s="8" t="s">
        <v>39</v>
      </c>
      <c r="AE1828" s="8" t="s">
        <v>39</v>
      </c>
      <c r="AF1828">
        <f>IF(IFERROR(VLOOKUP(E1828,Store_Showcase!B2:H144,{5}, FALSE), TRUE)=TRUE, IF(IFERROR(VLOOKUP(E1828,Store_SRP!B2:H110,{5}, FALSE), TRUE)=TRUE,VLOOKUP(E1828,Store_VAM!B2:H273,{5}, FALSE),VLOOKUP(E1828,Store_SRP!B2:H110,{5}, FALSE)), VLOOKUP(E1828,Store_Showcase!B2:H144,{5}, FALSE))</f>
      </c>
      <c r="AG1828">
        <f>IF(IFERROR(VLOOKUP(E1828,Store_Showcase!B2:H144,{6}, FALSE), TRUE)=TRUE, IF(IFERROR(VLOOKUP(E1828,Store_SRP!B2:H110,{6}, FALSE), TRUE)=TRUE,VLOOKUP(E1828,Store_VAM!B2:H273,{6}, FALSE),VLOOKUP(E1828,Store_SRP!B2:H110,{6}, FALSE)), VLOOKUP(E1828,Store_Showcase!B2:H144,{6}, FALSE))</f>
      </c>
      <c r="AH1828">
        <f>VLOOKUP(G1828,Sku_Consolidated!A2:R957,18,FALSE)</f>
      </c>
      <c r="AI1828">
        <f>VLOOKUP(G1828,Sku_Consolidated!A2:S957,19,FALSE)</f>
      </c>
      <c r="AJ1828">
        <f>VLOOKUP(G1828,Sku_Consolidated!A2:T957,20,FALSE)</f>
      </c>
    </row>
    <row r="1829" spans="1:36" x14ac:dyDescent="0.25">
      <c r="A1829">
        <v>2024</v>
      </c>
      <c r="B1829" t="s">
        <v>31</v>
      </c>
      <c r="C1829" t="s">
        <v>32</v>
      </c>
      <c r="D1829" t="s">
        <v>33</v>
      </c>
      <c r="E1829">
        <v>485</v>
      </c>
      <c r="F1829">
        <f>IF(IFERROR(VLOOKUP(E1829,Store_Showcase!B2:H144,{2}, FALSE), TRUE)=TRUE, IF(IFERROR(VLOOKUP(E1829,Store_SRP!B2:H110,{2}, FALSE), TRUE)=TRUE,VLOOKUP(E1829,Store_VAM!B2:H273,{2}, FALSE),VLOOKUP(E1829,Store_SRP!B2:H110,{2}, FALSE)), VLOOKUP(E1829,Store_Showcase!B2:H144,{2}, FALSE))</f>
      </c>
      <c r="G1829">
        <v>655720</v>
      </c>
      <c r="H1829" t="s">
        <v>122</v>
      </c>
      <c r="I1829" s="8" t="s">
        <v>39</v>
      </c>
      <c r="J1829" t="s">
        <v>36</v>
      </c>
      <c r="K1829" s="8">
        <f>IF(J1829="PCK", I1829, 0)</f>
      </c>
      <c r="L1829" s="8">
        <f>IF(J1829="KLS", I1829, IF(J1829="PCK", I1829*VLOOKUP(G1829,Sku_Consolidated!A2:U957,21, FALSE),I1829*VLOOKUP(G1829,Sku_Consolidated!A2:U957,21, FALSE)))</f>
      </c>
      <c r="M1829" s="8">
        <f>IF(J1829="PCS", I1829, 0)</f>
      </c>
      <c r="N1829" s="8" t="s">
        <v>39</v>
      </c>
      <c r="O1829" s="8">
        <f>N1829 * VLOOKUP(E1829&amp;VLOOKUP(G1829,Sku_Consolidated!A2:Q957,17,FALSE),Sku_CommRate!A2:E1002, 5, FALSE)</f>
      </c>
      <c r="P1829" s="8">
        <f>N1829 - O1829</f>
      </c>
      <c r="Q1829">
        <f>VLOOKUP(G1829,Sku_Consolidated!A2:G957,7, FALSE)</f>
      </c>
      <c r="R1829">
        <f>IF(IFERROR(VLOOKUP(E1829,Store_Showcase!B2:H144,7, FALSE), TRUE)=TRUE, IF(IFERROR(VLOOKUP(E1829,Store_SRP!B2:H110,7, FALSE), TRUE)=TRUE,VLOOKUP(E1829,Store_VAM!B2:H273,7, FALSE),VLOOKUP(E1829,Store_SRP!B2:H110,7, FALSE)), VLOOKUP(E1829,Store_Showcase!B2:H144,7, FALSE))</f>
      </c>
      <c r="S1829">
        <f>IF(IFERROR(VLOOKUP(E1829,Store_Showcase!B2:I144,8, FALSE), TRUE)=TRUE, IF(IFERROR(VLOOKUP(E1829,Store_SRP!B2:I110,8, FALSE), TRUE)=TRUE,VLOOKUP(E1829,Store_VAM!B2:I273,8, FALSE),VLOOKUP(E1829,Store_SRP!B2:I110,8, FALSE)), VLOOKUP(E1829,Store_Showcase!B2:I144,8, FALSE))</f>
      </c>
      <c r="T1829">
        <f>VLOOKUP(G1829,Sku_Consolidated!A2:R957,18,FALSE)</f>
      </c>
      <c r="U1829">
        <v>6448</v>
      </c>
      <c r="V1829">
        <f>IF(VLOOKUP(G1829,Sku_Consolidated!A2:S957,19,FALSE)="SHOWCASE", VLOOKUP(E1829,Store_Showcase!B2:L144,11, FALSE), IF(VLOOKUP(G1829,Sku_Consolidated!A2:S957,19,FALSE)="VAM",VLOOKUP(E1829,Store_VAM!B2:L273,11, FALSE),VLOOKUP(E1829,Store_SRP!B2:L110,11, FALSE)))</f>
      </c>
      <c r="W1829">
        <f>VLOOKUP(G1829,Sku_Consolidated!A2:W957,11,FALSE)</f>
      </c>
      <c r="X1829">
        <f>VLOOKUP(G1829,Sku_Consolidated!A2:H957,8,FALSE)</f>
      </c>
      <c r="Y1829">
        <f>VLOOKUP(G1829,Sku_Consolidated!A2:I957,9,FALSE)</f>
      </c>
      <c r="Z1829" t="s">
        <v>38</v>
      </c>
      <c r="AA1829">
        <f>VLOOKUP(G1829,Sku_Consolidated!A2:E957,5,FALSE)</f>
      </c>
      <c r="AB1829">
        <f>IF(VLOOKUP(G1829,Sku_Consolidated!A2:S957,19,FALSE)="SHOWCASE", VLOOKUP(E1829,Store_Showcase!B2:N144,13, FALSE), IF(VLOOKUP(G1829,Sku_Consolidated!A2:S957,19,FALSE)="VAM",VLOOKUP(E1829,Store_VAM!B2:N273,13, FALSE),VLOOKUP(E1829,Store_SRP!B2:N110,13, FALSE)))</f>
      </c>
      <c r="AC1829">
        <f>IF(IFERROR(AB1829,TRUE)=TRUE, "-","OK")</f>
      </c>
      <c r="AD1829" s="8" t="s">
        <v>39</v>
      </c>
      <c r="AE1829" s="8" t="s">
        <v>39</v>
      </c>
      <c r="AF1829">
        <f>IF(IFERROR(VLOOKUP(E1829,Store_Showcase!B2:H144,{5}, FALSE), TRUE)=TRUE, IF(IFERROR(VLOOKUP(E1829,Store_SRP!B2:H110,{5}, FALSE), TRUE)=TRUE,VLOOKUP(E1829,Store_VAM!B2:H273,{5}, FALSE),VLOOKUP(E1829,Store_SRP!B2:H110,{5}, FALSE)), VLOOKUP(E1829,Store_Showcase!B2:H144,{5}, FALSE))</f>
      </c>
      <c r="AG1829">
        <f>IF(IFERROR(VLOOKUP(E1829,Store_Showcase!B2:H144,{6}, FALSE), TRUE)=TRUE, IF(IFERROR(VLOOKUP(E1829,Store_SRP!B2:H110,{6}, FALSE), TRUE)=TRUE,VLOOKUP(E1829,Store_VAM!B2:H273,{6}, FALSE),VLOOKUP(E1829,Store_SRP!B2:H110,{6}, FALSE)), VLOOKUP(E1829,Store_Showcase!B2:H144,{6}, FALSE))</f>
      </c>
      <c r="AH1829">
        <f>VLOOKUP(G1829,Sku_Consolidated!A2:R957,18,FALSE)</f>
      </c>
      <c r="AI1829">
        <f>VLOOKUP(G1829,Sku_Consolidated!A2:S957,19,FALSE)</f>
      </c>
      <c r="AJ1829">
        <f>VLOOKUP(G1829,Sku_Consolidated!A2:T957,20,FALSE)</f>
      </c>
    </row>
    <row r="1830" spans="1:36" x14ac:dyDescent="0.25">
      <c r="A1830">
        <v>2024</v>
      </c>
      <c r="B1830" t="s">
        <v>31</v>
      </c>
      <c r="C1830" t="s">
        <v>32</v>
      </c>
      <c r="D1830" t="s">
        <v>33</v>
      </c>
      <c r="E1830">
        <v>235</v>
      </c>
      <c r="F1830">
        <f>IF(IFERROR(VLOOKUP(E1830,Store_Showcase!B2:H144,{2}, FALSE), TRUE)=TRUE, IF(IFERROR(VLOOKUP(E1830,Store_SRP!B2:H110,{2}, FALSE), TRUE)=TRUE,VLOOKUP(E1830,Store_VAM!B2:H273,{2}, FALSE),VLOOKUP(E1830,Store_SRP!B2:H110,{2}, FALSE)), VLOOKUP(E1830,Store_Showcase!B2:H144,{2}, FALSE))</f>
      </c>
      <c r="G1830">
        <v>666982</v>
      </c>
      <c r="H1830" t="s">
        <v>1363</v>
      </c>
      <c r="I1830" s="8" t="s">
        <v>39</v>
      </c>
      <c r="J1830" t="s">
        <v>493</v>
      </c>
      <c r="K1830" s="8">
        <f>IF(J1830="PCK", I1830, 0)</f>
      </c>
      <c r="L1830" s="8">
        <f>IF(J1830="KLS", I1830, IF(J1830="PCK", I1830*VLOOKUP(G1830,Sku_Consolidated!A2:U957,21, FALSE),I1830*VLOOKUP(G1830,Sku_Consolidated!A2:U957,21, FALSE)))</f>
      </c>
      <c r="M1830" s="8">
        <f>IF(J1830="PCS", I1830, 0)</f>
      </c>
      <c r="N1830" s="8" t="s">
        <v>39</v>
      </c>
      <c r="O1830" s="8">
        <f>N1830 * VLOOKUP(E1830&amp;VLOOKUP(G1830,Sku_Consolidated!A2:Q957,17,FALSE),Sku_CommRate!A2:E1002, 5, FALSE)</f>
      </c>
      <c r="P1830" s="8">
        <f>N1830 - O1830</f>
      </c>
      <c r="Q1830">
        <f>VLOOKUP(G1830,Sku_Consolidated!A2:G957,7, FALSE)</f>
      </c>
      <c r="R1830">
        <f>IF(IFERROR(VLOOKUP(E1830,Store_Showcase!B2:H144,7, FALSE), TRUE)=TRUE, IF(IFERROR(VLOOKUP(E1830,Store_SRP!B2:H110,7, FALSE), TRUE)=TRUE,VLOOKUP(E1830,Store_VAM!B2:H273,7, FALSE),VLOOKUP(E1830,Store_SRP!B2:H110,7, FALSE)), VLOOKUP(E1830,Store_Showcase!B2:H144,7, FALSE))</f>
      </c>
      <c r="S1830">
        <f>IF(IFERROR(VLOOKUP(E1830,Store_Showcase!B2:I144,8, FALSE), TRUE)=TRUE, IF(IFERROR(VLOOKUP(E1830,Store_SRP!B2:I110,8, FALSE), TRUE)=TRUE,VLOOKUP(E1830,Store_VAM!B2:I273,8, FALSE),VLOOKUP(E1830,Store_SRP!B2:I110,8, FALSE)), VLOOKUP(E1830,Store_Showcase!B2:I144,8, FALSE))</f>
      </c>
      <c r="T1830">
        <f>VLOOKUP(G1830,Sku_Consolidated!A2:R957,18,FALSE)</f>
      </c>
      <c r="U1830">
        <v>4806532531663</v>
      </c>
      <c r="V1830">
        <f>IF(VLOOKUP(G1830,Sku_Consolidated!A2:S957,19,FALSE)="SHOWCASE", VLOOKUP(E1830,Store_Showcase!B2:L144,11, FALSE), IF(VLOOKUP(G1830,Sku_Consolidated!A2:S957,19,FALSE)="VAM",VLOOKUP(E1830,Store_VAM!B2:L273,11, FALSE),VLOOKUP(E1830,Store_SRP!B2:L110,11, FALSE)))</f>
      </c>
      <c r="W1830">
        <f>VLOOKUP(G1830,Sku_Consolidated!A2:W957,11,FALSE)</f>
      </c>
      <c r="X1830">
        <f>VLOOKUP(G1830,Sku_Consolidated!A2:H957,8,FALSE)</f>
      </c>
      <c r="Y1830">
        <f>VLOOKUP(G1830,Sku_Consolidated!A2:I957,9,FALSE)</f>
      </c>
      <c r="Z1830" t="s">
        <v>38</v>
      </c>
      <c r="AA1830">
        <f>VLOOKUP(G1830,Sku_Consolidated!A2:E957,5,FALSE)</f>
      </c>
      <c r="AB1830">
        <f>IF(VLOOKUP(G1830,Sku_Consolidated!A2:S957,19,FALSE)="SHOWCASE", VLOOKUP(E1830,Store_Showcase!B2:N144,13, FALSE), IF(VLOOKUP(G1830,Sku_Consolidated!A2:S957,19,FALSE)="VAM",VLOOKUP(E1830,Store_VAM!B2:N273,13, FALSE),VLOOKUP(E1830,Store_SRP!B2:N110,13, FALSE)))</f>
      </c>
      <c r="AC1830">
        <f>IF(IFERROR(AB1830,TRUE)=TRUE, "-","OK")</f>
      </c>
      <c r="AD1830" s="8" t="s">
        <v>39</v>
      </c>
      <c r="AE1830" s="8" t="s">
        <v>39</v>
      </c>
      <c r="AF1830">
        <f>IF(IFERROR(VLOOKUP(E1830,Store_Showcase!B2:H144,{5}, FALSE), TRUE)=TRUE, IF(IFERROR(VLOOKUP(E1830,Store_SRP!B2:H110,{5}, FALSE), TRUE)=TRUE,VLOOKUP(E1830,Store_VAM!B2:H273,{5}, FALSE),VLOOKUP(E1830,Store_SRP!B2:H110,{5}, FALSE)), VLOOKUP(E1830,Store_Showcase!B2:H144,{5}, FALSE))</f>
      </c>
      <c r="AG1830">
        <f>IF(IFERROR(VLOOKUP(E1830,Store_Showcase!B2:H144,{6}, FALSE), TRUE)=TRUE, IF(IFERROR(VLOOKUP(E1830,Store_SRP!B2:H110,{6}, FALSE), TRUE)=TRUE,VLOOKUP(E1830,Store_VAM!B2:H273,{6}, FALSE),VLOOKUP(E1830,Store_SRP!B2:H110,{6}, FALSE)), VLOOKUP(E1830,Store_Showcase!B2:H144,{6}, FALSE))</f>
      </c>
      <c r="AH1830">
        <f>VLOOKUP(G1830,Sku_Consolidated!A2:R957,18,FALSE)</f>
      </c>
      <c r="AI1830">
        <f>VLOOKUP(G1830,Sku_Consolidated!A2:S957,19,FALSE)</f>
      </c>
      <c r="AJ1830">
        <f>VLOOKUP(G1830,Sku_Consolidated!A2:T957,20,FALSE)</f>
      </c>
    </row>
    <row r="1831" spans="1:36" x14ac:dyDescent="0.25">
      <c r="A1831">
        <v>2024</v>
      </c>
      <c r="B1831" t="s">
        <v>31</v>
      </c>
      <c r="C1831" t="s">
        <v>32</v>
      </c>
      <c r="D1831" t="s">
        <v>33</v>
      </c>
      <c r="E1831">
        <v>809</v>
      </c>
      <c r="F1831">
        <f>IF(IFERROR(VLOOKUP(E1831,Store_Showcase!B2:H144,{2}, FALSE), TRUE)=TRUE, IF(IFERROR(VLOOKUP(E1831,Store_SRP!B2:H110,{2}, FALSE), TRUE)=TRUE,VLOOKUP(E1831,Store_VAM!B2:H273,{2}, FALSE),VLOOKUP(E1831,Store_SRP!B2:H110,{2}, FALSE)), VLOOKUP(E1831,Store_Showcase!B2:H144,{2}, FALSE))</f>
      </c>
      <c r="G1831">
        <v>655539</v>
      </c>
      <c r="H1831" t="s">
        <v>1221</v>
      </c>
      <c r="I1831" s="8" t="s">
        <v>39</v>
      </c>
      <c r="J1831" t="s">
        <v>36</v>
      </c>
      <c r="K1831" s="8">
        <f>IF(J1831="PCK", I1831, 0)</f>
      </c>
      <c r="L1831" s="8">
        <f>IF(J1831="KLS", I1831, IF(J1831="PCK", I1831*VLOOKUP(G1831,Sku_Consolidated!A2:U957,21, FALSE),I1831*VLOOKUP(G1831,Sku_Consolidated!A2:U957,21, FALSE)))</f>
      </c>
      <c r="M1831" s="8">
        <f>IF(J1831="PCS", I1831, 0)</f>
      </c>
      <c r="N1831" s="8" t="s">
        <v>39</v>
      </c>
      <c r="O1831" s="8">
        <f>N1831 * VLOOKUP(E1831&amp;VLOOKUP(G1831,Sku_Consolidated!A2:Q957,17,FALSE),Sku_CommRate!A2:E1002, 5, FALSE)</f>
      </c>
      <c r="P1831" s="8">
        <f>N1831 - O1831</f>
      </c>
      <c r="Q1831">
        <f>VLOOKUP(G1831,Sku_Consolidated!A2:G957,7, FALSE)</f>
      </c>
      <c r="R1831">
        <f>IF(IFERROR(VLOOKUP(E1831,Store_Showcase!B2:H144,7, FALSE), TRUE)=TRUE, IF(IFERROR(VLOOKUP(E1831,Store_SRP!B2:H110,7, FALSE), TRUE)=TRUE,VLOOKUP(E1831,Store_VAM!B2:H273,7, FALSE),VLOOKUP(E1831,Store_SRP!B2:H110,7, FALSE)), VLOOKUP(E1831,Store_Showcase!B2:H144,7, FALSE))</f>
      </c>
      <c r="S1831">
        <f>IF(IFERROR(VLOOKUP(E1831,Store_Showcase!B2:I144,8, FALSE), TRUE)=TRUE, IF(IFERROR(VLOOKUP(E1831,Store_SRP!B2:I110,8, FALSE), TRUE)=TRUE,VLOOKUP(E1831,Store_VAM!B2:I273,8, FALSE),VLOOKUP(E1831,Store_SRP!B2:I110,8, FALSE)), VLOOKUP(E1831,Store_Showcase!B2:I144,8, FALSE))</f>
      </c>
      <c r="T1831">
        <f>VLOOKUP(G1831,Sku_Consolidated!A2:R957,18,FALSE)</f>
      </c>
      <c r="U1831">
        <v>6360</v>
      </c>
      <c r="V1831">
        <f>IF(VLOOKUP(G1831,Sku_Consolidated!A2:S957,19,FALSE)="SHOWCASE", VLOOKUP(E1831,Store_Showcase!B2:L144,11, FALSE), IF(VLOOKUP(G1831,Sku_Consolidated!A2:S957,19,FALSE)="VAM",VLOOKUP(E1831,Store_VAM!B2:L273,11, FALSE),VLOOKUP(E1831,Store_SRP!B2:L110,11, FALSE)))</f>
      </c>
      <c r="W1831">
        <f>VLOOKUP(G1831,Sku_Consolidated!A2:W957,11,FALSE)</f>
      </c>
      <c r="X1831">
        <f>VLOOKUP(G1831,Sku_Consolidated!A2:H957,8,FALSE)</f>
      </c>
      <c r="Y1831">
        <f>VLOOKUP(G1831,Sku_Consolidated!A2:I957,9,FALSE)</f>
      </c>
      <c r="Z1831" t="s">
        <v>38</v>
      </c>
      <c r="AA1831">
        <f>VLOOKUP(G1831,Sku_Consolidated!A2:E957,5,FALSE)</f>
      </c>
      <c r="AB1831">
        <f>IF(VLOOKUP(G1831,Sku_Consolidated!A2:S957,19,FALSE)="SHOWCASE", VLOOKUP(E1831,Store_Showcase!B2:N144,13, FALSE), IF(VLOOKUP(G1831,Sku_Consolidated!A2:S957,19,FALSE)="VAM",VLOOKUP(E1831,Store_VAM!B2:N273,13, FALSE),VLOOKUP(E1831,Store_SRP!B2:N110,13, FALSE)))</f>
      </c>
      <c r="AC1831">
        <f>IF(IFERROR(AB1831,TRUE)=TRUE, "-","OK")</f>
      </c>
      <c r="AD1831" s="8" t="s">
        <v>39</v>
      </c>
      <c r="AE1831" s="8" t="s">
        <v>39</v>
      </c>
      <c r="AF1831">
        <f>IF(IFERROR(VLOOKUP(E1831,Store_Showcase!B2:H144,{5}, FALSE), TRUE)=TRUE, IF(IFERROR(VLOOKUP(E1831,Store_SRP!B2:H110,{5}, FALSE), TRUE)=TRUE,VLOOKUP(E1831,Store_VAM!B2:H273,{5}, FALSE),VLOOKUP(E1831,Store_SRP!B2:H110,{5}, FALSE)), VLOOKUP(E1831,Store_Showcase!B2:H144,{5}, FALSE))</f>
      </c>
      <c r="AG1831">
        <f>IF(IFERROR(VLOOKUP(E1831,Store_Showcase!B2:H144,{6}, FALSE), TRUE)=TRUE, IF(IFERROR(VLOOKUP(E1831,Store_SRP!B2:H110,{6}, FALSE), TRUE)=TRUE,VLOOKUP(E1831,Store_VAM!B2:H273,{6}, FALSE),VLOOKUP(E1831,Store_SRP!B2:H110,{6}, FALSE)), VLOOKUP(E1831,Store_Showcase!B2:H144,{6}, FALSE))</f>
      </c>
      <c r="AH1831">
        <f>VLOOKUP(G1831,Sku_Consolidated!A2:R957,18,FALSE)</f>
      </c>
      <c r="AI1831">
        <f>VLOOKUP(G1831,Sku_Consolidated!A2:S957,19,FALSE)</f>
      </c>
      <c r="AJ1831">
        <f>VLOOKUP(G1831,Sku_Consolidated!A2:T957,20,FALSE)</f>
      </c>
    </row>
    <row r="1832" spans="1:36" x14ac:dyDescent="0.25">
      <c r="A1832">
        <v>2024</v>
      </c>
      <c r="B1832" t="s">
        <v>31</v>
      </c>
      <c r="C1832" t="s">
        <v>32</v>
      </c>
      <c r="D1832" t="s">
        <v>33</v>
      </c>
      <c r="E1832">
        <v>205</v>
      </c>
      <c r="F1832">
        <f>IF(IFERROR(VLOOKUP(E1832,Store_Showcase!B2:H144,{2}, FALSE), TRUE)=TRUE, IF(IFERROR(VLOOKUP(E1832,Store_SRP!B2:H110,{2}, FALSE), TRUE)=TRUE,VLOOKUP(E1832,Store_VAM!B2:H273,{2}, FALSE),VLOOKUP(E1832,Store_SRP!B2:H110,{2}, FALSE)), VLOOKUP(E1832,Store_Showcase!B2:H144,{2}, FALSE))</f>
      </c>
      <c r="G1832">
        <v>666982</v>
      </c>
      <c r="H1832" t="s">
        <v>1363</v>
      </c>
      <c r="I1832" s="8" t="s">
        <v>39</v>
      </c>
      <c r="J1832" t="s">
        <v>493</v>
      </c>
      <c r="K1832" s="8">
        <f>IF(J1832="PCK", I1832, 0)</f>
      </c>
      <c r="L1832" s="8">
        <f>IF(J1832="KLS", I1832, IF(J1832="PCK", I1832*VLOOKUP(G1832,Sku_Consolidated!A2:U957,21, FALSE),I1832*VLOOKUP(G1832,Sku_Consolidated!A2:U957,21, FALSE)))</f>
      </c>
      <c r="M1832" s="8">
        <f>IF(J1832="PCS", I1832, 0)</f>
      </c>
      <c r="N1832" s="8" t="s">
        <v>39</v>
      </c>
      <c r="O1832" s="8">
        <f>N1832 * VLOOKUP(E1832&amp;VLOOKUP(G1832,Sku_Consolidated!A2:Q957,17,FALSE),Sku_CommRate!A2:E1002, 5, FALSE)</f>
      </c>
      <c r="P1832" s="8">
        <f>N1832 - O1832</f>
      </c>
      <c r="Q1832">
        <f>VLOOKUP(G1832,Sku_Consolidated!A2:G957,7, FALSE)</f>
      </c>
      <c r="R1832">
        <f>IF(IFERROR(VLOOKUP(E1832,Store_Showcase!B2:H144,7, FALSE), TRUE)=TRUE, IF(IFERROR(VLOOKUP(E1832,Store_SRP!B2:H110,7, FALSE), TRUE)=TRUE,VLOOKUP(E1832,Store_VAM!B2:H273,7, FALSE),VLOOKUP(E1832,Store_SRP!B2:H110,7, FALSE)), VLOOKUP(E1832,Store_Showcase!B2:H144,7, FALSE))</f>
      </c>
      <c r="S1832">
        <f>IF(IFERROR(VLOOKUP(E1832,Store_Showcase!B2:I144,8, FALSE), TRUE)=TRUE, IF(IFERROR(VLOOKUP(E1832,Store_SRP!B2:I110,8, FALSE), TRUE)=TRUE,VLOOKUP(E1832,Store_VAM!B2:I273,8, FALSE),VLOOKUP(E1832,Store_SRP!B2:I110,8, FALSE)), VLOOKUP(E1832,Store_Showcase!B2:I144,8, FALSE))</f>
      </c>
      <c r="T1832">
        <f>VLOOKUP(G1832,Sku_Consolidated!A2:R957,18,FALSE)</f>
      </c>
      <c r="U1832">
        <v>4806532531663</v>
      </c>
      <c r="V1832">
        <f>IF(VLOOKUP(G1832,Sku_Consolidated!A2:S957,19,FALSE)="SHOWCASE", VLOOKUP(E1832,Store_Showcase!B2:L144,11, FALSE), IF(VLOOKUP(G1832,Sku_Consolidated!A2:S957,19,FALSE)="VAM",VLOOKUP(E1832,Store_VAM!B2:L273,11, FALSE),VLOOKUP(E1832,Store_SRP!B2:L110,11, FALSE)))</f>
      </c>
      <c r="W1832">
        <f>VLOOKUP(G1832,Sku_Consolidated!A2:W957,11,FALSE)</f>
      </c>
      <c r="X1832">
        <f>VLOOKUP(G1832,Sku_Consolidated!A2:H957,8,FALSE)</f>
      </c>
      <c r="Y1832">
        <f>VLOOKUP(G1832,Sku_Consolidated!A2:I957,9,FALSE)</f>
      </c>
      <c r="Z1832" t="s">
        <v>38</v>
      </c>
      <c r="AA1832">
        <f>VLOOKUP(G1832,Sku_Consolidated!A2:E957,5,FALSE)</f>
      </c>
      <c r="AB1832">
        <f>IF(VLOOKUP(G1832,Sku_Consolidated!A2:S957,19,FALSE)="SHOWCASE", VLOOKUP(E1832,Store_Showcase!B2:N144,13, FALSE), IF(VLOOKUP(G1832,Sku_Consolidated!A2:S957,19,FALSE)="VAM",VLOOKUP(E1832,Store_VAM!B2:N273,13, FALSE),VLOOKUP(E1832,Store_SRP!B2:N110,13, FALSE)))</f>
      </c>
      <c r="AC1832">
        <f>IF(IFERROR(AB1832,TRUE)=TRUE, "-","OK")</f>
      </c>
      <c r="AD1832" s="8" t="s">
        <v>39</v>
      </c>
      <c r="AE1832" s="8" t="s">
        <v>39</v>
      </c>
      <c r="AF1832">
        <f>IF(IFERROR(VLOOKUP(E1832,Store_Showcase!B2:H144,{5}, FALSE), TRUE)=TRUE, IF(IFERROR(VLOOKUP(E1832,Store_SRP!B2:H110,{5}, FALSE), TRUE)=TRUE,VLOOKUP(E1832,Store_VAM!B2:H273,{5}, FALSE),VLOOKUP(E1832,Store_SRP!B2:H110,{5}, FALSE)), VLOOKUP(E1832,Store_Showcase!B2:H144,{5}, FALSE))</f>
      </c>
      <c r="AG1832">
        <f>IF(IFERROR(VLOOKUP(E1832,Store_Showcase!B2:H144,{6}, FALSE), TRUE)=TRUE, IF(IFERROR(VLOOKUP(E1832,Store_SRP!B2:H110,{6}, FALSE), TRUE)=TRUE,VLOOKUP(E1832,Store_VAM!B2:H273,{6}, FALSE),VLOOKUP(E1832,Store_SRP!B2:H110,{6}, FALSE)), VLOOKUP(E1832,Store_Showcase!B2:H144,{6}, FALSE))</f>
      </c>
      <c r="AH1832">
        <f>VLOOKUP(G1832,Sku_Consolidated!A2:R957,18,FALSE)</f>
      </c>
      <c r="AI1832">
        <f>VLOOKUP(G1832,Sku_Consolidated!A2:S957,19,FALSE)</f>
      </c>
      <c r="AJ1832">
        <f>VLOOKUP(G1832,Sku_Consolidated!A2:T957,20,FALSE)</f>
      </c>
    </row>
    <row r="1833" spans="1:36" x14ac:dyDescent="0.25">
      <c r="A1833">
        <v>2024</v>
      </c>
      <c r="B1833" t="s">
        <v>31</v>
      </c>
      <c r="C1833" t="s">
        <v>32</v>
      </c>
      <c r="D1833" t="s">
        <v>33</v>
      </c>
      <c r="E1833">
        <v>105</v>
      </c>
      <c r="F1833">
        <f>IF(IFERROR(VLOOKUP(E1833,Store_Showcase!B2:H144,{2}, FALSE), TRUE)=TRUE, IF(IFERROR(VLOOKUP(E1833,Store_SRP!B2:H110,{2}, FALSE), TRUE)=TRUE,VLOOKUP(E1833,Store_VAM!B2:H273,{2}, FALSE),VLOOKUP(E1833,Store_SRP!B2:H110,{2}, FALSE)), VLOOKUP(E1833,Store_Showcase!B2:H144,{2}, FALSE))</f>
      </c>
      <c r="G1833">
        <v>657358</v>
      </c>
      <c r="H1833" t="s">
        <v>3328</v>
      </c>
      <c r="I1833" s="8" t="s">
        <v>39</v>
      </c>
      <c r="J1833" t="s">
        <v>12</v>
      </c>
      <c r="K1833" s="8">
        <f>IF(J1833="PCK", I1833, 0)</f>
      </c>
      <c r="L1833" s="8">
        <f>IF(J1833="KLS", I1833, IF(J1833="PCK", I1833*VLOOKUP(G1833,Sku_Consolidated!A2:U957,21, FALSE),I1833*VLOOKUP(G1833,Sku_Consolidated!A2:U957,21, FALSE)))</f>
      </c>
      <c r="M1833" s="8">
        <f>IF(J1833="PCS", I1833, 0)</f>
      </c>
      <c r="N1833" s="8" t="s">
        <v>39</v>
      </c>
      <c r="O1833" s="8">
        <f>N1833 * VLOOKUP(E1833&amp;VLOOKUP(G1833,Sku_Consolidated!A2:Q957,17,FALSE),Sku_CommRate!A2:E1002, 5, FALSE)</f>
      </c>
      <c r="P1833" s="8">
        <f>N1833 - O1833</f>
      </c>
      <c r="Q1833">
        <f>VLOOKUP(G1833,Sku_Consolidated!A2:G957,7, FALSE)</f>
      </c>
      <c r="R1833">
        <f>IF(IFERROR(VLOOKUP(E1833,Store_Showcase!B2:H144,7, FALSE), TRUE)=TRUE, IF(IFERROR(VLOOKUP(E1833,Store_SRP!B2:H110,7, FALSE), TRUE)=TRUE,VLOOKUP(E1833,Store_VAM!B2:H273,7, FALSE),VLOOKUP(E1833,Store_SRP!B2:H110,7, FALSE)), VLOOKUP(E1833,Store_Showcase!B2:H144,7, FALSE))</f>
      </c>
      <c r="S1833">
        <f>IF(IFERROR(VLOOKUP(E1833,Store_Showcase!B2:I144,8, FALSE), TRUE)=TRUE, IF(IFERROR(VLOOKUP(E1833,Store_SRP!B2:I110,8, FALSE), TRUE)=TRUE,VLOOKUP(E1833,Store_VAM!B2:I273,8, FALSE),VLOOKUP(E1833,Store_SRP!B2:I110,8, FALSE)), VLOOKUP(E1833,Store_Showcase!B2:I144,8, FALSE))</f>
      </c>
      <c r="T1833">
        <f>VLOOKUP(G1833,Sku_Consolidated!A2:R957,18,FALSE)</f>
      </c>
      <c r="U1833">
        <v>4806532531595</v>
      </c>
      <c r="V1833">
        <f>IF(VLOOKUP(G1833,Sku_Consolidated!A2:S957,19,FALSE)="SHOWCASE", VLOOKUP(E1833,Store_Showcase!B2:L144,11, FALSE), IF(VLOOKUP(G1833,Sku_Consolidated!A2:S957,19,FALSE)="VAM",VLOOKUP(E1833,Store_VAM!B2:L273,11, FALSE),VLOOKUP(E1833,Store_SRP!B2:L110,11, FALSE)))</f>
      </c>
      <c r="W1833">
        <f>VLOOKUP(G1833,Sku_Consolidated!A2:W957,11,FALSE)</f>
      </c>
      <c r="X1833">
        <f>VLOOKUP(G1833,Sku_Consolidated!A2:H957,8,FALSE)</f>
      </c>
      <c r="Y1833">
        <f>VLOOKUP(G1833,Sku_Consolidated!A2:I957,9,FALSE)</f>
      </c>
      <c r="Z1833" t="s">
        <v>38</v>
      </c>
      <c r="AA1833">
        <f>VLOOKUP(G1833,Sku_Consolidated!A2:E957,5,FALSE)</f>
      </c>
      <c r="AB1833">
        <f>IF(VLOOKUP(G1833,Sku_Consolidated!A2:S957,19,FALSE)="SHOWCASE", VLOOKUP(E1833,Store_Showcase!B2:N144,13, FALSE), IF(VLOOKUP(G1833,Sku_Consolidated!A2:S957,19,FALSE)="VAM",VLOOKUP(E1833,Store_VAM!B2:N273,13, FALSE),VLOOKUP(E1833,Store_SRP!B2:N110,13, FALSE)))</f>
      </c>
      <c r="AC1833">
        <f>IF(IFERROR(AB1833,TRUE)=TRUE, "-","OK")</f>
      </c>
      <c r="AD1833" s="8" t="s">
        <v>39</v>
      </c>
      <c r="AE1833" s="8" t="s">
        <v>39</v>
      </c>
      <c r="AF1833">
        <f>IF(IFERROR(VLOOKUP(E1833,Store_Showcase!B2:H144,{5}, FALSE), TRUE)=TRUE, IF(IFERROR(VLOOKUP(E1833,Store_SRP!B2:H110,{5}, FALSE), TRUE)=TRUE,VLOOKUP(E1833,Store_VAM!B2:H273,{5}, FALSE),VLOOKUP(E1833,Store_SRP!B2:H110,{5}, FALSE)), VLOOKUP(E1833,Store_Showcase!B2:H144,{5}, FALSE))</f>
      </c>
      <c r="AG1833">
        <f>IF(IFERROR(VLOOKUP(E1833,Store_Showcase!B2:H144,{6}, FALSE), TRUE)=TRUE, IF(IFERROR(VLOOKUP(E1833,Store_SRP!B2:H110,{6}, FALSE), TRUE)=TRUE,VLOOKUP(E1833,Store_VAM!B2:H273,{6}, FALSE),VLOOKUP(E1833,Store_SRP!B2:H110,{6}, FALSE)), VLOOKUP(E1833,Store_Showcase!B2:H144,{6}, FALSE))</f>
      </c>
      <c r="AH1833">
        <f>VLOOKUP(G1833,Sku_Consolidated!A2:R957,18,FALSE)</f>
      </c>
      <c r="AI1833">
        <f>VLOOKUP(G1833,Sku_Consolidated!A2:S957,19,FALSE)</f>
      </c>
      <c r="AJ1833">
        <f>VLOOKUP(G1833,Sku_Consolidated!A2:T957,20,FALSE)</f>
      </c>
    </row>
    <row r="1834" spans="1:36" x14ac:dyDescent="0.25">
      <c r="A1834">
        <v>2024</v>
      </c>
      <c r="B1834" t="s">
        <v>31</v>
      </c>
      <c r="C1834" t="s">
        <v>32</v>
      </c>
      <c r="D1834" t="s">
        <v>33</v>
      </c>
      <c r="E1834">
        <v>246</v>
      </c>
      <c r="F1834">
        <f>IF(IFERROR(VLOOKUP(E1834,Store_Showcase!B2:H144,{2}, FALSE), TRUE)=TRUE, IF(IFERROR(VLOOKUP(E1834,Store_SRP!B2:H110,{2}, FALSE), TRUE)=TRUE,VLOOKUP(E1834,Store_VAM!B2:H273,{2}, FALSE),VLOOKUP(E1834,Store_SRP!B2:H110,{2}, FALSE)), VLOOKUP(E1834,Store_Showcase!B2:H144,{2}, FALSE))</f>
      </c>
      <c r="G1834">
        <v>662372</v>
      </c>
      <c r="H1834" t="s">
        <v>654</v>
      </c>
      <c r="I1834" s="8" t="s">
        <v>39</v>
      </c>
      <c r="J1834" t="s">
        <v>493</v>
      </c>
      <c r="K1834" s="8">
        <f>IF(J1834="PCK", I1834, 0)</f>
      </c>
      <c r="L1834" s="8">
        <f>IF(J1834="KLS", I1834, IF(J1834="PCK", I1834*VLOOKUP(G1834,Sku_Consolidated!A2:U957,21, FALSE),I1834*VLOOKUP(G1834,Sku_Consolidated!A2:U957,21, FALSE)))</f>
      </c>
      <c r="M1834" s="8">
        <f>IF(J1834="PCS", I1834, 0)</f>
      </c>
      <c r="N1834" s="8" t="s">
        <v>39</v>
      </c>
      <c r="O1834" s="8">
        <f>N1834 * VLOOKUP(E1834&amp;VLOOKUP(G1834,Sku_Consolidated!A2:Q957,17,FALSE),Sku_CommRate!A2:E1002, 5, FALSE)</f>
      </c>
      <c r="P1834" s="8">
        <f>N1834 - O1834</f>
      </c>
      <c r="Q1834">
        <f>VLOOKUP(G1834,Sku_Consolidated!A2:G957,7, FALSE)</f>
      </c>
      <c r="R1834">
        <f>IF(IFERROR(VLOOKUP(E1834,Store_Showcase!B2:H144,7, FALSE), TRUE)=TRUE, IF(IFERROR(VLOOKUP(E1834,Store_SRP!B2:H110,7, FALSE), TRUE)=TRUE,VLOOKUP(E1834,Store_VAM!B2:H273,7, FALSE),VLOOKUP(E1834,Store_SRP!B2:H110,7, FALSE)), VLOOKUP(E1834,Store_Showcase!B2:H144,7, FALSE))</f>
      </c>
      <c r="S1834">
        <f>IF(IFERROR(VLOOKUP(E1834,Store_Showcase!B2:I144,8, FALSE), TRUE)=TRUE, IF(IFERROR(VLOOKUP(E1834,Store_SRP!B2:I110,8, FALSE), TRUE)=TRUE,VLOOKUP(E1834,Store_VAM!B2:I273,8, FALSE),VLOOKUP(E1834,Store_SRP!B2:I110,8, FALSE)), VLOOKUP(E1834,Store_Showcase!B2:I144,8, FALSE))</f>
      </c>
      <c r="T1834">
        <f>VLOOKUP(G1834,Sku_Consolidated!A2:R957,18,FALSE)</f>
      </c>
      <c r="U1834">
        <v>4806532531625</v>
      </c>
      <c r="V1834">
        <f>IF(VLOOKUP(G1834,Sku_Consolidated!A2:S957,19,FALSE)="SHOWCASE", VLOOKUP(E1834,Store_Showcase!B2:L144,11, FALSE), IF(VLOOKUP(G1834,Sku_Consolidated!A2:S957,19,FALSE)="VAM",VLOOKUP(E1834,Store_VAM!B2:L273,11, FALSE),VLOOKUP(E1834,Store_SRP!B2:L110,11, FALSE)))</f>
      </c>
      <c r="W1834">
        <f>VLOOKUP(G1834,Sku_Consolidated!A2:W957,11,FALSE)</f>
      </c>
      <c r="X1834">
        <f>VLOOKUP(G1834,Sku_Consolidated!A2:H957,8,FALSE)</f>
      </c>
      <c r="Y1834">
        <f>VLOOKUP(G1834,Sku_Consolidated!A2:I957,9,FALSE)</f>
      </c>
      <c r="Z1834" t="s">
        <v>38</v>
      </c>
      <c r="AA1834">
        <f>VLOOKUP(G1834,Sku_Consolidated!A2:E957,5,FALSE)</f>
      </c>
      <c r="AB1834">
        <f>IF(VLOOKUP(G1834,Sku_Consolidated!A2:S957,19,FALSE)="SHOWCASE", VLOOKUP(E1834,Store_Showcase!B2:N144,13, FALSE), IF(VLOOKUP(G1834,Sku_Consolidated!A2:S957,19,FALSE)="VAM",VLOOKUP(E1834,Store_VAM!B2:N273,13, FALSE),VLOOKUP(E1834,Store_SRP!B2:N110,13, FALSE)))</f>
      </c>
      <c r="AC1834">
        <f>IF(IFERROR(AB1834,TRUE)=TRUE, "-","OK")</f>
      </c>
      <c r="AD1834" s="8" t="s">
        <v>39</v>
      </c>
      <c r="AE1834" s="8" t="s">
        <v>39</v>
      </c>
      <c r="AF1834">
        <f>IF(IFERROR(VLOOKUP(E1834,Store_Showcase!B2:H144,{5}, FALSE), TRUE)=TRUE, IF(IFERROR(VLOOKUP(E1834,Store_SRP!B2:H110,{5}, FALSE), TRUE)=TRUE,VLOOKUP(E1834,Store_VAM!B2:H273,{5}, FALSE),VLOOKUP(E1834,Store_SRP!B2:H110,{5}, FALSE)), VLOOKUP(E1834,Store_Showcase!B2:H144,{5}, FALSE))</f>
      </c>
      <c r="AG1834">
        <f>IF(IFERROR(VLOOKUP(E1834,Store_Showcase!B2:H144,{6}, FALSE), TRUE)=TRUE, IF(IFERROR(VLOOKUP(E1834,Store_SRP!B2:H110,{6}, FALSE), TRUE)=TRUE,VLOOKUP(E1834,Store_VAM!B2:H273,{6}, FALSE),VLOOKUP(E1834,Store_SRP!B2:H110,{6}, FALSE)), VLOOKUP(E1834,Store_Showcase!B2:H144,{6}, FALSE))</f>
      </c>
      <c r="AH1834">
        <f>VLOOKUP(G1834,Sku_Consolidated!A2:R957,18,FALSE)</f>
      </c>
      <c r="AI1834">
        <f>VLOOKUP(G1834,Sku_Consolidated!A2:S957,19,FALSE)</f>
      </c>
      <c r="AJ1834">
        <f>VLOOKUP(G1834,Sku_Consolidated!A2:T957,20,FALSE)</f>
      </c>
    </row>
    <row r="1835" spans="1:36" x14ac:dyDescent="0.25">
      <c r="A1835">
        <v>2024</v>
      </c>
      <c r="B1835" t="s">
        <v>31</v>
      </c>
      <c r="C1835" t="s">
        <v>32</v>
      </c>
      <c r="D1835" t="s">
        <v>33</v>
      </c>
      <c r="E1835">
        <v>423</v>
      </c>
      <c r="F1835">
        <f>IF(IFERROR(VLOOKUP(E1835,Store_Showcase!B2:H144,{2}, FALSE), TRUE)=TRUE, IF(IFERROR(VLOOKUP(E1835,Store_SRP!B2:H110,{2}, FALSE), TRUE)=TRUE,VLOOKUP(E1835,Store_VAM!B2:H273,{2}, FALSE),VLOOKUP(E1835,Store_SRP!B2:H110,{2}, FALSE)), VLOOKUP(E1835,Store_Showcase!B2:H144,{2}, FALSE))</f>
      </c>
      <c r="G1835">
        <v>677205</v>
      </c>
      <c r="H1835" t="s">
        <v>2996</v>
      </c>
      <c r="I1835" s="8" t="s">
        <v>39</v>
      </c>
      <c r="J1835" t="s">
        <v>493</v>
      </c>
      <c r="K1835" s="8">
        <f>IF(J1835="PCK", I1835, 0)</f>
      </c>
      <c r="L1835" s="8">
        <f>IF(J1835="KLS", I1835, IF(J1835="PCK", I1835*VLOOKUP(G1835,Sku_Consolidated!A2:U957,21, FALSE),I1835*VLOOKUP(G1835,Sku_Consolidated!A2:U957,21, FALSE)))</f>
      </c>
      <c r="M1835" s="8">
        <f>IF(J1835="PCS", I1835, 0)</f>
      </c>
      <c r="N1835" s="8" t="s">
        <v>39</v>
      </c>
      <c r="O1835" s="8">
        <f>N1835 * VLOOKUP(E1835&amp;VLOOKUP(G1835,Sku_Consolidated!A2:Q957,17,FALSE),Sku_CommRate!A2:E1002, 5, FALSE)</f>
      </c>
      <c r="P1835" s="8">
        <f>N1835 - O1835</f>
      </c>
      <c r="Q1835">
        <f>VLOOKUP(G1835,Sku_Consolidated!A2:G957,7, FALSE)</f>
      </c>
      <c r="R1835">
        <f>IF(IFERROR(VLOOKUP(E1835,Store_Showcase!B2:H144,7, FALSE), TRUE)=TRUE, IF(IFERROR(VLOOKUP(E1835,Store_SRP!B2:H110,7, FALSE), TRUE)=TRUE,VLOOKUP(E1835,Store_VAM!B2:H273,7, FALSE),VLOOKUP(E1835,Store_SRP!B2:H110,7, FALSE)), VLOOKUP(E1835,Store_Showcase!B2:H144,7, FALSE))</f>
      </c>
      <c r="S1835">
        <f>IF(IFERROR(VLOOKUP(E1835,Store_Showcase!B2:I144,8, FALSE), TRUE)=TRUE, IF(IFERROR(VLOOKUP(E1835,Store_SRP!B2:I110,8, FALSE), TRUE)=TRUE,VLOOKUP(E1835,Store_VAM!B2:I273,8, FALSE),VLOOKUP(E1835,Store_SRP!B2:I110,8, FALSE)), VLOOKUP(E1835,Store_Showcase!B2:I144,8, FALSE))</f>
      </c>
      <c r="T1835">
        <f>VLOOKUP(G1835,Sku_Consolidated!A2:R957,18,FALSE)</f>
      </c>
      <c r="U1835">
        <v>9761</v>
      </c>
      <c r="V1835">
        <f>IF(VLOOKUP(G1835,Sku_Consolidated!A2:S957,19,FALSE)="SHOWCASE", VLOOKUP(E1835,Store_Showcase!B2:L144,11, FALSE), IF(VLOOKUP(G1835,Sku_Consolidated!A2:S957,19,FALSE)="VAM",VLOOKUP(E1835,Store_VAM!B2:L273,11, FALSE),VLOOKUP(E1835,Store_SRP!B2:L110,11, FALSE)))</f>
      </c>
      <c r="W1835">
        <f>VLOOKUP(G1835,Sku_Consolidated!A2:W957,11,FALSE)</f>
      </c>
      <c r="X1835">
        <f>VLOOKUP(G1835,Sku_Consolidated!A2:H957,8,FALSE)</f>
      </c>
      <c r="Y1835">
        <f>VLOOKUP(G1835,Sku_Consolidated!A2:I957,9,FALSE)</f>
      </c>
      <c r="Z1835" t="s">
        <v>38</v>
      </c>
      <c r="AA1835">
        <f>VLOOKUP(G1835,Sku_Consolidated!A2:E957,5,FALSE)</f>
      </c>
      <c r="AB1835">
        <f>IF(VLOOKUP(G1835,Sku_Consolidated!A2:S957,19,FALSE)="SHOWCASE", VLOOKUP(E1835,Store_Showcase!B2:N144,13, FALSE), IF(VLOOKUP(G1835,Sku_Consolidated!A2:S957,19,FALSE)="VAM",VLOOKUP(E1835,Store_VAM!B2:N273,13, FALSE),VLOOKUP(E1835,Store_SRP!B2:N110,13, FALSE)))</f>
      </c>
      <c r="AC1835">
        <f>IF(IFERROR(AB1835,TRUE)=TRUE, "-","OK")</f>
      </c>
      <c r="AD1835" s="8" t="s">
        <v>39</v>
      </c>
      <c r="AE1835" s="8" t="s">
        <v>39</v>
      </c>
      <c r="AF1835">
        <f>IF(IFERROR(VLOOKUP(E1835,Store_Showcase!B2:H144,{5}, FALSE), TRUE)=TRUE, IF(IFERROR(VLOOKUP(E1835,Store_SRP!B2:H110,{5}, FALSE), TRUE)=TRUE,VLOOKUP(E1835,Store_VAM!B2:H273,{5}, FALSE),VLOOKUP(E1835,Store_SRP!B2:H110,{5}, FALSE)), VLOOKUP(E1835,Store_Showcase!B2:H144,{5}, FALSE))</f>
      </c>
      <c r="AG1835">
        <f>IF(IFERROR(VLOOKUP(E1835,Store_Showcase!B2:H144,{6}, FALSE), TRUE)=TRUE, IF(IFERROR(VLOOKUP(E1835,Store_SRP!B2:H110,{6}, FALSE), TRUE)=TRUE,VLOOKUP(E1835,Store_VAM!B2:H273,{6}, FALSE),VLOOKUP(E1835,Store_SRP!B2:H110,{6}, FALSE)), VLOOKUP(E1835,Store_Showcase!B2:H144,{6}, FALSE))</f>
      </c>
      <c r="AH1835">
        <f>VLOOKUP(G1835,Sku_Consolidated!A2:R957,18,FALSE)</f>
      </c>
      <c r="AI1835">
        <f>VLOOKUP(G1835,Sku_Consolidated!A2:S957,19,FALSE)</f>
      </c>
      <c r="AJ1835">
        <f>VLOOKUP(G1835,Sku_Consolidated!A2:T957,20,FALSE)</f>
      </c>
    </row>
    <row r="1836" spans="1:36" x14ac:dyDescent="0.25">
      <c r="A1836">
        <v>2024</v>
      </c>
      <c r="B1836" t="s">
        <v>31</v>
      </c>
      <c r="C1836" t="s">
        <v>32</v>
      </c>
      <c r="D1836" t="s">
        <v>33</v>
      </c>
      <c r="E1836">
        <v>251</v>
      </c>
      <c r="F1836">
        <f>IF(IFERROR(VLOOKUP(E1836,Store_Showcase!B2:H144,{2}, FALSE), TRUE)=TRUE, IF(IFERROR(VLOOKUP(E1836,Store_SRP!B2:H110,{2}, FALSE), TRUE)=TRUE,VLOOKUP(E1836,Store_VAM!B2:H273,{2}, FALSE),VLOOKUP(E1836,Store_SRP!B2:H110,{2}, FALSE)), VLOOKUP(E1836,Store_Showcase!B2:H144,{2}, FALSE))</f>
      </c>
      <c r="G1836">
        <v>655319</v>
      </c>
      <c r="H1836" t="s">
        <v>246</v>
      </c>
      <c r="I1836" s="8" t="s">
        <v>39</v>
      </c>
      <c r="J1836" t="s">
        <v>36</v>
      </c>
      <c r="K1836" s="8">
        <f>IF(J1836="PCK", I1836, 0)</f>
      </c>
      <c r="L1836" s="8">
        <f>IF(J1836="KLS", I1836, IF(J1836="PCK", I1836*VLOOKUP(G1836,Sku_Consolidated!A2:U957,21, FALSE),I1836*VLOOKUP(G1836,Sku_Consolidated!A2:U957,21, FALSE)))</f>
      </c>
      <c r="M1836" s="8">
        <f>IF(J1836="PCS", I1836, 0)</f>
      </c>
      <c r="N1836" s="8" t="s">
        <v>39</v>
      </c>
      <c r="O1836" s="8">
        <f>N1836 * VLOOKUP(E1836&amp;VLOOKUP(G1836,Sku_Consolidated!A2:Q957,17,FALSE),Sku_CommRate!A2:E1002, 5, FALSE)</f>
      </c>
      <c r="P1836" s="8">
        <f>N1836 - O1836</f>
      </c>
      <c r="Q1836">
        <f>VLOOKUP(G1836,Sku_Consolidated!A2:G957,7, FALSE)</f>
      </c>
      <c r="R1836">
        <f>IF(IFERROR(VLOOKUP(E1836,Store_Showcase!B2:H144,7, FALSE), TRUE)=TRUE, IF(IFERROR(VLOOKUP(E1836,Store_SRP!B2:H110,7, FALSE), TRUE)=TRUE,VLOOKUP(E1836,Store_VAM!B2:H273,7, FALSE),VLOOKUP(E1836,Store_SRP!B2:H110,7, FALSE)), VLOOKUP(E1836,Store_Showcase!B2:H144,7, FALSE))</f>
      </c>
      <c r="S1836">
        <f>IF(IFERROR(VLOOKUP(E1836,Store_Showcase!B2:I144,8, FALSE), TRUE)=TRUE, IF(IFERROR(VLOOKUP(E1836,Store_SRP!B2:I110,8, FALSE), TRUE)=TRUE,VLOOKUP(E1836,Store_VAM!B2:I273,8, FALSE),VLOOKUP(E1836,Store_SRP!B2:I110,8, FALSE)), VLOOKUP(E1836,Store_Showcase!B2:I144,8, FALSE))</f>
      </c>
      <c r="T1836">
        <f>VLOOKUP(G1836,Sku_Consolidated!A2:R957,18,FALSE)</f>
      </c>
      <c r="U1836">
        <v>6244</v>
      </c>
      <c r="V1836">
        <f>IF(VLOOKUP(G1836,Sku_Consolidated!A2:S957,19,FALSE)="SHOWCASE", VLOOKUP(E1836,Store_Showcase!B2:L144,11, FALSE), IF(VLOOKUP(G1836,Sku_Consolidated!A2:S957,19,FALSE)="VAM",VLOOKUP(E1836,Store_VAM!B2:L273,11, FALSE),VLOOKUP(E1836,Store_SRP!B2:L110,11, FALSE)))</f>
      </c>
      <c r="W1836">
        <f>VLOOKUP(G1836,Sku_Consolidated!A2:W957,11,FALSE)</f>
      </c>
      <c r="X1836">
        <f>VLOOKUP(G1836,Sku_Consolidated!A2:H957,8,FALSE)</f>
      </c>
      <c r="Y1836">
        <f>VLOOKUP(G1836,Sku_Consolidated!A2:I957,9,FALSE)</f>
      </c>
      <c r="Z1836" t="s">
        <v>38</v>
      </c>
      <c r="AA1836">
        <f>VLOOKUP(G1836,Sku_Consolidated!A2:E957,5,FALSE)</f>
      </c>
      <c r="AB1836">
        <f>IF(VLOOKUP(G1836,Sku_Consolidated!A2:S957,19,FALSE)="SHOWCASE", VLOOKUP(E1836,Store_Showcase!B2:N144,13, FALSE), IF(VLOOKUP(G1836,Sku_Consolidated!A2:S957,19,FALSE)="VAM",VLOOKUP(E1836,Store_VAM!B2:N273,13, FALSE),VLOOKUP(E1836,Store_SRP!B2:N110,13, FALSE)))</f>
      </c>
      <c r="AC1836">
        <f>IF(IFERROR(AB1836,TRUE)=TRUE, "-","OK")</f>
      </c>
      <c r="AD1836" s="8" t="s">
        <v>39</v>
      </c>
      <c r="AE1836" s="8" t="s">
        <v>39</v>
      </c>
      <c r="AF1836">
        <f>IF(IFERROR(VLOOKUP(E1836,Store_Showcase!B2:H144,{5}, FALSE), TRUE)=TRUE, IF(IFERROR(VLOOKUP(E1836,Store_SRP!B2:H110,{5}, FALSE), TRUE)=TRUE,VLOOKUP(E1836,Store_VAM!B2:H273,{5}, FALSE),VLOOKUP(E1836,Store_SRP!B2:H110,{5}, FALSE)), VLOOKUP(E1836,Store_Showcase!B2:H144,{5}, FALSE))</f>
      </c>
      <c r="AG1836">
        <f>IF(IFERROR(VLOOKUP(E1836,Store_Showcase!B2:H144,{6}, FALSE), TRUE)=TRUE, IF(IFERROR(VLOOKUP(E1836,Store_SRP!B2:H110,{6}, FALSE), TRUE)=TRUE,VLOOKUP(E1836,Store_VAM!B2:H273,{6}, FALSE),VLOOKUP(E1836,Store_SRP!B2:H110,{6}, FALSE)), VLOOKUP(E1836,Store_Showcase!B2:H144,{6}, FALSE))</f>
      </c>
      <c r="AH1836">
        <f>VLOOKUP(G1836,Sku_Consolidated!A2:R957,18,FALSE)</f>
      </c>
      <c r="AI1836">
        <f>VLOOKUP(G1836,Sku_Consolidated!A2:S957,19,FALSE)</f>
      </c>
      <c r="AJ1836">
        <f>VLOOKUP(G1836,Sku_Consolidated!A2:T957,20,FALSE)</f>
      </c>
    </row>
    <row r="1837" spans="1:36" x14ac:dyDescent="0.25">
      <c r="A1837">
        <v>2024</v>
      </c>
      <c r="B1837" t="s">
        <v>31</v>
      </c>
      <c r="C1837" t="s">
        <v>32</v>
      </c>
      <c r="D1837" t="s">
        <v>33</v>
      </c>
      <c r="E1837">
        <v>703</v>
      </c>
      <c r="F1837">
        <f>IF(IFERROR(VLOOKUP(E1837,Store_Showcase!B2:H144,{2}, FALSE), TRUE)=TRUE, IF(IFERROR(VLOOKUP(E1837,Store_SRP!B2:H110,{2}, FALSE), TRUE)=TRUE,VLOOKUP(E1837,Store_VAM!B2:H273,{2}, FALSE),VLOOKUP(E1837,Store_SRP!B2:H110,{2}, FALSE)), VLOOKUP(E1837,Store_Showcase!B2:H144,{2}, FALSE))</f>
      </c>
      <c r="G1837">
        <v>662372</v>
      </c>
      <c r="H1837" t="s">
        <v>654</v>
      </c>
      <c r="I1837" s="8" t="s">
        <v>39</v>
      </c>
      <c r="J1837" t="s">
        <v>493</v>
      </c>
      <c r="K1837" s="8">
        <f>IF(J1837="PCK", I1837, 0)</f>
      </c>
      <c r="L1837" s="8">
        <f>IF(J1837="KLS", I1837, IF(J1837="PCK", I1837*VLOOKUP(G1837,Sku_Consolidated!A2:U957,21, FALSE),I1837*VLOOKUP(G1837,Sku_Consolidated!A2:U957,21, FALSE)))</f>
      </c>
      <c r="M1837" s="8">
        <f>IF(J1837="PCS", I1837, 0)</f>
      </c>
      <c r="N1837" s="8" t="s">
        <v>39</v>
      </c>
      <c r="O1837" s="8">
        <f>N1837 * VLOOKUP(E1837&amp;VLOOKUP(G1837,Sku_Consolidated!A2:Q957,17,FALSE),Sku_CommRate!A2:E1002, 5, FALSE)</f>
      </c>
      <c r="P1837" s="8">
        <f>N1837 - O1837</f>
      </c>
      <c r="Q1837">
        <f>VLOOKUP(G1837,Sku_Consolidated!A2:G957,7, FALSE)</f>
      </c>
      <c r="R1837">
        <f>IF(IFERROR(VLOOKUP(E1837,Store_Showcase!B2:H144,7, FALSE), TRUE)=TRUE, IF(IFERROR(VLOOKUP(E1837,Store_SRP!B2:H110,7, FALSE), TRUE)=TRUE,VLOOKUP(E1837,Store_VAM!B2:H273,7, FALSE),VLOOKUP(E1837,Store_SRP!B2:H110,7, FALSE)), VLOOKUP(E1837,Store_Showcase!B2:H144,7, FALSE))</f>
      </c>
      <c r="S1837">
        <f>IF(IFERROR(VLOOKUP(E1837,Store_Showcase!B2:I144,8, FALSE), TRUE)=TRUE, IF(IFERROR(VLOOKUP(E1837,Store_SRP!B2:I110,8, FALSE), TRUE)=TRUE,VLOOKUP(E1837,Store_VAM!B2:I273,8, FALSE),VLOOKUP(E1837,Store_SRP!B2:I110,8, FALSE)), VLOOKUP(E1837,Store_Showcase!B2:I144,8, FALSE))</f>
      </c>
      <c r="T1837">
        <f>VLOOKUP(G1837,Sku_Consolidated!A2:R957,18,FALSE)</f>
      </c>
      <c r="U1837">
        <v>4806532531625</v>
      </c>
      <c r="V1837">
        <f>IF(VLOOKUP(G1837,Sku_Consolidated!A2:S957,19,FALSE)="SHOWCASE", VLOOKUP(E1837,Store_Showcase!B2:L144,11, FALSE), IF(VLOOKUP(G1837,Sku_Consolidated!A2:S957,19,FALSE)="VAM",VLOOKUP(E1837,Store_VAM!B2:L273,11, FALSE),VLOOKUP(E1837,Store_SRP!B2:L110,11, FALSE)))</f>
      </c>
      <c r="W1837">
        <f>VLOOKUP(G1837,Sku_Consolidated!A2:W957,11,FALSE)</f>
      </c>
      <c r="X1837">
        <f>VLOOKUP(G1837,Sku_Consolidated!A2:H957,8,FALSE)</f>
      </c>
      <c r="Y1837">
        <f>VLOOKUP(G1837,Sku_Consolidated!A2:I957,9,FALSE)</f>
      </c>
      <c r="Z1837" t="s">
        <v>38</v>
      </c>
      <c r="AA1837">
        <f>VLOOKUP(G1837,Sku_Consolidated!A2:E957,5,FALSE)</f>
      </c>
      <c r="AB1837">
        <f>IF(VLOOKUP(G1837,Sku_Consolidated!A2:S957,19,FALSE)="SHOWCASE", VLOOKUP(E1837,Store_Showcase!B2:N144,13, FALSE), IF(VLOOKUP(G1837,Sku_Consolidated!A2:S957,19,FALSE)="VAM",VLOOKUP(E1837,Store_VAM!B2:N273,13, FALSE),VLOOKUP(E1837,Store_SRP!B2:N110,13, FALSE)))</f>
      </c>
      <c r="AC1837">
        <f>IF(IFERROR(AB1837,TRUE)=TRUE, "-","OK")</f>
      </c>
      <c r="AD1837" s="8" t="s">
        <v>39</v>
      </c>
      <c r="AE1837" s="8" t="s">
        <v>39</v>
      </c>
      <c r="AF1837">
        <f>IF(IFERROR(VLOOKUP(E1837,Store_Showcase!B2:H144,{5}, FALSE), TRUE)=TRUE, IF(IFERROR(VLOOKUP(E1837,Store_SRP!B2:H110,{5}, FALSE), TRUE)=TRUE,VLOOKUP(E1837,Store_VAM!B2:H273,{5}, FALSE),VLOOKUP(E1837,Store_SRP!B2:H110,{5}, FALSE)), VLOOKUP(E1837,Store_Showcase!B2:H144,{5}, FALSE))</f>
      </c>
      <c r="AG1837">
        <f>IF(IFERROR(VLOOKUP(E1837,Store_Showcase!B2:H144,{6}, FALSE), TRUE)=TRUE, IF(IFERROR(VLOOKUP(E1837,Store_SRP!B2:H110,{6}, FALSE), TRUE)=TRUE,VLOOKUP(E1837,Store_VAM!B2:H273,{6}, FALSE),VLOOKUP(E1837,Store_SRP!B2:H110,{6}, FALSE)), VLOOKUP(E1837,Store_Showcase!B2:H144,{6}, FALSE))</f>
      </c>
      <c r="AH1837">
        <f>VLOOKUP(G1837,Sku_Consolidated!A2:R957,18,FALSE)</f>
      </c>
      <c r="AI1837">
        <f>VLOOKUP(G1837,Sku_Consolidated!A2:S957,19,FALSE)</f>
      </c>
      <c r="AJ1837">
        <f>VLOOKUP(G1837,Sku_Consolidated!A2:T957,20,FALSE)</f>
      </c>
    </row>
    <row r="1838" spans="1:36" x14ac:dyDescent="0.25">
      <c r="A1838">
        <v>2024</v>
      </c>
      <c r="B1838" t="s">
        <v>31</v>
      </c>
      <c r="C1838" t="s">
        <v>32</v>
      </c>
      <c r="D1838" t="s">
        <v>33</v>
      </c>
      <c r="E1838">
        <v>251</v>
      </c>
      <c r="F1838">
        <f>IF(IFERROR(VLOOKUP(E1838,Store_Showcase!B2:H144,{2}, FALSE), TRUE)=TRUE, IF(IFERROR(VLOOKUP(E1838,Store_SRP!B2:H110,{2}, FALSE), TRUE)=TRUE,VLOOKUP(E1838,Store_VAM!B2:H273,{2}, FALSE),VLOOKUP(E1838,Store_SRP!B2:H110,{2}, FALSE)), VLOOKUP(E1838,Store_Showcase!B2:H144,{2}, FALSE))</f>
      </c>
      <c r="G1838">
        <v>655514</v>
      </c>
      <c r="H1838" t="s">
        <v>46</v>
      </c>
      <c r="I1838" s="8" t="s">
        <v>39</v>
      </c>
      <c r="J1838" t="s">
        <v>36</v>
      </c>
      <c r="K1838" s="8">
        <f>IF(J1838="PCK", I1838, 0)</f>
      </c>
      <c r="L1838" s="8">
        <f>IF(J1838="KLS", I1838, IF(J1838="PCK", I1838*VLOOKUP(G1838,Sku_Consolidated!A2:U957,21, FALSE),I1838*VLOOKUP(G1838,Sku_Consolidated!A2:U957,21, FALSE)))</f>
      </c>
      <c r="M1838" s="8">
        <f>IF(J1838="PCS", I1838, 0)</f>
      </c>
      <c r="N1838" s="8" t="s">
        <v>39</v>
      </c>
      <c r="O1838" s="8">
        <f>N1838 * VLOOKUP(E1838&amp;VLOOKUP(G1838,Sku_Consolidated!A2:Q957,17,FALSE),Sku_CommRate!A2:E1002, 5, FALSE)</f>
      </c>
      <c r="P1838" s="8">
        <f>N1838 - O1838</f>
      </c>
      <c r="Q1838">
        <f>VLOOKUP(G1838,Sku_Consolidated!A2:G957,7, FALSE)</f>
      </c>
      <c r="R1838">
        <f>IF(IFERROR(VLOOKUP(E1838,Store_Showcase!B2:H144,7, FALSE), TRUE)=TRUE, IF(IFERROR(VLOOKUP(E1838,Store_SRP!B2:H110,7, FALSE), TRUE)=TRUE,VLOOKUP(E1838,Store_VAM!B2:H273,7, FALSE),VLOOKUP(E1838,Store_SRP!B2:H110,7, FALSE)), VLOOKUP(E1838,Store_Showcase!B2:H144,7, FALSE))</f>
      </c>
      <c r="S1838">
        <f>IF(IFERROR(VLOOKUP(E1838,Store_Showcase!B2:I144,8, FALSE), TRUE)=TRUE, IF(IFERROR(VLOOKUP(E1838,Store_SRP!B2:I110,8, FALSE), TRUE)=TRUE,VLOOKUP(E1838,Store_VAM!B2:I273,8, FALSE),VLOOKUP(E1838,Store_SRP!B2:I110,8, FALSE)), VLOOKUP(E1838,Store_Showcase!B2:I144,8, FALSE))</f>
      </c>
      <c r="T1838">
        <f>VLOOKUP(G1838,Sku_Consolidated!A2:R957,18,FALSE)</f>
      </c>
      <c r="U1838">
        <v>6337</v>
      </c>
      <c r="V1838">
        <f>IF(VLOOKUP(G1838,Sku_Consolidated!A2:S957,19,FALSE)="SHOWCASE", VLOOKUP(E1838,Store_Showcase!B2:L144,11, FALSE), IF(VLOOKUP(G1838,Sku_Consolidated!A2:S957,19,FALSE)="VAM",VLOOKUP(E1838,Store_VAM!B2:L273,11, FALSE),VLOOKUP(E1838,Store_SRP!B2:L110,11, FALSE)))</f>
      </c>
      <c r="W1838">
        <f>VLOOKUP(G1838,Sku_Consolidated!A2:W957,11,FALSE)</f>
      </c>
      <c r="X1838">
        <f>VLOOKUP(G1838,Sku_Consolidated!A2:H957,8,FALSE)</f>
      </c>
      <c r="Y1838">
        <f>VLOOKUP(G1838,Sku_Consolidated!A2:I957,9,FALSE)</f>
      </c>
      <c r="Z1838" t="s">
        <v>38</v>
      </c>
      <c r="AA1838">
        <f>VLOOKUP(G1838,Sku_Consolidated!A2:E957,5,FALSE)</f>
      </c>
      <c r="AB1838">
        <f>IF(VLOOKUP(G1838,Sku_Consolidated!A2:S957,19,FALSE)="SHOWCASE", VLOOKUP(E1838,Store_Showcase!B2:N144,13, FALSE), IF(VLOOKUP(G1838,Sku_Consolidated!A2:S957,19,FALSE)="VAM",VLOOKUP(E1838,Store_VAM!B2:N273,13, FALSE),VLOOKUP(E1838,Store_SRP!B2:N110,13, FALSE)))</f>
      </c>
      <c r="AC1838">
        <f>IF(IFERROR(AB1838,TRUE)=TRUE, "-","OK")</f>
      </c>
      <c r="AD1838" s="8" t="s">
        <v>39</v>
      </c>
      <c r="AE1838" s="8" t="s">
        <v>39</v>
      </c>
      <c r="AF1838">
        <f>IF(IFERROR(VLOOKUP(E1838,Store_Showcase!B2:H144,{5}, FALSE), TRUE)=TRUE, IF(IFERROR(VLOOKUP(E1838,Store_SRP!B2:H110,{5}, FALSE), TRUE)=TRUE,VLOOKUP(E1838,Store_VAM!B2:H273,{5}, FALSE),VLOOKUP(E1838,Store_SRP!B2:H110,{5}, FALSE)), VLOOKUP(E1838,Store_Showcase!B2:H144,{5}, FALSE))</f>
      </c>
      <c r="AG1838">
        <f>IF(IFERROR(VLOOKUP(E1838,Store_Showcase!B2:H144,{6}, FALSE), TRUE)=TRUE, IF(IFERROR(VLOOKUP(E1838,Store_SRP!B2:H110,{6}, FALSE), TRUE)=TRUE,VLOOKUP(E1838,Store_VAM!B2:H273,{6}, FALSE),VLOOKUP(E1838,Store_SRP!B2:H110,{6}, FALSE)), VLOOKUP(E1838,Store_Showcase!B2:H144,{6}, FALSE))</f>
      </c>
      <c r="AH1838">
        <f>VLOOKUP(G1838,Sku_Consolidated!A2:R957,18,FALSE)</f>
      </c>
      <c r="AI1838">
        <f>VLOOKUP(G1838,Sku_Consolidated!A2:S957,19,FALSE)</f>
      </c>
      <c r="AJ1838">
        <f>VLOOKUP(G1838,Sku_Consolidated!A2:T957,20,FALSE)</f>
      </c>
    </row>
    <row r="1839" spans="1:36" x14ac:dyDescent="0.25">
      <c r="A1839">
        <v>2024</v>
      </c>
      <c r="B1839" t="s">
        <v>31</v>
      </c>
      <c r="C1839" t="s">
        <v>32</v>
      </c>
      <c r="D1839" t="s">
        <v>33</v>
      </c>
      <c r="E1839">
        <v>814</v>
      </c>
      <c r="F1839">
        <f>IF(IFERROR(VLOOKUP(E1839,Store_Showcase!B2:H144,{2}, FALSE), TRUE)=TRUE, IF(IFERROR(VLOOKUP(E1839,Store_SRP!B2:H110,{2}, FALSE), TRUE)=TRUE,VLOOKUP(E1839,Store_VAM!B2:H273,{2}, FALSE),VLOOKUP(E1839,Store_SRP!B2:H110,{2}, FALSE)), VLOOKUP(E1839,Store_Showcase!B2:H144,{2}, FALSE))</f>
      </c>
      <c r="G1839">
        <v>670208</v>
      </c>
      <c r="H1839" t="s">
        <v>2094</v>
      </c>
      <c r="I1839" s="8" t="s">
        <v>39</v>
      </c>
      <c r="J1839" t="s">
        <v>36</v>
      </c>
      <c r="K1839" s="8">
        <f>IF(J1839="PCK", I1839, 0)</f>
      </c>
      <c r="L1839" s="8">
        <f>IF(J1839="KLS", I1839, IF(J1839="PCK", I1839*VLOOKUP(G1839,Sku_Consolidated!A2:U957,21, FALSE),I1839*VLOOKUP(G1839,Sku_Consolidated!A2:U957,21, FALSE)))</f>
      </c>
      <c r="M1839" s="8">
        <f>IF(J1839="PCS", I1839, 0)</f>
      </c>
      <c r="N1839" s="8" t="s">
        <v>39</v>
      </c>
      <c r="O1839" s="8">
        <f>N1839 * VLOOKUP(E1839&amp;VLOOKUP(G1839,Sku_Consolidated!A2:Q957,17,FALSE),Sku_CommRate!A2:E1002, 5, FALSE)</f>
      </c>
      <c r="P1839" s="8">
        <f>N1839 - O1839</f>
      </c>
      <c r="Q1839">
        <f>VLOOKUP(G1839,Sku_Consolidated!A2:G957,7, FALSE)</f>
      </c>
      <c r="R1839">
        <f>IF(IFERROR(VLOOKUP(E1839,Store_Showcase!B2:H144,7, FALSE), TRUE)=TRUE, IF(IFERROR(VLOOKUP(E1839,Store_SRP!B2:H110,7, FALSE), TRUE)=TRUE,VLOOKUP(E1839,Store_VAM!B2:H273,7, FALSE),VLOOKUP(E1839,Store_SRP!B2:H110,7, FALSE)), VLOOKUP(E1839,Store_Showcase!B2:H144,7, FALSE))</f>
      </c>
      <c r="S1839">
        <f>IF(IFERROR(VLOOKUP(E1839,Store_Showcase!B2:I144,8, FALSE), TRUE)=TRUE, IF(IFERROR(VLOOKUP(E1839,Store_SRP!B2:I110,8, FALSE), TRUE)=TRUE,VLOOKUP(E1839,Store_VAM!B2:I273,8, FALSE),VLOOKUP(E1839,Store_SRP!B2:I110,8, FALSE)), VLOOKUP(E1839,Store_Showcase!B2:I144,8, FALSE))</f>
      </c>
      <c r="T1839">
        <f>VLOOKUP(G1839,Sku_Consolidated!A2:R957,18,FALSE)</f>
      </c>
      <c r="U1839">
        <v>8436</v>
      </c>
      <c r="V1839">
        <f>IF(VLOOKUP(G1839,Sku_Consolidated!A2:S957,19,FALSE)="SHOWCASE", VLOOKUP(E1839,Store_Showcase!B2:L144,11, FALSE), IF(VLOOKUP(G1839,Sku_Consolidated!A2:S957,19,FALSE)="VAM",VLOOKUP(E1839,Store_VAM!B2:L273,11, FALSE),VLOOKUP(E1839,Store_SRP!B2:L110,11, FALSE)))</f>
      </c>
      <c r="W1839">
        <f>VLOOKUP(G1839,Sku_Consolidated!A2:W957,11,FALSE)</f>
      </c>
      <c r="X1839">
        <f>VLOOKUP(G1839,Sku_Consolidated!A2:H957,8,FALSE)</f>
      </c>
      <c r="Y1839">
        <f>VLOOKUP(G1839,Sku_Consolidated!A2:I957,9,FALSE)</f>
      </c>
      <c r="Z1839" t="s">
        <v>38</v>
      </c>
      <c r="AA1839">
        <f>VLOOKUP(G1839,Sku_Consolidated!A2:E957,5,FALSE)</f>
      </c>
      <c r="AB1839">
        <f>IF(VLOOKUP(G1839,Sku_Consolidated!A2:S957,19,FALSE)="SHOWCASE", VLOOKUP(E1839,Store_Showcase!B2:N144,13, FALSE), IF(VLOOKUP(G1839,Sku_Consolidated!A2:S957,19,FALSE)="VAM",VLOOKUP(E1839,Store_VAM!B2:N273,13, FALSE),VLOOKUP(E1839,Store_SRP!B2:N110,13, FALSE)))</f>
      </c>
      <c r="AC1839">
        <f>IF(IFERROR(AB1839,TRUE)=TRUE, "-","OK")</f>
      </c>
      <c r="AD1839" s="8" t="s">
        <v>39</v>
      </c>
      <c r="AE1839" s="8" t="s">
        <v>39</v>
      </c>
      <c r="AF1839">
        <f>IF(IFERROR(VLOOKUP(E1839,Store_Showcase!B2:H144,{5}, FALSE), TRUE)=TRUE, IF(IFERROR(VLOOKUP(E1839,Store_SRP!B2:H110,{5}, FALSE), TRUE)=TRUE,VLOOKUP(E1839,Store_VAM!B2:H273,{5}, FALSE),VLOOKUP(E1839,Store_SRP!B2:H110,{5}, FALSE)), VLOOKUP(E1839,Store_Showcase!B2:H144,{5}, FALSE))</f>
      </c>
      <c r="AG1839">
        <f>IF(IFERROR(VLOOKUP(E1839,Store_Showcase!B2:H144,{6}, FALSE), TRUE)=TRUE, IF(IFERROR(VLOOKUP(E1839,Store_SRP!B2:H110,{6}, FALSE), TRUE)=TRUE,VLOOKUP(E1839,Store_VAM!B2:H273,{6}, FALSE),VLOOKUP(E1839,Store_SRP!B2:H110,{6}, FALSE)), VLOOKUP(E1839,Store_Showcase!B2:H144,{6}, FALSE))</f>
      </c>
      <c r="AH1839">
        <f>VLOOKUP(G1839,Sku_Consolidated!A2:R957,18,FALSE)</f>
      </c>
      <c r="AI1839">
        <f>VLOOKUP(G1839,Sku_Consolidated!A2:S957,19,FALSE)</f>
      </c>
      <c r="AJ1839">
        <f>VLOOKUP(G1839,Sku_Consolidated!A2:T957,20,FALSE)</f>
      </c>
    </row>
    <row r="1840" spans="1:36" x14ac:dyDescent="0.25">
      <c r="A1840">
        <v>2024</v>
      </c>
      <c r="B1840" t="s">
        <v>31</v>
      </c>
      <c r="C1840" t="s">
        <v>32</v>
      </c>
      <c r="D1840" t="s">
        <v>33</v>
      </c>
      <c r="E1840">
        <v>701</v>
      </c>
      <c r="F1840">
        <f>IF(IFERROR(VLOOKUP(E1840,Store_Showcase!B2:H144,{2}, FALSE), TRUE)=TRUE, IF(IFERROR(VLOOKUP(E1840,Store_SRP!B2:H110,{2}, FALSE), TRUE)=TRUE,VLOOKUP(E1840,Store_VAM!B2:H273,{2}, FALSE),VLOOKUP(E1840,Store_SRP!B2:H110,{2}, FALSE)), VLOOKUP(E1840,Store_Showcase!B2:H144,{2}, FALSE))</f>
      </c>
      <c r="G1840">
        <v>687767</v>
      </c>
      <c r="H1840" t="s">
        <v>1118</v>
      </c>
      <c r="I1840" s="8" t="s">
        <v>39</v>
      </c>
      <c r="J1840" t="s">
        <v>493</v>
      </c>
      <c r="K1840" s="8">
        <f>IF(J1840="PCK", I1840, 0)</f>
      </c>
      <c r="L1840" s="8">
        <f>IF(J1840="KLS", I1840, IF(J1840="PCK", I1840*VLOOKUP(G1840,Sku_Consolidated!A2:U957,21, FALSE),I1840*VLOOKUP(G1840,Sku_Consolidated!A2:U957,21, FALSE)))</f>
      </c>
      <c r="M1840" s="8">
        <f>IF(J1840="PCS", I1840, 0)</f>
      </c>
      <c r="N1840" s="8" t="s">
        <v>39</v>
      </c>
      <c r="O1840" s="8">
        <f>N1840 * VLOOKUP(E1840&amp;VLOOKUP(G1840,Sku_Consolidated!A2:Q957,17,FALSE),Sku_CommRate!A2:E1002, 5, FALSE)</f>
      </c>
      <c r="P1840" s="8">
        <f>N1840 - O1840</f>
      </c>
      <c r="Q1840">
        <f>VLOOKUP(G1840,Sku_Consolidated!A2:G957,7, FALSE)</f>
      </c>
      <c r="R1840">
        <f>IF(IFERROR(VLOOKUP(E1840,Store_Showcase!B2:H144,7, FALSE), TRUE)=TRUE, IF(IFERROR(VLOOKUP(E1840,Store_SRP!B2:H110,7, FALSE), TRUE)=TRUE,VLOOKUP(E1840,Store_VAM!B2:H273,7, FALSE),VLOOKUP(E1840,Store_SRP!B2:H110,7, FALSE)), VLOOKUP(E1840,Store_Showcase!B2:H144,7, FALSE))</f>
      </c>
      <c r="S1840">
        <f>IF(IFERROR(VLOOKUP(E1840,Store_Showcase!B2:I144,8, FALSE), TRUE)=TRUE, IF(IFERROR(VLOOKUP(E1840,Store_SRP!B2:I110,8, FALSE), TRUE)=TRUE,VLOOKUP(E1840,Store_VAM!B2:I273,8, FALSE),VLOOKUP(E1840,Store_SRP!B2:I110,8, FALSE)), VLOOKUP(E1840,Store_Showcase!B2:I144,8, FALSE))</f>
      </c>
      <c r="T1840">
        <f>VLOOKUP(G1840,Sku_Consolidated!A2:R957,18,FALSE)</f>
      </c>
      <c r="U1840">
        <v>4806532531557</v>
      </c>
      <c r="V1840">
        <f>IF(VLOOKUP(G1840,Sku_Consolidated!A2:S957,19,FALSE)="SHOWCASE", VLOOKUP(E1840,Store_Showcase!B2:L144,11, FALSE), IF(VLOOKUP(G1840,Sku_Consolidated!A2:S957,19,FALSE)="VAM",VLOOKUP(E1840,Store_VAM!B2:L273,11, FALSE),VLOOKUP(E1840,Store_SRP!B2:L110,11, FALSE)))</f>
      </c>
      <c r="W1840">
        <f>VLOOKUP(G1840,Sku_Consolidated!A2:W957,11,FALSE)</f>
      </c>
      <c r="X1840">
        <f>VLOOKUP(G1840,Sku_Consolidated!A2:H957,8,FALSE)</f>
      </c>
      <c r="Y1840">
        <f>VLOOKUP(G1840,Sku_Consolidated!A2:I957,9,FALSE)</f>
      </c>
      <c r="Z1840" t="s">
        <v>38</v>
      </c>
      <c r="AA1840">
        <f>VLOOKUP(G1840,Sku_Consolidated!A2:E957,5,FALSE)</f>
      </c>
      <c r="AB1840">
        <f>IF(VLOOKUP(G1840,Sku_Consolidated!A2:S957,19,FALSE)="SHOWCASE", VLOOKUP(E1840,Store_Showcase!B2:N144,13, FALSE), IF(VLOOKUP(G1840,Sku_Consolidated!A2:S957,19,FALSE)="VAM",VLOOKUP(E1840,Store_VAM!B2:N273,13, FALSE),VLOOKUP(E1840,Store_SRP!B2:N110,13, FALSE)))</f>
      </c>
      <c r="AC1840">
        <f>IF(IFERROR(AB1840,TRUE)=TRUE, "-","OK")</f>
      </c>
      <c r="AD1840" s="8" t="s">
        <v>39</v>
      </c>
      <c r="AE1840" s="8" t="s">
        <v>39</v>
      </c>
      <c r="AF1840">
        <f>IF(IFERROR(VLOOKUP(E1840,Store_Showcase!B2:H144,{5}, FALSE), TRUE)=TRUE, IF(IFERROR(VLOOKUP(E1840,Store_SRP!B2:H110,{5}, FALSE), TRUE)=TRUE,VLOOKUP(E1840,Store_VAM!B2:H273,{5}, FALSE),VLOOKUP(E1840,Store_SRP!B2:H110,{5}, FALSE)), VLOOKUP(E1840,Store_Showcase!B2:H144,{5}, FALSE))</f>
      </c>
      <c r="AG1840">
        <f>IF(IFERROR(VLOOKUP(E1840,Store_Showcase!B2:H144,{6}, FALSE), TRUE)=TRUE, IF(IFERROR(VLOOKUP(E1840,Store_SRP!B2:H110,{6}, FALSE), TRUE)=TRUE,VLOOKUP(E1840,Store_VAM!B2:H273,{6}, FALSE),VLOOKUP(E1840,Store_SRP!B2:H110,{6}, FALSE)), VLOOKUP(E1840,Store_Showcase!B2:H144,{6}, FALSE))</f>
      </c>
      <c r="AH1840">
        <f>VLOOKUP(G1840,Sku_Consolidated!A2:R957,18,FALSE)</f>
      </c>
      <c r="AI1840">
        <f>VLOOKUP(G1840,Sku_Consolidated!A2:S957,19,FALSE)</f>
      </c>
      <c r="AJ1840">
        <f>VLOOKUP(G1840,Sku_Consolidated!A2:T957,20,FALSE)</f>
      </c>
    </row>
    <row r="1841" spans="1:36" x14ac:dyDescent="0.25">
      <c r="A1841">
        <v>2024</v>
      </c>
      <c r="B1841" t="s">
        <v>31</v>
      </c>
      <c r="C1841" t="s">
        <v>32</v>
      </c>
      <c r="D1841" t="s">
        <v>33</v>
      </c>
      <c r="E1841">
        <v>711</v>
      </c>
      <c r="F1841">
        <f>IF(IFERROR(VLOOKUP(E1841,Store_Showcase!B2:H144,{2}, FALSE), TRUE)=TRUE, IF(IFERROR(VLOOKUP(E1841,Store_SRP!B2:H110,{2}, FALSE), TRUE)=TRUE,VLOOKUP(E1841,Store_VAM!B2:H273,{2}, FALSE),VLOOKUP(E1841,Store_SRP!B2:H110,{2}, FALSE)), VLOOKUP(E1841,Store_Showcase!B2:H144,{2}, FALSE))</f>
      </c>
      <c r="G1841">
        <v>687771</v>
      </c>
      <c r="H1841" t="s">
        <v>1194</v>
      </c>
      <c r="I1841" s="8" t="s">
        <v>39</v>
      </c>
      <c r="J1841" t="s">
        <v>493</v>
      </c>
      <c r="K1841" s="8">
        <f>IF(J1841="PCK", I1841, 0)</f>
      </c>
      <c r="L1841" s="8">
        <f>IF(J1841="KLS", I1841, IF(J1841="PCK", I1841*VLOOKUP(G1841,Sku_Consolidated!A2:U957,21, FALSE),I1841*VLOOKUP(G1841,Sku_Consolidated!A2:U957,21, FALSE)))</f>
      </c>
      <c r="M1841" s="8">
        <f>IF(J1841="PCS", I1841, 0)</f>
      </c>
      <c r="N1841" s="8" t="s">
        <v>39</v>
      </c>
      <c r="O1841" s="8">
        <f>N1841 * VLOOKUP(E1841&amp;VLOOKUP(G1841,Sku_Consolidated!A2:Q957,17,FALSE),Sku_CommRate!A2:E1002, 5, FALSE)</f>
      </c>
      <c r="P1841" s="8">
        <f>N1841 - O1841</f>
      </c>
      <c r="Q1841">
        <f>VLOOKUP(G1841,Sku_Consolidated!A2:G957,7, FALSE)</f>
      </c>
      <c r="R1841">
        <f>IF(IFERROR(VLOOKUP(E1841,Store_Showcase!B2:H144,7, FALSE), TRUE)=TRUE, IF(IFERROR(VLOOKUP(E1841,Store_SRP!B2:H110,7, FALSE), TRUE)=TRUE,VLOOKUP(E1841,Store_VAM!B2:H273,7, FALSE),VLOOKUP(E1841,Store_SRP!B2:H110,7, FALSE)), VLOOKUP(E1841,Store_Showcase!B2:H144,7, FALSE))</f>
      </c>
      <c r="S1841">
        <f>IF(IFERROR(VLOOKUP(E1841,Store_Showcase!B2:I144,8, FALSE), TRUE)=TRUE, IF(IFERROR(VLOOKUP(E1841,Store_SRP!B2:I110,8, FALSE), TRUE)=TRUE,VLOOKUP(E1841,Store_VAM!B2:I273,8, FALSE),VLOOKUP(E1841,Store_SRP!B2:I110,8, FALSE)), VLOOKUP(E1841,Store_Showcase!B2:I144,8, FALSE))</f>
      </c>
      <c r="T1841">
        <f>VLOOKUP(G1841,Sku_Consolidated!A2:R957,18,FALSE)</f>
      </c>
      <c r="U1841">
        <v>4806532531533</v>
      </c>
      <c r="V1841">
        <f>IF(VLOOKUP(G1841,Sku_Consolidated!A2:S957,19,FALSE)="SHOWCASE", VLOOKUP(E1841,Store_Showcase!B2:L144,11, FALSE), IF(VLOOKUP(G1841,Sku_Consolidated!A2:S957,19,FALSE)="VAM",VLOOKUP(E1841,Store_VAM!B2:L273,11, FALSE),VLOOKUP(E1841,Store_SRP!B2:L110,11, FALSE)))</f>
      </c>
      <c r="W1841">
        <f>VLOOKUP(G1841,Sku_Consolidated!A2:W957,11,FALSE)</f>
      </c>
      <c r="X1841">
        <f>VLOOKUP(G1841,Sku_Consolidated!A2:H957,8,FALSE)</f>
      </c>
      <c r="Y1841">
        <f>VLOOKUP(G1841,Sku_Consolidated!A2:I957,9,FALSE)</f>
      </c>
      <c r="Z1841" t="s">
        <v>38</v>
      </c>
      <c r="AA1841">
        <f>VLOOKUP(G1841,Sku_Consolidated!A2:E957,5,FALSE)</f>
      </c>
      <c r="AB1841">
        <f>IF(VLOOKUP(G1841,Sku_Consolidated!A2:S957,19,FALSE)="SHOWCASE", VLOOKUP(E1841,Store_Showcase!B2:N144,13, FALSE), IF(VLOOKUP(G1841,Sku_Consolidated!A2:S957,19,FALSE)="VAM",VLOOKUP(E1841,Store_VAM!B2:N273,13, FALSE),VLOOKUP(E1841,Store_SRP!B2:N110,13, FALSE)))</f>
      </c>
      <c r="AC1841">
        <f>IF(IFERROR(AB1841,TRUE)=TRUE, "-","OK")</f>
      </c>
      <c r="AD1841" s="8" t="s">
        <v>39</v>
      </c>
      <c r="AE1841" s="8" t="s">
        <v>39</v>
      </c>
      <c r="AF1841">
        <f>IF(IFERROR(VLOOKUP(E1841,Store_Showcase!B2:H144,{5}, FALSE), TRUE)=TRUE, IF(IFERROR(VLOOKUP(E1841,Store_SRP!B2:H110,{5}, FALSE), TRUE)=TRUE,VLOOKUP(E1841,Store_VAM!B2:H273,{5}, FALSE),VLOOKUP(E1841,Store_SRP!B2:H110,{5}, FALSE)), VLOOKUP(E1841,Store_Showcase!B2:H144,{5}, FALSE))</f>
      </c>
      <c r="AG1841">
        <f>IF(IFERROR(VLOOKUP(E1841,Store_Showcase!B2:H144,{6}, FALSE), TRUE)=TRUE, IF(IFERROR(VLOOKUP(E1841,Store_SRP!B2:H110,{6}, FALSE), TRUE)=TRUE,VLOOKUP(E1841,Store_VAM!B2:H273,{6}, FALSE),VLOOKUP(E1841,Store_SRP!B2:H110,{6}, FALSE)), VLOOKUP(E1841,Store_Showcase!B2:H144,{6}, FALSE))</f>
      </c>
      <c r="AH1841">
        <f>VLOOKUP(G1841,Sku_Consolidated!A2:R957,18,FALSE)</f>
      </c>
      <c r="AI1841">
        <f>VLOOKUP(G1841,Sku_Consolidated!A2:S957,19,FALSE)</f>
      </c>
      <c r="AJ1841">
        <f>VLOOKUP(G1841,Sku_Consolidated!A2:T957,20,FALSE)</f>
      </c>
    </row>
    <row r="1842" spans="1:36" x14ac:dyDescent="0.25">
      <c r="A1842">
        <v>2024</v>
      </c>
      <c r="B1842" t="s">
        <v>31</v>
      </c>
      <c r="C1842" t="s">
        <v>32</v>
      </c>
      <c r="D1842" t="s">
        <v>33</v>
      </c>
      <c r="E1842">
        <v>711</v>
      </c>
      <c r="F1842">
        <f>IF(IFERROR(VLOOKUP(E1842,Store_Showcase!B2:H144,{2}, FALSE), TRUE)=TRUE, IF(IFERROR(VLOOKUP(E1842,Store_SRP!B2:H110,{2}, FALSE), TRUE)=TRUE,VLOOKUP(E1842,Store_VAM!B2:H273,{2}, FALSE),VLOOKUP(E1842,Store_SRP!B2:H110,{2}, FALSE)), VLOOKUP(E1842,Store_Showcase!B2:H144,{2}, FALSE))</f>
      </c>
      <c r="G1842">
        <v>655316</v>
      </c>
      <c r="H1842" t="s">
        <v>875</v>
      </c>
      <c r="I1842" s="8" t="s">
        <v>39</v>
      </c>
      <c r="J1842" t="s">
        <v>36</v>
      </c>
      <c r="K1842" s="8">
        <f>IF(J1842="PCK", I1842, 0)</f>
      </c>
      <c r="L1842" s="8">
        <f>IF(J1842="KLS", I1842, IF(J1842="PCK", I1842*VLOOKUP(G1842,Sku_Consolidated!A2:U957,21, FALSE),I1842*VLOOKUP(G1842,Sku_Consolidated!A2:U957,21, FALSE)))</f>
      </c>
      <c r="M1842" s="8">
        <f>IF(J1842="PCS", I1842, 0)</f>
      </c>
      <c r="N1842" s="8" t="s">
        <v>39</v>
      </c>
      <c r="O1842" s="8">
        <f>N1842 * VLOOKUP(E1842&amp;VLOOKUP(G1842,Sku_Consolidated!A2:Q957,17,FALSE),Sku_CommRate!A2:E1002, 5, FALSE)</f>
      </c>
      <c r="P1842" s="8">
        <f>N1842 - O1842</f>
      </c>
      <c r="Q1842">
        <f>VLOOKUP(G1842,Sku_Consolidated!A2:G957,7, FALSE)</f>
      </c>
      <c r="R1842">
        <f>IF(IFERROR(VLOOKUP(E1842,Store_Showcase!B2:H144,7, FALSE), TRUE)=TRUE, IF(IFERROR(VLOOKUP(E1842,Store_SRP!B2:H110,7, FALSE), TRUE)=TRUE,VLOOKUP(E1842,Store_VAM!B2:H273,7, FALSE),VLOOKUP(E1842,Store_SRP!B2:H110,7, FALSE)), VLOOKUP(E1842,Store_Showcase!B2:H144,7, FALSE))</f>
      </c>
      <c r="S1842">
        <f>IF(IFERROR(VLOOKUP(E1842,Store_Showcase!B2:I144,8, FALSE), TRUE)=TRUE, IF(IFERROR(VLOOKUP(E1842,Store_SRP!B2:I110,8, FALSE), TRUE)=TRUE,VLOOKUP(E1842,Store_VAM!B2:I273,8, FALSE),VLOOKUP(E1842,Store_SRP!B2:I110,8, FALSE)), VLOOKUP(E1842,Store_Showcase!B2:I144,8, FALSE))</f>
      </c>
      <c r="T1842">
        <f>VLOOKUP(G1842,Sku_Consolidated!A2:R957,18,FALSE)</f>
      </c>
      <c r="U1842">
        <v>6241</v>
      </c>
      <c r="V1842">
        <f>IF(VLOOKUP(G1842,Sku_Consolidated!A2:S957,19,FALSE)="SHOWCASE", VLOOKUP(E1842,Store_Showcase!B2:L144,11, FALSE), IF(VLOOKUP(G1842,Sku_Consolidated!A2:S957,19,FALSE)="VAM",VLOOKUP(E1842,Store_VAM!B2:L273,11, FALSE),VLOOKUP(E1842,Store_SRP!B2:L110,11, FALSE)))</f>
      </c>
      <c r="W1842">
        <f>VLOOKUP(G1842,Sku_Consolidated!A2:W957,11,FALSE)</f>
      </c>
      <c r="X1842">
        <f>VLOOKUP(G1842,Sku_Consolidated!A2:H957,8,FALSE)</f>
      </c>
      <c r="Y1842">
        <f>VLOOKUP(G1842,Sku_Consolidated!A2:I957,9,FALSE)</f>
      </c>
      <c r="Z1842" t="s">
        <v>38</v>
      </c>
      <c r="AA1842">
        <f>VLOOKUP(G1842,Sku_Consolidated!A2:E957,5,FALSE)</f>
      </c>
      <c r="AB1842">
        <f>IF(VLOOKUP(G1842,Sku_Consolidated!A2:S957,19,FALSE)="SHOWCASE", VLOOKUP(E1842,Store_Showcase!B2:N144,13, FALSE), IF(VLOOKUP(G1842,Sku_Consolidated!A2:S957,19,FALSE)="VAM",VLOOKUP(E1842,Store_VAM!B2:N273,13, FALSE),VLOOKUP(E1842,Store_SRP!B2:N110,13, FALSE)))</f>
      </c>
      <c r="AC1842">
        <f>IF(IFERROR(AB1842,TRUE)=TRUE, "-","OK")</f>
      </c>
      <c r="AD1842" s="8" t="s">
        <v>39</v>
      </c>
      <c r="AE1842" s="8" t="s">
        <v>39</v>
      </c>
      <c r="AF1842">
        <f>IF(IFERROR(VLOOKUP(E1842,Store_Showcase!B2:H144,{5}, FALSE), TRUE)=TRUE, IF(IFERROR(VLOOKUP(E1842,Store_SRP!B2:H110,{5}, FALSE), TRUE)=TRUE,VLOOKUP(E1842,Store_VAM!B2:H273,{5}, FALSE),VLOOKUP(E1842,Store_SRP!B2:H110,{5}, FALSE)), VLOOKUP(E1842,Store_Showcase!B2:H144,{5}, FALSE))</f>
      </c>
      <c r="AG1842">
        <f>IF(IFERROR(VLOOKUP(E1842,Store_Showcase!B2:H144,{6}, FALSE), TRUE)=TRUE, IF(IFERROR(VLOOKUP(E1842,Store_SRP!B2:H110,{6}, FALSE), TRUE)=TRUE,VLOOKUP(E1842,Store_VAM!B2:H273,{6}, FALSE),VLOOKUP(E1842,Store_SRP!B2:H110,{6}, FALSE)), VLOOKUP(E1842,Store_Showcase!B2:H144,{6}, FALSE))</f>
      </c>
      <c r="AH1842">
        <f>VLOOKUP(G1842,Sku_Consolidated!A2:R957,18,FALSE)</f>
      </c>
      <c r="AI1842">
        <f>VLOOKUP(G1842,Sku_Consolidated!A2:S957,19,FALSE)</f>
      </c>
      <c r="AJ1842">
        <f>VLOOKUP(G1842,Sku_Consolidated!A2:T957,20,FALSE)</f>
      </c>
    </row>
    <row r="1843" spans="1:36" x14ac:dyDescent="0.25">
      <c r="A1843">
        <v>2024</v>
      </c>
      <c r="B1843" t="s">
        <v>31</v>
      </c>
      <c r="C1843" t="s">
        <v>32</v>
      </c>
      <c r="D1843" t="s">
        <v>33</v>
      </c>
      <c r="E1843">
        <v>711</v>
      </c>
      <c r="F1843">
        <f>IF(IFERROR(VLOOKUP(E1843,Store_Showcase!B2:H144,{2}, FALSE), TRUE)=TRUE, IF(IFERROR(VLOOKUP(E1843,Store_SRP!B2:H110,{2}, FALSE), TRUE)=TRUE,VLOOKUP(E1843,Store_VAM!B2:H273,{2}, FALSE),VLOOKUP(E1843,Store_SRP!B2:H110,{2}, FALSE)), VLOOKUP(E1843,Store_Showcase!B2:H144,{2}, FALSE))</f>
      </c>
      <c r="G1843">
        <v>655318</v>
      </c>
      <c r="H1843" t="s">
        <v>696</v>
      </c>
      <c r="I1843" s="8" t="s">
        <v>39</v>
      </c>
      <c r="J1843" t="s">
        <v>36</v>
      </c>
      <c r="K1843" s="8">
        <f>IF(J1843="PCK", I1843, 0)</f>
      </c>
      <c r="L1843" s="8">
        <f>IF(J1843="KLS", I1843, IF(J1843="PCK", I1843*VLOOKUP(G1843,Sku_Consolidated!A2:U957,21, FALSE),I1843*VLOOKUP(G1843,Sku_Consolidated!A2:U957,21, FALSE)))</f>
      </c>
      <c r="M1843" s="8">
        <f>IF(J1843="PCS", I1843, 0)</f>
      </c>
      <c r="N1843" s="8" t="s">
        <v>39</v>
      </c>
      <c r="O1843" s="8">
        <f>N1843 * VLOOKUP(E1843&amp;VLOOKUP(G1843,Sku_Consolidated!A2:Q957,17,FALSE),Sku_CommRate!A2:E1002, 5, FALSE)</f>
      </c>
      <c r="P1843" s="8">
        <f>N1843 - O1843</f>
      </c>
      <c r="Q1843">
        <f>VLOOKUP(G1843,Sku_Consolidated!A2:G957,7, FALSE)</f>
      </c>
      <c r="R1843">
        <f>IF(IFERROR(VLOOKUP(E1843,Store_Showcase!B2:H144,7, FALSE), TRUE)=TRUE, IF(IFERROR(VLOOKUP(E1843,Store_SRP!B2:H110,7, FALSE), TRUE)=TRUE,VLOOKUP(E1843,Store_VAM!B2:H273,7, FALSE),VLOOKUP(E1843,Store_SRP!B2:H110,7, FALSE)), VLOOKUP(E1843,Store_Showcase!B2:H144,7, FALSE))</f>
      </c>
      <c r="S1843">
        <f>IF(IFERROR(VLOOKUP(E1843,Store_Showcase!B2:I144,8, FALSE), TRUE)=TRUE, IF(IFERROR(VLOOKUP(E1843,Store_SRP!B2:I110,8, FALSE), TRUE)=TRUE,VLOOKUP(E1843,Store_VAM!B2:I273,8, FALSE),VLOOKUP(E1843,Store_SRP!B2:I110,8, FALSE)), VLOOKUP(E1843,Store_Showcase!B2:I144,8, FALSE))</f>
      </c>
      <c r="T1843">
        <f>VLOOKUP(G1843,Sku_Consolidated!A2:R957,18,FALSE)</f>
      </c>
      <c r="U1843">
        <v>6243</v>
      </c>
      <c r="V1843">
        <f>IF(VLOOKUP(G1843,Sku_Consolidated!A2:S957,19,FALSE)="SHOWCASE", VLOOKUP(E1843,Store_Showcase!B2:L144,11, FALSE), IF(VLOOKUP(G1843,Sku_Consolidated!A2:S957,19,FALSE)="VAM",VLOOKUP(E1843,Store_VAM!B2:L273,11, FALSE),VLOOKUP(E1843,Store_SRP!B2:L110,11, FALSE)))</f>
      </c>
      <c r="W1843">
        <f>VLOOKUP(G1843,Sku_Consolidated!A2:W957,11,FALSE)</f>
      </c>
      <c r="X1843">
        <f>VLOOKUP(G1843,Sku_Consolidated!A2:H957,8,FALSE)</f>
      </c>
      <c r="Y1843">
        <f>VLOOKUP(G1843,Sku_Consolidated!A2:I957,9,FALSE)</f>
      </c>
      <c r="Z1843" t="s">
        <v>38</v>
      </c>
      <c r="AA1843">
        <f>VLOOKUP(G1843,Sku_Consolidated!A2:E957,5,FALSE)</f>
      </c>
      <c r="AB1843">
        <f>IF(VLOOKUP(G1843,Sku_Consolidated!A2:S957,19,FALSE)="SHOWCASE", VLOOKUP(E1843,Store_Showcase!B2:N144,13, FALSE), IF(VLOOKUP(G1843,Sku_Consolidated!A2:S957,19,FALSE)="VAM",VLOOKUP(E1843,Store_VAM!B2:N273,13, FALSE),VLOOKUP(E1843,Store_SRP!B2:N110,13, FALSE)))</f>
      </c>
      <c r="AC1843">
        <f>IF(IFERROR(AB1843,TRUE)=TRUE, "-","OK")</f>
      </c>
      <c r="AD1843" s="8" t="s">
        <v>39</v>
      </c>
      <c r="AE1843" s="8" t="s">
        <v>39</v>
      </c>
      <c r="AF1843">
        <f>IF(IFERROR(VLOOKUP(E1843,Store_Showcase!B2:H144,{5}, FALSE), TRUE)=TRUE, IF(IFERROR(VLOOKUP(E1843,Store_SRP!B2:H110,{5}, FALSE), TRUE)=TRUE,VLOOKUP(E1843,Store_VAM!B2:H273,{5}, FALSE),VLOOKUP(E1843,Store_SRP!B2:H110,{5}, FALSE)), VLOOKUP(E1843,Store_Showcase!B2:H144,{5}, FALSE))</f>
      </c>
      <c r="AG1843">
        <f>IF(IFERROR(VLOOKUP(E1843,Store_Showcase!B2:H144,{6}, FALSE), TRUE)=TRUE, IF(IFERROR(VLOOKUP(E1843,Store_SRP!B2:H110,{6}, FALSE), TRUE)=TRUE,VLOOKUP(E1843,Store_VAM!B2:H273,{6}, FALSE),VLOOKUP(E1843,Store_SRP!B2:H110,{6}, FALSE)), VLOOKUP(E1843,Store_Showcase!B2:H144,{6}, FALSE))</f>
      </c>
      <c r="AH1843">
        <f>VLOOKUP(G1843,Sku_Consolidated!A2:R957,18,FALSE)</f>
      </c>
      <c r="AI1843">
        <f>VLOOKUP(G1843,Sku_Consolidated!A2:S957,19,FALSE)</f>
      </c>
      <c r="AJ1843">
        <f>VLOOKUP(G1843,Sku_Consolidated!A2:T957,20,FALSE)</f>
      </c>
    </row>
    <row r="1844" spans="1:36" x14ac:dyDescent="0.25">
      <c r="A1844">
        <v>2024</v>
      </c>
      <c r="B1844" t="s">
        <v>31</v>
      </c>
      <c r="C1844" t="s">
        <v>32</v>
      </c>
      <c r="D1844" t="s">
        <v>33</v>
      </c>
      <c r="E1844">
        <v>808</v>
      </c>
      <c r="F1844">
        <f>IF(IFERROR(VLOOKUP(E1844,Store_Showcase!B2:H144,{2}, FALSE), TRUE)=TRUE, IF(IFERROR(VLOOKUP(E1844,Store_SRP!B2:H110,{2}, FALSE), TRUE)=TRUE,VLOOKUP(E1844,Store_VAM!B2:H273,{2}, FALSE),VLOOKUP(E1844,Store_SRP!B2:H110,{2}, FALSE)), VLOOKUP(E1844,Store_Showcase!B2:H144,{2}, FALSE))</f>
      </c>
      <c r="G1844">
        <v>666982</v>
      </c>
      <c r="H1844" t="s">
        <v>1363</v>
      </c>
      <c r="I1844" s="8" t="s">
        <v>39</v>
      </c>
      <c r="J1844" t="s">
        <v>493</v>
      </c>
      <c r="K1844" s="8">
        <f>IF(J1844="PCK", I1844, 0)</f>
      </c>
      <c r="L1844" s="8">
        <f>IF(J1844="KLS", I1844, IF(J1844="PCK", I1844*VLOOKUP(G1844,Sku_Consolidated!A2:U957,21, FALSE),I1844*VLOOKUP(G1844,Sku_Consolidated!A2:U957,21, FALSE)))</f>
      </c>
      <c r="M1844" s="8">
        <f>IF(J1844="PCS", I1844, 0)</f>
      </c>
      <c r="N1844" s="8" t="s">
        <v>39</v>
      </c>
      <c r="O1844" s="8">
        <f>N1844 * VLOOKUP(E1844&amp;VLOOKUP(G1844,Sku_Consolidated!A2:Q957,17,FALSE),Sku_CommRate!A2:E1002, 5, FALSE)</f>
      </c>
      <c r="P1844" s="8">
        <f>N1844 - O1844</f>
      </c>
      <c r="Q1844">
        <f>VLOOKUP(G1844,Sku_Consolidated!A2:G957,7, FALSE)</f>
      </c>
      <c r="R1844">
        <f>IF(IFERROR(VLOOKUP(E1844,Store_Showcase!B2:H144,7, FALSE), TRUE)=TRUE, IF(IFERROR(VLOOKUP(E1844,Store_SRP!B2:H110,7, FALSE), TRUE)=TRUE,VLOOKUP(E1844,Store_VAM!B2:H273,7, FALSE),VLOOKUP(E1844,Store_SRP!B2:H110,7, FALSE)), VLOOKUP(E1844,Store_Showcase!B2:H144,7, FALSE))</f>
      </c>
      <c r="S1844">
        <f>IF(IFERROR(VLOOKUP(E1844,Store_Showcase!B2:I144,8, FALSE), TRUE)=TRUE, IF(IFERROR(VLOOKUP(E1844,Store_SRP!B2:I110,8, FALSE), TRUE)=TRUE,VLOOKUP(E1844,Store_VAM!B2:I273,8, FALSE),VLOOKUP(E1844,Store_SRP!B2:I110,8, FALSE)), VLOOKUP(E1844,Store_Showcase!B2:I144,8, FALSE))</f>
      </c>
      <c r="T1844">
        <f>VLOOKUP(G1844,Sku_Consolidated!A2:R957,18,FALSE)</f>
      </c>
      <c r="U1844">
        <v>4806532531663</v>
      </c>
      <c r="V1844">
        <f>IF(VLOOKUP(G1844,Sku_Consolidated!A2:S957,19,FALSE)="SHOWCASE", VLOOKUP(E1844,Store_Showcase!B2:L144,11, FALSE), IF(VLOOKUP(G1844,Sku_Consolidated!A2:S957,19,FALSE)="VAM",VLOOKUP(E1844,Store_VAM!B2:L273,11, FALSE),VLOOKUP(E1844,Store_SRP!B2:L110,11, FALSE)))</f>
      </c>
      <c r="W1844">
        <f>VLOOKUP(G1844,Sku_Consolidated!A2:W957,11,FALSE)</f>
      </c>
      <c r="X1844">
        <f>VLOOKUP(G1844,Sku_Consolidated!A2:H957,8,FALSE)</f>
      </c>
      <c r="Y1844">
        <f>VLOOKUP(G1844,Sku_Consolidated!A2:I957,9,FALSE)</f>
      </c>
      <c r="Z1844" t="s">
        <v>38</v>
      </c>
      <c r="AA1844">
        <f>VLOOKUP(G1844,Sku_Consolidated!A2:E957,5,FALSE)</f>
      </c>
      <c r="AB1844">
        <f>IF(VLOOKUP(G1844,Sku_Consolidated!A2:S957,19,FALSE)="SHOWCASE", VLOOKUP(E1844,Store_Showcase!B2:N144,13, FALSE), IF(VLOOKUP(G1844,Sku_Consolidated!A2:S957,19,FALSE)="VAM",VLOOKUP(E1844,Store_VAM!B2:N273,13, FALSE),VLOOKUP(E1844,Store_SRP!B2:N110,13, FALSE)))</f>
      </c>
      <c r="AC1844">
        <f>IF(IFERROR(AB1844,TRUE)=TRUE, "-","OK")</f>
      </c>
      <c r="AD1844" s="8" t="s">
        <v>39</v>
      </c>
      <c r="AE1844" s="8" t="s">
        <v>39</v>
      </c>
      <c r="AF1844">
        <f>IF(IFERROR(VLOOKUP(E1844,Store_Showcase!B2:H144,{5}, FALSE), TRUE)=TRUE, IF(IFERROR(VLOOKUP(E1844,Store_SRP!B2:H110,{5}, FALSE), TRUE)=TRUE,VLOOKUP(E1844,Store_VAM!B2:H273,{5}, FALSE),VLOOKUP(E1844,Store_SRP!B2:H110,{5}, FALSE)), VLOOKUP(E1844,Store_Showcase!B2:H144,{5}, FALSE))</f>
      </c>
      <c r="AG1844">
        <f>IF(IFERROR(VLOOKUP(E1844,Store_Showcase!B2:H144,{6}, FALSE), TRUE)=TRUE, IF(IFERROR(VLOOKUP(E1844,Store_SRP!B2:H110,{6}, FALSE), TRUE)=TRUE,VLOOKUP(E1844,Store_VAM!B2:H273,{6}, FALSE),VLOOKUP(E1844,Store_SRP!B2:H110,{6}, FALSE)), VLOOKUP(E1844,Store_Showcase!B2:H144,{6}, FALSE))</f>
      </c>
      <c r="AH1844">
        <f>VLOOKUP(G1844,Sku_Consolidated!A2:R957,18,FALSE)</f>
      </c>
      <c r="AI1844">
        <f>VLOOKUP(G1844,Sku_Consolidated!A2:S957,19,FALSE)</f>
      </c>
      <c r="AJ1844">
        <f>VLOOKUP(G1844,Sku_Consolidated!A2:T957,20,FALSE)</f>
      </c>
    </row>
    <row r="1845" spans="1:36" x14ac:dyDescent="0.25">
      <c r="A1845">
        <v>2024</v>
      </c>
      <c r="B1845" t="s">
        <v>31</v>
      </c>
      <c r="C1845" t="s">
        <v>32</v>
      </c>
      <c r="D1845" t="s">
        <v>33</v>
      </c>
      <c r="E1845">
        <v>804</v>
      </c>
      <c r="F1845">
        <f>IF(IFERROR(VLOOKUP(E1845,Store_Showcase!B2:H144,{2}, FALSE), TRUE)=TRUE, IF(IFERROR(VLOOKUP(E1845,Store_SRP!B2:H110,{2}, FALSE), TRUE)=TRUE,VLOOKUP(E1845,Store_VAM!B2:H273,{2}, FALSE),VLOOKUP(E1845,Store_SRP!B2:H110,{2}, FALSE)), VLOOKUP(E1845,Store_Showcase!B2:H144,{2}, FALSE))</f>
      </c>
      <c r="G1845">
        <v>655532</v>
      </c>
      <c r="H1845" t="s">
        <v>3333</v>
      </c>
      <c r="I1845" s="8" t="s">
        <v>39</v>
      </c>
      <c r="J1845" t="s">
        <v>36</v>
      </c>
      <c r="K1845" s="8">
        <f>IF(J1845="PCK", I1845, 0)</f>
      </c>
      <c r="L1845" s="8">
        <f>IF(J1845="KLS", I1845, IF(J1845="PCK", I1845*VLOOKUP(G1845,Sku_Consolidated!A2:U957,21, FALSE),I1845*VLOOKUP(G1845,Sku_Consolidated!A2:U957,21, FALSE)))</f>
      </c>
      <c r="M1845" s="8">
        <f>IF(J1845="PCS", I1845, 0)</f>
      </c>
      <c r="N1845" s="8" t="s">
        <v>39</v>
      </c>
      <c r="O1845" s="8">
        <f>N1845 * VLOOKUP(E1845&amp;VLOOKUP(G1845,Sku_Consolidated!A2:Q957,17,FALSE),Sku_CommRate!A2:E1002, 5, FALSE)</f>
      </c>
      <c r="P1845" s="8">
        <f>N1845 - O1845</f>
      </c>
      <c r="Q1845">
        <f>VLOOKUP(G1845,Sku_Consolidated!A2:G957,7, FALSE)</f>
      </c>
      <c r="R1845">
        <f>IF(IFERROR(VLOOKUP(E1845,Store_Showcase!B2:H144,7, FALSE), TRUE)=TRUE, IF(IFERROR(VLOOKUP(E1845,Store_SRP!B2:H110,7, FALSE), TRUE)=TRUE,VLOOKUP(E1845,Store_VAM!B2:H273,7, FALSE),VLOOKUP(E1845,Store_SRP!B2:H110,7, FALSE)), VLOOKUP(E1845,Store_Showcase!B2:H144,7, FALSE))</f>
      </c>
      <c r="S1845">
        <f>IF(IFERROR(VLOOKUP(E1845,Store_Showcase!B2:I144,8, FALSE), TRUE)=TRUE, IF(IFERROR(VLOOKUP(E1845,Store_SRP!B2:I110,8, FALSE), TRUE)=TRUE,VLOOKUP(E1845,Store_VAM!B2:I273,8, FALSE),VLOOKUP(E1845,Store_SRP!B2:I110,8, FALSE)), VLOOKUP(E1845,Store_Showcase!B2:I144,8, FALSE))</f>
      </c>
      <c r="T1845">
        <f>VLOOKUP(G1845,Sku_Consolidated!A2:R957,18,FALSE)</f>
      </c>
      <c r="U1845">
        <v>6353</v>
      </c>
      <c r="V1845">
        <f>IF(VLOOKUP(G1845,Sku_Consolidated!A2:S957,19,FALSE)="SHOWCASE", VLOOKUP(E1845,Store_Showcase!B2:L144,11, FALSE), IF(VLOOKUP(G1845,Sku_Consolidated!A2:S957,19,FALSE)="VAM",VLOOKUP(E1845,Store_VAM!B2:L273,11, FALSE),VLOOKUP(E1845,Store_SRP!B2:L110,11, FALSE)))</f>
      </c>
      <c r="W1845">
        <f>VLOOKUP(G1845,Sku_Consolidated!A2:W957,11,FALSE)</f>
      </c>
      <c r="X1845">
        <f>VLOOKUP(G1845,Sku_Consolidated!A2:H957,8,FALSE)</f>
      </c>
      <c r="Y1845">
        <f>VLOOKUP(G1845,Sku_Consolidated!A2:I957,9,FALSE)</f>
      </c>
      <c r="Z1845" t="s">
        <v>38</v>
      </c>
      <c r="AA1845">
        <f>VLOOKUP(G1845,Sku_Consolidated!A2:E957,5,FALSE)</f>
      </c>
      <c r="AB1845">
        <f>IF(VLOOKUP(G1845,Sku_Consolidated!A2:S957,19,FALSE)="SHOWCASE", VLOOKUP(E1845,Store_Showcase!B2:N144,13, FALSE), IF(VLOOKUP(G1845,Sku_Consolidated!A2:S957,19,FALSE)="VAM",VLOOKUP(E1845,Store_VAM!B2:N273,13, FALSE),VLOOKUP(E1845,Store_SRP!B2:N110,13, FALSE)))</f>
      </c>
      <c r="AC1845">
        <f>IF(IFERROR(AB1845,TRUE)=TRUE, "-","OK")</f>
      </c>
      <c r="AD1845" s="8" t="s">
        <v>39</v>
      </c>
      <c r="AE1845" s="8" t="s">
        <v>39</v>
      </c>
      <c r="AF1845">
        <f>IF(IFERROR(VLOOKUP(E1845,Store_Showcase!B2:H144,{5}, FALSE), TRUE)=TRUE, IF(IFERROR(VLOOKUP(E1845,Store_SRP!B2:H110,{5}, FALSE), TRUE)=TRUE,VLOOKUP(E1845,Store_VAM!B2:H273,{5}, FALSE),VLOOKUP(E1845,Store_SRP!B2:H110,{5}, FALSE)), VLOOKUP(E1845,Store_Showcase!B2:H144,{5}, FALSE))</f>
      </c>
      <c r="AG1845">
        <f>IF(IFERROR(VLOOKUP(E1845,Store_Showcase!B2:H144,{6}, FALSE), TRUE)=TRUE, IF(IFERROR(VLOOKUP(E1845,Store_SRP!B2:H110,{6}, FALSE), TRUE)=TRUE,VLOOKUP(E1845,Store_VAM!B2:H273,{6}, FALSE),VLOOKUP(E1845,Store_SRP!B2:H110,{6}, FALSE)), VLOOKUP(E1845,Store_Showcase!B2:H144,{6}, FALSE))</f>
      </c>
      <c r="AH1845">
        <f>VLOOKUP(G1845,Sku_Consolidated!A2:R957,18,FALSE)</f>
      </c>
      <c r="AI1845">
        <f>VLOOKUP(G1845,Sku_Consolidated!A2:S957,19,FALSE)</f>
      </c>
      <c r="AJ1845">
        <f>VLOOKUP(G1845,Sku_Consolidated!A2:T957,20,FALSE)</f>
      </c>
    </row>
    <row r="1846" spans="1:36" x14ac:dyDescent="0.25">
      <c r="A1846">
        <v>2024</v>
      </c>
      <c r="B1846" t="s">
        <v>31</v>
      </c>
      <c r="C1846" t="s">
        <v>32</v>
      </c>
      <c r="D1846" t="s">
        <v>33</v>
      </c>
      <c r="E1846">
        <v>474</v>
      </c>
      <c r="F1846">
        <f>IF(IFERROR(VLOOKUP(E1846,Store_Showcase!B2:H144,{2}, FALSE), TRUE)=TRUE, IF(IFERROR(VLOOKUP(E1846,Store_SRP!B2:H110,{2}, FALSE), TRUE)=TRUE,VLOOKUP(E1846,Store_VAM!B2:H273,{2}, FALSE),VLOOKUP(E1846,Store_SRP!B2:H110,{2}, FALSE)), VLOOKUP(E1846,Store_Showcase!B2:H144,{2}, FALSE))</f>
      </c>
      <c r="G1846">
        <v>662370</v>
      </c>
      <c r="H1846" t="s">
        <v>3334</v>
      </c>
      <c r="I1846" s="8" t="s">
        <v>39</v>
      </c>
      <c r="J1846" t="s">
        <v>493</v>
      </c>
      <c r="K1846" s="8">
        <f>IF(J1846="PCK", I1846, 0)</f>
      </c>
      <c r="L1846" s="8">
        <f>IF(J1846="KLS", I1846, IF(J1846="PCK", I1846*VLOOKUP(G1846,Sku_Consolidated!A2:U957,21, FALSE),I1846*VLOOKUP(G1846,Sku_Consolidated!A2:U957,21, FALSE)))</f>
      </c>
      <c r="M1846" s="8">
        <f>IF(J1846="PCS", I1846, 0)</f>
      </c>
      <c r="N1846" s="8" t="s">
        <v>39</v>
      </c>
      <c r="O1846" s="8">
        <f>N1846 * VLOOKUP(E1846&amp;VLOOKUP(G1846,Sku_Consolidated!A2:Q957,17,FALSE),Sku_CommRate!A2:E1002, 5, FALSE)</f>
      </c>
      <c r="P1846" s="8">
        <f>N1846 - O1846</f>
      </c>
      <c r="Q1846">
        <f>VLOOKUP(G1846,Sku_Consolidated!A2:G957,7, FALSE)</f>
      </c>
      <c r="R1846">
        <f>IF(IFERROR(VLOOKUP(E1846,Store_Showcase!B2:H144,7, FALSE), TRUE)=TRUE, IF(IFERROR(VLOOKUP(E1846,Store_SRP!B2:H110,7, FALSE), TRUE)=TRUE,VLOOKUP(E1846,Store_VAM!B2:H273,7, FALSE),VLOOKUP(E1846,Store_SRP!B2:H110,7, FALSE)), VLOOKUP(E1846,Store_Showcase!B2:H144,7, FALSE))</f>
      </c>
      <c r="S1846">
        <f>IF(IFERROR(VLOOKUP(E1846,Store_Showcase!B2:I144,8, FALSE), TRUE)=TRUE, IF(IFERROR(VLOOKUP(E1846,Store_SRP!B2:I110,8, FALSE), TRUE)=TRUE,VLOOKUP(E1846,Store_VAM!B2:I273,8, FALSE),VLOOKUP(E1846,Store_SRP!B2:I110,8, FALSE)), VLOOKUP(E1846,Store_Showcase!B2:I144,8, FALSE))</f>
      </c>
      <c r="T1846">
        <f>VLOOKUP(G1846,Sku_Consolidated!A2:R957,18,FALSE)</f>
      </c>
      <c r="U1846">
        <v>4806532530307</v>
      </c>
      <c r="V1846">
        <f>IF(VLOOKUP(G1846,Sku_Consolidated!A2:S957,19,FALSE)="SHOWCASE", VLOOKUP(E1846,Store_Showcase!B2:L144,11, FALSE), IF(VLOOKUP(G1846,Sku_Consolidated!A2:S957,19,FALSE)="VAM",VLOOKUP(E1846,Store_VAM!B2:L273,11, FALSE),VLOOKUP(E1846,Store_SRP!B2:L110,11, FALSE)))</f>
      </c>
      <c r="W1846">
        <f>VLOOKUP(G1846,Sku_Consolidated!A2:W957,11,FALSE)</f>
      </c>
      <c r="X1846">
        <f>VLOOKUP(G1846,Sku_Consolidated!A2:H957,8,FALSE)</f>
      </c>
      <c r="Y1846">
        <f>VLOOKUP(G1846,Sku_Consolidated!A2:I957,9,FALSE)</f>
      </c>
      <c r="Z1846" t="s">
        <v>38</v>
      </c>
      <c r="AA1846">
        <f>VLOOKUP(G1846,Sku_Consolidated!A2:E957,5,FALSE)</f>
      </c>
      <c r="AB1846">
        <f>IF(VLOOKUP(G1846,Sku_Consolidated!A2:S957,19,FALSE)="SHOWCASE", VLOOKUP(E1846,Store_Showcase!B2:N144,13, FALSE), IF(VLOOKUP(G1846,Sku_Consolidated!A2:S957,19,FALSE)="VAM",VLOOKUP(E1846,Store_VAM!B2:N273,13, FALSE),VLOOKUP(E1846,Store_SRP!B2:N110,13, FALSE)))</f>
      </c>
      <c r="AC1846">
        <f>IF(IFERROR(AB1846,TRUE)=TRUE, "-","OK")</f>
      </c>
      <c r="AD1846" s="8" t="s">
        <v>39</v>
      </c>
      <c r="AE1846" s="8" t="s">
        <v>39</v>
      </c>
      <c r="AF1846">
        <f>IF(IFERROR(VLOOKUP(E1846,Store_Showcase!B2:H144,{5}, FALSE), TRUE)=TRUE, IF(IFERROR(VLOOKUP(E1846,Store_SRP!B2:H110,{5}, FALSE), TRUE)=TRUE,VLOOKUP(E1846,Store_VAM!B2:H273,{5}, FALSE),VLOOKUP(E1846,Store_SRP!B2:H110,{5}, FALSE)), VLOOKUP(E1846,Store_Showcase!B2:H144,{5}, FALSE))</f>
      </c>
      <c r="AG1846">
        <f>IF(IFERROR(VLOOKUP(E1846,Store_Showcase!B2:H144,{6}, FALSE), TRUE)=TRUE, IF(IFERROR(VLOOKUP(E1846,Store_SRP!B2:H110,{6}, FALSE), TRUE)=TRUE,VLOOKUP(E1846,Store_VAM!B2:H273,{6}, FALSE),VLOOKUP(E1846,Store_SRP!B2:H110,{6}, FALSE)), VLOOKUP(E1846,Store_Showcase!B2:H144,{6}, FALSE))</f>
      </c>
      <c r="AH1846">
        <f>VLOOKUP(G1846,Sku_Consolidated!A2:R957,18,FALSE)</f>
      </c>
      <c r="AI1846">
        <f>VLOOKUP(G1846,Sku_Consolidated!A2:S957,19,FALSE)</f>
      </c>
      <c r="AJ1846">
        <f>VLOOKUP(G1846,Sku_Consolidated!A2:T957,20,FALSE)</f>
      </c>
    </row>
    <row r="1847" spans="1:36" x14ac:dyDescent="0.25">
      <c r="A1847">
        <v>2024</v>
      </c>
      <c r="B1847" t="s">
        <v>31</v>
      </c>
      <c r="C1847" t="s">
        <v>32</v>
      </c>
      <c r="D1847" t="s">
        <v>33</v>
      </c>
      <c r="E1847">
        <v>216</v>
      </c>
      <c r="F1847">
        <f>IF(IFERROR(VLOOKUP(E1847,Store_Showcase!B2:H144,{2}, FALSE), TRUE)=TRUE, IF(IFERROR(VLOOKUP(E1847,Store_SRP!B2:H110,{2}, FALSE), TRUE)=TRUE,VLOOKUP(E1847,Store_VAM!B2:H273,{2}, FALSE),VLOOKUP(E1847,Store_SRP!B2:H110,{2}, FALSE)), VLOOKUP(E1847,Store_Showcase!B2:H144,{2}, FALSE))</f>
      </c>
      <c r="G1847">
        <v>687770</v>
      </c>
      <c r="H1847" t="s">
        <v>1487</v>
      </c>
      <c r="I1847" s="8" t="s">
        <v>39</v>
      </c>
      <c r="J1847" t="s">
        <v>493</v>
      </c>
      <c r="K1847" s="8">
        <f>IF(J1847="PCK", I1847, 0)</f>
      </c>
      <c r="L1847" s="8">
        <f>IF(J1847="KLS", I1847, IF(J1847="PCK", I1847*VLOOKUP(G1847,Sku_Consolidated!A2:U957,21, FALSE),I1847*VLOOKUP(G1847,Sku_Consolidated!A2:U957,21, FALSE)))</f>
      </c>
      <c r="M1847" s="8">
        <f>IF(J1847="PCS", I1847, 0)</f>
      </c>
      <c r="N1847" s="8" t="s">
        <v>39</v>
      </c>
      <c r="O1847" s="8">
        <f>N1847 * VLOOKUP(E1847&amp;VLOOKUP(G1847,Sku_Consolidated!A2:Q957,17,FALSE),Sku_CommRate!A2:E1002, 5, FALSE)</f>
      </c>
      <c r="P1847" s="8">
        <f>N1847 - O1847</f>
      </c>
      <c r="Q1847">
        <f>VLOOKUP(G1847,Sku_Consolidated!A2:G957,7, FALSE)</f>
      </c>
      <c r="R1847">
        <f>IF(IFERROR(VLOOKUP(E1847,Store_Showcase!B2:H144,7, FALSE), TRUE)=TRUE, IF(IFERROR(VLOOKUP(E1847,Store_SRP!B2:H110,7, FALSE), TRUE)=TRUE,VLOOKUP(E1847,Store_VAM!B2:H273,7, FALSE),VLOOKUP(E1847,Store_SRP!B2:H110,7, FALSE)), VLOOKUP(E1847,Store_Showcase!B2:H144,7, FALSE))</f>
      </c>
      <c r="S1847">
        <f>IF(IFERROR(VLOOKUP(E1847,Store_Showcase!B2:I144,8, FALSE), TRUE)=TRUE, IF(IFERROR(VLOOKUP(E1847,Store_SRP!B2:I110,8, FALSE), TRUE)=TRUE,VLOOKUP(E1847,Store_VAM!B2:I273,8, FALSE),VLOOKUP(E1847,Store_SRP!B2:I110,8, FALSE)), VLOOKUP(E1847,Store_Showcase!B2:I144,8, FALSE))</f>
      </c>
      <c r="T1847">
        <f>VLOOKUP(G1847,Sku_Consolidated!A2:R957,18,FALSE)</f>
      </c>
      <c r="U1847">
        <v>4806532531526</v>
      </c>
      <c r="V1847">
        <f>IF(VLOOKUP(G1847,Sku_Consolidated!A2:S957,19,FALSE)="SHOWCASE", VLOOKUP(E1847,Store_Showcase!B2:L144,11, FALSE), IF(VLOOKUP(G1847,Sku_Consolidated!A2:S957,19,FALSE)="VAM",VLOOKUP(E1847,Store_VAM!B2:L273,11, FALSE),VLOOKUP(E1847,Store_SRP!B2:L110,11, FALSE)))</f>
      </c>
      <c r="W1847">
        <f>VLOOKUP(G1847,Sku_Consolidated!A2:W957,11,FALSE)</f>
      </c>
      <c r="X1847">
        <f>VLOOKUP(G1847,Sku_Consolidated!A2:H957,8,FALSE)</f>
      </c>
      <c r="Y1847">
        <f>VLOOKUP(G1847,Sku_Consolidated!A2:I957,9,FALSE)</f>
      </c>
      <c r="Z1847" t="s">
        <v>38</v>
      </c>
      <c r="AA1847">
        <f>VLOOKUP(G1847,Sku_Consolidated!A2:E957,5,FALSE)</f>
      </c>
      <c r="AB1847">
        <f>IF(VLOOKUP(G1847,Sku_Consolidated!A2:S957,19,FALSE)="SHOWCASE", VLOOKUP(E1847,Store_Showcase!B2:N144,13, FALSE), IF(VLOOKUP(G1847,Sku_Consolidated!A2:S957,19,FALSE)="VAM",VLOOKUP(E1847,Store_VAM!B2:N273,13, FALSE),VLOOKUP(E1847,Store_SRP!B2:N110,13, FALSE)))</f>
      </c>
      <c r="AC1847">
        <f>IF(IFERROR(AB1847,TRUE)=TRUE, "-","OK")</f>
      </c>
      <c r="AD1847" s="8" t="s">
        <v>39</v>
      </c>
      <c r="AE1847" s="8" t="s">
        <v>39</v>
      </c>
      <c r="AF1847">
        <f>IF(IFERROR(VLOOKUP(E1847,Store_Showcase!B2:H144,{5}, FALSE), TRUE)=TRUE, IF(IFERROR(VLOOKUP(E1847,Store_SRP!B2:H110,{5}, FALSE), TRUE)=TRUE,VLOOKUP(E1847,Store_VAM!B2:H273,{5}, FALSE),VLOOKUP(E1847,Store_SRP!B2:H110,{5}, FALSE)), VLOOKUP(E1847,Store_Showcase!B2:H144,{5}, FALSE))</f>
      </c>
      <c r="AG1847">
        <f>IF(IFERROR(VLOOKUP(E1847,Store_Showcase!B2:H144,{6}, FALSE), TRUE)=TRUE, IF(IFERROR(VLOOKUP(E1847,Store_SRP!B2:H110,{6}, FALSE), TRUE)=TRUE,VLOOKUP(E1847,Store_VAM!B2:H273,{6}, FALSE),VLOOKUP(E1847,Store_SRP!B2:H110,{6}, FALSE)), VLOOKUP(E1847,Store_Showcase!B2:H144,{6}, FALSE))</f>
      </c>
      <c r="AH1847">
        <f>VLOOKUP(G1847,Sku_Consolidated!A2:R957,18,FALSE)</f>
      </c>
      <c r="AI1847">
        <f>VLOOKUP(G1847,Sku_Consolidated!A2:S957,19,FALSE)</f>
      </c>
      <c r="AJ1847">
        <f>VLOOKUP(G1847,Sku_Consolidated!A2:T957,20,FALSE)</f>
      </c>
    </row>
    <row r="1848" spans="1:36" x14ac:dyDescent="0.25">
      <c r="A1848">
        <v>2024</v>
      </c>
      <c r="B1848" t="s">
        <v>31</v>
      </c>
      <c r="C1848" t="s">
        <v>32</v>
      </c>
      <c r="D1848" t="s">
        <v>33</v>
      </c>
      <c r="E1848">
        <v>112</v>
      </c>
      <c r="F1848">
        <f>IF(IFERROR(VLOOKUP(E1848,Store_Showcase!B2:H144,{2}, FALSE), TRUE)=TRUE, IF(IFERROR(VLOOKUP(E1848,Store_SRP!B2:H110,{2}, FALSE), TRUE)=TRUE,VLOOKUP(E1848,Store_VAM!B2:H273,{2}, FALSE),VLOOKUP(E1848,Store_SRP!B2:H110,{2}, FALSE)), VLOOKUP(E1848,Store_Showcase!B2:H144,{2}, FALSE))</f>
      </c>
      <c r="G1848">
        <v>687763</v>
      </c>
      <c r="H1848" t="s">
        <v>1298</v>
      </c>
      <c r="I1848" s="8" t="s">
        <v>39</v>
      </c>
      <c r="J1848" t="s">
        <v>493</v>
      </c>
      <c r="K1848" s="8">
        <f>IF(J1848="PCK", I1848, 0)</f>
      </c>
      <c r="L1848" s="8">
        <f>IF(J1848="KLS", I1848, IF(J1848="PCK", I1848*VLOOKUP(G1848,Sku_Consolidated!A2:U957,21, FALSE),I1848*VLOOKUP(G1848,Sku_Consolidated!A2:U957,21, FALSE)))</f>
      </c>
      <c r="M1848" s="8">
        <f>IF(J1848="PCS", I1848, 0)</f>
      </c>
      <c r="N1848" s="8" t="s">
        <v>39</v>
      </c>
      <c r="O1848" s="8">
        <f>N1848 * VLOOKUP(E1848&amp;VLOOKUP(G1848,Sku_Consolidated!A2:Q957,17,FALSE),Sku_CommRate!A2:E1002, 5, FALSE)</f>
      </c>
      <c r="P1848" s="8">
        <f>N1848 - O1848</f>
      </c>
      <c r="Q1848">
        <f>VLOOKUP(G1848,Sku_Consolidated!A2:G957,7, FALSE)</f>
      </c>
      <c r="R1848">
        <f>IF(IFERROR(VLOOKUP(E1848,Store_Showcase!B2:H144,7, FALSE), TRUE)=TRUE, IF(IFERROR(VLOOKUP(E1848,Store_SRP!B2:H110,7, FALSE), TRUE)=TRUE,VLOOKUP(E1848,Store_VAM!B2:H273,7, FALSE),VLOOKUP(E1848,Store_SRP!B2:H110,7, FALSE)), VLOOKUP(E1848,Store_Showcase!B2:H144,7, FALSE))</f>
      </c>
      <c r="S1848">
        <f>IF(IFERROR(VLOOKUP(E1848,Store_Showcase!B2:I144,8, FALSE), TRUE)=TRUE, IF(IFERROR(VLOOKUP(E1848,Store_SRP!B2:I110,8, FALSE), TRUE)=TRUE,VLOOKUP(E1848,Store_VAM!B2:I273,8, FALSE),VLOOKUP(E1848,Store_SRP!B2:I110,8, FALSE)), VLOOKUP(E1848,Store_Showcase!B2:I144,8, FALSE))</f>
      </c>
      <c r="T1848">
        <f>VLOOKUP(G1848,Sku_Consolidated!A2:R957,18,FALSE)</f>
      </c>
      <c r="U1848">
        <v>4806532531540</v>
      </c>
      <c r="V1848">
        <f>IF(VLOOKUP(G1848,Sku_Consolidated!A2:S957,19,FALSE)="SHOWCASE", VLOOKUP(E1848,Store_Showcase!B2:L144,11, FALSE), IF(VLOOKUP(G1848,Sku_Consolidated!A2:S957,19,FALSE)="VAM",VLOOKUP(E1848,Store_VAM!B2:L273,11, FALSE),VLOOKUP(E1848,Store_SRP!B2:L110,11, FALSE)))</f>
      </c>
      <c r="W1848">
        <f>VLOOKUP(G1848,Sku_Consolidated!A2:W957,11,FALSE)</f>
      </c>
      <c r="X1848">
        <f>VLOOKUP(G1848,Sku_Consolidated!A2:H957,8,FALSE)</f>
      </c>
      <c r="Y1848">
        <f>VLOOKUP(G1848,Sku_Consolidated!A2:I957,9,FALSE)</f>
      </c>
      <c r="Z1848" t="s">
        <v>38</v>
      </c>
      <c r="AA1848">
        <f>VLOOKUP(G1848,Sku_Consolidated!A2:E957,5,FALSE)</f>
      </c>
      <c r="AB1848">
        <f>IF(VLOOKUP(G1848,Sku_Consolidated!A2:S957,19,FALSE)="SHOWCASE", VLOOKUP(E1848,Store_Showcase!B2:N144,13, FALSE), IF(VLOOKUP(G1848,Sku_Consolidated!A2:S957,19,FALSE)="VAM",VLOOKUP(E1848,Store_VAM!B2:N273,13, FALSE),VLOOKUP(E1848,Store_SRP!B2:N110,13, FALSE)))</f>
      </c>
      <c r="AC1848">
        <f>IF(IFERROR(AB1848,TRUE)=TRUE, "-","OK")</f>
      </c>
      <c r="AD1848" s="8" t="s">
        <v>39</v>
      </c>
      <c r="AE1848" s="8" t="s">
        <v>39</v>
      </c>
      <c r="AF1848">
        <f>IF(IFERROR(VLOOKUP(E1848,Store_Showcase!B2:H144,{5}, FALSE), TRUE)=TRUE, IF(IFERROR(VLOOKUP(E1848,Store_SRP!B2:H110,{5}, FALSE), TRUE)=TRUE,VLOOKUP(E1848,Store_VAM!B2:H273,{5}, FALSE),VLOOKUP(E1848,Store_SRP!B2:H110,{5}, FALSE)), VLOOKUP(E1848,Store_Showcase!B2:H144,{5}, FALSE))</f>
      </c>
      <c r="AG1848">
        <f>IF(IFERROR(VLOOKUP(E1848,Store_Showcase!B2:H144,{6}, FALSE), TRUE)=TRUE, IF(IFERROR(VLOOKUP(E1848,Store_SRP!B2:H110,{6}, FALSE), TRUE)=TRUE,VLOOKUP(E1848,Store_VAM!B2:H273,{6}, FALSE),VLOOKUP(E1848,Store_SRP!B2:H110,{6}, FALSE)), VLOOKUP(E1848,Store_Showcase!B2:H144,{6}, FALSE))</f>
      </c>
      <c r="AH1848">
        <f>VLOOKUP(G1848,Sku_Consolidated!A2:R957,18,FALSE)</f>
      </c>
      <c r="AI1848">
        <f>VLOOKUP(G1848,Sku_Consolidated!A2:S957,19,FALSE)</f>
      </c>
      <c r="AJ1848">
        <f>VLOOKUP(G1848,Sku_Consolidated!A2:T957,20,FALSE)</f>
      </c>
    </row>
    <row r="1849" spans="1:36" x14ac:dyDescent="0.25">
      <c r="A1849">
        <v>2024</v>
      </c>
      <c r="B1849" t="s">
        <v>31</v>
      </c>
      <c r="C1849" t="s">
        <v>32</v>
      </c>
      <c r="D1849" t="s">
        <v>33</v>
      </c>
      <c r="E1849">
        <v>253</v>
      </c>
      <c r="F1849">
        <f>IF(IFERROR(VLOOKUP(E1849,Store_Showcase!B2:H144,{2}, FALSE), TRUE)=TRUE, IF(IFERROR(VLOOKUP(E1849,Store_SRP!B2:H110,{2}, FALSE), TRUE)=TRUE,VLOOKUP(E1849,Store_VAM!B2:H273,{2}, FALSE),VLOOKUP(E1849,Store_SRP!B2:H110,{2}, FALSE)), VLOOKUP(E1849,Store_Showcase!B2:H144,{2}, FALSE))</f>
      </c>
      <c r="G1849">
        <v>655325</v>
      </c>
      <c r="H1849" t="s">
        <v>377</v>
      </c>
      <c r="I1849" s="8" t="s">
        <v>39</v>
      </c>
      <c r="J1849" t="s">
        <v>36</v>
      </c>
      <c r="K1849" s="8">
        <f>IF(J1849="PCK", I1849, 0)</f>
      </c>
      <c r="L1849" s="8">
        <f>IF(J1849="KLS", I1849, IF(J1849="PCK", I1849*VLOOKUP(G1849,Sku_Consolidated!A2:U957,21, FALSE),I1849*VLOOKUP(G1849,Sku_Consolidated!A2:U957,21, FALSE)))</f>
      </c>
      <c r="M1849" s="8">
        <f>IF(J1849="PCS", I1849, 0)</f>
      </c>
      <c r="N1849" s="8" t="s">
        <v>39</v>
      </c>
      <c r="O1849" s="8">
        <f>N1849 * VLOOKUP(E1849&amp;VLOOKUP(G1849,Sku_Consolidated!A2:Q957,17,FALSE),Sku_CommRate!A2:E1002, 5, FALSE)</f>
      </c>
      <c r="P1849" s="8">
        <f>N1849 - O1849</f>
      </c>
      <c r="Q1849">
        <f>VLOOKUP(G1849,Sku_Consolidated!A2:G957,7, FALSE)</f>
      </c>
      <c r="R1849">
        <f>IF(IFERROR(VLOOKUP(E1849,Store_Showcase!B2:H144,7, FALSE), TRUE)=TRUE, IF(IFERROR(VLOOKUP(E1849,Store_SRP!B2:H110,7, FALSE), TRUE)=TRUE,VLOOKUP(E1849,Store_VAM!B2:H273,7, FALSE),VLOOKUP(E1849,Store_SRP!B2:H110,7, FALSE)), VLOOKUP(E1849,Store_Showcase!B2:H144,7, FALSE))</f>
      </c>
      <c r="S1849">
        <f>IF(IFERROR(VLOOKUP(E1849,Store_Showcase!B2:I144,8, FALSE), TRUE)=TRUE, IF(IFERROR(VLOOKUP(E1849,Store_SRP!B2:I110,8, FALSE), TRUE)=TRUE,VLOOKUP(E1849,Store_VAM!B2:I273,8, FALSE),VLOOKUP(E1849,Store_SRP!B2:I110,8, FALSE)), VLOOKUP(E1849,Store_Showcase!B2:I144,8, FALSE))</f>
      </c>
      <c r="T1849">
        <f>VLOOKUP(G1849,Sku_Consolidated!A2:R957,18,FALSE)</f>
      </c>
      <c r="U1849">
        <v>6250</v>
      </c>
      <c r="V1849">
        <f>IF(VLOOKUP(G1849,Sku_Consolidated!A2:S957,19,FALSE)="SHOWCASE", VLOOKUP(E1849,Store_Showcase!B2:L144,11, FALSE), IF(VLOOKUP(G1849,Sku_Consolidated!A2:S957,19,FALSE)="VAM",VLOOKUP(E1849,Store_VAM!B2:L273,11, FALSE),VLOOKUP(E1849,Store_SRP!B2:L110,11, FALSE)))</f>
      </c>
      <c r="W1849">
        <f>VLOOKUP(G1849,Sku_Consolidated!A2:W957,11,FALSE)</f>
      </c>
      <c r="X1849">
        <f>VLOOKUP(G1849,Sku_Consolidated!A2:H957,8,FALSE)</f>
      </c>
      <c r="Y1849">
        <f>VLOOKUP(G1849,Sku_Consolidated!A2:I957,9,FALSE)</f>
      </c>
      <c r="Z1849" t="s">
        <v>38</v>
      </c>
      <c r="AA1849">
        <f>VLOOKUP(G1849,Sku_Consolidated!A2:E957,5,FALSE)</f>
      </c>
      <c r="AB1849">
        <f>IF(VLOOKUP(G1849,Sku_Consolidated!A2:S957,19,FALSE)="SHOWCASE", VLOOKUP(E1849,Store_Showcase!B2:N144,13, FALSE), IF(VLOOKUP(G1849,Sku_Consolidated!A2:S957,19,FALSE)="VAM",VLOOKUP(E1849,Store_VAM!B2:N273,13, FALSE),VLOOKUP(E1849,Store_SRP!B2:N110,13, FALSE)))</f>
      </c>
      <c r="AC1849">
        <f>IF(IFERROR(AB1849,TRUE)=TRUE, "-","OK")</f>
      </c>
      <c r="AD1849" s="8" t="s">
        <v>39</v>
      </c>
      <c r="AE1849" s="8" t="s">
        <v>39</v>
      </c>
      <c r="AF1849">
        <f>IF(IFERROR(VLOOKUP(E1849,Store_Showcase!B2:H144,{5}, FALSE), TRUE)=TRUE, IF(IFERROR(VLOOKUP(E1849,Store_SRP!B2:H110,{5}, FALSE), TRUE)=TRUE,VLOOKUP(E1849,Store_VAM!B2:H273,{5}, FALSE),VLOOKUP(E1849,Store_SRP!B2:H110,{5}, FALSE)), VLOOKUP(E1849,Store_Showcase!B2:H144,{5}, FALSE))</f>
      </c>
      <c r="AG1849">
        <f>IF(IFERROR(VLOOKUP(E1849,Store_Showcase!B2:H144,{6}, FALSE), TRUE)=TRUE, IF(IFERROR(VLOOKUP(E1849,Store_SRP!B2:H110,{6}, FALSE), TRUE)=TRUE,VLOOKUP(E1849,Store_VAM!B2:H273,{6}, FALSE),VLOOKUP(E1849,Store_SRP!B2:H110,{6}, FALSE)), VLOOKUP(E1849,Store_Showcase!B2:H144,{6}, FALSE))</f>
      </c>
      <c r="AH1849">
        <f>VLOOKUP(G1849,Sku_Consolidated!A2:R957,18,FALSE)</f>
      </c>
      <c r="AI1849">
        <f>VLOOKUP(G1849,Sku_Consolidated!A2:S957,19,FALSE)</f>
      </c>
      <c r="AJ1849">
        <f>VLOOKUP(G1849,Sku_Consolidated!A2:T957,20,FALSE)</f>
      </c>
    </row>
    <row r="1850" spans="1:36" x14ac:dyDescent="0.25">
      <c r="A1850">
        <v>2024</v>
      </c>
      <c r="B1850" t="s">
        <v>31</v>
      </c>
      <c r="C1850" t="s">
        <v>32</v>
      </c>
      <c r="D1850" t="s">
        <v>33</v>
      </c>
      <c r="E1850">
        <v>499</v>
      </c>
      <c r="F1850">
        <f>IF(IFERROR(VLOOKUP(E1850,Store_Showcase!B2:H144,{2}, FALSE), TRUE)=TRUE, IF(IFERROR(VLOOKUP(E1850,Store_SRP!B2:H110,{2}, FALSE), TRUE)=TRUE,VLOOKUP(E1850,Store_VAM!B2:H273,{2}, FALSE),VLOOKUP(E1850,Store_SRP!B2:H110,{2}, FALSE)), VLOOKUP(E1850,Store_Showcase!B2:H144,{2}, FALSE))</f>
      </c>
      <c r="G1850">
        <v>655833</v>
      </c>
      <c r="H1850" t="s">
        <v>1577</v>
      </c>
      <c r="I1850" s="8" t="s">
        <v>39</v>
      </c>
      <c r="J1850" t="s">
        <v>36</v>
      </c>
      <c r="K1850" s="8">
        <f>IF(J1850="PCK", I1850, 0)</f>
      </c>
      <c r="L1850" s="8">
        <f>IF(J1850="KLS", I1850, IF(J1850="PCK", I1850*VLOOKUP(G1850,Sku_Consolidated!A2:U957,21, FALSE),I1850*VLOOKUP(G1850,Sku_Consolidated!A2:U957,21, FALSE)))</f>
      </c>
      <c r="M1850" s="8">
        <f>IF(J1850="PCS", I1850, 0)</f>
      </c>
      <c r="N1850" s="8" t="s">
        <v>39</v>
      </c>
      <c r="O1850" s="8">
        <f>N1850 * VLOOKUP(E1850&amp;VLOOKUP(G1850,Sku_Consolidated!A2:Q957,17,FALSE),Sku_CommRate!A2:E1002, 5, FALSE)</f>
      </c>
      <c r="P1850" s="8">
        <f>N1850 - O1850</f>
      </c>
      <c r="Q1850">
        <f>VLOOKUP(G1850,Sku_Consolidated!A2:G957,7, FALSE)</f>
      </c>
      <c r="R1850">
        <f>IF(IFERROR(VLOOKUP(E1850,Store_Showcase!B2:H144,7, FALSE), TRUE)=TRUE, IF(IFERROR(VLOOKUP(E1850,Store_SRP!B2:H110,7, FALSE), TRUE)=TRUE,VLOOKUP(E1850,Store_VAM!B2:H273,7, FALSE),VLOOKUP(E1850,Store_SRP!B2:H110,7, FALSE)), VLOOKUP(E1850,Store_Showcase!B2:H144,7, FALSE))</f>
      </c>
      <c r="S1850">
        <f>IF(IFERROR(VLOOKUP(E1850,Store_Showcase!B2:I144,8, FALSE), TRUE)=TRUE, IF(IFERROR(VLOOKUP(E1850,Store_SRP!B2:I110,8, FALSE), TRUE)=TRUE,VLOOKUP(E1850,Store_VAM!B2:I273,8, FALSE),VLOOKUP(E1850,Store_SRP!B2:I110,8, FALSE)), VLOOKUP(E1850,Store_Showcase!B2:I144,8, FALSE))</f>
      </c>
      <c r="T1850">
        <f>VLOOKUP(G1850,Sku_Consolidated!A2:R957,18,FALSE)</f>
      </c>
      <c r="U1850">
        <v>6490</v>
      </c>
      <c r="V1850">
        <f>IF(VLOOKUP(G1850,Sku_Consolidated!A2:S957,19,FALSE)="SHOWCASE", VLOOKUP(E1850,Store_Showcase!B2:L144,11, FALSE), IF(VLOOKUP(G1850,Sku_Consolidated!A2:S957,19,FALSE)="VAM",VLOOKUP(E1850,Store_VAM!B2:L273,11, FALSE),VLOOKUP(E1850,Store_SRP!B2:L110,11, FALSE)))</f>
      </c>
      <c r="W1850">
        <f>VLOOKUP(G1850,Sku_Consolidated!A2:W957,11,FALSE)</f>
      </c>
      <c r="X1850">
        <f>VLOOKUP(G1850,Sku_Consolidated!A2:H957,8,FALSE)</f>
      </c>
      <c r="Y1850">
        <f>VLOOKUP(G1850,Sku_Consolidated!A2:I957,9,FALSE)</f>
      </c>
      <c r="Z1850" t="s">
        <v>38</v>
      </c>
      <c r="AA1850">
        <f>VLOOKUP(G1850,Sku_Consolidated!A2:E957,5,FALSE)</f>
      </c>
      <c r="AB1850">
        <f>IF(VLOOKUP(G1850,Sku_Consolidated!A2:S957,19,FALSE)="SHOWCASE", VLOOKUP(E1850,Store_Showcase!B2:N144,13, FALSE), IF(VLOOKUP(G1850,Sku_Consolidated!A2:S957,19,FALSE)="VAM",VLOOKUP(E1850,Store_VAM!B2:N273,13, FALSE),VLOOKUP(E1850,Store_SRP!B2:N110,13, FALSE)))</f>
      </c>
      <c r="AC1850">
        <f>IF(IFERROR(AB1850,TRUE)=TRUE, "-","OK")</f>
      </c>
      <c r="AD1850" s="8" t="s">
        <v>39</v>
      </c>
      <c r="AE1850" s="8" t="s">
        <v>39</v>
      </c>
      <c r="AF1850">
        <f>IF(IFERROR(VLOOKUP(E1850,Store_Showcase!B2:H144,{5}, FALSE), TRUE)=TRUE, IF(IFERROR(VLOOKUP(E1850,Store_SRP!B2:H110,{5}, FALSE), TRUE)=TRUE,VLOOKUP(E1850,Store_VAM!B2:H273,{5}, FALSE),VLOOKUP(E1850,Store_SRP!B2:H110,{5}, FALSE)), VLOOKUP(E1850,Store_Showcase!B2:H144,{5}, FALSE))</f>
      </c>
      <c r="AG1850">
        <f>IF(IFERROR(VLOOKUP(E1850,Store_Showcase!B2:H144,{6}, FALSE), TRUE)=TRUE, IF(IFERROR(VLOOKUP(E1850,Store_SRP!B2:H110,{6}, FALSE), TRUE)=TRUE,VLOOKUP(E1850,Store_VAM!B2:H273,{6}, FALSE),VLOOKUP(E1850,Store_SRP!B2:H110,{6}, FALSE)), VLOOKUP(E1850,Store_Showcase!B2:H144,{6}, FALSE))</f>
      </c>
      <c r="AH1850">
        <f>VLOOKUP(G1850,Sku_Consolidated!A2:R957,18,FALSE)</f>
      </c>
      <c r="AI1850">
        <f>VLOOKUP(G1850,Sku_Consolidated!A2:S957,19,FALSE)</f>
      </c>
      <c r="AJ1850">
        <f>VLOOKUP(G1850,Sku_Consolidated!A2:T957,20,FALSE)</f>
      </c>
    </row>
    <row r="1851" spans="1:36" x14ac:dyDescent="0.25">
      <c r="A1851">
        <v>2024</v>
      </c>
      <c r="B1851" t="s">
        <v>31</v>
      </c>
      <c r="C1851" t="s">
        <v>32</v>
      </c>
      <c r="D1851" t="s">
        <v>33</v>
      </c>
      <c r="E1851">
        <v>499</v>
      </c>
      <c r="F1851">
        <f>IF(IFERROR(VLOOKUP(E1851,Store_Showcase!B2:H144,{2}, FALSE), TRUE)=TRUE, IF(IFERROR(VLOOKUP(E1851,Store_SRP!B2:H110,{2}, FALSE), TRUE)=TRUE,VLOOKUP(E1851,Store_VAM!B2:H273,{2}, FALSE),VLOOKUP(E1851,Store_SRP!B2:H110,{2}, FALSE)), VLOOKUP(E1851,Store_Showcase!B2:H144,{2}, FALSE))</f>
      </c>
      <c r="G1851">
        <v>655718</v>
      </c>
      <c r="H1851" t="s">
        <v>306</v>
      </c>
      <c r="I1851" s="8" t="s">
        <v>39</v>
      </c>
      <c r="J1851" t="s">
        <v>36</v>
      </c>
      <c r="K1851" s="8">
        <f>IF(J1851="PCK", I1851, 0)</f>
      </c>
      <c r="L1851" s="8">
        <f>IF(J1851="KLS", I1851, IF(J1851="PCK", I1851*VLOOKUP(G1851,Sku_Consolidated!A2:U957,21, FALSE),I1851*VLOOKUP(G1851,Sku_Consolidated!A2:U957,21, FALSE)))</f>
      </c>
      <c r="M1851" s="8">
        <f>IF(J1851="PCS", I1851, 0)</f>
      </c>
      <c r="N1851" s="8" t="s">
        <v>39</v>
      </c>
      <c r="O1851" s="8">
        <f>N1851 * VLOOKUP(E1851&amp;VLOOKUP(G1851,Sku_Consolidated!A2:Q957,17,FALSE),Sku_CommRate!A2:E1002, 5, FALSE)</f>
      </c>
      <c r="P1851" s="8">
        <f>N1851 - O1851</f>
      </c>
      <c r="Q1851">
        <f>VLOOKUP(G1851,Sku_Consolidated!A2:G957,7, FALSE)</f>
      </c>
      <c r="R1851">
        <f>IF(IFERROR(VLOOKUP(E1851,Store_Showcase!B2:H144,7, FALSE), TRUE)=TRUE, IF(IFERROR(VLOOKUP(E1851,Store_SRP!B2:H110,7, FALSE), TRUE)=TRUE,VLOOKUP(E1851,Store_VAM!B2:H273,7, FALSE),VLOOKUP(E1851,Store_SRP!B2:H110,7, FALSE)), VLOOKUP(E1851,Store_Showcase!B2:H144,7, FALSE))</f>
      </c>
      <c r="S1851">
        <f>IF(IFERROR(VLOOKUP(E1851,Store_Showcase!B2:I144,8, FALSE), TRUE)=TRUE, IF(IFERROR(VLOOKUP(E1851,Store_SRP!B2:I110,8, FALSE), TRUE)=TRUE,VLOOKUP(E1851,Store_VAM!B2:I273,8, FALSE),VLOOKUP(E1851,Store_SRP!B2:I110,8, FALSE)), VLOOKUP(E1851,Store_Showcase!B2:I144,8, FALSE))</f>
      </c>
      <c r="T1851">
        <f>VLOOKUP(G1851,Sku_Consolidated!A2:R957,18,FALSE)</f>
      </c>
      <c r="U1851">
        <v>6446</v>
      </c>
      <c r="V1851">
        <f>IF(VLOOKUP(G1851,Sku_Consolidated!A2:S957,19,FALSE)="SHOWCASE", VLOOKUP(E1851,Store_Showcase!B2:L144,11, FALSE), IF(VLOOKUP(G1851,Sku_Consolidated!A2:S957,19,FALSE)="VAM",VLOOKUP(E1851,Store_VAM!B2:L273,11, FALSE),VLOOKUP(E1851,Store_SRP!B2:L110,11, FALSE)))</f>
      </c>
      <c r="W1851">
        <f>VLOOKUP(G1851,Sku_Consolidated!A2:W957,11,FALSE)</f>
      </c>
      <c r="X1851">
        <f>VLOOKUP(G1851,Sku_Consolidated!A2:H957,8,FALSE)</f>
      </c>
      <c r="Y1851">
        <f>VLOOKUP(G1851,Sku_Consolidated!A2:I957,9,FALSE)</f>
      </c>
      <c r="Z1851" t="s">
        <v>38</v>
      </c>
      <c r="AA1851">
        <f>VLOOKUP(G1851,Sku_Consolidated!A2:E957,5,FALSE)</f>
      </c>
      <c r="AB1851">
        <f>IF(VLOOKUP(G1851,Sku_Consolidated!A2:S957,19,FALSE)="SHOWCASE", VLOOKUP(E1851,Store_Showcase!B2:N144,13, FALSE), IF(VLOOKUP(G1851,Sku_Consolidated!A2:S957,19,FALSE)="VAM",VLOOKUP(E1851,Store_VAM!B2:N273,13, FALSE),VLOOKUP(E1851,Store_SRP!B2:N110,13, FALSE)))</f>
      </c>
      <c r="AC1851">
        <f>IF(IFERROR(AB1851,TRUE)=TRUE, "-","OK")</f>
      </c>
      <c r="AD1851" s="8" t="s">
        <v>39</v>
      </c>
      <c r="AE1851" s="8" t="s">
        <v>39</v>
      </c>
      <c r="AF1851">
        <f>IF(IFERROR(VLOOKUP(E1851,Store_Showcase!B2:H144,{5}, FALSE), TRUE)=TRUE, IF(IFERROR(VLOOKUP(E1851,Store_SRP!B2:H110,{5}, FALSE), TRUE)=TRUE,VLOOKUP(E1851,Store_VAM!B2:H273,{5}, FALSE),VLOOKUP(E1851,Store_SRP!B2:H110,{5}, FALSE)), VLOOKUP(E1851,Store_Showcase!B2:H144,{5}, FALSE))</f>
      </c>
      <c r="AG1851">
        <f>IF(IFERROR(VLOOKUP(E1851,Store_Showcase!B2:H144,{6}, FALSE), TRUE)=TRUE, IF(IFERROR(VLOOKUP(E1851,Store_SRP!B2:H110,{6}, FALSE), TRUE)=TRUE,VLOOKUP(E1851,Store_VAM!B2:H273,{6}, FALSE),VLOOKUP(E1851,Store_SRP!B2:H110,{6}, FALSE)), VLOOKUP(E1851,Store_Showcase!B2:H144,{6}, FALSE))</f>
      </c>
      <c r="AH1851">
        <f>VLOOKUP(G1851,Sku_Consolidated!A2:R957,18,FALSE)</f>
      </c>
      <c r="AI1851">
        <f>VLOOKUP(G1851,Sku_Consolidated!A2:S957,19,FALSE)</f>
      </c>
      <c r="AJ1851">
        <f>VLOOKUP(G1851,Sku_Consolidated!A2:T957,20,FALSE)</f>
      </c>
    </row>
    <row r="1852" spans="1:36" x14ac:dyDescent="0.25">
      <c r="A1852">
        <v>2024</v>
      </c>
      <c r="B1852" t="s">
        <v>31</v>
      </c>
      <c r="C1852" t="s">
        <v>32</v>
      </c>
      <c r="D1852" t="s">
        <v>33</v>
      </c>
      <c r="E1852">
        <v>499</v>
      </c>
      <c r="F1852">
        <f>IF(IFERROR(VLOOKUP(E1852,Store_Showcase!B2:H144,{2}, FALSE), TRUE)=TRUE, IF(IFERROR(VLOOKUP(E1852,Store_SRP!B2:H110,{2}, FALSE), TRUE)=TRUE,VLOOKUP(E1852,Store_VAM!B2:H273,{2}, FALSE),VLOOKUP(E1852,Store_SRP!B2:H110,{2}, FALSE)), VLOOKUP(E1852,Store_Showcase!B2:H144,{2}, FALSE))</f>
      </c>
      <c r="G1852">
        <v>655834</v>
      </c>
      <c r="H1852" t="s">
        <v>774</v>
      </c>
      <c r="I1852" s="8" t="s">
        <v>39</v>
      </c>
      <c r="J1852" t="s">
        <v>36</v>
      </c>
      <c r="K1852" s="8">
        <f>IF(J1852="PCK", I1852, 0)</f>
      </c>
      <c r="L1852" s="8">
        <f>IF(J1852="KLS", I1852, IF(J1852="PCK", I1852*VLOOKUP(G1852,Sku_Consolidated!A2:U957,21, FALSE),I1852*VLOOKUP(G1852,Sku_Consolidated!A2:U957,21, FALSE)))</f>
      </c>
      <c r="M1852" s="8">
        <f>IF(J1852="PCS", I1852, 0)</f>
      </c>
      <c r="N1852" s="8" t="s">
        <v>39</v>
      </c>
      <c r="O1852" s="8">
        <f>N1852 * VLOOKUP(E1852&amp;VLOOKUP(G1852,Sku_Consolidated!A2:Q957,17,FALSE),Sku_CommRate!A2:E1002, 5, FALSE)</f>
      </c>
      <c r="P1852" s="8">
        <f>N1852 - O1852</f>
      </c>
      <c r="Q1852">
        <f>VLOOKUP(G1852,Sku_Consolidated!A2:G957,7, FALSE)</f>
      </c>
      <c r="R1852">
        <f>IF(IFERROR(VLOOKUP(E1852,Store_Showcase!B2:H144,7, FALSE), TRUE)=TRUE, IF(IFERROR(VLOOKUP(E1852,Store_SRP!B2:H110,7, FALSE), TRUE)=TRUE,VLOOKUP(E1852,Store_VAM!B2:H273,7, FALSE),VLOOKUP(E1852,Store_SRP!B2:H110,7, FALSE)), VLOOKUP(E1852,Store_Showcase!B2:H144,7, FALSE))</f>
      </c>
      <c r="S1852">
        <f>IF(IFERROR(VLOOKUP(E1852,Store_Showcase!B2:I144,8, FALSE), TRUE)=TRUE, IF(IFERROR(VLOOKUP(E1852,Store_SRP!B2:I110,8, FALSE), TRUE)=TRUE,VLOOKUP(E1852,Store_VAM!B2:I273,8, FALSE),VLOOKUP(E1852,Store_SRP!B2:I110,8, FALSE)), VLOOKUP(E1852,Store_Showcase!B2:I144,8, FALSE))</f>
      </c>
      <c r="T1852">
        <f>VLOOKUP(G1852,Sku_Consolidated!A2:R957,18,FALSE)</f>
      </c>
      <c r="U1852">
        <v>6491</v>
      </c>
      <c r="V1852">
        <f>IF(VLOOKUP(G1852,Sku_Consolidated!A2:S957,19,FALSE)="SHOWCASE", VLOOKUP(E1852,Store_Showcase!B2:L144,11, FALSE), IF(VLOOKUP(G1852,Sku_Consolidated!A2:S957,19,FALSE)="VAM",VLOOKUP(E1852,Store_VAM!B2:L273,11, FALSE),VLOOKUP(E1852,Store_SRP!B2:L110,11, FALSE)))</f>
      </c>
      <c r="W1852">
        <f>VLOOKUP(G1852,Sku_Consolidated!A2:W957,11,FALSE)</f>
      </c>
      <c r="X1852">
        <f>VLOOKUP(G1852,Sku_Consolidated!A2:H957,8,FALSE)</f>
      </c>
      <c r="Y1852">
        <f>VLOOKUP(G1852,Sku_Consolidated!A2:I957,9,FALSE)</f>
      </c>
      <c r="Z1852" t="s">
        <v>38</v>
      </c>
      <c r="AA1852">
        <f>VLOOKUP(G1852,Sku_Consolidated!A2:E957,5,FALSE)</f>
      </c>
      <c r="AB1852">
        <f>IF(VLOOKUP(G1852,Sku_Consolidated!A2:S957,19,FALSE)="SHOWCASE", VLOOKUP(E1852,Store_Showcase!B2:N144,13, FALSE), IF(VLOOKUP(G1852,Sku_Consolidated!A2:S957,19,FALSE)="VAM",VLOOKUP(E1852,Store_VAM!B2:N273,13, FALSE),VLOOKUP(E1852,Store_SRP!B2:N110,13, FALSE)))</f>
      </c>
      <c r="AC1852">
        <f>IF(IFERROR(AB1852,TRUE)=TRUE, "-","OK")</f>
      </c>
      <c r="AD1852" s="8" t="s">
        <v>39</v>
      </c>
      <c r="AE1852" s="8" t="s">
        <v>39</v>
      </c>
      <c r="AF1852">
        <f>IF(IFERROR(VLOOKUP(E1852,Store_Showcase!B2:H144,{5}, FALSE), TRUE)=TRUE, IF(IFERROR(VLOOKUP(E1852,Store_SRP!B2:H110,{5}, FALSE), TRUE)=TRUE,VLOOKUP(E1852,Store_VAM!B2:H273,{5}, FALSE),VLOOKUP(E1852,Store_SRP!B2:H110,{5}, FALSE)), VLOOKUP(E1852,Store_Showcase!B2:H144,{5}, FALSE))</f>
      </c>
      <c r="AG1852">
        <f>IF(IFERROR(VLOOKUP(E1852,Store_Showcase!B2:H144,{6}, FALSE), TRUE)=TRUE, IF(IFERROR(VLOOKUP(E1852,Store_SRP!B2:H110,{6}, FALSE), TRUE)=TRUE,VLOOKUP(E1852,Store_VAM!B2:H273,{6}, FALSE),VLOOKUP(E1852,Store_SRP!B2:H110,{6}, FALSE)), VLOOKUP(E1852,Store_Showcase!B2:H144,{6}, FALSE))</f>
      </c>
      <c r="AH1852">
        <f>VLOOKUP(G1852,Sku_Consolidated!A2:R957,18,FALSE)</f>
      </c>
      <c r="AI1852">
        <f>VLOOKUP(G1852,Sku_Consolidated!A2:S957,19,FALSE)</f>
      </c>
      <c r="AJ1852">
        <f>VLOOKUP(G1852,Sku_Consolidated!A2:T957,20,FALSE)</f>
      </c>
    </row>
    <row r="1853" spans="1:36" x14ac:dyDescent="0.25">
      <c r="A1853">
        <v>2024</v>
      </c>
      <c r="B1853" t="s">
        <v>31</v>
      </c>
      <c r="C1853" t="s">
        <v>32</v>
      </c>
      <c r="D1853" t="s">
        <v>33</v>
      </c>
      <c r="E1853">
        <v>4015</v>
      </c>
      <c r="F1853">
        <f>IF(IFERROR(VLOOKUP(E1853,Store_Showcase!B2:H144,{2}, FALSE), TRUE)=TRUE, IF(IFERROR(VLOOKUP(E1853,Store_SRP!B2:H110,{2}, FALSE), TRUE)=TRUE,VLOOKUP(E1853,Store_VAM!B2:H273,{2}, FALSE),VLOOKUP(E1853,Store_SRP!B2:H110,{2}, FALSE)), VLOOKUP(E1853,Store_Showcase!B2:H144,{2}, FALSE))</f>
      </c>
      <c r="G1853">
        <v>655710</v>
      </c>
      <c r="H1853" t="s">
        <v>54</v>
      </c>
      <c r="I1853" s="8" t="s">
        <v>39</v>
      </c>
      <c r="J1853" t="s">
        <v>36</v>
      </c>
      <c r="K1853" s="8">
        <f>IF(J1853="PCK", I1853, 0)</f>
      </c>
      <c r="L1853" s="8">
        <f>IF(J1853="KLS", I1853, IF(J1853="PCK", I1853*VLOOKUP(G1853,Sku_Consolidated!A2:U957,21, FALSE),I1853*VLOOKUP(G1853,Sku_Consolidated!A2:U957,21, FALSE)))</f>
      </c>
      <c r="M1853" s="8">
        <f>IF(J1853="PCS", I1853, 0)</f>
      </c>
      <c r="N1853" s="8" t="s">
        <v>39</v>
      </c>
      <c r="O1853" s="8">
        <f>N1853 * VLOOKUP(E1853&amp;VLOOKUP(G1853,Sku_Consolidated!A2:Q957,17,FALSE),Sku_CommRate!A2:E1002, 5, FALSE)</f>
      </c>
      <c r="P1853" s="8">
        <f>N1853 - O1853</f>
      </c>
      <c r="Q1853">
        <f>VLOOKUP(G1853,Sku_Consolidated!A2:G957,7, FALSE)</f>
      </c>
      <c r="R1853">
        <f>IF(IFERROR(VLOOKUP(E1853,Store_Showcase!B2:H144,7, FALSE), TRUE)=TRUE, IF(IFERROR(VLOOKUP(E1853,Store_SRP!B2:H110,7, FALSE), TRUE)=TRUE,VLOOKUP(E1853,Store_VAM!B2:H273,7, FALSE),VLOOKUP(E1853,Store_SRP!B2:H110,7, FALSE)), VLOOKUP(E1853,Store_Showcase!B2:H144,7, FALSE))</f>
      </c>
      <c r="S1853">
        <f>IF(IFERROR(VLOOKUP(E1853,Store_Showcase!B2:I144,8, FALSE), TRUE)=TRUE, IF(IFERROR(VLOOKUP(E1853,Store_SRP!B2:I110,8, FALSE), TRUE)=TRUE,VLOOKUP(E1853,Store_VAM!B2:I273,8, FALSE),VLOOKUP(E1853,Store_SRP!B2:I110,8, FALSE)), VLOOKUP(E1853,Store_Showcase!B2:I144,8, FALSE))</f>
      </c>
      <c r="T1853">
        <f>VLOOKUP(G1853,Sku_Consolidated!A2:R957,18,FALSE)</f>
      </c>
      <c r="U1853">
        <v>6438</v>
      </c>
      <c r="V1853">
        <f>IF(VLOOKUP(G1853,Sku_Consolidated!A2:S957,19,FALSE)="SHOWCASE", VLOOKUP(E1853,Store_Showcase!B2:L144,11, FALSE), IF(VLOOKUP(G1853,Sku_Consolidated!A2:S957,19,FALSE)="VAM",VLOOKUP(E1853,Store_VAM!B2:L273,11, FALSE),VLOOKUP(E1853,Store_SRP!B2:L110,11, FALSE)))</f>
      </c>
      <c r="W1853">
        <f>VLOOKUP(G1853,Sku_Consolidated!A2:W957,11,FALSE)</f>
      </c>
      <c r="X1853">
        <f>VLOOKUP(G1853,Sku_Consolidated!A2:H957,8,FALSE)</f>
      </c>
      <c r="Y1853">
        <f>VLOOKUP(G1853,Sku_Consolidated!A2:I957,9,FALSE)</f>
      </c>
      <c r="Z1853" t="s">
        <v>38</v>
      </c>
      <c r="AA1853">
        <f>VLOOKUP(G1853,Sku_Consolidated!A2:E957,5,FALSE)</f>
      </c>
      <c r="AB1853">
        <f>IF(VLOOKUP(G1853,Sku_Consolidated!A2:S957,19,FALSE)="SHOWCASE", VLOOKUP(E1853,Store_Showcase!B2:N144,13, FALSE), IF(VLOOKUP(G1853,Sku_Consolidated!A2:S957,19,FALSE)="VAM",VLOOKUP(E1853,Store_VAM!B2:N273,13, FALSE),VLOOKUP(E1853,Store_SRP!B2:N110,13, FALSE)))</f>
      </c>
      <c r="AC1853">
        <f>IF(IFERROR(AB1853,TRUE)=TRUE, "-","OK")</f>
      </c>
      <c r="AD1853" s="8" t="s">
        <v>39</v>
      </c>
      <c r="AE1853" s="8" t="s">
        <v>39</v>
      </c>
      <c r="AF1853">
        <f>IF(IFERROR(VLOOKUP(E1853,Store_Showcase!B2:H144,{5}, FALSE), TRUE)=TRUE, IF(IFERROR(VLOOKUP(E1853,Store_SRP!B2:H110,{5}, FALSE), TRUE)=TRUE,VLOOKUP(E1853,Store_VAM!B2:H273,{5}, FALSE),VLOOKUP(E1853,Store_SRP!B2:H110,{5}, FALSE)), VLOOKUP(E1853,Store_Showcase!B2:H144,{5}, FALSE))</f>
      </c>
      <c r="AG1853">
        <f>IF(IFERROR(VLOOKUP(E1853,Store_Showcase!B2:H144,{6}, FALSE), TRUE)=TRUE, IF(IFERROR(VLOOKUP(E1853,Store_SRP!B2:H110,{6}, FALSE), TRUE)=TRUE,VLOOKUP(E1853,Store_VAM!B2:H273,{6}, FALSE),VLOOKUP(E1853,Store_SRP!B2:H110,{6}, FALSE)), VLOOKUP(E1853,Store_Showcase!B2:H144,{6}, FALSE))</f>
      </c>
      <c r="AH1853">
        <f>VLOOKUP(G1853,Sku_Consolidated!A2:R957,18,FALSE)</f>
      </c>
      <c r="AI1853">
        <f>VLOOKUP(G1853,Sku_Consolidated!A2:S957,19,FALSE)</f>
      </c>
      <c r="AJ1853">
        <f>VLOOKUP(G1853,Sku_Consolidated!A2:T957,20,FALSE)</f>
      </c>
    </row>
    <row r="1854" spans="1:36" x14ac:dyDescent="0.25">
      <c r="A1854">
        <v>2024</v>
      </c>
      <c r="B1854" t="s">
        <v>31</v>
      </c>
      <c r="C1854" t="s">
        <v>32</v>
      </c>
      <c r="D1854" t="s">
        <v>33</v>
      </c>
      <c r="E1854">
        <v>257</v>
      </c>
      <c r="F1854">
        <f>IF(IFERROR(VLOOKUP(E1854,Store_Showcase!B2:H144,{2}, FALSE), TRUE)=TRUE, IF(IFERROR(VLOOKUP(E1854,Store_SRP!B2:H110,{2}, FALSE), TRUE)=TRUE,VLOOKUP(E1854,Store_VAM!B2:H273,{2}, FALSE),VLOOKUP(E1854,Store_SRP!B2:H110,{2}, FALSE)), VLOOKUP(E1854,Store_Showcase!B2:H144,{2}, FALSE))</f>
      </c>
      <c r="G1854">
        <v>666982</v>
      </c>
      <c r="H1854" t="s">
        <v>1363</v>
      </c>
      <c r="I1854" s="8" t="s">
        <v>39</v>
      </c>
      <c r="J1854" t="s">
        <v>493</v>
      </c>
      <c r="K1854" s="8">
        <f>IF(J1854="PCK", I1854, 0)</f>
      </c>
      <c r="L1854" s="8">
        <f>IF(J1854="KLS", I1854, IF(J1854="PCK", I1854*VLOOKUP(G1854,Sku_Consolidated!A2:U957,21, FALSE),I1854*VLOOKUP(G1854,Sku_Consolidated!A2:U957,21, FALSE)))</f>
      </c>
      <c r="M1854" s="8">
        <f>IF(J1854="PCS", I1854, 0)</f>
      </c>
      <c r="N1854" s="8" t="s">
        <v>39</v>
      </c>
      <c r="O1854" s="8">
        <f>N1854 * VLOOKUP(E1854&amp;VLOOKUP(G1854,Sku_Consolidated!A2:Q957,17,FALSE),Sku_CommRate!A2:E1002, 5, FALSE)</f>
      </c>
      <c r="P1854" s="8">
        <f>N1854 - O1854</f>
      </c>
      <c r="Q1854">
        <f>VLOOKUP(G1854,Sku_Consolidated!A2:G957,7, FALSE)</f>
      </c>
      <c r="R1854">
        <f>IF(IFERROR(VLOOKUP(E1854,Store_Showcase!B2:H144,7, FALSE), TRUE)=TRUE, IF(IFERROR(VLOOKUP(E1854,Store_SRP!B2:H110,7, FALSE), TRUE)=TRUE,VLOOKUP(E1854,Store_VAM!B2:H273,7, FALSE),VLOOKUP(E1854,Store_SRP!B2:H110,7, FALSE)), VLOOKUP(E1854,Store_Showcase!B2:H144,7, FALSE))</f>
      </c>
      <c r="S1854">
        <f>IF(IFERROR(VLOOKUP(E1854,Store_Showcase!B2:I144,8, FALSE), TRUE)=TRUE, IF(IFERROR(VLOOKUP(E1854,Store_SRP!B2:I110,8, FALSE), TRUE)=TRUE,VLOOKUP(E1854,Store_VAM!B2:I273,8, FALSE),VLOOKUP(E1854,Store_SRP!B2:I110,8, FALSE)), VLOOKUP(E1854,Store_Showcase!B2:I144,8, FALSE))</f>
      </c>
      <c r="T1854">
        <f>VLOOKUP(G1854,Sku_Consolidated!A2:R957,18,FALSE)</f>
      </c>
      <c r="U1854">
        <v>4806532531663</v>
      </c>
      <c r="V1854">
        <f>IF(VLOOKUP(G1854,Sku_Consolidated!A2:S957,19,FALSE)="SHOWCASE", VLOOKUP(E1854,Store_Showcase!B2:L144,11, FALSE), IF(VLOOKUP(G1854,Sku_Consolidated!A2:S957,19,FALSE)="VAM",VLOOKUP(E1854,Store_VAM!B2:L273,11, FALSE),VLOOKUP(E1854,Store_SRP!B2:L110,11, FALSE)))</f>
      </c>
      <c r="W1854">
        <f>VLOOKUP(G1854,Sku_Consolidated!A2:W957,11,FALSE)</f>
      </c>
      <c r="X1854">
        <f>VLOOKUP(G1854,Sku_Consolidated!A2:H957,8,FALSE)</f>
      </c>
      <c r="Y1854">
        <f>VLOOKUP(G1854,Sku_Consolidated!A2:I957,9,FALSE)</f>
      </c>
      <c r="Z1854" t="s">
        <v>38</v>
      </c>
      <c r="AA1854">
        <f>VLOOKUP(G1854,Sku_Consolidated!A2:E957,5,FALSE)</f>
      </c>
      <c r="AB1854">
        <f>IF(VLOOKUP(G1854,Sku_Consolidated!A2:S957,19,FALSE)="SHOWCASE", VLOOKUP(E1854,Store_Showcase!B2:N144,13, FALSE), IF(VLOOKUP(G1854,Sku_Consolidated!A2:S957,19,FALSE)="VAM",VLOOKUP(E1854,Store_VAM!B2:N273,13, FALSE),VLOOKUP(E1854,Store_SRP!B2:N110,13, FALSE)))</f>
      </c>
      <c r="AC1854">
        <f>IF(IFERROR(AB1854,TRUE)=TRUE, "-","OK")</f>
      </c>
      <c r="AD1854" s="8" t="s">
        <v>39</v>
      </c>
      <c r="AE1854" s="8" t="s">
        <v>39</v>
      </c>
      <c r="AF1854">
        <f>IF(IFERROR(VLOOKUP(E1854,Store_Showcase!B2:H144,{5}, FALSE), TRUE)=TRUE, IF(IFERROR(VLOOKUP(E1854,Store_SRP!B2:H110,{5}, FALSE), TRUE)=TRUE,VLOOKUP(E1854,Store_VAM!B2:H273,{5}, FALSE),VLOOKUP(E1854,Store_SRP!B2:H110,{5}, FALSE)), VLOOKUP(E1854,Store_Showcase!B2:H144,{5}, FALSE))</f>
      </c>
      <c r="AG1854">
        <f>IF(IFERROR(VLOOKUP(E1854,Store_Showcase!B2:H144,{6}, FALSE), TRUE)=TRUE, IF(IFERROR(VLOOKUP(E1854,Store_SRP!B2:H110,{6}, FALSE), TRUE)=TRUE,VLOOKUP(E1854,Store_VAM!B2:H273,{6}, FALSE),VLOOKUP(E1854,Store_SRP!B2:H110,{6}, FALSE)), VLOOKUP(E1854,Store_Showcase!B2:H144,{6}, FALSE))</f>
      </c>
      <c r="AH1854">
        <f>VLOOKUP(G1854,Sku_Consolidated!A2:R957,18,FALSE)</f>
      </c>
      <c r="AI1854">
        <f>VLOOKUP(G1854,Sku_Consolidated!A2:S957,19,FALSE)</f>
      </c>
      <c r="AJ1854">
        <f>VLOOKUP(G1854,Sku_Consolidated!A2:T957,20,FALSE)</f>
      </c>
    </row>
    <row r="1855" spans="1:36" x14ac:dyDescent="0.25">
      <c r="A1855">
        <v>2024</v>
      </c>
      <c r="B1855" t="s">
        <v>31</v>
      </c>
      <c r="C1855" t="s">
        <v>32</v>
      </c>
      <c r="D1855" t="s">
        <v>33</v>
      </c>
      <c r="E1855">
        <v>602</v>
      </c>
      <c r="F1855">
        <f>IF(IFERROR(VLOOKUP(E1855,Store_Showcase!B2:H144,{2}, FALSE), TRUE)=TRUE, IF(IFERROR(VLOOKUP(E1855,Store_SRP!B2:H110,{2}, FALSE), TRUE)=TRUE,VLOOKUP(E1855,Store_VAM!B2:H273,{2}, FALSE),VLOOKUP(E1855,Store_SRP!B2:H110,{2}, FALSE)), VLOOKUP(E1855,Store_Showcase!B2:H144,{2}, FALSE))</f>
      </c>
      <c r="G1855">
        <v>687767</v>
      </c>
      <c r="H1855" t="s">
        <v>1118</v>
      </c>
      <c r="I1855" s="8" t="s">
        <v>39</v>
      </c>
      <c r="J1855" t="s">
        <v>493</v>
      </c>
      <c r="K1855" s="8">
        <f>IF(J1855="PCK", I1855, 0)</f>
      </c>
      <c r="L1855" s="8">
        <f>IF(J1855="KLS", I1855, IF(J1855="PCK", I1855*VLOOKUP(G1855,Sku_Consolidated!A2:U957,21, FALSE),I1855*VLOOKUP(G1855,Sku_Consolidated!A2:U957,21, FALSE)))</f>
      </c>
      <c r="M1855" s="8">
        <f>IF(J1855="PCS", I1855, 0)</f>
      </c>
      <c r="N1855" s="8" t="s">
        <v>39</v>
      </c>
      <c r="O1855" s="8">
        <f>N1855 * VLOOKUP(E1855&amp;VLOOKUP(G1855,Sku_Consolidated!A2:Q957,17,FALSE),Sku_CommRate!A2:E1002, 5, FALSE)</f>
      </c>
      <c r="P1855" s="8">
        <f>N1855 - O1855</f>
      </c>
      <c r="Q1855">
        <f>VLOOKUP(G1855,Sku_Consolidated!A2:G957,7, FALSE)</f>
      </c>
      <c r="R1855">
        <f>IF(IFERROR(VLOOKUP(E1855,Store_Showcase!B2:H144,7, FALSE), TRUE)=TRUE, IF(IFERROR(VLOOKUP(E1855,Store_SRP!B2:H110,7, FALSE), TRUE)=TRUE,VLOOKUP(E1855,Store_VAM!B2:H273,7, FALSE),VLOOKUP(E1855,Store_SRP!B2:H110,7, FALSE)), VLOOKUP(E1855,Store_Showcase!B2:H144,7, FALSE))</f>
      </c>
      <c r="S1855">
        <f>IF(IFERROR(VLOOKUP(E1855,Store_Showcase!B2:I144,8, FALSE), TRUE)=TRUE, IF(IFERROR(VLOOKUP(E1855,Store_SRP!B2:I110,8, FALSE), TRUE)=TRUE,VLOOKUP(E1855,Store_VAM!B2:I273,8, FALSE),VLOOKUP(E1855,Store_SRP!B2:I110,8, FALSE)), VLOOKUP(E1855,Store_Showcase!B2:I144,8, FALSE))</f>
      </c>
      <c r="T1855">
        <f>VLOOKUP(G1855,Sku_Consolidated!A2:R957,18,FALSE)</f>
      </c>
      <c r="U1855">
        <v>4806532531557</v>
      </c>
      <c r="V1855">
        <f>IF(VLOOKUP(G1855,Sku_Consolidated!A2:S957,19,FALSE)="SHOWCASE", VLOOKUP(E1855,Store_Showcase!B2:L144,11, FALSE), IF(VLOOKUP(G1855,Sku_Consolidated!A2:S957,19,FALSE)="VAM",VLOOKUP(E1855,Store_VAM!B2:L273,11, FALSE),VLOOKUP(E1855,Store_SRP!B2:L110,11, FALSE)))</f>
      </c>
      <c r="W1855">
        <f>VLOOKUP(G1855,Sku_Consolidated!A2:W957,11,FALSE)</f>
      </c>
      <c r="X1855">
        <f>VLOOKUP(G1855,Sku_Consolidated!A2:H957,8,FALSE)</f>
      </c>
      <c r="Y1855">
        <f>VLOOKUP(G1855,Sku_Consolidated!A2:I957,9,FALSE)</f>
      </c>
      <c r="Z1855" t="s">
        <v>38</v>
      </c>
      <c r="AA1855">
        <f>VLOOKUP(G1855,Sku_Consolidated!A2:E957,5,FALSE)</f>
      </c>
      <c r="AB1855">
        <f>IF(VLOOKUP(G1855,Sku_Consolidated!A2:S957,19,FALSE)="SHOWCASE", VLOOKUP(E1855,Store_Showcase!B2:N144,13, FALSE), IF(VLOOKUP(G1855,Sku_Consolidated!A2:S957,19,FALSE)="VAM",VLOOKUP(E1855,Store_VAM!B2:N273,13, FALSE),VLOOKUP(E1855,Store_SRP!B2:N110,13, FALSE)))</f>
      </c>
      <c r="AC1855">
        <f>IF(IFERROR(AB1855,TRUE)=TRUE, "-","OK")</f>
      </c>
      <c r="AD1855" s="8" t="s">
        <v>39</v>
      </c>
      <c r="AE1855" s="8" t="s">
        <v>39</v>
      </c>
      <c r="AF1855">
        <f>IF(IFERROR(VLOOKUP(E1855,Store_Showcase!B2:H144,{5}, FALSE), TRUE)=TRUE, IF(IFERROR(VLOOKUP(E1855,Store_SRP!B2:H110,{5}, FALSE), TRUE)=TRUE,VLOOKUP(E1855,Store_VAM!B2:H273,{5}, FALSE),VLOOKUP(E1855,Store_SRP!B2:H110,{5}, FALSE)), VLOOKUP(E1855,Store_Showcase!B2:H144,{5}, FALSE))</f>
      </c>
      <c r="AG1855">
        <f>IF(IFERROR(VLOOKUP(E1855,Store_Showcase!B2:H144,{6}, FALSE), TRUE)=TRUE, IF(IFERROR(VLOOKUP(E1855,Store_SRP!B2:H110,{6}, FALSE), TRUE)=TRUE,VLOOKUP(E1855,Store_VAM!B2:H273,{6}, FALSE),VLOOKUP(E1855,Store_SRP!B2:H110,{6}, FALSE)), VLOOKUP(E1855,Store_Showcase!B2:H144,{6}, FALSE))</f>
      </c>
      <c r="AH1855">
        <f>VLOOKUP(G1855,Sku_Consolidated!A2:R957,18,FALSE)</f>
      </c>
      <c r="AI1855">
        <f>VLOOKUP(G1855,Sku_Consolidated!A2:S957,19,FALSE)</f>
      </c>
      <c r="AJ1855">
        <f>VLOOKUP(G1855,Sku_Consolidated!A2:T957,20,FALSE)</f>
      </c>
    </row>
    <row r="1856" spans="1:36" x14ac:dyDescent="0.25">
      <c r="A1856">
        <v>2024</v>
      </c>
      <c r="B1856" t="s">
        <v>31</v>
      </c>
      <c r="C1856" t="s">
        <v>32</v>
      </c>
      <c r="D1856" t="s">
        <v>33</v>
      </c>
      <c r="E1856">
        <v>4015</v>
      </c>
      <c r="F1856">
        <f>IF(IFERROR(VLOOKUP(E1856,Store_Showcase!B2:H144,{2}, FALSE), TRUE)=TRUE, IF(IFERROR(VLOOKUP(E1856,Store_SRP!B2:H110,{2}, FALSE), TRUE)=TRUE,VLOOKUP(E1856,Store_VAM!B2:H273,{2}, FALSE),VLOOKUP(E1856,Store_SRP!B2:H110,{2}, FALSE)), VLOOKUP(E1856,Store_Showcase!B2:H144,{2}, FALSE))</f>
      </c>
      <c r="G1856">
        <v>655814</v>
      </c>
      <c r="H1856" t="s">
        <v>192</v>
      </c>
      <c r="I1856" s="8" t="s">
        <v>39</v>
      </c>
      <c r="J1856" t="s">
        <v>36</v>
      </c>
      <c r="K1856" s="8">
        <f>IF(J1856="PCK", I1856, 0)</f>
      </c>
      <c r="L1856" s="8">
        <f>IF(J1856="KLS", I1856, IF(J1856="PCK", I1856*VLOOKUP(G1856,Sku_Consolidated!A2:U957,21, FALSE),I1856*VLOOKUP(G1856,Sku_Consolidated!A2:U957,21, FALSE)))</f>
      </c>
      <c r="M1856" s="8">
        <f>IF(J1856="PCS", I1856, 0)</f>
      </c>
      <c r="N1856" s="8" t="s">
        <v>39</v>
      </c>
      <c r="O1856" s="8">
        <f>N1856 * VLOOKUP(E1856&amp;VLOOKUP(G1856,Sku_Consolidated!A2:Q957,17,FALSE),Sku_CommRate!A2:E1002, 5, FALSE)</f>
      </c>
      <c r="P1856" s="8">
        <f>N1856 - O1856</f>
      </c>
      <c r="Q1856">
        <f>VLOOKUP(G1856,Sku_Consolidated!A2:G957,7, FALSE)</f>
      </c>
      <c r="R1856">
        <f>IF(IFERROR(VLOOKUP(E1856,Store_Showcase!B2:H144,7, FALSE), TRUE)=TRUE, IF(IFERROR(VLOOKUP(E1856,Store_SRP!B2:H110,7, FALSE), TRUE)=TRUE,VLOOKUP(E1856,Store_VAM!B2:H273,7, FALSE),VLOOKUP(E1856,Store_SRP!B2:H110,7, FALSE)), VLOOKUP(E1856,Store_Showcase!B2:H144,7, FALSE))</f>
      </c>
      <c r="S1856">
        <f>IF(IFERROR(VLOOKUP(E1856,Store_Showcase!B2:I144,8, FALSE), TRUE)=TRUE, IF(IFERROR(VLOOKUP(E1856,Store_SRP!B2:I110,8, FALSE), TRUE)=TRUE,VLOOKUP(E1856,Store_VAM!B2:I273,8, FALSE),VLOOKUP(E1856,Store_SRP!B2:I110,8, FALSE)), VLOOKUP(E1856,Store_Showcase!B2:I144,8, FALSE))</f>
      </c>
      <c r="T1856">
        <f>VLOOKUP(G1856,Sku_Consolidated!A2:R957,18,FALSE)</f>
      </c>
      <c r="U1856">
        <v>6471</v>
      </c>
      <c r="V1856">
        <f>IF(VLOOKUP(G1856,Sku_Consolidated!A2:S957,19,FALSE)="SHOWCASE", VLOOKUP(E1856,Store_Showcase!B2:L144,11, FALSE), IF(VLOOKUP(G1856,Sku_Consolidated!A2:S957,19,FALSE)="VAM",VLOOKUP(E1856,Store_VAM!B2:L273,11, FALSE),VLOOKUP(E1856,Store_SRP!B2:L110,11, FALSE)))</f>
      </c>
      <c r="W1856">
        <f>VLOOKUP(G1856,Sku_Consolidated!A2:W957,11,FALSE)</f>
      </c>
      <c r="X1856">
        <f>VLOOKUP(G1856,Sku_Consolidated!A2:H957,8,FALSE)</f>
      </c>
      <c r="Y1856">
        <f>VLOOKUP(G1856,Sku_Consolidated!A2:I957,9,FALSE)</f>
      </c>
      <c r="Z1856" t="s">
        <v>38</v>
      </c>
      <c r="AA1856">
        <f>VLOOKUP(G1856,Sku_Consolidated!A2:E957,5,FALSE)</f>
      </c>
      <c r="AB1856">
        <f>IF(VLOOKUP(G1856,Sku_Consolidated!A2:S957,19,FALSE)="SHOWCASE", VLOOKUP(E1856,Store_Showcase!B2:N144,13, FALSE), IF(VLOOKUP(G1856,Sku_Consolidated!A2:S957,19,FALSE)="VAM",VLOOKUP(E1856,Store_VAM!B2:N273,13, FALSE),VLOOKUP(E1856,Store_SRP!B2:N110,13, FALSE)))</f>
      </c>
      <c r="AC1856">
        <f>IF(IFERROR(AB1856,TRUE)=TRUE, "-","OK")</f>
      </c>
      <c r="AD1856" s="8" t="s">
        <v>39</v>
      </c>
      <c r="AE1856" s="8" t="s">
        <v>39</v>
      </c>
      <c r="AF1856">
        <f>IF(IFERROR(VLOOKUP(E1856,Store_Showcase!B2:H144,{5}, FALSE), TRUE)=TRUE, IF(IFERROR(VLOOKUP(E1856,Store_SRP!B2:H110,{5}, FALSE), TRUE)=TRUE,VLOOKUP(E1856,Store_VAM!B2:H273,{5}, FALSE),VLOOKUP(E1856,Store_SRP!B2:H110,{5}, FALSE)), VLOOKUP(E1856,Store_Showcase!B2:H144,{5}, FALSE))</f>
      </c>
      <c r="AG1856">
        <f>IF(IFERROR(VLOOKUP(E1856,Store_Showcase!B2:H144,{6}, FALSE), TRUE)=TRUE, IF(IFERROR(VLOOKUP(E1856,Store_SRP!B2:H110,{6}, FALSE), TRUE)=TRUE,VLOOKUP(E1856,Store_VAM!B2:H273,{6}, FALSE),VLOOKUP(E1856,Store_SRP!B2:H110,{6}, FALSE)), VLOOKUP(E1856,Store_Showcase!B2:H144,{6}, FALSE))</f>
      </c>
      <c r="AH1856">
        <f>VLOOKUP(G1856,Sku_Consolidated!A2:R957,18,FALSE)</f>
      </c>
      <c r="AI1856">
        <f>VLOOKUP(G1856,Sku_Consolidated!A2:S957,19,FALSE)</f>
      </c>
      <c r="AJ1856">
        <f>VLOOKUP(G1856,Sku_Consolidated!A2:T957,20,FALSE)</f>
      </c>
    </row>
    <row r="1857" spans="1:36" x14ac:dyDescent="0.25">
      <c r="A1857">
        <v>2024</v>
      </c>
      <c r="B1857" t="s">
        <v>31</v>
      </c>
      <c r="C1857" t="s">
        <v>32</v>
      </c>
      <c r="D1857" t="s">
        <v>33</v>
      </c>
      <c r="E1857">
        <v>202</v>
      </c>
      <c r="F1857">
        <f>IF(IFERROR(VLOOKUP(E1857,Store_Showcase!B2:H144,{2}, FALSE), TRUE)=TRUE, IF(IFERROR(VLOOKUP(E1857,Store_SRP!B2:H110,{2}, FALSE), TRUE)=TRUE,VLOOKUP(E1857,Store_VAM!B2:H273,{2}, FALSE),VLOOKUP(E1857,Store_SRP!B2:H110,{2}, FALSE)), VLOOKUP(E1857,Store_Showcase!B2:H144,{2}, FALSE))</f>
      </c>
      <c r="G1857">
        <v>662372</v>
      </c>
      <c r="H1857" t="s">
        <v>654</v>
      </c>
      <c r="I1857" s="8" t="s">
        <v>39</v>
      </c>
      <c r="J1857" t="s">
        <v>493</v>
      </c>
      <c r="K1857" s="8">
        <f>IF(J1857="PCK", I1857, 0)</f>
      </c>
      <c r="L1857" s="8">
        <f>IF(J1857="KLS", I1857, IF(J1857="PCK", I1857*VLOOKUP(G1857,Sku_Consolidated!A2:U957,21, FALSE),I1857*VLOOKUP(G1857,Sku_Consolidated!A2:U957,21, FALSE)))</f>
      </c>
      <c r="M1857" s="8">
        <f>IF(J1857="PCS", I1857, 0)</f>
      </c>
      <c r="N1857" s="8" t="s">
        <v>39</v>
      </c>
      <c r="O1857" s="8">
        <f>N1857 * VLOOKUP(E1857&amp;VLOOKUP(G1857,Sku_Consolidated!A2:Q957,17,FALSE),Sku_CommRate!A2:E1002, 5, FALSE)</f>
      </c>
      <c r="P1857" s="8">
        <f>N1857 - O1857</f>
      </c>
      <c r="Q1857">
        <f>VLOOKUP(G1857,Sku_Consolidated!A2:G957,7, FALSE)</f>
      </c>
      <c r="R1857">
        <f>IF(IFERROR(VLOOKUP(E1857,Store_Showcase!B2:H144,7, FALSE), TRUE)=TRUE, IF(IFERROR(VLOOKUP(E1857,Store_SRP!B2:H110,7, FALSE), TRUE)=TRUE,VLOOKUP(E1857,Store_VAM!B2:H273,7, FALSE),VLOOKUP(E1857,Store_SRP!B2:H110,7, FALSE)), VLOOKUP(E1857,Store_Showcase!B2:H144,7, FALSE))</f>
      </c>
      <c r="S1857">
        <f>IF(IFERROR(VLOOKUP(E1857,Store_Showcase!B2:I144,8, FALSE), TRUE)=TRUE, IF(IFERROR(VLOOKUP(E1857,Store_SRP!B2:I110,8, FALSE), TRUE)=TRUE,VLOOKUP(E1857,Store_VAM!B2:I273,8, FALSE),VLOOKUP(E1857,Store_SRP!B2:I110,8, FALSE)), VLOOKUP(E1857,Store_Showcase!B2:I144,8, FALSE))</f>
      </c>
      <c r="T1857">
        <f>VLOOKUP(G1857,Sku_Consolidated!A2:R957,18,FALSE)</f>
      </c>
      <c r="U1857">
        <v>4806532531625</v>
      </c>
      <c r="V1857">
        <f>IF(VLOOKUP(G1857,Sku_Consolidated!A2:S957,19,FALSE)="SHOWCASE", VLOOKUP(E1857,Store_Showcase!B2:L144,11, FALSE), IF(VLOOKUP(G1857,Sku_Consolidated!A2:S957,19,FALSE)="VAM",VLOOKUP(E1857,Store_VAM!B2:L273,11, FALSE),VLOOKUP(E1857,Store_SRP!B2:L110,11, FALSE)))</f>
      </c>
      <c r="W1857">
        <f>VLOOKUP(G1857,Sku_Consolidated!A2:W957,11,FALSE)</f>
      </c>
      <c r="X1857">
        <f>VLOOKUP(G1857,Sku_Consolidated!A2:H957,8,FALSE)</f>
      </c>
      <c r="Y1857">
        <f>VLOOKUP(G1857,Sku_Consolidated!A2:I957,9,FALSE)</f>
      </c>
      <c r="Z1857" t="s">
        <v>38</v>
      </c>
      <c r="AA1857">
        <f>VLOOKUP(G1857,Sku_Consolidated!A2:E957,5,FALSE)</f>
      </c>
      <c r="AB1857">
        <f>IF(VLOOKUP(G1857,Sku_Consolidated!A2:S957,19,FALSE)="SHOWCASE", VLOOKUP(E1857,Store_Showcase!B2:N144,13, FALSE), IF(VLOOKUP(G1857,Sku_Consolidated!A2:S957,19,FALSE)="VAM",VLOOKUP(E1857,Store_VAM!B2:N273,13, FALSE),VLOOKUP(E1857,Store_SRP!B2:N110,13, FALSE)))</f>
      </c>
      <c r="AC1857">
        <f>IF(IFERROR(AB1857,TRUE)=TRUE, "-","OK")</f>
      </c>
      <c r="AD1857" s="8" t="s">
        <v>39</v>
      </c>
      <c r="AE1857" s="8" t="s">
        <v>39</v>
      </c>
      <c r="AF1857">
        <f>IF(IFERROR(VLOOKUP(E1857,Store_Showcase!B2:H144,{5}, FALSE), TRUE)=TRUE, IF(IFERROR(VLOOKUP(E1857,Store_SRP!B2:H110,{5}, FALSE), TRUE)=TRUE,VLOOKUP(E1857,Store_VAM!B2:H273,{5}, FALSE),VLOOKUP(E1857,Store_SRP!B2:H110,{5}, FALSE)), VLOOKUP(E1857,Store_Showcase!B2:H144,{5}, FALSE))</f>
      </c>
      <c r="AG1857">
        <f>IF(IFERROR(VLOOKUP(E1857,Store_Showcase!B2:H144,{6}, FALSE), TRUE)=TRUE, IF(IFERROR(VLOOKUP(E1857,Store_SRP!B2:H110,{6}, FALSE), TRUE)=TRUE,VLOOKUP(E1857,Store_VAM!B2:H273,{6}, FALSE),VLOOKUP(E1857,Store_SRP!B2:H110,{6}, FALSE)), VLOOKUP(E1857,Store_Showcase!B2:H144,{6}, FALSE))</f>
      </c>
      <c r="AH1857">
        <f>VLOOKUP(G1857,Sku_Consolidated!A2:R957,18,FALSE)</f>
      </c>
      <c r="AI1857">
        <f>VLOOKUP(G1857,Sku_Consolidated!A2:S957,19,FALSE)</f>
      </c>
      <c r="AJ1857">
        <f>VLOOKUP(G1857,Sku_Consolidated!A2:T957,20,FALSE)</f>
      </c>
    </row>
    <row r="1858" spans="1:36" x14ac:dyDescent="0.25">
      <c r="A1858">
        <v>2024</v>
      </c>
      <c r="B1858" t="s">
        <v>31</v>
      </c>
      <c r="C1858" t="s">
        <v>32</v>
      </c>
      <c r="D1858" t="s">
        <v>33</v>
      </c>
      <c r="E1858">
        <v>221</v>
      </c>
      <c r="F1858">
        <f>IF(IFERROR(VLOOKUP(E1858,Store_Showcase!B2:H144,{2}, FALSE), TRUE)=TRUE, IF(IFERROR(VLOOKUP(E1858,Store_SRP!B2:H110,{2}, FALSE), TRUE)=TRUE,VLOOKUP(E1858,Store_VAM!B2:H273,{2}, FALSE),VLOOKUP(E1858,Store_SRP!B2:H110,{2}, FALSE)), VLOOKUP(E1858,Store_Showcase!B2:H144,{2}, FALSE))</f>
      </c>
      <c r="G1858">
        <v>655529</v>
      </c>
      <c r="H1858" t="s">
        <v>3335</v>
      </c>
      <c r="I1858" s="8" t="s">
        <v>39</v>
      </c>
      <c r="J1858" t="s">
        <v>36</v>
      </c>
      <c r="K1858" s="8">
        <f>IF(J1858="PCK", I1858, 0)</f>
      </c>
      <c r="L1858" s="8">
        <f>IF(J1858="KLS", I1858, IF(J1858="PCK", I1858*VLOOKUP(G1858,Sku_Consolidated!A2:U957,21, FALSE),I1858*VLOOKUP(G1858,Sku_Consolidated!A2:U957,21, FALSE)))</f>
      </c>
      <c r="M1858" s="8">
        <f>IF(J1858="PCS", I1858, 0)</f>
      </c>
      <c r="N1858" s="8" t="s">
        <v>39</v>
      </c>
      <c r="O1858" s="8">
        <f>N1858 * VLOOKUP(E1858&amp;VLOOKUP(G1858,Sku_Consolidated!A2:Q957,17,FALSE),Sku_CommRate!A2:E1002, 5, FALSE)</f>
      </c>
      <c r="P1858" s="8">
        <f>N1858 - O1858</f>
      </c>
      <c r="Q1858">
        <f>VLOOKUP(G1858,Sku_Consolidated!A2:G957,7, FALSE)</f>
      </c>
      <c r="R1858">
        <f>IF(IFERROR(VLOOKUP(E1858,Store_Showcase!B2:H144,7, FALSE), TRUE)=TRUE, IF(IFERROR(VLOOKUP(E1858,Store_SRP!B2:H110,7, FALSE), TRUE)=TRUE,VLOOKUP(E1858,Store_VAM!B2:H273,7, FALSE),VLOOKUP(E1858,Store_SRP!B2:H110,7, FALSE)), VLOOKUP(E1858,Store_Showcase!B2:H144,7, FALSE))</f>
      </c>
      <c r="S1858">
        <f>IF(IFERROR(VLOOKUP(E1858,Store_Showcase!B2:I144,8, FALSE), TRUE)=TRUE, IF(IFERROR(VLOOKUP(E1858,Store_SRP!B2:I110,8, FALSE), TRUE)=TRUE,VLOOKUP(E1858,Store_VAM!B2:I273,8, FALSE),VLOOKUP(E1858,Store_SRP!B2:I110,8, FALSE)), VLOOKUP(E1858,Store_Showcase!B2:I144,8, FALSE))</f>
      </c>
      <c r="T1858">
        <f>VLOOKUP(G1858,Sku_Consolidated!A2:R957,18,FALSE)</f>
      </c>
      <c r="U1858">
        <v>6350</v>
      </c>
      <c r="V1858">
        <f>IF(VLOOKUP(G1858,Sku_Consolidated!A2:S957,19,FALSE)="SHOWCASE", VLOOKUP(E1858,Store_Showcase!B2:L144,11, FALSE), IF(VLOOKUP(G1858,Sku_Consolidated!A2:S957,19,FALSE)="VAM",VLOOKUP(E1858,Store_VAM!B2:L273,11, FALSE),VLOOKUP(E1858,Store_SRP!B2:L110,11, FALSE)))</f>
      </c>
      <c r="W1858">
        <f>VLOOKUP(G1858,Sku_Consolidated!A2:W957,11,FALSE)</f>
      </c>
      <c r="X1858">
        <f>VLOOKUP(G1858,Sku_Consolidated!A2:H957,8,FALSE)</f>
      </c>
      <c r="Y1858">
        <f>VLOOKUP(G1858,Sku_Consolidated!A2:I957,9,FALSE)</f>
      </c>
      <c r="Z1858" t="s">
        <v>38</v>
      </c>
      <c r="AA1858">
        <f>VLOOKUP(G1858,Sku_Consolidated!A2:E957,5,FALSE)</f>
      </c>
      <c r="AB1858">
        <f>IF(VLOOKUP(G1858,Sku_Consolidated!A2:S957,19,FALSE)="SHOWCASE", VLOOKUP(E1858,Store_Showcase!B2:N144,13, FALSE), IF(VLOOKUP(G1858,Sku_Consolidated!A2:S957,19,FALSE)="VAM",VLOOKUP(E1858,Store_VAM!B2:N273,13, FALSE),VLOOKUP(E1858,Store_SRP!B2:N110,13, FALSE)))</f>
      </c>
      <c r="AC1858">
        <f>IF(IFERROR(AB1858,TRUE)=TRUE, "-","OK")</f>
      </c>
      <c r="AD1858" s="8" t="s">
        <v>39</v>
      </c>
      <c r="AE1858" s="8" t="s">
        <v>39</v>
      </c>
      <c r="AF1858">
        <f>IF(IFERROR(VLOOKUP(E1858,Store_Showcase!B2:H144,{5}, FALSE), TRUE)=TRUE, IF(IFERROR(VLOOKUP(E1858,Store_SRP!B2:H110,{5}, FALSE), TRUE)=TRUE,VLOOKUP(E1858,Store_VAM!B2:H273,{5}, FALSE),VLOOKUP(E1858,Store_SRP!B2:H110,{5}, FALSE)), VLOOKUP(E1858,Store_Showcase!B2:H144,{5}, FALSE))</f>
      </c>
      <c r="AG1858">
        <f>IF(IFERROR(VLOOKUP(E1858,Store_Showcase!B2:H144,{6}, FALSE), TRUE)=TRUE, IF(IFERROR(VLOOKUP(E1858,Store_SRP!B2:H110,{6}, FALSE), TRUE)=TRUE,VLOOKUP(E1858,Store_VAM!B2:H273,{6}, FALSE),VLOOKUP(E1858,Store_SRP!B2:H110,{6}, FALSE)), VLOOKUP(E1858,Store_Showcase!B2:H144,{6}, FALSE))</f>
      </c>
      <c r="AH1858">
        <f>VLOOKUP(G1858,Sku_Consolidated!A2:R957,18,FALSE)</f>
      </c>
      <c r="AI1858">
        <f>VLOOKUP(G1858,Sku_Consolidated!A2:S957,19,FALSE)</f>
      </c>
      <c r="AJ1858">
        <f>VLOOKUP(G1858,Sku_Consolidated!A2:T957,20,FALSE)</f>
      </c>
    </row>
    <row r="1859" spans="1:36" x14ac:dyDescent="0.25">
      <c r="A1859">
        <v>2024</v>
      </c>
      <c r="B1859" t="s">
        <v>31</v>
      </c>
      <c r="C1859" t="s">
        <v>32</v>
      </c>
      <c r="D1859" t="s">
        <v>33</v>
      </c>
      <c r="E1859">
        <v>210</v>
      </c>
      <c r="F1859">
        <f>IF(IFERROR(VLOOKUP(E1859,Store_Showcase!B2:H144,{2}, FALSE), TRUE)=TRUE, IF(IFERROR(VLOOKUP(E1859,Store_SRP!B2:H110,{2}, FALSE), TRUE)=TRUE,VLOOKUP(E1859,Store_VAM!B2:H273,{2}, FALSE),VLOOKUP(E1859,Store_SRP!B2:H110,{2}, FALSE)), VLOOKUP(E1859,Store_Showcase!B2:H144,{2}, FALSE))</f>
      </c>
      <c r="G1859">
        <v>664874</v>
      </c>
      <c r="H1859" t="s">
        <v>262</v>
      </c>
      <c r="I1859" s="8" t="s">
        <v>39</v>
      </c>
      <c r="J1859" t="s">
        <v>36</v>
      </c>
      <c r="K1859" s="8">
        <f>IF(J1859="PCK", I1859, 0)</f>
      </c>
      <c r="L1859" s="8">
        <f>IF(J1859="KLS", I1859, IF(J1859="PCK", I1859*VLOOKUP(G1859,Sku_Consolidated!A2:U957,21, FALSE),I1859*VLOOKUP(G1859,Sku_Consolidated!A2:U957,21, FALSE)))</f>
      </c>
      <c r="M1859" s="8">
        <f>IF(J1859="PCS", I1859, 0)</f>
      </c>
      <c r="N1859" s="8" t="s">
        <v>39</v>
      </c>
      <c r="O1859" s="8">
        <f>N1859 * VLOOKUP(E1859&amp;VLOOKUP(G1859,Sku_Consolidated!A2:Q957,17,FALSE),Sku_CommRate!A2:E1002, 5, FALSE)</f>
      </c>
      <c r="P1859" s="8">
        <f>N1859 - O1859</f>
      </c>
      <c r="Q1859">
        <f>VLOOKUP(G1859,Sku_Consolidated!A2:G957,7, FALSE)</f>
      </c>
      <c r="R1859">
        <f>IF(IFERROR(VLOOKUP(E1859,Store_Showcase!B2:H144,7, FALSE), TRUE)=TRUE, IF(IFERROR(VLOOKUP(E1859,Store_SRP!B2:H110,7, FALSE), TRUE)=TRUE,VLOOKUP(E1859,Store_VAM!B2:H273,7, FALSE),VLOOKUP(E1859,Store_SRP!B2:H110,7, FALSE)), VLOOKUP(E1859,Store_Showcase!B2:H144,7, FALSE))</f>
      </c>
      <c r="S1859">
        <f>IF(IFERROR(VLOOKUP(E1859,Store_Showcase!B2:I144,8, FALSE), TRUE)=TRUE, IF(IFERROR(VLOOKUP(E1859,Store_SRP!B2:I110,8, FALSE), TRUE)=TRUE,VLOOKUP(E1859,Store_VAM!B2:I273,8, FALSE),VLOOKUP(E1859,Store_SRP!B2:I110,8, FALSE)), VLOOKUP(E1859,Store_Showcase!B2:I144,8, FALSE))</f>
      </c>
      <c r="T1859">
        <f>VLOOKUP(G1859,Sku_Consolidated!A2:R957,18,FALSE)</f>
      </c>
      <c r="U1859">
        <v>7766</v>
      </c>
      <c r="V1859">
        <f>IF(VLOOKUP(G1859,Sku_Consolidated!A2:S957,19,FALSE)="SHOWCASE", VLOOKUP(E1859,Store_Showcase!B2:L144,11, FALSE), IF(VLOOKUP(G1859,Sku_Consolidated!A2:S957,19,FALSE)="VAM",VLOOKUP(E1859,Store_VAM!B2:L273,11, FALSE),VLOOKUP(E1859,Store_SRP!B2:L110,11, FALSE)))</f>
      </c>
      <c r="W1859">
        <f>VLOOKUP(G1859,Sku_Consolidated!A2:W957,11,FALSE)</f>
      </c>
      <c r="X1859">
        <f>VLOOKUP(G1859,Sku_Consolidated!A2:H957,8,FALSE)</f>
      </c>
      <c r="Y1859">
        <f>VLOOKUP(G1859,Sku_Consolidated!A2:I957,9,FALSE)</f>
      </c>
      <c r="Z1859" t="s">
        <v>38</v>
      </c>
      <c r="AA1859">
        <f>VLOOKUP(G1859,Sku_Consolidated!A2:E957,5,FALSE)</f>
      </c>
      <c r="AB1859">
        <f>IF(VLOOKUP(G1859,Sku_Consolidated!A2:S957,19,FALSE)="SHOWCASE", VLOOKUP(E1859,Store_Showcase!B2:N144,13, FALSE), IF(VLOOKUP(G1859,Sku_Consolidated!A2:S957,19,FALSE)="VAM",VLOOKUP(E1859,Store_VAM!B2:N273,13, FALSE),VLOOKUP(E1859,Store_SRP!B2:N110,13, FALSE)))</f>
      </c>
      <c r="AC1859">
        <f>IF(IFERROR(AB1859,TRUE)=TRUE, "-","OK")</f>
      </c>
      <c r="AD1859" s="8" t="s">
        <v>39</v>
      </c>
      <c r="AE1859" s="8" t="s">
        <v>39</v>
      </c>
      <c r="AF1859">
        <f>IF(IFERROR(VLOOKUP(E1859,Store_Showcase!B2:H144,{5}, FALSE), TRUE)=TRUE, IF(IFERROR(VLOOKUP(E1859,Store_SRP!B2:H110,{5}, FALSE), TRUE)=TRUE,VLOOKUP(E1859,Store_VAM!B2:H273,{5}, FALSE),VLOOKUP(E1859,Store_SRP!B2:H110,{5}, FALSE)), VLOOKUP(E1859,Store_Showcase!B2:H144,{5}, FALSE))</f>
      </c>
      <c r="AG1859">
        <f>IF(IFERROR(VLOOKUP(E1859,Store_Showcase!B2:H144,{6}, FALSE), TRUE)=TRUE, IF(IFERROR(VLOOKUP(E1859,Store_SRP!B2:H110,{6}, FALSE), TRUE)=TRUE,VLOOKUP(E1859,Store_VAM!B2:H273,{6}, FALSE),VLOOKUP(E1859,Store_SRP!B2:H110,{6}, FALSE)), VLOOKUP(E1859,Store_Showcase!B2:H144,{6}, FALSE))</f>
      </c>
      <c r="AH1859">
        <f>VLOOKUP(G1859,Sku_Consolidated!A2:R957,18,FALSE)</f>
      </c>
      <c r="AI1859">
        <f>VLOOKUP(G1859,Sku_Consolidated!A2:S957,19,FALSE)</f>
      </c>
      <c r="AJ1859">
        <f>VLOOKUP(G1859,Sku_Consolidated!A2:T957,20,FALSE)</f>
      </c>
    </row>
    <row r="1860" spans="1:36" x14ac:dyDescent="0.25">
      <c r="A1860">
        <v>2024</v>
      </c>
      <c r="B1860" t="s">
        <v>31</v>
      </c>
      <c r="C1860" t="s">
        <v>32</v>
      </c>
      <c r="D1860" t="s">
        <v>33</v>
      </c>
      <c r="E1860">
        <v>705</v>
      </c>
      <c r="F1860">
        <f>IF(IFERROR(VLOOKUP(E1860,Store_Showcase!B2:H144,{2}, FALSE), TRUE)=TRUE, IF(IFERROR(VLOOKUP(E1860,Store_SRP!B2:H110,{2}, FALSE), TRUE)=TRUE,VLOOKUP(E1860,Store_VAM!B2:H273,{2}, FALSE),VLOOKUP(E1860,Store_SRP!B2:H110,{2}, FALSE)), VLOOKUP(E1860,Store_Showcase!B2:H144,{2}, FALSE))</f>
      </c>
      <c r="G1860">
        <v>655529</v>
      </c>
      <c r="H1860" t="s">
        <v>3335</v>
      </c>
      <c r="I1860" s="8" t="s">
        <v>39</v>
      </c>
      <c r="J1860" t="s">
        <v>36</v>
      </c>
      <c r="K1860" s="8">
        <f>IF(J1860="PCK", I1860, 0)</f>
      </c>
      <c r="L1860" s="8">
        <f>IF(J1860="KLS", I1860, IF(J1860="PCK", I1860*VLOOKUP(G1860,Sku_Consolidated!A2:U957,21, FALSE),I1860*VLOOKUP(G1860,Sku_Consolidated!A2:U957,21, FALSE)))</f>
      </c>
      <c r="M1860" s="8">
        <f>IF(J1860="PCS", I1860, 0)</f>
      </c>
      <c r="N1860" s="8" t="s">
        <v>39</v>
      </c>
      <c r="O1860" s="8">
        <f>N1860 * VLOOKUP(E1860&amp;VLOOKUP(G1860,Sku_Consolidated!A2:Q957,17,FALSE),Sku_CommRate!A2:E1002, 5, FALSE)</f>
      </c>
      <c r="P1860" s="8">
        <f>N1860 - O1860</f>
      </c>
      <c r="Q1860">
        <f>VLOOKUP(G1860,Sku_Consolidated!A2:G957,7, FALSE)</f>
      </c>
      <c r="R1860">
        <f>IF(IFERROR(VLOOKUP(E1860,Store_Showcase!B2:H144,7, FALSE), TRUE)=TRUE, IF(IFERROR(VLOOKUP(E1860,Store_SRP!B2:H110,7, FALSE), TRUE)=TRUE,VLOOKUP(E1860,Store_VAM!B2:H273,7, FALSE),VLOOKUP(E1860,Store_SRP!B2:H110,7, FALSE)), VLOOKUP(E1860,Store_Showcase!B2:H144,7, FALSE))</f>
      </c>
      <c r="S1860">
        <f>IF(IFERROR(VLOOKUP(E1860,Store_Showcase!B2:I144,8, FALSE), TRUE)=TRUE, IF(IFERROR(VLOOKUP(E1860,Store_SRP!B2:I110,8, FALSE), TRUE)=TRUE,VLOOKUP(E1860,Store_VAM!B2:I273,8, FALSE),VLOOKUP(E1860,Store_SRP!B2:I110,8, FALSE)), VLOOKUP(E1860,Store_Showcase!B2:I144,8, FALSE))</f>
      </c>
      <c r="T1860">
        <f>VLOOKUP(G1860,Sku_Consolidated!A2:R957,18,FALSE)</f>
      </c>
      <c r="U1860">
        <v>6350</v>
      </c>
      <c r="V1860">
        <f>IF(VLOOKUP(G1860,Sku_Consolidated!A2:S957,19,FALSE)="SHOWCASE", VLOOKUP(E1860,Store_Showcase!B2:L144,11, FALSE), IF(VLOOKUP(G1860,Sku_Consolidated!A2:S957,19,FALSE)="VAM",VLOOKUP(E1860,Store_VAM!B2:L273,11, FALSE),VLOOKUP(E1860,Store_SRP!B2:L110,11, FALSE)))</f>
      </c>
      <c r="W1860">
        <f>VLOOKUP(G1860,Sku_Consolidated!A2:W957,11,FALSE)</f>
      </c>
      <c r="X1860">
        <f>VLOOKUP(G1860,Sku_Consolidated!A2:H957,8,FALSE)</f>
      </c>
      <c r="Y1860">
        <f>VLOOKUP(G1860,Sku_Consolidated!A2:I957,9,FALSE)</f>
      </c>
      <c r="Z1860" t="s">
        <v>38</v>
      </c>
      <c r="AA1860">
        <f>VLOOKUP(G1860,Sku_Consolidated!A2:E957,5,FALSE)</f>
      </c>
      <c r="AB1860">
        <f>IF(VLOOKUP(G1860,Sku_Consolidated!A2:S957,19,FALSE)="SHOWCASE", VLOOKUP(E1860,Store_Showcase!B2:N144,13, FALSE), IF(VLOOKUP(G1860,Sku_Consolidated!A2:S957,19,FALSE)="VAM",VLOOKUP(E1860,Store_VAM!B2:N273,13, FALSE),VLOOKUP(E1860,Store_SRP!B2:N110,13, FALSE)))</f>
      </c>
      <c r="AC1860">
        <f>IF(IFERROR(AB1860,TRUE)=TRUE, "-","OK")</f>
      </c>
      <c r="AD1860" s="8" t="s">
        <v>39</v>
      </c>
      <c r="AE1860" s="8" t="s">
        <v>39</v>
      </c>
      <c r="AF1860">
        <f>IF(IFERROR(VLOOKUP(E1860,Store_Showcase!B2:H144,{5}, FALSE), TRUE)=TRUE, IF(IFERROR(VLOOKUP(E1860,Store_SRP!B2:H110,{5}, FALSE), TRUE)=TRUE,VLOOKUP(E1860,Store_VAM!B2:H273,{5}, FALSE),VLOOKUP(E1860,Store_SRP!B2:H110,{5}, FALSE)), VLOOKUP(E1860,Store_Showcase!B2:H144,{5}, FALSE))</f>
      </c>
      <c r="AG1860">
        <f>IF(IFERROR(VLOOKUP(E1860,Store_Showcase!B2:H144,{6}, FALSE), TRUE)=TRUE, IF(IFERROR(VLOOKUP(E1860,Store_SRP!B2:H110,{6}, FALSE), TRUE)=TRUE,VLOOKUP(E1860,Store_VAM!B2:H273,{6}, FALSE),VLOOKUP(E1860,Store_SRP!B2:H110,{6}, FALSE)), VLOOKUP(E1860,Store_Showcase!B2:H144,{6}, FALSE))</f>
      </c>
      <c r="AH1860">
        <f>VLOOKUP(G1860,Sku_Consolidated!A2:R957,18,FALSE)</f>
      </c>
      <c r="AI1860">
        <f>VLOOKUP(G1860,Sku_Consolidated!A2:S957,19,FALSE)</f>
      </c>
      <c r="AJ1860">
        <f>VLOOKUP(G1860,Sku_Consolidated!A2:T957,20,FALSE)</f>
      </c>
    </row>
    <row r="1861" spans="1:36" x14ac:dyDescent="0.25">
      <c r="A1861">
        <v>2024</v>
      </c>
      <c r="B1861" t="s">
        <v>31</v>
      </c>
      <c r="C1861" t="s">
        <v>32</v>
      </c>
      <c r="D1861" t="s">
        <v>33</v>
      </c>
      <c r="E1861">
        <v>221</v>
      </c>
      <c r="F1861">
        <f>IF(IFERROR(VLOOKUP(E1861,Store_Showcase!B2:H144,{2}, FALSE), TRUE)=TRUE, IF(IFERROR(VLOOKUP(E1861,Store_SRP!B2:H110,{2}, FALSE), TRUE)=TRUE,VLOOKUP(E1861,Store_VAM!B2:H273,{2}, FALSE),VLOOKUP(E1861,Store_SRP!B2:H110,{2}, FALSE)), VLOOKUP(E1861,Store_Showcase!B2:H144,{2}, FALSE))</f>
      </c>
      <c r="G1861">
        <v>687767</v>
      </c>
      <c r="H1861" t="s">
        <v>1118</v>
      </c>
      <c r="I1861" s="8" t="s">
        <v>39</v>
      </c>
      <c r="J1861" t="s">
        <v>493</v>
      </c>
      <c r="K1861" s="8">
        <f>IF(J1861="PCK", I1861, 0)</f>
      </c>
      <c r="L1861" s="8">
        <f>IF(J1861="KLS", I1861, IF(J1861="PCK", I1861*VLOOKUP(G1861,Sku_Consolidated!A2:U957,21, FALSE),I1861*VLOOKUP(G1861,Sku_Consolidated!A2:U957,21, FALSE)))</f>
      </c>
      <c r="M1861" s="8">
        <f>IF(J1861="PCS", I1861, 0)</f>
      </c>
      <c r="N1861" s="8" t="s">
        <v>39</v>
      </c>
      <c r="O1861" s="8">
        <f>N1861 * VLOOKUP(E1861&amp;VLOOKUP(G1861,Sku_Consolidated!A2:Q957,17,FALSE),Sku_CommRate!A2:E1002, 5, FALSE)</f>
      </c>
      <c r="P1861" s="8">
        <f>N1861 - O1861</f>
      </c>
      <c r="Q1861">
        <f>VLOOKUP(G1861,Sku_Consolidated!A2:G957,7, FALSE)</f>
      </c>
      <c r="R1861">
        <f>IF(IFERROR(VLOOKUP(E1861,Store_Showcase!B2:H144,7, FALSE), TRUE)=TRUE, IF(IFERROR(VLOOKUP(E1861,Store_SRP!B2:H110,7, FALSE), TRUE)=TRUE,VLOOKUP(E1861,Store_VAM!B2:H273,7, FALSE),VLOOKUP(E1861,Store_SRP!B2:H110,7, FALSE)), VLOOKUP(E1861,Store_Showcase!B2:H144,7, FALSE))</f>
      </c>
      <c r="S1861">
        <f>IF(IFERROR(VLOOKUP(E1861,Store_Showcase!B2:I144,8, FALSE), TRUE)=TRUE, IF(IFERROR(VLOOKUP(E1861,Store_SRP!B2:I110,8, FALSE), TRUE)=TRUE,VLOOKUP(E1861,Store_VAM!B2:I273,8, FALSE),VLOOKUP(E1861,Store_SRP!B2:I110,8, FALSE)), VLOOKUP(E1861,Store_Showcase!B2:I144,8, FALSE))</f>
      </c>
      <c r="T1861">
        <f>VLOOKUP(G1861,Sku_Consolidated!A2:R957,18,FALSE)</f>
      </c>
      <c r="U1861">
        <v>4806532531557</v>
      </c>
      <c r="V1861">
        <f>IF(VLOOKUP(G1861,Sku_Consolidated!A2:S957,19,FALSE)="SHOWCASE", VLOOKUP(E1861,Store_Showcase!B2:L144,11, FALSE), IF(VLOOKUP(G1861,Sku_Consolidated!A2:S957,19,FALSE)="VAM",VLOOKUP(E1861,Store_VAM!B2:L273,11, FALSE),VLOOKUP(E1861,Store_SRP!B2:L110,11, FALSE)))</f>
      </c>
      <c r="W1861">
        <f>VLOOKUP(G1861,Sku_Consolidated!A2:W957,11,FALSE)</f>
      </c>
      <c r="X1861">
        <f>VLOOKUP(G1861,Sku_Consolidated!A2:H957,8,FALSE)</f>
      </c>
      <c r="Y1861">
        <f>VLOOKUP(G1861,Sku_Consolidated!A2:I957,9,FALSE)</f>
      </c>
      <c r="Z1861" t="s">
        <v>38</v>
      </c>
      <c r="AA1861">
        <f>VLOOKUP(G1861,Sku_Consolidated!A2:E957,5,FALSE)</f>
      </c>
      <c r="AB1861">
        <f>IF(VLOOKUP(G1861,Sku_Consolidated!A2:S957,19,FALSE)="SHOWCASE", VLOOKUP(E1861,Store_Showcase!B2:N144,13, FALSE), IF(VLOOKUP(G1861,Sku_Consolidated!A2:S957,19,FALSE)="VAM",VLOOKUP(E1861,Store_VAM!B2:N273,13, FALSE),VLOOKUP(E1861,Store_SRP!B2:N110,13, FALSE)))</f>
      </c>
      <c r="AC1861">
        <f>IF(IFERROR(AB1861,TRUE)=TRUE, "-","OK")</f>
      </c>
      <c r="AD1861" s="8" t="s">
        <v>39</v>
      </c>
      <c r="AE1861" s="8" t="s">
        <v>39</v>
      </c>
      <c r="AF1861">
        <f>IF(IFERROR(VLOOKUP(E1861,Store_Showcase!B2:H144,{5}, FALSE), TRUE)=TRUE, IF(IFERROR(VLOOKUP(E1861,Store_SRP!B2:H110,{5}, FALSE), TRUE)=TRUE,VLOOKUP(E1861,Store_VAM!B2:H273,{5}, FALSE),VLOOKUP(E1861,Store_SRP!B2:H110,{5}, FALSE)), VLOOKUP(E1861,Store_Showcase!B2:H144,{5}, FALSE))</f>
      </c>
      <c r="AG1861">
        <f>IF(IFERROR(VLOOKUP(E1861,Store_Showcase!B2:H144,{6}, FALSE), TRUE)=TRUE, IF(IFERROR(VLOOKUP(E1861,Store_SRP!B2:H110,{6}, FALSE), TRUE)=TRUE,VLOOKUP(E1861,Store_VAM!B2:H273,{6}, FALSE),VLOOKUP(E1861,Store_SRP!B2:H110,{6}, FALSE)), VLOOKUP(E1861,Store_Showcase!B2:H144,{6}, FALSE))</f>
      </c>
      <c r="AH1861">
        <f>VLOOKUP(G1861,Sku_Consolidated!A2:R957,18,FALSE)</f>
      </c>
      <c r="AI1861">
        <f>VLOOKUP(G1861,Sku_Consolidated!A2:S957,19,FALSE)</f>
      </c>
      <c r="AJ1861">
        <f>VLOOKUP(G1861,Sku_Consolidated!A2:T957,20,FALSE)</f>
      </c>
    </row>
    <row r="1862" spans="1:36" x14ac:dyDescent="0.25">
      <c r="A1862">
        <v>2024</v>
      </c>
      <c r="B1862" t="s">
        <v>31</v>
      </c>
      <c r="C1862" t="s">
        <v>32</v>
      </c>
      <c r="D1862" t="s">
        <v>33</v>
      </c>
      <c r="E1862">
        <v>806</v>
      </c>
      <c r="F1862">
        <f>IF(IFERROR(VLOOKUP(E1862,Store_Showcase!B2:H144,{2}, FALSE), TRUE)=TRUE, IF(IFERROR(VLOOKUP(E1862,Store_SRP!B2:H110,{2}, FALSE), TRUE)=TRUE,VLOOKUP(E1862,Store_VAM!B2:H273,{2}, FALSE),VLOOKUP(E1862,Store_SRP!B2:H110,{2}, FALSE)), VLOOKUP(E1862,Store_Showcase!B2:H144,{2}, FALSE))</f>
      </c>
      <c r="G1862">
        <v>687771</v>
      </c>
      <c r="H1862" t="s">
        <v>1194</v>
      </c>
      <c r="I1862" s="8" t="s">
        <v>39</v>
      </c>
      <c r="J1862" t="s">
        <v>493</v>
      </c>
      <c r="K1862" s="8">
        <f>IF(J1862="PCK", I1862, 0)</f>
      </c>
      <c r="L1862" s="8">
        <f>IF(J1862="KLS", I1862, IF(J1862="PCK", I1862*VLOOKUP(G1862,Sku_Consolidated!A2:U957,21, FALSE),I1862*VLOOKUP(G1862,Sku_Consolidated!A2:U957,21, FALSE)))</f>
      </c>
      <c r="M1862" s="8">
        <f>IF(J1862="PCS", I1862, 0)</f>
      </c>
      <c r="N1862" s="8" t="s">
        <v>39</v>
      </c>
      <c r="O1862" s="8">
        <f>N1862 * VLOOKUP(E1862&amp;VLOOKUP(G1862,Sku_Consolidated!A2:Q957,17,FALSE),Sku_CommRate!A2:E1002, 5, FALSE)</f>
      </c>
      <c r="P1862" s="8">
        <f>N1862 - O1862</f>
      </c>
      <c r="Q1862">
        <f>VLOOKUP(G1862,Sku_Consolidated!A2:G957,7, FALSE)</f>
      </c>
      <c r="R1862">
        <f>IF(IFERROR(VLOOKUP(E1862,Store_Showcase!B2:H144,7, FALSE), TRUE)=TRUE, IF(IFERROR(VLOOKUP(E1862,Store_SRP!B2:H110,7, FALSE), TRUE)=TRUE,VLOOKUP(E1862,Store_VAM!B2:H273,7, FALSE),VLOOKUP(E1862,Store_SRP!B2:H110,7, FALSE)), VLOOKUP(E1862,Store_Showcase!B2:H144,7, FALSE))</f>
      </c>
      <c r="S1862">
        <f>IF(IFERROR(VLOOKUP(E1862,Store_Showcase!B2:I144,8, FALSE), TRUE)=TRUE, IF(IFERROR(VLOOKUP(E1862,Store_SRP!B2:I110,8, FALSE), TRUE)=TRUE,VLOOKUP(E1862,Store_VAM!B2:I273,8, FALSE),VLOOKUP(E1862,Store_SRP!B2:I110,8, FALSE)), VLOOKUP(E1862,Store_Showcase!B2:I144,8, FALSE))</f>
      </c>
      <c r="T1862">
        <f>VLOOKUP(G1862,Sku_Consolidated!A2:R957,18,FALSE)</f>
      </c>
      <c r="U1862">
        <v>4806532531533</v>
      </c>
      <c r="V1862">
        <f>IF(VLOOKUP(G1862,Sku_Consolidated!A2:S957,19,FALSE)="SHOWCASE", VLOOKUP(E1862,Store_Showcase!B2:L144,11, FALSE), IF(VLOOKUP(G1862,Sku_Consolidated!A2:S957,19,FALSE)="VAM",VLOOKUP(E1862,Store_VAM!B2:L273,11, FALSE),VLOOKUP(E1862,Store_SRP!B2:L110,11, FALSE)))</f>
      </c>
      <c r="W1862">
        <f>VLOOKUP(G1862,Sku_Consolidated!A2:W957,11,FALSE)</f>
      </c>
      <c r="X1862">
        <f>VLOOKUP(G1862,Sku_Consolidated!A2:H957,8,FALSE)</f>
      </c>
      <c r="Y1862">
        <f>VLOOKUP(G1862,Sku_Consolidated!A2:I957,9,FALSE)</f>
      </c>
      <c r="Z1862" t="s">
        <v>38</v>
      </c>
      <c r="AA1862">
        <f>VLOOKUP(G1862,Sku_Consolidated!A2:E957,5,FALSE)</f>
      </c>
      <c r="AB1862">
        <f>IF(VLOOKUP(G1862,Sku_Consolidated!A2:S957,19,FALSE)="SHOWCASE", VLOOKUP(E1862,Store_Showcase!B2:N144,13, FALSE), IF(VLOOKUP(G1862,Sku_Consolidated!A2:S957,19,FALSE)="VAM",VLOOKUP(E1862,Store_VAM!B2:N273,13, FALSE),VLOOKUP(E1862,Store_SRP!B2:N110,13, FALSE)))</f>
      </c>
      <c r="AC1862">
        <f>IF(IFERROR(AB1862,TRUE)=TRUE, "-","OK")</f>
      </c>
      <c r="AD1862" s="8" t="s">
        <v>39</v>
      </c>
      <c r="AE1862" s="8" t="s">
        <v>39</v>
      </c>
      <c r="AF1862">
        <f>IF(IFERROR(VLOOKUP(E1862,Store_Showcase!B2:H144,{5}, FALSE), TRUE)=TRUE, IF(IFERROR(VLOOKUP(E1862,Store_SRP!B2:H110,{5}, FALSE), TRUE)=TRUE,VLOOKUP(E1862,Store_VAM!B2:H273,{5}, FALSE),VLOOKUP(E1862,Store_SRP!B2:H110,{5}, FALSE)), VLOOKUP(E1862,Store_Showcase!B2:H144,{5}, FALSE))</f>
      </c>
      <c r="AG1862">
        <f>IF(IFERROR(VLOOKUP(E1862,Store_Showcase!B2:H144,{6}, FALSE), TRUE)=TRUE, IF(IFERROR(VLOOKUP(E1862,Store_SRP!B2:H110,{6}, FALSE), TRUE)=TRUE,VLOOKUP(E1862,Store_VAM!B2:H273,{6}, FALSE),VLOOKUP(E1862,Store_SRP!B2:H110,{6}, FALSE)), VLOOKUP(E1862,Store_Showcase!B2:H144,{6}, FALSE))</f>
      </c>
      <c r="AH1862">
        <f>VLOOKUP(G1862,Sku_Consolidated!A2:R957,18,FALSE)</f>
      </c>
      <c r="AI1862">
        <f>VLOOKUP(G1862,Sku_Consolidated!A2:S957,19,FALSE)</f>
      </c>
      <c r="AJ1862">
        <f>VLOOKUP(G1862,Sku_Consolidated!A2:T957,20,FALSE)</f>
      </c>
    </row>
    <row r="1863" spans="1:36" x14ac:dyDescent="0.25">
      <c r="A1863">
        <v>2024</v>
      </c>
      <c r="B1863" t="s">
        <v>31</v>
      </c>
      <c r="C1863" t="s">
        <v>32</v>
      </c>
      <c r="D1863" t="s">
        <v>33</v>
      </c>
      <c r="E1863">
        <v>739</v>
      </c>
      <c r="F1863">
        <f>IF(IFERROR(VLOOKUP(E1863,Store_Showcase!B2:H144,{2}, FALSE), TRUE)=TRUE, IF(IFERROR(VLOOKUP(E1863,Store_SRP!B2:H110,{2}, FALSE), TRUE)=TRUE,VLOOKUP(E1863,Store_VAM!B2:H273,{2}, FALSE),VLOOKUP(E1863,Store_SRP!B2:H110,{2}, FALSE)), VLOOKUP(E1863,Store_Showcase!B2:H144,{2}, FALSE))</f>
      </c>
      <c r="G1863">
        <v>666982</v>
      </c>
      <c r="H1863" t="s">
        <v>1363</v>
      </c>
      <c r="I1863" s="8" t="s">
        <v>39</v>
      </c>
      <c r="J1863" t="s">
        <v>493</v>
      </c>
      <c r="K1863" s="8">
        <f>IF(J1863="PCK", I1863, 0)</f>
      </c>
      <c r="L1863" s="8">
        <f>IF(J1863="KLS", I1863, IF(J1863="PCK", I1863*VLOOKUP(G1863,Sku_Consolidated!A2:U957,21, FALSE),I1863*VLOOKUP(G1863,Sku_Consolidated!A2:U957,21, FALSE)))</f>
      </c>
      <c r="M1863" s="8">
        <f>IF(J1863="PCS", I1863, 0)</f>
      </c>
      <c r="N1863" s="8" t="s">
        <v>39</v>
      </c>
      <c r="O1863" s="8">
        <f>N1863 * VLOOKUP(E1863&amp;VLOOKUP(G1863,Sku_Consolidated!A2:Q957,17,FALSE),Sku_CommRate!A2:E1002, 5, FALSE)</f>
      </c>
      <c r="P1863" s="8">
        <f>N1863 - O1863</f>
      </c>
      <c r="Q1863">
        <f>VLOOKUP(G1863,Sku_Consolidated!A2:G957,7, FALSE)</f>
      </c>
      <c r="R1863">
        <f>IF(IFERROR(VLOOKUP(E1863,Store_Showcase!B2:H144,7, FALSE), TRUE)=TRUE, IF(IFERROR(VLOOKUP(E1863,Store_SRP!B2:H110,7, FALSE), TRUE)=TRUE,VLOOKUP(E1863,Store_VAM!B2:H273,7, FALSE),VLOOKUP(E1863,Store_SRP!B2:H110,7, FALSE)), VLOOKUP(E1863,Store_Showcase!B2:H144,7, FALSE))</f>
      </c>
      <c r="S1863">
        <f>IF(IFERROR(VLOOKUP(E1863,Store_Showcase!B2:I144,8, FALSE), TRUE)=TRUE, IF(IFERROR(VLOOKUP(E1863,Store_SRP!B2:I110,8, FALSE), TRUE)=TRUE,VLOOKUP(E1863,Store_VAM!B2:I273,8, FALSE),VLOOKUP(E1863,Store_SRP!B2:I110,8, FALSE)), VLOOKUP(E1863,Store_Showcase!B2:I144,8, FALSE))</f>
      </c>
      <c r="T1863">
        <f>VLOOKUP(G1863,Sku_Consolidated!A2:R957,18,FALSE)</f>
      </c>
      <c r="U1863">
        <v>4806532531663</v>
      </c>
      <c r="V1863">
        <f>IF(VLOOKUP(G1863,Sku_Consolidated!A2:S957,19,FALSE)="SHOWCASE", VLOOKUP(E1863,Store_Showcase!B2:L144,11, FALSE), IF(VLOOKUP(G1863,Sku_Consolidated!A2:S957,19,FALSE)="VAM",VLOOKUP(E1863,Store_VAM!B2:L273,11, FALSE),VLOOKUP(E1863,Store_SRP!B2:L110,11, FALSE)))</f>
      </c>
      <c r="W1863">
        <f>VLOOKUP(G1863,Sku_Consolidated!A2:W957,11,FALSE)</f>
      </c>
      <c r="X1863">
        <f>VLOOKUP(G1863,Sku_Consolidated!A2:H957,8,FALSE)</f>
      </c>
      <c r="Y1863">
        <f>VLOOKUP(G1863,Sku_Consolidated!A2:I957,9,FALSE)</f>
      </c>
      <c r="Z1863" t="s">
        <v>38</v>
      </c>
      <c r="AA1863">
        <f>VLOOKUP(G1863,Sku_Consolidated!A2:E957,5,FALSE)</f>
      </c>
      <c r="AB1863">
        <f>IF(VLOOKUP(G1863,Sku_Consolidated!A2:S957,19,FALSE)="SHOWCASE", VLOOKUP(E1863,Store_Showcase!B2:N144,13, FALSE), IF(VLOOKUP(G1863,Sku_Consolidated!A2:S957,19,FALSE)="VAM",VLOOKUP(E1863,Store_VAM!B2:N273,13, FALSE),VLOOKUP(E1863,Store_SRP!B2:N110,13, FALSE)))</f>
      </c>
      <c r="AC1863">
        <f>IF(IFERROR(AB1863,TRUE)=TRUE, "-","OK")</f>
      </c>
      <c r="AD1863" s="8" t="s">
        <v>39</v>
      </c>
      <c r="AE1863" s="8" t="s">
        <v>39</v>
      </c>
      <c r="AF1863">
        <f>IF(IFERROR(VLOOKUP(E1863,Store_Showcase!B2:H144,{5}, FALSE), TRUE)=TRUE, IF(IFERROR(VLOOKUP(E1863,Store_SRP!B2:H110,{5}, FALSE), TRUE)=TRUE,VLOOKUP(E1863,Store_VAM!B2:H273,{5}, FALSE),VLOOKUP(E1863,Store_SRP!B2:H110,{5}, FALSE)), VLOOKUP(E1863,Store_Showcase!B2:H144,{5}, FALSE))</f>
      </c>
      <c r="AG1863">
        <f>IF(IFERROR(VLOOKUP(E1863,Store_Showcase!B2:H144,{6}, FALSE), TRUE)=TRUE, IF(IFERROR(VLOOKUP(E1863,Store_SRP!B2:H110,{6}, FALSE), TRUE)=TRUE,VLOOKUP(E1863,Store_VAM!B2:H273,{6}, FALSE),VLOOKUP(E1863,Store_SRP!B2:H110,{6}, FALSE)), VLOOKUP(E1863,Store_Showcase!B2:H144,{6}, FALSE))</f>
      </c>
      <c r="AH1863">
        <f>VLOOKUP(G1863,Sku_Consolidated!A2:R957,18,FALSE)</f>
      </c>
      <c r="AI1863">
        <f>VLOOKUP(G1863,Sku_Consolidated!A2:S957,19,FALSE)</f>
      </c>
      <c r="AJ1863">
        <f>VLOOKUP(G1863,Sku_Consolidated!A2:T957,20,FALSE)</f>
      </c>
    </row>
    <row r="1864" spans="1:36" x14ac:dyDescent="0.25">
      <c r="A1864">
        <v>2024</v>
      </c>
      <c r="B1864" t="s">
        <v>31</v>
      </c>
      <c r="C1864" t="s">
        <v>32</v>
      </c>
      <c r="D1864" t="s">
        <v>33</v>
      </c>
      <c r="E1864">
        <v>741</v>
      </c>
      <c r="F1864">
        <f>IF(IFERROR(VLOOKUP(E1864,Store_Showcase!B2:H144,{2}, FALSE), TRUE)=TRUE, IF(IFERROR(VLOOKUP(E1864,Store_SRP!B2:H110,{2}, FALSE), TRUE)=TRUE,VLOOKUP(E1864,Store_VAM!B2:H273,{2}, FALSE),VLOOKUP(E1864,Store_SRP!B2:H110,{2}, FALSE)), VLOOKUP(E1864,Store_Showcase!B2:H144,{2}, FALSE))</f>
      </c>
      <c r="G1864">
        <v>666982</v>
      </c>
      <c r="H1864" t="s">
        <v>1363</v>
      </c>
      <c r="I1864" s="8" t="s">
        <v>39</v>
      </c>
      <c r="J1864" t="s">
        <v>493</v>
      </c>
      <c r="K1864" s="8">
        <f>IF(J1864="PCK", I1864, 0)</f>
      </c>
      <c r="L1864" s="8">
        <f>IF(J1864="KLS", I1864, IF(J1864="PCK", I1864*VLOOKUP(G1864,Sku_Consolidated!A2:U957,21, FALSE),I1864*VLOOKUP(G1864,Sku_Consolidated!A2:U957,21, FALSE)))</f>
      </c>
      <c r="M1864" s="8">
        <f>IF(J1864="PCS", I1864, 0)</f>
      </c>
      <c r="N1864" s="8" t="s">
        <v>39</v>
      </c>
      <c r="O1864" s="8">
        <f>N1864 * VLOOKUP(E1864&amp;VLOOKUP(G1864,Sku_Consolidated!A2:Q957,17,FALSE),Sku_CommRate!A2:E1002, 5, FALSE)</f>
      </c>
      <c r="P1864" s="8">
        <f>N1864 - O1864</f>
      </c>
      <c r="Q1864">
        <f>VLOOKUP(G1864,Sku_Consolidated!A2:G957,7, FALSE)</f>
      </c>
      <c r="R1864">
        <f>IF(IFERROR(VLOOKUP(E1864,Store_Showcase!B2:H144,7, FALSE), TRUE)=TRUE, IF(IFERROR(VLOOKUP(E1864,Store_SRP!B2:H110,7, FALSE), TRUE)=TRUE,VLOOKUP(E1864,Store_VAM!B2:H273,7, FALSE),VLOOKUP(E1864,Store_SRP!B2:H110,7, FALSE)), VLOOKUP(E1864,Store_Showcase!B2:H144,7, FALSE))</f>
      </c>
      <c r="S1864">
        <f>IF(IFERROR(VLOOKUP(E1864,Store_Showcase!B2:I144,8, FALSE), TRUE)=TRUE, IF(IFERROR(VLOOKUP(E1864,Store_SRP!B2:I110,8, FALSE), TRUE)=TRUE,VLOOKUP(E1864,Store_VAM!B2:I273,8, FALSE),VLOOKUP(E1864,Store_SRP!B2:I110,8, FALSE)), VLOOKUP(E1864,Store_Showcase!B2:I144,8, FALSE))</f>
      </c>
      <c r="T1864">
        <f>VLOOKUP(G1864,Sku_Consolidated!A2:R957,18,FALSE)</f>
      </c>
      <c r="U1864">
        <v>4806532531663</v>
      </c>
      <c r="V1864">
        <f>IF(VLOOKUP(G1864,Sku_Consolidated!A2:S957,19,FALSE)="SHOWCASE", VLOOKUP(E1864,Store_Showcase!B2:L144,11, FALSE), IF(VLOOKUP(G1864,Sku_Consolidated!A2:S957,19,FALSE)="VAM",VLOOKUP(E1864,Store_VAM!B2:L273,11, FALSE),VLOOKUP(E1864,Store_SRP!B2:L110,11, FALSE)))</f>
      </c>
      <c r="W1864">
        <f>VLOOKUP(G1864,Sku_Consolidated!A2:W957,11,FALSE)</f>
      </c>
      <c r="X1864">
        <f>VLOOKUP(G1864,Sku_Consolidated!A2:H957,8,FALSE)</f>
      </c>
      <c r="Y1864">
        <f>VLOOKUP(G1864,Sku_Consolidated!A2:I957,9,FALSE)</f>
      </c>
      <c r="Z1864" t="s">
        <v>38</v>
      </c>
      <c r="AA1864">
        <f>VLOOKUP(G1864,Sku_Consolidated!A2:E957,5,FALSE)</f>
      </c>
      <c r="AB1864">
        <f>IF(VLOOKUP(G1864,Sku_Consolidated!A2:S957,19,FALSE)="SHOWCASE", VLOOKUP(E1864,Store_Showcase!B2:N144,13, FALSE), IF(VLOOKUP(G1864,Sku_Consolidated!A2:S957,19,FALSE)="VAM",VLOOKUP(E1864,Store_VAM!B2:N273,13, FALSE),VLOOKUP(E1864,Store_SRP!B2:N110,13, FALSE)))</f>
      </c>
      <c r="AC1864">
        <f>IF(IFERROR(AB1864,TRUE)=TRUE, "-","OK")</f>
      </c>
      <c r="AD1864" s="8" t="s">
        <v>39</v>
      </c>
      <c r="AE1864" s="8" t="s">
        <v>39</v>
      </c>
      <c r="AF1864">
        <f>IF(IFERROR(VLOOKUP(E1864,Store_Showcase!B2:H144,{5}, FALSE), TRUE)=TRUE, IF(IFERROR(VLOOKUP(E1864,Store_SRP!B2:H110,{5}, FALSE), TRUE)=TRUE,VLOOKUP(E1864,Store_VAM!B2:H273,{5}, FALSE),VLOOKUP(E1864,Store_SRP!B2:H110,{5}, FALSE)), VLOOKUP(E1864,Store_Showcase!B2:H144,{5}, FALSE))</f>
      </c>
      <c r="AG1864">
        <f>IF(IFERROR(VLOOKUP(E1864,Store_Showcase!B2:H144,{6}, FALSE), TRUE)=TRUE, IF(IFERROR(VLOOKUP(E1864,Store_SRP!B2:H110,{6}, FALSE), TRUE)=TRUE,VLOOKUP(E1864,Store_VAM!B2:H273,{6}, FALSE),VLOOKUP(E1864,Store_SRP!B2:H110,{6}, FALSE)), VLOOKUP(E1864,Store_Showcase!B2:H144,{6}, FALSE))</f>
      </c>
      <c r="AH1864">
        <f>VLOOKUP(G1864,Sku_Consolidated!A2:R957,18,FALSE)</f>
      </c>
      <c r="AI1864">
        <f>VLOOKUP(G1864,Sku_Consolidated!A2:S957,19,FALSE)</f>
      </c>
      <c r="AJ1864">
        <f>VLOOKUP(G1864,Sku_Consolidated!A2:T957,20,FALSE)</f>
      </c>
    </row>
    <row r="1865" spans="1:36" x14ac:dyDescent="0.25">
      <c r="A1865">
        <v>2024</v>
      </c>
      <c r="B1865" t="s">
        <v>31</v>
      </c>
      <c r="C1865" t="s">
        <v>32</v>
      </c>
      <c r="D1865" t="s">
        <v>33</v>
      </c>
      <c r="E1865">
        <v>805</v>
      </c>
      <c r="F1865">
        <f>IF(IFERROR(VLOOKUP(E1865,Store_Showcase!B2:H144,{2}, FALSE), TRUE)=TRUE, IF(IFERROR(VLOOKUP(E1865,Store_SRP!B2:H110,{2}, FALSE), TRUE)=TRUE,VLOOKUP(E1865,Store_VAM!B2:H273,{2}, FALSE),VLOOKUP(E1865,Store_SRP!B2:H110,{2}, FALSE)), VLOOKUP(E1865,Store_Showcase!B2:H144,{2}, FALSE))</f>
      </c>
      <c r="G1865">
        <v>687770</v>
      </c>
      <c r="H1865" t="s">
        <v>1487</v>
      </c>
      <c r="I1865" s="8" t="s">
        <v>39</v>
      </c>
      <c r="J1865" t="s">
        <v>493</v>
      </c>
      <c r="K1865" s="8">
        <f>IF(J1865="PCK", I1865, 0)</f>
      </c>
      <c r="L1865" s="8">
        <f>IF(J1865="KLS", I1865, IF(J1865="PCK", I1865*VLOOKUP(G1865,Sku_Consolidated!A2:U957,21, FALSE),I1865*VLOOKUP(G1865,Sku_Consolidated!A2:U957,21, FALSE)))</f>
      </c>
      <c r="M1865" s="8">
        <f>IF(J1865="PCS", I1865, 0)</f>
      </c>
      <c r="N1865" s="8" t="s">
        <v>39</v>
      </c>
      <c r="O1865" s="8">
        <f>N1865 * VLOOKUP(E1865&amp;VLOOKUP(G1865,Sku_Consolidated!A2:Q957,17,FALSE),Sku_CommRate!A2:E1002, 5, FALSE)</f>
      </c>
      <c r="P1865" s="8">
        <f>N1865 - O1865</f>
      </c>
      <c r="Q1865">
        <f>VLOOKUP(G1865,Sku_Consolidated!A2:G957,7, FALSE)</f>
      </c>
      <c r="R1865">
        <f>IF(IFERROR(VLOOKUP(E1865,Store_Showcase!B2:H144,7, FALSE), TRUE)=TRUE, IF(IFERROR(VLOOKUP(E1865,Store_SRP!B2:H110,7, FALSE), TRUE)=TRUE,VLOOKUP(E1865,Store_VAM!B2:H273,7, FALSE),VLOOKUP(E1865,Store_SRP!B2:H110,7, FALSE)), VLOOKUP(E1865,Store_Showcase!B2:H144,7, FALSE))</f>
      </c>
      <c r="S1865">
        <f>IF(IFERROR(VLOOKUP(E1865,Store_Showcase!B2:I144,8, FALSE), TRUE)=TRUE, IF(IFERROR(VLOOKUP(E1865,Store_SRP!B2:I110,8, FALSE), TRUE)=TRUE,VLOOKUP(E1865,Store_VAM!B2:I273,8, FALSE),VLOOKUP(E1865,Store_SRP!B2:I110,8, FALSE)), VLOOKUP(E1865,Store_Showcase!B2:I144,8, FALSE))</f>
      </c>
      <c r="T1865">
        <f>VLOOKUP(G1865,Sku_Consolidated!A2:R957,18,FALSE)</f>
      </c>
      <c r="U1865">
        <v>4806532531526</v>
      </c>
      <c r="V1865">
        <f>IF(VLOOKUP(G1865,Sku_Consolidated!A2:S957,19,FALSE)="SHOWCASE", VLOOKUP(E1865,Store_Showcase!B2:L144,11, FALSE), IF(VLOOKUP(G1865,Sku_Consolidated!A2:S957,19,FALSE)="VAM",VLOOKUP(E1865,Store_VAM!B2:L273,11, FALSE),VLOOKUP(E1865,Store_SRP!B2:L110,11, FALSE)))</f>
      </c>
      <c r="W1865">
        <f>VLOOKUP(G1865,Sku_Consolidated!A2:W957,11,FALSE)</f>
      </c>
      <c r="X1865">
        <f>VLOOKUP(G1865,Sku_Consolidated!A2:H957,8,FALSE)</f>
      </c>
      <c r="Y1865">
        <f>VLOOKUP(G1865,Sku_Consolidated!A2:I957,9,FALSE)</f>
      </c>
      <c r="Z1865" t="s">
        <v>38</v>
      </c>
      <c r="AA1865">
        <f>VLOOKUP(G1865,Sku_Consolidated!A2:E957,5,FALSE)</f>
      </c>
      <c r="AB1865">
        <f>IF(VLOOKUP(G1865,Sku_Consolidated!A2:S957,19,FALSE)="SHOWCASE", VLOOKUP(E1865,Store_Showcase!B2:N144,13, FALSE), IF(VLOOKUP(G1865,Sku_Consolidated!A2:S957,19,FALSE)="VAM",VLOOKUP(E1865,Store_VAM!B2:N273,13, FALSE),VLOOKUP(E1865,Store_SRP!B2:N110,13, FALSE)))</f>
      </c>
      <c r="AC1865">
        <f>IF(IFERROR(AB1865,TRUE)=TRUE, "-","OK")</f>
      </c>
      <c r="AD1865" s="8" t="s">
        <v>39</v>
      </c>
      <c r="AE1865" s="8" t="s">
        <v>39</v>
      </c>
      <c r="AF1865">
        <f>IF(IFERROR(VLOOKUP(E1865,Store_Showcase!B2:H144,{5}, FALSE), TRUE)=TRUE, IF(IFERROR(VLOOKUP(E1865,Store_SRP!B2:H110,{5}, FALSE), TRUE)=TRUE,VLOOKUP(E1865,Store_VAM!B2:H273,{5}, FALSE),VLOOKUP(E1865,Store_SRP!B2:H110,{5}, FALSE)), VLOOKUP(E1865,Store_Showcase!B2:H144,{5}, FALSE))</f>
      </c>
      <c r="AG1865">
        <f>IF(IFERROR(VLOOKUP(E1865,Store_Showcase!B2:H144,{6}, FALSE), TRUE)=TRUE, IF(IFERROR(VLOOKUP(E1865,Store_SRP!B2:H110,{6}, FALSE), TRUE)=TRUE,VLOOKUP(E1865,Store_VAM!B2:H273,{6}, FALSE),VLOOKUP(E1865,Store_SRP!B2:H110,{6}, FALSE)), VLOOKUP(E1865,Store_Showcase!B2:H144,{6}, FALSE))</f>
      </c>
      <c r="AH1865">
        <f>VLOOKUP(G1865,Sku_Consolidated!A2:R957,18,FALSE)</f>
      </c>
      <c r="AI1865">
        <f>VLOOKUP(G1865,Sku_Consolidated!A2:S957,19,FALSE)</f>
      </c>
      <c r="AJ1865">
        <f>VLOOKUP(G1865,Sku_Consolidated!A2:T957,20,FALSE)</f>
      </c>
    </row>
    <row r="1866" spans="1:36" x14ac:dyDescent="0.25">
      <c r="A1866">
        <v>2024</v>
      </c>
      <c r="B1866" t="s">
        <v>31</v>
      </c>
      <c r="C1866" t="s">
        <v>32</v>
      </c>
      <c r="D1866" t="s">
        <v>33</v>
      </c>
      <c r="E1866">
        <v>144</v>
      </c>
      <c r="F1866">
        <f>IF(IFERROR(VLOOKUP(E1866,Store_Showcase!B2:H144,{2}, FALSE), TRUE)=TRUE, IF(IFERROR(VLOOKUP(E1866,Store_SRP!B2:H110,{2}, FALSE), TRUE)=TRUE,VLOOKUP(E1866,Store_VAM!B2:H273,{2}, FALSE),VLOOKUP(E1866,Store_SRP!B2:H110,{2}, FALSE)), VLOOKUP(E1866,Store_Showcase!B2:H144,{2}, FALSE))</f>
      </c>
      <c r="G1866">
        <v>662372</v>
      </c>
      <c r="H1866" t="s">
        <v>654</v>
      </c>
      <c r="I1866" s="8" t="s">
        <v>39</v>
      </c>
      <c r="J1866" t="s">
        <v>493</v>
      </c>
      <c r="K1866" s="8">
        <f>IF(J1866="PCK", I1866, 0)</f>
      </c>
      <c r="L1866" s="8">
        <f>IF(J1866="KLS", I1866, IF(J1866="PCK", I1866*VLOOKUP(G1866,Sku_Consolidated!A2:U957,21, FALSE),I1866*VLOOKUP(G1866,Sku_Consolidated!A2:U957,21, FALSE)))</f>
      </c>
      <c r="M1866" s="8">
        <f>IF(J1866="PCS", I1866, 0)</f>
      </c>
      <c r="N1866" s="8" t="s">
        <v>39</v>
      </c>
      <c r="O1866" s="8">
        <f>N1866 * VLOOKUP(E1866&amp;VLOOKUP(G1866,Sku_Consolidated!A2:Q957,17,FALSE),Sku_CommRate!A2:E1002, 5, FALSE)</f>
      </c>
      <c r="P1866" s="8">
        <f>N1866 - O1866</f>
      </c>
      <c r="Q1866">
        <f>VLOOKUP(G1866,Sku_Consolidated!A2:G957,7, FALSE)</f>
      </c>
      <c r="R1866">
        <f>IF(IFERROR(VLOOKUP(E1866,Store_Showcase!B2:H144,7, FALSE), TRUE)=TRUE, IF(IFERROR(VLOOKUP(E1866,Store_SRP!B2:H110,7, FALSE), TRUE)=TRUE,VLOOKUP(E1866,Store_VAM!B2:H273,7, FALSE),VLOOKUP(E1866,Store_SRP!B2:H110,7, FALSE)), VLOOKUP(E1866,Store_Showcase!B2:H144,7, FALSE))</f>
      </c>
      <c r="S1866">
        <f>IF(IFERROR(VLOOKUP(E1866,Store_Showcase!B2:I144,8, FALSE), TRUE)=TRUE, IF(IFERROR(VLOOKUP(E1866,Store_SRP!B2:I110,8, FALSE), TRUE)=TRUE,VLOOKUP(E1866,Store_VAM!B2:I273,8, FALSE),VLOOKUP(E1866,Store_SRP!B2:I110,8, FALSE)), VLOOKUP(E1866,Store_Showcase!B2:I144,8, FALSE))</f>
      </c>
      <c r="T1866">
        <f>VLOOKUP(G1866,Sku_Consolidated!A2:R957,18,FALSE)</f>
      </c>
      <c r="U1866">
        <v>4806532531625</v>
      </c>
      <c r="V1866">
        <f>IF(VLOOKUP(G1866,Sku_Consolidated!A2:S957,19,FALSE)="SHOWCASE", VLOOKUP(E1866,Store_Showcase!B2:L144,11, FALSE), IF(VLOOKUP(G1866,Sku_Consolidated!A2:S957,19,FALSE)="VAM",VLOOKUP(E1866,Store_VAM!B2:L273,11, FALSE),VLOOKUP(E1866,Store_SRP!B2:L110,11, FALSE)))</f>
      </c>
      <c r="W1866">
        <f>VLOOKUP(G1866,Sku_Consolidated!A2:W957,11,FALSE)</f>
      </c>
      <c r="X1866">
        <f>VLOOKUP(G1866,Sku_Consolidated!A2:H957,8,FALSE)</f>
      </c>
      <c r="Y1866">
        <f>VLOOKUP(G1866,Sku_Consolidated!A2:I957,9,FALSE)</f>
      </c>
      <c r="Z1866" t="s">
        <v>38</v>
      </c>
      <c r="AA1866">
        <f>VLOOKUP(G1866,Sku_Consolidated!A2:E957,5,FALSE)</f>
      </c>
      <c r="AB1866">
        <f>IF(VLOOKUP(G1866,Sku_Consolidated!A2:S957,19,FALSE)="SHOWCASE", VLOOKUP(E1866,Store_Showcase!B2:N144,13, FALSE), IF(VLOOKUP(G1866,Sku_Consolidated!A2:S957,19,FALSE)="VAM",VLOOKUP(E1866,Store_VAM!B2:N273,13, FALSE),VLOOKUP(E1866,Store_SRP!B2:N110,13, FALSE)))</f>
      </c>
      <c r="AC1866">
        <f>IF(IFERROR(AB1866,TRUE)=TRUE, "-","OK")</f>
      </c>
      <c r="AD1866" s="8" t="s">
        <v>39</v>
      </c>
      <c r="AE1866" s="8" t="s">
        <v>39</v>
      </c>
      <c r="AF1866">
        <f>IF(IFERROR(VLOOKUP(E1866,Store_Showcase!B2:H144,{5}, FALSE), TRUE)=TRUE, IF(IFERROR(VLOOKUP(E1866,Store_SRP!B2:H110,{5}, FALSE), TRUE)=TRUE,VLOOKUP(E1866,Store_VAM!B2:H273,{5}, FALSE),VLOOKUP(E1866,Store_SRP!B2:H110,{5}, FALSE)), VLOOKUP(E1866,Store_Showcase!B2:H144,{5}, FALSE))</f>
      </c>
      <c r="AG1866">
        <f>IF(IFERROR(VLOOKUP(E1866,Store_Showcase!B2:H144,{6}, FALSE), TRUE)=TRUE, IF(IFERROR(VLOOKUP(E1866,Store_SRP!B2:H110,{6}, FALSE), TRUE)=TRUE,VLOOKUP(E1866,Store_VAM!B2:H273,{6}, FALSE),VLOOKUP(E1866,Store_SRP!B2:H110,{6}, FALSE)), VLOOKUP(E1866,Store_Showcase!B2:H144,{6}, FALSE))</f>
      </c>
      <c r="AH1866">
        <f>VLOOKUP(G1866,Sku_Consolidated!A2:R957,18,FALSE)</f>
      </c>
      <c r="AI1866">
        <f>VLOOKUP(G1866,Sku_Consolidated!A2:S957,19,FALSE)</f>
      </c>
      <c r="AJ1866">
        <f>VLOOKUP(G1866,Sku_Consolidated!A2:T957,20,FALSE)</f>
      </c>
    </row>
    <row r="1867" spans="1:36" x14ac:dyDescent="0.25">
      <c r="A1867">
        <v>2024</v>
      </c>
      <c r="B1867" t="s">
        <v>31</v>
      </c>
      <c r="C1867" t="s">
        <v>32</v>
      </c>
      <c r="D1867" t="s">
        <v>33</v>
      </c>
      <c r="E1867">
        <v>805</v>
      </c>
      <c r="F1867">
        <f>IF(IFERROR(VLOOKUP(E1867,Store_Showcase!B2:H144,{2}, FALSE), TRUE)=TRUE, IF(IFERROR(VLOOKUP(E1867,Store_SRP!B2:H110,{2}, FALSE), TRUE)=TRUE,VLOOKUP(E1867,Store_VAM!B2:H273,{2}, FALSE),VLOOKUP(E1867,Store_SRP!B2:H110,{2}, FALSE)), VLOOKUP(E1867,Store_Showcase!B2:H144,{2}, FALSE))</f>
      </c>
      <c r="G1867">
        <v>687763</v>
      </c>
      <c r="H1867" t="s">
        <v>1298</v>
      </c>
      <c r="I1867" s="8" t="s">
        <v>39</v>
      </c>
      <c r="J1867" t="s">
        <v>493</v>
      </c>
      <c r="K1867" s="8">
        <f>IF(J1867="PCK", I1867, 0)</f>
      </c>
      <c r="L1867" s="8">
        <f>IF(J1867="KLS", I1867, IF(J1867="PCK", I1867*VLOOKUP(G1867,Sku_Consolidated!A2:U957,21, FALSE),I1867*VLOOKUP(G1867,Sku_Consolidated!A2:U957,21, FALSE)))</f>
      </c>
      <c r="M1867" s="8">
        <f>IF(J1867="PCS", I1867, 0)</f>
      </c>
      <c r="N1867" s="8" t="s">
        <v>39</v>
      </c>
      <c r="O1867" s="8">
        <f>N1867 * VLOOKUP(E1867&amp;VLOOKUP(G1867,Sku_Consolidated!A2:Q957,17,FALSE),Sku_CommRate!A2:E1002, 5, FALSE)</f>
      </c>
      <c r="P1867" s="8">
        <f>N1867 - O1867</f>
      </c>
      <c r="Q1867">
        <f>VLOOKUP(G1867,Sku_Consolidated!A2:G957,7, FALSE)</f>
      </c>
      <c r="R1867">
        <f>IF(IFERROR(VLOOKUP(E1867,Store_Showcase!B2:H144,7, FALSE), TRUE)=TRUE, IF(IFERROR(VLOOKUP(E1867,Store_SRP!B2:H110,7, FALSE), TRUE)=TRUE,VLOOKUP(E1867,Store_VAM!B2:H273,7, FALSE),VLOOKUP(E1867,Store_SRP!B2:H110,7, FALSE)), VLOOKUP(E1867,Store_Showcase!B2:H144,7, FALSE))</f>
      </c>
      <c r="S1867">
        <f>IF(IFERROR(VLOOKUP(E1867,Store_Showcase!B2:I144,8, FALSE), TRUE)=TRUE, IF(IFERROR(VLOOKUP(E1867,Store_SRP!B2:I110,8, FALSE), TRUE)=TRUE,VLOOKUP(E1867,Store_VAM!B2:I273,8, FALSE),VLOOKUP(E1867,Store_SRP!B2:I110,8, FALSE)), VLOOKUP(E1867,Store_Showcase!B2:I144,8, FALSE))</f>
      </c>
      <c r="T1867">
        <f>VLOOKUP(G1867,Sku_Consolidated!A2:R957,18,FALSE)</f>
      </c>
      <c r="U1867">
        <v>4806532531540</v>
      </c>
      <c r="V1867">
        <f>IF(VLOOKUP(G1867,Sku_Consolidated!A2:S957,19,FALSE)="SHOWCASE", VLOOKUP(E1867,Store_Showcase!B2:L144,11, FALSE), IF(VLOOKUP(G1867,Sku_Consolidated!A2:S957,19,FALSE)="VAM",VLOOKUP(E1867,Store_VAM!B2:L273,11, FALSE),VLOOKUP(E1867,Store_SRP!B2:L110,11, FALSE)))</f>
      </c>
      <c r="W1867">
        <f>VLOOKUP(G1867,Sku_Consolidated!A2:W957,11,FALSE)</f>
      </c>
      <c r="X1867">
        <f>VLOOKUP(G1867,Sku_Consolidated!A2:H957,8,FALSE)</f>
      </c>
      <c r="Y1867">
        <f>VLOOKUP(G1867,Sku_Consolidated!A2:I957,9,FALSE)</f>
      </c>
      <c r="Z1867" t="s">
        <v>38</v>
      </c>
      <c r="AA1867">
        <f>VLOOKUP(G1867,Sku_Consolidated!A2:E957,5,FALSE)</f>
      </c>
      <c r="AB1867">
        <f>IF(VLOOKUP(G1867,Sku_Consolidated!A2:S957,19,FALSE)="SHOWCASE", VLOOKUP(E1867,Store_Showcase!B2:N144,13, FALSE), IF(VLOOKUP(G1867,Sku_Consolidated!A2:S957,19,FALSE)="VAM",VLOOKUP(E1867,Store_VAM!B2:N273,13, FALSE),VLOOKUP(E1867,Store_SRP!B2:N110,13, FALSE)))</f>
      </c>
      <c r="AC1867">
        <f>IF(IFERROR(AB1867,TRUE)=TRUE, "-","OK")</f>
      </c>
      <c r="AD1867" s="8" t="s">
        <v>39</v>
      </c>
      <c r="AE1867" s="8" t="s">
        <v>39</v>
      </c>
      <c r="AF1867">
        <f>IF(IFERROR(VLOOKUP(E1867,Store_Showcase!B2:H144,{5}, FALSE), TRUE)=TRUE, IF(IFERROR(VLOOKUP(E1867,Store_SRP!B2:H110,{5}, FALSE), TRUE)=TRUE,VLOOKUP(E1867,Store_VAM!B2:H273,{5}, FALSE),VLOOKUP(E1867,Store_SRP!B2:H110,{5}, FALSE)), VLOOKUP(E1867,Store_Showcase!B2:H144,{5}, FALSE))</f>
      </c>
      <c r="AG1867">
        <f>IF(IFERROR(VLOOKUP(E1867,Store_Showcase!B2:H144,{6}, FALSE), TRUE)=TRUE, IF(IFERROR(VLOOKUP(E1867,Store_SRP!B2:H110,{6}, FALSE), TRUE)=TRUE,VLOOKUP(E1867,Store_VAM!B2:H273,{6}, FALSE),VLOOKUP(E1867,Store_SRP!B2:H110,{6}, FALSE)), VLOOKUP(E1867,Store_Showcase!B2:H144,{6}, FALSE))</f>
      </c>
      <c r="AH1867">
        <f>VLOOKUP(G1867,Sku_Consolidated!A2:R957,18,FALSE)</f>
      </c>
      <c r="AI1867">
        <f>VLOOKUP(G1867,Sku_Consolidated!A2:S957,19,FALSE)</f>
      </c>
      <c r="AJ1867">
        <f>VLOOKUP(G1867,Sku_Consolidated!A2:T957,20,FALSE)</f>
      </c>
    </row>
    <row r="1868" spans="1:36" x14ac:dyDescent="0.25">
      <c r="A1868">
        <v>2024</v>
      </c>
      <c r="B1868" t="s">
        <v>31</v>
      </c>
      <c r="C1868" t="s">
        <v>32</v>
      </c>
      <c r="D1868" t="s">
        <v>33</v>
      </c>
      <c r="E1868">
        <v>4017</v>
      </c>
      <c r="F1868">
        <f>IF(IFERROR(VLOOKUP(E1868,Store_Showcase!B2:H144,{2}, FALSE), TRUE)=TRUE, IF(IFERROR(VLOOKUP(E1868,Store_SRP!B2:H110,{2}, FALSE), TRUE)=TRUE,VLOOKUP(E1868,Store_VAM!B2:H273,{2}, FALSE),VLOOKUP(E1868,Store_SRP!B2:H110,{2}, FALSE)), VLOOKUP(E1868,Store_Showcase!B2:H144,{2}, FALSE))</f>
      </c>
      <c r="G1868">
        <v>677205</v>
      </c>
      <c r="H1868" t="s">
        <v>2996</v>
      </c>
      <c r="I1868" s="8" t="s">
        <v>39</v>
      </c>
      <c r="J1868" t="s">
        <v>493</v>
      </c>
      <c r="K1868" s="8">
        <f>IF(J1868="PCK", I1868, 0)</f>
      </c>
      <c r="L1868" s="8">
        <f>IF(J1868="KLS", I1868, IF(J1868="PCK", I1868*VLOOKUP(G1868,Sku_Consolidated!A2:U957,21, FALSE),I1868*VLOOKUP(G1868,Sku_Consolidated!A2:U957,21, FALSE)))</f>
      </c>
      <c r="M1868" s="8">
        <f>IF(J1868="PCS", I1868, 0)</f>
      </c>
      <c r="N1868" s="8" t="s">
        <v>39</v>
      </c>
      <c r="O1868" s="8">
        <f>N1868 * VLOOKUP(E1868&amp;VLOOKUP(G1868,Sku_Consolidated!A2:Q957,17,FALSE),Sku_CommRate!A2:E1002, 5, FALSE)</f>
      </c>
      <c r="P1868" s="8">
        <f>N1868 - O1868</f>
      </c>
      <c r="Q1868">
        <f>VLOOKUP(G1868,Sku_Consolidated!A2:G957,7, FALSE)</f>
      </c>
      <c r="R1868">
        <f>IF(IFERROR(VLOOKUP(E1868,Store_Showcase!B2:H144,7, FALSE), TRUE)=TRUE, IF(IFERROR(VLOOKUP(E1868,Store_SRP!B2:H110,7, FALSE), TRUE)=TRUE,VLOOKUP(E1868,Store_VAM!B2:H273,7, FALSE),VLOOKUP(E1868,Store_SRP!B2:H110,7, FALSE)), VLOOKUP(E1868,Store_Showcase!B2:H144,7, FALSE))</f>
      </c>
      <c r="S1868">
        <f>IF(IFERROR(VLOOKUP(E1868,Store_Showcase!B2:I144,8, FALSE), TRUE)=TRUE, IF(IFERROR(VLOOKUP(E1868,Store_SRP!B2:I110,8, FALSE), TRUE)=TRUE,VLOOKUP(E1868,Store_VAM!B2:I273,8, FALSE),VLOOKUP(E1868,Store_SRP!B2:I110,8, FALSE)), VLOOKUP(E1868,Store_Showcase!B2:I144,8, FALSE))</f>
      </c>
      <c r="T1868">
        <f>VLOOKUP(G1868,Sku_Consolidated!A2:R957,18,FALSE)</f>
      </c>
      <c r="U1868">
        <v>9761</v>
      </c>
      <c r="V1868">
        <f>IF(VLOOKUP(G1868,Sku_Consolidated!A2:S957,19,FALSE)="SHOWCASE", VLOOKUP(E1868,Store_Showcase!B2:L144,11, FALSE), IF(VLOOKUP(G1868,Sku_Consolidated!A2:S957,19,FALSE)="VAM",VLOOKUP(E1868,Store_VAM!B2:L273,11, FALSE),VLOOKUP(E1868,Store_SRP!B2:L110,11, FALSE)))</f>
      </c>
      <c r="W1868">
        <f>VLOOKUP(G1868,Sku_Consolidated!A2:W957,11,FALSE)</f>
      </c>
      <c r="X1868">
        <f>VLOOKUP(G1868,Sku_Consolidated!A2:H957,8,FALSE)</f>
      </c>
      <c r="Y1868">
        <f>VLOOKUP(G1868,Sku_Consolidated!A2:I957,9,FALSE)</f>
      </c>
      <c r="Z1868" t="s">
        <v>38</v>
      </c>
      <c r="AA1868">
        <f>VLOOKUP(G1868,Sku_Consolidated!A2:E957,5,FALSE)</f>
      </c>
      <c r="AB1868">
        <f>IF(VLOOKUP(G1868,Sku_Consolidated!A2:S957,19,FALSE)="SHOWCASE", VLOOKUP(E1868,Store_Showcase!B2:N144,13, FALSE), IF(VLOOKUP(G1868,Sku_Consolidated!A2:S957,19,FALSE)="VAM",VLOOKUP(E1868,Store_VAM!B2:N273,13, FALSE),VLOOKUP(E1868,Store_SRP!B2:N110,13, FALSE)))</f>
      </c>
      <c r="AC1868">
        <f>IF(IFERROR(AB1868,TRUE)=TRUE, "-","OK")</f>
      </c>
      <c r="AD1868" s="8" t="s">
        <v>39</v>
      </c>
      <c r="AE1868" s="8" t="s">
        <v>39</v>
      </c>
      <c r="AF1868">
        <f>IF(IFERROR(VLOOKUP(E1868,Store_Showcase!B2:H144,{5}, FALSE), TRUE)=TRUE, IF(IFERROR(VLOOKUP(E1868,Store_SRP!B2:H110,{5}, FALSE), TRUE)=TRUE,VLOOKUP(E1868,Store_VAM!B2:H273,{5}, FALSE),VLOOKUP(E1868,Store_SRP!B2:H110,{5}, FALSE)), VLOOKUP(E1868,Store_Showcase!B2:H144,{5}, FALSE))</f>
      </c>
      <c r="AG1868">
        <f>IF(IFERROR(VLOOKUP(E1868,Store_Showcase!B2:H144,{6}, FALSE), TRUE)=TRUE, IF(IFERROR(VLOOKUP(E1868,Store_SRP!B2:H110,{6}, FALSE), TRUE)=TRUE,VLOOKUP(E1868,Store_VAM!B2:H273,{6}, FALSE),VLOOKUP(E1868,Store_SRP!B2:H110,{6}, FALSE)), VLOOKUP(E1868,Store_Showcase!B2:H144,{6}, FALSE))</f>
      </c>
      <c r="AH1868">
        <f>VLOOKUP(G1868,Sku_Consolidated!A2:R957,18,FALSE)</f>
      </c>
      <c r="AI1868">
        <f>VLOOKUP(G1868,Sku_Consolidated!A2:S957,19,FALSE)</f>
      </c>
      <c r="AJ1868">
        <f>VLOOKUP(G1868,Sku_Consolidated!A2:T957,20,FALSE)</f>
      </c>
    </row>
    <row r="1869" spans="1:36" x14ac:dyDescent="0.25">
      <c r="A1869">
        <v>2024</v>
      </c>
      <c r="B1869" t="s">
        <v>31</v>
      </c>
      <c r="C1869" t="s">
        <v>32</v>
      </c>
      <c r="D1869" t="s">
        <v>33</v>
      </c>
      <c r="E1869">
        <v>717</v>
      </c>
      <c r="F1869">
        <f>IF(IFERROR(VLOOKUP(E1869,Store_Showcase!B2:H144,{2}, FALSE), TRUE)=TRUE, IF(IFERROR(VLOOKUP(E1869,Store_SRP!B2:H110,{2}, FALSE), TRUE)=TRUE,VLOOKUP(E1869,Store_VAM!B2:H273,{2}, FALSE),VLOOKUP(E1869,Store_SRP!B2:H110,{2}, FALSE)), VLOOKUP(E1869,Store_Showcase!B2:H144,{2}, FALSE))</f>
      </c>
      <c r="G1869">
        <v>655309</v>
      </c>
      <c r="H1869" t="s">
        <v>219</v>
      </c>
      <c r="I1869" s="8" t="s">
        <v>39</v>
      </c>
      <c r="J1869" t="s">
        <v>36</v>
      </c>
      <c r="K1869" s="8">
        <f>IF(J1869="PCK", I1869, 0)</f>
      </c>
      <c r="L1869" s="8">
        <f>IF(J1869="KLS", I1869, IF(J1869="PCK", I1869*VLOOKUP(G1869,Sku_Consolidated!A2:U957,21, FALSE),I1869*VLOOKUP(G1869,Sku_Consolidated!A2:U957,21, FALSE)))</f>
      </c>
      <c r="M1869" s="8">
        <f>IF(J1869="PCS", I1869, 0)</f>
      </c>
      <c r="N1869" s="8" t="s">
        <v>39</v>
      </c>
      <c r="O1869" s="8">
        <f>N1869 * VLOOKUP(E1869&amp;VLOOKUP(G1869,Sku_Consolidated!A2:Q957,17,FALSE),Sku_CommRate!A2:E1002, 5, FALSE)</f>
      </c>
      <c r="P1869" s="8">
        <f>N1869 - O1869</f>
      </c>
      <c r="Q1869">
        <f>VLOOKUP(G1869,Sku_Consolidated!A2:G957,7, FALSE)</f>
      </c>
      <c r="R1869">
        <f>IF(IFERROR(VLOOKUP(E1869,Store_Showcase!B2:H144,7, FALSE), TRUE)=TRUE, IF(IFERROR(VLOOKUP(E1869,Store_SRP!B2:H110,7, FALSE), TRUE)=TRUE,VLOOKUP(E1869,Store_VAM!B2:H273,7, FALSE),VLOOKUP(E1869,Store_SRP!B2:H110,7, FALSE)), VLOOKUP(E1869,Store_Showcase!B2:H144,7, FALSE))</f>
      </c>
      <c r="S1869">
        <f>IF(IFERROR(VLOOKUP(E1869,Store_Showcase!B2:I144,8, FALSE), TRUE)=TRUE, IF(IFERROR(VLOOKUP(E1869,Store_SRP!B2:I110,8, FALSE), TRUE)=TRUE,VLOOKUP(E1869,Store_VAM!B2:I273,8, FALSE),VLOOKUP(E1869,Store_SRP!B2:I110,8, FALSE)), VLOOKUP(E1869,Store_Showcase!B2:I144,8, FALSE))</f>
      </c>
      <c r="T1869">
        <f>VLOOKUP(G1869,Sku_Consolidated!A2:R957,18,FALSE)</f>
      </c>
      <c r="U1869">
        <v>6236</v>
      </c>
      <c r="V1869">
        <f>IF(VLOOKUP(G1869,Sku_Consolidated!A2:S957,19,FALSE)="SHOWCASE", VLOOKUP(E1869,Store_Showcase!B2:L144,11, FALSE), IF(VLOOKUP(G1869,Sku_Consolidated!A2:S957,19,FALSE)="VAM",VLOOKUP(E1869,Store_VAM!B2:L273,11, FALSE),VLOOKUP(E1869,Store_SRP!B2:L110,11, FALSE)))</f>
      </c>
      <c r="W1869">
        <f>VLOOKUP(G1869,Sku_Consolidated!A2:W957,11,FALSE)</f>
      </c>
      <c r="X1869">
        <f>VLOOKUP(G1869,Sku_Consolidated!A2:H957,8,FALSE)</f>
      </c>
      <c r="Y1869">
        <f>VLOOKUP(G1869,Sku_Consolidated!A2:I957,9,FALSE)</f>
      </c>
      <c r="Z1869" t="s">
        <v>38</v>
      </c>
      <c r="AA1869">
        <f>VLOOKUP(G1869,Sku_Consolidated!A2:E957,5,FALSE)</f>
      </c>
      <c r="AB1869">
        <f>IF(VLOOKUP(G1869,Sku_Consolidated!A2:S957,19,FALSE)="SHOWCASE", VLOOKUP(E1869,Store_Showcase!B2:N144,13, FALSE), IF(VLOOKUP(G1869,Sku_Consolidated!A2:S957,19,FALSE)="VAM",VLOOKUP(E1869,Store_VAM!B2:N273,13, FALSE),VLOOKUP(E1869,Store_SRP!B2:N110,13, FALSE)))</f>
      </c>
      <c r="AC1869">
        <f>IF(IFERROR(AB1869,TRUE)=TRUE, "-","OK")</f>
      </c>
      <c r="AD1869" s="8" t="s">
        <v>39</v>
      </c>
      <c r="AE1869" s="8" t="s">
        <v>39</v>
      </c>
      <c r="AF1869">
        <f>IF(IFERROR(VLOOKUP(E1869,Store_Showcase!B2:H144,{5}, FALSE), TRUE)=TRUE, IF(IFERROR(VLOOKUP(E1869,Store_SRP!B2:H110,{5}, FALSE), TRUE)=TRUE,VLOOKUP(E1869,Store_VAM!B2:H273,{5}, FALSE),VLOOKUP(E1869,Store_SRP!B2:H110,{5}, FALSE)), VLOOKUP(E1869,Store_Showcase!B2:H144,{5}, FALSE))</f>
      </c>
      <c r="AG1869">
        <f>IF(IFERROR(VLOOKUP(E1869,Store_Showcase!B2:H144,{6}, FALSE), TRUE)=TRUE, IF(IFERROR(VLOOKUP(E1869,Store_SRP!B2:H110,{6}, FALSE), TRUE)=TRUE,VLOOKUP(E1869,Store_VAM!B2:H273,{6}, FALSE),VLOOKUP(E1869,Store_SRP!B2:H110,{6}, FALSE)), VLOOKUP(E1869,Store_Showcase!B2:H144,{6}, FALSE))</f>
      </c>
      <c r="AH1869">
        <f>VLOOKUP(G1869,Sku_Consolidated!A2:R957,18,FALSE)</f>
      </c>
      <c r="AI1869">
        <f>VLOOKUP(G1869,Sku_Consolidated!A2:S957,19,FALSE)</f>
      </c>
      <c r="AJ1869">
        <f>VLOOKUP(G1869,Sku_Consolidated!A2:T957,20,FALSE)</f>
      </c>
    </row>
    <row r="1870" spans="1:36" x14ac:dyDescent="0.25">
      <c r="A1870">
        <v>2024</v>
      </c>
      <c r="B1870" t="s">
        <v>31</v>
      </c>
      <c r="C1870" t="s">
        <v>32</v>
      </c>
      <c r="D1870" t="s">
        <v>33</v>
      </c>
      <c r="E1870">
        <v>485</v>
      </c>
      <c r="F1870">
        <f>IF(IFERROR(VLOOKUP(E1870,Store_Showcase!B2:H144,{2}, FALSE), TRUE)=TRUE, IF(IFERROR(VLOOKUP(E1870,Store_SRP!B2:H110,{2}, FALSE), TRUE)=TRUE,VLOOKUP(E1870,Store_VAM!B2:H273,{2}, FALSE),VLOOKUP(E1870,Store_SRP!B2:H110,{2}, FALSE)), VLOOKUP(E1870,Store_Showcase!B2:H144,{2}, FALSE))</f>
      </c>
      <c r="G1870">
        <v>655730</v>
      </c>
      <c r="H1870" t="s">
        <v>1794</v>
      </c>
      <c r="I1870" s="8" t="s">
        <v>39</v>
      </c>
      <c r="J1870" t="s">
        <v>36</v>
      </c>
      <c r="K1870" s="8">
        <f>IF(J1870="PCK", I1870, 0)</f>
      </c>
      <c r="L1870" s="8">
        <f>IF(J1870="KLS", I1870, IF(J1870="PCK", I1870*VLOOKUP(G1870,Sku_Consolidated!A2:U957,21, FALSE),I1870*VLOOKUP(G1870,Sku_Consolidated!A2:U957,21, FALSE)))</f>
      </c>
      <c r="M1870" s="8">
        <f>IF(J1870="PCS", I1870, 0)</f>
      </c>
      <c r="N1870" s="8" t="s">
        <v>39</v>
      </c>
      <c r="O1870" s="8">
        <f>N1870 * VLOOKUP(E1870&amp;VLOOKUP(G1870,Sku_Consolidated!A2:Q957,17,FALSE),Sku_CommRate!A2:E1002, 5, FALSE)</f>
      </c>
      <c r="P1870" s="8">
        <f>N1870 - O1870</f>
      </c>
      <c r="Q1870">
        <f>VLOOKUP(G1870,Sku_Consolidated!A2:G957,7, FALSE)</f>
      </c>
      <c r="R1870">
        <f>IF(IFERROR(VLOOKUP(E1870,Store_Showcase!B2:H144,7, FALSE), TRUE)=TRUE, IF(IFERROR(VLOOKUP(E1870,Store_SRP!B2:H110,7, FALSE), TRUE)=TRUE,VLOOKUP(E1870,Store_VAM!B2:H273,7, FALSE),VLOOKUP(E1870,Store_SRP!B2:H110,7, FALSE)), VLOOKUP(E1870,Store_Showcase!B2:H144,7, FALSE))</f>
      </c>
      <c r="S1870">
        <f>IF(IFERROR(VLOOKUP(E1870,Store_Showcase!B2:I144,8, FALSE), TRUE)=TRUE, IF(IFERROR(VLOOKUP(E1870,Store_SRP!B2:I110,8, FALSE), TRUE)=TRUE,VLOOKUP(E1870,Store_VAM!B2:I273,8, FALSE),VLOOKUP(E1870,Store_SRP!B2:I110,8, FALSE)), VLOOKUP(E1870,Store_Showcase!B2:I144,8, FALSE))</f>
      </c>
      <c r="T1870">
        <f>VLOOKUP(G1870,Sku_Consolidated!A2:R957,18,FALSE)</f>
      </c>
      <c r="U1870">
        <v>6451</v>
      </c>
      <c r="V1870">
        <f>IF(VLOOKUP(G1870,Sku_Consolidated!A2:S957,19,FALSE)="SHOWCASE", VLOOKUP(E1870,Store_Showcase!B2:L144,11, FALSE), IF(VLOOKUP(G1870,Sku_Consolidated!A2:S957,19,FALSE)="VAM",VLOOKUP(E1870,Store_VAM!B2:L273,11, FALSE),VLOOKUP(E1870,Store_SRP!B2:L110,11, FALSE)))</f>
      </c>
      <c r="W1870">
        <f>VLOOKUP(G1870,Sku_Consolidated!A2:W957,11,FALSE)</f>
      </c>
      <c r="X1870">
        <f>VLOOKUP(G1870,Sku_Consolidated!A2:H957,8,FALSE)</f>
      </c>
      <c r="Y1870">
        <f>VLOOKUP(G1870,Sku_Consolidated!A2:I957,9,FALSE)</f>
      </c>
      <c r="Z1870" t="s">
        <v>38</v>
      </c>
      <c r="AA1870">
        <f>VLOOKUP(G1870,Sku_Consolidated!A2:E957,5,FALSE)</f>
      </c>
      <c r="AB1870">
        <f>IF(VLOOKUP(G1870,Sku_Consolidated!A2:S957,19,FALSE)="SHOWCASE", VLOOKUP(E1870,Store_Showcase!B2:N144,13, FALSE), IF(VLOOKUP(G1870,Sku_Consolidated!A2:S957,19,FALSE)="VAM",VLOOKUP(E1870,Store_VAM!B2:N273,13, FALSE),VLOOKUP(E1870,Store_SRP!B2:N110,13, FALSE)))</f>
      </c>
      <c r="AC1870">
        <f>IF(IFERROR(AB1870,TRUE)=TRUE, "-","OK")</f>
      </c>
      <c r="AD1870" s="8" t="s">
        <v>39</v>
      </c>
      <c r="AE1870" s="8" t="s">
        <v>39</v>
      </c>
      <c r="AF1870">
        <f>IF(IFERROR(VLOOKUP(E1870,Store_Showcase!B2:H144,{5}, FALSE), TRUE)=TRUE, IF(IFERROR(VLOOKUP(E1870,Store_SRP!B2:H110,{5}, FALSE), TRUE)=TRUE,VLOOKUP(E1870,Store_VAM!B2:H273,{5}, FALSE),VLOOKUP(E1870,Store_SRP!B2:H110,{5}, FALSE)), VLOOKUP(E1870,Store_Showcase!B2:H144,{5}, FALSE))</f>
      </c>
      <c r="AG1870">
        <f>IF(IFERROR(VLOOKUP(E1870,Store_Showcase!B2:H144,{6}, FALSE), TRUE)=TRUE, IF(IFERROR(VLOOKUP(E1870,Store_SRP!B2:H110,{6}, FALSE), TRUE)=TRUE,VLOOKUP(E1870,Store_VAM!B2:H273,{6}, FALSE),VLOOKUP(E1870,Store_SRP!B2:H110,{6}, FALSE)), VLOOKUP(E1870,Store_Showcase!B2:H144,{6}, FALSE))</f>
      </c>
      <c r="AH1870">
        <f>VLOOKUP(G1870,Sku_Consolidated!A2:R957,18,FALSE)</f>
      </c>
      <c r="AI1870">
        <f>VLOOKUP(G1870,Sku_Consolidated!A2:S957,19,FALSE)</f>
      </c>
      <c r="AJ1870">
        <f>VLOOKUP(G1870,Sku_Consolidated!A2:T957,20,FALSE)</f>
      </c>
    </row>
    <row r="1871" spans="1:36" x14ac:dyDescent="0.25">
      <c r="A1871">
        <v>2024</v>
      </c>
      <c r="B1871" t="s">
        <v>31</v>
      </c>
      <c r="C1871" t="s">
        <v>32</v>
      </c>
      <c r="D1871" t="s">
        <v>33</v>
      </c>
      <c r="E1871">
        <v>401</v>
      </c>
      <c r="F1871">
        <f>IF(IFERROR(VLOOKUP(E1871,Store_Showcase!B2:H144,{2}, FALSE), TRUE)=TRUE, IF(IFERROR(VLOOKUP(E1871,Store_SRP!B2:H110,{2}, FALSE), TRUE)=TRUE,VLOOKUP(E1871,Store_VAM!B2:H273,{2}, FALSE),VLOOKUP(E1871,Store_SRP!B2:H110,{2}, FALSE)), VLOOKUP(E1871,Store_Showcase!B2:H144,{2}, FALSE))</f>
      </c>
      <c r="G1871">
        <v>655291</v>
      </c>
      <c r="H1871" t="s">
        <v>116</v>
      </c>
      <c r="I1871" s="8" t="s">
        <v>39</v>
      </c>
      <c r="J1871" t="s">
        <v>36</v>
      </c>
      <c r="K1871" s="8">
        <f>IF(J1871="PCK", I1871, 0)</f>
      </c>
      <c r="L1871" s="8">
        <f>IF(J1871="KLS", I1871, IF(J1871="PCK", I1871*VLOOKUP(G1871,Sku_Consolidated!A2:U957,21, FALSE),I1871*VLOOKUP(G1871,Sku_Consolidated!A2:U957,21, FALSE)))</f>
      </c>
      <c r="M1871" s="8">
        <f>IF(J1871="PCS", I1871, 0)</f>
      </c>
      <c r="N1871" s="8" t="s">
        <v>39</v>
      </c>
      <c r="O1871" s="8">
        <f>N1871 * VLOOKUP(E1871&amp;VLOOKUP(G1871,Sku_Consolidated!A2:Q957,17,FALSE),Sku_CommRate!A2:E1002, 5, FALSE)</f>
      </c>
      <c r="P1871" s="8">
        <f>N1871 - O1871</f>
      </c>
      <c r="Q1871">
        <f>VLOOKUP(G1871,Sku_Consolidated!A2:G957,7, FALSE)</f>
      </c>
      <c r="R1871">
        <f>IF(IFERROR(VLOOKUP(E1871,Store_Showcase!B2:H144,7, FALSE), TRUE)=TRUE, IF(IFERROR(VLOOKUP(E1871,Store_SRP!B2:H110,7, FALSE), TRUE)=TRUE,VLOOKUP(E1871,Store_VAM!B2:H273,7, FALSE),VLOOKUP(E1871,Store_SRP!B2:H110,7, FALSE)), VLOOKUP(E1871,Store_Showcase!B2:H144,7, FALSE))</f>
      </c>
      <c r="S1871">
        <f>IF(IFERROR(VLOOKUP(E1871,Store_Showcase!B2:I144,8, FALSE), TRUE)=TRUE, IF(IFERROR(VLOOKUP(E1871,Store_SRP!B2:I110,8, FALSE), TRUE)=TRUE,VLOOKUP(E1871,Store_VAM!B2:I273,8, FALSE),VLOOKUP(E1871,Store_SRP!B2:I110,8, FALSE)), VLOOKUP(E1871,Store_Showcase!B2:I144,8, FALSE))</f>
      </c>
      <c r="T1871">
        <f>VLOOKUP(G1871,Sku_Consolidated!A2:R957,18,FALSE)</f>
      </c>
      <c r="U1871">
        <v>6217</v>
      </c>
      <c r="V1871">
        <f>IF(VLOOKUP(G1871,Sku_Consolidated!A2:S957,19,FALSE)="SHOWCASE", VLOOKUP(E1871,Store_Showcase!B2:L144,11, FALSE), IF(VLOOKUP(G1871,Sku_Consolidated!A2:S957,19,FALSE)="VAM",VLOOKUP(E1871,Store_VAM!B2:L273,11, FALSE),VLOOKUP(E1871,Store_SRP!B2:L110,11, FALSE)))</f>
      </c>
      <c r="W1871">
        <f>VLOOKUP(G1871,Sku_Consolidated!A2:W957,11,FALSE)</f>
      </c>
      <c r="X1871">
        <f>VLOOKUP(G1871,Sku_Consolidated!A2:H957,8,FALSE)</f>
      </c>
      <c r="Y1871">
        <f>VLOOKUP(G1871,Sku_Consolidated!A2:I957,9,FALSE)</f>
      </c>
      <c r="Z1871" t="s">
        <v>38</v>
      </c>
      <c r="AA1871">
        <f>VLOOKUP(G1871,Sku_Consolidated!A2:E957,5,FALSE)</f>
      </c>
      <c r="AB1871">
        <f>IF(VLOOKUP(G1871,Sku_Consolidated!A2:S957,19,FALSE)="SHOWCASE", VLOOKUP(E1871,Store_Showcase!B2:N144,13, FALSE), IF(VLOOKUP(G1871,Sku_Consolidated!A2:S957,19,FALSE)="VAM",VLOOKUP(E1871,Store_VAM!B2:N273,13, FALSE),VLOOKUP(E1871,Store_SRP!B2:N110,13, FALSE)))</f>
      </c>
      <c r="AC1871">
        <f>IF(IFERROR(AB1871,TRUE)=TRUE, "-","OK")</f>
      </c>
      <c r="AD1871" s="8" t="s">
        <v>39</v>
      </c>
      <c r="AE1871" s="8" t="s">
        <v>39</v>
      </c>
      <c r="AF1871">
        <f>IF(IFERROR(VLOOKUP(E1871,Store_Showcase!B2:H144,{5}, FALSE), TRUE)=TRUE, IF(IFERROR(VLOOKUP(E1871,Store_SRP!B2:H110,{5}, FALSE), TRUE)=TRUE,VLOOKUP(E1871,Store_VAM!B2:H273,{5}, FALSE),VLOOKUP(E1871,Store_SRP!B2:H110,{5}, FALSE)), VLOOKUP(E1871,Store_Showcase!B2:H144,{5}, FALSE))</f>
      </c>
      <c r="AG1871">
        <f>IF(IFERROR(VLOOKUP(E1871,Store_Showcase!B2:H144,{6}, FALSE), TRUE)=TRUE, IF(IFERROR(VLOOKUP(E1871,Store_SRP!B2:H110,{6}, FALSE), TRUE)=TRUE,VLOOKUP(E1871,Store_VAM!B2:H273,{6}, FALSE),VLOOKUP(E1871,Store_SRP!B2:H110,{6}, FALSE)), VLOOKUP(E1871,Store_Showcase!B2:H144,{6}, FALSE))</f>
      </c>
      <c r="AH1871">
        <f>VLOOKUP(G1871,Sku_Consolidated!A2:R957,18,FALSE)</f>
      </c>
      <c r="AI1871">
        <f>VLOOKUP(G1871,Sku_Consolidated!A2:S957,19,FALSE)</f>
      </c>
      <c r="AJ1871">
        <f>VLOOKUP(G1871,Sku_Consolidated!A2:T957,20,FALSE)</f>
      </c>
    </row>
    <row r="1872" spans="1:36" x14ac:dyDescent="0.25">
      <c r="A1872">
        <v>2024</v>
      </c>
      <c r="B1872" t="s">
        <v>31</v>
      </c>
      <c r="C1872" t="s">
        <v>32</v>
      </c>
      <c r="D1872" t="s">
        <v>33</v>
      </c>
      <c r="E1872">
        <v>624</v>
      </c>
      <c r="F1872">
        <f>IF(IFERROR(VLOOKUP(E1872,Store_Showcase!B2:H144,{2}, FALSE), TRUE)=TRUE, IF(IFERROR(VLOOKUP(E1872,Store_SRP!B2:H110,{2}, FALSE), TRUE)=TRUE,VLOOKUP(E1872,Store_VAM!B2:H273,{2}, FALSE),VLOOKUP(E1872,Store_SRP!B2:H110,{2}, FALSE)), VLOOKUP(E1872,Store_Showcase!B2:H144,{2}, FALSE))</f>
      </c>
      <c r="G1872">
        <v>671781</v>
      </c>
      <c r="H1872" t="s">
        <v>1676</v>
      </c>
      <c r="I1872" s="8" t="s">
        <v>39</v>
      </c>
      <c r="J1872" t="s">
        <v>493</v>
      </c>
      <c r="K1872" s="8">
        <f>IF(J1872="PCK", I1872, 0)</f>
      </c>
      <c r="L1872" s="8">
        <f>IF(J1872="KLS", I1872, IF(J1872="PCK", I1872*VLOOKUP(G1872,Sku_Consolidated!A2:U957,21, FALSE),I1872*VLOOKUP(G1872,Sku_Consolidated!A2:U957,21, FALSE)))</f>
      </c>
      <c r="M1872" s="8">
        <f>IF(J1872="PCS", I1872, 0)</f>
      </c>
      <c r="N1872" s="8" t="s">
        <v>39</v>
      </c>
      <c r="O1872" s="8">
        <f>N1872 * VLOOKUP(E1872&amp;VLOOKUP(G1872,Sku_Consolidated!A2:Q957,17,FALSE),Sku_CommRate!A2:E1002, 5, FALSE)</f>
      </c>
      <c r="P1872" s="8">
        <f>N1872 - O1872</f>
      </c>
      <c r="Q1872">
        <f>VLOOKUP(G1872,Sku_Consolidated!A2:G957,7, FALSE)</f>
      </c>
      <c r="R1872">
        <f>IF(IFERROR(VLOOKUP(E1872,Store_Showcase!B2:H144,7, FALSE), TRUE)=TRUE, IF(IFERROR(VLOOKUP(E1872,Store_SRP!B2:H110,7, FALSE), TRUE)=TRUE,VLOOKUP(E1872,Store_VAM!B2:H273,7, FALSE),VLOOKUP(E1872,Store_SRP!B2:H110,7, FALSE)), VLOOKUP(E1872,Store_Showcase!B2:H144,7, FALSE))</f>
      </c>
      <c r="S1872">
        <f>IF(IFERROR(VLOOKUP(E1872,Store_Showcase!B2:I144,8, FALSE), TRUE)=TRUE, IF(IFERROR(VLOOKUP(E1872,Store_SRP!B2:I110,8, FALSE), TRUE)=TRUE,VLOOKUP(E1872,Store_VAM!B2:I273,8, FALSE),VLOOKUP(E1872,Store_SRP!B2:I110,8, FALSE)), VLOOKUP(E1872,Store_Showcase!B2:I144,8, FALSE))</f>
      </c>
      <c r="T1872">
        <f>VLOOKUP(G1872,Sku_Consolidated!A2:R957,18,FALSE)</f>
      </c>
      <c r="U1872">
        <v>2100006717815</v>
      </c>
      <c r="V1872">
        <f>IF(VLOOKUP(G1872,Sku_Consolidated!A2:S957,19,FALSE)="SHOWCASE", VLOOKUP(E1872,Store_Showcase!B2:L144,11, FALSE), IF(VLOOKUP(G1872,Sku_Consolidated!A2:S957,19,FALSE)="VAM",VLOOKUP(E1872,Store_VAM!B2:L273,11, FALSE),VLOOKUP(E1872,Store_SRP!B2:L110,11, FALSE)))</f>
      </c>
      <c r="W1872">
        <f>VLOOKUP(G1872,Sku_Consolidated!A2:W957,11,FALSE)</f>
      </c>
      <c r="X1872">
        <f>VLOOKUP(G1872,Sku_Consolidated!A2:H957,8,FALSE)</f>
      </c>
      <c r="Y1872">
        <f>VLOOKUP(G1872,Sku_Consolidated!A2:I957,9,FALSE)</f>
      </c>
      <c r="Z1872" t="s">
        <v>38</v>
      </c>
      <c r="AA1872">
        <f>VLOOKUP(G1872,Sku_Consolidated!A2:E957,5,FALSE)</f>
      </c>
      <c r="AB1872">
        <f>IF(VLOOKUP(G1872,Sku_Consolidated!A2:S957,19,FALSE)="SHOWCASE", VLOOKUP(E1872,Store_Showcase!B2:N144,13, FALSE), IF(VLOOKUP(G1872,Sku_Consolidated!A2:S957,19,FALSE)="VAM",VLOOKUP(E1872,Store_VAM!B2:N273,13, FALSE),VLOOKUP(E1872,Store_SRP!B2:N110,13, FALSE)))</f>
      </c>
      <c r="AC1872">
        <f>IF(IFERROR(AB1872,TRUE)=TRUE, "-","OK")</f>
      </c>
      <c r="AD1872" s="8" t="s">
        <v>39</v>
      </c>
      <c r="AE1872" s="8" t="s">
        <v>39</v>
      </c>
      <c r="AF1872">
        <f>IF(IFERROR(VLOOKUP(E1872,Store_Showcase!B2:H144,{5}, FALSE), TRUE)=TRUE, IF(IFERROR(VLOOKUP(E1872,Store_SRP!B2:H110,{5}, FALSE), TRUE)=TRUE,VLOOKUP(E1872,Store_VAM!B2:H273,{5}, FALSE),VLOOKUP(E1872,Store_SRP!B2:H110,{5}, FALSE)), VLOOKUP(E1872,Store_Showcase!B2:H144,{5}, FALSE))</f>
      </c>
      <c r="AG1872">
        <f>IF(IFERROR(VLOOKUP(E1872,Store_Showcase!B2:H144,{6}, FALSE), TRUE)=TRUE, IF(IFERROR(VLOOKUP(E1872,Store_SRP!B2:H110,{6}, FALSE), TRUE)=TRUE,VLOOKUP(E1872,Store_VAM!B2:H273,{6}, FALSE),VLOOKUP(E1872,Store_SRP!B2:H110,{6}, FALSE)), VLOOKUP(E1872,Store_Showcase!B2:H144,{6}, FALSE))</f>
      </c>
      <c r="AH1872">
        <f>VLOOKUP(G1872,Sku_Consolidated!A2:R957,18,FALSE)</f>
      </c>
      <c r="AI1872">
        <f>VLOOKUP(G1872,Sku_Consolidated!A2:S957,19,FALSE)</f>
      </c>
      <c r="AJ1872">
        <f>VLOOKUP(G1872,Sku_Consolidated!A2:T957,20,FALSE)</f>
      </c>
    </row>
    <row r="1873" spans="1:36" x14ac:dyDescent="0.25">
      <c r="A1873">
        <v>2024</v>
      </c>
      <c r="B1873" t="s">
        <v>31</v>
      </c>
      <c r="C1873" t="s">
        <v>32</v>
      </c>
      <c r="D1873" t="s">
        <v>33</v>
      </c>
      <c r="E1873">
        <v>718</v>
      </c>
      <c r="F1873">
        <f>IF(IFERROR(VLOOKUP(E1873,Store_Showcase!B2:H144,{2}, FALSE), TRUE)=TRUE, IF(IFERROR(VLOOKUP(E1873,Store_SRP!B2:H110,{2}, FALSE), TRUE)=TRUE,VLOOKUP(E1873,Store_VAM!B2:H273,{2}, FALSE),VLOOKUP(E1873,Store_SRP!B2:H110,{2}, FALSE)), VLOOKUP(E1873,Store_Showcase!B2:H144,{2}, FALSE))</f>
      </c>
      <c r="G1873">
        <v>662372</v>
      </c>
      <c r="H1873" t="s">
        <v>654</v>
      </c>
      <c r="I1873" s="8" t="s">
        <v>39</v>
      </c>
      <c r="J1873" t="s">
        <v>493</v>
      </c>
      <c r="K1873" s="8">
        <f>IF(J1873="PCK", I1873, 0)</f>
      </c>
      <c r="L1873" s="8">
        <f>IF(J1873="KLS", I1873, IF(J1873="PCK", I1873*VLOOKUP(G1873,Sku_Consolidated!A2:U957,21, FALSE),I1873*VLOOKUP(G1873,Sku_Consolidated!A2:U957,21, FALSE)))</f>
      </c>
      <c r="M1873" s="8">
        <f>IF(J1873="PCS", I1873, 0)</f>
      </c>
      <c r="N1873" s="8" t="s">
        <v>39</v>
      </c>
      <c r="O1873" s="8">
        <f>N1873 * VLOOKUP(E1873&amp;VLOOKUP(G1873,Sku_Consolidated!A2:Q957,17,FALSE),Sku_CommRate!A2:E1002, 5, FALSE)</f>
      </c>
      <c r="P1873" s="8">
        <f>N1873 - O1873</f>
      </c>
      <c r="Q1873">
        <f>VLOOKUP(G1873,Sku_Consolidated!A2:G957,7, FALSE)</f>
      </c>
      <c r="R1873">
        <f>IF(IFERROR(VLOOKUP(E1873,Store_Showcase!B2:H144,7, FALSE), TRUE)=TRUE, IF(IFERROR(VLOOKUP(E1873,Store_SRP!B2:H110,7, FALSE), TRUE)=TRUE,VLOOKUP(E1873,Store_VAM!B2:H273,7, FALSE),VLOOKUP(E1873,Store_SRP!B2:H110,7, FALSE)), VLOOKUP(E1873,Store_Showcase!B2:H144,7, FALSE))</f>
      </c>
      <c r="S1873">
        <f>IF(IFERROR(VLOOKUP(E1873,Store_Showcase!B2:I144,8, FALSE), TRUE)=TRUE, IF(IFERROR(VLOOKUP(E1873,Store_SRP!B2:I110,8, FALSE), TRUE)=TRUE,VLOOKUP(E1873,Store_VAM!B2:I273,8, FALSE),VLOOKUP(E1873,Store_SRP!B2:I110,8, FALSE)), VLOOKUP(E1873,Store_Showcase!B2:I144,8, FALSE))</f>
      </c>
      <c r="T1873">
        <f>VLOOKUP(G1873,Sku_Consolidated!A2:R957,18,FALSE)</f>
      </c>
      <c r="U1873">
        <v>4806532531625</v>
      </c>
      <c r="V1873">
        <f>IF(VLOOKUP(G1873,Sku_Consolidated!A2:S957,19,FALSE)="SHOWCASE", VLOOKUP(E1873,Store_Showcase!B2:L144,11, FALSE), IF(VLOOKUP(G1873,Sku_Consolidated!A2:S957,19,FALSE)="VAM",VLOOKUP(E1873,Store_VAM!B2:L273,11, FALSE),VLOOKUP(E1873,Store_SRP!B2:L110,11, FALSE)))</f>
      </c>
      <c r="W1873">
        <f>VLOOKUP(G1873,Sku_Consolidated!A2:W957,11,FALSE)</f>
      </c>
      <c r="X1873">
        <f>VLOOKUP(G1873,Sku_Consolidated!A2:H957,8,FALSE)</f>
      </c>
      <c r="Y1873">
        <f>VLOOKUP(G1873,Sku_Consolidated!A2:I957,9,FALSE)</f>
      </c>
      <c r="Z1873" t="s">
        <v>38</v>
      </c>
      <c r="AA1873">
        <f>VLOOKUP(G1873,Sku_Consolidated!A2:E957,5,FALSE)</f>
      </c>
      <c r="AB1873">
        <f>IF(VLOOKUP(G1873,Sku_Consolidated!A2:S957,19,FALSE)="SHOWCASE", VLOOKUP(E1873,Store_Showcase!B2:N144,13, FALSE), IF(VLOOKUP(G1873,Sku_Consolidated!A2:S957,19,FALSE)="VAM",VLOOKUP(E1873,Store_VAM!B2:N273,13, FALSE),VLOOKUP(E1873,Store_SRP!B2:N110,13, FALSE)))</f>
      </c>
      <c r="AC1873">
        <f>IF(IFERROR(AB1873,TRUE)=TRUE, "-","OK")</f>
      </c>
      <c r="AD1873" s="8" t="s">
        <v>39</v>
      </c>
      <c r="AE1873" s="8" t="s">
        <v>39</v>
      </c>
      <c r="AF1873">
        <f>IF(IFERROR(VLOOKUP(E1873,Store_Showcase!B2:H144,{5}, FALSE), TRUE)=TRUE, IF(IFERROR(VLOOKUP(E1873,Store_SRP!B2:H110,{5}, FALSE), TRUE)=TRUE,VLOOKUP(E1873,Store_VAM!B2:H273,{5}, FALSE),VLOOKUP(E1873,Store_SRP!B2:H110,{5}, FALSE)), VLOOKUP(E1873,Store_Showcase!B2:H144,{5}, FALSE))</f>
      </c>
      <c r="AG1873">
        <f>IF(IFERROR(VLOOKUP(E1873,Store_Showcase!B2:H144,{6}, FALSE), TRUE)=TRUE, IF(IFERROR(VLOOKUP(E1873,Store_SRP!B2:H110,{6}, FALSE), TRUE)=TRUE,VLOOKUP(E1873,Store_VAM!B2:H273,{6}, FALSE),VLOOKUP(E1873,Store_SRP!B2:H110,{6}, FALSE)), VLOOKUP(E1873,Store_Showcase!B2:H144,{6}, FALSE))</f>
      </c>
      <c r="AH1873">
        <f>VLOOKUP(G1873,Sku_Consolidated!A2:R957,18,FALSE)</f>
      </c>
      <c r="AI1873">
        <f>VLOOKUP(G1873,Sku_Consolidated!A2:S957,19,FALSE)</f>
      </c>
      <c r="AJ1873">
        <f>VLOOKUP(G1873,Sku_Consolidated!A2:T957,20,FALSE)</f>
      </c>
    </row>
    <row r="1874" spans="1:36" x14ac:dyDescent="0.25">
      <c r="A1874">
        <v>2024</v>
      </c>
      <c r="B1874" t="s">
        <v>31</v>
      </c>
      <c r="C1874" t="s">
        <v>32</v>
      </c>
      <c r="D1874" t="s">
        <v>33</v>
      </c>
      <c r="E1874">
        <v>733</v>
      </c>
      <c r="F1874">
        <f>IF(IFERROR(VLOOKUP(E1874,Store_Showcase!B2:H144,{2}, FALSE), TRUE)=TRUE, IF(IFERROR(VLOOKUP(E1874,Store_SRP!B2:H110,{2}, FALSE), TRUE)=TRUE,VLOOKUP(E1874,Store_VAM!B2:H273,{2}, FALSE),VLOOKUP(E1874,Store_SRP!B2:H110,{2}, FALSE)), VLOOKUP(E1874,Store_Showcase!B2:H144,{2}, FALSE))</f>
      </c>
      <c r="G1874">
        <v>657358</v>
      </c>
      <c r="H1874" t="s">
        <v>3328</v>
      </c>
      <c r="I1874" s="8" t="s">
        <v>39</v>
      </c>
      <c r="J1874" t="s">
        <v>12</v>
      </c>
      <c r="K1874" s="8">
        <f>IF(J1874="PCK", I1874, 0)</f>
      </c>
      <c r="L1874" s="8">
        <f>IF(J1874="KLS", I1874, IF(J1874="PCK", I1874*VLOOKUP(G1874,Sku_Consolidated!A2:U957,21, FALSE),I1874*VLOOKUP(G1874,Sku_Consolidated!A2:U957,21, FALSE)))</f>
      </c>
      <c r="M1874" s="8">
        <f>IF(J1874="PCS", I1874, 0)</f>
      </c>
      <c r="N1874" s="8" t="s">
        <v>39</v>
      </c>
      <c r="O1874" s="8">
        <f>N1874 * VLOOKUP(E1874&amp;VLOOKUP(G1874,Sku_Consolidated!A2:Q957,17,FALSE),Sku_CommRate!A2:E1002, 5, FALSE)</f>
      </c>
      <c r="P1874" s="8">
        <f>N1874 - O1874</f>
      </c>
      <c r="Q1874">
        <f>VLOOKUP(G1874,Sku_Consolidated!A2:G957,7, FALSE)</f>
      </c>
      <c r="R1874">
        <f>IF(IFERROR(VLOOKUP(E1874,Store_Showcase!B2:H144,7, FALSE), TRUE)=TRUE, IF(IFERROR(VLOOKUP(E1874,Store_SRP!B2:H110,7, FALSE), TRUE)=TRUE,VLOOKUP(E1874,Store_VAM!B2:H273,7, FALSE),VLOOKUP(E1874,Store_SRP!B2:H110,7, FALSE)), VLOOKUP(E1874,Store_Showcase!B2:H144,7, FALSE))</f>
      </c>
      <c r="S1874">
        <f>IF(IFERROR(VLOOKUP(E1874,Store_Showcase!B2:I144,8, FALSE), TRUE)=TRUE, IF(IFERROR(VLOOKUP(E1874,Store_SRP!B2:I110,8, FALSE), TRUE)=TRUE,VLOOKUP(E1874,Store_VAM!B2:I273,8, FALSE),VLOOKUP(E1874,Store_SRP!B2:I110,8, FALSE)), VLOOKUP(E1874,Store_Showcase!B2:I144,8, FALSE))</f>
      </c>
      <c r="T1874">
        <f>VLOOKUP(G1874,Sku_Consolidated!A2:R957,18,FALSE)</f>
      </c>
      <c r="U1874">
        <v>4806532531595</v>
      </c>
      <c r="V1874">
        <f>IF(VLOOKUP(G1874,Sku_Consolidated!A2:S957,19,FALSE)="SHOWCASE", VLOOKUP(E1874,Store_Showcase!B2:L144,11, FALSE), IF(VLOOKUP(G1874,Sku_Consolidated!A2:S957,19,FALSE)="VAM",VLOOKUP(E1874,Store_VAM!B2:L273,11, FALSE),VLOOKUP(E1874,Store_SRP!B2:L110,11, FALSE)))</f>
      </c>
      <c r="W1874">
        <f>VLOOKUP(G1874,Sku_Consolidated!A2:W957,11,FALSE)</f>
      </c>
      <c r="X1874">
        <f>VLOOKUP(G1874,Sku_Consolidated!A2:H957,8,FALSE)</f>
      </c>
      <c r="Y1874">
        <f>VLOOKUP(G1874,Sku_Consolidated!A2:I957,9,FALSE)</f>
      </c>
      <c r="Z1874" t="s">
        <v>38</v>
      </c>
      <c r="AA1874">
        <f>VLOOKUP(G1874,Sku_Consolidated!A2:E957,5,FALSE)</f>
      </c>
      <c r="AB1874">
        <f>IF(VLOOKUP(G1874,Sku_Consolidated!A2:S957,19,FALSE)="SHOWCASE", VLOOKUP(E1874,Store_Showcase!B2:N144,13, FALSE), IF(VLOOKUP(G1874,Sku_Consolidated!A2:S957,19,FALSE)="VAM",VLOOKUP(E1874,Store_VAM!B2:N273,13, FALSE),VLOOKUP(E1874,Store_SRP!B2:N110,13, FALSE)))</f>
      </c>
      <c r="AC1874">
        <f>IF(IFERROR(AB1874,TRUE)=TRUE, "-","OK")</f>
      </c>
      <c r="AD1874" s="8" t="s">
        <v>39</v>
      </c>
      <c r="AE1874" s="8" t="s">
        <v>39</v>
      </c>
      <c r="AF1874">
        <f>IF(IFERROR(VLOOKUP(E1874,Store_Showcase!B2:H144,{5}, FALSE), TRUE)=TRUE, IF(IFERROR(VLOOKUP(E1874,Store_SRP!B2:H110,{5}, FALSE), TRUE)=TRUE,VLOOKUP(E1874,Store_VAM!B2:H273,{5}, FALSE),VLOOKUP(E1874,Store_SRP!B2:H110,{5}, FALSE)), VLOOKUP(E1874,Store_Showcase!B2:H144,{5}, FALSE))</f>
      </c>
      <c r="AG1874">
        <f>IF(IFERROR(VLOOKUP(E1874,Store_Showcase!B2:H144,{6}, FALSE), TRUE)=TRUE, IF(IFERROR(VLOOKUP(E1874,Store_SRP!B2:H110,{6}, FALSE), TRUE)=TRUE,VLOOKUP(E1874,Store_VAM!B2:H273,{6}, FALSE),VLOOKUP(E1874,Store_SRP!B2:H110,{6}, FALSE)), VLOOKUP(E1874,Store_Showcase!B2:H144,{6}, FALSE))</f>
      </c>
      <c r="AH1874">
        <f>VLOOKUP(G1874,Sku_Consolidated!A2:R957,18,FALSE)</f>
      </c>
      <c r="AI1874">
        <f>VLOOKUP(G1874,Sku_Consolidated!A2:S957,19,FALSE)</f>
      </c>
      <c r="AJ1874">
        <f>VLOOKUP(G1874,Sku_Consolidated!A2:T957,20,FALSE)</f>
      </c>
    </row>
    <row r="1875" spans="1:36" x14ac:dyDescent="0.25">
      <c r="A1875">
        <v>2024</v>
      </c>
      <c r="B1875" t="s">
        <v>31</v>
      </c>
      <c r="C1875" t="s">
        <v>32</v>
      </c>
      <c r="D1875" t="s">
        <v>33</v>
      </c>
      <c r="E1875">
        <v>207</v>
      </c>
      <c r="F1875">
        <f>IF(IFERROR(VLOOKUP(E1875,Store_Showcase!B2:H144,{2}, FALSE), TRUE)=TRUE, IF(IFERROR(VLOOKUP(E1875,Store_SRP!B2:H110,{2}, FALSE), TRUE)=TRUE,VLOOKUP(E1875,Store_VAM!B2:H273,{2}, FALSE),VLOOKUP(E1875,Store_SRP!B2:H110,{2}, FALSE)), VLOOKUP(E1875,Store_Showcase!B2:H144,{2}, FALSE))</f>
      </c>
      <c r="G1875">
        <v>655730</v>
      </c>
      <c r="H1875" t="s">
        <v>1794</v>
      </c>
      <c r="I1875" s="8" t="s">
        <v>39</v>
      </c>
      <c r="J1875" t="s">
        <v>36</v>
      </c>
      <c r="K1875" s="8">
        <f>IF(J1875="PCK", I1875, 0)</f>
      </c>
      <c r="L1875" s="8">
        <f>IF(J1875="KLS", I1875, IF(J1875="PCK", I1875*VLOOKUP(G1875,Sku_Consolidated!A2:U957,21, FALSE),I1875*VLOOKUP(G1875,Sku_Consolidated!A2:U957,21, FALSE)))</f>
      </c>
      <c r="M1875" s="8">
        <f>IF(J1875="PCS", I1875, 0)</f>
      </c>
      <c r="N1875" s="8" t="s">
        <v>39</v>
      </c>
      <c r="O1875" s="8">
        <f>N1875 * VLOOKUP(E1875&amp;VLOOKUP(G1875,Sku_Consolidated!A2:Q957,17,FALSE),Sku_CommRate!A2:E1002, 5, FALSE)</f>
      </c>
      <c r="P1875" s="8">
        <f>N1875 - O1875</f>
      </c>
      <c r="Q1875">
        <f>VLOOKUP(G1875,Sku_Consolidated!A2:G957,7, FALSE)</f>
      </c>
      <c r="R1875">
        <f>IF(IFERROR(VLOOKUP(E1875,Store_Showcase!B2:H144,7, FALSE), TRUE)=TRUE, IF(IFERROR(VLOOKUP(E1875,Store_SRP!B2:H110,7, FALSE), TRUE)=TRUE,VLOOKUP(E1875,Store_VAM!B2:H273,7, FALSE),VLOOKUP(E1875,Store_SRP!B2:H110,7, FALSE)), VLOOKUP(E1875,Store_Showcase!B2:H144,7, FALSE))</f>
      </c>
      <c r="S1875">
        <f>IF(IFERROR(VLOOKUP(E1875,Store_Showcase!B2:I144,8, FALSE), TRUE)=TRUE, IF(IFERROR(VLOOKUP(E1875,Store_SRP!B2:I110,8, FALSE), TRUE)=TRUE,VLOOKUP(E1875,Store_VAM!B2:I273,8, FALSE),VLOOKUP(E1875,Store_SRP!B2:I110,8, FALSE)), VLOOKUP(E1875,Store_Showcase!B2:I144,8, FALSE))</f>
      </c>
      <c r="T1875">
        <f>VLOOKUP(G1875,Sku_Consolidated!A2:R957,18,FALSE)</f>
      </c>
      <c r="U1875">
        <v>6451</v>
      </c>
      <c r="V1875">
        <f>IF(VLOOKUP(G1875,Sku_Consolidated!A2:S957,19,FALSE)="SHOWCASE", VLOOKUP(E1875,Store_Showcase!B2:L144,11, FALSE), IF(VLOOKUP(G1875,Sku_Consolidated!A2:S957,19,FALSE)="VAM",VLOOKUP(E1875,Store_VAM!B2:L273,11, FALSE),VLOOKUP(E1875,Store_SRP!B2:L110,11, FALSE)))</f>
      </c>
      <c r="W1875">
        <f>VLOOKUP(G1875,Sku_Consolidated!A2:W957,11,FALSE)</f>
      </c>
      <c r="X1875">
        <f>VLOOKUP(G1875,Sku_Consolidated!A2:H957,8,FALSE)</f>
      </c>
      <c r="Y1875">
        <f>VLOOKUP(G1875,Sku_Consolidated!A2:I957,9,FALSE)</f>
      </c>
      <c r="Z1875" t="s">
        <v>38</v>
      </c>
      <c r="AA1875">
        <f>VLOOKUP(G1875,Sku_Consolidated!A2:E957,5,FALSE)</f>
      </c>
      <c r="AB1875">
        <f>IF(VLOOKUP(G1875,Sku_Consolidated!A2:S957,19,FALSE)="SHOWCASE", VLOOKUP(E1875,Store_Showcase!B2:N144,13, FALSE), IF(VLOOKUP(G1875,Sku_Consolidated!A2:S957,19,FALSE)="VAM",VLOOKUP(E1875,Store_VAM!B2:N273,13, FALSE),VLOOKUP(E1875,Store_SRP!B2:N110,13, FALSE)))</f>
      </c>
      <c r="AC1875">
        <f>IF(IFERROR(AB1875,TRUE)=TRUE, "-","OK")</f>
      </c>
      <c r="AD1875" s="8" t="s">
        <v>39</v>
      </c>
      <c r="AE1875" s="8" t="s">
        <v>39</v>
      </c>
      <c r="AF1875">
        <f>IF(IFERROR(VLOOKUP(E1875,Store_Showcase!B2:H144,{5}, FALSE), TRUE)=TRUE, IF(IFERROR(VLOOKUP(E1875,Store_SRP!B2:H110,{5}, FALSE), TRUE)=TRUE,VLOOKUP(E1875,Store_VAM!B2:H273,{5}, FALSE),VLOOKUP(E1875,Store_SRP!B2:H110,{5}, FALSE)), VLOOKUP(E1875,Store_Showcase!B2:H144,{5}, FALSE))</f>
      </c>
      <c r="AG1875">
        <f>IF(IFERROR(VLOOKUP(E1875,Store_Showcase!B2:H144,{6}, FALSE), TRUE)=TRUE, IF(IFERROR(VLOOKUP(E1875,Store_SRP!B2:H110,{6}, FALSE), TRUE)=TRUE,VLOOKUP(E1875,Store_VAM!B2:H273,{6}, FALSE),VLOOKUP(E1875,Store_SRP!B2:H110,{6}, FALSE)), VLOOKUP(E1875,Store_Showcase!B2:H144,{6}, FALSE))</f>
      </c>
      <c r="AH1875">
        <f>VLOOKUP(G1875,Sku_Consolidated!A2:R957,18,FALSE)</f>
      </c>
      <c r="AI1875">
        <f>VLOOKUP(G1875,Sku_Consolidated!A2:S957,19,FALSE)</f>
      </c>
      <c r="AJ1875">
        <f>VLOOKUP(G1875,Sku_Consolidated!A2:T957,20,FALSE)</f>
      </c>
    </row>
    <row r="1876" spans="1:36" x14ac:dyDescent="0.25">
      <c r="A1876">
        <v>2024</v>
      </c>
      <c r="B1876" t="s">
        <v>31</v>
      </c>
      <c r="C1876" t="s">
        <v>32</v>
      </c>
      <c r="D1876" t="s">
        <v>33</v>
      </c>
      <c r="E1876">
        <v>711</v>
      </c>
      <c r="F1876">
        <f>IF(IFERROR(VLOOKUP(E1876,Store_Showcase!B2:H144,{2}, FALSE), TRUE)=TRUE, IF(IFERROR(VLOOKUP(E1876,Store_SRP!B2:H110,{2}, FALSE), TRUE)=TRUE,VLOOKUP(E1876,Store_VAM!B2:H273,{2}, FALSE),VLOOKUP(E1876,Store_SRP!B2:H110,{2}, FALSE)), VLOOKUP(E1876,Store_Showcase!B2:H144,{2}, FALSE))</f>
      </c>
      <c r="G1876">
        <v>659617</v>
      </c>
      <c r="H1876" t="s">
        <v>75</v>
      </c>
      <c r="I1876" s="8" t="s">
        <v>39</v>
      </c>
      <c r="J1876" t="s">
        <v>36</v>
      </c>
      <c r="K1876" s="8">
        <f>IF(J1876="PCK", I1876, 0)</f>
      </c>
      <c r="L1876" s="8">
        <f>IF(J1876="KLS", I1876, IF(J1876="PCK", I1876*VLOOKUP(G1876,Sku_Consolidated!A2:U957,21, FALSE),I1876*VLOOKUP(G1876,Sku_Consolidated!A2:U957,21, FALSE)))</f>
      </c>
      <c r="M1876" s="8">
        <f>IF(J1876="PCS", I1876, 0)</f>
      </c>
      <c r="N1876" s="8" t="s">
        <v>39</v>
      </c>
      <c r="O1876" s="8">
        <f>N1876 * VLOOKUP(E1876&amp;VLOOKUP(G1876,Sku_Consolidated!A2:Q957,17,FALSE),Sku_CommRate!A2:E1002, 5, FALSE)</f>
      </c>
      <c r="P1876" s="8">
        <f>N1876 - O1876</f>
      </c>
      <c r="Q1876">
        <f>VLOOKUP(G1876,Sku_Consolidated!A2:G957,7, FALSE)</f>
      </c>
      <c r="R1876">
        <f>IF(IFERROR(VLOOKUP(E1876,Store_Showcase!B2:H144,7, FALSE), TRUE)=TRUE, IF(IFERROR(VLOOKUP(E1876,Store_SRP!B2:H110,7, FALSE), TRUE)=TRUE,VLOOKUP(E1876,Store_VAM!B2:H273,7, FALSE),VLOOKUP(E1876,Store_SRP!B2:H110,7, FALSE)), VLOOKUP(E1876,Store_Showcase!B2:H144,7, FALSE))</f>
      </c>
      <c r="S1876">
        <f>IF(IFERROR(VLOOKUP(E1876,Store_Showcase!B2:I144,8, FALSE), TRUE)=TRUE, IF(IFERROR(VLOOKUP(E1876,Store_SRP!B2:I110,8, FALSE), TRUE)=TRUE,VLOOKUP(E1876,Store_VAM!B2:I273,8, FALSE),VLOOKUP(E1876,Store_SRP!B2:I110,8, FALSE)), VLOOKUP(E1876,Store_Showcase!B2:I144,8, FALSE))</f>
      </c>
      <c r="T1876">
        <f>VLOOKUP(G1876,Sku_Consolidated!A2:R957,18,FALSE)</f>
      </c>
      <c r="U1876">
        <v>7376</v>
      </c>
      <c r="V1876">
        <f>IF(VLOOKUP(G1876,Sku_Consolidated!A2:S957,19,FALSE)="SHOWCASE", VLOOKUP(E1876,Store_Showcase!B2:L144,11, FALSE), IF(VLOOKUP(G1876,Sku_Consolidated!A2:S957,19,FALSE)="VAM",VLOOKUP(E1876,Store_VAM!B2:L273,11, FALSE),VLOOKUP(E1876,Store_SRP!B2:L110,11, FALSE)))</f>
      </c>
      <c r="W1876">
        <f>VLOOKUP(G1876,Sku_Consolidated!A2:W957,11,FALSE)</f>
      </c>
      <c r="X1876">
        <f>VLOOKUP(G1876,Sku_Consolidated!A2:H957,8,FALSE)</f>
      </c>
      <c r="Y1876">
        <f>VLOOKUP(G1876,Sku_Consolidated!A2:I957,9,FALSE)</f>
      </c>
      <c r="Z1876" t="s">
        <v>38</v>
      </c>
      <c r="AA1876">
        <f>VLOOKUP(G1876,Sku_Consolidated!A2:E957,5,FALSE)</f>
      </c>
      <c r="AB1876">
        <f>IF(VLOOKUP(G1876,Sku_Consolidated!A2:S957,19,FALSE)="SHOWCASE", VLOOKUP(E1876,Store_Showcase!B2:N144,13, FALSE), IF(VLOOKUP(G1876,Sku_Consolidated!A2:S957,19,FALSE)="VAM",VLOOKUP(E1876,Store_VAM!B2:N273,13, FALSE),VLOOKUP(E1876,Store_SRP!B2:N110,13, FALSE)))</f>
      </c>
      <c r="AC1876">
        <f>IF(IFERROR(AB1876,TRUE)=TRUE, "-","OK")</f>
      </c>
      <c r="AD1876" s="8" t="s">
        <v>39</v>
      </c>
      <c r="AE1876" s="8" t="s">
        <v>39</v>
      </c>
      <c r="AF1876">
        <f>IF(IFERROR(VLOOKUP(E1876,Store_Showcase!B2:H144,{5}, FALSE), TRUE)=TRUE, IF(IFERROR(VLOOKUP(E1876,Store_SRP!B2:H110,{5}, FALSE), TRUE)=TRUE,VLOOKUP(E1876,Store_VAM!B2:H273,{5}, FALSE),VLOOKUP(E1876,Store_SRP!B2:H110,{5}, FALSE)), VLOOKUP(E1876,Store_Showcase!B2:H144,{5}, FALSE))</f>
      </c>
      <c r="AG1876">
        <f>IF(IFERROR(VLOOKUP(E1876,Store_Showcase!B2:H144,{6}, FALSE), TRUE)=TRUE, IF(IFERROR(VLOOKUP(E1876,Store_SRP!B2:H110,{6}, FALSE), TRUE)=TRUE,VLOOKUP(E1876,Store_VAM!B2:H273,{6}, FALSE),VLOOKUP(E1876,Store_SRP!B2:H110,{6}, FALSE)), VLOOKUP(E1876,Store_Showcase!B2:H144,{6}, FALSE))</f>
      </c>
      <c r="AH1876">
        <f>VLOOKUP(G1876,Sku_Consolidated!A2:R957,18,FALSE)</f>
      </c>
      <c r="AI1876">
        <f>VLOOKUP(G1876,Sku_Consolidated!A2:S957,19,FALSE)</f>
      </c>
      <c r="AJ1876">
        <f>VLOOKUP(G1876,Sku_Consolidated!A2:T957,20,FALSE)</f>
      </c>
    </row>
    <row r="1877" spans="1:36" x14ac:dyDescent="0.25">
      <c r="A1877">
        <v>2024</v>
      </c>
      <c r="B1877" t="s">
        <v>31</v>
      </c>
      <c r="C1877" t="s">
        <v>32</v>
      </c>
      <c r="D1877" t="s">
        <v>33</v>
      </c>
      <c r="E1877">
        <v>733</v>
      </c>
      <c r="F1877">
        <f>IF(IFERROR(VLOOKUP(E1877,Store_Showcase!B2:H144,{2}, FALSE), TRUE)=TRUE, IF(IFERROR(VLOOKUP(E1877,Store_SRP!B2:H110,{2}, FALSE), TRUE)=TRUE,VLOOKUP(E1877,Store_VAM!B2:H273,{2}, FALSE),VLOOKUP(E1877,Store_SRP!B2:H110,{2}, FALSE)), VLOOKUP(E1877,Store_Showcase!B2:H144,{2}, FALSE))</f>
      </c>
      <c r="G1877">
        <v>666982</v>
      </c>
      <c r="H1877" t="s">
        <v>1363</v>
      </c>
      <c r="I1877" s="8" t="s">
        <v>39</v>
      </c>
      <c r="J1877" t="s">
        <v>493</v>
      </c>
      <c r="K1877" s="8">
        <f>IF(J1877="PCK", I1877, 0)</f>
      </c>
      <c r="L1877" s="8">
        <f>IF(J1877="KLS", I1877, IF(J1877="PCK", I1877*VLOOKUP(G1877,Sku_Consolidated!A2:U957,21, FALSE),I1877*VLOOKUP(G1877,Sku_Consolidated!A2:U957,21, FALSE)))</f>
      </c>
      <c r="M1877" s="8">
        <f>IF(J1877="PCS", I1877, 0)</f>
      </c>
      <c r="N1877" s="8" t="s">
        <v>39</v>
      </c>
      <c r="O1877" s="8">
        <f>N1877 * VLOOKUP(E1877&amp;VLOOKUP(G1877,Sku_Consolidated!A2:Q957,17,FALSE),Sku_CommRate!A2:E1002, 5, FALSE)</f>
      </c>
      <c r="P1877" s="8">
        <f>N1877 - O1877</f>
      </c>
      <c r="Q1877">
        <f>VLOOKUP(G1877,Sku_Consolidated!A2:G957,7, FALSE)</f>
      </c>
      <c r="R1877">
        <f>IF(IFERROR(VLOOKUP(E1877,Store_Showcase!B2:H144,7, FALSE), TRUE)=TRUE, IF(IFERROR(VLOOKUP(E1877,Store_SRP!B2:H110,7, FALSE), TRUE)=TRUE,VLOOKUP(E1877,Store_VAM!B2:H273,7, FALSE),VLOOKUP(E1877,Store_SRP!B2:H110,7, FALSE)), VLOOKUP(E1877,Store_Showcase!B2:H144,7, FALSE))</f>
      </c>
      <c r="S1877">
        <f>IF(IFERROR(VLOOKUP(E1877,Store_Showcase!B2:I144,8, FALSE), TRUE)=TRUE, IF(IFERROR(VLOOKUP(E1877,Store_SRP!B2:I110,8, FALSE), TRUE)=TRUE,VLOOKUP(E1877,Store_VAM!B2:I273,8, FALSE),VLOOKUP(E1877,Store_SRP!B2:I110,8, FALSE)), VLOOKUP(E1877,Store_Showcase!B2:I144,8, FALSE))</f>
      </c>
      <c r="T1877">
        <f>VLOOKUP(G1877,Sku_Consolidated!A2:R957,18,FALSE)</f>
      </c>
      <c r="U1877">
        <v>4806532531663</v>
      </c>
      <c r="V1877">
        <f>IF(VLOOKUP(G1877,Sku_Consolidated!A2:S957,19,FALSE)="SHOWCASE", VLOOKUP(E1877,Store_Showcase!B2:L144,11, FALSE), IF(VLOOKUP(G1877,Sku_Consolidated!A2:S957,19,FALSE)="VAM",VLOOKUP(E1877,Store_VAM!B2:L273,11, FALSE),VLOOKUP(E1877,Store_SRP!B2:L110,11, FALSE)))</f>
      </c>
      <c r="W1877">
        <f>VLOOKUP(G1877,Sku_Consolidated!A2:W957,11,FALSE)</f>
      </c>
      <c r="X1877">
        <f>VLOOKUP(G1877,Sku_Consolidated!A2:H957,8,FALSE)</f>
      </c>
      <c r="Y1877">
        <f>VLOOKUP(G1877,Sku_Consolidated!A2:I957,9,FALSE)</f>
      </c>
      <c r="Z1877" t="s">
        <v>38</v>
      </c>
      <c r="AA1877">
        <f>VLOOKUP(G1877,Sku_Consolidated!A2:E957,5,FALSE)</f>
      </c>
      <c r="AB1877">
        <f>IF(VLOOKUP(G1877,Sku_Consolidated!A2:S957,19,FALSE)="SHOWCASE", VLOOKUP(E1877,Store_Showcase!B2:N144,13, FALSE), IF(VLOOKUP(G1877,Sku_Consolidated!A2:S957,19,FALSE)="VAM",VLOOKUP(E1877,Store_VAM!B2:N273,13, FALSE),VLOOKUP(E1877,Store_SRP!B2:N110,13, FALSE)))</f>
      </c>
      <c r="AC1877">
        <f>IF(IFERROR(AB1877,TRUE)=TRUE, "-","OK")</f>
      </c>
      <c r="AD1877" s="8" t="s">
        <v>39</v>
      </c>
      <c r="AE1877" s="8" t="s">
        <v>39</v>
      </c>
      <c r="AF1877">
        <f>IF(IFERROR(VLOOKUP(E1877,Store_Showcase!B2:H144,{5}, FALSE), TRUE)=TRUE, IF(IFERROR(VLOOKUP(E1877,Store_SRP!B2:H110,{5}, FALSE), TRUE)=TRUE,VLOOKUP(E1877,Store_VAM!B2:H273,{5}, FALSE),VLOOKUP(E1877,Store_SRP!B2:H110,{5}, FALSE)), VLOOKUP(E1877,Store_Showcase!B2:H144,{5}, FALSE))</f>
      </c>
      <c r="AG1877">
        <f>IF(IFERROR(VLOOKUP(E1877,Store_Showcase!B2:H144,{6}, FALSE), TRUE)=TRUE, IF(IFERROR(VLOOKUP(E1877,Store_SRP!B2:H110,{6}, FALSE), TRUE)=TRUE,VLOOKUP(E1877,Store_VAM!B2:H273,{6}, FALSE),VLOOKUP(E1877,Store_SRP!B2:H110,{6}, FALSE)), VLOOKUP(E1877,Store_Showcase!B2:H144,{6}, FALSE))</f>
      </c>
      <c r="AH1877">
        <f>VLOOKUP(G1877,Sku_Consolidated!A2:R957,18,FALSE)</f>
      </c>
      <c r="AI1877">
        <f>VLOOKUP(G1877,Sku_Consolidated!A2:S957,19,FALSE)</f>
      </c>
      <c r="AJ1877">
        <f>VLOOKUP(G1877,Sku_Consolidated!A2:T957,20,FALSE)</f>
      </c>
    </row>
    <row r="1878" spans="1:36" x14ac:dyDescent="0.25">
      <c r="A1878">
        <v>2024</v>
      </c>
      <c r="B1878" t="s">
        <v>31</v>
      </c>
      <c r="C1878" t="s">
        <v>32</v>
      </c>
      <c r="D1878" t="s">
        <v>33</v>
      </c>
      <c r="E1878">
        <v>142</v>
      </c>
      <c r="F1878">
        <f>IF(IFERROR(VLOOKUP(E1878,Store_Showcase!B2:H144,{2}, FALSE), TRUE)=TRUE, IF(IFERROR(VLOOKUP(E1878,Store_SRP!B2:H110,{2}, FALSE), TRUE)=TRUE,VLOOKUP(E1878,Store_VAM!B2:H273,{2}, FALSE),VLOOKUP(E1878,Store_SRP!B2:H110,{2}, FALSE)), VLOOKUP(E1878,Store_Showcase!B2:H144,{2}, FALSE))</f>
      </c>
      <c r="G1878">
        <v>687770</v>
      </c>
      <c r="H1878" t="s">
        <v>1487</v>
      </c>
      <c r="I1878" s="8" t="s">
        <v>39</v>
      </c>
      <c r="J1878" t="s">
        <v>493</v>
      </c>
      <c r="K1878" s="8">
        <f>IF(J1878="PCK", I1878, 0)</f>
      </c>
      <c r="L1878" s="8">
        <f>IF(J1878="KLS", I1878, IF(J1878="PCK", I1878*VLOOKUP(G1878,Sku_Consolidated!A2:U957,21, FALSE),I1878*VLOOKUP(G1878,Sku_Consolidated!A2:U957,21, FALSE)))</f>
      </c>
      <c r="M1878" s="8">
        <f>IF(J1878="PCS", I1878, 0)</f>
      </c>
      <c r="N1878" s="8" t="s">
        <v>39</v>
      </c>
      <c r="O1878" s="8">
        <f>N1878 * VLOOKUP(E1878&amp;VLOOKUP(G1878,Sku_Consolidated!A2:Q957,17,FALSE),Sku_CommRate!A2:E1002, 5, FALSE)</f>
      </c>
      <c r="P1878" s="8">
        <f>N1878 - O1878</f>
      </c>
      <c r="Q1878">
        <f>VLOOKUP(G1878,Sku_Consolidated!A2:G957,7, FALSE)</f>
      </c>
      <c r="R1878">
        <f>IF(IFERROR(VLOOKUP(E1878,Store_Showcase!B2:H144,7, FALSE), TRUE)=TRUE, IF(IFERROR(VLOOKUP(E1878,Store_SRP!B2:H110,7, FALSE), TRUE)=TRUE,VLOOKUP(E1878,Store_VAM!B2:H273,7, FALSE),VLOOKUP(E1878,Store_SRP!B2:H110,7, FALSE)), VLOOKUP(E1878,Store_Showcase!B2:H144,7, FALSE))</f>
      </c>
      <c r="S1878">
        <f>IF(IFERROR(VLOOKUP(E1878,Store_Showcase!B2:I144,8, FALSE), TRUE)=TRUE, IF(IFERROR(VLOOKUP(E1878,Store_SRP!B2:I110,8, FALSE), TRUE)=TRUE,VLOOKUP(E1878,Store_VAM!B2:I273,8, FALSE),VLOOKUP(E1878,Store_SRP!B2:I110,8, FALSE)), VLOOKUP(E1878,Store_Showcase!B2:I144,8, FALSE))</f>
      </c>
      <c r="T1878">
        <f>VLOOKUP(G1878,Sku_Consolidated!A2:R957,18,FALSE)</f>
      </c>
      <c r="U1878">
        <v>4806532531526</v>
      </c>
      <c r="V1878">
        <f>IF(VLOOKUP(G1878,Sku_Consolidated!A2:S957,19,FALSE)="SHOWCASE", VLOOKUP(E1878,Store_Showcase!B2:L144,11, FALSE), IF(VLOOKUP(G1878,Sku_Consolidated!A2:S957,19,FALSE)="VAM",VLOOKUP(E1878,Store_VAM!B2:L273,11, FALSE),VLOOKUP(E1878,Store_SRP!B2:L110,11, FALSE)))</f>
      </c>
      <c r="W1878">
        <f>VLOOKUP(G1878,Sku_Consolidated!A2:W957,11,FALSE)</f>
      </c>
      <c r="X1878">
        <f>VLOOKUP(G1878,Sku_Consolidated!A2:H957,8,FALSE)</f>
      </c>
      <c r="Y1878">
        <f>VLOOKUP(G1878,Sku_Consolidated!A2:I957,9,FALSE)</f>
      </c>
      <c r="Z1878" t="s">
        <v>38</v>
      </c>
      <c r="AA1878">
        <f>VLOOKUP(G1878,Sku_Consolidated!A2:E957,5,FALSE)</f>
      </c>
      <c r="AB1878">
        <f>IF(VLOOKUP(G1878,Sku_Consolidated!A2:S957,19,FALSE)="SHOWCASE", VLOOKUP(E1878,Store_Showcase!B2:N144,13, FALSE), IF(VLOOKUP(G1878,Sku_Consolidated!A2:S957,19,FALSE)="VAM",VLOOKUP(E1878,Store_VAM!B2:N273,13, FALSE),VLOOKUP(E1878,Store_SRP!B2:N110,13, FALSE)))</f>
      </c>
      <c r="AC1878">
        <f>IF(IFERROR(AB1878,TRUE)=TRUE, "-","OK")</f>
      </c>
      <c r="AD1878" s="8" t="s">
        <v>39</v>
      </c>
      <c r="AE1878" s="8" t="s">
        <v>39</v>
      </c>
      <c r="AF1878">
        <f>IF(IFERROR(VLOOKUP(E1878,Store_Showcase!B2:H144,{5}, FALSE), TRUE)=TRUE, IF(IFERROR(VLOOKUP(E1878,Store_SRP!B2:H110,{5}, FALSE), TRUE)=TRUE,VLOOKUP(E1878,Store_VAM!B2:H273,{5}, FALSE),VLOOKUP(E1878,Store_SRP!B2:H110,{5}, FALSE)), VLOOKUP(E1878,Store_Showcase!B2:H144,{5}, FALSE))</f>
      </c>
      <c r="AG1878">
        <f>IF(IFERROR(VLOOKUP(E1878,Store_Showcase!B2:H144,{6}, FALSE), TRUE)=TRUE, IF(IFERROR(VLOOKUP(E1878,Store_SRP!B2:H110,{6}, FALSE), TRUE)=TRUE,VLOOKUP(E1878,Store_VAM!B2:H273,{6}, FALSE),VLOOKUP(E1878,Store_SRP!B2:H110,{6}, FALSE)), VLOOKUP(E1878,Store_Showcase!B2:H144,{6}, FALSE))</f>
      </c>
      <c r="AH1878">
        <f>VLOOKUP(G1878,Sku_Consolidated!A2:R957,18,FALSE)</f>
      </c>
      <c r="AI1878">
        <f>VLOOKUP(G1878,Sku_Consolidated!A2:S957,19,FALSE)</f>
      </c>
      <c r="AJ1878">
        <f>VLOOKUP(G1878,Sku_Consolidated!A2:T957,20,FALSE)</f>
      </c>
    </row>
    <row r="1879" spans="1:36" x14ac:dyDescent="0.25">
      <c r="A1879">
        <v>2024</v>
      </c>
      <c r="B1879" t="s">
        <v>31</v>
      </c>
      <c r="C1879" t="s">
        <v>32</v>
      </c>
      <c r="D1879" t="s">
        <v>33</v>
      </c>
      <c r="E1879">
        <v>711</v>
      </c>
      <c r="F1879">
        <f>IF(IFERROR(VLOOKUP(E1879,Store_Showcase!B2:H144,{2}, FALSE), TRUE)=TRUE, IF(IFERROR(VLOOKUP(E1879,Store_SRP!B2:H110,{2}, FALSE), TRUE)=TRUE,VLOOKUP(E1879,Store_VAM!B2:H273,{2}, FALSE),VLOOKUP(E1879,Store_SRP!B2:H110,{2}, FALSE)), VLOOKUP(E1879,Store_Showcase!B2:H144,{2}, FALSE))</f>
      </c>
      <c r="G1879">
        <v>655301</v>
      </c>
      <c r="H1879" t="s">
        <v>57</v>
      </c>
      <c r="I1879" s="8" t="s">
        <v>39</v>
      </c>
      <c r="J1879" t="s">
        <v>36</v>
      </c>
      <c r="K1879" s="8">
        <f>IF(J1879="PCK", I1879, 0)</f>
      </c>
      <c r="L1879" s="8">
        <f>IF(J1879="KLS", I1879, IF(J1879="PCK", I1879*VLOOKUP(G1879,Sku_Consolidated!A2:U957,21, FALSE),I1879*VLOOKUP(G1879,Sku_Consolidated!A2:U957,21, FALSE)))</f>
      </c>
      <c r="M1879" s="8">
        <f>IF(J1879="PCS", I1879, 0)</f>
      </c>
      <c r="N1879" s="8" t="s">
        <v>39</v>
      </c>
      <c r="O1879" s="8">
        <f>N1879 * VLOOKUP(E1879&amp;VLOOKUP(G1879,Sku_Consolidated!A2:Q957,17,FALSE),Sku_CommRate!A2:E1002, 5, FALSE)</f>
      </c>
      <c r="P1879" s="8">
        <f>N1879 - O1879</f>
      </c>
      <c r="Q1879">
        <f>VLOOKUP(G1879,Sku_Consolidated!A2:G957,7, FALSE)</f>
      </c>
      <c r="R1879">
        <f>IF(IFERROR(VLOOKUP(E1879,Store_Showcase!B2:H144,7, FALSE), TRUE)=TRUE, IF(IFERROR(VLOOKUP(E1879,Store_SRP!B2:H110,7, FALSE), TRUE)=TRUE,VLOOKUP(E1879,Store_VAM!B2:H273,7, FALSE),VLOOKUP(E1879,Store_SRP!B2:H110,7, FALSE)), VLOOKUP(E1879,Store_Showcase!B2:H144,7, FALSE))</f>
      </c>
      <c r="S1879">
        <f>IF(IFERROR(VLOOKUP(E1879,Store_Showcase!B2:I144,8, FALSE), TRUE)=TRUE, IF(IFERROR(VLOOKUP(E1879,Store_SRP!B2:I110,8, FALSE), TRUE)=TRUE,VLOOKUP(E1879,Store_VAM!B2:I273,8, FALSE),VLOOKUP(E1879,Store_SRP!B2:I110,8, FALSE)), VLOOKUP(E1879,Store_Showcase!B2:I144,8, FALSE))</f>
      </c>
      <c r="T1879">
        <f>VLOOKUP(G1879,Sku_Consolidated!A2:R957,18,FALSE)</f>
      </c>
      <c r="U1879">
        <v>6228</v>
      </c>
      <c r="V1879">
        <f>IF(VLOOKUP(G1879,Sku_Consolidated!A2:S957,19,FALSE)="SHOWCASE", VLOOKUP(E1879,Store_Showcase!B2:L144,11, FALSE), IF(VLOOKUP(G1879,Sku_Consolidated!A2:S957,19,FALSE)="VAM",VLOOKUP(E1879,Store_VAM!B2:L273,11, FALSE),VLOOKUP(E1879,Store_SRP!B2:L110,11, FALSE)))</f>
      </c>
      <c r="W1879">
        <f>VLOOKUP(G1879,Sku_Consolidated!A2:W957,11,FALSE)</f>
      </c>
      <c r="X1879">
        <f>VLOOKUP(G1879,Sku_Consolidated!A2:H957,8,FALSE)</f>
      </c>
      <c r="Y1879">
        <f>VLOOKUP(G1879,Sku_Consolidated!A2:I957,9,FALSE)</f>
      </c>
      <c r="Z1879" t="s">
        <v>38</v>
      </c>
      <c r="AA1879">
        <f>VLOOKUP(G1879,Sku_Consolidated!A2:E957,5,FALSE)</f>
      </c>
      <c r="AB1879">
        <f>IF(VLOOKUP(G1879,Sku_Consolidated!A2:S957,19,FALSE)="SHOWCASE", VLOOKUP(E1879,Store_Showcase!B2:N144,13, FALSE), IF(VLOOKUP(G1879,Sku_Consolidated!A2:S957,19,FALSE)="VAM",VLOOKUP(E1879,Store_VAM!B2:N273,13, FALSE),VLOOKUP(E1879,Store_SRP!B2:N110,13, FALSE)))</f>
      </c>
      <c r="AC1879">
        <f>IF(IFERROR(AB1879,TRUE)=TRUE, "-","OK")</f>
      </c>
      <c r="AD1879" s="8" t="s">
        <v>39</v>
      </c>
      <c r="AE1879" s="8" t="s">
        <v>39</v>
      </c>
      <c r="AF1879">
        <f>IF(IFERROR(VLOOKUP(E1879,Store_Showcase!B2:H144,{5}, FALSE), TRUE)=TRUE, IF(IFERROR(VLOOKUP(E1879,Store_SRP!B2:H110,{5}, FALSE), TRUE)=TRUE,VLOOKUP(E1879,Store_VAM!B2:H273,{5}, FALSE),VLOOKUP(E1879,Store_SRP!B2:H110,{5}, FALSE)), VLOOKUP(E1879,Store_Showcase!B2:H144,{5}, FALSE))</f>
      </c>
      <c r="AG1879">
        <f>IF(IFERROR(VLOOKUP(E1879,Store_Showcase!B2:H144,{6}, FALSE), TRUE)=TRUE, IF(IFERROR(VLOOKUP(E1879,Store_SRP!B2:H110,{6}, FALSE), TRUE)=TRUE,VLOOKUP(E1879,Store_VAM!B2:H273,{6}, FALSE),VLOOKUP(E1879,Store_SRP!B2:H110,{6}, FALSE)), VLOOKUP(E1879,Store_Showcase!B2:H144,{6}, FALSE))</f>
      </c>
      <c r="AH1879">
        <f>VLOOKUP(G1879,Sku_Consolidated!A2:R957,18,FALSE)</f>
      </c>
      <c r="AI1879">
        <f>VLOOKUP(G1879,Sku_Consolidated!A2:S957,19,FALSE)</f>
      </c>
      <c r="AJ1879">
        <f>VLOOKUP(G1879,Sku_Consolidated!A2:T957,20,FALSE)</f>
      </c>
    </row>
    <row r="1880" spans="1:36" x14ac:dyDescent="0.25">
      <c r="A1880">
        <v>2024</v>
      </c>
      <c r="B1880" t="s">
        <v>31</v>
      </c>
      <c r="C1880" t="s">
        <v>32</v>
      </c>
      <c r="D1880" t="s">
        <v>33</v>
      </c>
      <c r="E1880">
        <v>253</v>
      </c>
      <c r="F1880">
        <f>IF(IFERROR(VLOOKUP(E1880,Store_Showcase!B2:H144,{2}, FALSE), TRUE)=TRUE, IF(IFERROR(VLOOKUP(E1880,Store_SRP!B2:H110,{2}, FALSE), TRUE)=TRUE,VLOOKUP(E1880,Store_VAM!B2:H273,{2}, FALSE),VLOOKUP(E1880,Store_SRP!B2:H110,{2}, FALSE)), VLOOKUP(E1880,Store_Showcase!B2:H144,{2}, FALSE))</f>
      </c>
      <c r="G1880">
        <v>687771</v>
      </c>
      <c r="H1880" t="s">
        <v>1194</v>
      </c>
      <c r="I1880" s="8" t="s">
        <v>39</v>
      </c>
      <c r="J1880" t="s">
        <v>493</v>
      </c>
      <c r="K1880" s="8">
        <f>IF(J1880="PCK", I1880, 0)</f>
      </c>
      <c r="L1880" s="8">
        <f>IF(J1880="KLS", I1880, IF(J1880="PCK", I1880*VLOOKUP(G1880,Sku_Consolidated!A2:U957,21, FALSE),I1880*VLOOKUP(G1880,Sku_Consolidated!A2:U957,21, FALSE)))</f>
      </c>
      <c r="M1880" s="8">
        <f>IF(J1880="PCS", I1880, 0)</f>
      </c>
      <c r="N1880" s="8" t="s">
        <v>39</v>
      </c>
      <c r="O1880" s="8">
        <f>N1880 * VLOOKUP(E1880&amp;VLOOKUP(G1880,Sku_Consolidated!A2:Q957,17,FALSE),Sku_CommRate!A2:E1002, 5, FALSE)</f>
      </c>
      <c r="P1880" s="8">
        <f>N1880 - O1880</f>
      </c>
      <c r="Q1880">
        <f>VLOOKUP(G1880,Sku_Consolidated!A2:G957,7, FALSE)</f>
      </c>
      <c r="R1880">
        <f>IF(IFERROR(VLOOKUP(E1880,Store_Showcase!B2:H144,7, FALSE), TRUE)=TRUE, IF(IFERROR(VLOOKUP(E1880,Store_SRP!B2:H110,7, FALSE), TRUE)=TRUE,VLOOKUP(E1880,Store_VAM!B2:H273,7, FALSE),VLOOKUP(E1880,Store_SRP!B2:H110,7, FALSE)), VLOOKUP(E1880,Store_Showcase!B2:H144,7, FALSE))</f>
      </c>
      <c r="S1880">
        <f>IF(IFERROR(VLOOKUP(E1880,Store_Showcase!B2:I144,8, FALSE), TRUE)=TRUE, IF(IFERROR(VLOOKUP(E1880,Store_SRP!B2:I110,8, FALSE), TRUE)=TRUE,VLOOKUP(E1880,Store_VAM!B2:I273,8, FALSE),VLOOKUP(E1880,Store_SRP!B2:I110,8, FALSE)), VLOOKUP(E1880,Store_Showcase!B2:I144,8, FALSE))</f>
      </c>
      <c r="T1880">
        <f>VLOOKUP(G1880,Sku_Consolidated!A2:R957,18,FALSE)</f>
      </c>
      <c r="U1880">
        <v>4806532531533</v>
      </c>
      <c r="V1880">
        <f>IF(VLOOKUP(G1880,Sku_Consolidated!A2:S957,19,FALSE)="SHOWCASE", VLOOKUP(E1880,Store_Showcase!B2:L144,11, FALSE), IF(VLOOKUP(G1880,Sku_Consolidated!A2:S957,19,FALSE)="VAM",VLOOKUP(E1880,Store_VAM!B2:L273,11, FALSE),VLOOKUP(E1880,Store_SRP!B2:L110,11, FALSE)))</f>
      </c>
      <c r="W1880">
        <f>VLOOKUP(G1880,Sku_Consolidated!A2:W957,11,FALSE)</f>
      </c>
      <c r="X1880">
        <f>VLOOKUP(G1880,Sku_Consolidated!A2:H957,8,FALSE)</f>
      </c>
      <c r="Y1880">
        <f>VLOOKUP(G1880,Sku_Consolidated!A2:I957,9,FALSE)</f>
      </c>
      <c r="Z1880" t="s">
        <v>38</v>
      </c>
      <c r="AA1880">
        <f>VLOOKUP(G1880,Sku_Consolidated!A2:E957,5,FALSE)</f>
      </c>
      <c r="AB1880">
        <f>IF(VLOOKUP(G1880,Sku_Consolidated!A2:S957,19,FALSE)="SHOWCASE", VLOOKUP(E1880,Store_Showcase!B2:N144,13, FALSE), IF(VLOOKUP(G1880,Sku_Consolidated!A2:S957,19,FALSE)="VAM",VLOOKUP(E1880,Store_VAM!B2:N273,13, FALSE),VLOOKUP(E1880,Store_SRP!B2:N110,13, FALSE)))</f>
      </c>
      <c r="AC1880">
        <f>IF(IFERROR(AB1880,TRUE)=TRUE, "-","OK")</f>
      </c>
      <c r="AD1880" s="8" t="s">
        <v>39</v>
      </c>
      <c r="AE1880" s="8" t="s">
        <v>39</v>
      </c>
      <c r="AF1880">
        <f>IF(IFERROR(VLOOKUP(E1880,Store_Showcase!B2:H144,{5}, FALSE), TRUE)=TRUE, IF(IFERROR(VLOOKUP(E1880,Store_SRP!B2:H110,{5}, FALSE), TRUE)=TRUE,VLOOKUP(E1880,Store_VAM!B2:H273,{5}, FALSE),VLOOKUP(E1880,Store_SRP!B2:H110,{5}, FALSE)), VLOOKUP(E1880,Store_Showcase!B2:H144,{5}, FALSE))</f>
      </c>
      <c r="AG1880">
        <f>IF(IFERROR(VLOOKUP(E1880,Store_Showcase!B2:H144,{6}, FALSE), TRUE)=TRUE, IF(IFERROR(VLOOKUP(E1880,Store_SRP!B2:H110,{6}, FALSE), TRUE)=TRUE,VLOOKUP(E1880,Store_VAM!B2:H273,{6}, FALSE),VLOOKUP(E1880,Store_SRP!B2:H110,{6}, FALSE)), VLOOKUP(E1880,Store_Showcase!B2:H144,{6}, FALSE))</f>
      </c>
      <c r="AH1880">
        <f>VLOOKUP(G1880,Sku_Consolidated!A2:R957,18,FALSE)</f>
      </c>
      <c r="AI1880">
        <f>VLOOKUP(G1880,Sku_Consolidated!A2:S957,19,FALSE)</f>
      </c>
      <c r="AJ1880">
        <f>VLOOKUP(G1880,Sku_Consolidated!A2:T957,20,FALSE)</f>
      </c>
    </row>
    <row r="1881" spans="1:36" x14ac:dyDescent="0.25">
      <c r="A1881">
        <v>2024</v>
      </c>
      <c r="B1881" t="s">
        <v>31</v>
      </c>
      <c r="C1881" t="s">
        <v>32</v>
      </c>
      <c r="D1881" t="s">
        <v>33</v>
      </c>
      <c r="E1881">
        <v>711</v>
      </c>
      <c r="F1881">
        <f>IF(IFERROR(VLOOKUP(E1881,Store_Showcase!B2:H144,{2}, FALSE), TRUE)=TRUE, IF(IFERROR(VLOOKUP(E1881,Store_SRP!B2:H110,{2}, FALSE), TRUE)=TRUE,VLOOKUP(E1881,Store_VAM!B2:H273,{2}, FALSE),VLOOKUP(E1881,Store_SRP!B2:H110,{2}, FALSE)), VLOOKUP(E1881,Store_Showcase!B2:H144,{2}, FALSE))</f>
      </c>
      <c r="G1881">
        <v>655315</v>
      </c>
      <c r="H1881" t="s">
        <v>34</v>
      </c>
      <c r="I1881" s="8" t="s">
        <v>39</v>
      </c>
      <c r="J1881" t="s">
        <v>36</v>
      </c>
      <c r="K1881" s="8">
        <f>IF(J1881="PCK", I1881, 0)</f>
      </c>
      <c r="L1881" s="8">
        <f>IF(J1881="KLS", I1881, IF(J1881="PCK", I1881*VLOOKUP(G1881,Sku_Consolidated!A2:U957,21, FALSE),I1881*VLOOKUP(G1881,Sku_Consolidated!A2:U957,21, FALSE)))</f>
      </c>
      <c r="M1881" s="8">
        <f>IF(J1881="PCS", I1881, 0)</f>
      </c>
      <c r="N1881" s="8" t="s">
        <v>39</v>
      </c>
      <c r="O1881" s="8">
        <f>N1881 * VLOOKUP(E1881&amp;VLOOKUP(G1881,Sku_Consolidated!A2:Q957,17,FALSE),Sku_CommRate!A2:E1002, 5, FALSE)</f>
      </c>
      <c r="P1881" s="8">
        <f>N1881 - O1881</f>
      </c>
      <c r="Q1881">
        <f>VLOOKUP(G1881,Sku_Consolidated!A2:G957,7, FALSE)</f>
      </c>
      <c r="R1881">
        <f>IF(IFERROR(VLOOKUP(E1881,Store_Showcase!B2:H144,7, FALSE), TRUE)=TRUE, IF(IFERROR(VLOOKUP(E1881,Store_SRP!B2:H110,7, FALSE), TRUE)=TRUE,VLOOKUP(E1881,Store_VAM!B2:H273,7, FALSE),VLOOKUP(E1881,Store_SRP!B2:H110,7, FALSE)), VLOOKUP(E1881,Store_Showcase!B2:H144,7, FALSE))</f>
      </c>
      <c r="S1881">
        <f>IF(IFERROR(VLOOKUP(E1881,Store_Showcase!B2:I144,8, FALSE), TRUE)=TRUE, IF(IFERROR(VLOOKUP(E1881,Store_SRP!B2:I110,8, FALSE), TRUE)=TRUE,VLOOKUP(E1881,Store_VAM!B2:I273,8, FALSE),VLOOKUP(E1881,Store_SRP!B2:I110,8, FALSE)), VLOOKUP(E1881,Store_Showcase!B2:I144,8, FALSE))</f>
      </c>
      <c r="T1881">
        <f>VLOOKUP(G1881,Sku_Consolidated!A2:R957,18,FALSE)</f>
      </c>
      <c r="U1881">
        <v>6240</v>
      </c>
      <c r="V1881">
        <f>IF(VLOOKUP(G1881,Sku_Consolidated!A2:S957,19,FALSE)="SHOWCASE", VLOOKUP(E1881,Store_Showcase!B2:L144,11, FALSE), IF(VLOOKUP(G1881,Sku_Consolidated!A2:S957,19,FALSE)="VAM",VLOOKUP(E1881,Store_VAM!B2:L273,11, FALSE),VLOOKUP(E1881,Store_SRP!B2:L110,11, FALSE)))</f>
      </c>
      <c r="W1881">
        <f>VLOOKUP(G1881,Sku_Consolidated!A2:W957,11,FALSE)</f>
      </c>
      <c r="X1881">
        <f>VLOOKUP(G1881,Sku_Consolidated!A2:H957,8,FALSE)</f>
      </c>
      <c r="Y1881">
        <f>VLOOKUP(G1881,Sku_Consolidated!A2:I957,9,FALSE)</f>
      </c>
      <c r="Z1881" t="s">
        <v>38</v>
      </c>
      <c r="AA1881">
        <f>VLOOKUP(G1881,Sku_Consolidated!A2:E957,5,FALSE)</f>
      </c>
      <c r="AB1881">
        <f>IF(VLOOKUP(G1881,Sku_Consolidated!A2:S957,19,FALSE)="SHOWCASE", VLOOKUP(E1881,Store_Showcase!B2:N144,13, FALSE), IF(VLOOKUP(G1881,Sku_Consolidated!A2:S957,19,FALSE)="VAM",VLOOKUP(E1881,Store_VAM!B2:N273,13, FALSE),VLOOKUP(E1881,Store_SRP!B2:N110,13, FALSE)))</f>
      </c>
      <c r="AC1881">
        <f>IF(IFERROR(AB1881,TRUE)=TRUE, "-","OK")</f>
      </c>
      <c r="AD1881" s="8" t="s">
        <v>39</v>
      </c>
      <c r="AE1881" s="8" t="s">
        <v>39</v>
      </c>
      <c r="AF1881">
        <f>IF(IFERROR(VLOOKUP(E1881,Store_Showcase!B2:H144,{5}, FALSE), TRUE)=TRUE, IF(IFERROR(VLOOKUP(E1881,Store_SRP!B2:H110,{5}, FALSE), TRUE)=TRUE,VLOOKUP(E1881,Store_VAM!B2:H273,{5}, FALSE),VLOOKUP(E1881,Store_SRP!B2:H110,{5}, FALSE)), VLOOKUP(E1881,Store_Showcase!B2:H144,{5}, FALSE))</f>
      </c>
      <c r="AG1881">
        <f>IF(IFERROR(VLOOKUP(E1881,Store_Showcase!B2:H144,{6}, FALSE), TRUE)=TRUE, IF(IFERROR(VLOOKUP(E1881,Store_SRP!B2:H110,{6}, FALSE), TRUE)=TRUE,VLOOKUP(E1881,Store_VAM!B2:H273,{6}, FALSE),VLOOKUP(E1881,Store_SRP!B2:H110,{6}, FALSE)), VLOOKUP(E1881,Store_Showcase!B2:H144,{6}, FALSE))</f>
      </c>
      <c r="AH1881">
        <f>VLOOKUP(G1881,Sku_Consolidated!A2:R957,18,FALSE)</f>
      </c>
      <c r="AI1881">
        <f>VLOOKUP(G1881,Sku_Consolidated!A2:S957,19,FALSE)</f>
      </c>
      <c r="AJ1881">
        <f>VLOOKUP(G1881,Sku_Consolidated!A2:T957,20,FALSE)</f>
      </c>
    </row>
    <row r="1882" spans="1:36" x14ac:dyDescent="0.25">
      <c r="A1882">
        <v>2024</v>
      </c>
      <c r="B1882" t="s">
        <v>31</v>
      </c>
      <c r="C1882" t="s">
        <v>32</v>
      </c>
      <c r="D1882" t="s">
        <v>33</v>
      </c>
      <c r="E1882">
        <v>499</v>
      </c>
      <c r="F1882">
        <f>IF(IFERROR(VLOOKUP(E1882,Store_Showcase!B2:H144,{2}, FALSE), TRUE)=TRUE, IF(IFERROR(VLOOKUP(E1882,Store_SRP!B2:H110,{2}, FALSE), TRUE)=TRUE,VLOOKUP(E1882,Store_VAM!B2:H273,{2}, FALSE),VLOOKUP(E1882,Store_SRP!B2:H110,{2}, FALSE)), VLOOKUP(E1882,Store_Showcase!B2:H144,{2}, FALSE))</f>
      </c>
      <c r="G1882">
        <v>655709</v>
      </c>
      <c r="H1882" t="s">
        <v>318</v>
      </c>
      <c r="I1882" s="8" t="s">
        <v>39</v>
      </c>
      <c r="J1882" t="s">
        <v>36</v>
      </c>
      <c r="K1882" s="8">
        <f>IF(J1882="PCK", I1882, 0)</f>
      </c>
      <c r="L1882" s="8">
        <f>IF(J1882="KLS", I1882, IF(J1882="PCK", I1882*VLOOKUP(G1882,Sku_Consolidated!A2:U957,21, FALSE),I1882*VLOOKUP(G1882,Sku_Consolidated!A2:U957,21, FALSE)))</f>
      </c>
      <c r="M1882" s="8">
        <f>IF(J1882="PCS", I1882, 0)</f>
      </c>
      <c r="N1882" s="8" t="s">
        <v>39</v>
      </c>
      <c r="O1882" s="8">
        <f>N1882 * VLOOKUP(E1882&amp;VLOOKUP(G1882,Sku_Consolidated!A2:Q957,17,FALSE),Sku_CommRate!A2:E1002, 5, FALSE)</f>
      </c>
      <c r="P1882" s="8">
        <f>N1882 - O1882</f>
      </c>
      <c r="Q1882">
        <f>VLOOKUP(G1882,Sku_Consolidated!A2:G957,7, FALSE)</f>
      </c>
      <c r="R1882">
        <f>IF(IFERROR(VLOOKUP(E1882,Store_Showcase!B2:H144,7, FALSE), TRUE)=TRUE, IF(IFERROR(VLOOKUP(E1882,Store_SRP!B2:H110,7, FALSE), TRUE)=TRUE,VLOOKUP(E1882,Store_VAM!B2:H273,7, FALSE),VLOOKUP(E1882,Store_SRP!B2:H110,7, FALSE)), VLOOKUP(E1882,Store_Showcase!B2:H144,7, FALSE))</f>
      </c>
      <c r="S1882">
        <f>IF(IFERROR(VLOOKUP(E1882,Store_Showcase!B2:I144,8, FALSE), TRUE)=TRUE, IF(IFERROR(VLOOKUP(E1882,Store_SRP!B2:I110,8, FALSE), TRUE)=TRUE,VLOOKUP(E1882,Store_VAM!B2:I273,8, FALSE),VLOOKUP(E1882,Store_SRP!B2:I110,8, FALSE)), VLOOKUP(E1882,Store_Showcase!B2:I144,8, FALSE))</f>
      </c>
      <c r="T1882">
        <f>VLOOKUP(G1882,Sku_Consolidated!A2:R957,18,FALSE)</f>
      </c>
      <c r="U1882">
        <v>6437</v>
      </c>
      <c r="V1882">
        <f>IF(VLOOKUP(G1882,Sku_Consolidated!A2:S957,19,FALSE)="SHOWCASE", VLOOKUP(E1882,Store_Showcase!B2:L144,11, FALSE), IF(VLOOKUP(G1882,Sku_Consolidated!A2:S957,19,FALSE)="VAM",VLOOKUP(E1882,Store_VAM!B2:L273,11, FALSE),VLOOKUP(E1882,Store_SRP!B2:L110,11, FALSE)))</f>
      </c>
      <c r="W1882">
        <f>VLOOKUP(G1882,Sku_Consolidated!A2:W957,11,FALSE)</f>
      </c>
      <c r="X1882">
        <f>VLOOKUP(G1882,Sku_Consolidated!A2:H957,8,FALSE)</f>
      </c>
      <c r="Y1882">
        <f>VLOOKUP(G1882,Sku_Consolidated!A2:I957,9,FALSE)</f>
      </c>
      <c r="Z1882" t="s">
        <v>38</v>
      </c>
      <c r="AA1882">
        <f>VLOOKUP(G1882,Sku_Consolidated!A2:E957,5,FALSE)</f>
      </c>
      <c r="AB1882">
        <f>IF(VLOOKUP(G1882,Sku_Consolidated!A2:S957,19,FALSE)="SHOWCASE", VLOOKUP(E1882,Store_Showcase!B2:N144,13, FALSE), IF(VLOOKUP(G1882,Sku_Consolidated!A2:S957,19,FALSE)="VAM",VLOOKUP(E1882,Store_VAM!B2:N273,13, FALSE),VLOOKUP(E1882,Store_SRP!B2:N110,13, FALSE)))</f>
      </c>
      <c r="AC1882">
        <f>IF(IFERROR(AB1882,TRUE)=TRUE, "-","OK")</f>
      </c>
      <c r="AD1882" s="8" t="s">
        <v>39</v>
      </c>
      <c r="AE1882" s="8" t="s">
        <v>39</v>
      </c>
      <c r="AF1882">
        <f>IF(IFERROR(VLOOKUP(E1882,Store_Showcase!B2:H144,{5}, FALSE), TRUE)=TRUE, IF(IFERROR(VLOOKUP(E1882,Store_SRP!B2:H110,{5}, FALSE), TRUE)=TRUE,VLOOKUP(E1882,Store_VAM!B2:H273,{5}, FALSE),VLOOKUP(E1882,Store_SRP!B2:H110,{5}, FALSE)), VLOOKUP(E1882,Store_Showcase!B2:H144,{5}, FALSE))</f>
      </c>
      <c r="AG1882">
        <f>IF(IFERROR(VLOOKUP(E1882,Store_Showcase!B2:H144,{6}, FALSE), TRUE)=TRUE, IF(IFERROR(VLOOKUP(E1882,Store_SRP!B2:H110,{6}, FALSE), TRUE)=TRUE,VLOOKUP(E1882,Store_VAM!B2:H273,{6}, FALSE),VLOOKUP(E1882,Store_SRP!B2:H110,{6}, FALSE)), VLOOKUP(E1882,Store_Showcase!B2:H144,{6}, FALSE))</f>
      </c>
      <c r="AH1882">
        <f>VLOOKUP(G1882,Sku_Consolidated!A2:R957,18,FALSE)</f>
      </c>
      <c r="AI1882">
        <f>VLOOKUP(G1882,Sku_Consolidated!A2:S957,19,FALSE)</f>
      </c>
      <c r="AJ1882">
        <f>VLOOKUP(G1882,Sku_Consolidated!A2:T957,20,FALSE)</f>
      </c>
    </row>
    <row r="1883" spans="1:36" x14ac:dyDescent="0.25">
      <c r="A1883">
        <v>2024</v>
      </c>
      <c r="B1883" t="s">
        <v>31</v>
      </c>
      <c r="C1883" t="s">
        <v>32</v>
      </c>
      <c r="D1883" t="s">
        <v>33</v>
      </c>
      <c r="E1883">
        <v>252</v>
      </c>
      <c r="F1883">
        <f>IF(IFERROR(VLOOKUP(E1883,Store_Showcase!B2:H144,{2}, FALSE), TRUE)=TRUE, IF(IFERROR(VLOOKUP(E1883,Store_SRP!B2:H110,{2}, FALSE), TRUE)=TRUE,VLOOKUP(E1883,Store_VAM!B2:H273,{2}, FALSE),VLOOKUP(E1883,Store_SRP!B2:H110,{2}, FALSE)), VLOOKUP(E1883,Store_Showcase!B2:H144,{2}, FALSE))</f>
      </c>
      <c r="G1883">
        <v>655909</v>
      </c>
      <c r="H1883" t="s">
        <v>2350</v>
      </c>
      <c r="I1883" s="8" t="s">
        <v>39</v>
      </c>
      <c r="J1883" t="s">
        <v>36</v>
      </c>
      <c r="K1883" s="8">
        <f>IF(J1883="PCK", I1883, 0)</f>
      </c>
      <c r="L1883" s="8">
        <f>IF(J1883="KLS", I1883, IF(J1883="PCK", I1883*VLOOKUP(G1883,Sku_Consolidated!A2:U957,21, FALSE),I1883*VLOOKUP(G1883,Sku_Consolidated!A2:U957,21, FALSE)))</f>
      </c>
      <c r="M1883" s="8">
        <f>IF(J1883="PCS", I1883, 0)</f>
      </c>
      <c r="N1883" s="8" t="s">
        <v>39</v>
      </c>
      <c r="O1883" s="8">
        <f>N1883 * VLOOKUP(E1883&amp;VLOOKUP(G1883,Sku_Consolidated!A2:Q957,17,FALSE),Sku_CommRate!A2:E1002, 5, FALSE)</f>
      </c>
      <c r="P1883" s="8">
        <f>N1883 - O1883</f>
      </c>
      <c r="Q1883">
        <f>VLOOKUP(G1883,Sku_Consolidated!A2:G957,7, FALSE)</f>
      </c>
      <c r="R1883">
        <f>IF(IFERROR(VLOOKUP(E1883,Store_Showcase!B2:H144,7, FALSE), TRUE)=TRUE, IF(IFERROR(VLOOKUP(E1883,Store_SRP!B2:H110,7, FALSE), TRUE)=TRUE,VLOOKUP(E1883,Store_VAM!B2:H273,7, FALSE),VLOOKUP(E1883,Store_SRP!B2:H110,7, FALSE)), VLOOKUP(E1883,Store_Showcase!B2:H144,7, FALSE))</f>
      </c>
      <c r="S1883">
        <f>IF(IFERROR(VLOOKUP(E1883,Store_Showcase!B2:I144,8, FALSE), TRUE)=TRUE, IF(IFERROR(VLOOKUP(E1883,Store_SRP!B2:I110,8, FALSE), TRUE)=TRUE,VLOOKUP(E1883,Store_VAM!B2:I273,8, FALSE),VLOOKUP(E1883,Store_SRP!B2:I110,8, FALSE)), VLOOKUP(E1883,Store_Showcase!B2:I144,8, FALSE))</f>
      </c>
      <c r="T1883">
        <f>VLOOKUP(G1883,Sku_Consolidated!A2:R957,18,FALSE)</f>
      </c>
      <c r="U1883">
        <v>6503</v>
      </c>
      <c r="V1883">
        <f>IF(VLOOKUP(G1883,Sku_Consolidated!A2:S957,19,FALSE)="SHOWCASE", VLOOKUP(E1883,Store_Showcase!B2:L144,11, FALSE), IF(VLOOKUP(G1883,Sku_Consolidated!A2:S957,19,FALSE)="VAM",VLOOKUP(E1883,Store_VAM!B2:L273,11, FALSE),VLOOKUP(E1883,Store_SRP!B2:L110,11, FALSE)))</f>
      </c>
      <c r="W1883">
        <f>VLOOKUP(G1883,Sku_Consolidated!A2:W957,11,FALSE)</f>
      </c>
      <c r="X1883">
        <f>VLOOKUP(G1883,Sku_Consolidated!A2:H957,8,FALSE)</f>
      </c>
      <c r="Y1883">
        <f>VLOOKUP(G1883,Sku_Consolidated!A2:I957,9,FALSE)</f>
      </c>
      <c r="Z1883" t="s">
        <v>38</v>
      </c>
      <c r="AA1883">
        <f>VLOOKUP(G1883,Sku_Consolidated!A2:E957,5,FALSE)</f>
      </c>
      <c r="AB1883">
        <f>IF(VLOOKUP(G1883,Sku_Consolidated!A2:S957,19,FALSE)="SHOWCASE", VLOOKUP(E1883,Store_Showcase!B2:N144,13, FALSE), IF(VLOOKUP(G1883,Sku_Consolidated!A2:S957,19,FALSE)="VAM",VLOOKUP(E1883,Store_VAM!B2:N273,13, FALSE),VLOOKUP(E1883,Store_SRP!B2:N110,13, FALSE)))</f>
      </c>
      <c r="AC1883">
        <f>IF(IFERROR(AB1883,TRUE)=TRUE, "-","OK")</f>
      </c>
      <c r="AD1883" s="8" t="s">
        <v>39</v>
      </c>
      <c r="AE1883" s="8" t="s">
        <v>39</v>
      </c>
      <c r="AF1883">
        <f>IF(IFERROR(VLOOKUP(E1883,Store_Showcase!B2:H144,{5}, FALSE), TRUE)=TRUE, IF(IFERROR(VLOOKUP(E1883,Store_SRP!B2:H110,{5}, FALSE), TRUE)=TRUE,VLOOKUP(E1883,Store_VAM!B2:H273,{5}, FALSE),VLOOKUP(E1883,Store_SRP!B2:H110,{5}, FALSE)), VLOOKUP(E1883,Store_Showcase!B2:H144,{5}, FALSE))</f>
      </c>
      <c r="AG1883">
        <f>IF(IFERROR(VLOOKUP(E1883,Store_Showcase!B2:H144,{6}, FALSE), TRUE)=TRUE, IF(IFERROR(VLOOKUP(E1883,Store_SRP!B2:H110,{6}, FALSE), TRUE)=TRUE,VLOOKUP(E1883,Store_VAM!B2:H273,{6}, FALSE),VLOOKUP(E1883,Store_SRP!B2:H110,{6}, FALSE)), VLOOKUP(E1883,Store_Showcase!B2:H144,{6}, FALSE))</f>
      </c>
      <c r="AH1883">
        <f>VLOOKUP(G1883,Sku_Consolidated!A2:R957,18,FALSE)</f>
      </c>
      <c r="AI1883">
        <f>VLOOKUP(G1883,Sku_Consolidated!A2:S957,19,FALSE)</f>
      </c>
      <c r="AJ1883">
        <f>VLOOKUP(G1883,Sku_Consolidated!A2:T957,20,FALSE)</f>
      </c>
    </row>
    <row r="1884" spans="1:36" x14ac:dyDescent="0.25">
      <c r="A1884">
        <v>2024</v>
      </c>
      <c r="B1884" t="s">
        <v>31</v>
      </c>
      <c r="C1884" t="s">
        <v>32</v>
      </c>
      <c r="D1884" t="s">
        <v>33</v>
      </c>
      <c r="E1884">
        <v>722</v>
      </c>
      <c r="F1884">
        <f>IF(IFERROR(VLOOKUP(E1884,Store_Showcase!B2:H144,{2}, FALSE), TRUE)=TRUE, IF(IFERROR(VLOOKUP(E1884,Store_SRP!B2:H110,{2}, FALSE), TRUE)=TRUE,VLOOKUP(E1884,Store_VAM!B2:H273,{2}, FALSE),VLOOKUP(E1884,Store_SRP!B2:H110,{2}, FALSE)), VLOOKUP(E1884,Store_Showcase!B2:H144,{2}, FALSE))</f>
      </c>
      <c r="G1884">
        <v>656322</v>
      </c>
      <c r="H1884" t="s">
        <v>2166</v>
      </c>
      <c r="I1884" s="8" t="s">
        <v>39</v>
      </c>
      <c r="J1884" t="s">
        <v>36</v>
      </c>
      <c r="K1884" s="8">
        <f>IF(J1884="PCK", I1884, 0)</f>
      </c>
      <c r="L1884" s="8">
        <f>IF(J1884="KLS", I1884, IF(J1884="PCK", I1884*VLOOKUP(G1884,Sku_Consolidated!A2:U957,21, FALSE),I1884*VLOOKUP(G1884,Sku_Consolidated!A2:U957,21, FALSE)))</f>
      </c>
      <c r="M1884" s="8">
        <f>IF(J1884="PCS", I1884, 0)</f>
      </c>
      <c r="N1884" s="8" t="s">
        <v>39</v>
      </c>
      <c r="O1884" s="8">
        <f>N1884 * VLOOKUP(E1884&amp;VLOOKUP(G1884,Sku_Consolidated!A2:Q957,17,FALSE),Sku_CommRate!A2:E1002, 5, FALSE)</f>
      </c>
      <c r="P1884" s="8">
        <f>N1884 - O1884</f>
      </c>
      <c r="Q1884">
        <f>VLOOKUP(G1884,Sku_Consolidated!A2:G957,7, FALSE)</f>
      </c>
      <c r="R1884">
        <f>IF(IFERROR(VLOOKUP(E1884,Store_Showcase!B2:H144,7, FALSE), TRUE)=TRUE, IF(IFERROR(VLOOKUP(E1884,Store_SRP!B2:H110,7, FALSE), TRUE)=TRUE,VLOOKUP(E1884,Store_VAM!B2:H273,7, FALSE),VLOOKUP(E1884,Store_SRP!B2:H110,7, FALSE)), VLOOKUP(E1884,Store_Showcase!B2:H144,7, FALSE))</f>
      </c>
      <c r="S1884">
        <f>IF(IFERROR(VLOOKUP(E1884,Store_Showcase!B2:I144,8, FALSE), TRUE)=TRUE, IF(IFERROR(VLOOKUP(E1884,Store_SRP!B2:I110,8, FALSE), TRUE)=TRUE,VLOOKUP(E1884,Store_VAM!B2:I273,8, FALSE),VLOOKUP(E1884,Store_SRP!B2:I110,8, FALSE)), VLOOKUP(E1884,Store_Showcase!B2:I144,8, FALSE))</f>
      </c>
      <c r="T1884">
        <f>VLOOKUP(G1884,Sku_Consolidated!A2:R957,18,FALSE)</f>
      </c>
      <c r="U1884">
        <v>6775</v>
      </c>
      <c r="V1884">
        <f>IF(VLOOKUP(G1884,Sku_Consolidated!A2:S957,19,FALSE)="SHOWCASE", VLOOKUP(E1884,Store_Showcase!B2:L144,11, FALSE), IF(VLOOKUP(G1884,Sku_Consolidated!A2:S957,19,FALSE)="VAM",VLOOKUP(E1884,Store_VAM!B2:L273,11, FALSE),VLOOKUP(E1884,Store_SRP!B2:L110,11, FALSE)))</f>
      </c>
      <c r="W1884">
        <f>VLOOKUP(G1884,Sku_Consolidated!A2:W957,11,FALSE)</f>
      </c>
      <c r="X1884">
        <f>VLOOKUP(G1884,Sku_Consolidated!A2:H957,8,FALSE)</f>
      </c>
      <c r="Y1884">
        <f>VLOOKUP(G1884,Sku_Consolidated!A2:I957,9,FALSE)</f>
      </c>
      <c r="Z1884" t="s">
        <v>38</v>
      </c>
      <c r="AA1884">
        <f>VLOOKUP(G1884,Sku_Consolidated!A2:E957,5,FALSE)</f>
      </c>
      <c r="AB1884">
        <f>IF(VLOOKUP(G1884,Sku_Consolidated!A2:S957,19,FALSE)="SHOWCASE", VLOOKUP(E1884,Store_Showcase!B2:N144,13, FALSE), IF(VLOOKUP(G1884,Sku_Consolidated!A2:S957,19,FALSE)="VAM",VLOOKUP(E1884,Store_VAM!B2:N273,13, FALSE),VLOOKUP(E1884,Store_SRP!B2:N110,13, FALSE)))</f>
      </c>
      <c r="AC1884">
        <f>IF(IFERROR(AB1884,TRUE)=TRUE, "-","OK")</f>
      </c>
      <c r="AD1884" s="8" t="s">
        <v>39</v>
      </c>
      <c r="AE1884" s="8" t="s">
        <v>39</v>
      </c>
      <c r="AF1884">
        <f>IF(IFERROR(VLOOKUP(E1884,Store_Showcase!B2:H144,{5}, FALSE), TRUE)=TRUE, IF(IFERROR(VLOOKUP(E1884,Store_SRP!B2:H110,{5}, FALSE), TRUE)=TRUE,VLOOKUP(E1884,Store_VAM!B2:H273,{5}, FALSE),VLOOKUP(E1884,Store_SRP!B2:H110,{5}, FALSE)), VLOOKUP(E1884,Store_Showcase!B2:H144,{5}, FALSE))</f>
      </c>
      <c r="AG1884">
        <f>IF(IFERROR(VLOOKUP(E1884,Store_Showcase!B2:H144,{6}, FALSE), TRUE)=TRUE, IF(IFERROR(VLOOKUP(E1884,Store_SRP!B2:H110,{6}, FALSE), TRUE)=TRUE,VLOOKUP(E1884,Store_VAM!B2:H273,{6}, FALSE),VLOOKUP(E1884,Store_SRP!B2:H110,{6}, FALSE)), VLOOKUP(E1884,Store_Showcase!B2:H144,{6}, FALSE))</f>
      </c>
      <c r="AH1884">
        <f>VLOOKUP(G1884,Sku_Consolidated!A2:R957,18,FALSE)</f>
      </c>
      <c r="AI1884">
        <f>VLOOKUP(G1884,Sku_Consolidated!A2:S957,19,FALSE)</f>
      </c>
      <c r="AJ1884">
        <f>VLOOKUP(G1884,Sku_Consolidated!A2:T957,20,FALSE)</f>
      </c>
    </row>
    <row r="1885" spans="1:36" x14ac:dyDescent="0.25">
      <c r="A1885">
        <v>2024</v>
      </c>
      <c r="B1885" t="s">
        <v>31</v>
      </c>
      <c r="C1885" t="s">
        <v>32</v>
      </c>
      <c r="D1885" t="s">
        <v>33</v>
      </c>
      <c r="E1885">
        <v>265</v>
      </c>
      <c r="F1885">
        <f>IF(IFERROR(VLOOKUP(E1885,Store_Showcase!B2:H144,{2}, FALSE), TRUE)=TRUE, IF(IFERROR(VLOOKUP(E1885,Store_SRP!B2:H110,{2}, FALSE), TRUE)=TRUE,VLOOKUP(E1885,Store_VAM!B2:H273,{2}, FALSE),VLOOKUP(E1885,Store_SRP!B2:H110,{2}, FALSE)), VLOOKUP(E1885,Store_Showcase!B2:H144,{2}, FALSE))</f>
      </c>
      <c r="G1885">
        <v>655720</v>
      </c>
      <c r="H1885" t="s">
        <v>122</v>
      </c>
      <c r="I1885" s="8" t="s">
        <v>39</v>
      </c>
      <c r="J1885" t="s">
        <v>36</v>
      </c>
      <c r="K1885" s="8">
        <f>IF(J1885="PCK", I1885, 0)</f>
      </c>
      <c r="L1885" s="8">
        <f>IF(J1885="KLS", I1885, IF(J1885="PCK", I1885*VLOOKUP(G1885,Sku_Consolidated!A2:U957,21, FALSE),I1885*VLOOKUP(G1885,Sku_Consolidated!A2:U957,21, FALSE)))</f>
      </c>
      <c r="M1885" s="8">
        <f>IF(J1885="PCS", I1885, 0)</f>
      </c>
      <c r="N1885" s="8" t="s">
        <v>39</v>
      </c>
      <c r="O1885" s="8">
        <f>N1885 * VLOOKUP(E1885&amp;VLOOKUP(G1885,Sku_Consolidated!A2:Q957,17,FALSE),Sku_CommRate!A2:E1002, 5, FALSE)</f>
      </c>
      <c r="P1885" s="8">
        <f>N1885 - O1885</f>
      </c>
      <c r="Q1885">
        <f>VLOOKUP(G1885,Sku_Consolidated!A2:G957,7, FALSE)</f>
      </c>
      <c r="R1885">
        <f>IF(IFERROR(VLOOKUP(E1885,Store_Showcase!B2:H144,7, FALSE), TRUE)=TRUE, IF(IFERROR(VLOOKUP(E1885,Store_SRP!B2:H110,7, FALSE), TRUE)=TRUE,VLOOKUP(E1885,Store_VAM!B2:H273,7, FALSE),VLOOKUP(E1885,Store_SRP!B2:H110,7, FALSE)), VLOOKUP(E1885,Store_Showcase!B2:H144,7, FALSE))</f>
      </c>
      <c r="S1885">
        <f>IF(IFERROR(VLOOKUP(E1885,Store_Showcase!B2:I144,8, FALSE), TRUE)=TRUE, IF(IFERROR(VLOOKUP(E1885,Store_SRP!B2:I110,8, FALSE), TRUE)=TRUE,VLOOKUP(E1885,Store_VAM!B2:I273,8, FALSE),VLOOKUP(E1885,Store_SRP!B2:I110,8, FALSE)), VLOOKUP(E1885,Store_Showcase!B2:I144,8, FALSE))</f>
      </c>
      <c r="T1885">
        <f>VLOOKUP(G1885,Sku_Consolidated!A2:R957,18,FALSE)</f>
      </c>
      <c r="U1885">
        <v>6448</v>
      </c>
      <c r="V1885">
        <f>IF(VLOOKUP(G1885,Sku_Consolidated!A2:S957,19,FALSE)="SHOWCASE", VLOOKUP(E1885,Store_Showcase!B2:L144,11, FALSE), IF(VLOOKUP(G1885,Sku_Consolidated!A2:S957,19,FALSE)="VAM",VLOOKUP(E1885,Store_VAM!B2:L273,11, FALSE),VLOOKUP(E1885,Store_SRP!B2:L110,11, FALSE)))</f>
      </c>
      <c r="W1885">
        <f>VLOOKUP(G1885,Sku_Consolidated!A2:W957,11,FALSE)</f>
      </c>
      <c r="X1885">
        <f>VLOOKUP(G1885,Sku_Consolidated!A2:H957,8,FALSE)</f>
      </c>
      <c r="Y1885">
        <f>VLOOKUP(G1885,Sku_Consolidated!A2:I957,9,FALSE)</f>
      </c>
      <c r="Z1885" t="s">
        <v>38</v>
      </c>
      <c r="AA1885">
        <f>VLOOKUP(G1885,Sku_Consolidated!A2:E957,5,FALSE)</f>
      </c>
      <c r="AB1885">
        <f>IF(VLOOKUP(G1885,Sku_Consolidated!A2:S957,19,FALSE)="SHOWCASE", VLOOKUP(E1885,Store_Showcase!B2:N144,13, FALSE), IF(VLOOKUP(G1885,Sku_Consolidated!A2:S957,19,FALSE)="VAM",VLOOKUP(E1885,Store_VAM!B2:N273,13, FALSE),VLOOKUP(E1885,Store_SRP!B2:N110,13, FALSE)))</f>
      </c>
      <c r="AC1885">
        <f>IF(IFERROR(AB1885,TRUE)=TRUE, "-","OK")</f>
      </c>
      <c r="AD1885" s="8" t="s">
        <v>39</v>
      </c>
      <c r="AE1885" s="8" t="s">
        <v>39</v>
      </c>
      <c r="AF1885">
        <f>IF(IFERROR(VLOOKUP(E1885,Store_Showcase!B2:H144,{5}, FALSE), TRUE)=TRUE, IF(IFERROR(VLOOKUP(E1885,Store_SRP!B2:H110,{5}, FALSE), TRUE)=TRUE,VLOOKUP(E1885,Store_VAM!B2:H273,{5}, FALSE),VLOOKUP(E1885,Store_SRP!B2:H110,{5}, FALSE)), VLOOKUP(E1885,Store_Showcase!B2:H144,{5}, FALSE))</f>
      </c>
      <c r="AG1885">
        <f>IF(IFERROR(VLOOKUP(E1885,Store_Showcase!B2:H144,{6}, FALSE), TRUE)=TRUE, IF(IFERROR(VLOOKUP(E1885,Store_SRP!B2:H110,{6}, FALSE), TRUE)=TRUE,VLOOKUP(E1885,Store_VAM!B2:H273,{6}, FALSE),VLOOKUP(E1885,Store_SRP!B2:H110,{6}, FALSE)), VLOOKUP(E1885,Store_Showcase!B2:H144,{6}, FALSE))</f>
      </c>
      <c r="AH1885">
        <f>VLOOKUP(G1885,Sku_Consolidated!A2:R957,18,FALSE)</f>
      </c>
      <c r="AI1885">
        <f>VLOOKUP(G1885,Sku_Consolidated!A2:S957,19,FALSE)</f>
      </c>
      <c r="AJ1885">
        <f>VLOOKUP(G1885,Sku_Consolidated!A2:T957,20,FALSE)</f>
      </c>
    </row>
    <row r="1886" spans="1:36" x14ac:dyDescent="0.25">
      <c r="A1886">
        <v>2024</v>
      </c>
      <c r="B1886" t="s">
        <v>31</v>
      </c>
      <c r="C1886" t="s">
        <v>32</v>
      </c>
      <c r="D1886" t="s">
        <v>33</v>
      </c>
      <c r="E1886">
        <v>498</v>
      </c>
      <c r="F1886">
        <f>IF(IFERROR(VLOOKUP(E1886,Store_Showcase!B2:H144,{2}, FALSE), TRUE)=TRUE, IF(IFERROR(VLOOKUP(E1886,Store_SRP!B2:H110,{2}, FALSE), TRUE)=TRUE,VLOOKUP(E1886,Store_VAM!B2:H273,{2}, FALSE),VLOOKUP(E1886,Store_SRP!B2:H110,{2}, FALSE)), VLOOKUP(E1886,Store_Showcase!B2:H144,{2}, FALSE))</f>
      </c>
      <c r="G1886">
        <v>671788</v>
      </c>
      <c r="H1886" t="s">
        <v>2514</v>
      </c>
      <c r="I1886" s="8" t="s">
        <v>39</v>
      </c>
      <c r="J1886" t="s">
        <v>493</v>
      </c>
      <c r="K1886" s="8">
        <f>IF(J1886="PCK", I1886, 0)</f>
      </c>
      <c r="L1886" s="8">
        <f>IF(J1886="KLS", I1886, IF(J1886="PCK", I1886*VLOOKUP(G1886,Sku_Consolidated!A2:U957,21, FALSE),I1886*VLOOKUP(G1886,Sku_Consolidated!A2:U957,21, FALSE)))</f>
      </c>
      <c r="M1886" s="8">
        <f>IF(J1886="PCS", I1886, 0)</f>
      </c>
      <c r="N1886" s="8" t="s">
        <v>39</v>
      </c>
      <c r="O1886" s="8">
        <f>N1886 * VLOOKUP(E1886&amp;VLOOKUP(G1886,Sku_Consolidated!A2:Q957,17,FALSE),Sku_CommRate!A2:E1002, 5, FALSE)</f>
      </c>
      <c r="P1886" s="8">
        <f>N1886 - O1886</f>
      </c>
      <c r="Q1886">
        <f>VLOOKUP(G1886,Sku_Consolidated!A2:G957,7, FALSE)</f>
      </c>
      <c r="R1886">
        <f>IF(IFERROR(VLOOKUP(E1886,Store_Showcase!B2:H144,7, FALSE), TRUE)=TRUE, IF(IFERROR(VLOOKUP(E1886,Store_SRP!B2:H110,7, FALSE), TRUE)=TRUE,VLOOKUP(E1886,Store_VAM!B2:H273,7, FALSE),VLOOKUP(E1886,Store_SRP!B2:H110,7, FALSE)), VLOOKUP(E1886,Store_Showcase!B2:H144,7, FALSE))</f>
      </c>
      <c r="S1886">
        <f>IF(IFERROR(VLOOKUP(E1886,Store_Showcase!B2:I144,8, FALSE), TRUE)=TRUE, IF(IFERROR(VLOOKUP(E1886,Store_SRP!B2:I110,8, FALSE), TRUE)=TRUE,VLOOKUP(E1886,Store_VAM!B2:I273,8, FALSE),VLOOKUP(E1886,Store_SRP!B2:I110,8, FALSE)), VLOOKUP(E1886,Store_Showcase!B2:I144,8, FALSE))</f>
      </c>
      <c r="T1886">
        <f>VLOOKUP(G1886,Sku_Consolidated!A2:R957,18,FALSE)</f>
      </c>
      <c r="U1886">
        <v>2100006717884</v>
      </c>
      <c r="V1886">
        <f>IF(VLOOKUP(G1886,Sku_Consolidated!A2:S957,19,FALSE)="SHOWCASE", VLOOKUP(E1886,Store_Showcase!B2:L144,11, FALSE), IF(VLOOKUP(G1886,Sku_Consolidated!A2:S957,19,FALSE)="VAM",VLOOKUP(E1886,Store_VAM!B2:L273,11, FALSE),VLOOKUP(E1886,Store_SRP!B2:L110,11, FALSE)))</f>
      </c>
      <c r="W1886">
        <f>VLOOKUP(G1886,Sku_Consolidated!A2:W957,11,FALSE)</f>
      </c>
      <c r="X1886">
        <f>VLOOKUP(G1886,Sku_Consolidated!A2:H957,8,FALSE)</f>
      </c>
      <c r="Y1886">
        <f>VLOOKUP(G1886,Sku_Consolidated!A2:I957,9,FALSE)</f>
      </c>
      <c r="Z1886" t="s">
        <v>38</v>
      </c>
      <c r="AA1886">
        <f>VLOOKUP(G1886,Sku_Consolidated!A2:E957,5,FALSE)</f>
      </c>
      <c r="AB1886">
        <f>IF(VLOOKUP(G1886,Sku_Consolidated!A2:S957,19,FALSE)="SHOWCASE", VLOOKUP(E1886,Store_Showcase!B2:N144,13, FALSE), IF(VLOOKUP(G1886,Sku_Consolidated!A2:S957,19,FALSE)="VAM",VLOOKUP(E1886,Store_VAM!B2:N273,13, FALSE),VLOOKUP(E1886,Store_SRP!B2:N110,13, FALSE)))</f>
      </c>
      <c r="AC1886">
        <f>IF(IFERROR(AB1886,TRUE)=TRUE, "-","OK")</f>
      </c>
      <c r="AD1886" s="8" t="s">
        <v>39</v>
      </c>
      <c r="AE1886" s="8" t="s">
        <v>39</v>
      </c>
      <c r="AF1886">
        <f>IF(IFERROR(VLOOKUP(E1886,Store_Showcase!B2:H144,{5}, FALSE), TRUE)=TRUE, IF(IFERROR(VLOOKUP(E1886,Store_SRP!B2:H110,{5}, FALSE), TRUE)=TRUE,VLOOKUP(E1886,Store_VAM!B2:H273,{5}, FALSE),VLOOKUP(E1886,Store_SRP!B2:H110,{5}, FALSE)), VLOOKUP(E1886,Store_Showcase!B2:H144,{5}, FALSE))</f>
      </c>
      <c r="AG1886">
        <f>IF(IFERROR(VLOOKUP(E1886,Store_Showcase!B2:H144,{6}, FALSE), TRUE)=TRUE, IF(IFERROR(VLOOKUP(E1886,Store_SRP!B2:H110,{6}, FALSE), TRUE)=TRUE,VLOOKUP(E1886,Store_VAM!B2:H273,{6}, FALSE),VLOOKUP(E1886,Store_SRP!B2:H110,{6}, FALSE)), VLOOKUP(E1886,Store_Showcase!B2:H144,{6}, FALSE))</f>
      </c>
      <c r="AH1886">
        <f>VLOOKUP(G1886,Sku_Consolidated!A2:R957,18,FALSE)</f>
      </c>
      <c r="AI1886">
        <f>VLOOKUP(G1886,Sku_Consolidated!A2:S957,19,FALSE)</f>
      </c>
      <c r="AJ1886">
        <f>VLOOKUP(G1886,Sku_Consolidated!A2:T957,20,FALSE)</f>
      </c>
    </row>
    <row r="1887" spans="1:36" x14ac:dyDescent="0.25">
      <c r="A1887">
        <v>2024</v>
      </c>
      <c r="B1887" t="s">
        <v>31</v>
      </c>
      <c r="C1887" t="s">
        <v>32</v>
      </c>
      <c r="D1887" t="s">
        <v>33</v>
      </c>
      <c r="E1887">
        <v>804</v>
      </c>
      <c r="F1887">
        <f>IF(IFERROR(VLOOKUP(E1887,Store_Showcase!B2:H144,{2}, FALSE), TRUE)=TRUE, IF(IFERROR(VLOOKUP(E1887,Store_SRP!B2:H110,{2}, FALSE), TRUE)=TRUE,VLOOKUP(E1887,Store_VAM!B2:H273,{2}, FALSE),VLOOKUP(E1887,Store_SRP!B2:H110,{2}, FALSE)), VLOOKUP(E1887,Store_Showcase!B2:H144,{2}, FALSE))</f>
      </c>
      <c r="G1887">
        <v>655335</v>
      </c>
      <c r="H1887" t="s">
        <v>1089</v>
      </c>
      <c r="I1887" s="8" t="s">
        <v>39</v>
      </c>
      <c r="J1887" t="s">
        <v>36</v>
      </c>
      <c r="K1887" s="8">
        <f>IF(J1887="PCK", I1887, 0)</f>
      </c>
      <c r="L1887" s="8">
        <f>IF(J1887="KLS", I1887, IF(J1887="PCK", I1887*VLOOKUP(G1887,Sku_Consolidated!A2:U957,21, FALSE),I1887*VLOOKUP(G1887,Sku_Consolidated!A2:U957,21, FALSE)))</f>
      </c>
      <c r="M1887" s="8">
        <f>IF(J1887="PCS", I1887, 0)</f>
      </c>
      <c r="N1887" s="8" t="s">
        <v>39</v>
      </c>
      <c r="O1887" s="8">
        <f>N1887 * VLOOKUP(E1887&amp;VLOOKUP(G1887,Sku_Consolidated!A2:Q957,17,FALSE),Sku_CommRate!A2:E1002, 5, FALSE)</f>
      </c>
      <c r="P1887" s="8">
        <f>N1887 - O1887</f>
      </c>
      <c r="Q1887">
        <f>VLOOKUP(G1887,Sku_Consolidated!A2:G957,7, FALSE)</f>
      </c>
      <c r="R1887">
        <f>IF(IFERROR(VLOOKUP(E1887,Store_Showcase!B2:H144,7, FALSE), TRUE)=TRUE, IF(IFERROR(VLOOKUP(E1887,Store_SRP!B2:H110,7, FALSE), TRUE)=TRUE,VLOOKUP(E1887,Store_VAM!B2:H273,7, FALSE),VLOOKUP(E1887,Store_SRP!B2:H110,7, FALSE)), VLOOKUP(E1887,Store_Showcase!B2:H144,7, FALSE))</f>
      </c>
      <c r="S1887">
        <f>IF(IFERROR(VLOOKUP(E1887,Store_Showcase!B2:I144,8, FALSE), TRUE)=TRUE, IF(IFERROR(VLOOKUP(E1887,Store_SRP!B2:I110,8, FALSE), TRUE)=TRUE,VLOOKUP(E1887,Store_VAM!B2:I273,8, FALSE),VLOOKUP(E1887,Store_SRP!B2:I110,8, FALSE)), VLOOKUP(E1887,Store_Showcase!B2:I144,8, FALSE))</f>
      </c>
      <c r="T1887">
        <f>VLOOKUP(G1887,Sku_Consolidated!A2:R957,18,FALSE)</f>
      </c>
      <c r="U1887">
        <v>6259</v>
      </c>
      <c r="V1887">
        <f>IF(VLOOKUP(G1887,Sku_Consolidated!A2:S957,19,FALSE)="SHOWCASE", VLOOKUP(E1887,Store_Showcase!B2:L144,11, FALSE), IF(VLOOKUP(G1887,Sku_Consolidated!A2:S957,19,FALSE)="VAM",VLOOKUP(E1887,Store_VAM!B2:L273,11, FALSE),VLOOKUP(E1887,Store_SRP!B2:L110,11, FALSE)))</f>
      </c>
      <c r="W1887">
        <f>VLOOKUP(G1887,Sku_Consolidated!A2:W957,11,FALSE)</f>
      </c>
      <c r="X1887">
        <f>VLOOKUP(G1887,Sku_Consolidated!A2:H957,8,FALSE)</f>
      </c>
      <c r="Y1887">
        <f>VLOOKUP(G1887,Sku_Consolidated!A2:I957,9,FALSE)</f>
      </c>
      <c r="Z1887" t="s">
        <v>38</v>
      </c>
      <c r="AA1887">
        <f>VLOOKUP(G1887,Sku_Consolidated!A2:E957,5,FALSE)</f>
      </c>
      <c r="AB1887">
        <f>IF(VLOOKUP(G1887,Sku_Consolidated!A2:S957,19,FALSE)="SHOWCASE", VLOOKUP(E1887,Store_Showcase!B2:N144,13, FALSE), IF(VLOOKUP(G1887,Sku_Consolidated!A2:S957,19,FALSE)="VAM",VLOOKUP(E1887,Store_VAM!B2:N273,13, FALSE),VLOOKUP(E1887,Store_SRP!B2:N110,13, FALSE)))</f>
      </c>
      <c r="AC1887">
        <f>IF(IFERROR(AB1887,TRUE)=TRUE, "-","OK")</f>
      </c>
      <c r="AD1887" s="8" t="s">
        <v>39</v>
      </c>
      <c r="AE1887" s="8" t="s">
        <v>39</v>
      </c>
      <c r="AF1887">
        <f>IF(IFERROR(VLOOKUP(E1887,Store_Showcase!B2:H144,{5}, FALSE), TRUE)=TRUE, IF(IFERROR(VLOOKUP(E1887,Store_SRP!B2:H110,{5}, FALSE), TRUE)=TRUE,VLOOKUP(E1887,Store_VAM!B2:H273,{5}, FALSE),VLOOKUP(E1887,Store_SRP!B2:H110,{5}, FALSE)), VLOOKUP(E1887,Store_Showcase!B2:H144,{5}, FALSE))</f>
      </c>
      <c r="AG1887">
        <f>IF(IFERROR(VLOOKUP(E1887,Store_Showcase!B2:H144,{6}, FALSE), TRUE)=TRUE, IF(IFERROR(VLOOKUP(E1887,Store_SRP!B2:H110,{6}, FALSE), TRUE)=TRUE,VLOOKUP(E1887,Store_VAM!B2:H273,{6}, FALSE),VLOOKUP(E1887,Store_SRP!B2:H110,{6}, FALSE)), VLOOKUP(E1887,Store_Showcase!B2:H144,{6}, FALSE))</f>
      </c>
      <c r="AH1887">
        <f>VLOOKUP(G1887,Sku_Consolidated!A2:R957,18,FALSE)</f>
      </c>
      <c r="AI1887">
        <f>VLOOKUP(G1887,Sku_Consolidated!A2:S957,19,FALSE)</f>
      </c>
      <c r="AJ1887">
        <f>VLOOKUP(G1887,Sku_Consolidated!A2:T957,20,FALSE)</f>
      </c>
    </row>
    <row r="1888" spans="1:36" x14ac:dyDescent="0.25">
      <c r="A1888">
        <v>2024</v>
      </c>
      <c r="B1888" t="s">
        <v>31</v>
      </c>
      <c r="C1888" t="s">
        <v>32</v>
      </c>
      <c r="D1888" t="s">
        <v>33</v>
      </c>
      <c r="E1888">
        <v>602</v>
      </c>
      <c r="F1888">
        <f>IF(IFERROR(VLOOKUP(E1888,Store_Showcase!B2:H144,{2}, FALSE), TRUE)=TRUE, IF(IFERROR(VLOOKUP(E1888,Store_SRP!B2:H110,{2}, FALSE), TRUE)=TRUE,VLOOKUP(E1888,Store_VAM!B2:H273,{2}, FALSE),VLOOKUP(E1888,Store_SRP!B2:H110,{2}, FALSE)), VLOOKUP(E1888,Store_Showcase!B2:H144,{2}, FALSE))</f>
      </c>
      <c r="G1888">
        <v>657358</v>
      </c>
      <c r="H1888" t="s">
        <v>3328</v>
      </c>
      <c r="I1888" s="8" t="s">
        <v>39</v>
      </c>
      <c r="J1888" t="s">
        <v>12</v>
      </c>
      <c r="K1888" s="8">
        <f>IF(J1888="PCK", I1888, 0)</f>
      </c>
      <c r="L1888" s="8">
        <f>IF(J1888="KLS", I1888, IF(J1888="PCK", I1888*VLOOKUP(G1888,Sku_Consolidated!A2:U957,21, FALSE),I1888*VLOOKUP(G1888,Sku_Consolidated!A2:U957,21, FALSE)))</f>
      </c>
      <c r="M1888" s="8">
        <f>IF(J1888="PCS", I1888, 0)</f>
      </c>
      <c r="N1888" s="8" t="s">
        <v>39</v>
      </c>
      <c r="O1888" s="8">
        <f>N1888 * VLOOKUP(E1888&amp;VLOOKUP(G1888,Sku_Consolidated!A2:Q957,17,FALSE),Sku_CommRate!A2:E1002, 5, FALSE)</f>
      </c>
      <c r="P1888" s="8">
        <f>N1888 - O1888</f>
      </c>
      <c r="Q1888">
        <f>VLOOKUP(G1888,Sku_Consolidated!A2:G957,7, FALSE)</f>
      </c>
      <c r="R1888">
        <f>IF(IFERROR(VLOOKUP(E1888,Store_Showcase!B2:H144,7, FALSE), TRUE)=TRUE, IF(IFERROR(VLOOKUP(E1888,Store_SRP!B2:H110,7, FALSE), TRUE)=TRUE,VLOOKUP(E1888,Store_VAM!B2:H273,7, FALSE),VLOOKUP(E1888,Store_SRP!B2:H110,7, FALSE)), VLOOKUP(E1888,Store_Showcase!B2:H144,7, FALSE))</f>
      </c>
      <c r="S1888">
        <f>IF(IFERROR(VLOOKUP(E1888,Store_Showcase!B2:I144,8, FALSE), TRUE)=TRUE, IF(IFERROR(VLOOKUP(E1888,Store_SRP!B2:I110,8, FALSE), TRUE)=TRUE,VLOOKUP(E1888,Store_VAM!B2:I273,8, FALSE),VLOOKUP(E1888,Store_SRP!B2:I110,8, FALSE)), VLOOKUP(E1888,Store_Showcase!B2:I144,8, FALSE))</f>
      </c>
      <c r="T1888">
        <f>VLOOKUP(G1888,Sku_Consolidated!A2:R957,18,FALSE)</f>
      </c>
      <c r="U1888">
        <v>4806532531595</v>
      </c>
      <c r="V1888">
        <f>IF(VLOOKUP(G1888,Sku_Consolidated!A2:S957,19,FALSE)="SHOWCASE", VLOOKUP(E1888,Store_Showcase!B2:L144,11, FALSE), IF(VLOOKUP(G1888,Sku_Consolidated!A2:S957,19,FALSE)="VAM",VLOOKUP(E1888,Store_VAM!B2:L273,11, FALSE),VLOOKUP(E1888,Store_SRP!B2:L110,11, FALSE)))</f>
      </c>
      <c r="W1888">
        <f>VLOOKUP(G1888,Sku_Consolidated!A2:W957,11,FALSE)</f>
      </c>
      <c r="X1888">
        <f>VLOOKUP(G1888,Sku_Consolidated!A2:H957,8,FALSE)</f>
      </c>
      <c r="Y1888">
        <f>VLOOKUP(G1888,Sku_Consolidated!A2:I957,9,FALSE)</f>
      </c>
      <c r="Z1888" t="s">
        <v>38</v>
      </c>
      <c r="AA1888">
        <f>VLOOKUP(G1888,Sku_Consolidated!A2:E957,5,FALSE)</f>
      </c>
      <c r="AB1888">
        <f>IF(VLOOKUP(G1888,Sku_Consolidated!A2:S957,19,FALSE)="SHOWCASE", VLOOKUP(E1888,Store_Showcase!B2:N144,13, FALSE), IF(VLOOKUP(G1888,Sku_Consolidated!A2:S957,19,FALSE)="VAM",VLOOKUP(E1888,Store_VAM!B2:N273,13, FALSE),VLOOKUP(E1888,Store_SRP!B2:N110,13, FALSE)))</f>
      </c>
      <c r="AC1888">
        <f>IF(IFERROR(AB1888,TRUE)=TRUE, "-","OK")</f>
      </c>
      <c r="AD1888" s="8" t="s">
        <v>39</v>
      </c>
      <c r="AE1888" s="8" t="s">
        <v>39</v>
      </c>
      <c r="AF1888">
        <f>IF(IFERROR(VLOOKUP(E1888,Store_Showcase!B2:H144,{5}, FALSE), TRUE)=TRUE, IF(IFERROR(VLOOKUP(E1888,Store_SRP!B2:H110,{5}, FALSE), TRUE)=TRUE,VLOOKUP(E1888,Store_VAM!B2:H273,{5}, FALSE),VLOOKUP(E1888,Store_SRP!B2:H110,{5}, FALSE)), VLOOKUP(E1888,Store_Showcase!B2:H144,{5}, FALSE))</f>
      </c>
      <c r="AG1888">
        <f>IF(IFERROR(VLOOKUP(E1888,Store_Showcase!B2:H144,{6}, FALSE), TRUE)=TRUE, IF(IFERROR(VLOOKUP(E1888,Store_SRP!B2:H110,{6}, FALSE), TRUE)=TRUE,VLOOKUP(E1888,Store_VAM!B2:H273,{6}, FALSE),VLOOKUP(E1888,Store_SRP!B2:H110,{6}, FALSE)), VLOOKUP(E1888,Store_Showcase!B2:H144,{6}, FALSE))</f>
      </c>
      <c r="AH1888">
        <f>VLOOKUP(G1888,Sku_Consolidated!A2:R957,18,FALSE)</f>
      </c>
      <c r="AI1888">
        <f>VLOOKUP(G1888,Sku_Consolidated!A2:S957,19,FALSE)</f>
      </c>
      <c r="AJ1888">
        <f>VLOOKUP(G1888,Sku_Consolidated!A2:T957,20,FALSE)</f>
      </c>
    </row>
    <row r="1889" spans="1:36" x14ac:dyDescent="0.25">
      <c r="A1889">
        <v>2024</v>
      </c>
      <c r="B1889" t="s">
        <v>31</v>
      </c>
      <c r="C1889" t="s">
        <v>32</v>
      </c>
      <c r="D1889" t="s">
        <v>33</v>
      </c>
      <c r="E1889">
        <v>720</v>
      </c>
      <c r="F1889">
        <f>IF(IFERROR(VLOOKUP(E1889,Store_Showcase!B2:H144,{2}, FALSE), TRUE)=TRUE, IF(IFERROR(VLOOKUP(E1889,Store_SRP!B2:H110,{2}, FALSE), TRUE)=TRUE,VLOOKUP(E1889,Store_VAM!B2:H273,{2}, FALSE),VLOOKUP(E1889,Store_SRP!B2:H110,{2}, FALSE)), VLOOKUP(E1889,Store_Showcase!B2:H144,{2}, FALSE))</f>
      </c>
      <c r="G1889">
        <v>687763</v>
      </c>
      <c r="H1889" t="s">
        <v>1298</v>
      </c>
      <c r="I1889" s="8" t="s">
        <v>39</v>
      </c>
      <c r="J1889" t="s">
        <v>493</v>
      </c>
      <c r="K1889" s="8">
        <f>IF(J1889="PCK", I1889, 0)</f>
      </c>
      <c r="L1889" s="8">
        <f>IF(J1889="KLS", I1889, IF(J1889="PCK", I1889*VLOOKUP(G1889,Sku_Consolidated!A2:U957,21, FALSE),I1889*VLOOKUP(G1889,Sku_Consolidated!A2:U957,21, FALSE)))</f>
      </c>
      <c r="M1889" s="8">
        <f>IF(J1889="PCS", I1889, 0)</f>
      </c>
      <c r="N1889" s="8" t="s">
        <v>39</v>
      </c>
      <c r="O1889" s="8">
        <f>N1889 * VLOOKUP(E1889&amp;VLOOKUP(G1889,Sku_Consolidated!A2:Q957,17,FALSE),Sku_CommRate!A2:E1002, 5, FALSE)</f>
      </c>
      <c r="P1889" s="8">
        <f>N1889 - O1889</f>
      </c>
      <c r="Q1889">
        <f>VLOOKUP(G1889,Sku_Consolidated!A2:G957,7, FALSE)</f>
      </c>
      <c r="R1889">
        <f>IF(IFERROR(VLOOKUP(E1889,Store_Showcase!B2:H144,7, FALSE), TRUE)=TRUE, IF(IFERROR(VLOOKUP(E1889,Store_SRP!B2:H110,7, FALSE), TRUE)=TRUE,VLOOKUP(E1889,Store_VAM!B2:H273,7, FALSE),VLOOKUP(E1889,Store_SRP!B2:H110,7, FALSE)), VLOOKUP(E1889,Store_Showcase!B2:H144,7, FALSE))</f>
      </c>
      <c r="S1889">
        <f>IF(IFERROR(VLOOKUP(E1889,Store_Showcase!B2:I144,8, FALSE), TRUE)=TRUE, IF(IFERROR(VLOOKUP(E1889,Store_SRP!B2:I110,8, FALSE), TRUE)=TRUE,VLOOKUP(E1889,Store_VAM!B2:I273,8, FALSE),VLOOKUP(E1889,Store_SRP!B2:I110,8, FALSE)), VLOOKUP(E1889,Store_Showcase!B2:I144,8, FALSE))</f>
      </c>
      <c r="T1889">
        <f>VLOOKUP(G1889,Sku_Consolidated!A2:R957,18,FALSE)</f>
      </c>
      <c r="U1889">
        <v>4806532531540</v>
      </c>
      <c r="V1889">
        <f>IF(VLOOKUP(G1889,Sku_Consolidated!A2:S957,19,FALSE)="SHOWCASE", VLOOKUP(E1889,Store_Showcase!B2:L144,11, FALSE), IF(VLOOKUP(G1889,Sku_Consolidated!A2:S957,19,FALSE)="VAM",VLOOKUP(E1889,Store_VAM!B2:L273,11, FALSE),VLOOKUP(E1889,Store_SRP!B2:L110,11, FALSE)))</f>
      </c>
      <c r="W1889">
        <f>VLOOKUP(G1889,Sku_Consolidated!A2:W957,11,FALSE)</f>
      </c>
      <c r="X1889">
        <f>VLOOKUP(G1889,Sku_Consolidated!A2:H957,8,FALSE)</f>
      </c>
      <c r="Y1889">
        <f>VLOOKUP(G1889,Sku_Consolidated!A2:I957,9,FALSE)</f>
      </c>
      <c r="Z1889" t="s">
        <v>38</v>
      </c>
      <c r="AA1889">
        <f>VLOOKUP(G1889,Sku_Consolidated!A2:E957,5,FALSE)</f>
      </c>
      <c r="AB1889">
        <f>IF(VLOOKUP(G1889,Sku_Consolidated!A2:S957,19,FALSE)="SHOWCASE", VLOOKUP(E1889,Store_Showcase!B2:N144,13, FALSE), IF(VLOOKUP(G1889,Sku_Consolidated!A2:S957,19,FALSE)="VAM",VLOOKUP(E1889,Store_VAM!B2:N273,13, FALSE),VLOOKUP(E1889,Store_SRP!B2:N110,13, FALSE)))</f>
      </c>
      <c r="AC1889">
        <f>IF(IFERROR(AB1889,TRUE)=TRUE, "-","OK")</f>
      </c>
      <c r="AD1889" s="8" t="s">
        <v>39</v>
      </c>
      <c r="AE1889" s="8" t="s">
        <v>39</v>
      </c>
      <c r="AF1889">
        <f>IF(IFERROR(VLOOKUP(E1889,Store_Showcase!B2:H144,{5}, FALSE), TRUE)=TRUE, IF(IFERROR(VLOOKUP(E1889,Store_SRP!B2:H110,{5}, FALSE), TRUE)=TRUE,VLOOKUP(E1889,Store_VAM!B2:H273,{5}, FALSE),VLOOKUP(E1889,Store_SRP!B2:H110,{5}, FALSE)), VLOOKUP(E1889,Store_Showcase!B2:H144,{5}, FALSE))</f>
      </c>
      <c r="AG1889">
        <f>IF(IFERROR(VLOOKUP(E1889,Store_Showcase!B2:H144,{6}, FALSE), TRUE)=TRUE, IF(IFERROR(VLOOKUP(E1889,Store_SRP!B2:H110,{6}, FALSE), TRUE)=TRUE,VLOOKUP(E1889,Store_VAM!B2:H273,{6}, FALSE),VLOOKUP(E1889,Store_SRP!B2:H110,{6}, FALSE)), VLOOKUP(E1889,Store_Showcase!B2:H144,{6}, FALSE))</f>
      </c>
      <c r="AH1889">
        <f>VLOOKUP(G1889,Sku_Consolidated!A2:R957,18,FALSE)</f>
      </c>
      <c r="AI1889">
        <f>VLOOKUP(G1889,Sku_Consolidated!A2:S957,19,FALSE)</f>
      </c>
      <c r="AJ1889">
        <f>VLOOKUP(G1889,Sku_Consolidated!A2:T957,20,FALSE)</f>
      </c>
    </row>
    <row r="1890" spans="1:36" x14ac:dyDescent="0.25">
      <c r="A1890">
        <v>2024</v>
      </c>
      <c r="B1890" t="s">
        <v>31</v>
      </c>
      <c r="C1890" t="s">
        <v>32</v>
      </c>
      <c r="D1890" t="s">
        <v>33</v>
      </c>
      <c r="E1890">
        <v>465</v>
      </c>
      <c r="F1890">
        <f>IF(IFERROR(VLOOKUP(E1890,Store_Showcase!B2:H144,{2}, FALSE), TRUE)=TRUE, IF(IFERROR(VLOOKUP(E1890,Store_SRP!B2:H110,{2}, FALSE), TRUE)=TRUE,VLOOKUP(E1890,Store_VAM!B2:H273,{2}, FALSE),VLOOKUP(E1890,Store_SRP!B2:H110,{2}, FALSE)), VLOOKUP(E1890,Store_Showcase!B2:H144,{2}, FALSE))</f>
      </c>
      <c r="G1890">
        <v>655814</v>
      </c>
      <c r="H1890" t="s">
        <v>192</v>
      </c>
      <c r="I1890" s="8" t="s">
        <v>39</v>
      </c>
      <c r="J1890" t="s">
        <v>36</v>
      </c>
      <c r="K1890" s="8">
        <f>IF(J1890="PCK", I1890, 0)</f>
      </c>
      <c r="L1890" s="8">
        <f>IF(J1890="KLS", I1890, IF(J1890="PCK", I1890*VLOOKUP(G1890,Sku_Consolidated!A2:U957,21, FALSE),I1890*VLOOKUP(G1890,Sku_Consolidated!A2:U957,21, FALSE)))</f>
      </c>
      <c r="M1890" s="8">
        <f>IF(J1890="PCS", I1890, 0)</f>
      </c>
      <c r="N1890" s="8" t="s">
        <v>39</v>
      </c>
      <c r="O1890" s="8">
        <f>N1890 * VLOOKUP(E1890&amp;VLOOKUP(G1890,Sku_Consolidated!A2:Q957,17,FALSE),Sku_CommRate!A2:E1002, 5, FALSE)</f>
      </c>
      <c r="P1890" s="8">
        <f>N1890 - O1890</f>
      </c>
      <c r="Q1890">
        <f>VLOOKUP(G1890,Sku_Consolidated!A2:G957,7, FALSE)</f>
      </c>
      <c r="R1890">
        <f>IF(IFERROR(VLOOKUP(E1890,Store_Showcase!B2:H144,7, FALSE), TRUE)=TRUE, IF(IFERROR(VLOOKUP(E1890,Store_SRP!B2:H110,7, FALSE), TRUE)=TRUE,VLOOKUP(E1890,Store_VAM!B2:H273,7, FALSE),VLOOKUP(E1890,Store_SRP!B2:H110,7, FALSE)), VLOOKUP(E1890,Store_Showcase!B2:H144,7, FALSE))</f>
      </c>
      <c r="S1890">
        <f>IF(IFERROR(VLOOKUP(E1890,Store_Showcase!B2:I144,8, FALSE), TRUE)=TRUE, IF(IFERROR(VLOOKUP(E1890,Store_SRP!B2:I110,8, FALSE), TRUE)=TRUE,VLOOKUP(E1890,Store_VAM!B2:I273,8, FALSE),VLOOKUP(E1890,Store_SRP!B2:I110,8, FALSE)), VLOOKUP(E1890,Store_Showcase!B2:I144,8, FALSE))</f>
      </c>
      <c r="T1890">
        <f>VLOOKUP(G1890,Sku_Consolidated!A2:R957,18,FALSE)</f>
      </c>
      <c r="U1890">
        <v>6471</v>
      </c>
      <c r="V1890">
        <f>IF(VLOOKUP(G1890,Sku_Consolidated!A2:S957,19,FALSE)="SHOWCASE", VLOOKUP(E1890,Store_Showcase!B2:L144,11, FALSE), IF(VLOOKUP(G1890,Sku_Consolidated!A2:S957,19,FALSE)="VAM",VLOOKUP(E1890,Store_VAM!B2:L273,11, FALSE),VLOOKUP(E1890,Store_SRP!B2:L110,11, FALSE)))</f>
      </c>
      <c r="W1890">
        <f>VLOOKUP(G1890,Sku_Consolidated!A2:W957,11,FALSE)</f>
      </c>
      <c r="X1890">
        <f>VLOOKUP(G1890,Sku_Consolidated!A2:H957,8,FALSE)</f>
      </c>
      <c r="Y1890">
        <f>VLOOKUP(G1890,Sku_Consolidated!A2:I957,9,FALSE)</f>
      </c>
      <c r="Z1890" t="s">
        <v>38</v>
      </c>
      <c r="AA1890">
        <f>VLOOKUP(G1890,Sku_Consolidated!A2:E957,5,FALSE)</f>
      </c>
      <c r="AB1890">
        <f>IF(VLOOKUP(G1890,Sku_Consolidated!A2:S957,19,FALSE)="SHOWCASE", VLOOKUP(E1890,Store_Showcase!B2:N144,13, FALSE), IF(VLOOKUP(G1890,Sku_Consolidated!A2:S957,19,FALSE)="VAM",VLOOKUP(E1890,Store_VAM!B2:N273,13, FALSE),VLOOKUP(E1890,Store_SRP!B2:N110,13, FALSE)))</f>
      </c>
      <c r="AC1890">
        <f>IF(IFERROR(AB1890,TRUE)=TRUE, "-","OK")</f>
      </c>
      <c r="AD1890" s="8" t="s">
        <v>39</v>
      </c>
      <c r="AE1890" s="8" t="s">
        <v>39</v>
      </c>
      <c r="AF1890">
        <f>IF(IFERROR(VLOOKUP(E1890,Store_Showcase!B2:H144,{5}, FALSE), TRUE)=TRUE, IF(IFERROR(VLOOKUP(E1890,Store_SRP!B2:H110,{5}, FALSE), TRUE)=TRUE,VLOOKUP(E1890,Store_VAM!B2:H273,{5}, FALSE),VLOOKUP(E1890,Store_SRP!B2:H110,{5}, FALSE)), VLOOKUP(E1890,Store_Showcase!B2:H144,{5}, FALSE))</f>
      </c>
      <c r="AG1890">
        <f>IF(IFERROR(VLOOKUP(E1890,Store_Showcase!B2:H144,{6}, FALSE), TRUE)=TRUE, IF(IFERROR(VLOOKUP(E1890,Store_SRP!B2:H110,{6}, FALSE), TRUE)=TRUE,VLOOKUP(E1890,Store_VAM!B2:H273,{6}, FALSE),VLOOKUP(E1890,Store_SRP!B2:H110,{6}, FALSE)), VLOOKUP(E1890,Store_Showcase!B2:H144,{6}, FALSE))</f>
      </c>
      <c r="AH1890">
        <f>VLOOKUP(G1890,Sku_Consolidated!A2:R957,18,FALSE)</f>
      </c>
      <c r="AI1890">
        <f>VLOOKUP(G1890,Sku_Consolidated!A2:S957,19,FALSE)</f>
      </c>
      <c r="AJ1890">
        <f>VLOOKUP(G1890,Sku_Consolidated!A2:T957,20,FALSE)</f>
      </c>
    </row>
    <row r="1891" spans="1:36" x14ac:dyDescent="0.25">
      <c r="A1891">
        <v>2024</v>
      </c>
      <c r="B1891" t="s">
        <v>31</v>
      </c>
      <c r="C1891" t="s">
        <v>32</v>
      </c>
      <c r="D1891" t="s">
        <v>33</v>
      </c>
      <c r="E1891">
        <v>253</v>
      </c>
      <c r="F1891">
        <f>IF(IFERROR(VLOOKUP(E1891,Store_Showcase!B2:H144,{2}, FALSE), TRUE)=TRUE, IF(IFERROR(VLOOKUP(E1891,Store_SRP!B2:H110,{2}, FALSE), TRUE)=TRUE,VLOOKUP(E1891,Store_VAM!B2:H273,{2}, FALSE),VLOOKUP(E1891,Store_SRP!B2:H110,{2}, FALSE)), VLOOKUP(E1891,Store_Showcase!B2:H144,{2}, FALSE))</f>
      </c>
      <c r="G1891">
        <v>655291</v>
      </c>
      <c r="H1891" t="s">
        <v>116</v>
      </c>
      <c r="I1891" s="8" t="s">
        <v>39</v>
      </c>
      <c r="J1891" t="s">
        <v>36</v>
      </c>
      <c r="K1891" s="8">
        <f>IF(J1891="PCK", I1891, 0)</f>
      </c>
      <c r="L1891" s="8">
        <f>IF(J1891="KLS", I1891, IF(J1891="PCK", I1891*VLOOKUP(G1891,Sku_Consolidated!A2:U957,21, FALSE),I1891*VLOOKUP(G1891,Sku_Consolidated!A2:U957,21, FALSE)))</f>
      </c>
      <c r="M1891" s="8">
        <f>IF(J1891="PCS", I1891, 0)</f>
      </c>
      <c r="N1891" s="8" t="s">
        <v>39</v>
      </c>
      <c r="O1891" s="8">
        <f>N1891 * VLOOKUP(E1891&amp;VLOOKUP(G1891,Sku_Consolidated!A2:Q957,17,FALSE),Sku_CommRate!A2:E1002, 5, FALSE)</f>
      </c>
      <c r="P1891" s="8">
        <f>N1891 - O1891</f>
      </c>
      <c r="Q1891">
        <f>VLOOKUP(G1891,Sku_Consolidated!A2:G957,7, FALSE)</f>
      </c>
      <c r="R1891">
        <f>IF(IFERROR(VLOOKUP(E1891,Store_Showcase!B2:H144,7, FALSE), TRUE)=TRUE, IF(IFERROR(VLOOKUP(E1891,Store_SRP!B2:H110,7, FALSE), TRUE)=TRUE,VLOOKUP(E1891,Store_VAM!B2:H273,7, FALSE),VLOOKUP(E1891,Store_SRP!B2:H110,7, FALSE)), VLOOKUP(E1891,Store_Showcase!B2:H144,7, FALSE))</f>
      </c>
      <c r="S1891">
        <f>IF(IFERROR(VLOOKUP(E1891,Store_Showcase!B2:I144,8, FALSE), TRUE)=TRUE, IF(IFERROR(VLOOKUP(E1891,Store_SRP!B2:I110,8, FALSE), TRUE)=TRUE,VLOOKUP(E1891,Store_VAM!B2:I273,8, FALSE),VLOOKUP(E1891,Store_SRP!B2:I110,8, FALSE)), VLOOKUP(E1891,Store_Showcase!B2:I144,8, FALSE))</f>
      </c>
      <c r="T1891">
        <f>VLOOKUP(G1891,Sku_Consolidated!A2:R957,18,FALSE)</f>
      </c>
      <c r="U1891">
        <v>6217</v>
      </c>
      <c r="V1891">
        <f>IF(VLOOKUP(G1891,Sku_Consolidated!A2:S957,19,FALSE)="SHOWCASE", VLOOKUP(E1891,Store_Showcase!B2:L144,11, FALSE), IF(VLOOKUP(G1891,Sku_Consolidated!A2:S957,19,FALSE)="VAM",VLOOKUP(E1891,Store_VAM!B2:L273,11, FALSE),VLOOKUP(E1891,Store_SRP!B2:L110,11, FALSE)))</f>
      </c>
      <c r="W1891">
        <f>VLOOKUP(G1891,Sku_Consolidated!A2:W957,11,FALSE)</f>
      </c>
      <c r="X1891">
        <f>VLOOKUP(G1891,Sku_Consolidated!A2:H957,8,FALSE)</f>
      </c>
      <c r="Y1891">
        <f>VLOOKUP(G1891,Sku_Consolidated!A2:I957,9,FALSE)</f>
      </c>
      <c r="Z1891" t="s">
        <v>38</v>
      </c>
      <c r="AA1891">
        <f>VLOOKUP(G1891,Sku_Consolidated!A2:E957,5,FALSE)</f>
      </c>
      <c r="AB1891">
        <f>IF(VLOOKUP(G1891,Sku_Consolidated!A2:S957,19,FALSE)="SHOWCASE", VLOOKUP(E1891,Store_Showcase!B2:N144,13, FALSE), IF(VLOOKUP(G1891,Sku_Consolidated!A2:S957,19,FALSE)="VAM",VLOOKUP(E1891,Store_VAM!B2:N273,13, FALSE),VLOOKUP(E1891,Store_SRP!B2:N110,13, FALSE)))</f>
      </c>
      <c r="AC1891">
        <f>IF(IFERROR(AB1891,TRUE)=TRUE, "-","OK")</f>
      </c>
      <c r="AD1891" s="8" t="s">
        <v>39</v>
      </c>
      <c r="AE1891" s="8" t="s">
        <v>39</v>
      </c>
      <c r="AF1891">
        <f>IF(IFERROR(VLOOKUP(E1891,Store_Showcase!B2:H144,{5}, FALSE), TRUE)=TRUE, IF(IFERROR(VLOOKUP(E1891,Store_SRP!B2:H110,{5}, FALSE), TRUE)=TRUE,VLOOKUP(E1891,Store_VAM!B2:H273,{5}, FALSE),VLOOKUP(E1891,Store_SRP!B2:H110,{5}, FALSE)), VLOOKUP(E1891,Store_Showcase!B2:H144,{5}, FALSE))</f>
      </c>
      <c r="AG1891">
        <f>IF(IFERROR(VLOOKUP(E1891,Store_Showcase!B2:H144,{6}, FALSE), TRUE)=TRUE, IF(IFERROR(VLOOKUP(E1891,Store_SRP!B2:H110,{6}, FALSE), TRUE)=TRUE,VLOOKUP(E1891,Store_VAM!B2:H273,{6}, FALSE),VLOOKUP(E1891,Store_SRP!B2:H110,{6}, FALSE)), VLOOKUP(E1891,Store_Showcase!B2:H144,{6}, FALSE))</f>
      </c>
      <c r="AH1891">
        <f>VLOOKUP(G1891,Sku_Consolidated!A2:R957,18,FALSE)</f>
      </c>
      <c r="AI1891">
        <f>VLOOKUP(G1891,Sku_Consolidated!A2:S957,19,FALSE)</f>
      </c>
      <c r="AJ1891">
        <f>VLOOKUP(G1891,Sku_Consolidated!A2:T957,20,FALSE)</f>
      </c>
    </row>
    <row r="1892" spans="1:36" x14ac:dyDescent="0.25">
      <c r="A1892">
        <v>2024</v>
      </c>
      <c r="B1892" t="s">
        <v>31</v>
      </c>
      <c r="C1892" t="s">
        <v>32</v>
      </c>
      <c r="D1892" t="s">
        <v>33</v>
      </c>
      <c r="E1892">
        <v>495</v>
      </c>
      <c r="F1892">
        <f>IF(IFERROR(VLOOKUP(E1892,Store_Showcase!B2:H144,{2}, FALSE), TRUE)=TRUE, IF(IFERROR(VLOOKUP(E1892,Store_SRP!B2:H110,{2}, FALSE), TRUE)=TRUE,VLOOKUP(E1892,Store_VAM!B2:H273,{2}, FALSE),VLOOKUP(E1892,Store_SRP!B2:H110,{2}, FALSE)), VLOOKUP(E1892,Store_Showcase!B2:H144,{2}, FALSE))</f>
      </c>
      <c r="G1892">
        <v>655834</v>
      </c>
      <c r="H1892" t="s">
        <v>774</v>
      </c>
      <c r="I1892" s="8" t="s">
        <v>39</v>
      </c>
      <c r="J1892" t="s">
        <v>36</v>
      </c>
      <c r="K1892" s="8">
        <f>IF(J1892="PCK", I1892, 0)</f>
      </c>
      <c r="L1892" s="8">
        <f>IF(J1892="KLS", I1892, IF(J1892="PCK", I1892*VLOOKUP(G1892,Sku_Consolidated!A2:U957,21, FALSE),I1892*VLOOKUP(G1892,Sku_Consolidated!A2:U957,21, FALSE)))</f>
      </c>
      <c r="M1892" s="8">
        <f>IF(J1892="PCS", I1892, 0)</f>
      </c>
      <c r="N1892" s="8" t="s">
        <v>39</v>
      </c>
      <c r="O1892" s="8">
        <f>N1892 * VLOOKUP(E1892&amp;VLOOKUP(G1892,Sku_Consolidated!A2:Q957,17,FALSE),Sku_CommRate!A2:E1002, 5, FALSE)</f>
      </c>
      <c r="P1892" s="8">
        <f>N1892 - O1892</f>
      </c>
      <c r="Q1892">
        <f>VLOOKUP(G1892,Sku_Consolidated!A2:G957,7, FALSE)</f>
      </c>
      <c r="R1892">
        <f>IF(IFERROR(VLOOKUP(E1892,Store_Showcase!B2:H144,7, FALSE), TRUE)=TRUE, IF(IFERROR(VLOOKUP(E1892,Store_SRP!B2:H110,7, FALSE), TRUE)=TRUE,VLOOKUP(E1892,Store_VAM!B2:H273,7, FALSE),VLOOKUP(E1892,Store_SRP!B2:H110,7, FALSE)), VLOOKUP(E1892,Store_Showcase!B2:H144,7, FALSE))</f>
      </c>
      <c r="S1892">
        <f>IF(IFERROR(VLOOKUP(E1892,Store_Showcase!B2:I144,8, FALSE), TRUE)=TRUE, IF(IFERROR(VLOOKUP(E1892,Store_SRP!B2:I110,8, FALSE), TRUE)=TRUE,VLOOKUP(E1892,Store_VAM!B2:I273,8, FALSE),VLOOKUP(E1892,Store_SRP!B2:I110,8, FALSE)), VLOOKUP(E1892,Store_Showcase!B2:I144,8, FALSE))</f>
      </c>
      <c r="T1892">
        <f>VLOOKUP(G1892,Sku_Consolidated!A2:R957,18,FALSE)</f>
      </c>
      <c r="U1892">
        <v>6491</v>
      </c>
      <c r="V1892">
        <f>IF(VLOOKUP(G1892,Sku_Consolidated!A2:S957,19,FALSE)="SHOWCASE", VLOOKUP(E1892,Store_Showcase!B2:L144,11, FALSE), IF(VLOOKUP(G1892,Sku_Consolidated!A2:S957,19,FALSE)="VAM",VLOOKUP(E1892,Store_VAM!B2:L273,11, FALSE),VLOOKUP(E1892,Store_SRP!B2:L110,11, FALSE)))</f>
      </c>
      <c r="W1892">
        <f>VLOOKUP(G1892,Sku_Consolidated!A2:W957,11,FALSE)</f>
      </c>
      <c r="X1892">
        <f>VLOOKUP(G1892,Sku_Consolidated!A2:H957,8,FALSE)</f>
      </c>
      <c r="Y1892">
        <f>VLOOKUP(G1892,Sku_Consolidated!A2:I957,9,FALSE)</f>
      </c>
      <c r="Z1892" t="s">
        <v>38</v>
      </c>
      <c r="AA1892">
        <f>VLOOKUP(G1892,Sku_Consolidated!A2:E957,5,FALSE)</f>
      </c>
      <c r="AB1892">
        <f>IF(VLOOKUP(G1892,Sku_Consolidated!A2:S957,19,FALSE)="SHOWCASE", VLOOKUP(E1892,Store_Showcase!B2:N144,13, FALSE), IF(VLOOKUP(G1892,Sku_Consolidated!A2:S957,19,FALSE)="VAM",VLOOKUP(E1892,Store_VAM!B2:N273,13, FALSE),VLOOKUP(E1892,Store_SRP!B2:N110,13, FALSE)))</f>
      </c>
      <c r="AC1892">
        <f>IF(IFERROR(AB1892,TRUE)=TRUE, "-","OK")</f>
      </c>
      <c r="AD1892" s="8" t="s">
        <v>39</v>
      </c>
      <c r="AE1892" s="8" t="s">
        <v>39</v>
      </c>
      <c r="AF1892">
        <f>IF(IFERROR(VLOOKUP(E1892,Store_Showcase!B2:H144,{5}, FALSE), TRUE)=TRUE, IF(IFERROR(VLOOKUP(E1892,Store_SRP!B2:H110,{5}, FALSE), TRUE)=TRUE,VLOOKUP(E1892,Store_VAM!B2:H273,{5}, FALSE),VLOOKUP(E1892,Store_SRP!B2:H110,{5}, FALSE)), VLOOKUP(E1892,Store_Showcase!B2:H144,{5}, FALSE))</f>
      </c>
      <c r="AG1892">
        <f>IF(IFERROR(VLOOKUP(E1892,Store_Showcase!B2:H144,{6}, FALSE), TRUE)=TRUE, IF(IFERROR(VLOOKUP(E1892,Store_SRP!B2:H110,{6}, FALSE), TRUE)=TRUE,VLOOKUP(E1892,Store_VAM!B2:H273,{6}, FALSE),VLOOKUP(E1892,Store_SRP!B2:H110,{6}, FALSE)), VLOOKUP(E1892,Store_Showcase!B2:H144,{6}, FALSE))</f>
      </c>
      <c r="AH1892">
        <f>VLOOKUP(G1892,Sku_Consolidated!A2:R957,18,FALSE)</f>
      </c>
      <c r="AI1892">
        <f>VLOOKUP(G1892,Sku_Consolidated!A2:S957,19,FALSE)</f>
      </c>
      <c r="AJ1892">
        <f>VLOOKUP(G1892,Sku_Consolidated!A2:T957,20,FALSE)</f>
      </c>
    </row>
    <row r="1893" spans="1:36" x14ac:dyDescent="0.25">
      <c r="A1893">
        <v>2024</v>
      </c>
      <c r="B1893" t="s">
        <v>31</v>
      </c>
      <c r="C1893" t="s">
        <v>32</v>
      </c>
      <c r="D1893" t="s">
        <v>33</v>
      </c>
      <c r="E1893">
        <v>499</v>
      </c>
      <c r="F1893">
        <f>IF(IFERROR(VLOOKUP(E1893,Store_Showcase!B2:H144,{2}, FALSE), TRUE)=TRUE, IF(IFERROR(VLOOKUP(E1893,Store_SRP!B2:H110,{2}, FALSE), TRUE)=TRUE,VLOOKUP(E1893,Store_VAM!B2:H273,{2}, FALSE),VLOOKUP(E1893,Store_SRP!B2:H110,{2}, FALSE)), VLOOKUP(E1893,Store_Showcase!B2:H144,{2}, FALSE))</f>
      </c>
      <c r="G1893">
        <v>655719</v>
      </c>
      <c r="H1893" t="s">
        <v>454</v>
      </c>
      <c r="I1893" s="8" t="s">
        <v>39</v>
      </c>
      <c r="J1893" t="s">
        <v>36</v>
      </c>
      <c r="K1893" s="8">
        <f>IF(J1893="PCK", I1893, 0)</f>
      </c>
      <c r="L1893" s="8">
        <f>IF(J1893="KLS", I1893, IF(J1893="PCK", I1893*VLOOKUP(G1893,Sku_Consolidated!A2:U957,21, FALSE),I1893*VLOOKUP(G1893,Sku_Consolidated!A2:U957,21, FALSE)))</f>
      </c>
      <c r="M1893" s="8">
        <f>IF(J1893="PCS", I1893, 0)</f>
      </c>
      <c r="N1893" s="8" t="s">
        <v>39</v>
      </c>
      <c r="O1893" s="8">
        <f>N1893 * VLOOKUP(E1893&amp;VLOOKUP(G1893,Sku_Consolidated!A2:Q957,17,FALSE),Sku_CommRate!A2:E1002, 5, FALSE)</f>
      </c>
      <c r="P1893" s="8">
        <f>N1893 - O1893</f>
      </c>
      <c r="Q1893">
        <f>VLOOKUP(G1893,Sku_Consolidated!A2:G957,7, FALSE)</f>
      </c>
      <c r="R1893">
        <f>IF(IFERROR(VLOOKUP(E1893,Store_Showcase!B2:H144,7, FALSE), TRUE)=TRUE, IF(IFERROR(VLOOKUP(E1893,Store_SRP!B2:H110,7, FALSE), TRUE)=TRUE,VLOOKUP(E1893,Store_VAM!B2:H273,7, FALSE),VLOOKUP(E1893,Store_SRP!B2:H110,7, FALSE)), VLOOKUP(E1893,Store_Showcase!B2:H144,7, FALSE))</f>
      </c>
      <c r="S1893">
        <f>IF(IFERROR(VLOOKUP(E1893,Store_Showcase!B2:I144,8, FALSE), TRUE)=TRUE, IF(IFERROR(VLOOKUP(E1893,Store_SRP!B2:I110,8, FALSE), TRUE)=TRUE,VLOOKUP(E1893,Store_VAM!B2:I273,8, FALSE),VLOOKUP(E1893,Store_SRP!B2:I110,8, FALSE)), VLOOKUP(E1893,Store_Showcase!B2:I144,8, FALSE))</f>
      </c>
      <c r="T1893">
        <f>VLOOKUP(G1893,Sku_Consolidated!A2:R957,18,FALSE)</f>
      </c>
      <c r="U1893">
        <v>6447</v>
      </c>
      <c r="V1893">
        <f>IF(VLOOKUP(G1893,Sku_Consolidated!A2:S957,19,FALSE)="SHOWCASE", VLOOKUP(E1893,Store_Showcase!B2:L144,11, FALSE), IF(VLOOKUP(G1893,Sku_Consolidated!A2:S957,19,FALSE)="VAM",VLOOKUP(E1893,Store_VAM!B2:L273,11, FALSE),VLOOKUP(E1893,Store_SRP!B2:L110,11, FALSE)))</f>
      </c>
      <c r="W1893">
        <f>VLOOKUP(G1893,Sku_Consolidated!A2:W957,11,FALSE)</f>
      </c>
      <c r="X1893">
        <f>VLOOKUP(G1893,Sku_Consolidated!A2:H957,8,FALSE)</f>
      </c>
      <c r="Y1893">
        <f>VLOOKUP(G1893,Sku_Consolidated!A2:I957,9,FALSE)</f>
      </c>
      <c r="Z1893" t="s">
        <v>38</v>
      </c>
      <c r="AA1893">
        <f>VLOOKUP(G1893,Sku_Consolidated!A2:E957,5,FALSE)</f>
      </c>
      <c r="AB1893">
        <f>IF(VLOOKUP(G1893,Sku_Consolidated!A2:S957,19,FALSE)="SHOWCASE", VLOOKUP(E1893,Store_Showcase!B2:N144,13, FALSE), IF(VLOOKUP(G1893,Sku_Consolidated!A2:S957,19,FALSE)="VAM",VLOOKUP(E1893,Store_VAM!B2:N273,13, FALSE),VLOOKUP(E1893,Store_SRP!B2:N110,13, FALSE)))</f>
      </c>
      <c r="AC1893">
        <f>IF(IFERROR(AB1893,TRUE)=TRUE, "-","OK")</f>
      </c>
      <c r="AD1893" s="8" t="s">
        <v>39</v>
      </c>
      <c r="AE1893" s="8" t="s">
        <v>39</v>
      </c>
      <c r="AF1893">
        <f>IF(IFERROR(VLOOKUP(E1893,Store_Showcase!B2:H144,{5}, FALSE), TRUE)=TRUE, IF(IFERROR(VLOOKUP(E1893,Store_SRP!B2:H110,{5}, FALSE), TRUE)=TRUE,VLOOKUP(E1893,Store_VAM!B2:H273,{5}, FALSE),VLOOKUP(E1893,Store_SRP!B2:H110,{5}, FALSE)), VLOOKUP(E1893,Store_Showcase!B2:H144,{5}, FALSE))</f>
      </c>
      <c r="AG1893">
        <f>IF(IFERROR(VLOOKUP(E1893,Store_Showcase!B2:H144,{6}, FALSE), TRUE)=TRUE, IF(IFERROR(VLOOKUP(E1893,Store_SRP!B2:H110,{6}, FALSE), TRUE)=TRUE,VLOOKUP(E1893,Store_VAM!B2:H273,{6}, FALSE),VLOOKUP(E1893,Store_SRP!B2:H110,{6}, FALSE)), VLOOKUP(E1893,Store_Showcase!B2:H144,{6}, FALSE))</f>
      </c>
      <c r="AH1893">
        <f>VLOOKUP(G1893,Sku_Consolidated!A2:R957,18,FALSE)</f>
      </c>
      <c r="AI1893">
        <f>VLOOKUP(G1893,Sku_Consolidated!A2:S957,19,FALSE)</f>
      </c>
      <c r="AJ1893">
        <f>VLOOKUP(G1893,Sku_Consolidated!A2:T957,20,FALSE)</f>
      </c>
    </row>
    <row r="1894" spans="1:36" x14ac:dyDescent="0.25">
      <c r="A1894">
        <v>2024</v>
      </c>
      <c r="B1894" t="s">
        <v>31</v>
      </c>
      <c r="C1894" t="s">
        <v>32</v>
      </c>
      <c r="D1894" t="s">
        <v>33</v>
      </c>
      <c r="E1894">
        <v>496</v>
      </c>
      <c r="F1894">
        <f>IF(IFERROR(VLOOKUP(E1894,Store_Showcase!B2:H144,{2}, FALSE), TRUE)=TRUE, IF(IFERROR(VLOOKUP(E1894,Store_SRP!B2:H110,{2}, FALSE), TRUE)=TRUE,VLOOKUP(E1894,Store_VAM!B2:H273,{2}, FALSE),VLOOKUP(E1894,Store_SRP!B2:H110,{2}, FALSE)), VLOOKUP(E1894,Store_Showcase!B2:H144,{2}, FALSE))</f>
      </c>
      <c r="G1894">
        <v>655732</v>
      </c>
      <c r="H1894" t="s">
        <v>1172</v>
      </c>
      <c r="I1894" s="8" t="s">
        <v>39</v>
      </c>
      <c r="J1894" t="s">
        <v>36</v>
      </c>
      <c r="K1894" s="8">
        <f>IF(J1894="PCK", I1894, 0)</f>
      </c>
      <c r="L1894" s="8">
        <f>IF(J1894="KLS", I1894, IF(J1894="PCK", I1894*VLOOKUP(G1894,Sku_Consolidated!A2:U957,21, FALSE),I1894*VLOOKUP(G1894,Sku_Consolidated!A2:U957,21, FALSE)))</f>
      </c>
      <c r="M1894" s="8">
        <f>IF(J1894="PCS", I1894, 0)</f>
      </c>
      <c r="N1894" s="8" t="s">
        <v>39</v>
      </c>
      <c r="O1894" s="8">
        <f>N1894 * VLOOKUP(E1894&amp;VLOOKUP(G1894,Sku_Consolidated!A2:Q957,17,FALSE),Sku_CommRate!A2:E1002, 5, FALSE)</f>
      </c>
      <c r="P1894" s="8">
        <f>N1894 - O1894</f>
      </c>
      <c r="Q1894">
        <f>VLOOKUP(G1894,Sku_Consolidated!A2:G957,7, FALSE)</f>
      </c>
      <c r="R1894">
        <f>IF(IFERROR(VLOOKUP(E1894,Store_Showcase!B2:H144,7, FALSE), TRUE)=TRUE, IF(IFERROR(VLOOKUP(E1894,Store_SRP!B2:H110,7, FALSE), TRUE)=TRUE,VLOOKUP(E1894,Store_VAM!B2:H273,7, FALSE),VLOOKUP(E1894,Store_SRP!B2:H110,7, FALSE)), VLOOKUP(E1894,Store_Showcase!B2:H144,7, FALSE))</f>
      </c>
      <c r="S1894">
        <f>IF(IFERROR(VLOOKUP(E1894,Store_Showcase!B2:I144,8, FALSE), TRUE)=TRUE, IF(IFERROR(VLOOKUP(E1894,Store_SRP!B2:I110,8, FALSE), TRUE)=TRUE,VLOOKUP(E1894,Store_VAM!B2:I273,8, FALSE),VLOOKUP(E1894,Store_SRP!B2:I110,8, FALSE)), VLOOKUP(E1894,Store_Showcase!B2:I144,8, FALSE))</f>
      </c>
      <c r="T1894">
        <f>VLOOKUP(G1894,Sku_Consolidated!A2:R957,18,FALSE)</f>
      </c>
      <c r="U1894">
        <v>6453</v>
      </c>
      <c r="V1894">
        <f>IF(VLOOKUP(G1894,Sku_Consolidated!A2:S957,19,FALSE)="SHOWCASE", VLOOKUP(E1894,Store_Showcase!B2:L144,11, FALSE), IF(VLOOKUP(G1894,Sku_Consolidated!A2:S957,19,FALSE)="VAM",VLOOKUP(E1894,Store_VAM!B2:L273,11, FALSE),VLOOKUP(E1894,Store_SRP!B2:L110,11, FALSE)))</f>
      </c>
      <c r="W1894">
        <f>VLOOKUP(G1894,Sku_Consolidated!A2:W957,11,FALSE)</f>
      </c>
      <c r="X1894">
        <f>VLOOKUP(G1894,Sku_Consolidated!A2:H957,8,FALSE)</f>
      </c>
      <c r="Y1894">
        <f>VLOOKUP(G1894,Sku_Consolidated!A2:I957,9,FALSE)</f>
      </c>
      <c r="Z1894" t="s">
        <v>38</v>
      </c>
      <c r="AA1894">
        <f>VLOOKUP(G1894,Sku_Consolidated!A2:E957,5,FALSE)</f>
      </c>
      <c r="AB1894">
        <f>IF(VLOOKUP(G1894,Sku_Consolidated!A2:S957,19,FALSE)="SHOWCASE", VLOOKUP(E1894,Store_Showcase!B2:N144,13, FALSE), IF(VLOOKUP(G1894,Sku_Consolidated!A2:S957,19,FALSE)="VAM",VLOOKUP(E1894,Store_VAM!B2:N273,13, FALSE),VLOOKUP(E1894,Store_SRP!B2:N110,13, FALSE)))</f>
      </c>
      <c r="AC1894">
        <f>IF(IFERROR(AB1894,TRUE)=TRUE, "-","OK")</f>
      </c>
      <c r="AD1894" s="8" t="s">
        <v>39</v>
      </c>
      <c r="AE1894" s="8" t="s">
        <v>39</v>
      </c>
      <c r="AF1894">
        <f>IF(IFERROR(VLOOKUP(E1894,Store_Showcase!B2:H144,{5}, FALSE), TRUE)=TRUE, IF(IFERROR(VLOOKUP(E1894,Store_SRP!B2:H110,{5}, FALSE), TRUE)=TRUE,VLOOKUP(E1894,Store_VAM!B2:H273,{5}, FALSE),VLOOKUP(E1894,Store_SRP!B2:H110,{5}, FALSE)), VLOOKUP(E1894,Store_Showcase!B2:H144,{5}, FALSE))</f>
      </c>
      <c r="AG1894">
        <f>IF(IFERROR(VLOOKUP(E1894,Store_Showcase!B2:H144,{6}, FALSE), TRUE)=TRUE, IF(IFERROR(VLOOKUP(E1894,Store_SRP!B2:H110,{6}, FALSE), TRUE)=TRUE,VLOOKUP(E1894,Store_VAM!B2:H273,{6}, FALSE),VLOOKUP(E1894,Store_SRP!B2:H110,{6}, FALSE)), VLOOKUP(E1894,Store_Showcase!B2:H144,{6}, FALSE))</f>
      </c>
      <c r="AH1894">
        <f>VLOOKUP(G1894,Sku_Consolidated!A2:R957,18,FALSE)</f>
      </c>
      <c r="AI1894">
        <f>VLOOKUP(G1894,Sku_Consolidated!A2:S957,19,FALSE)</f>
      </c>
      <c r="AJ1894">
        <f>VLOOKUP(G1894,Sku_Consolidated!A2:T957,20,FALSE)</f>
      </c>
    </row>
    <row r="1895" spans="1:36" x14ac:dyDescent="0.25">
      <c r="A1895">
        <v>2024</v>
      </c>
      <c r="B1895" t="s">
        <v>31</v>
      </c>
      <c r="C1895" t="s">
        <v>32</v>
      </c>
      <c r="D1895" t="s">
        <v>33</v>
      </c>
      <c r="E1895">
        <v>813</v>
      </c>
      <c r="F1895">
        <f>IF(IFERROR(VLOOKUP(E1895,Store_Showcase!B2:H144,{2}, FALSE), TRUE)=TRUE, IF(IFERROR(VLOOKUP(E1895,Store_SRP!B2:H110,{2}, FALSE), TRUE)=TRUE,VLOOKUP(E1895,Store_VAM!B2:H273,{2}, FALSE),VLOOKUP(E1895,Store_SRP!B2:H110,{2}, FALSE)), VLOOKUP(E1895,Store_Showcase!B2:H144,{2}, FALSE))</f>
      </c>
      <c r="G1895">
        <v>656326</v>
      </c>
      <c r="H1895" t="s">
        <v>2700</v>
      </c>
      <c r="I1895" s="8" t="s">
        <v>39</v>
      </c>
      <c r="J1895" t="s">
        <v>36</v>
      </c>
      <c r="K1895" s="8">
        <f>IF(J1895="PCK", I1895, 0)</f>
      </c>
      <c r="L1895" s="8">
        <f>IF(J1895="KLS", I1895, IF(J1895="PCK", I1895*VLOOKUP(G1895,Sku_Consolidated!A2:U957,21, FALSE),I1895*VLOOKUP(G1895,Sku_Consolidated!A2:U957,21, FALSE)))</f>
      </c>
      <c r="M1895" s="8">
        <f>IF(J1895="PCS", I1895, 0)</f>
      </c>
      <c r="N1895" s="8" t="s">
        <v>39</v>
      </c>
      <c r="O1895" s="8">
        <f>N1895 * VLOOKUP(E1895&amp;VLOOKUP(G1895,Sku_Consolidated!A2:Q957,17,FALSE),Sku_CommRate!A2:E1002, 5, FALSE)</f>
      </c>
      <c r="P1895" s="8">
        <f>N1895 - O1895</f>
      </c>
      <c r="Q1895">
        <f>VLOOKUP(G1895,Sku_Consolidated!A2:G957,7, FALSE)</f>
      </c>
      <c r="R1895">
        <f>IF(IFERROR(VLOOKUP(E1895,Store_Showcase!B2:H144,7, FALSE), TRUE)=TRUE, IF(IFERROR(VLOOKUP(E1895,Store_SRP!B2:H110,7, FALSE), TRUE)=TRUE,VLOOKUP(E1895,Store_VAM!B2:H273,7, FALSE),VLOOKUP(E1895,Store_SRP!B2:H110,7, FALSE)), VLOOKUP(E1895,Store_Showcase!B2:H144,7, FALSE))</f>
      </c>
      <c r="S1895">
        <f>IF(IFERROR(VLOOKUP(E1895,Store_Showcase!B2:I144,8, FALSE), TRUE)=TRUE, IF(IFERROR(VLOOKUP(E1895,Store_SRP!B2:I110,8, FALSE), TRUE)=TRUE,VLOOKUP(E1895,Store_VAM!B2:I273,8, FALSE),VLOOKUP(E1895,Store_SRP!B2:I110,8, FALSE)), VLOOKUP(E1895,Store_Showcase!B2:I144,8, FALSE))</f>
      </c>
      <c r="T1895">
        <f>VLOOKUP(G1895,Sku_Consolidated!A2:R957,18,FALSE)</f>
      </c>
      <c r="U1895">
        <v>6779</v>
      </c>
      <c r="V1895">
        <f>IF(VLOOKUP(G1895,Sku_Consolidated!A2:S957,19,FALSE)="SHOWCASE", VLOOKUP(E1895,Store_Showcase!B2:L144,11, FALSE), IF(VLOOKUP(G1895,Sku_Consolidated!A2:S957,19,FALSE)="VAM",VLOOKUP(E1895,Store_VAM!B2:L273,11, FALSE),VLOOKUP(E1895,Store_SRP!B2:L110,11, FALSE)))</f>
      </c>
      <c r="W1895">
        <f>VLOOKUP(G1895,Sku_Consolidated!A2:W957,11,FALSE)</f>
      </c>
      <c r="X1895">
        <f>VLOOKUP(G1895,Sku_Consolidated!A2:H957,8,FALSE)</f>
      </c>
      <c r="Y1895">
        <f>VLOOKUP(G1895,Sku_Consolidated!A2:I957,9,FALSE)</f>
      </c>
      <c r="Z1895" t="s">
        <v>38</v>
      </c>
      <c r="AA1895">
        <f>VLOOKUP(G1895,Sku_Consolidated!A2:E957,5,FALSE)</f>
      </c>
      <c r="AB1895">
        <f>IF(VLOOKUP(G1895,Sku_Consolidated!A2:S957,19,FALSE)="SHOWCASE", VLOOKUP(E1895,Store_Showcase!B2:N144,13, FALSE), IF(VLOOKUP(G1895,Sku_Consolidated!A2:S957,19,FALSE)="VAM",VLOOKUP(E1895,Store_VAM!B2:N273,13, FALSE),VLOOKUP(E1895,Store_SRP!B2:N110,13, FALSE)))</f>
      </c>
      <c r="AC1895">
        <f>IF(IFERROR(AB1895,TRUE)=TRUE, "-","OK")</f>
      </c>
      <c r="AD1895" s="8" t="s">
        <v>39</v>
      </c>
      <c r="AE1895" s="8" t="s">
        <v>39</v>
      </c>
      <c r="AF1895">
        <f>IF(IFERROR(VLOOKUP(E1895,Store_Showcase!B2:H144,{5}, FALSE), TRUE)=TRUE, IF(IFERROR(VLOOKUP(E1895,Store_SRP!B2:H110,{5}, FALSE), TRUE)=TRUE,VLOOKUP(E1895,Store_VAM!B2:H273,{5}, FALSE),VLOOKUP(E1895,Store_SRP!B2:H110,{5}, FALSE)), VLOOKUP(E1895,Store_Showcase!B2:H144,{5}, FALSE))</f>
      </c>
      <c r="AG1895">
        <f>IF(IFERROR(VLOOKUP(E1895,Store_Showcase!B2:H144,{6}, FALSE), TRUE)=TRUE, IF(IFERROR(VLOOKUP(E1895,Store_SRP!B2:H110,{6}, FALSE), TRUE)=TRUE,VLOOKUP(E1895,Store_VAM!B2:H273,{6}, FALSE),VLOOKUP(E1895,Store_SRP!B2:H110,{6}, FALSE)), VLOOKUP(E1895,Store_Showcase!B2:H144,{6}, FALSE))</f>
      </c>
      <c r="AH1895">
        <f>VLOOKUP(G1895,Sku_Consolidated!A2:R957,18,FALSE)</f>
      </c>
      <c r="AI1895">
        <f>VLOOKUP(G1895,Sku_Consolidated!A2:S957,19,FALSE)</f>
      </c>
      <c r="AJ1895">
        <f>VLOOKUP(G1895,Sku_Consolidated!A2:T957,20,FALSE)</f>
      </c>
    </row>
    <row r="1896" spans="1:36" x14ac:dyDescent="0.25">
      <c r="A1896">
        <v>2024</v>
      </c>
      <c r="B1896" t="s">
        <v>31</v>
      </c>
      <c r="C1896" t="s">
        <v>32</v>
      </c>
      <c r="D1896" t="s">
        <v>33</v>
      </c>
      <c r="E1896">
        <v>221</v>
      </c>
      <c r="F1896">
        <f>IF(IFERROR(VLOOKUP(E1896,Store_Showcase!B2:H144,{2}, FALSE), TRUE)=TRUE, IF(IFERROR(VLOOKUP(E1896,Store_SRP!B2:H110,{2}, FALSE), TRUE)=TRUE,VLOOKUP(E1896,Store_VAM!B2:H273,{2}, FALSE),VLOOKUP(E1896,Store_SRP!B2:H110,{2}, FALSE)), VLOOKUP(E1896,Store_Showcase!B2:H144,{2}, FALSE))</f>
      </c>
      <c r="G1896">
        <v>655308</v>
      </c>
      <c r="H1896" t="s">
        <v>287</v>
      </c>
      <c r="I1896" s="8" t="s">
        <v>39</v>
      </c>
      <c r="J1896" t="s">
        <v>36</v>
      </c>
      <c r="K1896" s="8">
        <f>IF(J1896="PCK", I1896, 0)</f>
      </c>
      <c r="L1896" s="8">
        <f>IF(J1896="KLS", I1896, IF(J1896="PCK", I1896*VLOOKUP(G1896,Sku_Consolidated!A2:U957,21, FALSE),I1896*VLOOKUP(G1896,Sku_Consolidated!A2:U957,21, FALSE)))</f>
      </c>
      <c r="M1896" s="8">
        <f>IF(J1896="PCS", I1896, 0)</f>
      </c>
      <c r="N1896" s="8" t="s">
        <v>39</v>
      </c>
      <c r="O1896" s="8">
        <f>N1896 * VLOOKUP(E1896&amp;VLOOKUP(G1896,Sku_Consolidated!A2:Q957,17,FALSE),Sku_CommRate!A2:E1002, 5, FALSE)</f>
      </c>
      <c r="P1896" s="8">
        <f>N1896 - O1896</f>
      </c>
      <c r="Q1896">
        <f>VLOOKUP(G1896,Sku_Consolidated!A2:G957,7, FALSE)</f>
      </c>
      <c r="R1896">
        <f>IF(IFERROR(VLOOKUP(E1896,Store_Showcase!B2:H144,7, FALSE), TRUE)=TRUE, IF(IFERROR(VLOOKUP(E1896,Store_SRP!B2:H110,7, FALSE), TRUE)=TRUE,VLOOKUP(E1896,Store_VAM!B2:H273,7, FALSE),VLOOKUP(E1896,Store_SRP!B2:H110,7, FALSE)), VLOOKUP(E1896,Store_Showcase!B2:H144,7, FALSE))</f>
      </c>
      <c r="S1896">
        <f>IF(IFERROR(VLOOKUP(E1896,Store_Showcase!B2:I144,8, FALSE), TRUE)=TRUE, IF(IFERROR(VLOOKUP(E1896,Store_SRP!B2:I110,8, FALSE), TRUE)=TRUE,VLOOKUP(E1896,Store_VAM!B2:I273,8, FALSE),VLOOKUP(E1896,Store_SRP!B2:I110,8, FALSE)), VLOOKUP(E1896,Store_Showcase!B2:I144,8, FALSE))</f>
      </c>
      <c r="T1896">
        <f>VLOOKUP(G1896,Sku_Consolidated!A2:R957,18,FALSE)</f>
      </c>
      <c r="U1896">
        <v>6235</v>
      </c>
      <c r="V1896">
        <f>IF(VLOOKUP(G1896,Sku_Consolidated!A2:S957,19,FALSE)="SHOWCASE", VLOOKUP(E1896,Store_Showcase!B2:L144,11, FALSE), IF(VLOOKUP(G1896,Sku_Consolidated!A2:S957,19,FALSE)="VAM",VLOOKUP(E1896,Store_VAM!B2:L273,11, FALSE),VLOOKUP(E1896,Store_SRP!B2:L110,11, FALSE)))</f>
      </c>
      <c r="W1896">
        <f>VLOOKUP(G1896,Sku_Consolidated!A2:W957,11,FALSE)</f>
      </c>
      <c r="X1896">
        <f>VLOOKUP(G1896,Sku_Consolidated!A2:H957,8,FALSE)</f>
      </c>
      <c r="Y1896">
        <f>VLOOKUP(G1896,Sku_Consolidated!A2:I957,9,FALSE)</f>
      </c>
      <c r="Z1896" t="s">
        <v>38</v>
      </c>
      <c r="AA1896">
        <f>VLOOKUP(G1896,Sku_Consolidated!A2:E957,5,FALSE)</f>
      </c>
      <c r="AB1896">
        <f>IF(VLOOKUP(G1896,Sku_Consolidated!A2:S957,19,FALSE)="SHOWCASE", VLOOKUP(E1896,Store_Showcase!B2:N144,13, FALSE), IF(VLOOKUP(G1896,Sku_Consolidated!A2:S957,19,FALSE)="VAM",VLOOKUP(E1896,Store_VAM!B2:N273,13, FALSE),VLOOKUP(E1896,Store_SRP!B2:N110,13, FALSE)))</f>
      </c>
      <c r="AC1896">
        <f>IF(IFERROR(AB1896,TRUE)=TRUE, "-","OK")</f>
      </c>
      <c r="AD1896" s="8" t="s">
        <v>39</v>
      </c>
      <c r="AE1896" s="8" t="s">
        <v>39</v>
      </c>
      <c r="AF1896">
        <f>IF(IFERROR(VLOOKUP(E1896,Store_Showcase!B2:H144,{5}, FALSE), TRUE)=TRUE, IF(IFERROR(VLOOKUP(E1896,Store_SRP!B2:H110,{5}, FALSE), TRUE)=TRUE,VLOOKUP(E1896,Store_VAM!B2:H273,{5}, FALSE),VLOOKUP(E1896,Store_SRP!B2:H110,{5}, FALSE)), VLOOKUP(E1896,Store_Showcase!B2:H144,{5}, FALSE))</f>
      </c>
      <c r="AG1896">
        <f>IF(IFERROR(VLOOKUP(E1896,Store_Showcase!B2:H144,{6}, FALSE), TRUE)=TRUE, IF(IFERROR(VLOOKUP(E1896,Store_SRP!B2:H110,{6}, FALSE), TRUE)=TRUE,VLOOKUP(E1896,Store_VAM!B2:H273,{6}, FALSE),VLOOKUP(E1896,Store_SRP!B2:H110,{6}, FALSE)), VLOOKUP(E1896,Store_Showcase!B2:H144,{6}, FALSE))</f>
      </c>
      <c r="AH1896">
        <f>VLOOKUP(G1896,Sku_Consolidated!A2:R957,18,FALSE)</f>
      </c>
      <c r="AI1896">
        <f>VLOOKUP(G1896,Sku_Consolidated!A2:S957,19,FALSE)</f>
      </c>
      <c r="AJ1896">
        <f>VLOOKUP(G1896,Sku_Consolidated!A2:T957,20,FALSE)</f>
      </c>
    </row>
    <row r="1897" spans="1:36" x14ac:dyDescent="0.25">
      <c r="A1897">
        <v>2024</v>
      </c>
      <c r="B1897" t="s">
        <v>31</v>
      </c>
      <c r="C1897" t="s">
        <v>32</v>
      </c>
      <c r="D1897" t="s">
        <v>33</v>
      </c>
      <c r="E1897">
        <v>233</v>
      </c>
      <c r="F1897">
        <f>IF(IFERROR(VLOOKUP(E1897,Store_Showcase!B2:H144,{2}, FALSE), TRUE)=TRUE, IF(IFERROR(VLOOKUP(E1897,Store_SRP!B2:H110,{2}, FALSE), TRUE)=TRUE,VLOOKUP(E1897,Store_VAM!B2:H273,{2}, FALSE),VLOOKUP(E1897,Store_SRP!B2:H110,{2}, FALSE)), VLOOKUP(E1897,Store_Showcase!B2:H144,{2}, FALSE))</f>
      </c>
      <c r="G1897">
        <v>687763</v>
      </c>
      <c r="H1897" t="s">
        <v>1298</v>
      </c>
      <c r="I1897" s="8" t="s">
        <v>39</v>
      </c>
      <c r="J1897" t="s">
        <v>493</v>
      </c>
      <c r="K1897" s="8">
        <f>IF(J1897="PCK", I1897, 0)</f>
      </c>
      <c r="L1897" s="8">
        <f>IF(J1897="KLS", I1897, IF(J1897="PCK", I1897*VLOOKUP(G1897,Sku_Consolidated!A2:U957,21, FALSE),I1897*VLOOKUP(G1897,Sku_Consolidated!A2:U957,21, FALSE)))</f>
      </c>
      <c r="M1897" s="8">
        <f>IF(J1897="PCS", I1897, 0)</f>
      </c>
      <c r="N1897" s="8" t="s">
        <v>39</v>
      </c>
      <c r="O1897" s="8">
        <f>N1897 * VLOOKUP(E1897&amp;VLOOKUP(G1897,Sku_Consolidated!A2:Q957,17,FALSE),Sku_CommRate!A2:E1002, 5, FALSE)</f>
      </c>
      <c r="P1897" s="8">
        <f>N1897 - O1897</f>
      </c>
      <c r="Q1897">
        <f>VLOOKUP(G1897,Sku_Consolidated!A2:G957,7, FALSE)</f>
      </c>
      <c r="R1897">
        <f>IF(IFERROR(VLOOKUP(E1897,Store_Showcase!B2:H144,7, FALSE), TRUE)=TRUE, IF(IFERROR(VLOOKUP(E1897,Store_SRP!B2:H110,7, FALSE), TRUE)=TRUE,VLOOKUP(E1897,Store_VAM!B2:H273,7, FALSE),VLOOKUP(E1897,Store_SRP!B2:H110,7, FALSE)), VLOOKUP(E1897,Store_Showcase!B2:H144,7, FALSE))</f>
      </c>
      <c r="S1897">
        <f>IF(IFERROR(VLOOKUP(E1897,Store_Showcase!B2:I144,8, FALSE), TRUE)=TRUE, IF(IFERROR(VLOOKUP(E1897,Store_SRP!B2:I110,8, FALSE), TRUE)=TRUE,VLOOKUP(E1897,Store_VAM!B2:I273,8, FALSE),VLOOKUP(E1897,Store_SRP!B2:I110,8, FALSE)), VLOOKUP(E1897,Store_Showcase!B2:I144,8, FALSE))</f>
      </c>
      <c r="T1897">
        <f>VLOOKUP(G1897,Sku_Consolidated!A2:R957,18,FALSE)</f>
      </c>
      <c r="U1897">
        <v>4806532531540</v>
      </c>
      <c r="V1897">
        <f>IF(VLOOKUP(G1897,Sku_Consolidated!A2:S957,19,FALSE)="SHOWCASE", VLOOKUP(E1897,Store_Showcase!B2:L144,11, FALSE), IF(VLOOKUP(G1897,Sku_Consolidated!A2:S957,19,FALSE)="VAM",VLOOKUP(E1897,Store_VAM!B2:L273,11, FALSE),VLOOKUP(E1897,Store_SRP!B2:L110,11, FALSE)))</f>
      </c>
      <c r="W1897">
        <f>VLOOKUP(G1897,Sku_Consolidated!A2:W957,11,FALSE)</f>
      </c>
      <c r="X1897">
        <f>VLOOKUP(G1897,Sku_Consolidated!A2:H957,8,FALSE)</f>
      </c>
      <c r="Y1897">
        <f>VLOOKUP(G1897,Sku_Consolidated!A2:I957,9,FALSE)</f>
      </c>
      <c r="Z1897" t="s">
        <v>38</v>
      </c>
      <c r="AA1897">
        <f>VLOOKUP(G1897,Sku_Consolidated!A2:E957,5,FALSE)</f>
      </c>
      <c r="AB1897">
        <f>IF(VLOOKUP(G1897,Sku_Consolidated!A2:S957,19,FALSE)="SHOWCASE", VLOOKUP(E1897,Store_Showcase!B2:N144,13, FALSE), IF(VLOOKUP(G1897,Sku_Consolidated!A2:S957,19,FALSE)="VAM",VLOOKUP(E1897,Store_VAM!B2:N273,13, FALSE),VLOOKUP(E1897,Store_SRP!B2:N110,13, FALSE)))</f>
      </c>
      <c r="AC1897">
        <f>IF(IFERROR(AB1897,TRUE)=TRUE, "-","OK")</f>
      </c>
      <c r="AD1897" s="8" t="s">
        <v>39</v>
      </c>
      <c r="AE1897" s="8" t="s">
        <v>39</v>
      </c>
      <c r="AF1897">
        <f>IF(IFERROR(VLOOKUP(E1897,Store_Showcase!B2:H144,{5}, FALSE), TRUE)=TRUE, IF(IFERROR(VLOOKUP(E1897,Store_SRP!B2:H110,{5}, FALSE), TRUE)=TRUE,VLOOKUP(E1897,Store_VAM!B2:H273,{5}, FALSE),VLOOKUP(E1897,Store_SRP!B2:H110,{5}, FALSE)), VLOOKUP(E1897,Store_Showcase!B2:H144,{5}, FALSE))</f>
      </c>
      <c r="AG1897">
        <f>IF(IFERROR(VLOOKUP(E1897,Store_Showcase!B2:H144,{6}, FALSE), TRUE)=TRUE, IF(IFERROR(VLOOKUP(E1897,Store_SRP!B2:H110,{6}, FALSE), TRUE)=TRUE,VLOOKUP(E1897,Store_VAM!B2:H273,{6}, FALSE),VLOOKUP(E1897,Store_SRP!B2:H110,{6}, FALSE)), VLOOKUP(E1897,Store_Showcase!B2:H144,{6}, FALSE))</f>
      </c>
      <c r="AH1897">
        <f>VLOOKUP(G1897,Sku_Consolidated!A2:R957,18,FALSE)</f>
      </c>
      <c r="AI1897">
        <f>VLOOKUP(G1897,Sku_Consolidated!A2:S957,19,FALSE)</f>
      </c>
      <c r="AJ1897">
        <f>VLOOKUP(G1897,Sku_Consolidated!A2:T957,20,FALSE)</f>
      </c>
    </row>
    <row r="1898" spans="1:36" x14ac:dyDescent="0.25">
      <c r="A1898">
        <v>2024</v>
      </c>
      <c r="B1898" t="s">
        <v>31</v>
      </c>
      <c r="C1898" t="s">
        <v>32</v>
      </c>
      <c r="D1898" t="s">
        <v>33</v>
      </c>
      <c r="E1898">
        <v>221</v>
      </c>
      <c r="F1898">
        <f>IF(IFERROR(VLOOKUP(E1898,Store_Showcase!B2:H144,{2}, FALSE), TRUE)=TRUE, IF(IFERROR(VLOOKUP(E1898,Store_SRP!B2:H110,{2}, FALSE), TRUE)=TRUE,VLOOKUP(E1898,Store_VAM!B2:H273,{2}, FALSE),VLOOKUP(E1898,Store_SRP!B2:H110,{2}, FALSE)), VLOOKUP(E1898,Store_Showcase!B2:H144,{2}, FALSE))</f>
      </c>
      <c r="G1898">
        <v>657358</v>
      </c>
      <c r="H1898" t="s">
        <v>3328</v>
      </c>
      <c r="I1898" s="8" t="s">
        <v>39</v>
      </c>
      <c r="J1898" t="s">
        <v>12</v>
      </c>
      <c r="K1898" s="8">
        <f>IF(J1898="PCK", I1898, 0)</f>
      </c>
      <c r="L1898" s="8">
        <f>IF(J1898="KLS", I1898, IF(J1898="PCK", I1898*VLOOKUP(G1898,Sku_Consolidated!A2:U957,21, FALSE),I1898*VLOOKUP(G1898,Sku_Consolidated!A2:U957,21, FALSE)))</f>
      </c>
      <c r="M1898" s="8">
        <f>IF(J1898="PCS", I1898, 0)</f>
      </c>
      <c r="N1898" s="8" t="s">
        <v>39</v>
      </c>
      <c r="O1898" s="8">
        <f>N1898 * VLOOKUP(E1898&amp;VLOOKUP(G1898,Sku_Consolidated!A2:Q957,17,FALSE),Sku_CommRate!A2:E1002, 5, FALSE)</f>
      </c>
      <c r="P1898" s="8">
        <f>N1898 - O1898</f>
      </c>
      <c r="Q1898">
        <f>VLOOKUP(G1898,Sku_Consolidated!A2:G957,7, FALSE)</f>
      </c>
      <c r="R1898">
        <f>IF(IFERROR(VLOOKUP(E1898,Store_Showcase!B2:H144,7, FALSE), TRUE)=TRUE, IF(IFERROR(VLOOKUP(E1898,Store_SRP!B2:H110,7, FALSE), TRUE)=TRUE,VLOOKUP(E1898,Store_VAM!B2:H273,7, FALSE),VLOOKUP(E1898,Store_SRP!B2:H110,7, FALSE)), VLOOKUP(E1898,Store_Showcase!B2:H144,7, FALSE))</f>
      </c>
      <c r="S1898">
        <f>IF(IFERROR(VLOOKUP(E1898,Store_Showcase!B2:I144,8, FALSE), TRUE)=TRUE, IF(IFERROR(VLOOKUP(E1898,Store_SRP!B2:I110,8, FALSE), TRUE)=TRUE,VLOOKUP(E1898,Store_VAM!B2:I273,8, FALSE),VLOOKUP(E1898,Store_SRP!B2:I110,8, FALSE)), VLOOKUP(E1898,Store_Showcase!B2:I144,8, FALSE))</f>
      </c>
      <c r="T1898">
        <f>VLOOKUP(G1898,Sku_Consolidated!A2:R957,18,FALSE)</f>
      </c>
      <c r="U1898">
        <v>4806532531595</v>
      </c>
      <c r="V1898">
        <f>IF(VLOOKUP(G1898,Sku_Consolidated!A2:S957,19,FALSE)="SHOWCASE", VLOOKUP(E1898,Store_Showcase!B2:L144,11, FALSE), IF(VLOOKUP(G1898,Sku_Consolidated!A2:S957,19,FALSE)="VAM",VLOOKUP(E1898,Store_VAM!B2:L273,11, FALSE),VLOOKUP(E1898,Store_SRP!B2:L110,11, FALSE)))</f>
      </c>
      <c r="W1898">
        <f>VLOOKUP(G1898,Sku_Consolidated!A2:W957,11,FALSE)</f>
      </c>
      <c r="X1898">
        <f>VLOOKUP(G1898,Sku_Consolidated!A2:H957,8,FALSE)</f>
      </c>
      <c r="Y1898">
        <f>VLOOKUP(G1898,Sku_Consolidated!A2:I957,9,FALSE)</f>
      </c>
      <c r="Z1898" t="s">
        <v>38</v>
      </c>
      <c r="AA1898">
        <f>VLOOKUP(G1898,Sku_Consolidated!A2:E957,5,FALSE)</f>
      </c>
      <c r="AB1898">
        <f>IF(VLOOKUP(G1898,Sku_Consolidated!A2:S957,19,FALSE)="SHOWCASE", VLOOKUP(E1898,Store_Showcase!B2:N144,13, FALSE), IF(VLOOKUP(G1898,Sku_Consolidated!A2:S957,19,FALSE)="VAM",VLOOKUP(E1898,Store_VAM!B2:N273,13, FALSE),VLOOKUP(E1898,Store_SRP!B2:N110,13, FALSE)))</f>
      </c>
      <c r="AC1898">
        <f>IF(IFERROR(AB1898,TRUE)=TRUE, "-","OK")</f>
      </c>
      <c r="AD1898" s="8" t="s">
        <v>39</v>
      </c>
      <c r="AE1898" s="8" t="s">
        <v>39</v>
      </c>
      <c r="AF1898">
        <f>IF(IFERROR(VLOOKUP(E1898,Store_Showcase!B2:H144,{5}, FALSE), TRUE)=TRUE, IF(IFERROR(VLOOKUP(E1898,Store_SRP!B2:H110,{5}, FALSE), TRUE)=TRUE,VLOOKUP(E1898,Store_VAM!B2:H273,{5}, FALSE),VLOOKUP(E1898,Store_SRP!B2:H110,{5}, FALSE)), VLOOKUP(E1898,Store_Showcase!B2:H144,{5}, FALSE))</f>
      </c>
      <c r="AG1898">
        <f>IF(IFERROR(VLOOKUP(E1898,Store_Showcase!B2:H144,{6}, FALSE), TRUE)=TRUE, IF(IFERROR(VLOOKUP(E1898,Store_SRP!B2:H110,{6}, FALSE), TRUE)=TRUE,VLOOKUP(E1898,Store_VAM!B2:H273,{6}, FALSE),VLOOKUP(E1898,Store_SRP!B2:H110,{6}, FALSE)), VLOOKUP(E1898,Store_Showcase!B2:H144,{6}, FALSE))</f>
      </c>
      <c r="AH1898">
        <f>VLOOKUP(G1898,Sku_Consolidated!A2:R957,18,FALSE)</f>
      </c>
      <c r="AI1898">
        <f>VLOOKUP(G1898,Sku_Consolidated!A2:S957,19,FALSE)</f>
      </c>
      <c r="AJ1898">
        <f>VLOOKUP(G1898,Sku_Consolidated!A2:T957,20,FALSE)</f>
      </c>
    </row>
    <row r="1899" spans="1:36" x14ac:dyDescent="0.25">
      <c r="A1899">
        <v>2024</v>
      </c>
      <c r="B1899" t="s">
        <v>31</v>
      </c>
      <c r="C1899" t="s">
        <v>32</v>
      </c>
      <c r="D1899" t="s">
        <v>33</v>
      </c>
      <c r="E1899">
        <v>815</v>
      </c>
      <c r="F1899">
        <f>IF(IFERROR(VLOOKUP(E1899,Store_Showcase!B2:H144,{2}, FALSE), TRUE)=TRUE, IF(IFERROR(VLOOKUP(E1899,Store_SRP!B2:H110,{2}, FALSE), TRUE)=TRUE,VLOOKUP(E1899,Store_VAM!B2:H273,{2}, FALSE),VLOOKUP(E1899,Store_SRP!B2:H110,{2}, FALSE)), VLOOKUP(E1899,Store_Showcase!B2:H144,{2}, FALSE))</f>
      </c>
      <c r="G1899">
        <v>683777</v>
      </c>
      <c r="H1899" t="s">
        <v>2635</v>
      </c>
      <c r="I1899" s="8" t="s">
        <v>39</v>
      </c>
      <c r="J1899" t="s">
        <v>493</v>
      </c>
      <c r="K1899" s="8">
        <f>IF(J1899="PCK", I1899, 0)</f>
      </c>
      <c r="L1899" s="8">
        <f>IF(J1899="KLS", I1899, IF(J1899="PCK", I1899*VLOOKUP(G1899,Sku_Consolidated!A2:U957,21, FALSE),I1899*VLOOKUP(G1899,Sku_Consolidated!A2:U957,21, FALSE)))</f>
      </c>
      <c r="M1899" s="8">
        <f>IF(J1899="PCS", I1899, 0)</f>
      </c>
      <c r="N1899" s="8" t="s">
        <v>39</v>
      </c>
      <c r="O1899" s="8">
        <f>N1899 * VLOOKUP(E1899&amp;VLOOKUP(G1899,Sku_Consolidated!A2:Q957,17,FALSE),Sku_CommRate!A2:E1002, 5, FALSE)</f>
      </c>
      <c r="P1899" s="8">
        <f>N1899 - O1899</f>
      </c>
      <c r="Q1899">
        <f>VLOOKUP(G1899,Sku_Consolidated!A2:G957,7, FALSE)</f>
      </c>
      <c r="R1899">
        <f>IF(IFERROR(VLOOKUP(E1899,Store_Showcase!B2:H144,7, FALSE), TRUE)=TRUE, IF(IFERROR(VLOOKUP(E1899,Store_SRP!B2:H110,7, FALSE), TRUE)=TRUE,VLOOKUP(E1899,Store_VAM!B2:H273,7, FALSE),VLOOKUP(E1899,Store_SRP!B2:H110,7, FALSE)), VLOOKUP(E1899,Store_Showcase!B2:H144,7, FALSE))</f>
      </c>
      <c r="S1899">
        <f>IF(IFERROR(VLOOKUP(E1899,Store_Showcase!B2:I144,8, FALSE), TRUE)=TRUE, IF(IFERROR(VLOOKUP(E1899,Store_SRP!B2:I110,8, FALSE), TRUE)=TRUE,VLOOKUP(E1899,Store_VAM!B2:I273,8, FALSE),VLOOKUP(E1899,Store_SRP!B2:I110,8, FALSE)), VLOOKUP(E1899,Store_Showcase!B2:I144,8, FALSE))</f>
      </c>
      <c r="T1899">
        <f>VLOOKUP(G1899,Sku_Consolidated!A2:R957,18,FALSE)</f>
      </c>
      <c r="U1899">
        <v>4806532531618</v>
      </c>
      <c r="V1899">
        <f>IF(VLOOKUP(G1899,Sku_Consolidated!A2:S957,19,FALSE)="SHOWCASE", VLOOKUP(E1899,Store_Showcase!B2:L144,11, FALSE), IF(VLOOKUP(G1899,Sku_Consolidated!A2:S957,19,FALSE)="VAM",VLOOKUP(E1899,Store_VAM!B2:L273,11, FALSE),VLOOKUP(E1899,Store_SRP!B2:L110,11, FALSE)))</f>
      </c>
      <c r="W1899">
        <f>VLOOKUP(G1899,Sku_Consolidated!A2:W957,11,FALSE)</f>
      </c>
      <c r="X1899">
        <f>VLOOKUP(G1899,Sku_Consolidated!A2:H957,8,FALSE)</f>
      </c>
      <c r="Y1899">
        <f>VLOOKUP(G1899,Sku_Consolidated!A2:I957,9,FALSE)</f>
      </c>
      <c r="Z1899" t="s">
        <v>38</v>
      </c>
      <c r="AA1899">
        <f>VLOOKUP(G1899,Sku_Consolidated!A2:E957,5,FALSE)</f>
      </c>
      <c r="AB1899">
        <f>IF(VLOOKUP(G1899,Sku_Consolidated!A2:S957,19,FALSE)="SHOWCASE", VLOOKUP(E1899,Store_Showcase!B2:N144,13, FALSE), IF(VLOOKUP(G1899,Sku_Consolidated!A2:S957,19,FALSE)="VAM",VLOOKUP(E1899,Store_VAM!B2:N273,13, FALSE),VLOOKUP(E1899,Store_SRP!B2:N110,13, FALSE)))</f>
      </c>
      <c r="AC1899">
        <f>IF(IFERROR(AB1899,TRUE)=TRUE, "-","OK")</f>
      </c>
      <c r="AD1899" s="8" t="s">
        <v>39</v>
      </c>
      <c r="AE1899" s="8" t="s">
        <v>39</v>
      </c>
      <c r="AF1899">
        <f>IF(IFERROR(VLOOKUP(E1899,Store_Showcase!B2:H144,{5}, FALSE), TRUE)=TRUE, IF(IFERROR(VLOOKUP(E1899,Store_SRP!B2:H110,{5}, FALSE), TRUE)=TRUE,VLOOKUP(E1899,Store_VAM!B2:H273,{5}, FALSE),VLOOKUP(E1899,Store_SRP!B2:H110,{5}, FALSE)), VLOOKUP(E1899,Store_Showcase!B2:H144,{5}, FALSE))</f>
      </c>
      <c r="AG1899">
        <f>IF(IFERROR(VLOOKUP(E1899,Store_Showcase!B2:H144,{6}, FALSE), TRUE)=TRUE, IF(IFERROR(VLOOKUP(E1899,Store_SRP!B2:H110,{6}, FALSE), TRUE)=TRUE,VLOOKUP(E1899,Store_VAM!B2:H273,{6}, FALSE),VLOOKUP(E1899,Store_SRP!B2:H110,{6}, FALSE)), VLOOKUP(E1899,Store_Showcase!B2:H144,{6}, FALSE))</f>
      </c>
      <c r="AH1899">
        <f>VLOOKUP(G1899,Sku_Consolidated!A2:R957,18,FALSE)</f>
      </c>
      <c r="AI1899">
        <f>VLOOKUP(G1899,Sku_Consolidated!A2:S957,19,FALSE)</f>
      </c>
      <c r="AJ1899">
        <f>VLOOKUP(G1899,Sku_Consolidated!A2:T957,20,FALSE)</f>
      </c>
    </row>
    <row r="1900" spans="1:36" x14ac:dyDescent="0.25">
      <c r="A1900">
        <v>2024</v>
      </c>
      <c r="B1900" t="s">
        <v>31</v>
      </c>
      <c r="C1900" t="s">
        <v>32</v>
      </c>
      <c r="D1900" t="s">
        <v>33</v>
      </c>
      <c r="E1900">
        <v>480</v>
      </c>
      <c r="F1900">
        <f>IF(IFERROR(VLOOKUP(E1900,Store_Showcase!B2:H144,{2}, FALSE), TRUE)=TRUE, IF(IFERROR(VLOOKUP(E1900,Store_SRP!B2:H110,{2}, FALSE), TRUE)=TRUE,VLOOKUP(E1900,Store_VAM!B2:H273,{2}, FALSE),VLOOKUP(E1900,Store_SRP!B2:H110,{2}, FALSE)), VLOOKUP(E1900,Store_Showcase!B2:H144,{2}, FALSE))</f>
      </c>
      <c r="G1900">
        <v>655730</v>
      </c>
      <c r="H1900" t="s">
        <v>1794</v>
      </c>
      <c r="I1900" s="8" t="s">
        <v>39</v>
      </c>
      <c r="J1900" t="s">
        <v>36</v>
      </c>
      <c r="K1900" s="8">
        <f>IF(J1900="PCK", I1900, 0)</f>
      </c>
      <c r="L1900" s="8">
        <f>IF(J1900="KLS", I1900, IF(J1900="PCK", I1900*VLOOKUP(G1900,Sku_Consolidated!A2:U957,21, FALSE),I1900*VLOOKUP(G1900,Sku_Consolidated!A2:U957,21, FALSE)))</f>
      </c>
      <c r="M1900" s="8">
        <f>IF(J1900="PCS", I1900, 0)</f>
      </c>
      <c r="N1900" s="8" t="s">
        <v>39</v>
      </c>
      <c r="O1900" s="8">
        <f>N1900 * VLOOKUP(E1900&amp;VLOOKUP(G1900,Sku_Consolidated!A2:Q957,17,FALSE),Sku_CommRate!A2:E1002, 5, FALSE)</f>
      </c>
      <c r="P1900" s="8">
        <f>N1900 - O1900</f>
      </c>
      <c r="Q1900">
        <f>VLOOKUP(G1900,Sku_Consolidated!A2:G957,7, FALSE)</f>
      </c>
      <c r="R1900">
        <f>IF(IFERROR(VLOOKUP(E1900,Store_Showcase!B2:H144,7, FALSE), TRUE)=TRUE, IF(IFERROR(VLOOKUP(E1900,Store_SRP!B2:H110,7, FALSE), TRUE)=TRUE,VLOOKUP(E1900,Store_VAM!B2:H273,7, FALSE),VLOOKUP(E1900,Store_SRP!B2:H110,7, FALSE)), VLOOKUP(E1900,Store_Showcase!B2:H144,7, FALSE))</f>
      </c>
      <c r="S1900">
        <f>IF(IFERROR(VLOOKUP(E1900,Store_Showcase!B2:I144,8, FALSE), TRUE)=TRUE, IF(IFERROR(VLOOKUP(E1900,Store_SRP!B2:I110,8, FALSE), TRUE)=TRUE,VLOOKUP(E1900,Store_VAM!B2:I273,8, FALSE),VLOOKUP(E1900,Store_SRP!B2:I110,8, FALSE)), VLOOKUP(E1900,Store_Showcase!B2:I144,8, FALSE))</f>
      </c>
      <c r="T1900">
        <f>VLOOKUP(G1900,Sku_Consolidated!A2:R957,18,FALSE)</f>
      </c>
      <c r="U1900">
        <v>6451</v>
      </c>
      <c r="V1900">
        <f>IF(VLOOKUP(G1900,Sku_Consolidated!A2:S957,19,FALSE)="SHOWCASE", VLOOKUP(E1900,Store_Showcase!B2:L144,11, FALSE), IF(VLOOKUP(G1900,Sku_Consolidated!A2:S957,19,FALSE)="VAM",VLOOKUP(E1900,Store_VAM!B2:L273,11, FALSE),VLOOKUP(E1900,Store_SRP!B2:L110,11, FALSE)))</f>
      </c>
      <c r="W1900">
        <f>VLOOKUP(G1900,Sku_Consolidated!A2:W957,11,FALSE)</f>
      </c>
      <c r="X1900">
        <f>VLOOKUP(G1900,Sku_Consolidated!A2:H957,8,FALSE)</f>
      </c>
      <c r="Y1900">
        <f>VLOOKUP(G1900,Sku_Consolidated!A2:I957,9,FALSE)</f>
      </c>
      <c r="Z1900" t="s">
        <v>38</v>
      </c>
      <c r="AA1900">
        <f>VLOOKUP(G1900,Sku_Consolidated!A2:E957,5,FALSE)</f>
      </c>
      <c r="AB1900">
        <f>IF(VLOOKUP(G1900,Sku_Consolidated!A2:S957,19,FALSE)="SHOWCASE", VLOOKUP(E1900,Store_Showcase!B2:N144,13, FALSE), IF(VLOOKUP(G1900,Sku_Consolidated!A2:S957,19,FALSE)="VAM",VLOOKUP(E1900,Store_VAM!B2:N273,13, FALSE),VLOOKUP(E1900,Store_SRP!B2:N110,13, FALSE)))</f>
      </c>
      <c r="AC1900">
        <f>IF(IFERROR(AB1900,TRUE)=TRUE, "-","OK")</f>
      </c>
      <c r="AD1900" s="8" t="s">
        <v>39</v>
      </c>
      <c r="AE1900" s="8" t="s">
        <v>39</v>
      </c>
      <c r="AF1900">
        <f>IF(IFERROR(VLOOKUP(E1900,Store_Showcase!B2:H144,{5}, FALSE), TRUE)=TRUE, IF(IFERROR(VLOOKUP(E1900,Store_SRP!B2:H110,{5}, FALSE), TRUE)=TRUE,VLOOKUP(E1900,Store_VAM!B2:H273,{5}, FALSE),VLOOKUP(E1900,Store_SRP!B2:H110,{5}, FALSE)), VLOOKUP(E1900,Store_Showcase!B2:H144,{5}, FALSE))</f>
      </c>
      <c r="AG1900">
        <f>IF(IFERROR(VLOOKUP(E1900,Store_Showcase!B2:H144,{6}, FALSE), TRUE)=TRUE, IF(IFERROR(VLOOKUP(E1900,Store_SRP!B2:H110,{6}, FALSE), TRUE)=TRUE,VLOOKUP(E1900,Store_VAM!B2:H273,{6}, FALSE),VLOOKUP(E1900,Store_SRP!B2:H110,{6}, FALSE)), VLOOKUP(E1900,Store_Showcase!B2:H144,{6}, FALSE))</f>
      </c>
      <c r="AH1900">
        <f>VLOOKUP(G1900,Sku_Consolidated!A2:R957,18,FALSE)</f>
      </c>
      <c r="AI1900">
        <f>VLOOKUP(G1900,Sku_Consolidated!A2:S957,19,FALSE)</f>
      </c>
      <c r="AJ1900">
        <f>VLOOKUP(G1900,Sku_Consolidated!A2:T957,20,FALSE)</f>
      </c>
    </row>
    <row r="1901" spans="1:36" x14ac:dyDescent="0.25">
      <c r="A1901">
        <v>2024</v>
      </c>
      <c r="B1901" t="s">
        <v>31</v>
      </c>
      <c r="C1901" t="s">
        <v>32</v>
      </c>
      <c r="D1901" t="s">
        <v>33</v>
      </c>
      <c r="E1901">
        <v>806</v>
      </c>
      <c r="F1901">
        <f>IF(IFERROR(VLOOKUP(E1901,Store_Showcase!B2:H144,{2}, FALSE), TRUE)=TRUE, IF(IFERROR(VLOOKUP(E1901,Store_SRP!B2:H110,{2}, FALSE), TRUE)=TRUE,VLOOKUP(E1901,Store_VAM!B2:H273,{2}, FALSE),VLOOKUP(E1901,Store_SRP!B2:H110,{2}, FALSE)), VLOOKUP(E1901,Store_Showcase!B2:H144,{2}, FALSE))</f>
      </c>
      <c r="G1901">
        <v>657353</v>
      </c>
      <c r="H1901" t="s">
        <v>779</v>
      </c>
      <c r="I1901" s="8" t="s">
        <v>39</v>
      </c>
      <c r="J1901" t="s">
        <v>12</v>
      </c>
      <c r="K1901" s="8">
        <f>IF(J1901="PCK", I1901, 0)</f>
      </c>
      <c r="L1901" s="8">
        <f>IF(J1901="KLS", I1901, IF(J1901="PCK", I1901*VLOOKUP(G1901,Sku_Consolidated!A2:U957,21, FALSE),I1901*VLOOKUP(G1901,Sku_Consolidated!A2:U957,21, FALSE)))</f>
      </c>
      <c r="M1901" s="8">
        <f>IF(J1901="PCS", I1901, 0)</f>
      </c>
      <c r="N1901" s="8" t="s">
        <v>39</v>
      </c>
      <c r="O1901" s="8">
        <f>N1901 * VLOOKUP(E1901&amp;VLOOKUP(G1901,Sku_Consolidated!A2:Q957,17,FALSE),Sku_CommRate!A2:E1002, 5, FALSE)</f>
      </c>
      <c r="P1901" s="8">
        <f>N1901 - O1901</f>
      </c>
      <c r="Q1901">
        <f>VLOOKUP(G1901,Sku_Consolidated!A2:G957,7, FALSE)</f>
      </c>
      <c r="R1901">
        <f>IF(IFERROR(VLOOKUP(E1901,Store_Showcase!B2:H144,7, FALSE), TRUE)=TRUE, IF(IFERROR(VLOOKUP(E1901,Store_SRP!B2:H110,7, FALSE), TRUE)=TRUE,VLOOKUP(E1901,Store_VAM!B2:H273,7, FALSE),VLOOKUP(E1901,Store_SRP!B2:H110,7, FALSE)), VLOOKUP(E1901,Store_Showcase!B2:H144,7, FALSE))</f>
      </c>
      <c r="S1901">
        <f>IF(IFERROR(VLOOKUP(E1901,Store_Showcase!B2:I144,8, FALSE), TRUE)=TRUE, IF(IFERROR(VLOOKUP(E1901,Store_SRP!B2:I110,8, FALSE), TRUE)=TRUE,VLOOKUP(E1901,Store_VAM!B2:I273,8, FALSE),VLOOKUP(E1901,Store_SRP!B2:I110,8, FALSE)), VLOOKUP(E1901,Store_Showcase!B2:I144,8, FALSE))</f>
      </c>
      <c r="T1901">
        <f>VLOOKUP(G1901,Sku_Consolidated!A2:R957,18,FALSE)</f>
      </c>
      <c r="U1901">
        <v>4806532531588</v>
      </c>
      <c r="V1901">
        <f>IF(VLOOKUP(G1901,Sku_Consolidated!A2:S957,19,FALSE)="SHOWCASE", VLOOKUP(E1901,Store_Showcase!B2:L144,11, FALSE), IF(VLOOKUP(G1901,Sku_Consolidated!A2:S957,19,FALSE)="VAM",VLOOKUP(E1901,Store_VAM!B2:L273,11, FALSE),VLOOKUP(E1901,Store_SRP!B2:L110,11, FALSE)))</f>
      </c>
      <c r="W1901">
        <f>VLOOKUP(G1901,Sku_Consolidated!A2:W957,11,FALSE)</f>
      </c>
      <c r="X1901">
        <f>VLOOKUP(G1901,Sku_Consolidated!A2:H957,8,FALSE)</f>
      </c>
      <c r="Y1901">
        <f>VLOOKUP(G1901,Sku_Consolidated!A2:I957,9,FALSE)</f>
      </c>
      <c r="Z1901" t="s">
        <v>38</v>
      </c>
      <c r="AA1901">
        <f>VLOOKUP(G1901,Sku_Consolidated!A2:E957,5,FALSE)</f>
      </c>
      <c r="AB1901">
        <f>IF(VLOOKUP(G1901,Sku_Consolidated!A2:S957,19,FALSE)="SHOWCASE", VLOOKUP(E1901,Store_Showcase!B2:N144,13, FALSE), IF(VLOOKUP(G1901,Sku_Consolidated!A2:S957,19,FALSE)="VAM",VLOOKUP(E1901,Store_VAM!B2:N273,13, FALSE),VLOOKUP(E1901,Store_SRP!B2:N110,13, FALSE)))</f>
      </c>
      <c r="AC1901">
        <f>IF(IFERROR(AB1901,TRUE)=TRUE, "-","OK")</f>
      </c>
      <c r="AD1901" s="8" t="s">
        <v>39</v>
      </c>
      <c r="AE1901" s="8" t="s">
        <v>39</v>
      </c>
      <c r="AF1901">
        <f>IF(IFERROR(VLOOKUP(E1901,Store_Showcase!B2:H144,{5}, FALSE), TRUE)=TRUE, IF(IFERROR(VLOOKUP(E1901,Store_SRP!B2:H110,{5}, FALSE), TRUE)=TRUE,VLOOKUP(E1901,Store_VAM!B2:H273,{5}, FALSE),VLOOKUP(E1901,Store_SRP!B2:H110,{5}, FALSE)), VLOOKUP(E1901,Store_Showcase!B2:H144,{5}, FALSE))</f>
      </c>
      <c r="AG1901">
        <f>IF(IFERROR(VLOOKUP(E1901,Store_Showcase!B2:H144,{6}, FALSE), TRUE)=TRUE, IF(IFERROR(VLOOKUP(E1901,Store_SRP!B2:H110,{6}, FALSE), TRUE)=TRUE,VLOOKUP(E1901,Store_VAM!B2:H273,{6}, FALSE),VLOOKUP(E1901,Store_SRP!B2:H110,{6}, FALSE)), VLOOKUP(E1901,Store_Showcase!B2:H144,{6}, FALSE))</f>
      </c>
      <c r="AH1901">
        <f>VLOOKUP(G1901,Sku_Consolidated!A2:R957,18,FALSE)</f>
      </c>
      <c r="AI1901">
        <f>VLOOKUP(G1901,Sku_Consolidated!A2:S957,19,FALSE)</f>
      </c>
      <c r="AJ1901">
        <f>VLOOKUP(G1901,Sku_Consolidated!A2:T957,20,FALSE)</f>
      </c>
    </row>
    <row r="1902" spans="1:36" x14ac:dyDescent="0.25">
      <c r="A1902">
        <v>2024</v>
      </c>
      <c r="B1902" t="s">
        <v>31</v>
      </c>
      <c r="C1902" t="s">
        <v>32</v>
      </c>
      <c r="D1902" t="s">
        <v>33</v>
      </c>
      <c r="E1902">
        <v>607</v>
      </c>
      <c r="F1902">
        <f>IF(IFERROR(VLOOKUP(E1902,Store_Showcase!B2:H144,{2}, FALSE), TRUE)=TRUE, IF(IFERROR(VLOOKUP(E1902,Store_SRP!B2:H110,{2}, FALSE), TRUE)=TRUE,VLOOKUP(E1902,Store_VAM!B2:H273,{2}, FALSE),VLOOKUP(E1902,Store_SRP!B2:H110,{2}, FALSE)), VLOOKUP(E1902,Store_Showcase!B2:H144,{2}, FALSE))</f>
      </c>
      <c r="G1902">
        <v>671787</v>
      </c>
      <c r="H1902" t="s">
        <v>1491</v>
      </c>
      <c r="I1902" s="8" t="s">
        <v>39</v>
      </c>
      <c r="J1902" t="s">
        <v>493</v>
      </c>
      <c r="K1902" s="8">
        <f>IF(J1902="PCK", I1902, 0)</f>
      </c>
      <c r="L1902" s="8">
        <f>IF(J1902="KLS", I1902, IF(J1902="PCK", I1902*VLOOKUP(G1902,Sku_Consolidated!A2:U957,21, FALSE),I1902*VLOOKUP(G1902,Sku_Consolidated!A2:U957,21, FALSE)))</f>
      </c>
      <c r="M1902" s="8">
        <f>IF(J1902="PCS", I1902, 0)</f>
      </c>
      <c r="N1902" s="8" t="s">
        <v>39</v>
      </c>
      <c r="O1902" s="8">
        <f>N1902 * VLOOKUP(E1902&amp;VLOOKUP(G1902,Sku_Consolidated!A2:Q957,17,FALSE),Sku_CommRate!A2:E1002, 5, FALSE)</f>
      </c>
      <c r="P1902" s="8">
        <f>N1902 - O1902</f>
      </c>
      <c r="Q1902">
        <f>VLOOKUP(G1902,Sku_Consolidated!A2:G957,7, FALSE)</f>
      </c>
      <c r="R1902">
        <f>IF(IFERROR(VLOOKUP(E1902,Store_Showcase!B2:H144,7, FALSE), TRUE)=TRUE, IF(IFERROR(VLOOKUP(E1902,Store_SRP!B2:H110,7, FALSE), TRUE)=TRUE,VLOOKUP(E1902,Store_VAM!B2:H273,7, FALSE),VLOOKUP(E1902,Store_SRP!B2:H110,7, FALSE)), VLOOKUP(E1902,Store_Showcase!B2:H144,7, FALSE))</f>
      </c>
      <c r="S1902">
        <f>IF(IFERROR(VLOOKUP(E1902,Store_Showcase!B2:I144,8, FALSE), TRUE)=TRUE, IF(IFERROR(VLOOKUP(E1902,Store_SRP!B2:I110,8, FALSE), TRUE)=TRUE,VLOOKUP(E1902,Store_VAM!B2:I273,8, FALSE),VLOOKUP(E1902,Store_SRP!B2:I110,8, FALSE)), VLOOKUP(E1902,Store_Showcase!B2:I144,8, FALSE))</f>
      </c>
      <c r="T1902">
        <f>VLOOKUP(G1902,Sku_Consolidated!A2:R957,18,FALSE)</f>
      </c>
      <c r="U1902">
        <v>2100006717877</v>
      </c>
      <c r="V1902">
        <f>IF(VLOOKUP(G1902,Sku_Consolidated!A2:S957,19,FALSE)="SHOWCASE", VLOOKUP(E1902,Store_Showcase!B2:L144,11, FALSE), IF(VLOOKUP(G1902,Sku_Consolidated!A2:S957,19,FALSE)="VAM",VLOOKUP(E1902,Store_VAM!B2:L273,11, FALSE),VLOOKUP(E1902,Store_SRP!B2:L110,11, FALSE)))</f>
      </c>
      <c r="W1902">
        <f>VLOOKUP(G1902,Sku_Consolidated!A2:W957,11,FALSE)</f>
      </c>
      <c r="X1902">
        <f>VLOOKUP(G1902,Sku_Consolidated!A2:H957,8,FALSE)</f>
      </c>
      <c r="Y1902">
        <f>VLOOKUP(G1902,Sku_Consolidated!A2:I957,9,FALSE)</f>
      </c>
      <c r="Z1902" t="s">
        <v>38</v>
      </c>
      <c r="AA1902">
        <f>VLOOKUP(G1902,Sku_Consolidated!A2:E957,5,FALSE)</f>
      </c>
      <c r="AB1902">
        <f>IF(VLOOKUP(G1902,Sku_Consolidated!A2:S957,19,FALSE)="SHOWCASE", VLOOKUP(E1902,Store_Showcase!B2:N144,13, FALSE), IF(VLOOKUP(G1902,Sku_Consolidated!A2:S957,19,FALSE)="VAM",VLOOKUP(E1902,Store_VAM!B2:N273,13, FALSE),VLOOKUP(E1902,Store_SRP!B2:N110,13, FALSE)))</f>
      </c>
      <c r="AC1902">
        <f>IF(IFERROR(AB1902,TRUE)=TRUE, "-","OK")</f>
      </c>
      <c r="AD1902" s="8" t="s">
        <v>39</v>
      </c>
      <c r="AE1902" s="8" t="s">
        <v>39</v>
      </c>
      <c r="AF1902">
        <f>IF(IFERROR(VLOOKUP(E1902,Store_Showcase!B2:H144,{5}, FALSE), TRUE)=TRUE, IF(IFERROR(VLOOKUP(E1902,Store_SRP!B2:H110,{5}, FALSE), TRUE)=TRUE,VLOOKUP(E1902,Store_VAM!B2:H273,{5}, FALSE),VLOOKUP(E1902,Store_SRP!B2:H110,{5}, FALSE)), VLOOKUP(E1902,Store_Showcase!B2:H144,{5}, FALSE))</f>
      </c>
      <c r="AG1902">
        <f>IF(IFERROR(VLOOKUP(E1902,Store_Showcase!B2:H144,{6}, FALSE), TRUE)=TRUE, IF(IFERROR(VLOOKUP(E1902,Store_SRP!B2:H110,{6}, FALSE), TRUE)=TRUE,VLOOKUP(E1902,Store_VAM!B2:H273,{6}, FALSE),VLOOKUP(E1902,Store_SRP!B2:H110,{6}, FALSE)), VLOOKUP(E1902,Store_Showcase!B2:H144,{6}, FALSE))</f>
      </c>
      <c r="AH1902">
        <f>VLOOKUP(G1902,Sku_Consolidated!A2:R957,18,FALSE)</f>
      </c>
      <c r="AI1902">
        <f>VLOOKUP(G1902,Sku_Consolidated!A2:S957,19,FALSE)</f>
      </c>
      <c r="AJ1902">
        <f>VLOOKUP(G1902,Sku_Consolidated!A2:T957,20,FALSE)</f>
      </c>
    </row>
    <row r="1903" spans="1:36" x14ac:dyDescent="0.25">
      <c r="A1903">
        <v>2024</v>
      </c>
      <c r="B1903" t="s">
        <v>31</v>
      </c>
      <c r="C1903" t="s">
        <v>32</v>
      </c>
      <c r="D1903" t="s">
        <v>33</v>
      </c>
      <c r="E1903">
        <v>624</v>
      </c>
      <c r="F1903">
        <f>IF(IFERROR(VLOOKUP(E1903,Store_Showcase!B2:H144,{2}, FALSE), TRUE)=TRUE, IF(IFERROR(VLOOKUP(E1903,Store_SRP!B2:H110,{2}, FALSE), TRUE)=TRUE,VLOOKUP(E1903,Store_VAM!B2:H273,{2}, FALSE),VLOOKUP(E1903,Store_SRP!B2:H110,{2}, FALSE)), VLOOKUP(E1903,Store_Showcase!B2:H144,{2}, FALSE))</f>
      </c>
      <c r="G1903">
        <v>691210</v>
      </c>
      <c r="H1903" t="s">
        <v>2649</v>
      </c>
      <c r="I1903" s="8" t="s">
        <v>39</v>
      </c>
      <c r="J1903" t="s">
        <v>493</v>
      </c>
      <c r="K1903" s="8">
        <f>IF(J1903="PCK", I1903, 0)</f>
      </c>
      <c r="L1903" s="8">
        <f>IF(J1903="KLS", I1903, IF(J1903="PCK", I1903*VLOOKUP(G1903,Sku_Consolidated!A2:U957,21, FALSE),I1903*VLOOKUP(G1903,Sku_Consolidated!A2:U957,21, FALSE)))</f>
      </c>
      <c r="M1903" s="8">
        <f>IF(J1903="PCS", I1903, 0)</f>
      </c>
      <c r="N1903" s="8" t="s">
        <v>39</v>
      </c>
      <c r="O1903" s="8">
        <f>N1903 * VLOOKUP(E1903&amp;VLOOKUP(G1903,Sku_Consolidated!A2:Q957,17,FALSE),Sku_CommRate!A2:E1002, 5, FALSE)</f>
      </c>
      <c r="P1903" s="8">
        <f>N1903 - O1903</f>
      </c>
      <c r="Q1903">
        <f>VLOOKUP(G1903,Sku_Consolidated!A2:G957,7, FALSE)</f>
      </c>
      <c r="R1903">
        <f>IF(IFERROR(VLOOKUP(E1903,Store_Showcase!B2:H144,7, FALSE), TRUE)=TRUE, IF(IFERROR(VLOOKUP(E1903,Store_SRP!B2:H110,7, FALSE), TRUE)=TRUE,VLOOKUP(E1903,Store_VAM!B2:H273,7, FALSE),VLOOKUP(E1903,Store_SRP!B2:H110,7, FALSE)), VLOOKUP(E1903,Store_Showcase!B2:H144,7, FALSE))</f>
      </c>
      <c r="S1903">
        <f>IF(IFERROR(VLOOKUP(E1903,Store_Showcase!B2:I144,8, FALSE), TRUE)=TRUE, IF(IFERROR(VLOOKUP(E1903,Store_SRP!B2:I110,8, FALSE), TRUE)=TRUE,VLOOKUP(E1903,Store_VAM!B2:I273,8, FALSE),VLOOKUP(E1903,Store_SRP!B2:I110,8, FALSE)), VLOOKUP(E1903,Store_Showcase!B2:I144,8, FALSE))</f>
      </c>
      <c r="T1903">
        <f>VLOOKUP(G1903,Sku_Consolidated!A2:R957,18,FALSE)</f>
      </c>
      <c r="U1903">
        <v>4806532531793</v>
      </c>
      <c r="V1903">
        <f>IF(VLOOKUP(G1903,Sku_Consolidated!A2:S957,19,FALSE)="SHOWCASE", VLOOKUP(E1903,Store_Showcase!B2:L144,11, FALSE), IF(VLOOKUP(G1903,Sku_Consolidated!A2:S957,19,FALSE)="VAM",VLOOKUP(E1903,Store_VAM!B2:L273,11, FALSE),VLOOKUP(E1903,Store_SRP!B2:L110,11, FALSE)))</f>
      </c>
      <c r="W1903">
        <f>VLOOKUP(G1903,Sku_Consolidated!A2:W957,11,FALSE)</f>
      </c>
      <c r="X1903">
        <f>VLOOKUP(G1903,Sku_Consolidated!A2:H957,8,FALSE)</f>
      </c>
      <c r="Y1903">
        <f>VLOOKUP(G1903,Sku_Consolidated!A2:I957,9,FALSE)</f>
      </c>
      <c r="Z1903" t="s">
        <v>38</v>
      </c>
      <c r="AA1903">
        <f>VLOOKUP(G1903,Sku_Consolidated!A2:E957,5,FALSE)</f>
      </c>
      <c r="AB1903">
        <f>IF(VLOOKUP(G1903,Sku_Consolidated!A2:S957,19,FALSE)="SHOWCASE", VLOOKUP(E1903,Store_Showcase!B2:N144,13, FALSE), IF(VLOOKUP(G1903,Sku_Consolidated!A2:S957,19,FALSE)="VAM",VLOOKUP(E1903,Store_VAM!B2:N273,13, FALSE),VLOOKUP(E1903,Store_SRP!B2:N110,13, FALSE)))</f>
      </c>
      <c r="AC1903">
        <f>IF(IFERROR(AB1903,TRUE)=TRUE, "-","OK")</f>
      </c>
      <c r="AD1903" s="8" t="s">
        <v>39</v>
      </c>
      <c r="AE1903" s="8" t="s">
        <v>39</v>
      </c>
      <c r="AF1903">
        <f>IF(IFERROR(VLOOKUP(E1903,Store_Showcase!B2:H144,{5}, FALSE), TRUE)=TRUE, IF(IFERROR(VLOOKUP(E1903,Store_SRP!B2:H110,{5}, FALSE), TRUE)=TRUE,VLOOKUP(E1903,Store_VAM!B2:H273,{5}, FALSE),VLOOKUP(E1903,Store_SRP!B2:H110,{5}, FALSE)), VLOOKUP(E1903,Store_Showcase!B2:H144,{5}, FALSE))</f>
      </c>
      <c r="AG1903">
        <f>IF(IFERROR(VLOOKUP(E1903,Store_Showcase!B2:H144,{6}, FALSE), TRUE)=TRUE, IF(IFERROR(VLOOKUP(E1903,Store_SRP!B2:H110,{6}, FALSE), TRUE)=TRUE,VLOOKUP(E1903,Store_VAM!B2:H273,{6}, FALSE),VLOOKUP(E1903,Store_SRP!B2:H110,{6}, FALSE)), VLOOKUP(E1903,Store_Showcase!B2:H144,{6}, FALSE))</f>
      </c>
      <c r="AH1903">
        <f>VLOOKUP(G1903,Sku_Consolidated!A2:R957,18,FALSE)</f>
      </c>
      <c r="AI1903">
        <f>VLOOKUP(G1903,Sku_Consolidated!A2:S957,19,FALSE)</f>
      </c>
      <c r="AJ1903">
        <f>VLOOKUP(G1903,Sku_Consolidated!A2:T957,20,FALSE)</f>
      </c>
    </row>
    <row r="1904" spans="1:36" x14ac:dyDescent="0.25">
      <c r="A1904">
        <v>2024</v>
      </c>
      <c r="B1904" t="s">
        <v>31</v>
      </c>
      <c r="C1904" t="s">
        <v>32</v>
      </c>
      <c r="D1904" t="s">
        <v>33</v>
      </c>
      <c r="E1904">
        <v>231</v>
      </c>
      <c r="F1904">
        <f>IF(IFERROR(VLOOKUP(E1904,Store_Showcase!B2:H144,{2}, FALSE), TRUE)=TRUE, IF(IFERROR(VLOOKUP(E1904,Store_SRP!B2:H110,{2}, FALSE), TRUE)=TRUE,VLOOKUP(E1904,Store_VAM!B2:H273,{2}, FALSE),VLOOKUP(E1904,Store_SRP!B2:H110,{2}, FALSE)), VLOOKUP(E1904,Store_Showcase!B2:H144,{2}, FALSE))</f>
      </c>
      <c r="G1904">
        <v>655909</v>
      </c>
      <c r="H1904" t="s">
        <v>2350</v>
      </c>
      <c r="I1904" s="8" t="s">
        <v>39</v>
      </c>
      <c r="J1904" t="s">
        <v>36</v>
      </c>
      <c r="K1904" s="8">
        <f>IF(J1904="PCK", I1904, 0)</f>
      </c>
      <c r="L1904" s="8">
        <f>IF(J1904="KLS", I1904, IF(J1904="PCK", I1904*VLOOKUP(G1904,Sku_Consolidated!A2:U957,21, FALSE),I1904*VLOOKUP(G1904,Sku_Consolidated!A2:U957,21, FALSE)))</f>
      </c>
      <c r="M1904" s="8">
        <f>IF(J1904="PCS", I1904, 0)</f>
      </c>
      <c r="N1904" s="8" t="s">
        <v>39</v>
      </c>
      <c r="O1904" s="8">
        <f>N1904 * VLOOKUP(E1904&amp;VLOOKUP(G1904,Sku_Consolidated!A2:Q957,17,FALSE),Sku_CommRate!A2:E1002, 5, FALSE)</f>
      </c>
      <c r="P1904" s="8">
        <f>N1904 - O1904</f>
      </c>
      <c r="Q1904">
        <f>VLOOKUP(G1904,Sku_Consolidated!A2:G957,7, FALSE)</f>
      </c>
      <c r="R1904">
        <f>IF(IFERROR(VLOOKUP(E1904,Store_Showcase!B2:H144,7, FALSE), TRUE)=TRUE, IF(IFERROR(VLOOKUP(E1904,Store_SRP!B2:H110,7, FALSE), TRUE)=TRUE,VLOOKUP(E1904,Store_VAM!B2:H273,7, FALSE),VLOOKUP(E1904,Store_SRP!B2:H110,7, FALSE)), VLOOKUP(E1904,Store_Showcase!B2:H144,7, FALSE))</f>
      </c>
      <c r="S1904">
        <f>IF(IFERROR(VLOOKUP(E1904,Store_Showcase!B2:I144,8, FALSE), TRUE)=TRUE, IF(IFERROR(VLOOKUP(E1904,Store_SRP!B2:I110,8, FALSE), TRUE)=TRUE,VLOOKUP(E1904,Store_VAM!B2:I273,8, FALSE),VLOOKUP(E1904,Store_SRP!B2:I110,8, FALSE)), VLOOKUP(E1904,Store_Showcase!B2:I144,8, FALSE))</f>
      </c>
      <c r="T1904">
        <f>VLOOKUP(G1904,Sku_Consolidated!A2:R957,18,FALSE)</f>
      </c>
      <c r="U1904">
        <v>6503</v>
      </c>
      <c r="V1904">
        <f>IF(VLOOKUP(G1904,Sku_Consolidated!A2:S957,19,FALSE)="SHOWCASE", VLOOKUP(E1904,Store_Showcase!B2:L144,11, FALSE), IF(VLOOKUP(G1904,Sku_Consolidated!A2:S957,19,FALSE)="VAM",VLOOKUP(E1904,Store_VAM!B2:L273,11, FALSE),VLOOKUP(E1904,Store_SRP!B2:L110,11, FALSE)))</f>
      </c>
      <c r="W1904">
        <f>VLOOKUP(G1904,Sku_Consolidated!A2:W957,11,FALSE)</f>
      </c>
      <c r="X1904">
        <f>VLOOKUP(G1904,Sku_Consolidated!A2:H957,8,FALSE)</f>
      </c>
      <c r="Y1904">
        <f>VLOOKUP(G1904,Sku_Consolidated!A2:I957,9,FALSE)</f>
      </c>
      <c r="Z1904" t="s">
        <v>38</v>
      </c>
      <c r="AA1904">
        <f>VLOOKUP(G1904,Sku_Consolidated!A2:E957,5,FALSE)</f>
      </c>
      <c r="AB1904">
        <f>IF(VLOOKUP(G1904,Sku_Consolidated!A2:S957,19,FALSE)="SHOWCASE", VLOOKUP(E1904,Store_Showcase!B2:N144,13, FALSE), IF(VLOOKUP(G1904,Sku_Consolidated!A2:S957,19,FALSE)="VAM",VLOOKUP(E1904,Store_VAM!B2:N273,13, FALSE),VLOOKUP(E1904,Store_SRP!B2:N110,13, FALSE)))</f>
      </c>
      <c r="AC1904">
        <f>IF(IFERROR(AB1904,TRUE)=TRUE, "-","OK")</f>
      </c>
      <c r="AD1904" s="8" t="s">
        <v>39</v>
      </c>
      <c r="AE1904" s="8" t="s">
        <v>39</v>
      </c>
      <c r="AF1904">
        <f>IF(IFERROR(VLOOKUP(E1904,Store_Showcase!B2:H144,{5}, FALSE), TRUE)=TRUE, IF(IFERROR(VLOOKUP(E1904,Store_SRP!B2:H110,{5}, FALSE), TRUE)=TRUE,VLOOKUP(E1904,Store_VAM!B2:H273,{5}, FALSE),VLOOKUP(E1904,Store_SRP!B2:H110,{5}, FALSE)), VLOOKUP(E1904,Store_Showcase!B2:H144,{5}, FALSE))</f>
      </c>
      <c r="AG1904">
        <f>IF(IFERROR(VLOOKUP(E1904,Store_Showcase!B2:H144,{6}, FALSE), TRUE)=TRUE, IF(IFERROR(VLOOKUP(E1904,Store_SRP!B2:H110,{6}, FALSE), TRUE)=TRUE,VLOOKUP(E1904,Store_VAM!B2:H273,{6}, FALSE),VLOOKUP(E1904,Store_SRP!B2:H110,{6}, FALSE)), VLOOKUP(E1904,Store_Showcase!B2:H144,{6}, FALSE))</f>
      </c>
      <c r="AH1904">
        <f>VLOOKUP(G1904,Sku_Consolidated!A2:R957,18,FALSE)</f>
      </c>
      <c r="AI1904">
        <f>VLOOKUP(G1904,Sku_Consolidated!A2:S957,19,FALSE)</f>
      </c>
      <c r="AJ1904">
        <f>VLOOKUP(G1904,Sku_Consolidated!A2:T957,20,FALSE)</f>
      </c>
    </row>
    <row r="1905" spans="1:36" x14ac:dyDescent="0.25">
      <c r="A1905">
        <v>2024</v>
      </c>
      <c r="B1905" t="s">
        <v>31</v>
      </c>
      <c r="C1905" t="s">
        <v>32</v>
      </c>
      <c r="D1905" t="s">
        <v>33</v>
      </c>
      <c r="E1905">
        <v>814</v>
      </c>
      <c r="F1905">
        <f>IF(IFERROR(VLOOKUP(E1905,Store_Showcase!B2:H144,{2}, FALSE), TRUE)=TRUE, IF(IFERROR(VLOOKUP(E1905,Store_SRP!B2:H110,{2}, FALSE), TRUE)=TRUE,VLOOKUP(E1905,Store_VAM!B2:H273,{2}, FALSE),VLOOKUP(E1905,Store_SRP!B2:H110,{2}, FALSE)), VLOOKUP(E1905,Store_Showcase!B2:H144,{2}, FALSE))</f>
      </c>
      <c r="G1905">
        <v>655309</v>
      </c>
      <c r="H1905" t="s">
        <v>219</v>
      </c>
      <c r="I1905" s="8" t="s">
        <v>39</v>
      </c>
      <c r="J1905" t="s">
        <v>36</v>
      </c>
      <c r="K1905" s="8">
        <f>IF(J1905="PCK", I1905, 0)</f>
      </c>
      <c r="L1905" s="8">
        <f>IF(J1905="KLS", I1905, IF(J1905="PCK", I1905*VLOOKUP(G1905,Sku_Consolidated!A2:U957,21, FALSE),I1905*VLOOKUP(G1905,Sku_Consolidated!A2:U957,21, FALSE)))</f>
      </c>
      <c r="M1905" s="8">
        <f>IF(J1905="PCS", I1905, 0)</f>
      </c>
      <c r="N1905" s="8" t="s">
        <v>39</v>
      </c>
      <c r="O1905" s="8">
        <f>N1905 * VLOOKUP(E1905&amp;VLOOKUP(G1905,Sku_Consolidated!A2:Q957,17,FALSE),Sku_CommRate!A2:E1002, 5, FALSE)</f>
      </c>
      <c r="P1905" s="8">
        <f>N1905 - O1905</f>
      </c>
      <c r="Q1905">
        <f>VLOOKUP(G1905,Sku_Consolidated!A2:G957,7, FALSE)</f>
      </c>
      <c r="R1905">
        <f>IF(IFERROR(VLOOKUP(E1905,Store_Showcase!B2:H144,7, FALSE), TRUE)=TRUE, IF(IFERROR(VLOOKUP(E1905,Store_SRP!B2:H110,7, FALSE), TRUE)=TRUE,VLOOKUP(E1905,Store_VAM!B2:H273,7, FALSE),VLOOKUP(E1905,Store_SRP!B2:H110,7, FALSE)), VLOOKUP(E1905,Store_Showcase!B2:H144,7, FALSE))</f>
      </c>
      <c r="S1905">
        <f>IF(IFERROR(VLOOKUP(E1905,Store_Showcase!B2:I144,8, FALSE), TRUE)=TRUE, IF(IFERROR(VLOOKUP(E1905,Store_SRP!B2:I110,8, FALSE), TRUE)=TRUE,VLOOKUP(E1905,Store_VAM!B2:I273,8, FALSE),VLOOKUP(E1905,Store_SRP!B2:I110,8, FALSE)), VLOOKUP(E1905,Store_Showcase!B2:I144,8, FALSE))</f>
      </c>
      <c r="T1905">
        <f>VLOOKUP(G1905,Sku_Consolidated!A2:R957,18,FALSE)</f>
      </c>
      <c r="U1905">
        <v>6236</v>
      </c>
      <c r="V1905">
        <f>IF(VLOOKUP(G1905,Sku_Consolidated!A2:S957,19,FALSE)="SHOWCASE", VLOOKUP(E1905,Store_Showcase!B2:L144,11, FALSE), IF(VLOOKUP(G1905,Sku_Consolidated!A2:S957,19,FALSE)="VAM",VLOOKUP(E1905,Store_VAM!B2:L273,11, FALSE),VLOOKUP(E1905,Store_SRP!B2:L110,11, FALSE)))</f>
      </c>
      <c r="W1905">
        <f>VLOOKUP(G1905,Sku_Consolidated!A2:W957,11,FALSE)</f>
      </c>
      <c r="X1905">
        <f>VLOOKUP(G1905,Sku_Consolidated!A2:H957,8,FALSE)</f>
      </c>
      <c r="Y1905">
        <f>VLOOKUP(G1905,Sku_Consolidated!A2:I957,9,FALSE)</f>
      </c>
      <c r="Z1905" t="s">
        <v>38</v>
      </c>
      <c r="AA1905">
        <f>VLOOKUP(G1905,Sku_Consolidated!A2:E957,5,FALSE)</f>
      </c>
      <c r="AB1905">
        <f>IF(VLOOKUP(G1905,Sku_Consolidated!A2:S957,19,FALSE)="SHOWCASE", VLOOKUP(E1905,Store_Showcase!B2:N144,13, FALSE), IF(VLOOKUP(G1905,Sku_Consolidated!A2:S957,19,FALSE)="VAM",VLOOKUP(E1905,Store_VAM!B2:N273,13, FALSE),VLOOKUP(E1905,Store_SRP!B2:N110,13, FALSE)))</f>
      </c>
      <c r="AC1905">
        <f>IF(IFERROR(AB1905,TRUE)=TRUE, "-","OK")</f>
      </c>
      <c r="AD1905" s="8" t="s">
        <v>39</v>
      </c>
      <c r="AE1905" s="8" t="s">
        <v>39</v>
      </c>
      <c r="AF1905">
        <f>IF(IFERROR(VLOOKUP(E1905,Store_Showcase!B2:H144,{5}, FALSE), TRUE)=TRUE, IF(IFERROR(VLOOKUP(E1905,Store_SRP!B2:H110,{5}, FALSE), TRUE)=TRUE,VLOOKUP(E1905,Store_VAM!B2:H273,{5}, FALSE),VLOOKUP(E1905,Store_SRP!B2:H110,{5}, FALSE)), VLOOKUP(E1905,Store_Showcase!B2:H144,{5}, FALSE))</f>
      </c>
      <c r="AG1905">
        <f>IF(IFERROR(VLOOKUP(E1905,Store_Showcase!B2:H144,{6}, FALSE), TRUE)=TRUE, IF(IFERROR(VLOOKUP(E1905,Store_SRP!B2:H110,{6}, FALSE), TRUE)=TRUE,VLOOKUP(E1905,Store_VAM!B2:H273,{6}, FALSE),VLOOKUP(E1905,Store_SRP!B2:H110,{6}, FALSE)), VLOOKUP(E1905,Store_Showcase!B2:H144,{6}, FALSE))</f>
      </c>
      <c r="AH1905">
        <f>VLOOKUP(G1905,Sku_Consolidated!A2:R957,18,FALSE)</f>
      </c>
      <c r="AI1905">
        <f>VLOOKUP(G1905,Sku_Consolidated!A2:S957,19,FALSE)</f>
      </c>
      <c r="AJ1905">
        <f>VLOOKUP(G1905,Sku_Consolidated!A2:T957,20,FALSE)</f>
      </c>
    </row>
    <row r="1906" spans="1:36" x14ac:dyDescent="0.25">
      <c r="A1906">
        <v>2024</v>
      </c>
      <c r="B1906" t="s">
        <v>31</v>
      </c>
      <c r="C1906" t="s">
        <v>32</v>
      </c>
      <c r="D1906" t="s">
        <v>33</v>
      </c>
      <c r="E1906">
        <v>4004</v>
      </c>
      <c r="F1906">
        <f>IF(IFERROR(VLOOKUP(E1906,Store_Showcase!B2:H144,{2}, FALSE), TRUE)=TRUE, IF(IFERROR(VLOOKUP(E1906,Store_SRP!B2:H110,{2}, FALSE), TRUE)=TRUE,VLOOKUP(E1906,Store_VAM!B2:H273,{2}, FALSE),VLOOKUP(E1906,Store_SRP!B2:H110,{2}, FALSE)), VLOOKUP(E1906,Store_Showcase!B2:H144,{2}, FALSE))</f>
      </c>
      <c r="G1906">
        <v>690866</v>
      </c>
      <c r="H1906" t="s">
        <v>3336</v>
      </c>
      <c r="I1906" s="8" t="s">
        <v>39</v>
      </c>
      <c r="J1906" t="s">
        <v>493</v>
      </c>
      <c r="K1906" s="8">
        <f>IF(J1906="PCK", I1906, 0)</f>
      </c>
      <c r="L1906" s="8">
        <f>IF(J1906="KLS", I1906, IF(J1906="PCK", I1906*VLOOKUP(G1906,Sku_Consolidated!A2:U957,21, FALSE),I1906*VLOOKUP(G1906,Sku_Consolidated!A2:U957,21, FALSE)))</f>
      </c>
      <c r="M1906" s="8">
        <f>IF(J1906="PCS", I1906, 0)</f>
      </c>
      <c r="N1906" s="8" t="s">
        <v>39</v>
      </c>
      <c r="O1906" s="8">
        <f>N1906 * VLOOKUP(E1906&amp;VLOOKUP(G1906,Sku_Consolidated!A2:Q957,17,FALSE),Sku_CommRate!A2:E1002, 5, FALSE)</f>
      </c>
      <c r="P1906" s="8">
        <f>N1906 - O1906</f>
      </c>
      <c r="Q1906">
        <f>VLOOKUP(G1906,Sku_Consolidated!A2:G957,7, FALSE)</f>
      </c>
      <c r="R1906">
        <f>IF(IFERROR(VLOOKUP(E1906,Store_Showcase!B2:H144,7, FALSE), TRUE)=TRUE, IF(IFERROR(VLOOKUP(E1906,Store_SRP!B2:H110,7, FALSE), TRUE)=TRUE,VLOOKUP(E1906,Store_VAM!B2:H273,7, FALSE),VLOOKUP(E1906,Store_SRP!B2:H110,7, FALSE)), VLOOKUP(E1906,Store_Showcase!B2:H144,7, FALSE))</f>
      </c>
      <c r="S1906">
        <f>IF(IFERROR(VLOOKUP(E1906,Store_Showcase!B2:I144,8, FALSE), TRUE)=TRUE, IF(IFERROR(VLOOKUP(E1906,Store_SRP!B2:I110,8, FALSE), TRUE)=TRUE,VLOOKUP(E1906,Store_VAM!B2:I273,8, FALSE),VLOOKUP(E1906,Store_SRP!B2:I110,8, FALSE)), VLOOKUP(E1906,Store_Showcase!B2:I144,8, FALSE))</f>
      </c>
      <c r="T1906">
        <f>VLOOKUP(G1906,Sku_Consolidated!A2:R957,18,FALSE)</f>
      </c>
      <c r="U1906">
        <v>4806532531700</v>
      </c>
      <c r="V1906">
        <f>IF(VLOOKUP(G1906,Sku_Consolidated!A2:S957,19,FALSE)="SHOWCASE", VLOOKUP(E1906,Store_Showcase!B2:L144,11, FALSE), IF(VLOOKUP(G1906,Sku_Consolidated!A2:S957,19,FALSE)="VAM",VLOOKUP(E1906,Store_VAM!B2:L273,11, FALSE),VLOOKUP(E1906,Store_SRP!B2:L110,11, FALSE)))</f>
      </c>
      <c r="W1906">
        <f>VLOOKUP(G1906,Sku_Consolidated!A2:W957,11,FALSE)</f>
      </c>
      <c r="X1906">
        <f>VLOOKUP(G1906,Sku_Consolidated!A2:H957,8,FALSE)</f>
      </c>
      <c r="Y1906">
        <f>VLOOKUP(G1906,Sku_Consolidated!A2:I957,9,FALSE)</f>
      </c>
      <c r="Z1906" t="s">
        <v>38</v>
      </c>
      <c r="AA1906">
        <f>VLOOKUP(G1906,Sku_Consolidated!A2:E957,5,FALSE)</f>
      </c>
      <c r="AB1906">
        <f>IF(VLOOKUP(G1906,Sku_Consolidated!A2:S957,19,FALSE)="SHOWCASE", VLOOKUP(E1906,Store_Showcase!B2:N144,13, FALSE), IF(VLOOKUP(G1906,Sku_Consolidated!A2:S957,19,FALSE)="VAM",VLOOKUP(E1906,Store_VAM!B2:N273,13, FALSE),VLOOKUP(E1906,Store_SRP!B2:N110,13, FALSE)))</f>
      </c>
      <c r="AC1906">
        <f>IF(IFERROR(AB1906,TRUE)=TRUE, "-","OK")</f>
      </c>
      <c r="AD1906" s="8" t="s">
        <v>39</v>
      </c>
      <c r="AE1906" s="8" t="s">
        <v>39</v>
      </c>
      <c r="AF1906">
        <f>IF(IFERROR(VLOOKUP(E1906,Store_Showcase!B2:H144,{5}, FALSE), TRUE)=TRUE, IF(IFERROR(VLOOKUP(E1906,Store_SRP!B2:H110,{5}, FALSE), TRUE)=TRUE,VLOOKUP(E1906,Store_VAM!B2:H273,{5}, FALSE),VLOOKUP(E1906,Store_SRP!B2:H110,{5}, FALSE)), VLOOKUP(E1906,Store_Showcase!B2:H144,{5}, FALSE))</f>
      </c>
      <c r="AG1906">
        <f>IF(IFERROR(VLOOKUP(E1906,Store_Showcase!B2:H144,{6}, FALSE), TRUE)=TRUE, IF(IFERROR(VLOOKUP(E1906,Store_SRP!B2:H110,{6}, FALSE), TRUE)=TRUE,VLOOKUP(E1906,Store_VAM!B2:H273,{6}, FALSE),VLOOKUP(E1906,Store_SRP!B2:H110,{6}, FALSE)), VLOOKUP(E1906,Store_Showcase!B2:H144,{6}, FALSE))</f>
      </c>
      <c r="AH1906">
        <f>VLOOKUP(G1906,Sku_Consolidated!A2:R957,18,FALSE)</f>
      </c>
      <c r="AI1906">
        <f>VLOOKUP(G1906,Sku_Consolidated!A2:S957,19,FALSE)</f>
      </c>
      <c r="AJ1906">
        <f>VLOOKUP(G1906,Sku_Consolidated!A2:T957,20,FALSE)</f>
      </c>
    </row>
    <row r="1907" spans="1:36" x14ac:dyDescent="0.25">
      <c r="A1907">
        <v>2024</v>
      </c>
      <c r="B1907" t="s">
        <v>31</v>
      </c>
      <c r="C1907" t="s">
        <v>32</v>
      </c>
      <c r="D1907" t="s">
        <v>33</v>
      </c>
      <c r="E1907">
        <v>223</v>
      </c>
      <c r="F1907">
        <f>IF(IFERROR(VLOOKUP(E1907,Store_Showcase!B2:H144,{2}, FALSE), TRUE)=TRUE, IF(IFERROR(VLOOKUP(E1907,Store_SRP!B2:H110,{2}, FALSE), TRUE)=TRUE,VLOOKUP(E1907,Store_VAM!B2:H273,{2}, FALSE),VLOOKUP(E1907,Store_SRP!B2:H110,{2}, FALSE)), VLOOKUP(E1907,Store_Showcase!B2:H144,{2}, FALSE))</f>
      </c>
      <c r="G1907">
        <v>662375</v>
      </c>
      <c r="H1907" t="s">
        <v>1376</v>
      </c>
      <c r="I1907" s="8" t="s">
        <v>39</v>
      </c>
      <c r="J1907" t="s">
        <v>493</v>
      </c>
      <c r="K1907" s="8">
        <f>IF(J1907="PCK", I1907, 0)</f>
      </c>
      <c r="L1907" s="8">
        <f>IF(J1907="KLS", I1907, IF(J1907="PCK", I1907*VLOOKUP(G1907,Sku_Consolidated!A2:U957,21, FALSE),I1907*VLOOKUP(G1907,Sku_Consolidated!A2:U957,21, FALSE)))</f>
      </c>
      <c r="M1907" s="8">
        <f>IF(J1907="PCS", I1907, 0)</f>
      </c>
      <c r="N1907" s="8" t="s">
        <v>39</v>
      </c>
      <c r="O1907" s="8">
        <f>N1907 * VLOOKUP(E1907&amp;VLOOKUP(G1907,Sku_Consolidated!A2:Q957,17,FALSE),Sku_CommRate!A2:E1002, 5, FALSE)</f>
      </c>
      <c r="P1907" s="8">
        <f>N1907 - O1907</f>
      </c>
      <c r="Q1907">
        <f>VLOOKUP(G1907,Sku_Consolidated!A2:G957,7, FALSE)</f>
      </c>
      <c r="R1907">
        <f>IF(IFERROR(VLOOKUP(E1907,Store_Showcase!B2:H144,7, FALSE), TRUE)=TRUE, IF(IFERROR(VLOOKUP(E1907,Store_SRP!B2:H110,7, FALSE), TRUE)=TRUE,VLOOKUP(E1907,Store_VAM!B2:H273,7, FALSE),VLOOKUP(E1907,Store_SRP!B2:H110,7, FALSE)), VLOOKUP(E1907,Store_Showcase!B2:H144,7, FALSE))</f>
      </c>
      <c r="S1907">
        <f>IF(IFERROR(VLOOKUP(E1907,Store_Showcase!B2:I144,8, FALSE), TRUE)=TRUE, IF(IFERROR(VLOOKUP(E1907,Store_SRP!B2:I110,8, FALSE), TRUE)=TRUE,VLOOKUP(E1907,Store_VAM!B2:I273,8, FALSE),VLOOKUP(E1907,Store_SRP!B2:I110,8, FALSE)), VLOOKUP(E1907,Store_Showcase!B2:I144,8, FALSE))</f>
      </c>
      <c r="T1907">
        <f>VLOOKUP(G1907,Sku_Consolidated!A2:R957,18,FALSE)</f>
      </c>
      <c r="U1907">
        <v>4806532531601</v>
      </c>
      <c r="V1907">
        <f>IF(VLOOKUP(G1907,Sku_Consolidated!A2:S957,19,FALSE)="SHOWCASE", VLOOKUP(E1907,Store_Showcase!B2:L144,11, FALSE), IF(VLOOKUP(G1907,Sku_Consolidated!A2:S957,19,FALSE)="VAM",VLOOKUP(E1907,Store_VAM!B2:L273,11, FALSE),VLOOKUP(E1907,Store_SRP!B2:L110,11, FALSE)))</f>
      </c>
      <c r="W1907">
        <f>VLOOKUP(G1907,Sku_Consolidated!A2:W957,11,FALSE)</f>
      </c>
      <c r="X1907">
        <f>VLOOKUP(G1907,Sku_Consolidated!A2:H957,8,FALSE)</f>
      </c>
      <c r="Y1907">
        <f>VLOOKUP(G1907,Sku_Consolidated!A2:I957,9,FALSE)</f>
      </c>
      <c r="Z1907" t="s">
        <v>38</v>
      </c>
      <c r="AA1907">
        <f>VLOOKUP(G1907,Sku_Consolidated!A2:E957,5,FALSE)</f>
      </c>
      <c r="AB1907">
        <f>IF(VLOOKUP(G1907,Sku_Consolidated!A2:S957,19,FALSE)="SHOWCASE", VLOOKUP(E1907,Store_Showcase!B2:N144,13, FALSE), IF(VLOOKUP(G1907,Sku_Consolidated!A2:S957,19,FALSE)="VAM",VLOOKUP(E1907,Store_VAM!B2:N273,13, FALSE),VLOOKUP(E1907,Store_SRP!B2:N110,13, FALSE)))</f>
      </c>
      <c r="AC1907">
        <f>IF(IFERROR(AB1907,TRUE)=TRUE, "-","OK")</f>
      </c>
      <c r="AD1907" s="8" t="s">
        <v>39</v>
      </c>
      <c r="AE1907" s="8" t="s">
        <v>39</v>
      </c>
      <c r="AF1907">
        <f>IF(IFERROR(VLOOKUP(E1907,Store_Showcase!B2:H144,{5}, FALSE), TRUE)=TRUE, IF(IFERROR(VLOOKUP(E1907,Store_SRP!B2:H110,{5}, FALSE), TRUE)=TRUE,VLOOKUP(E1907,Store_VAM!B2:H273,{5}, FALSE),VLOOKUP(E1907,Store_SRP!B2:H110,{5}, FALSE)), VLOOKUP(E1907,Store_Showcase!B2:H144,{5}, FALSE))</f>
      </c>
      <c r="AG1907">
        <f>IF(IFERROR(VLOOKUP(E1907,Store_Showcase!B2:H144,{6}, FALSE), TRUE)=TRUE, IF(IFERROR(VLOOKUP(E1907,Store_SRP!B2:H110,{6}, FALSE), TRUE)=TRUE,VLOOKUP(E1907,Store_VAM!B2:H273,{6}, FALSE),VLOOKUP(E1907,Store_SRP!B2:H110,{6}, FALSE)), VLOOKUP(E1907,Store_Showcase!B2:H144,{6}, FALSE))</f>
      </c>
      <c r="AH1907">
        <f>VLOOKUP(G1907,Sku_Consolidated!A2:R957,18,FALSE)</f>
      </c>
      <c r="AI1907">
        <f>VLOOKUP(G1907,Sku_Consolidated!A2:S957,19,FALSE)</f>
      </c>
      <c r="AJ1907">
        <f>VLOOKUP(G1907,Sku_Consolidated!A2:T957,20,FALSE)</f>
      </c>
    </row>
    <row r="1908" spans="1:36" x14ac:dyDescent="0.25">
      <c r="A1908">
        <v>2024</v>
      </c>
      <c r="B1908" t="s">
        <v>31</v>
      </c>
      <c r="C1908" t="s">
        <v>32</v>
      </c>
      <c r="D1908" t="s">
        <v>33</v>
      </c>
      <c r="E1908">
        <v>105</v>
      </c>
      <c r="F1908">
        <f>IF(IFERROR(VLOOKUP(E1908,Store_Showcase!B2:H144,{2}, FALSE), TRUE)=TRUE, IF(IFERROR(VLOOKUP(E1908,Store_SRP!B2:H110,{2}, FALSE), TRUE)=TRUE,VLOOKUP(E1908,Store_VAM!B2:H273,{2}, FALSE),VLOOKUP(E1908,Store_SRP!B2:H110,{2}, FALSE)), VLOOKUP(E1908,Store_Showcase!B2:H144,{2}, FALSE))</f>
      </c>
      <c r="G1908">
        <v>662375</v>
      </c>
      <c r="H1908" t="s">
        <v>1376</v>
      </c>
      <c r="I1908" s="8" t="s">
        <v>39</v>
      </c>
      <c r="J1908" t="s">
        <v>493</v>
      </c>
      <c r="K1908" s="8">
        <f>IF(J1908="PCK", I1908, 0)</f>
      </c>
      <c r="L1908" s="8">
        <f>IF(J1908="KLS", I1908, IF(J1908="PCK", I1908*VLOOKUP(G1908,Sku_Consolidated!A2:U957,21, FALSE),I1908*VLOOKUP(G1908,Sku_Consolidated!A2:U957,21, FALSE)))</f>
      </c>
      <c r="M1908" s="8">
        <f>IF(J1908="PCS", I1908, 0)</f>
      </c>
      <c r="N1908" s="8" t="s">
        <v>39</v>
      </c>
      <c r="O1908" s="8">
        <f>N1908 * VLOOKUP(E1908&amp;VLOOKUP(G1908,Sku_Consolidated!A2:Q957,17,FALSE),Sku_CommRate!A2:E1002, 5, FALSE)</f>
      </c>
      <c r="P1908" s="8">
        <f>N1908 - O1908</f>
      </c>
      <c r="Q1908">
        <f>VLOOKUP(G1908,Sku_Consolidated!A2:G957,7, FALSE)</f>
      </c>
      <c r="R1908">
        <f>IF(IFERROR(VLOOKUP(E1908,Store_Showcase!B2:H144,7, FALSE), TRUE)=TRUE, IF(IFERROR(VLOOKUP(E1908,Store_SRP!B2:H110,7, FALSE), TRUE)=TRUE,VLOOKUP(E1908,Store_VAM!B2:H273,7, FALSE),VLOOKUP(E1908,Store_SRP!B2:H110,7, FALSE)), VLOOKUP(E1908,Store_Showcase!B2:H144,7, FALSE))</f>
      </c>
      <c r="S1908">
        <f>IF(IFERROR(VLOOKUP(E1908,Store_Showcase!B2:I144,8, FALSE), TRUE)=TRUE, IF(IFERROR(VLOOKUP(E1908,Store_SRP!B2:I110,8, FALSE), TRUE)=TRUE,VLOOKUP(E1908,Store_VAM!B2:I273,8, FALSE),VLOOKUP(E1908,Store_SRP!B2:I110,8, FALSE)), VLOOKUP(E1908,Store_Showcase!B2:I144,8, FALSE))</f>
      </c>
      <c r="T1908">
        <f>VLOOKUP(G1908,Sku_Consolidated!A2:R957,18,FALSE)</f>
      </c>
      <c r="U1908">
        <v>4806532531601</v>
      </c>
      <c r="V1908">
        <f>IF(VLOOKUP(G1908,Sku_Consolidated!A2:S957,19,FALSE)="SHOWCASE", VLOOKUP(E1908,Store_Showcase!B2:L144,11, FALSE), IF(VLOOKUP(G1908,Sku_Consolidated!A2:S957,19,FALSE)="VAM",VLOOKUP(E1908,Store_VAM!B2:L273,11, FALSE),VLOOKUP(E1908,Store_SRP!B2:L110,11, FALSE)))</f>
      </c>
      <c r="W1908">
        <f>VLOOKUP(G1908,Sku_Consolidated!A2:W957,11,FALSE)</f>
      </c>
      <c r="X1908">
        <f>VLOOKUP(G1908,Sku_Consolidated!A2:H957,8,FALSE)</f>
      </c>
      <c r="Y1908">
        <f>VLOOKUP(G1908,Sku_Consolidated!A2:I957,9,FALSE)</f>
      </c>
      <c r="Z1908" t="s">
        <v>38</v>
      </c>
      <c r="AA1908">
        <f>VLOOKUP(G1908,Sku_Consolidated!A2:E957,5,FALSE)</f>
      </c>
      <c r="AB1908">
        <f>IF(VLOOKUP(G1908,Sku_Consolidated!A2:S957,19,FALSE)="SHOWCASE", VLOOKUP(E1908,Store_Showcase!B2:N144,13, FALSE), IF(VLOOKUP(G1908,Sku_Consolidated!A2:S957,19,FALSE)="VAM",VLOOKUP(E1908,Store_VAM!B2:N273,13, FALSE),VLOOKUP(E1908,Store_SRP!B2:N110,13, FALSE)))</f>
      </c>
      <c r="AC1908">
        <f>IF(IFERROR(AB1908,TRUE)=TRUE, "-","OK")</f>
      </c>
      <c r="AD1908" s="8" t="s">
        <v>39</v>
      </c>
      <c r="AE1908" s="8" t="s">
        <v>39</v>
      </c>
      <c r="AF1908">
        <f>IF(IFERROR(VLOOKUP(E1908,Store_Showcase!B2:H144,{5}, FALSE), TRUE)=TRUE, IF(IFERROR(VLOOKUP(E1908,Store_SRP!B2:H110,{5}, FALSE), TRUE)=TRUE,VLOOKUP(E1908,Store_VAM!B2:H273,{5}, FALSE),VLOOKUP(E1908,Store_SRP!B2:H110,{5}, FALSE)), VLOOKUP(E1908,Store_Showcase!B2:H144,{5}, FALSE))</f>
      </c>
      <c r="AG1908">
        <f>IF(IFERROR(VLOOKUP(E1908,Store_Showcase!B2:H144,{6}, FALSE), TRUE)=TRUE, IF(IFERROR(VLOOKUP(E1908,Store_SRP!B2:H110,{6}, FALSE), TRUE)=TRUE,VLOOKUP(E1908,Store_VAM!B2:H273,{6}, FALSE),VLOOKUP(E1908,Store_SRP!B2:H110,{6}, FALSE)), VLOOKUP(E1908,Store_Showcase!B2:H144,{6}, FALSE))</f>
      </c>
      <c r="AH1908">
        <f>VLOOKUP(G1908,Sku_Consolidated!A2:R957,18,FALSE)</f>
      </c>
      <c r="AI1908">
        <f>VLOOKUP(G1908,Sku_Consolidated!A2:S957,19,FALSE)</f>
      </c>
      <c r="AJ1908">
        <f>VLOOKUP(G1908,Sku_Consolidated!A2:T957,20,FALSE)</f>
      </c>
    </row>
    <row r="1909" spans="1:36" x14ac:dyDescent="0.25">
      <c r="A1909">
        <v>2024</v>
      </c>
      <c r="B1909" t="s">
        <v>31</v>
      </c>
      <c r="C1909" t="s">
        <v>32</v>
      </c>
      <c r="D1909" t="s">
        <v>33</v>
      </c>
      <c r="E1909">
        <v>701</v>
      </c>
      <c r="F1909">
        <f>IF(IFERROR(VLOOKUP(E1909,Store_Showcase!B2:H144,{2}, FALSE), TRUE)=TRUE, IF(IFERROR(VLOOKUP(E1909,Store_SRP!B2:H110,{2}, FALSE), TRUE)=TRUE,VLOOKUP(E1909,Store_VAM!B2:H273,{2}, FALSE),VLOOKUP(E1909,Store_SRP!B2:H110,{2}, FALSE)), VLOOKUP(E1909,Store_Showcase!B2:H144,{2}, FALSE))</f>
      </c>
      <c r="G1909">
        <v>662375</v>
      </c>
      <c r="H1909" t="s">
        <v>1376</v>
      </c>
      <c r="I1909" s="8" t="s">
        <v>39</v>
      </c>
      <c r="J1909" t="s">
        <v>493</v>
      </c>
      <c r="K1909" s="8">
        <f>IF(J1909="PCK", I1909, 0)</f>
      </c>
      <c r="L1909" s="8">
        <f>IF(J1909="KLS", I1909, IF(J1909="PCK", I1909*VLOOKUP(G1909,Sku_Consolidated!A2:U957,21, FALSE),I1909*VLOOKUP(G1909,Sku_Consolidated!A2:U957,21, FALSE)))</f>
      </c>
      <c r="M1909" s="8">
        <f>IF(J1909="PCS", I1909, 0)</f>
      </c>
      <c r="N1909" s="8" t="s">
        <v>39</v>
      </c>
      <c r="O1909" s="8">
        <f>N1909 * VLOOKUP(E1909&amp;VLOOKUP(G1909,Sku_Consolidated!A2:Q957,17,FALSE),Sku_CommRate!A2:E1002, 5, FALSE)</f>
      </c>
      <c r="P1909" s="8">
        <f>N1909 - O1909</f>
      </c>
      <c r="Q1909">
        <f>VLOOKUP(G1909,Sku_Consolidated!A2:G957,7, FALSE)</f>
      </c>
      <c r="R1909">
        <f>IF(IFERROR(VLOOKUP(E1909,Store_Showcase!B2:H144,7, FALSE), TRUE)=TRUE, IF(IFERROR(VLOOKUP(E1909,Store_SRP!B2:H110,7, FALSE), TRUE)=TRUE,VLOOKUP(E1909,Store_VAM!B2:H273,7, FALSE),VLOOKUP(E1909,Store_SRP!B2:H110,7, FALSE)), VLOOKUP(E1909,Store_Showcase!B2:H144,7, FALSE))</f>
      </c>
      <c r="S1909">
        <f>IF(IFERROR(VLOOKUP(E1909,Store_Showcase!B2:I144,8, FALSE), TRUE)=TRUE, IF(IFERROR(VLOOKUP(E1909,Store_SRP!B2:I110,8, FALSE), TRUE)=TRUE,VLOOKUP(E1909,Store_VAM!B2:I273,8, FALSE),VLOOKUP(E1909,Store_SRP!B2:I110,8, FALSE)), VLOOKUP(E1909,Store_Showcase!B2:I144,8, FALSE))</f>
      </c>
      <c r="T1909">
        <f>VLOOKUP(G1909,Sku_Consolidated!A2:R957,18,FALSE)</f>
      </c>
      <c r="U1909">
        <v>4806532531601</v>
      </c>
      <c r="V1909">
        <f>IF(VLOOKUP(G1909,Sku_Consolidated!A2:S957,19,FALSE)="SHOWCASE", VLOOKUP(E1909,Store_Showcase!B2:L144,11, FALSE), IF(VLOOKUP(G1909,Sku_Consolidated!A2:S957,19,FALSE)="VAM",VLOOKUP(E1909,Store_VAM!B2:L273,11, FALSE),VLOOKUP(E1909,Store_SRP!B2:L110,11, FALSE)))</f>
      </c>
      <c r="W1909">
        <f>VLOOKUP(G1909,Sku_Consolidated!A2:W957,11,FALSE)</f>
      </c>
      <c r="X1909">
        <f>VLOOKUP(G1909,Sku_Consolidated!A2:H957,8,FALSE)</f>
      </c>
      <c r="Y1909">
        <f>VLOOKUP(G1909,Sku_Consolidated!A2:I957,9,FALSE)</f>
      </c>
      <c r="Z1909" t="s">
        <v>38</v>
      </c>
      <c r="AA1909">
        <f>VLOOKUP(G1909,Sku_Consolidated!A2:E957,5,FALSE)</f>
      </c>
      <c r="AB1909">
        <f>IF(VLOOKUP(G1909,Sku_Consolidated!A2:S957,19,FALSE)="SHOWCASE", VLOOKUP(E1909,Store_Showcase!B2:N144,13, FALSE), IF(VLOOKUP(G1909,Sku_Consolidated!A2:S957,19,FALSE)="VAM",VLOOKUP(E1909,Store_VAM!B2:N273,13, FALSE),VLOOKUP(E1909,Store_SRP!B2:N110,13, FALSE)))</f>
      </c>
      <c r="AC1909">
        <f>IF(IFERROR(AB1909,TRUE)=TRUE, "-","OK")</f>
      </c>
      <c r="AD1909" s="8" t="s">
        <v>39</v>
      </c>
      <c r="AE1909" s="8" t="s">
        <v>39</v>
      </c>
      <c r="AF1909">
        <f>IF(IFERROR(VLOOKUP(E1909,Store_Showcase!B2:H144,{5}, FALSE), TRUE)=TRUE, IF(IFERROR(VLOOKUP(E1909,Store_SRP!B2:H110,{5}, FALSE), TRUE)=TRUE,VLOOKUP(E1909,Store_VAM!B2:H273,{5}, FALSE),VLOOKUP(E1909,Store_SRP!B2:H110,{5}, FALSE)), VLOOKUP(E1909,Store_Showcase!B2:H144,{5}, FALSE))</f>
      </c>
      <c r="AG1909">
        <f>IF(IFERROR(VLOOKUP(E1909,Store_Showcase!B2:H144,{6}, FALSE), TRUE)=TRUE, IF(IFERROR(VLOOKUP(E1909,Store_SRP!B2:H110,{6}, FALSE), TRUE)=TRUE,VLOOKUP(E1909,Store_VAM!B2:H273,{6}, FALSE),VLOOKUP(E1909,Store_SRP!B2:H110,{6}, FALSE)), VLOOKUP(E1909,Store_Showcase!B2:H144,{6}, FALSE))</f>
      </c>
      <c r="AH1909">
        <f>VLOOKUP(G1909,Sku_Consolidated!A2:R957,18,FALSE)</f>
      </c>
      <c r="AI1909">
        <f>VLOOKUP(G1909,Sku_Consolidated!A2:S957,19,FALSE)</f>
      </c>
      <c r="AJ1909">
        <f>VLOOKUP(G1909,Sku_Consolidated!A2:T957,20,FALSE)</f>
      </c>
    </row>
    <row r="1910" spans="1:36" x14ac:dyDescent="0.25">
      <c r="A1910">
        <v>2024</v>
      </c>
      <c r="B1910" t="s">
        <v>31</v>
      </c>
      <c r="C1910" t="s">
        <v>32</v>
      </c>
      <c r="D1910" t="s">
        <v>33</v>
      </c>
      <c r="E1910">
        <v>423</v>
      </c>
      <c r="F1910">
        <f>IF(IFERROR(VLOOKUP(E1910,Store_Showcase!B2:H144,{2}, FALSE), TRUE)=TRUE, IF(IFERROR(VLOOKUP(E1910,Store_SRP!B2:H110,{2}, FALSE), TRUE)=TRUE,VLOOKUP(E1910,Store_VAM!B2:H273,{2}, FALSE),VLOOKUP(E1910,Store_SRP!B2:H110,{2}, FALSE)), VLOOKUP(E1910,Store_Showcase!B2:H144,{2}, FALSE))</f>
      </c>
      <c r="G1910">
        <v>655731</v>
      </c>
      <c r="H1910" t="s">
        <v>771</v>
      </c>
      <c r="I1910" s="8" t="s">
        <v>39</v>
      </c>
      <c r="J1910" t="s">
        <v>36</v>
      </c>
      <c r="K1910" s="8">
        <f>IF(J1910="PCK", I1910, 0)</f>
      </c>
      <c r="L1910" s="8">
        <f>IF(J1910="KLS", I1910, IF(J1910="PCK", I1910*VLOOKUP(G1910,Sku_Consolidated!A2:U957,21, FALSE),I1910*VLOOKUP(G1910,Sku_Consolidated!A2:U957,21, FALSE)))</f>
      </c>
      <c r="M1910" s="8">
        <f>IF(J1910="PCS", I1910, 0)</f>
      </c>
      <c r="N1910" s="8" t="s">
        <v>39</v>
      </c>
      <c r="O1910" s="8">
        <f>N1910 * VLOOKUP(E1910&amp;VLOOKUP(G1910,Sku_Consolidated!A2:Q957,17,FALSE),Sku_CommRate!A2:E1002, 5, FALSE)</f>
      </c>
      <c r="P1910" s="8">
        <f>N1910 - O1910</f>
      </c>
      <c r="Q1910">
        <f>VLOOKUP(G1910,Sku_Consolidated!A2:G957,7, FALSE)</f>
      </c>
      <c r="R1910">
        <f>IF(IFERROR(VLOOKUP(E1910,Store_Showcase!B2:H144,7, FALSE), TRUE)=TRUE, IF(IFERROR(VLOOKUP(E1910,Store_SRP!B2:H110,7, FALSE), TRUE)=TRUE,VLOOKUP(E1910,Store_VAM!B2:H273,7, FALSE),VLOOKUP(E1910,Store_SRP!B2:H110,7, FALSE)), VLOOKUP(E1910,Store_Showcase!B2:H144,7, FALSE))</f>
      </c>
      <c r="S1910">
        <f>IF(IFERROR(VLOOKUP(E1910,Store_Showcase!B2:I144,8, FALSE), TRUE)=TRUE, IF(IFERROR(VLOOKUP(E1910,Store_SRP!B2:I110,8, FALSE), TRUE)=TRUE,VLOOKUP(E1910,Store_VAM!B2:I273,8, FALSE),VLOOKUP(E1910,Store_SRP!B2:I110,8, FALSE)), VLOOKUP(E1910,Store_Showcase!B2:I144,8, FALSE))</f>
      </c>
      <c r="T1910">
        <f>VLOOKUP(G1910,Sku_Consolidated!A2:R957,18,FALSE)</f>
      </c>
      <c r="U1910">
        <v>6452</v>
      </c>
      <c r="V1910">
        <f>IF(VLOOKUP(G1910,Sku_Consolidated!A2:S957,19,FALSE)="SHOWCASE", VLOOKUP(E1910,Store_Showcase!B2:L144,11, FALSE), IF(VLOOKUP(G1910,Sku_Consolidated!A2:S957,19,FALSE)="VAM",VLOOKUP(E1910,Store_VAM!B2:L273,11, FALSE),VLOOKUP(E1910,Store_SRP!B2:L110,11, FALSE)))</f>
      </c>
      <c r="W1910">
        <f>VLOOKUP(G1910,Sku_Consolidated!A2:W957,11,FALSE)</f>
      </c>
      <c r="X1910">
        <f>VLOOKUP(G1910,Sku_Consolidated!A2:H957,8,FALSE)</f>
      </c>
      <c r="Y1910">
        <f>VLOOKUP(G1910,Sku_Consolidated!A2:I957,9,FALSE)</f>
      </c>
      <c r="Z1910" t="s">
        <v>38</v>
      </c>
      <c r="AA1910">
        <f>VLOOKUP(G1910,Sku_Consolidated!A2:E957,5,FALSE)</f>
      </c>
      <c r="AB1910">
        <f>IF(VLOOKUP(G1910,Sku_Consolidated!A2:S957,19,FALSE)="SHOWCASE", VLOOKUP(E1910,Store_Showcase!B2:N144,13, FALSE), IF(VLOOKUP(G1910,Sku_Consolidated!A2:S957,19,FALSE)="VAM",VLOOKUP(E1910,Store_VAM!B2:N273,13, FALSE),VLOOKUP(E1910,Store_SRP!B2:N110,13, FALSE)))</f>
      </c>
      <c r="AC1910">
        <f>IF(IFERROR(AB1910,TRUE)=TRUE, "-","OK")</f>
      </c>
      <c r="AD1910" s="8" t="s">
        <v>39</v>
      </c>
      <c r="AE1910" s="8" t="s">
        <v>39</v>
      </c>
      <c r="AF1910">
        <f>IF(IFERROR(VLOOKUP(E1910,Store_Showcase!B2:H144,{5}, FALSE), TRUE)=TRUE, IF(IFERROR(VLOOKUP(E1910,Store_SRP!B2:H110,{5}, FALSE), TRUE)=TRUE,VLOOKUP(E1910,Store_VAM!B2:H273,{5}, FALSE),VLOOKUP(E1910,Store_SRP!B2:H110,{5}, FALSE)), VLOOKUP(E1910,Store_Showcase!B2:H144,{5}, FALSE))</f>
      </c>
      <c r="AG1910">
        <f>IF(IFERROR(VLOOKUP(E1910,Store_Showcase!B2:H144,{6}, FALSE), TRUE)=TRUE, IF(IFERROR(VLOOKUP(E1910,Store_SRP!B2:H110,{6}, FALSE), TRUE)=TRUE,VLOOKUP(E1910,Store_VAM!B2:H273,{6}, FALSE),VLOOKUP(E1910,Store_SRP!B2:H110,{6}, FALSE)), VLOOKUP(E1910,Store_Showcase!B2:H144,{6}, FALSE))</f>
      </c>
      <c r="AH1910">
        <f>VLOOKUP(G1910,Sku_Consolidated!A2:R957,18,FALSE)</f>
      </c>
      <c r="AI1910">
        <f>VLOOKUP(G1910,Sku_Consolidated!A2:S957,19,FALSE)</f>
      </c>
      <c r="AJ1910">
        <f>VLOOKUP(G1910,Sku_Consolidated!A2:T957,20,FALSE)</f>
      </c>
    </row>
    <row r="1911" spans="1:36" x14ac:dyDescent="0.25">
      <c r="A1911">
        <v>2024</v>
      </c>
      <c r="B1911" t="s">
        <v>31</v>
      </c>
      <c r="C1911" t="s">
        <v>32</v>
      </c>
      <c r="D1911" t="s">
        <v>33</v>
      </c>
      <c r="E1911">
        <v>801</v>
      </c>
      <c r="F1911">
        <f>IF(IFERROR(VLOOKUP(E1911,Store_Showcase!B2:H144,{2}, FALSE), TRUE)=TRUE, IF(IFERROR(VLOOKUP(E1911,Store_SRP!B2:H110,{2}, FALSE), TRUE)=TRUE,VLOOKUP(E1911,Store_VAM!B2:H273,{2}, FALSE),VLOOKUP(E1911,Store_SRP!B2:H110,{2}, FALSE)), VLOOKUP(E1911,Store_Showcase!B2:H144,{2}, FALSE))</f>
      </c>
      <c r="G1911">
        <v>657358</v>
      </c>
      <c r="H1911" t="s">
        <v>3328</v>
      </c>
      <c r="I1911" s="8" t="s">
        <v>39</v>
      </c>
      <c r="J1911" t="s">
        <v>12</v>
      </c>
      <c r="K1911" s="8">
        <f>IF(J1911="PCK", I1911, 0)</f>
      </c>
      <c r="L1911" s="8">
        <f>IF(J1911="KLS", I1911, IF(J1911="PCK", I1911*VLOOKUP(G1911,Sku_Consolidated!A2:U957,21, FALSE),I1911*VLOOKUP(G1911,Sku_Consolidated!A2:U957,21, FALSE)))</f>
      </c>
      <c r="M1911" s="8">
        <f>IF(J1911="PCS", I1911, 0)</f>
      </c>
      <c r="N1911" s="8" t="s">
        <v>39</v>
      </c>
      <c r="O1911" s="8">
        <f>N1911 * VLOOKUP(E1911&amp;VLOOKUP(G1911,Sku_Consolidated!A2:Q957,17,FALSE),Sku_CommRate!A2:E1002, 5, FALSE)</f>
      </c>
      <c r="P1911" s="8">
        <f>N1911 - O1911</f>
      </c>
      <c r="Q1911">
        <f>VLOOKUP(G1911,Sku_Consolidated!A2:G957,7, FALSE)</f>
      </c>
      <c r="R1911">
        <f>IF(IFERROR(VLOOKUP(E1911,Store_Showcase!B2:H144,7, FALSE), TRUE)=TRUE, IF(IFERROR(VLOOKUP(E1911,Store_SRP!B2:H110,7, FALSE), TRUE)=TRUE,VLOOKUP(E1911,Store_VAM!B2:H273,7, FALSE),VLOOKUP(E1911,Store_SRP!B2:H110,7, FALSE)), VLOOKUP(E1911,Store_Showcase!B2:H144,7, FALSE))</f>
      </c>
      <c r="S1911">
        <f>IF(IFERROR(VLOOKUP(E1911,Store_Showcase!B2:I144,8, FALSE), TRUE)=TRUE, IF(IFERROR(VLOOKUP(E1911,Store_SRP!B2:I110,8, FALSE), TRUE)=TRUE,VLOOKUP(E1911,Store_VAM!B2:I273,8, FALSE),VLOOKUP(E1911,Store_SRP!B2:I110,8, FALSE)), VLOOKUP(E1911,Store_Showcase!B2:I144,8, FALSE))</f>
      </c>
      <c r="T1911">
        <f>VLOOKUP(G1911,Sku_Consolidated!A2:R957,18,FALSE)</f>
      </c>
      <c r="U1911">
        <v>4806532531595</v>
      </c>
      <c r="V1911">
        <f>IF(VLOOKUP(G1911,Sku_Consolidated!A2:S957,19,FALSE)="SHOWCASE", VLOOKUP(E1911,Store_Showcase!B2:L144,11, FALSE), IF(VLOOKUP(G1911,Sku_Consolidated!A2:S957,19,FALSE)="VAM",VLOOKUP(E1911,Store_VAM!B2:L273,11, FALSE),VLOOKUP(E1911,Store_SRP!B2:L110,11, FALSE)))</f>
      </c>
      <c r="W1911">
        <f>VLOOKUP(G1911,Sku_Consolidated!A2:W957,11,FALSE)</f>
      </c>
      <c r="X1911">
        <f>VLOOKUP(G1911,Sku_Consolidated!A2:H957,8,FALSE)</f>
      </c>
      <c r="Y1911">
        <f>VLOOKUP(G1911,Sku_Consolidated!A2:I957,9,FALSE)</f>
      </c>
      <c r="Z1911" t="s">
        <v>38</v>
      </c>
      <c r="AA1911">
        <f>VLOOKUP(G1911,Sku_Consolidated!A2:E957,5,FALSE)</f>
      </c>
      <c r="AB1911">
        <f>IF(VLOOKUP(G1911,Sku_Consolidated!A2:S957,19,FALSE)="SHOWCASE", VLOOKUP(E1911,Store_Showcase!B2:N144,13, FALSE), IF(VLOOKUP(G1911,Sku_Consolidated!A2:S957,19,FALSE)="VAM",VLOOKUP(E1911,Store_VAM!B2:N273,13, FALSE),VLOOKUP(E1911,Store_SRP!B2:N110,13, FALSE)))</f>
      </c>
      <c r="AC1911">
        <f>IF(IFERROR(AB1911,TRUE)=TRUE, "-","OK")</f>
      </c>
      <c r="AD1911" s="8" t="s">
        <v>39</v>
      </c>
      <c r="AE1911" s="8" t="s">
        <v>39</v>
      </c>
      <c r="AF1911">
        <f>IF(IFERROR(VLOOKUP(E1911,Store_Showcase!B2:H144,{5}, FALSE), TRUE)=TRUE, IF(IFERROR(VLOOKUP(E1911,Store_SRP!B2:H110,{5}, FALSE), TRUE)=TRUE,VLOOKUP(E1911,Store_VAM!B2:H273,{5}, FALSE),VLOOKUP(E1911,Store_SRP!B2:H110,{5}, FALSE)), VLOOKUP(E1911,Store_Showcase!B2:H144,{5}, FALSE))</f>
      </c>
      <c r="AG1911">
        <f>IF(IFERROR(VLOOKUP(E1911,Store_Showcase!B2:H144,{6}, FALSE), TRUE)=TRUE, IF(IFERROR(VLOOKUP(E1911,Store_SRP!B2:H110,{6}, FALSE), TRUE)=TRUE,VLOOKUP(E1911,Store_VAM!B2:H273,{6}, FALSE),VLOOKUP(E1911,Store_SRP!B2:H110,{6}, FALSE)), VLOOKUP(E1911,Store_Showcase!B2:H144,{6}, FALSE))</f>
      </c>
      <c r="AH1911">
        <f>VLOOKUP(G1911,Sku_Consolidated!A2:R957,18,FALSE)</f>
      </c>
      <c r="AI1911">
        <f>VLOOKUP(G1911,Sku_Consolidated!A2:S957,19,FALSE)</f>
      </c>
      <c r="AJ1911">
        <f>VLOOKUP(G1911,Sku_Consolidated!A2:T957,20,FALSE)</f>
      </c>
    </row>
    <row r="1912" spans="1:36" x14ac:dyDescent="0.25">
      <c r="A1912">
        <v>2024</v>
      </c>
      <c r="B1912" t="s">
        <v>31</v>
      </c>
      <c r="C1912" t="s">
        <v>32</v>
      </c>
      <c r="D1912" t="s">
        <v>33</v>
      </c>
      <c r="E1912">
        <v>4017</v>
      </c>
      <c r="F1912">
        <f>IF(IFERROR(VLOOKUP(E1912,Store_Showcase!B2:H144,{2}, FALSE), TRUE)=TRUE, IF(IFERROR(VLOOKUP(E1912,Store_SRP!B2:H110,{2}, FALSE), TRUE)=TRUE,VLOOKUP(E1912,Store_VAM!B2:H273,{2}, FALSE),VLOOKUP(E1912,Store_SRP!B2:H110,{2}, FALSE)), VLOOKUP(E1912,Store_Showcase!B2:H144,{2}, FALSE))</f>
      </c>
      <c r="G1912">
        <v>655815</v>
      </c>
      <c r="H1912" t="s">
        <v>446</v>
      </c>
      <c r="I1912" s="8" t="s">
        <v>39</v>
      </c>
      <c r="J1912" t="s">
        <v>36</v>
      </c>
      <c r="K1912" s="8">
        <f>IF(J1912="PCK", I1912, 0)</f>
      </c>
      <c r="L1912" s="8">
        <f>IF(J1912="KLS", I1912, IF(J1912="PCK", I1912*VLOOKUP(G1912,Sku_Consolidated!A2:U957,21, FALSE),I1912*VLOOKUP(G1912,Sku_Consolidated!A2:U957,21, FALSE)))</f>
      </c>
      <c r="M1912" s="8">
        <f>IF(J1912="PCS", I1912, 0)</f>
      </c>
      <c r="N1912" s="8" t="s">
        <v>39</v>
      </c>
      <c r="O1912" s="8">
        <f>N1912 * VLOOKUP(E1912&amp;VLOOKUP(G1912,Sku_Consolidated!A2:Q957,17,FALSE),Sku_CommRate!A2:E1002, 5, FALSE)</f>
      </c>
      <c r="P1912" s="8">
        <f>N1912 - O1912</f>
      </c>
      <c r="Q1912">
        <f>VLOOKUP(G1912,Sku_Consolidated!A2:G957,7, FALSE)</f>
      </c>
      <c r="R1912">
        <f>IF(IFERROR(VLOOKUP(E1912,Store_Showcase!B2:H144,7, FALSE), TRUE)=TRUE, IF(IFERROR(VLOOKUP(E1912,Store_SRP!B2:H110,7, FALSE), TRUE)=TRUE,VLOOKUP(E1912,Store_VAM!B2:H273,7, FALSE),VLOOKUP(E1912,Store_SRP!B2:H110,7, FALSE)), VLOOKUP(E1912,Store_Showcase!B2:H144,7, FALSE))</f>
      </c>
      <c r="S1912">
        <f>IF(IFERROR(VLOOKUP(E1912,Store_Showcase!B2:I144,8, FALSE), TRUE)=TRUE, IF(IFERROR(VLOOKUP(E1912,Store_SRP!B2:I110,8, FALSE), TRUE)=TRUE,VLOOKUP(E1912,Store_VAM!B2:I273,8, FALSE),VLOOKUP(E1912,Store_SRP!B2:I110,8, FALSE)), VLOOKUP(E1912,Store_Showcase!B2:I144,8, FALSE))</f>
      </c>
      <c r="T1912">
        <f>VLOOKUP(G1912,Sku_Consolidated!A2:R957,18,FALSE)</f>
      </c>
      <c r="U1912">
        <v>6472</v>
      </c>
      <c r="V1912">
        <f>IF(VLOOKUP(G1912,Sku_Consolidated!A2:S957,19,FALSE)="SHOWCASE", VLOOKUP(E1912,Store_Showcase!B2:L144,11, FALSE), IF(VLOOKUP(G1912,Sku_Consolidated!A2:S957,19,FALSE)="VAM",VLOOKUP(E1912,Store_VAM!B2:L273,11, FALSE),VLOOKUP(E1912,Store_SRP!B2:L110,11, FALSE)))</f>
      </c>
      <c r="W1912">
        <f>VLOOKUP(G1912,Sku_Consolidated!A2:W957,11,FALSE)</f>
      </c>
      <c r="X1912">
        <f>VLOOKUP(G1912,Sku_Consolidated!A2:H957,8,FALSE)</f>
      </c>
      <c r="Y1912">
        <f>VLOOKUP(G1912,Sku_Consolidated!A2:I957,9,FALSE)</f>
      </c>
      <c r="Z1912" t="s">
        <v>38</v>
      </c>
      <c r="AA1912">
        <f>VLOOKUP(G1912,Sku_Consolidated!A2:E957,5,FALSE)</f>
      </c>
      <c r="AB1912">
        <f>IF(VLOOKUP(G1912,Sku_Consolidated!A2:S957,19,FALSE)="SHOWCASE", VLOOKUP(E1912,Store_Showcase!B2:N144,13, FALSE), IF(VLOOKUP(G1912,Sku_Consolidated!A2:S957,19,FALSE)="VAM",VLOOKUP(E1912,Store_VAM!B2:N273,13, FALSE),VLOOKUP(E1912,Store_SRP!B2:N110,13, FALSE)))</f>
      </c>
      <c r="AC1912">
        <f>IF(IFERROR(AB1912,TRUE)=TRUE, "-","OK")</f>
      </c>
      <c r="AD1912" s="8" t="s">
        <v>39</v>
      </c>
      <c r="AE1912" s="8" t="s">
        <v>39</v>
      </c>
      <c r="AF1912">
        <f>IF(IFERROR(VLOOKUP(E1912,Store_Showcase!B2:H144,{5}, FALSE), TRUE)=TRUE, IF(IFERROR(VLOOKUP(E1912,Store_SRP!B2:H110,{5}, FALSE), TRUE)=TRUE,VLOOKUP(E1912,Store_VAM!B2:H273,{5}, FALSE),VLOOKUP(E1912,Store_SRP!B2:H110,{5}, FALSE)), VLOOKUP(E1912,Store_Showcase!B2:H144,{5}, FALSE))</f>
      </c>
      <c r="AG1912">
        <f>IF(IFERROR(VLOOKUP(E1912,Store_Showcase!B2:H144,{6}, FALSE), TRUE)=TRUE, IF(IFERROR(VLOOKUP(E1912,Store_SRP!B2:H110,{6}, FALSE), TRUE)=TRUE,VLOOKUP(E1912,Store_VAM!B2:H273,{6}, FALSE),VLOOKUP(E1912,Store_SRP!B2:H110,{6}, FALSE)), VLOOKUP(E1912,Store_Showcase!B2:H144,{6}, FALSE))</f>
      </c>
      <c r="AH1912">
        <f>VLOOKUP(G1912,Sku_Consolidated!A2:R957,18,FALSE)</f>
      </c>
      <c r="AI1912">
        <f>VLOOKUP(G1912,Sku_Consolidated!A2:S957,19,FALSE)</f>
      </c>
      <c r="AJ1912">
        <f>VLOOKUP(G1912,Sku_Consolidated!A2:T957,20,FALSE)</f>
      </c>
    </row>
    <row r="1913" spans="1:36" x14ac:dyDescent="0.25">
      <c r="A1913">
        <v>2024</v>
      </c>
      <c r="B1913" t="s">
        <v>31</v>
      </c>
      <c r="C1913" t="s">
        <v>32</v>
      </c>
      <c r="D1913" t="s">
        <v>33</v>
      </c>
      <c r="E1913">
        <v>808</v>
      </c>
      <c r="F1913">
        <f>IF(IFERROR(VLOOKUP(E1913,Store_Showcase!B2:H144,{2}, FALSE), TRUE)=TRUE, IF(IFERROR(VLOOKUP(E1913,Store_SRP!B2:H110,{2}, FALSE), TRUE)=TRUE,VLOOKUP(E1913,Store_VAM!B2:H273,{2}, FALSE),VLOOKUP(E1913,Store_SRP!B2:H110,{2}, FALSE)), VLOOKUP(E1913,Store_Showcase!B2:H144,{2}, FALSE))</f>
      </c>
      <c r="G1913">
        <v>657358</v>
      </c>
      <c r="H1913" t="s">
        <v>3328</v>
      </c>
      <c r="I1913" s="8" t="s">
        <v>39</v>
      </c>
      <c r="J1913" t="s">
        <v>12</v>
      </c>
      <c r="K1913" s="8">
        <f>IF(J1913="PCK", I1913, 0)</f>
      </c>
      <c r="L1913" s="8">
        <f>IF(J1913="KLS", I1913, IF(J1913="PCK", I1913*VLOOKUP(G1913,Sku_Consolidated!A2:U957,21, FALSE),I1913*VLOOKUP(G1913,Sku_Consolidated!A2:U957,21, FALSE)))</f>
      </c>
      <c r="M1913" s="8">
        <f>IF(J1913="PCS", I1913, 0)</f>
      </c>
      <c r="N1913" s="8" t="s">
        <v>39</v>
      </c>
      <c r="O1913" s="8">
        <f>N1913 * VLOOKUP(E1913&amp;VLOOKUP(G1913,Sku_Consolidated!A2:Q957,17,FALSE),Sku_CommRate!A2:E1002, 5, FALSE)</f>
      </c>
      <c r="P1913" s="8">
        <f>N1913 - O1913</f>
      </c>
      <c r="Q1913">
        <f>VLOOKUP(G1913,Sku_Consolidated!A2:G957,7, FALSE)</f>
      </c>
      <c r="R1913">
        <f>IF(IFERROR(VLOOKUP(E1913,Store_Showcase!B2:H144,7, FALSE), TRUE)=TRUE, IF(IFERROR(VLOOKUP(E1913,Store_SRP!B2:H110,7, FALSE), TRUE)=TRUE,VLOOKUP(E1913,Store_VAM!B2:H273,7, FALSE),VLOOKUP(E1913,Store_SRP!B2:H110,7, FALSE)), VLOOKUP(E1913,Store_Showcase!B2:H144,7, FALSE))</f>
      </c>
      <c r="S1913">
        <f>IF(IFERROR(VLOOKUP(E1913,Store_Showcase!B2:I144,8, FALSE), TRUE)=TRUE, IF(IFERROR(VLOOKUP(E1913,Store_SRP!B2:I110,8, FALSE), TRUE)=TRUE,VLOOKUP(E1913,Store_VAM!B2:I273,8, FALSE),VLOOKUP(E1913,Store_SRP!B2:I110,8, FALSE)), VLOOKUP(E1913,Store_Showcase!B2:I144,8, FALSE))</f>
      </c>
      <c r="T1913">
        <f>VLOOKUP(G1913,Sku_Consolidated!A2:R957,18,FALSE)</f>
      </c>
      <c r="U1913">
        <v>4806532531595</v>
      </c>
      <c r="V1913">
        <f>IF(VLOOKUP(G1913,Sku_Consolidated!A2:S957,19,FALSE)="SHOWCASE", VLOOKUP(E1913,Store_Showcase!B2:L144,11, FALSE), IF(VLOOKUP(G1913,Sku_Consolidated!A2:S957,19,FALSE)="VAM",VLOOKUP(E1913,Store_VAM!B2:L273,11, FALSE),VLOOKUP(E1913,Store_SRP!B2:L110,11, FALSE)))</f>
      </c>
      <c r="W1913">
        <f>VLOOKUP(G1913,Sku_Consolidated!A2:W957,11,FALSE)</f>
      </c>
      <c r="X1913">
        <f>VLOOKUP(G1913,Sku_Consolidated!A2:H957,8,FALSE)</f>
      </c>
      <c r="Y1913">
        <f>VLOOKUP(G1913,Sku_Consolidated!A2:I957,9,FALSE)</f>
      </c>
      <c r="Z1913" t="s">
        <v>38</v>
      </c>
      <c r="AA1913">
        <f>VLOOKUP(G1913,Sku_Consolidated!A2:E957,5,FALSE)</f>
      </c>
      <c r="AB1913">
        <f>IF(VLOOKUP(G1913,Sku_Consolidated!A2:S957,19,FALSE)="SHOWCASE", VLOOKUP(E1913,Store_Showcase!B2:N144,13, FALSE), IF(VLOOKUP(G1913,Sku_Consolidated!A2:S957,19,FALSE)="VAM",VLOOKUP(E1913,Store_VAM!B2:N273,13, FALSE),VLOOKUP(E1913,Store_SRP!B2:N110,13, FALSE)))</f>
      </c>
      <c r="AC1913">
        <f>IF(IFERROR(AB1913,TRUE)=TRUE, "-","OK")</f>
      </c>
      <c r="AD1913" s="8" t="s">
        <v>39</v>
      </c>
      <c r="AE1913" s="8" t="s">
        <v>39</v>
      </c>
      <c r="AF1913">
        <f>IF(IFERROR(VLOOKUP(E1913,Store_Showcase!B2:H144,{5}, FALSE), TRUE)=TRUE, IF(IFERROR(VLOOKUP(E1913,Store_SRP!B2:H110,{5}, FALSE), TRUE)=TRUE,VLOOKUP(E1913,Store_VAM!B2:H273,{5}, FALSE),VLOOKUP(E1913,Store_SRP!B2:H110,{5}, FALSE)), VLOOKUP(E1913,Store_Showcase!B2:H144,{5}, FALSE))</f>
      </c>
      <c r="AG1913">
        <f>IF(IFERROR(VLOOKUP(E1913,Store_Showcase!B2:H144,{6}, FALSE), TRUE)=TRUE, IF(IFERROR(VLOOKUP(E1913,Store_SRP!B2:H110,{6}, FALSE), TRUE)=TRUE,VLOOKUP(E1913,Store_VAM!B2:H273,{6}, FALSE),VLOOKUP(E1913,Store_SRP!B2:H110,{6}, FALSE)), VLOOKUP(E1913,Store_Showcase!B2:H144,{6}, FALSE))</f>
      </c>
      <c r="AH1913">
        <f>VLOOKUP(G1913,Sku_Consolidated!A2:R957,18,FALSE)</f>
      </c>
      <c r="AI1913">
        <f>VLOOKUP(G1913,Sku_Consolidated!A2:S957,19,FALSE)</f>
      </c>
      <c r="AJ1913">
        <f>VLOOKUP(G1913,Sku_Consolidated!A2:T957,20,FALSE)</f>
      </c>
    </row>
    <row r="1914" spans="1:36" x14ac:dyDescent="0.25">
      <c r="A1914">
        <v>2024</v>
      </c>
      <c r="B1914" t="s">
        <v>31</v>
      </c>
      <c r="C1914" t="s">
        <v>32</v>
      </c>
      <c r="D1914" t="s">
        <v>33</v>
      </c>
      <c r="E1914">
        <v>4017</v>
      </c>
      <c r="F1914">
        <f>IF(IFERROR(VLOOKUP(E1914,Store_Showcase!B2:H144,{2}, FALSE), TRUE)=TRUE, IF(IFERROR(VLOOKUP(E1914,Store_SRP!B2:H110,{2}, FALSE), TRUE)=TRUE,VLOOKUP(E1914,Store_VAM!B2:H273,{2}, FALSE),VLOOKUP(E1914,Store_SRP!B2:H110,{2}, FALSE)), VLOOKUP(E1914,Store_Showcase!B2:H144,{2}, FALSE))</f>
      </c>
      <c r="G1914">
        <v>655720</v>
      </c>
      <c r="H1914" t="s">
        <v>122</v>
      </c>
      <c r="I1914" s="8" t="s">
        <v>39</v>
      </c>
      <c r="J1914" t="s">
        <v>36</v>
      </c>
      <c r="K1914" s="8">
        <f>IF(J1914="PCK", I1914, 0)</f>
      </c>
      <c r="L1914" s="8">
        <f>IF(J1914="KLS", I1914, IF(J1914="PCK", I1914*VLOOKUP(G1914,Sku_Consolidated!A2:U957,21, FALSE),I1914*VLOOKUP(G1914,Sku_Consolidated!A2:U957,21, FALSE)))</f>
      </c>
      <c r="M1914" s="8">
        <f>IF(J1914="PCS", I1914, 0)</f>
      </c>
      <c r="N1914" s="8" t="s">
        <v>39</v>
      </c>
      <c r="O1914" s="8">
        <f>N1914 * VLOOKUP(E1914&amp;VLOOKUP(G1914,Sku_Consolidated!A2:Q957,17,FALSE),Sku_CommRate!A2:E1002, 5, FALSE)</f>
      </c>
      <c r="P1914" s="8">
        <f>N1914 - O1914</f>
      </c>
      <c r="Q1914">
        <f>VLOOKUP(G1914,Sku_Consolidated!A2:G957,7, FALSE)</f>
      </c>
      <c r="R1914">
        <f>IF(IFERROR(VLOOKUP(E1914,Store_Showcase!B2:H144,7, FALSE), TRUE)=TRUE, IF(IFERROR(VLOOKUP(E1914,Store_SRP!B2:H110,7, FALSE), TRUE)=TRUE,VLOOKUP(E1914,Store_VAM!B2:H273,7, FALSE),VLOOKUP(E1914,Store_SRP!B2:H110,7, FALSE)), VLOOKUP(E1914,Store_Showcase!B2:H144,7, FALSE))</f>
      </c>
      <c r="S1914">
        <f>IF(IFERROR(VLOOKUP(E1914,Store_Showcase!B2:I144,8, FALSE), TRUE)=TRUE, IF(IFERROR(VLOOKUP(E1914,Store_SRP!B2:I110,8, FALSE), TRUE)=TRUE,VLOOKUP(E1914,Store_VAM!B2:I273,8, FALSE),VLOOKUP(E1914,Store_SRP!B2:I110,8, FALSE)), VLOOKUP(E1914,Store_Showcase!B2:I144,8, FALSE))</f>
      </c>
      <c r="T1914">
        <f>VLOOKUP(G1914,Sku_Consolidated!A2:R957,18,FALSE)</f>
      </c>
      <c r="U1914">
        <v>6448</v>
      </c>
      <c r="V1914">
        <f>IF(VLOOKUP(G1914,Sku_Consolidated!A2:S957,19,FALSE)="SHOWCASE", VLOOKUP(E1914,Store_Showcase!B2:L144,11, FALSE), IF(VLOOKUP(G1914,Sku_Consolidated!A2:S957,19,FALSE)="VAM",VLOOKUP(E1914,Store_VAM!B2:L273,11, FALSE),VLOOKUP(E1914,Store_SRP!B2:L110,11, FALSE)))</f>
      </c>
      <c r="W1914">
        <f>VLOOKUP(G1914,Sku_Consolidated!A2:W957,11,FALSE)</f>
      </c>
      <c r="X1914">
        <f>VLOOKUP(G1914,Sku_Consolidated!A2:H957,8,FALSE)</f>
      </c>
      <c r="Y1914">
        <f>VLOOKUP(G1914,Sku_Consolidated!A2:I957,9,FALSE)</f>
      </c>
      <c r="Z1914" t="s">
        <v>38</v>
      </c>
      <c r="AA1914">
        <f>VLOOKUP(G1914,Sku_Consolidated!A2:E957,5,FALSE)</f>
      </c>
      <c r="AB1914">
        <f>IF(VLOOKUP(G1914,Sku_Consolidated!A2:S957,19,FALSE)="SHOWCASE", VLOOKUP(E1914,Store_Showcase!B2:N144,13, FALSE), IF(VLOOKUP(G1914,Sku_Consolidated!A2:S957,19,FALSE)="VAM",VLOOKUP(E1914,Store_VAM!B2:N273,13, FALSE),VLOOKUP(E1914,Store_SRP!B2:N110,13, FALSE)))</f>
      </c>
      <c r="AC1914">
        <f>IF(IFERROR(AB1914,TRUE)=TRUE, "-","OK")</f>
      </c>
      <c r="AD1914" s="8" t="s">
        <v>39</v>
      </c>
      <c r="AE1914" s="8" t="s">
        <v>39</v>
      </c>
      <c r="AF1914">
        <f>IF(IFERROR(VLOOKUP(E1914,Store_Showcase!B2:H144,{5}, FALSE), TRUE)=TRUE, IF(IFERROR(VLOOKUP(E1914,Store_SRP!B2:H110,{5}, FALSE), TRUE)=TRUE,VLOOKUP(E1914,Store_VAM!B2:H273,{5}, FALSE),VLOOKUP(E1914,Store_SRP!B2:H110,{5}, FALSE)), VLOOKUP(E1914,Store_Showcase!B2:H144,{5}, FALSE))</f>
      </c>
      <c r="AG1914">
        <f>IF(IFERROR(VLOOKUP(E1914,Store_Showcase!B2:H144,{6}, FALSE), TRUE)=TRUE, IF(IFERROR(VLOOKUP(E1914,Store_SRP!B2:H110,{6}, FALSE), TRUE)=TRUE,VLOOKUP(E1914,Store_VAM!B2:H273,{6}, FALSE),VLOOKUP(E1914,Store_SRP!B2:H110,{6}, FALSE)), VLOOKUP(E1914,Store_Showcase!B2:H144,{6}, FALSE))</f>
      </c>
      <c r="AH1914">
        <f>VLOOKUP(G1914,Sku_Consolidated!A2:R957,18,FALSE)</f>
      </c>
      <c r="AI1914">
        <f>VLOOKUP(G1914,Sku_Consolidated!A2:S957,19,FALSE)</f>
      </c>
      <c r="AJ1914">
        <f>VLOOKUP(G1914,Sku_Consolidated!A2:T957,20,FALSE)</f>
      </c>
    </row>
    <row r="1915" spans="1:36" x14ac:dyDescent="0.25">
      <c r="A1915">
        <v>2024</v>
      </c>
      <c r="B1915" t="s">
        <v>31</v>
      </c>
      <c r="C1915" t="s">
        <v>32</v>
      </c>
      <c r="D1915" t="s">
        <v>33</v>
      </c>
      <c r="E1915">
        <v>112</v>
      </c>
      <c r="F1915">
        <f>IF(IFERROR(VLOOKUP(E1915,Store_Showcase!B2:H144,{2}, FALSE), TRUE)=TRUE, IF(IFERROR(VLOOKUP(E1915,Store_SRP!B2:H110,{2}, FALSE), TRUE)=TRUE,VLOOKUP(E1915,Store_VAM!B2:H273,{2}, FALSE),VLOOKUP(E1915,Store_SRP!B2:H110,{2}, FALSE)), VLOOKUP(E1915,Store_Showcase!B2:H144,{2}, FALSE))</f>
      </c>
      <c r="G1915">
        <v>662372</v>
      </c>
      <c r="H1915" t="s">
        <v>654</v>
      </c>
      <c r="I1915" s="8" t="s">
        <v>39</v>
      </c>
      <c r="J1915" t="s">
        <v>493</v>
      </c>
      <c r="K1915" s="8">
        <f>IF(J1915="PCK", I1915, 0)</f>
      </c>
      <c r="L1915" s="8">
        <f>IF(J1915="KLS", I1915, IF(J1915="PCK", I1915*VLOOKUP(G1915,Sku_Consolidated!A2:U957,21, FALSE),I1915*VLOOKUP(G1915,Sku_Consolidated!A2:U957,21, FALSE)))</f>
      </c>
      <c r="M1915" s="8">
        <f>IF(J1915="PCS", I1915, 0)</f>
      </c>
      <c r="N1915" s="8" t="s">
        <v>39</v>
      </c>
      <c r="O1915" s="8">
        <f>N1915 * VLOOKUP(E1915&amp;VLOOKUP(G1915,Sku_Consolidated!A2:Q957,17,FALSE),Sku_CommRate!A2:E1002, 5, FALSE)</f>
      </c>
      <c r="P1915" s="8">
        <f>N1915 - O1915</f>
      </c>
      <c r="Q1915">
        <f>VLOOKUP(G1915,Sku_Consolidated!A2:G957,7, FALSE)</f>
      </c>
      <c r="R1915">
        <f>IF(IFERROR(VLOOKUP(E1915,Store_Showcase!B2:H144,7, FALSE), TRUE)=TRUE, IF(IFERROR(VLOOKUP(E1915,Store_SRP!B2:H110,7, FALSE), TRUE)=TRUE,VLOOKUP(E1915,Store_VAM!B2:H273,7, FALSE),VLOOKUP(E1915,Store_SRP!B2:H110,7, FALSE)), VLOOKUP(E1915,Store_Showcase!B2:H144,7, FALSE))</f>
      </c>
      <c r="S1915">
        <f>IF(IFERROR(VLOOKUP(E1915,Store_Showcase!B2:I144,8, FALSE), TRUE)=TRUE, IF(IFERROR(VLOOKUP(E1915,Store_SRP!B2:I110,8, FALSE), TRUE)=TRUE,VLOOKUP(E1915,Store_VAM!B2:I273,8, FALSE),VLOOKUP(E1915,Store_SRP!B2:I110,8, FALSE)), VLOOKUP(E1915,Store_Showcase!B2:I144,8, FALSE))</f>
      </c>
      <c r="T1915">
        <f>VLOOKUP(G1915,Sku_Consolidated!A2:R957,18,FALSE)</f>
      </c>
      <c r="U1915">
        <v>4806532531625</v>
      </c>
      <c r="V1915">
        <f>IF(VLOOKUP(G1915,Sku_Consolidated!A2:S957,19,FALSE)="SHOWCASE", VLOOKUP(E1915,Store_Showcase!B2:L144,11, FALSE), IF(VLOOKUP(G1915,Sku_Consolidated!A2:S957,19,FALSE)="VAM",VLOOKUP(E1915,Store_VAM!B2:L273,11, FALSE),VLOOKUP(E1915,Store_SRP!B2:L110,11, FALSE)))</f>
      </c>
      <c r="W1915">
        <f>VLOOKUP(G1915,Sku_Consolidated!A2:W957,11,FALSE)</f>
      </c>
      <c r="X1915">
        <f>VLOOKUP(G1915,Sku_Consolidated!A2:H957,8,FALSE)</f>
      </c>
      <c r="Y1915">
        <f>VLOOKUP(G1915,Sku_Consolidated!A2:I957,9,FALSE)</f>
      </c>
      <c r="Z1915" t="s">
        <v>38</v>
      </c>
      <c r="AA1915">
        <f>VLOOKUP(G1915,Sku_Consolidated!A2:E957,5,FALSE)</f>
      </c>
      <c r="AB1915">
        <f>IF(VLOOKUP(G1915,Sku_Consolidated!A2:S957,19,FALSE)="SHOWCASE", VLOOKUP(E1915,Store_Showcase!B2:N144,13, FALSE), IF(VLOOKUP(G1915,Sku_Consolidated!A2:S957,19,FALSE)="VAM",VLOOKUP(E1915,Store_VAM!B2:N273,13, FALSE),VLOOKUP(E1915,Store_SRP!B2:N110,13, FALSE)))</f>
      </c>
      <c r="AC1915">
        <f>IF(IFERROR(AB1915,TRUE)=TRUE, "-","OK")</f>
      </c>
      <c r="AD1915" s="8" t="s">
        <v>39</v>
      </c>
      <c r="AE1915" s="8" t="s">
        <v>39</v>
      </c>
      <c r="AF1915">
        <f>IF(IFERROR(VLOOKUP(E1915,Store_Showcase!B2:H144,{5}, FALSE), TRUE)=TRUE, IF(IFERROR(VLOOKUP(E1915,Store_SRP!B2:H110,{5}, FALSE), TRUE)=TRUE,VLOOKUP(E1915,Store_VAM!B2:H273,{5}, FALSE),VLOOKUP(E1915,Store_SRP!B2:H110,{5}, FALSE)), VLOOKUP(E1915,Store_Showcase!B2:H144,{5}, FALSE))</f>
      </c>
      <c r="AG1915">
        <f>IF(IFERROR(VLOOKUP(E1915,Store_Showcase!B2:H144,{6}, FALSE), TRUE)=TRUE, IF(IFERROR(VLOOKUP(E1915,Store_SRP!B2:H110,{6}, FALSE), TRUE)=TRUE,VLOOKUP(E1915,Store_VAM!B2:H273,{6}, FALSE),VLOOKUP(E1915,Store_SRP!B2:H110,{6}, FALSE)), VLOOKUP(E1915,Store_Showcase!B2:H144,{6}, FALSE))</f>
      </c>
      <c r="AH1915">
        <f>VLOOKUP(G1915,Sku_Consolidated!A2:R957,18,FALSE)</f>
      </c>
      <c r="AI1915">
        <f>VLOOKUP(G1915,Sku_Consolidated!A2:S957,19,FALSE)</f>
      </c>
      <c r="AJ1915">
        <f>VLOOKUP(G1915,Sku_Consolidated!A2:T957,20,FALSE)</f>
      </c>
    </row>
    <row r="1916" spans="1:36" x14ac:dyDescent="0.25">
      <c r="A1916">
        <v>2024</v>
      </c>
      <c r="B1916" t="s">
        <v>31</v>
      </c>
      <c r="C1916" t="s">
        <v>32</v>
      </c>
      <c r="D1916" t="s">
        <v>33</v>
      </c>
      <c r="E1916">
        <v>497</v>
      </c>
      <c r="F1916">
        <f>IF(IFERROR(VLOOKUP(E1916,Store_Showcase!B2:H144,{2}, FALSE), TRUE)=TRUE, IF(IFERROR(VLOOKUP(E1916,Store_SRP!B2:H110,{2}, FALSE), TRUE)=TRUE,VLOOKUP(E1916,Store_VAM!B2:H273,{2}, FALSE),VLOOKUP(E1916,Store_SRP!B2:H110,{2}, FALSE)), VLOOKUP(E1916,Store_Showcase!B2:H144,{2}, FALSE))</f>
      </c>
      <c r="G1916">
        <v>683777</v>
      </c>
      <c r="H1916" t="s">
        <v>2635</v>
      </c>
      <c r="I1916" s="8" t="s">
        <v>39</v>
      </c>
      <c r="J1916" t="s">
        <v>493</v>
      </c>
      <c r="K1916" s="8">
        <f>IF(J1916="PCK", I1916, 0)</f>
      </c>
      <c r="L1916" s="8">
        <f>IF(J1916="KLS", I1916, IF(J1916="PCK", I1916*VLOOKUP(G1916,Sku_Consolidated!A2:U957,21, FALSE),I1916*VLOOKUP(G1916,Sku_Consolidated!A2:U957,21, FALSE)))</f>
      </c>
      <c r="M1916" s="8">
        <f>IF(J1916="PCS", I1916, 0)</f>
      </c>
      <c r="N1916" s="8" t="s">
        <v>39</v>
      </c>
      <c r="O1916" s="8">
        <f>N1916 * VLOOKUP(E1916&amp;VLOOKUP(G1916,Sku_Consolidated!A2:Q957,17,FALSE),Sku_CommRate!A2:E1002, 5, FALSE)</f>
      </c>
      <c r="P1916" s="8">
        <f>N1916 - O1916</f>
      </c>
      <c r="Q1916">
        <f>VLOOKUP(G1916,Sku_Consolidated!A2:G957,7, FALSE)</f>
      </c>
      <c r="R1916">
        <f>IF(IFERROR(VLOOKUP(E1916,Store_Showcase!B2:H144,7, FALSE), TRUE)=TRUE, IF(IFERROR(VLOOKUP(E1916,Store_SRP!B2:H110,7, FALSE), TRUE)=TRUE,VLOOKUP(E1916,Store_VAM!B2:H273,7, FALSE),VLOOKUP(E1916,Store_SRP!B2:H110,7, FALSE)), VLOOKUP(E1916,Store_Showcase!B2:H144,7, FALSE))</f>
      </c>
      <c r="S1916">
        <f>IF(IFERROR(VLOOKUP(E1916,Store_Showcase!B2:I144,8, FALSE), TRUE)=TRUE, IF(IFERROR(VLOOKUP(E1916,Store_SRP!B2:I110,8, FALSE), TRUE)=TRUE,VLOOKUP(E1916,Store_VAM!B2:I273,8, FALSE),VLOOKUP(E1916,Store_SRP!B2:I110,8, FALSE)), VLOOKUP(E1916,Store_Showcase!B2:I144,8, FALSE))</f>
      </c>
      <c r="T1916">
        <f>VLOOKUP(G1916,Sku_Consolidated!A2:R957,18,FALSE)</f>
      </c>
      <c r="U1916">
        <v>4806532531618</v>
      </c>
      <c r="V1916">
        <f>IF(VLOOKUP(G1916,Sku_Consolidated!A2:S957,19,FALSE)="SHOWCASE", VLOOKUP(E1916,Store_Showcase!B2:L144,11, FALSE), IF(VLOOKUP(G1916,Sku_Consolidated!A2:S957,19,FALSE)="VAM",VLOOKUP(E1916,Store_VAM!B2:L273,11, FALSE),VLOOKUP(E1916,Store_SRP!B2:L110,11, FALSE)))</f>
      </c>
      <c r="W1916">
        <f>VLOOKUP(G1916,Sku_Consolidated!A2:W957,11,FALSE)</f>
      </c>
      <c r="X1916">
        <f>VLOOKUP(G1916,Sku_Consolidated!A2:H957,8,FALSE)</f>
      </c>
      <c r="Y1916">
        <f>VLOOKUP(G1916,Sku_Consolidated!A2:I957,9,FALSE)</f>
      </c>
      <c r="Z1916" t="s">
        <v>38</v>
      </c>
      <c r="AA1916">
        <f>VLOOKUP(G1916,Sku_Consolidated!A2:E957,5,FALSE)</f>
      </c>
      <c r="AB1916">
        <f>IF(VLOOKUP(G1916,Sku_Consolidated!A2:S957,19,FALSE)="SHOWCASE", VLOOKUP(E1916,Store_Showcase!B2:N144,13, FALSE), IF(VLOOKUP(G1916,Sku_Consolidated!A2:S957,19,FALSE)="VAM",VLOOKUP(E1916,Store_VAM!B2:N273,13, FALSE),VLOOKUP(E1916,Store_SRP!B2:N110,13, FALSE)))</f>
      </c>
      <c r="AC1916">
        <f>IF(IFERROR(AB1916,TRUE)=TRUE, "-","OK")</f>
      </c>
      <c r="AD1916" s="8" t="s">
        <v>39</v>
      </c>
      <c r="AE1916" s="8" t="s">
        <v>39</v>
      </c>
      <c r="AF1916">
        <f>IF(IFERROR(VLOOKUP(E1916,Store_Showcase!B2:H144,{5}, FALSE), TRUE)=TRUE, IF(IFERROR(VLOOKUP(E1916,Store_SRP!B2:H110,{5}, FALSE), TRUE)=TRUE,VLOOKUP(E1916,Store_VAM!B2:H273,{5}, FALSE),VLOOKUP(E1916,Store_SRP!B2:H110,{5}, FALSE)), VLOOKUP(E1916,Store_Showcase!B2:H144,{5}, FALSE))</f>
      </c>
      <c r="AG1916">
        <f>IF(IFERROR(VLOOKUP(E1916,Store_Showcase!B2:H144,{6}, FALSE), TRUE)=TRUE, IF(IFERROR(VLOOKUP(E1916,Store_SRP!B2:H110,{6}, FALSE), TRUE)=TRUE,VLOOKUP(E1916,Store_VAM!B2:H273,{6}, FALSE),VLOOKUP(E1916,Store_SRP!B2:H110,{6}, FALSE)), VLOOKUP(E1916,Store_Showcase!B2:H144,{6}, FALSE))</f>
      </c>
      <c r="AH1916">
        <f>VLOOKUP(G1916,Sku_Consolidated!A2:R957,18,FALSE)</f>
      </c>
      <c r="AI1916">
        <f>VLOOKUP(G1916,Sku_Consolidated!A2:S957,19,FALSE)</f>
      </c>
      <c r="AJ1916">
        <f>VLOOKUP(G1916,Sku_Consolidated!A2:T957,20,FALSE)</f>
      </c>
    </row>
    <row r="1917" spans="1:36" x14ac:dyDescent="0.25">
      <c r="A1917">
        <v>2024</v>
      </c>
      <c r="B1917" t="s">
        <v>31</v>
      </c>
      <c r="C1917" t="s">
        <v>32</v>
      </c>
      <c r="D1917" t="s">
        <v>33</v>
      </c>
      <c r="E1917">
        <v>142</v>
      </c>
      <c r="F1917">
        <f>IF(IFERROR(VLOOKUP(E1917,Store_Showcase!B2:H144,{2}, FALSE), TRUE)=TRUE, IF(IFERROR(VLOOKUP(E1917,Store_SRP!B2:H110,{2}, FALSE), TRUE)=TRUE,VLOOKUP(E1917,Store_VAM!B2:H273,{2}, FALSE),VLOOKUP(E1917,Store_SRP!B2:H110,{2}, FALSE)), VLOOKUP(E1917,Store_Showcase!B2:H144,{2}, FALSE))</f>
      </c>
      <c r="G1917">
        <v>662375</v>
      </c>
      <c r="H1917" t="s">
        <v>1376</v>
      </c>
      <c r="I1917" s="8" t="s">
        <v>39</v>
      </c>
      <c r="J1917" t="s">
        <v>493</v>
      </c>
      <c r="K1917" s="8">
        <f>IF(J1917="PCK", I1917, 0)</f>
      </c>
      <c r="L1917" s="8">
        <f>IF(J1917="KLS", I1917, IF(J1917="PCK", I1917*VLOOKUP(G1917,Sku_Consolidated!A2:U957,21, FALSE),I1917*VLOOKUP(G1917,Sku_Consolidated!A2:U957,21, FALSE)))</f>
      </c>
      <c r="M1917" s="8">
        <f>IF(J1917="PCS", I1917, 0)</f>
      </c>
      <c r="N1917" s="8" t="s">
        <v>39</v>
      </c>
      <c r="O1917" s="8">
        <f>N1917 * VLOOKUP(E1917&amp;VLOOKUP(G1917,Sku_Consolidated!A2:Q957,17,FALSE),Sku_CommRate!A2:E1002, 5, FALSE)</f>
      </c>
      <c r="P1917" s="8">
        <f>N1917 - O1917</f>
      </c>
      <c r="Q1917">
        <f>VLOOKUP(G1917,Sku_Consolidated!A2:G957,7, FALSE)</f>
      </c>
      <c r="R1917">
        <f>IF(IFERROR(VLOOKUP(E1917,Store_Showcase!B2:H144,7, FALSE), TRUE)=TRUE, IF(IFERROR(VLOOKUP(E1917,Store_SRP!B2:H110,7, FALSE), TRUE)=TRUE,VLOOKUP(E1917,Store_VAM!B2:H273,7, FALSE),VLOOKUP(E1917,Store_SRP!B2:H110,7, FALSE)), VLOOKUP(E1917,Store_Showcase!B2:H144,7, FALSE))</f>
      </c>
      <c r="S1917">
        <f>IF(IFERROR(VLOOKUP(E1917,Store_Showcase!B2:I144,8, FALSE), TRUE)=TRUE, IF(IFERROR(VLOOKUP(E1917,Store_SRP!B2:I110,8, FALSE), TRUE)=TRUE,VLOOKUP(E1917,Store_VAM!B2:I273,8, FALSE),VLOOKUP(E1917,Store_SRP!B2:I110,8, FALSE)), VLOOKUP(E1917,Store_Showcase!B2:I144,8, FALSE))</f>
      </c>
      <c r="T1917">
        <f>VLOOKUP(G1917,Sku_Consolidated!A2:R957,18,FALSE)</f>
      </c>
      <c r="U1917">
        <v>4806532531601</v>
      </c>
      <c r="V1917">
        <f>IF(VLOOKUP(G1917,Sku_Consolidated!A2:S957,19,FALSE)="SHOWCASE", VLOOKUP(E1917,Store_Showcase!B2:L144,11, FALSE), IF(VLOOKUP(G1917,Sku_Consolidated!A2:S957,19,FALSE)="VAM",VLOOKUP(E1917,Store_VAM!B2:L273,11, FALSE),VLOOKUP(E1917,Store_SRP!B2:L110,11, FALSE)))</f>
      </c>
      <c r="W1917">
        <f>VLOOKUP(G1917,Sku_Consolidated!A2:W957,11,FALSE)</f>
      </c>
      <c r="X1917">
        <f>VLOOKUP(G1917,Sku_Consolidated!A2:H957,8,FALSE)</f>
      </c>
      <c r="Y1917">
        <f>VLOOKUP(G1917,Sku_Consolidated!A2:I957,9,FALSE)</f>
      </c>
      <c r="Z1917" t="s">
        <v>38</v>
      </c>
      <c r="AA1917">
        <f>VLOOKUP(G1917,Sku_Consolidated!A2:E957,5,FALSE)</f>
      </c>
      <c r="AB1917">
        <f>IF(VLOOKUP(G1917,Sku_Consolidated!A2:S957,19,FALSE)="SHOWCASE", VLOOKUP(E1917,Store_Showcase!B2:N144,13, FALSE), IF(VLOOKUP(G1917,Sku_Consolidated!A2:S957,19,FALSE)="VAM",VLOOKUP(E1917,Store_VAM!B2:N273,13, FALSE),VLOOKUP(E1917,Store_SRP!B2:N110,13, FALSE)))</f>
      </c>
      <c r="AC1917">
        <f>IF(IFERROR(AB1917,TRUE)=TRUE, "-","OK")</f>
      </c>
      <c r="AD1917" s="8" t="s">
        <v>39</v>
      </c>
      <c r="AE1917" s="8" t="s">
        <v>39</v>
      </c>
      <c r="AF1917">
        <f>IF(IFERROR(VLOOKUP(E1917,Store_Showcase!B2:H144,{5}, FALSE), TRUE)=TRUE, IF(IFERROR(VLOOKUP(E1917,Store_SRP!B2:H110,{5}, FALSE), TRUE)=TRUE,VLOOKUP(E1917,Store_VAM!B2:H273,{5}, FALSE),VLOOKUP(E1917,Store_SRP!B2:H110,{5}, FALSE)), VLOOKUP(E1917,Store_Showcase!B2:H144,{5}, FALSE))</f>
      </c>
      <c r="AG1917">
        <f>IF(IFERROR(VLOOKUP(E1917,Store_Showcase!B2:H144,{6}, FALSE), TRUE)=TRUE, IF(IFERROR(VLOOKUP(E1917,Store_SRP!B2:H110,{6}, FALSE), TRUE)=TRUE,VLOOKUP(E1917,Store_VAM!B2:H273,{6}, FALSE),VLOOKUP(E1917,Store_SRP!B2:H110,{6}, FALSE)), VLOOKUP(E1917,Store_Showcase!B2:H144,{6}, FALSE))</f>
      </c>
      <c r="AH1917">
        <f>VLOOKUP(G1917,Sku_Consolidated!A2:R957,18,FALSE)</f>
      </c>
      <c r="AI1917">
        <f>VLOOKUP(G1917,Sku_Consolidated!A2:S957,19,FALSE)</f>
      </c>
      <c r="AJ1917">
        <f>VLOOKUP(G1917,Sku_Consolidated!A2:T957,20,FALSE)</f>
      </c>
    </row>
    <row r="1918" spans="1:36" x14ac:dyDescent="0.25">
      <c r="A1918">
        <v>2024</v>
      </c>
      <c r="B1918" t="s">
        <v>31</v>
      </c>
      <c r="C1918" t="s">
        <v>32</v>
      </c>
      <c r="D1918" t="s">
        <v>33</v>
      </c>
      <c r="E1918">
        <v>816</v>
      </c>
      <c r="F1918">
        <f>IF(IFERROR(VLOOKUP(E1918,Store_Showcase!B2:H144,{2}, FALSE), TRUE)=TRUE, IF(IFERROR(VLOOKUP(E1918,Store_SRP!B2:H110,{2}, FALSE), TRUE)=TRUE,VLOOKUP(E1918,Store_VAM!B2:H273,{2}, FALSE),VLOOKUP(E1918,Store_SRP!B2:H110,{2}, FALSE)), VLOOKUP(E1918,Store_Showcase!B2:H144,{2}, FALSE))</f>
      </c>
      <c r="G1918">
        <v>657358</v>
      </c>
      <c r="H1918" t="s">
        <v>3328</v>
      </c>
      <c r="I1918" s="8" t="s">
        <v>39</v>
      </c>
      <c r="J1918" t="s">
        <v>12</v>
      </c>
      <c r="K1918" s="8">
        <f>IF(J1918="PCK", I1918, 0)</f>
      </c>
      <c r="L1918" s="8">
        <f>IF(J1918="KLS", I1918, IF(J1918="PCK", I1918*VLOOKUP(G1918,Sku_Consolidated!A2:U957,21, FALSE),I1918*VLOOKUP(G1918,Sku_Consolidated!A2:U957,21, FALSE)))</f>
      </c>
      <c r="M1918" s="8">
        <f>IF(J1918="PCS", I1918, 0)</f>
      </c>
      <c r="N1918" s="8" t="s">
        <v>39</v>
      </c>
      <c r="O1918" s="8">
        <f>N1918 * VLOOKUP(E1918&amp;VLOOKUP(G1918,Sku_Consolidated!A2:Q957,17,FALSE),Sku_CommRate!A2:E1002, 5, FALSE)</f>
      </c>
      <c r="P1918" s="8">
        <f>N1918 - O1918</f>
      </c>
      <c r="Q1918">
        <f>VLOOKUP(G1918,Sku_Consolidated!A2:G957,7, FALSE)</f>
      </c>
      <c r="R1918">
        <f>IF(IFERROR(VLOOKUP(E1918,Store_Showcase!B2:H144,7, FALSE), TRUE)=TRUE, IF(IFERROR(VLOOKUP(E1918,Store_SRP!B2:H110,7, FALSE), TRUE)=TRUE,VLOOKUP(E1918,Store_VAM!B2:H273,7, FALSE),VLOOKUP(E1918,Store_SRP!B2:H110,7, FALSE)), VLOOKUP(E1918,Store_Showcase!B2:H144,7, FALSE))</f>
      </c>
      <c r="S1918">
        <f>IF(IFERROR(VLOOKUP(E1918,Store_Showcase!B2:I144,8, FALSE), TRUE)=TRUE, IF(IFERROR(VLOOKUP(E1918,Store_SRP!B2:I110,8, FALSE), TRUE)=TRUE,VLOOKUP(E1918,Store_VAM!B2:I273,8, FALSE),VLOOKUP(E1918,Store_SRP!B2:I110,8, FALSE)), VLOOKUP(E1918,Store_Showcase!B2:I144,8, FALSE))</f>
      </c>
      <c r="T1918">
        <f>VLOOKUP(G1918,Sku_Consolidated!A2:R957,18,FALSE)</f>
      </c>
      <c r="U1918">
        <v>4806532531595</v>
      </c>
      <c r="V1918">
        <f>IF(VLOOKUP(G1918,Sku_Consolidated!A2:S957,19,FALSE)="SHOWCASE", VLOOKUP(E1918,Store_Showcase!B2:L144,11, FALSE), IF(VLOOKUP(G1918,Sku_Consolidated!A2:S957,19,FALSE)="VAM",VLOOKUP(E1918,Store_VAM!B2:L273,11, FALSE),VLOOKUP(E1918,Store_SRP!B2:L110,11, FALSE)))</f>
      </c>
      <c r="W1918">
        <f>VLOOKUP(G1918,Sku_Consolidated!A2:W957,11,FALSE)</f>
      </c>
      <c r="X1918">
        <f>VLOOKUP(G1918,Sku_Consolidated!A2:H957,8,FALSE)</f>
      </c>
      <c r="Y1918">
        <f>VLOOKUP(G1918,Sku_Consolidated!A2:I957,9,FALSE)</f>
      </c>
      <c r="Z1918" t="s">
        <v>38</v>
      </c>
      <c r="AA1918">
        <f>VLOOKUP(G1918,Sku_Consolidated!A2:E957,5,FALSE)</f>
      </c>
      <c r="AB1918">
        <f>IF(VLOOKUP(G1918,Sku_Consolidated!A2:S957,19,FALSE)="SHOWCASE", VLOOKUP(E1918,Store_Showcase!B2:N144,13, FALSE), IF(VLOOKUP(G1918,Sku_Consolidated!A2:S957,19,FALSE)="VAM",VLOOKUP(E1918,Store_VAM!B2:N273,13, FALSE),VLOOKUP(E1918,Store_SRP!B2:N110,13, FALSE)))</f>
      </c>
      <c r="AC1918">
        <f>IF(IFERROR(AB1918,TRUE)=TRUE, "-","OK")</f>
      </c>
      <c r="AD1918" s="8" t="s">
        <v>39</v>
      </c>
      <c r="AE1918" s="8" t="s">
        <v>39</v>
      </c>
      <c r="AF1918">
        <f>IF(IFERROR(VLOOKUP(E1918,Store_Showcase!B2:H144,{5}, FALSE), TRUE)=TRUE, IF(IFERROR(VLOOKUP(E1918,Store_SRP!B2:H110,{5}, FALSE), TRUE)=TRUE,VLOOKUP(E1918,Store_VAM!B2:H273,{5}, FALSE),VLOOKUP(E1918,Store_SRP!B2:H110,{5}, FALSE)), VLOOKUP(E1918,Store_Showcase!B2:H144,{5}, FALSE))</f>
      </c>
      <c r="AG1918">
        <f>IF(IFERROR(VLOOKUP(E1918,Store_Showcase!B2:H144,{6}, FALSE), TRUE)=TRUE, IF(IFERROR(VLOOKUP(E1918,Store_SRP!B2:H110,{6}, FALSE), TRUE)=TRUE,VLOOKUP(E1918,Store_VAM!B2:H273,{6}, FALSE),VLOOKUP(E1918,Store_SRP!B2:H110,{6}, FALSE)), VLOOKUP(E1918,Store_Showcase!B2:H144,{6}, FALSE))</f>
      </c>
      <c r="AH1918">
        <f>VLOOKUP(G1918,Sku_Consolidated!A2:R957,18,FALSE)</f>
      </c>
      <c r="AI1918">
        <f>VLOOKUP(G1918,Sku_Consolidated!A2:S957,19,FALSE)</f>
      </c>
      <c r="AJ1918">
        <f>VLOOKUP(G1918,Sku_Consolidated!A2:T957,20,FALSE)</f>
      </c>
    </row>
    <row r="1919" spans="1:36" x14ac:dyDescent="0.25">
      <c r="A1919">
        <v>2024</v>
      </c>
      <c r="B1919" t="s">
        <v>31</v>
      </c>
      <c r="C1919" t="s">
        <v>32</v>
      </c>
      <c r="D1919" t="s">
        <v>33</v>
      </c>
      <c r="E1919">
        <v>499</v>
      </c>
      <c r="F1919">
        <f>IF(IFERROR(VLOOKUP(E1919,Store_Showcase!B2:H144,{2}, FALSE), TRUE)=TRUE, IF(IFERROR(VLOOKUP(E1919,Store_SRP!B2:H110,{2}, FALSE), TRUE)=TRUE,VLOOKUP(E1919,Store_VAM!B2:H273,{2}, FALSE),VLOOKUP(E1919,Store_SRP!B2:H110,{2}, FALSE)), VLOOKUP(E1919,Store_Showcase!B2:H144,{2}, FALSE))</f>
      </c>
      <c r="G1919">
        <v>655813</v>
      </c>
      <c r="H1919" t="s">
        <v>137</v>
      </c>
      <c r="I1919" s="8" t="s">
        <v>39</v>
      </c>
      <c r="J1919" t="s">
        <v>36</v>
      </c>
      <c r="K1919" s="8">
        <f>IF(J1919="PCK", I1919, 0)</f>
      </c>
      <c r="L1919" s="8">
        <f>IF(J1919="KLS", I1919, IF(J1919="PCK", I1919*VLOOKUP(G1919,Sku_Consolidated!A2:U957,21, FALSE),I1919*VLOOKUP(G1919,Sku_Consolidated!A2:U957,21, FALSE)))</f>
      </c>
      <c r="M1919" s="8">
        <f>IF(J1919="PCS", I1919, 0)</f>
      </c>
      <c r="N1919" s="8" t="s">
        <v>39</v>
      </c>
      <c r="O1919" s="8">
        <f>N1919 * VLOOKUP(E1919&amp;VLOOKUP(G1919,Sku_Consolidated!A2:Q957,17,FALSE),Sku_CommRate!A2:E1002, 5, FALSE)</f>
      </c>
      <c r="P1919" s="8">
        <f>N1919 - O1919</f>
      </c>
      <c r="Q1919">
        <f>VLOOKUP(G1919,Sku_Consolidated!A2:G957,7, FALSE)</f>
      </c>
      <c r="R1919">
        <f>IF(IFERROR(VLOOKUP(E1919,Store_Showcase!B2:H144,7, FALSE), TRUE)=TRUE, IF(IFERROR(VLOOKUP(E1919,Store_SRP!B2:H110,7, FALSE), TRUE)=TRUE,VLOOKUP(E1919,Store_VAM!B2:H273,7, FALSE),VLOOKUP(E1919,Store_SRP!B2:H110,7, FALSE)), VLOOKUP(E1919,Store_Showcase!B2:H144,7, FALSE))</f>
      </c>
      <c r="S1919">
        <f>IF(IFERROR(VLOOKUP(E1919,Store_Showcase!B2:I144,8, FALSE), TRUE)=TRUE, IF(IFERROR(VLOOKUP(E1919,Store_SRP!B2:I110,8, FALSE), TRUE)=TRUE,VLOOKUP(E1919,Store_VAM!B2:I273,8, FALSE),VLOOKUP(E1919,Store_SRP!B2:I110,8, FALSE)), VLOOKUP(E1919,Store_Showcase!B2:I144,8, FALSE))</f>
      </c>
      <c r="T1919">
        <f>VLOOKUP(G1919,Sku_Consolidated!A2:R957,18,FALSE)</f>
      </c>
      <c r="U1919">
        <v>6470</v>
      </c>
      <c r="V1919">
        <f>IF(VLOOKUP(G1919,Sku_Consolidated!A2:S957,19,FALSE)="SHOWCASE", VLOOKUP(E1919,Store_Showcase!B2:L144,11, FALSE), IF(VLOOKUP(G1919,Sku_Consolidated!A2:S957,19,FALSE)="VAM",VLOOKUP(E1919,Store_VAM!B2:L273,11, FALSE),VLOOKUP(E1919,Store_SRP!B2:L110,11, FALSE)))</f>
      </c>
      <c r="W1919">
        <f>VLOOKUP(G1919,Sku_Consolidated!A2:W957,11,FALSE)</f>
      </c>
      <c r="X1919">
        <f>VLOOKUP(G1919,Sku_Consolidated!A2:H957,8,FALSE)</f>
      </c>
      <c r="Y1919">
        <f>VLOOKUP(G1919,Sku_Consolidated!A2:I957,9,FALSE)</f>
      </c>
      <c r="Z1919" t="s">
        <v>38</v>
      </c>
      <c r="AA1919">
        <f>VLOOKUP(G1919,Sku_Consolidated!A2:E957,5,FALSE)</f>
      </c>
      <c r="AB1919">
        <f>IF(VLOOKUP(G1919,Sku_Consolidated!A2:S957,19,FALSE)="SHOWCASE", VLOOKUP(E1919,Store_Showcase!B2:N144,13, FALSE), IF(VLOOKUP(G1919,Sku_Consolidated!A2:S957,19,FALSE)="VAM",VLOOKUP(E1919,Store_VAM!B2:N273,13, FALSE),VLOOKUP(E1919,Store_SRP!B2:N110,13, FALSE)))</f>
      </c>
      <c r="AC1919">
        <f>IF(IFERROR(AB1919,TRUE)=TRUE, "-","OK")</f>
      </c>
      <c r="AD1919" s="8" t="s">
        <v>39</v>
      </c>
      <c r="AE1919" s="8" t="s">
        <v>39</v>
      </c>
      <c r="AF1919">
        <f>IF(IFERROR(VLOOKUP(E1919,Store_Showcase!B2:H144,{5}, FALSE), TRUE)=TRUE, IF(IFERROR(VLOOKUP(E1919,Store_SRP!B2:H110,{5}, FALSE), TRUE)=TRUE,VLOOKUP(E1919,Store_VAM!B2:H273,{5}, FALSE),VLOOKUP(E1919,Store_SRP!B2:H110,{5}, FALSE)), VLOOKUP(E1919,Store_Showcase!B2:H144,{5}, FALSE))</f>
      </c>
      <c r="AG1919">
        <f>IF(IFERROR(VLOOKUP(E1919,Store_Showcase!B2:H144,{6}, FALSE), TRUE)=TRUE, IF(IFERROR(VLOOKUP(E1919,Store_SRP!B2:H110,{6}, FALSE), TRUE)=TRUE,VLOOKUP(E1919,Store_VAM!B2:H273,{6}, FALSE),VLOOKUP(E1919,Store_SRP!B2:H110,{6}, FALSE)), VLOOKUP(E1919,Store_Showcase!B2:H144,{6}, FALSE))</f>
      </c>
      <c r="AH1919">
        <f>VLOOKUP(G1919,Sku_Consolidated!A2:R957,18,FALSE)</f>
      </c>
      <c r="AI1919">
        <f>VLOOKUP(G1919,Sku_Consolidated!A2:S957,19,FALSE)</f>
      </c>
      <c r="AJ1919">
        <f>VLOOKUP(G1919,Sku_Consolidated!A2:T957,20,FALSE)</f>
      </c>
    </row>
    <row r="1920" spans="1:36" x14ac:dyDescent="0.25">
      <c r="A1920">
        <v>2024</v>
      </c>
      <c r="B1920" t="s">
        <v>31</v>
      </c>
      <c r="C1920" t="s">
        <v>32</v>
      </c>
      <c r="D1920" t="s">
        <v>33</v>
      </c>
      <c r="E1920">
        <v>205</v>
      </c>
      <c r="F1920">
        <f>IF(IFERROR(VLOOKUP(E1920,Store_Showcase!B2:H144,{2}, FALSE), TRUE)=TRUE, IF(IFERROR(VLOOKUP(E1920,Store_SRP!B2:H110,{2}, FALSE), TRUE)=TRUE,VLOOKUP(E1920,Store_VAM!B2:H273,{2}, FALSE),VLOOKUP(E1920,Store_SRP!B2:H110,{2}, FALSE)), VLOOKUP(E1920,Store_Showcase!B2:H144,{2}, FALSE))</f>
      </c>
      <c r="G1920">
        <v>662375</v>
      </c>
      <c r="H1920" t="s">
        <v>1376</v>
      </c>
      <c r="I1920" s="8" t="s">
        <v>39</v>
      </c>
      <c r="J1920" t="s">
        <v>493</v>
      </c>
      <c r="K1920" s="8">
        <f>IF(J1920="PCK", I1920, 0)</f>
      </c>
      <c r="L1920" s="8">
        <f>IF(J1920="KLS", I1920, IF(J1920="PCK", I1920*VLOOKUP(G1920,Sku_Consolidated!A2:U957,21, FALSE),I1920*VLOOKUP(G1920,Sku_Consolidated!A2:U957,21, FALSE)))</f>
      </c>
      <c r="M1920" s="8">
        <f>IF(J1920="PCS", I1920, 0)</f>
      </c>
      <c r="N1920" s="8" t="s">
        <v>39</v>
      </c>
      <c r="O1920" s="8">
        <f>N1920 * VLOOKUP(E1920&amp;VLOOKUP(G1920,Sku_Consolidated!A2:Q957,17,FALSE),Sku_CommRate!A2:E1002, 5, FALSE)</f>
      </c>
      <c r="P1920" s="8">
        <f>N1920 - O1920</f>
      </c>
      <c r="Q1920">
        <f>VLOOKUP(G1920,Sku_Consolidated!A2:G957,7, FALSE)</f>
      </c>
      <c r="R1920">
        <f>IF(IFERROR(VLOOKUP(E1920,Store_Showcase!B2:H144,7, FALSE), TRUE)=TRUE, IF(IFERROR(VLOOKUP(E1920,Store_SRP!B2:H110,7, FALSE), TRUE)=TRUE,VLOOKUP(E1920,Store_VAM!B2:H273,7, FALSE),VLOOKUP(E1920,Store_SRP!B2:H110,7, FALSE)), VLOOKUP(E1920,Store_Showcase!B2:H144,7, FALSE))</f>
      </c>
      <c r="S1920">
        <f>IF(IFERROR(VLOOKUP(E1920,Store_Showcase!B2:I144,8, FALSE), TRUE)=TRUE, IF(IFERROR(VLOOKUP(E1920,Store_SRP!B2:I110,8, FALSE), TRUE)=TRUE,VLOOKUP(E1920,Store_VAM!B2:I273,8, FALSE),VLOOKUP(E1920,Store_SRP!B2:I110,8, FALSE)), VLOOKUP(E1920,Store_Showcase!B2:I144,8, FALSE))</f>
      </c>
      <c r="T1920">
        <f>VLOOKUP(G1920,Sku_Consolidated!A2:R957,18,FALSE)</f>
      </c>
      <c r="U1920">
        <v>4806532531601</v>
      </c>
      <c r="V1920">
        <f>IF(VLOOKUP(G1920,Sku_Consolidated!A2:S957,19,FALSE)="SHOWCASE", VLOOKUP(E1920,Store_Showcase!B2:L144,11, FALSE), IF(VLOOKUP(G1920,Sku_Consolidated!A2:S957,19,FALSE)="VAM",VLOOKUP(E1920,Store_VAM!B2:L273,11, FALSE),VLOOKUP(E1920,Store_SRP!B2:L110,11, FALSE)))</f>
      </c>
      <c r="W1920">
        <f>VLOOKUP(G1920,Sku_Consolidated!A2:W957,11,FALSE)</f>
      </c>
      <c r="X1920">
        <f>VLOOKUP(G1920,Sku_Consolidated!A2:H957,8,FALSE)</f>
      </c>
      <c r="Y1920">
        <f>VLOOKUP(G1920,Sku_Consolidated!A2:I957,9,FALSE)</f>
      </c>
      <c r="Z1920" t="s">
        <v>38</v>
      </c>
      <c r="AA1920">
        <f>VLOOKUP(G1920,Sku_Consolidated!A2:E957,5,FALSE)</f>
      </c>
      <c r="AB1920">
        <f>IF(VLOOKUP(G1920,Sku_Consolidated!A2:S957,19,FALSE)="SHOWCASE", VLOOKUP(E1920,Store_Showcase!B2:N144,13, FALSE), IF(VLOOKUP(G1920,Sku_Consolidated!A2:S957,19,FALSE)="VAM",VLOOKUP(E1920,Store_VAM!B2:N273,13, FALSE),VLOOKUP(E1920,Store_SRP!B2:N110,13, FALSE)))</f>
      </c>
      <c r="AC1920">
        <f>IF(IFERROR(AB1920,TRUE)=TRUE, "-","OK")</f>
      </c>
      <c r="AD1920" s="8" t="s">
        <v>39</v>
      </c>
      <c r="AE1920" s="8" t="s">
        <v>39</v>
      </c>
      <c r="AF1920">
        <f>IF(IFERROR(VLOOKUP(E1920,Store_Showcase!B2:H144,{5}, FALSE), TRUE)=TRUE, IF(IFERROR(VLOOKUP(E1920,Store_SRP!B2:H110,{5}, FALSE), TRUE)=TRUE,VLOOKUP(E1920,Store_VAM!B2:H273,{5}, FALSE),VLOOKUP(E1920,Store_SRP!B2:H110,{5}, FALSE)), VLOOKUP(E1920,Store_Showcase!B2:H144,{5}, FALSE))</f>
      </c>
      <c r="AG1920">
        <f>IF(IFERROR(VLOOKUP(E1920,Store_Showcase!B2:H144,{6}, FALSE), TRUE)=TRUE, IF(IFERROR(VLOOKUP(E1920,Store_SRP!B2:H110,{6}, FALSE), TRUE)=TRUE,VLOOKUP(E1920,Store_VAM!B2:H273,{6}, FALSE),VLOOKUP(E1920,Store_SRP!B2:H110,{6}, FALSE)), VLOOKUP(E1920,Store_Showcase!B2:H144,{6}, FALSE))</f>
      </c>
      <c r="AH1920">
        <f>VLOOKUP(G1920,Sku_Consolidated!A2:R957,18,FALSE)</f>
      </c>
      <c r="AI1920">
        <f>VLOOKUP(G1920,Sku_Consolidated!A2:S957,19,FALSE)</f>
      </c>
      <c r="AJ1920">
        <f>VLOOKUP(G1920,Sku_Consolidated!A2:T957,20,FALSE)</f>
      </c>
    </row>
    <row r="1921" spans="1:36" x14ac:dyDescent="0.25">
      <c r="A1921">
        <v>2024</v>
      </c>
      <c r="B1921" t="s">
        <v>31</v>
      </c>
      <c r="C1921" t="s">
        <v>32</v>
      </c>
      <c r="D1921" t="s">
        <v>33</v>
      </c>
      <c r="E1921">
        <v>813</v>
      </c>
      <c r="F1921">
        <f>IF(IFERROR(VLOOKUP(E1921,Store_Showcase!B2:H144,{2}, FALSE), TRUE)=TRUE, IF(IFERROR(VLOOKUP(E1921,Store_SRP!B2:H110,{2}, FALSE), TRUE)=TRUE,VLOOKUP(E1921,Store_VAM!B2:H273,{2}, FALSE),VLOOKUP(E1921,Store_SRP!B2:H110,{2}, FALSE)), VLOOKUP(E1921,Store_Showcase!B2:H144,{2}, FALSE))</f>
      </c>
      <c r="G1921">
        <v>687770</v>
      </c>
      <c r="H1921" t="s">
        <v>1487</v>
      </c>
      <c r="I1921" s="8" t="s">
        <v>39</v>
      </c>
      <c r="J1921" t="s">
        <v>493</v>
      </c>
      <c r="K1921" s="8">
        <f>IF(J1921="PCK", I1921, 0)</f>
      </c>
      <c r="L1921" s="8">
        <f>IF(J1921="KLS", I1921, IF(J1921="PCK", I1921*VLOOKUP(G1921,Sku_Consolidated!A2:U957,21, FALSE),I1921*VLOOKUP(G1921,Sku_Consolidated!A2:U957,21, FALSE)))</f>
      </c>
      <c r="M1921" s="8">
        <f>IF(J1921="PCS", I1921, 0)</f>
      </c>
      <c r="N1921" s="8" t="s">
        <v>39</v>
      </c>
      <c r="O1921" s="8">
        <f>N1921 * VLOOKUP(E1921&amp;VLOOKUP(G1921,Sku_Consolidated!A2:Q957,17,FALSE),Sku_CommRate!A2:E1002, 5, FALSE)</f>
      </c>
      <c r="P1921" s="8">
        <f>N1921 - O1921</f>
      </c>
      <c r="Q1921">
        <f>VLOOKUP(G1921,Sku_Consolidated!A2:G957,7, FALSE)</f>
      </c>
      <c r="R1921">
        <f>IF(IFERROR(VLOOKUP(E1921,Store_Showcase!B2:H144,7, FALSE), TRUE)=TRUE, IF(IFERROR(VLOOKUP(E1921,Store_SRP!B2:H110,7, FALSE), TRUE)=TRUE,VLOOKUP(E1921,Store_VAM!B2:H273,7, FALSE),VLOOKUP(E1921,Store_SRP!B2:H110,7, FALSE)), VLOOKUP(E1921,Store_Showcase!B2:H144,7, FALSE))</f>
      </c>
      <c r="S1921">
        <f>IF(IFERROR(VLOOKUP(E1921,Store_Showcase!B2:I144,8, FALSE), TRUE)=TRUE, IF(IFERROR(VLOOKUP(E1921,Store_SRP!B2:I110,8, FALSE), TRUE)=TRUE,VLOOKUP(E1921,Store_VAM!B2:I273,8, FALSE),VLOOKUP(E1921,Store_SRP!B2:I110,8, FALSE)), VLOOKUP(E1921,Store_Showcase!B2:I144,8, FALSE))</f>
      </c>
      <c r="T1921">
        <f>VLOOKUP(G1921,Sku_Consolidated!A2:R957,18,FALSE)</f>
      </c>
      <c r="U1921">
        <v>4806532531526</v>
      </c>
      <c r="V1921">
        <f>IF(VLOOKUP(G1921,Sku_Consolidated!A2:S957,19,FALSE)="SHOWCASE", VLOOKUP(E1921,Store_Showcase!B2:L144,11, FALSE), IF(VLOOKUP(G1921,Sku_Consolidated!A2:S957,19,FALSE)="VAM",VLOOKUP(E1921,Store_VAM!B2:L273,11, FALSE),VLOOKUP(E1921,Store_SRP!B2:L110,11, FALSE)))</f>
      </c>
      <c r="W1921">
        <f>VLOOKUP(G1921,Sku_Consolidated!A2:W957,11,FALSE)</f>
      </c>
      <c r="X1921">
        <f>VLOOKUP(G1921,Sku_Consolidated!A2:H957,8,FALSE)</f>
      </c>
      <c r="Y1921">
        <f>VLOOKUP(G1921,Sku_Consolidated!A2:I957,9,FALSE)</f>
      </c>
      <c r="Z1921" t="s">
        <v>38</v>
      </c>
      <c r="AA1921">
        <f>VLOOKUP(G1921,Sku_Consolidated!A2:E957,5,FALSE)</f>
      </c>
      <c r="AB1921">
        <f>IF(VLOOKUP(G1921,Sku_Consolidated!A2:S957,19,FALSE)="SHOWCASE", VLOOKUP(E1921,Store_Showcase!B2:N144,13, FALSE), IF(VLOOKUP(G1921,Sku_Consolidated!A2:S957,19,FALSE)="VAM",VLOOKUP(E1921,Store_VAM!B2:N273,13, FALSE),VLOOKUP(E1921,Store_SRP!B2:N110,13, FALSE)))</f>
      </c>
      <c r="AC1921">
        <f>IF(IFERROR(AB1921,TRUE)=TRUE, "-","OK")</f>
      </c>
      <c r="AD1921" s="8" t="s">
        <v>39</v>
      </c>
      <c r="AE1921" s="8" t="s">
        <v>39</v>
      </c>
      <c r="AF1921">
        <f>IF(IFERROR(VLOOKUP(E1921,Store_Showcase!B2:H144,{5}, FALSE), TRUE)=TRUE, IF(IFERROR(VLOOKUP(E1921,Store_SRP!B2:H110,{5}, FALSE), TRUE)=TRUE,VLOOKUP(E1921,Store_VAM!B2:H273,{5}, FALSE),VLOOKUP(E1921,Store_SRP!B2:H110,{5}, FALSE)), VLOOKUP(E1921,Store_Showcase!B2:H144,{5}, FALSE))</f>
      </c>
      <c r="AG1921">
        <f>IF(IFERROR(VLOOKUP(E1921,Store_Showcase!B2:H144,{6}, FALSE), TRUE)=TRUE, IF(IFERROR(VLOOKUP(E1921,Store_SRP!B2:H110,{6}, FALSE), TRUE)=TRUE,VLOOKUP(E1921,Store_VAM!B2:H273,{6}, FALSE),VLOOKUP(E1921,Store_SRP!B2:H110,{6}, FALSE)), VLOOKUP(E1921,Store_Showcase!B2:H144,{6}, FALSE))</f>
      </c>
      <c r="AH1921">
        <f>VLOOKUP(G1921,Sku_Consolidated!A2:R957,18,FALSE)</f>
      </c>
      <c r="AI1921">
        <f>VLOOKUP(G1921,Sku_Consolidated!A2:S957,19,FALSE)</f>
      </c>
      <c r="AJ1921">
        <f>VLOOKUP(G1921,Sku_Consolidated!A2:T957,20,FALSE)</f>
      </c>
    </row>
    <row r="1922" spans="1:36" x14ac:dyDescent="0.25">
      <c r="A1922">
        <v>2024</v>
      </c>
      <c r="B1922" t="s">
        <v>31</v>
      </c>
      <c r="C1922" t="s">
        <v>32</v>
      </c>
      <c r="D1922" t="s">
        <v>33</v>
      </c>
      <c r="E1922">
        <v>205</v>
      </c>
      <c r="F1922">
        <f>IF(IFERROR(VLOOKUP(E1922,Store_Showcase!B2:H144,{2}, FALSE), TRUE)=TRUE, IF(IFERROR(VLOOKUP(E1922,Store_SRP!B2:H110,{2}, FALSE), TRUE)=TRUE,VLOOKUP(E1922,Store_VAM!B2:H273,{2}, FALSE),VLOOKUP(E1922,Store_SRP!B2:H110,{2}, FALSE)), VLOOKUP(E1922,Store_Showcase!B2:H144,{2}, FALSE))</f>
      </c>
      <c r="G1922">
        <v>655315</v>
      </c>
      <c r="H1922" t="s">
        <v>34</v>
      </c>
      <c r="I1922" s="8" t="s">
        <v>39</v>
      </c>
      <c r="J1922" t="s">
        <v>36</v>
      </c>
      <c r="K1922" s="8">
        <f>IF(J1922="PCK", I1922, 0)</f>
      </c>
      <c r="L1922" s="8">
        <f>IF(J1922="KLS", I1922, IF(J1922="PCK", I1922*VLOOKUP(G1922,Sku_Consolidated!A2:U957,21, FALSE),I1922*VLOOKUP(G1922,Sku_Consolidated!A2:U957,21, FALSE)))</f>
      </c>
      <c r="M1922" s="8">
        <f>IF(J1922="PCS", I1922, 0)</f>
      </c>
      <c r="N1922" s="8" t="s">
        <v>39</v>
      </c>
      <c r="O1922" s="8">
        <f>N1922 * VLOOKUP(E1922&amp;VLOOKUP(G1922,Sku_Consolidated!A2:Q957,17,FALSE),Sku_CommRate!A2:E1002, 5, FALSE)</f>
      </c>
      <c r="P1922" s="8">
        <f>N1922 - O1922</f>
      </c>
      <c r="Q1922">
        <f>VLOOKUP(G1922,Sku_Consolidated!A2:G957,7, FALSE)</f>
      </c>
      <c r="R1922">
        <f>IF(IFERROR(VLOOKUP(E1922,Store_Showcase!B2:H144,7, FALSE), TRUE)=TRUE, IF(IFERROR(VLOOKUP(E1922,Store_SRP!B2:H110,7, FALSE), TRUE)=TRUE,VLOOKUP(E1922,Store_VAM!B2:H273,7, FALSE),VLOOKUP(E1922,Store_SRP!B2:H110,7, FALSE)), VLOOKUP(E1922,Store_Showcase!B2:H144,7, FALSE))</f>
      </c>
      <c r="S1922">
        <f>IF(IFERROR(VLOOKUP(E1922,Store_Showcase!B2:I144,8, FALSE), TRUE)=TRUE, IF(IFERROR(VLOOKUP(E1922,Store_SRP!B2:I110,8, FALSE), TRUE)=TRUE,VLOOKUP(E1922,Store_VAM!B2:I273,8, FALSE),VLOOKUP(E1922,Store_SRP!B2:I110,8, FALSE)), VLOOKUP(E1922,Store_Showcase!B2:I144,8, FALSE))</f>
      </c>
      <c r="T1922">
        <f>VLOOKUP(G1922,Sku_Consolidated!A2:R957,18,FALSE)</f>
      </c>
      <c r="U1922">
        <v>6240</v>
      </c>
      <c r="V1922">
        <f>IF(VLOOKUP(G1922,Sku_Consolidated!A2:S957,19,FALSE)="SHOWCASE", VLOOKUP(E1922,Store_Showcase!B2:L144,11, FALSE), IF(VLOOKUP(G1922,Sku_Consolidated!A2:S957,19,FALSE)="VAM",VLOOKUP(E1922,Store_VAM!B2:L273,11, FALSE),VLOOKUP(E1922,Store_SRP!B2:L110,11, FALSE)))</f>
      </c>
      <c r="W1922">
        <f>VLOOKUP(G1922,Sku_Consolidated!A2:W957,11,FALSE)</f>
      </c>
      <c r="X1922">
        <f>VLOOKUP(G1922,Sku_Consolidated!A2:H957,8,FALSE)</f>
      </c>
      <c r="Y1922">
        <f>VLOOKUP(G1922,Sku_Consolidated!A2:I957,9,FALSE)</f>
      </c>
      <c r="Z1922" t="s">
        <v>38</v>
      </c>
      <c r="AA1922">
        <f>VLOOKUP(G1922,Sku_Consolidated!A2:E957,5,FALSE)</f>
      </c>
      <c r="AB1922">
        <f>IF(VLOOKUP(G1922,Sku_Consolidated!A2:S957,19,FALSE)="SHOWCASE", VLOOKUP(E1922,Store_Showcase!B2:N144,13, FALSE), IF(VLOOKUP(G1922,Sku_Consolidated!A2:S957,19,FALSE)="VAM",VLOOKUP(E1922,Store_VAM!B2:N273,13, FALSE),VLOOKUP(E1922,Store_SRP!B2:N110,13, FALSE)))</f>
      </c>
      <c r="AC1922">
        <f>IF(IFERROR(AB1922,TRUE)=TRUE, "-","OK")</f>
      </c>
      <c r="AD1922" s="8" t="s">
        <v>39</v>
      </c>
      <c r="AE1922" s="8" t="s">
        <v>39</v>
      </c>
      <c r="AF1922">
        <f>IF(IFERROR(VLOOKUP(E1922,Store_Showcase!B2:H144,{5}, FALSE), TRUE)=TRUE, IF(IFERROR(VLOOKUP(E1922,Store_SRP!B2:H110,{5}, FALSE), TRUE)=TRUE,VLOOKUP(E1922,Store_VAM!B2:H273,{5}, FALSE),VLOOKUP(E1922,Store_SRP!B2:H110,{5}, FALSE)), VLOOKUP(E1922,Store_Showcase!B2:H144,{5}, FALSE))</f>
      </c>
      <c r="AG1922">
        <f>IF(IFERROR(VLOOKUP(E1922,Store_Showcase!B2:H144,{6}, FALSE), TRUE)=TRUE, IF(IFERROR(VLOOKUP(E1922,Store_SRP!B2:H110,{6}, FALSE), TRUE)=TRUE,VLOOKUP(E1922,Store_VAM!B2:H273,{6}, FALSE),VLOOKUP(E1922,Store_SRP!B2:H110,{6}, FALSE)), VLOOKUP(E1922,Store_Showcase!B2:H144,{6}, FALSE))</f>
      </c>
      <c r="AH1922">
        <f>VLOOKUP(G1922,Sku_Consolidated!A2:R957,18,FALSE)</f>
      </c>
      <c r="AI1922">
        <f>VLOOKUP(G1922,Sku_Consolidated!A2:S957,19,FALSE)</f>
      </c>
      <c r="AJ1922">
        <f>VLOOKUP(G1922,Sku_Consolidated!A2:T957,20,FALSE)</f>
      </c>
    </row>
    <row r="1923" spans="1:36" x14ac:dyDescent="0.25">
      <c r="A1923">
        <v>2024</v>
      </c>
      <c r="B1923" t="s">
        <v>31</v>
      </c>
      <c r="C1923" t="s">
        <v>32</v>
      </c>
      <c r="D1923" t="s">
        <v>33</v>
      </c>
      <c r="E1923">
        <v>210</v>
      </c>
      <c r="F1923">
        <f>IF(IFERROR(VLOOKUP(E1923,Store_Showcase!B2:H144,{2}, FALSE), TRUE)=TRUE, IF(IFERROR(VLOOKUP(E1923,Store_SRP!B2:H110,{2}, FALSE), TRUE)=TRUE,VLOOKUP(E1923,Store_VAM!B2:H273,{2}, FALSE),VLOOKUP(E1923,Store_SRP!B2:H110,{2}, FALSE)), VLOOKUP(E1923,Store_Showcase!B2:H144,{2}, FALSE))</f>
      </c>
      <c r="G1923">
        <v>687770</v>
      </c>
      <c r="H1923" t="s">
        <v>1487</v>
      </c>
      <c r="I1923" s="8" t="s">
        <v>39</v>
      </c>
      <c r="J1923" t="s">
        <v>493</v>
      </c>
      <c r="K1923" s="8">
        <f>IF(J1923="PCK", I1923, 0)</f>
      </c>
      <c r="L1923" s="8">
        <f>IF(J1923="KLS", I1923, IF(J1923="PCK", I1923*VLOOKUP(G1923,Sku_Consolidated!A2:U957,21, FALSE),I1923*VLOOKUP(G1923,Sku_Consolidated!A2:U957,21, FALSE)))</f>
      </c>
      <c r="M1923" s="8">
        <f>IF(J1923="PCS", I1923, 0)</f>
      </c>
      <c r="N1923" s="8" t="s">
        <v>39</v>
      </c>
      <c r="O1923" s="8">
        <f>N1923 * VLOOKUP(E1923&amp;VLOOKUP(G1923,Sku_Consolidated!A2:Q957,17,FALSE),Sku_CommRate!A2:E1002, 5, FALSE)</f>
      </c>
      <c r="P1923" s="8">
        <f>N1923 - O1923</f>
      </c>
      <c r="Q1923">
        <f>VLOOKUP(G1923,Sku_Consolidated!A2:G957,7, FALSE)</f>
      </c>
      <c r="R1923">
        <f>IF(IFERROR(VLOOKUP(E1923,Store_Showcase!B2:H144,7, FALSE), TRUE)=TRUE, IF(IFERROR(VLOOKUP(E1923,Store_SRP!B2:H110,7, FALSE), TRUE)=TRUE,VLOOKUP(E1923,Store_VAM!B2:H273,7, FALSE),VLOOKUP(E1923,Store_SRP!B2:H110,7, FALSE)), VLOOKUP(E1923,Store_Showcase!B2:H144,7, FALSE))</f>
      </c>
      <c r="S1923">
        <f>IF(IFERROR(VLOOKUP(E1923,Store_Showcase!B2:I144,8, FALSE), TRUE)=TRUE, IF(IFERROR(VLOOKUP(E1923,Store_SRP!B2:I110,8, FALSE), TRUE)=TRUE,VLOOKUP(E1923,Store_VAM!B2:I273,8, FALSE),VLOOKUP(E1923,Store_SRP!B2:I110,8, FALSE)), VLOOKUP(E1923,Store_Showcase!B2:I144,8, FALSE))</f>
      </c>
      <c r="T1923">
        <f>VLOOKUP(G1923,Sku_Consolidated!A2:R957,18,FALSE)</f>
      </c>
      <c r="U1923">
        <v>4806532531526</v>
      </c>
      <c r="V1923">
        <f>IF(VLOOKUP(G1923,Sku_Consolidated!A2:S957,19,FALSE)="SHOWCASE", VLOOKUP(E1923,Store_Showcase!B2:L144,11, FALSE), IF(VLOOKUP(G1923,Sku_Consolidated!A2:S957,19,FALSE)="VAM",VLOOKUP(E1923,Store_VAM!B2:L273,11, FALSE),VLOOKUP(E1923,Store_SRP!B2:L110,11, FALSE)))</f>
      </c>
      <c r="W1923">
        <f>VLOOKUP(G1923,Sku_Consolidated!A2:W957,11,FALSE)</f>
      </c>
      <c r="X1923">
        <f>VLOOKUP(G1923,Sku_Consolidated!A2:H957,8,FALSE)</f>
      </c>
      <c r="Y1923">
        <f>VLOOKUP(G1923,Sku_Consolidated!A2:I957,9,FALSE)</f>
      </c>
      <c r="Z1923" t="s">
        <v>38</v>
      </c>
      <c r="AA1923">
        <f>VLOOKUP(G1923,Sku_Consolidated!A2:E957,5,FALSE)</f>
      </c>
      <c r="AB1923">
        <f>IF(VLOOKUP(G1923,Sku_Consolidated!A2:S957,19,FALSE)="SHOWCASE", VLOOKUP(E1923,Store_Showcase!B2:N144,13, FALSE), IF(VLOOKUP(G1923,Sku_Consolidated!A2:S957,19,FALSE)="VAM",VLOOKUP(E1923,Store_VAM!B2:N273,13, FALSE),VLOOKUP(E1923,Store_SRP!B2:N110,13, FALSE)))</f>
      </c>
      <c r="AC1923">
        <f>IF(IFERROR(AB1923,TRUE)=TRUE, "-","OK")</f>
      </c>
      <c r="AD1923" s="8" t="s">
        <v>39</v>
      </c>
      <c r="AE1923" s="8" t="s">
        <v>39</v>
      </c>
      <c r="AF1923">
        <f>IF(IFERROR(VLOOKUP(E1923,Store_Showcase!B2:H144,{5}, FALSE), TRUE)=TRUE, IF(IFERROR(VLOOKUP(E1923,Store_SRP!B2:H110,{5}, FALSE), TRUE)=TRUE,VLOOKUP(E1923,Store_VAM!B2:H273,{5}, FALSE),VLOOKUP(E1923,Store_SRP!B2:H110,{5}, FALSE)), VLOOKUP(E1923,Store_Showcase!B2:H144,{5}, FALSE))</f>
      </c>
      <c r="AG1923">
        <f>IF(IFERROR(VLOOKUP(E1923,Store_Showcase!B2:H144,{6}, FALSE), TRUE)=TRUE, IF(IFERROR(VLOOKUP(E1923,Store_SRP!B2:H110,{6}, FALSE), TRUE)=TRUE,VLOOKUP(E1923,Store_VAM!B2:H273,{6}, FALSE),VLOOKUP(E1923,Store_SRP!B2:H110,{6}, FALSE)), VLOOKUP(E1923,Store_Showcase!B2:H144,{6}, FALSE))</f>
      </c>
      <c r="AH1923">
        <f>VLOOKUP(G1923,Sku_Consolidated!A2:R957,18,FALSE)</f>
      </c>
      <c r="AI1923">
        <f>VLOOKUP(G1923,Sku_Consolidated!A2:S957,19,FALSE)</f>
      </c>
      <c r="AJ1923">
        <f>VLOOKUP(G1923,Sku_Consolidated!A2:T957,20,FALSE)</f>
      </c>
    </row>
    <row r="1924" spans="1:36" x14ac:dyDescent="0.25">
      <c r="A1924">
        <v>2024</v>
      </c>
      <c r="B1924" t="s">
        <v>31</v>
      </c>
      <c r="C1924" t="s">
        <v>32</v>
      </c>
      <c r="D1924" t="s">
        <v>33</v>
      </c>
      <c r="E1924">
        <v>711</v>
      </c>
      <c r="F1924">
        <f>IF(IFERROR(VLOOKUP(E1924,Store_Showcase!B2:H144,{2}, FALSE), TRUE)=TRUE, IF(IFERROR(VLOOKUP(E1924,Store_SRP!B2:H110,{2}, FALSE), TRUE)=TRUE,VLOOKUP(E1924,Store_VAM!B2:H273,{2}, FALSE),VLOOKUP(E1924,Store_SRP!B2:H110,{2}, FALSE)), VLOOKUP(E1924,Store_Showcase!B2:H144,{2}, FALSE))</f>
      </c>
      <c r="G1924">
        <v>655292</v>
      </c>
      <c r="H1924" t="s">
        <v>72</v>
      </c>
      <c r="I1924" s="8" t="s">
        <v>39</v>
      </c>
      <c r="J1924" t="s">
        <v>36</v>
      </c>
      <c r="K1924" s="8">
        <f>IF(J1924="PCK", I1924, 0)</f>
      </c>
      <c r="L1924" s="8">
        <f>IF(J1924="KLS", I1924, IF(J1924="PCK", I1924*VLOOKUP(G1924,Sku_Consolidated!A2:U957,21, FALSE),I1924*VLOOKUP(G1924,Sku_Consolidated!A2:U957,21, FALSE)))</f>
      </c>
      <c r="M1924" s="8">
        <f>IF(J1924="PCS", I1924, 0)</f>
      </c>
      <c r="N1924" s="8" t="s">
        <v>39</v>
      </c>
      <c r="O1924" s="8">
        <f>N1924 * VLOOKUP(E1924&amp;VLOOKUP(G1924,Sku_Consolidated!A2:Q957,17,FALSE),Sku_CommRate!A2:E1002, 5, FALSE)</f>
      </c>
      <c r="P1924" s="8">
        <f>N1924 - O1924</f>
      </c>
      <c r="Q1924">
        <f>VLOOKUP(G1924,Sku_Consolidated!A2:G957,7, FALSE)</f>
      </c>
      <c r="R1924">
        <f>IF(IFERROR(VLOOKUP(E1924,Store_Showcase!B2:H144,7, FALSE), TRUE)=TRUE, IF(IFERROR(VLOOKUP(E1924,Store_SRP!B2:H110,7, FALSE), TRUE)=TRUE,VLOOKUP(E1924,Store_VAM!B2:H273,7, FALSE),VLOOKUP(E1924,Store_SRP!B2:H110,7, FALSE)), VLOOKUP(E1924,Store_Showcase!B2:H144,7, FALSE))</f>
      </c>
      <c r="S1924">
        <f>IF(IFERROR(VLOOKUP(E1924,Store_Showcase!B2:I144,8, FALSE), TRUE)=TRUE, IF(IFERROR(VLOOKUP(E1924,Store_SRP!B2:I110,8, FALSE), TRUE)=TRUE,VLOOKUP(E1924,Store_VAM!B2:I273,8, FALSE),VLOOKUP(E1924,Store_SRP!B2:I110,8, FALSE)), VLOOKUP(E1924,Store_Showcase!B2:I144,8, FALSE))</f>
      </c>
      <c r="T1924">
        <f>VLOOKUP(G1924,Sku_Consolidated!A2:R957,18,FALSE)</f>
      </c>
      <c r="U1924">
        <v>6220</v>
      </c>
      <c r="V1924">
        <f>IF(VLOOKUP(G1924,Sku_Consolidated!A2:S957,19,FALSE)="SHOWCASE", VLOOKUP(E1924,Store_Showcase!B2:L144,11, FALSE), IF(VLOOKUP(G1924,Sku_Consolidated!A2:S957,19,FALSE)="VAM",VLOOKUP(E1924,Store_VAM!B2:L273,11, FALSE),VLOOKUP(E1924,Store_SRP!B2:L110,11, FALSE)))</f>
      </c>
      <c r="W1924">
        <f>VLOOKUP(G1924,Sku_Consolidated!A2:W957,11,FALSE)</f>
      </c>
      <c r="X1924">
        <f>VLOOKUP(G1924,Sku_Consolidated!A2:H957,8,FALSE)</f>
      </c>
      <c r="Y1924">
        <f>VLOOKUP(G1924,Sku_Consolidated!A2:I957,9,FALSE)</f>
      </c>
      <c r="Z1924" t="s">
        <v>38</v>
      </c>
      <c r="AA1924">
        <f>VLOOKUP(G1924,Sku_Consolidated!A2:E957,5,FALSE)</f>
      </c>
      <c r="AB1924">
        <f>IF(VLOOKUP(G1924,Sku_Consolidated!A2:S957,19,FALSE)="SHOWCASE", VLOOKUP(E1924,Store_Showcase!B2:N144,13, FALSE), IF(VLOOKUP(G1924,Sku_Consolidated!A2:S957,19,FALSE)="VAM",VLOOKUP(E1924,Store_VAM!B2:N273,13, FALSE),VLOOKUP(E1924,Store_SRP!B2:N110,13, FALSE)))</f>
      </c>
      <c r="AC1924">
        <f>IF(IFERROR(AB1924,TRUE)=TRUE, "-","OK")</f>
      </c>
      <c r="AD1924" s="8" t="s">
        <v>39</v>
      </c>
      <c r="AE1924" s="8" t="s">
        <v>39</v>
      </c>
      <c r="AF1924">
        <f>IF(IFERROR(VLOOKUP(E1924,Store_Showcase!B2:H144,{5}, FALSE), TRUE)=TRUE, IF(IFERROR(VLOOKUP(E1924,Store_SRP!B2:H110,{5}, FALSE), TRUE)=TRUE,VLOOKUP(E1924,Store_VAM!B2:H273,{5}, FALSE),VLOOKUP(E1924,Store_SRP!B2:H110,{5}, FALSE)), VLOOKUP(E1924,Store_Showcase!B2:H144,{5}, FALSE))</f>
      </c>
      <c r="AG1924">
        <f>IF(IFERROR(VLOOKUP(E1924,Store_Showcase!B2:H144,{6}, FALSE), TRUE)=TRUE, IF(IFERROR(VLOOKUP(E1924,Store_SRP!B2:H110,{6}, FALSE), TRUE)=TRUE,VLOOKUP(E1924,Store_VAM!B2:H273,{6}, FALSE),VLOOKUP(E1924,Store_SRP!B2:H110,{6}, FALSE)), VLOOKUP(E1924,Store_Showcase!B2:H144,{6}, FALSE))</f>
      </c>
      <c r="AH1924">
        <f>VLOOKUP(G1924,Sku_Consolidated!A2:R957,18,FALSE)</f>
      </c>
      <c r="AI1924">
        <f>VLOOKUP(G1924,Sku_Consolidated!A2:S957,19,FALSE)</f>
      </c>
      <c r="AJ1924">
        <f>VLOOKUP(G1924,Sku_Consolidated!A2:T957,20,FALSE)</f>
      </c>
    </row>
    <row r="1925" spans="1:36" x14ac:dyDescent="0.25">
      <c r="A1925">
        <v>2024</v>
      </c>
      <c r="B1925" t="s">
        <v>31</v>
      </c>
      <c r="C1925" t="s">
        <v>32</v>
      </c>
      <c r="D1925" t="s">
        <v>33</v>
      </c>
      <c r="E1925">
        <v>463</v>
      </c>
      <c r="F1925">
        <f>IF(IFERROR(VLOOKUP(E1925,Store_Showcase!B2:H144,{2}, FALSE), TRUE)=TRUE, IF(IFERROR(VLOOKUP(E1925,Store_SRP!B2:H110,{2}, FALSE), TRUE)=TRUE,VLOOKUP(E1925,Store_VAM!B2:H273,{2}, FALSE),VLOOKUP(E1925,Store_SRP!B2:H110,{2}, FALSE)), VLOOKUP(E1925,Store_Showcase!B2:H144,{2}, FALSE))</f>
      </c>
      <c r="G1925">
        <v>687767</v>
      </c>
      <c r="H1925" t="s">
        <v>1118</v>
      </c>
      <c r="I1925" s="8" t="s">
        <v>39</v>
      </c>
      <c r="J1925" t="s">
        <v>493</v>
      </c>
      <c r="K1925" s="8">
        <f>IF(J1925="PCK", I1925, 0)</f>
      </c>
      <c r="L1925" s="8">
        <f>IF(J1925="KLS", I1925, IF(J1925="PCK", I1925*VLOOKUP(G1925,Sku_Consolidated!A2:U957,21, FALSE),I1925*VLOOKUP(G1925,Sku_Consolidated!A2:U957,21, FALSE)))</f>
      </c>
      <c r="M1925" s="8">
        <f>IF(J1925="PCS", I1925, 0)</f>
      </c>
      <c r="N1925" s="8" t="s">
        <v>39</v>
      </c>
      <c r="O1925" s="8">
        <f>N1925 * VLOOKUP(E1925&amp;VLOOKUP(G1925,Sku_Consolidated!A2:Q957,17,FALSE),Sku_CommRate!A2:E1002, 5, FALSE)</f>
      </c>
      <c r="P1925" s="8">
        <f>N1925 - O1925</f>
      </c>
      <c r="Q1925">
        <f>VLOOKUP(G1925,Sku_Consolidated!A2:G957,7, FALSE)</f>
      </c>
      <c r="R1925">
        <f>IF(IFERROR(VLOOKUP(E1925,Store_Showcase!B2:H144,7, FALSE), TRUE)=TRUE, IF(IFERROR(VLOOKUP(E1925,Store_SRP!B2:H110,7, FALSE), TRUE)=TRUE,VLOOKUP(E1925,Store_VAM!B2:H273,7, FALSE),VLOOKUP(E1925,Store_SRP!B2:H110,7, FALSE)), VLOOKUP(E1925,Store_Showcase!B2:H144,7, FALSE))</f>
      </c>
      <c r="S1925">
        <f>IF(IFERROR(VLOOKUP(E1925,Store_Showcase!B2:I144,8, FALSE), TRUE)=TRUE, IF(IFERROR(VLOOKUP(E1925,Store_SRP!B2:I110,8, FALSE), TRUE)=TRUE,VLOOKUP(E1925,Store_VAM!B2:I273,8, FALSE),VLOOKUP(E1925,Store_SRP!B2:I110,8, FALSE)), VLOOKUP(E1925,Store_Showcase!B2:I144,8, FALSE))</f>
      </c>
      <c r="T1925">
        <f>VLOOKUP(G1925,Sku_Consolidated!A2:R957,18,FALSE)</f>
      </c>
      <c r="U1925">
        <v>4806532531557</v>
      </c>
      <c r="V1925">
        <f>IF(VLOOKUP(G1925,Sku_Consolidated!A2:S957,19,FALSE)="SHOWCASE", VLOOKUP(E1925,Store_Showcase!B2:L144,11, FALSE), IF(VLOOKUP(G1925,Sku_Consolidated!A2:S957,19,FALSE)="VAM",VLOOKUP(E1925,Store_VAM!B2:L273,11, FALSE),VLOOKUP(E1925,Store_SRP!B2:L110,11, FALSE)))</f>
      </c>
      <c r="W1925">
        <f>VLOOKUP(G1925,Sku_Consolidated!A2:W957,11,FALSE)</f>
      </c>
      <c r="X1925">
        <f>VLOOKUP(G1925,Sku_Consolidated!A2:H957,8,FALSE)</f>
      </c>
      <c r="Y1925">
        <f>VLOOKUP(G1925,Sku_Consolidated!A2:I957,9,FALSE)</f>
      </c>
      <c r="Z1925" t="s">
        <v>38</v>
      </c>
      <c r="AA1925">
        <f>VLOOKUP(G1925,Sku_Consolidated!A2:E957,5,FALSE)</f>
      </c>
      <c r="AB1925">
        <f>IF(VLOOKUP(G1925,Sku_Consolidated!A2:S957,19,FALSE)="SHOWCASE", VLOOKUP(E1925,Store_Showcase!B2:N144,13, FALSE), IF(VLOOKUP(G1925,Sku_Consolidated!A2:S957,19,FALSE)="VAM",VLOOKUP(E1925,Store_VAM!B2:N273,13, FALSE),VLOOKUP(E1925,Store_SRP!B2:N110,13, FALSE)))</f>
      </c>
      <c r="AC1925">
        <f>IF(IFERROR(AB1925,TRUE)=TRUE, "-","OK")</f>
      </c>
      <c r="AD1925" s="8" t="s">
        <v>39</v>
      </c>
      <c r="AE1925" s="8" t="s">
        <v>39</v>
      </c>
      <c r="AF1925">
        <f>IF(IFERROR(VLOOKUP(E1925,Store_Showcase!B2:H144,{5}, FALSE), TRUE)=TRUE, IF(IFERROR(VLOOKUP(E1925,Store_SRP!B2:H110,{5}, FALSE), TRUE)=TRUE,VLOOKUP(E1925,Store_VAM!B2:H273,{5}, FALSE),VLOOKUP(E1925,Store_SRP!B2:H110,{5}, FALSE)), VLOOKUP(E1925,Store_Showcase!B2:H144,{5}, FALSE))</f>
      </c>
      <c r="AG1925">
        <f>IF(IFERROR(VLOOKUP(E1925,Store_Showcase!B2:H144,{6}, FALSE), TRUE)=TRUE, IF(IFERROR(VLOOKUP(E1925,Store_SRP!B2:H110,{6}, FALSE), TRUE)=TRUE,VLOOKUP(E1925,Store_VAM!B2:H273,{6}, FALSE),VLOOKUP(E1925,Store_SRP!B2:H110,{6}, FALSE)), VLOOKUP(E1925,Store_Showcase!B2:H144,{6}, FALSE))</f>
      </c>
      <c r="AH1925">
        <f>VLOOKUP(G1925,Sku_Consolidated!A2:R957,18,FALSE)</f>
      </c>
      <c r="AI1925">
        <f>VLOOKUP(G1925,Sku_Consolidated!A2:S957,19,FALSE)</f>
      </c>
      <c r="AJ1925">
        <f>VLOOKUP(G1925,Sku_Consolidated!A2:T957,20,FALSE)</f>
      </c>
    </row>
    <row r="1926" spans="1:36" x14ac:dyDescent="0.25">
      <c r="A1926">
        <v>2024</v>
      </c>
      <c r="B1926" t="s">
        <v>31</v>
      </c>
      <c r="C1926" t="s">
        <v>32</v>
      </c>
      <c r="D1926" t="s">
        <v>33</v>
      </c>
      <c r="E1926">
        <v>804</v>
      </c>
      <c r="F1926">
        <f>IF(IFERROR(VLOOKUP(E1926,Store_Showcase!B2:H144,{2}, FALSE), TRUE)=TRUE, IF(IFERROR(VLOOKUP(E1926,Store_SRP!B2:H110,{2}, FALSE), TRUE)=TRUE,VLOOKUP(E1926,Store_VAM!B2:H273,{2}, FALSE),VLOOKUP(E1926,Store_SRP!B2:H110,{2}, FALSE)), VLOOKUP(E1926,Store_Showcase!B2:H144,{2}, FALSE))</f>
      </c>
      <c r="G1926">
        <v>666982</v>
      </c>
      <c r="H1926" t="s">
        <v>1363</v>
      </c>
      <c r="I1926" s="8" t="s">
        <v>39</v>
      </c>
      <c r="J1926" t="s">
        <v>493</v>
      </c>
      <c r="K1926" s="8">
        <f>IF(J1926="PCK", I1926, 0)</f>
      </c>
      <c r="L1926" s="8">
        <f>IF(J1926="KLS", I1926, IF(J1926="PCK", I1926*VLOOKUP(G1926,Sku_Consolidated!A2:U957,21, FALSE),I1926*VLOOKUP(G1926,Sku_Consolidated!A2:U957,21, FALSE)))</f>
      </c>
      <c r="M1926" s="8">
        <f>IF(J1926="PCS", I1926, 0)</f>
      </c>
      <c r="N1926" s="8" t="s">
        <v>39</v>
      </c>
      <c r="O1926" s="8">
        <f>N1926 * VLOOKUP(E1926&amp;VLOOKUP(G1926,Sku_Consolidated!A2:Q957,17,FALSE),Sku_CommRate!A2:E1002, 5, FALSE)</f>
      </c>
      <c r="P1926" s="8">
        <f>N1926 - O1926</f>
      </c>
      <c r="Q1926">
        <f>VLOOKUP(G1926,Sku_Consolidated!A2:G957,7, FALSE)</f>
      </c>
      <c r="R1926">
        <f>IF(IFERROR(VLOOKUP(E1926,Store_Showcase!B2:H144,7, FALSE), TRUE)=TRUE, IF(IFERROR(VLOOKUP(E1926,Store_SRP!B2:H110,7, FALSE), TRUE)=TRUE,VLOOKUP(E1926,Store_VAM!B2:H273,7, FALSE),VLOOKUP(E1926,Store_SRP!B2:H110,7, FALSE)), VLOOKUP(E1926,Store_Showcase!B2:H144,7, FALSE))</f>
      </c>
      <c r="S1926">
        <f>IF(IFERROR(VLOOKUP(E1926,Store_Showcase!B2:I144,8, FALSE), TRUE)=TRUE, IF(IFERROR(VLOOKUP(E1926,Store_SRP!B2:I110,8, FALSE), TRUE)=TRUE,VLOOKUP(E1926,Store_VAM!B2:I273,8, FALSE),VLOOKUP(E1926,Store_SRP!B2:I110,8, FALSE)), VLOOKUP(E1926,Store_Showcase!B2:I144,8, FALSE))</f>
      </c>
      <c r="T1926">
        <f>VLOOKUP(G1926,Sku_Consolidated!A2:R957,18,FALSE)</f>
      </c>
      <c r="U1926">
        <v>4806532531663</v>
      </c>
      <c r="V1926">
        <f>IF(VLOOKUP(G1926,Sku_Consolidated!A2:S957,19,FALSE)="SHOWCASE", VLOOKUP(E1926,Store_Showcase!B2:L144,11, FALSE), IF(VLOOKUP(G1926,Sku_Consolidated!A2:S957,19,FALSE)="VAM",VLOOKUP(E1926,Store_VAM!B2:L273,11, FALSE),VLOOKUP(E1926,Store_SRP!B2:L110,11, FALSE)))</f>
      </c>
      <c r="W1926">
        <f>VLOOKUP(G1926,Sku_Consolidated!A2:W957,11,FALSE)</f>
      </c>
      <c r="X1926">
        <f>VLOOKUP(G1926,Sku_Consolidated!A2:H957,8,FALSE)</f>
      </c>
      <c r="Y1926">
        <f>VLOOKUP(G1926,Sku_Consolidated!A2:I957,9,FALSE)</f>
      </c>
      <c r="Z1926" t="s">
        <v>38</v>
      </c>
      <c r="AA1926">
        <f>VLOOKUP(G1926,Sku_Consolidated!A2:E957,5,FALSE)</f>
      </c>
      <c r="AB1926">
        <f>IF(VLOOKUP(G1926,Sku_Consolidated!A2:S957,19,FALSE)="SHOWCASE", VLOOKUP(E1926,Store_Showcase!B2:N144,13, FALSE), IF(VLOOKUP(G1926,Sku_Consolidated!A2:S957,19,FALSE)="VAM",VLOOKUP(E1926,Store_VAM!B2:N273,13, FALSE),VLOOKUP(E1926,Store_SRP!B2:N110,13, FALSE)))</f>
      </c>
      <c r="AC1926">
        <f>IF(IFERROR(AB1926,TRUE)=TRUE, "-","OK")</f>
      </c>
      <c r="AD1926" s="8" t="s">
        <v>39</v>
      </c>
      <c r="AE1926" s="8" t="s">
        <v>39</v>
      </c>
      <c r="AF1926">
        <f>IF(IFERROR(VLOOKUP(E1926,Store_Showcase!B2:H144,{5}, FALSE), TRUE)=TRUE, IF(IFERROR(VLOOKUP(E1926,Store_SRP!B2:H110,{5}, FALSE), TRUE)=TRUE,VLOOKUP(E1926,Store_VAM!B2:H273,{5}, FALSE),VLOOKUP(E1926,Store_SRP!B2:H110,{5}, FALSE)), VLOOKUP(E1926,Store_Showcase!B2:H144,{5}, FALSE))</f>
      </c>
      <c r="AG1926">
        <f>IF(IFERROR(VLOOKUP(E1926,Store_Showcase!B2:H144,{6}, FALSE), TRUE)=TRUE, IF(IFERROR(VLOOKUP(E1926,Store_SRP!B2:H110,{6}, FALSE), TRUE)=TRUE,VLOOKUP(E1926,Store_VAM!B2:H273,{6}, FALSE),VLOOKUP(E1926,Store_SRP!B2:H110,{6}, FALSE)), VLOOKUP(E1926,Store_Showcase!B2:H144,{6}, FALSE))</f>
      </c>
      <c r="AH1926">
        <f>VLOOKUP(G1926,Sku_Consolidated!A2:R957,18,FALSE)</f>
      </c>
      <c r="AI1926">
        <f>VLOOKUP(G1926,Sku_Consolidated!A2:S957,19,FALSE)</f>
      </c>
      <c r="AJ1926">
        <f>VLOOKUP(G1926,Sku_Consolidated!A2:T957,20,FALSE)</f>
      </c>
    </row>
    <row r="1927" spans="1:36" x14ac:dyDescent="0.25">
      <c r="A1927">
        <v>2024</v>
      </c>
      <c r="B1927" t="s">
        <v>31</v>
      </c>
      <c r="C1927" t="s">
        <v>32</v>
      </c>
      <c r="D1927" t="s">
        <v>33</v>
      </c>
      <c r="E1927">
        <v>746</v>
      </c>
      <c r="F1927">
        <f>IF(IFERROR(VLOOKUP(E1927,Store_Showcase!B2:H144,{2}, FALSE), TRUE)=TRUE, IF(IFERROR(VLOOKUP(E1927,Store_SRP!B2:H110,{2}, FALSE), TRUE)=TRUE,VLOOKUP(E1927,Store_VAM!B2:H273,{2}, FALSE),VLOOKUP(E1927,Store_SRP!B2:H110,{2}, FALSE)), VLOOKUP(E1927,Store_Showcase!B2:H144,{2}, FALSE))</f>
      </c>
      <c r="G1927">
        <v>655321</v>
      </c>
      <c r="H1927" t="s">
        <v>471</v>
      </c>
      <c r="I1927" s="8" t="s">
        <v>39</v>
      </c>
      <c r="J1927" t="s">
        <v>36</v>
      </c>
      <c r="K1927" s="8">
        <f>IF(J1927="PCK", I1927, 0)</f>
      </c>
      <c r="L1927" s="8">
        <f>IF(J1927="KLS", I1927, IF(J1927="PCK", I1927*VLOOKUP(G1927,Sku_Consolidated!A2:U957,21, FALSE),I1927*VLOOKUP(G1927,Sku_Consolidated!A2:U957,21, FALSE)))</f>
      </c>
      <c r="M1927" s="8">
        <f>IF(J1927="PCS", I1927, 0)</f>
      </c>
      <c r="N1927" s="8" t="s">
        <v>39</v>
      </c>
      <c r="O1927" s="8">
        <f>N1927 * VLOOKUP(E1927&amp;VLOOKUP(G1927,Sku_Consolidated!A2:Q957,17,FALSE),Sku_CommRate!A2:E1002, 5, FALSE)</f>
      </c>
      <c r="P1927" s="8">
        <f>N1927 - O1927</f>
      </c>
      <c r="Q1927">
        <f>VLOOKUP(G1927,Sku_Consolidated!A2:G957,7, FALSE)</f>
      </c>
      <c r="R1927">
        <f>IF(IFERROR(VLOOKUP(E1927,Store_Showcase!B2:H144,7, FALSE), TRUE)=TRUE, IF(IFERROR(VLOOKUP(E1927,Store_SRP!B2:H110,7, FALSE), TRUE)=TRUE,VLOOKUP(E1927,Store_VAM!B2:H273,7, FALSE),VLOOKUP(E1927,Store_SRP!B2:H110,7, FALSE)), VLOOKUP(E1927,Store_Showcase!B2:H144,7, FALSE))</f>
      </c>
      <c r="S1927">
        <f>IF(IFERROR(VLOOKUP(E1927,Store_Showcase!B2:I144,8, FALSE), TRUE)=TRUE, IF(IFERROR(VLOOKUP(E1927,Store_SRP!B2:I110,8, FALSE), TRUE)=TRUE,VLOOKUP(E1927,Store_VAM!B2:I273,8, FALSE),VLOOKUP(E1927,Store_SRP!B2:I110,8, FALSE)), VLOOKUP(E1927,Store_Showcase!B2:I144,8, FALSE))</f>
      </c>
      <c r="T1927">
        <f>VLOOKUP(G1927,Sku_Consolidated!A2:R957,18,FALSE)</f>
      </c>
      <c r="U1927">
        <v>6246</v>
      </c>
      <c r="V1927">
        <f>IF(VLOOKUP(G1927,Sku_Consolidated!A2:S957,19,FALSE)="SHOWCASE", VLOOKUP(E1927,Store_Showcase!B2:L144,11, FALSE), IF(VLOOKUP(G1927,Sku_Consolidated!A2:S957,19,FALSE)="VAM",VLOOKUP(E1927,Store_VAM!B2:L273,11, FALSE),VLOOKUP(E1927,Store_SRP!B2:L110,11, FALSE)))</f>
      </c>
      <c r="W1927">
        <f>VLOOKUP(G1927,Sku_Consolidated!A2:W957,11,FALSE)</f>
      </c>
      <c r="X1927">
        <f>VLOOKUP(G1927,Sku_Consolidated!A2:H957,8,FALSE)</f>
      </c>
      <c r="Y1927">
        <f>VLOOKUP(G1927,Sku_Consolidated!A2:I957,9,FALSE)</f>
      </c>
      <c r="Z1927" t="s">
        <v>38</v>
      </c>
      <c r="AA1927">
        <f>VLOOKUP(G1927,Sku_Consolidated!A2:E957,5,FALSE)</f>
      </c>
      <c r="AB1927">
        <f>IF(VLOOKUP(G1927,Sku_Consolidated!A2:S957,19,FALSE)="SHOWCASE", VLOOKUP(E1927,Store_Showcase!B2:N144,13, FALSE), IF(VLOOKUP(G1927,Sku_Consolidated!A2:S957,19,FALSE)="VAM",VLOOKUP(E1927,Store_VAM!B2:N273,13, FALSE),VLOOKUP(E1927,Store_SRP!B2:N110,13, FALSE)))</f>
      </c>
      <c r="AC1927">
        <f>IF(IFERROR(AB1927,TRUE)=TRUE, "-","OK")</f>
      </c>
      <c r="AD1927" s="8" t="s">
        <v>39</v>
      </c>
      <c r="AE1927" s="8" t="s">
        <v>39</v>
      </c>
      <c r="AF1927">
        <f>IF(IFERROR(VLOOKUP(E1927,Store_Showcase!B2:H144,{5}, FALSE), TRUE)=TRUE, IF(IFERROR(VLOOKUP(E1927,Store_SRP!B2:H110,{5}, FALSE), TRUE)=TRUE,VLOOKUP(E1927,Store_VAM!B2:H273,{5}, FALSE),VLOOKUP(E1927,Store_SRP!B2:H110,{5}, FALSE)), VLOOKUP(E1927,Store_Showcase!B2:H144,{5}, FALSE))</f>
      </c>
      <c r="AG1927">
        <f>IF(IFERROR(VLOOKUP(E1927,Store_Showcase!B2:H144,{6}, FALSE), TRUE)=TRUE, IF(IFERROR(VLOOKUP(E1927,Store_SRP!B2:H110,{6}, FALSE), TRUE)=TRUE,VLOOKUP(E1927,Store_VAM!B2:H273,{6}, FALSE),VLOOKUP(E1927,Store_SRP!B2:H110,{6}, FALSE)), VLOOKUP(E1927,Store_Showcase!B2:H144,{6}, FALSE))</f>
      </c>
      <c r="AH1927">
        <f>VLOOKUP(G1927,Sku_Consolidated!A2:R957,18,FALSE)</f>
      </c>
      <c r="AI1927">
        <f>VLOOKUP(G1927,Sku_Consolidated!A2:S957,19,FALSE)</f>
      </c>
      <c r="AJ1927">
        <f>VLOOKUP(G1927,Sku_Consolidated!A2:T957,20,FALSE)</f>
      </c>
    </row>
    <row r="1928" spans="1:36" x14ac:dyDescent="0.25">
      <c r="A1928">
        <v>2024</v>
      </c>
      <c r="B1928" t="s">
        <v>31</v>
      </c>
      <c r="C1928" t="s">
        <v>32</v>
      </c>
      <c r="D1928" t="s">
        <v>33</v>
      </c>
      <c r="E1928">
        <v>499</v>
      </c>
      <c r="F1928">
        <f>IF(IFERROR(VLOOKUP(E1928,Store_Showcase!B2:H144,{2}, FALSE), TRUE)=TRUE, IF(IFERROR(VLOOKUP(E1928,Store_SRP!B2:H110,{2}, FALSE), TRUE)=TRUE,VLOOKUP(E1928,Store_VAM!B2:H273,{2}, FALSE),VLOOKUP(E1928,Store_SRP!B2:H110,{2}, FALSE)), VLOOKUP(E1928,Store_Showcase!B2:H144,{2}, FALSE))</f>
      </c>
      <c r="G1928">
        <v>655713</v>
      </c>
      <c r="H1928" t="s">
        <v>309</v>
      </c>
      <c r="I1928" s="8" t="s">
        <v>39</v>
      </c>
      <c r="J1928" t="s">
        <v>36</v>
      </c>
      <c r="K1928" s="8">
        <f>IF(J1928="PCK", I1928, 0)</f>
      </c>
      <c r="L1928" s="8">
        <f>IF(J1928="KLS", I1928, IF(J1928="PCK", I1928*VLOOKUP(G1928,Sku_Consolidated!A2:U957,21, FALSE),I1928*VLOOKUP(G1928,Sku_Consolidated!A2:U957,21, FALSE)))</f>
      </c>
      <c r="M1928" s="8">
        <f>IF(J1928="PCS", I1928, 0)</f>
      </c>
      <c r="N1928" s="8" t="s">
        <v>39</v>
      </c>
      <c r="O1928" s="8">
        <f>N1928 * VLOOKUP(E1928&amp;VLOOKUP(G1928,Sku_Consolidated!A2:Q957,17,FALSE),Sku_CommRate!A2:E1002, 5, FALSE)</f>
      </c>
      <c r="P1928" s="8">
        <f>N1928 - O1928</f>
      </c>
      <c r="Q1928">
        <f>VLOOKUP(G1928,Sku_Consolidated!A2:G957,7, FALSE)</f>
      </c>
      <c r="R1928">
        <f>IF(IFERROR(VLOOKUP(E1928,Store_Showcase!B2:H144,7, FALSE), TRUE)=TRUE, IF(IFERROR(VLOOKUP(E1928,Store_SRP!B2:H110,7, FALSE), TRUE)=TRUE,VLOOKUP(E1928,Store_VAM!B2:H273,7, FALSE),VLOOKUP(E1928,Store_SRP!B2:H110,7, FALSE)), VLOOKUP(E1928,Store_Showcase!B2:H144,7, FALSE))</f>
      </c>
      <c r="S1928">
        <f>IF(IFERROR(VLOOKUP(E1928,Store_Showcase!B2:I144,8, FALSE), TRUE)=TRUE, IF(IFERROR(VLOOKUP(E1928,Store_SRP!B2:I110,8, FALSE), TRUE)=TRUE,VLOOKUP(E1928,Store_VAM!B2:I273,8, FALSE),VLOOKUP(E1928,Store_SRP!B2:I110,8, FALSE)), VLOOKUP(E1928,Store_Showcase!B2:I144,8, FALSE))</f>
      </c>
      <c r="T1928">
        <f>VLOOKUP(G1928,Sku_Consolidated!A2:R957,18,FALSE)</f>
      </c>
      <c r="U1928">
        <v>6441</v>
      </c>
      <c r="V1928">
        <f>IF(VLOOKUP(G1928,Sku_Consolidated!A2:S957,19,FALSE)="SHOWCASE", VLOOKUP(E1928,Store_Showcase!B2:L144,11, FALSE), IF(VLOOKUP(G1928,Sku_Consolidated!A2:S957,19,FALSE)="VAM",VLOOKUP(E1928,Store_VAM!B2:L273,11, FALSE),VLOOKUP(E1928,Store_SRP!B2:L110,11, FALSE)))</f>
      </c>
      <c r="W1928">
        <f>VLOOKUP(G1928,Sku_Consolidated!A2:W957,11,FALSE)</f>
      </c>
      <c r="X1928">
        <f>VLOOKUP(G1928,Sku_Consolidated!A2:H957,8,FALSE)</f>
      </c>
      <c r="Y1928">
        <f>VLOOKUP(G1928,Sku_Consolidated!A2:I957,9,FALSE)</f>
      </c>
      <c r="Z1928" t="s">
        <v>38</v>
      </c>
      <c r="AA1928">
        <f>VLOOKUP(G1928,Sku_Consolidated!A2:E957,5,FALSE)</f>
      </c>
      <c r="AB1928">
        <f>IF(VLOOKUP(G1928,Sku_Consolidated!A2:S957,19,FALSE)="SHOWCASE", VLOOKUP(E1928,Store_Showcase!B2:N144,13, FALSE), IF(VLOOKUP(G1928,Sku_Consolidated!A2:S957,19,FALSE)="VAM",VLOOKUP(E1928,Store_VAM!B2:N273,13, FALSE),VLOOKUP(E1928,Store_SRP!B2:N110,13, FALSE)))</f>
      </c>
      <c r="AC1928">
        <f>IF(IFERROR(AB1928,TRUE)=TRUE, "-","OK")</f>
      </c>
      <c r="AD1928" s="8" t="s">
        <v>39</v>
      </c>
      <c r="AE1928" s="8" t="s">
        <v>39</v>
      </c>
      <c r="AF1928">
        <f>IF(IFERROR(VLOOKUP(E1928,Store_Showcase!B2:H144,{5}, FALSE), TRUE)=TRUE, IF(IFERROR(VLOOKUP(E1928,Store_SRP!B2:H110,{5}, FALSE), TRUE)=TRUE,VLOOKUP(E1928,Store_VAM!B2:H273,{5}, FALSE),VLOOKUP(E1928,Store_SRP!B2:H110,{5}, FALSE)), VLOOKUP(E1928,Store_Showcase!B2:H144,{5}, FALSE))</f>
      </c>
      <c r="AG1928">
        <f>IF(IFERROR(VLOOKUP(E1928,Store_Showcase!B2:H144,{6}, FALSE), TRUE)=TRUE, IF(IFERROR(VLOOKUP(E1928,Store_SRP!B2:H110,{6}, FALSE), TRUE)=TRUE,VLOOKUP(E1928,Store_VAM!B2:H273,{6}, FALSE),VLOOKUP(E1928,Store_SRP!B2:H110,{6}, FALSE)), VLOOKUP(E1928,Store_Showcase!B2:H144,{6}, FALSE))</f>
      </c>
      <c r="AH1928">
        <f>VLOOKUP(G1928,Sku_Consolidated!A2:R957,18,FALSE)</f>
      </c>
      <c r="AI1928">
        <f>VLOOKUP(G1928,Sku_Consolidated!A2:S957,19,FALSE)</f>
      </c>
      <c r="AJ1928">
        <f>VLOOKUP(G1928,Sku_Consolidated!A2:T957,20,FALSE)</f>
      </c>
    </row>
    <row r="1929" spans="1:36" x14ac:dyDescent="0.25">
      <c r="A1929">
        <v>2024</v>
      </c>
      <c r="B1929" t="s">
        <v>31</v>
      </c>
      <c r="C1929" t="s">
        <v>32</v>
      </c>
      <c r="D1929" t="s">
        <v>33</v>
      </c>
      <c r="E1929">
        <v>815</v>
      </c>
      <c r="F1929">
        <f>IF(IFERROR(VLOOKUP(E1929,Store_Showcase!B2:H144,{2}, FALSE), TRUE)=TRUE, IF(IFERROR(VLOOKUP(E1929,Store_SRP!B2:H110,{2}, FALSE), TRUE)=TRUE,VLOOKUP(E1929,Store_VAM!B2:H273,{2}, FALSE),VLOOKUP(E1929,Store_SRP!B2:H110,{2}, FALSE)), VLOOKUP(E1929,Store_Showcase!B2:H144,{2}, FALSE))</f>
      </c>
      <c r="G1929">
        <v>687763</v>
      </c>
      <c r="H1929" t="s">
        <v>1298</v>
      </c>
      <c r="I1929" s="8" t="s">
        <v>39</v>
      </c>
      <c r="J1929" t="s">
        <v>493</v>
      </c>
      <c r="K1929" s="8">
        <f>IF(J1929="PCK", I1929, 0)</f>
      </c>
      <c r="L1929" s="8">
        <f>IF(J1929="KLS", I1929, IF(J1929="PCK", I1929*VLOOKUP(G1929,Sku_Consolidated!A2:U957,21, FALSE),I1929*VLOOKUP(G1929,Sku_Consolidated!A2:U957,21, FALSE)))</f>
      </c>
      <c r="M1929" s="8">
        <f>IF(J1929="PCS", I1929, 0)</f>
      </c>
      <c r="N1929" s="8" t="s">
        <v>39</v>
      </c>
      <c r="O1929" s="8">
        <f>N1929 * VLOOKUP(E1929&amp;VLOOKUP(G1929,Sku_Consolidated!A2:Q957,17,FALSE),Sku_CommRate!A2:E1002, 5, FALSE)</f>
      </c>
      <c r="P1929" s="8">
        <f>N1929 - O1929</f>
      </c>
      <c r="Q1929">
        <f>VLOOKUP(G1929,Sku_Consolidated!A2:G957,7, FALSE)</f>
      </c>
      <c r="R1929">
        <f>IF(IFERROR(VLOOKUP(E1929,Store_Showcase!B2:H144,7, FALSE), TRUE)=TRUE, IF(IFERROR(VLOOKUP(E1929,Store_SRP!B2:H110,7, FALSE), TRUE)=TRUE,VLOOKUP(E1929,Store_VAM!B2:H273,7, FALSE),VLOOKUP(E1929,Store_SRP!B2:H110,7, FALSE)), VLOOKUP(E1929,Store_Showcase!B2:H144,7, FALSE))</f>
      </c>
      <c r="S1929">
        <f>IF(IFERROR(VLOOKUP(E1929,Store_Showcase!B2:I144,8, FALSE), TRUE)=TRUE, IF(IFERROR(VLOOKUP(E1929,Store_SRP!B2:I110,8, FALSE), TRUE)=TRUE,VLOOKUP(E1929,Store_VAM!B2:I273,8, FALSE),VLOOKUP(E1929,Store_SRP!B2:I110,8, FALSE)), VLOOKUP(E1929,Store_Showcase!B2:I144,8, FALSE))</f>
      </c>
      <c r="T1929">
        <f>VLOOKUP(G1929,Sku_Consolidated!A2:R957,18,FALSE)</f>
      </c>
      <c r="U1929">
        <v>4806532531540</v>
      </c>
      <c r="V1929">
        <f>IF(VLOOKUP(G1929,Sku_Consolidated!A2:S957,19,FALSE)="SHOWCASE", VLOOKUP(E1929,Store_Showcase!B2:L144,11, FALSE), IF(VLOOKUP(G1929,Sku_Consolidated!A2:S957,19,FALSE)="VAM",VLOOKUP(E1929,Store_VAM!B2:L273,11, FALSE),VLOOKUP(E1929,Store_SRP!B2:L110,11, FALSE)))</f>
      </c>
      <c r="W1929">
        <f>VLOOKUP(G1929,Sku_Consolidated!A2:W957,11,FALSE)</f>
      </c>
      <c r="X1929">
        <f>VLOOKUP(G1929,Sku_Consolidated!A2:H957,8,FALSE)</f>
      </c>
      <c r="Y1929">
        <f>VLOOKUP(G1929,Sku_Consolidated!A2:I957,9,FALSE)</f>
      </c>
      <c r="Z1929" t="s">
        <v>38</v>
      </c>
      <c r="AA1929">
        <f>VLOOKUP(G1929,Sku_Consolidated!A2:E957,5,FALSE)</f>
      </c>
      <c r="AB1929">
        <f>IF(VLOOKUP(G1929,Sku_Consolidated!A2:S957,19,FALSE)="SHOWCASE", VLOOKUP(E1929,Store_Showcase!B2:N144,13, FALSE), IF(VLOOKUP(G1929,Sku_Consolidated!A2:S957,19,FALSE)="VAM",VLOOKUP(E1929,Store_VAM!B2:N273,13, FALSE),VLOOKUP(E1929,Store_SRP!B2:N110,13, FALSE)))</f>
      </c>
      <c r="AC1929">
        <f>IF(IFERROR(AB1929,TRUE)=TRUE, "-","OK")</f>
      </c>
      <c r="AD1929" s="8" t="s">
        <v>39</v>
      </c>
      <c r="AE1929" s="8" t="s">
        <v>39</v>
      </c>
      <c r="AF1929">
        <f>IF(IFERROR(VLOOKUP(E1929,Store_Showcase!B2:H144,{5}, FALSE), TRUE)=TRUE, IF(IFERROR(VLOOKUP(E1929,Store_SRP!B2:H110,{5}, FALSE), TRUE)=TRUE,VLOOKUP(E1929,Store_VAM!B2:H273,{5}, FALSE),VLOOKUP(E1929,Store_SRP!B2:H110,{5}, FALSE)), VLOOKUP(E1929,Store_Showcase!B2:H144,{5}, FALSE))</f>
      </c>
      <c r="AG1929">
        <f>IF(IFERROR(VLOOKUP(E1929,Store_Showcase!B2:H144,{6}, FALSE), TRUE)=TRUE, IF(IFERROR(VLOOKUP(E1929,Store_SRP!B2:H110,{6}, FALSE), TRUE)=TRUE,VLOOKUP(E1929,Store_VAM!B2:H273,{6}, FALSE),VLOOKUP(E1929,Store_SRP!B2:H110,{6}, FALSE)), VLOOKUP(E1929,Store_Showcase!B2:H144,{6}, FALSE))</f>
      </c>
      <c r="AH1929">
        <f>VLOOKUP(G1929,Sku_Consolidated!A2:R957,18,FALSE)</f>
      </c>
      <c r="AI1929">
        <f>VLOOKUP(G1929,Sku_Consolidated!A2:S957,19,FALSE)</f>
      </c>
      <c r="AJ1929">
        <f>VLOOKUP(G1929,Sku_Consolidated!A2:T957,20,FALSE)</f>
      </c>
    </row>
    <row r="1930" spans="1:36" x14ac:dyDescent="0.25">
      <c r="A1930">
        <v>2024</v>
      </c>
      <c r="B1930" t="s">
        <v>31</v>
      </c>
      <c r="C1930" t="s">
        <v>32</v>
      </c>
      <c r="D1930" t="s">
        <v>33</v>
      </c>
      <c r="E1930">
        <v>705</v>
      </c>
      <c r="F1930">
        <f>IF(IFERROR(VLOOKUP(E1930,Store_Showcase!B2:H144,{2}, FALSE), TRUE)=TRUE, IF(IFERROR(VLOOKUP(E1930,Store_SRP!B2:H110,{2}, FALSE), TRUE)=TRUE,VLOOKUP(E1930,Store_VAM!B2:H273,{2}, FALSE),VLOOKUP(E1930,Store_SRP!B2:H110,{2}, FALSE)), VLOOKUP(E1930,Store_Showcase!B2:H144,{2}, FALSE))</f>
      </c>
      <c r="G1930">
        <v>664874</v>
      </c>
      <c r="H1930" t="s">
        <v>262</v>
      </c>
      <c r="I1930" s="8" t="s">
        <v>39</v>
      </c>
      <c r="J1930" t="s">
        <v>36</v>
      </c>
      <c r="K1930" s="8">
        <f>IF(J1930="PCK", I1930, 0)</f>
      </c>
      <c r="L1930" s="8">
        <f>IF(J1930="KLS", I1930, IF(J1930="PCK", I1930*VLOOKUP(G1930,Sku_Consolidated!A2:U957,21, FALSE),I1930*VLOOKUP(G1930,Sku_Consolidated!A2:U957,21, FALSE)))</f>
      </c>
      <c r="M1930" s="8">
        <f>IF(J1930="PCS", I1930, 0)</f>
      </c>
      <c r="N1930" s="8" t="s">
        <v>39</v>
      </c>
      <c r="O1930" s="8">
        <f>N1930 * VLOOKUP(E1930&amp;VLOOKUP(G1930,Sku_Consolidated!A2:Q957,17,FALSE),Sku_CommRate!A2:E1002, 5, FALSE)</f>
      </c>
      <c r="P1930" s="8">
        <f>N1930 - O1930</f>
      </c>
      <c r="Q1930">
        <f>VLOOKUP(G1930,Sku_Consolidated!A2:G957,7, FALSE)</f>
      </c>
      <c r="R1930">
        <f>IF(IFERROR(VLOOKUP(E1930,Store_Showcase!B2:H144,7, FALSE), TRUE)=TRUE, IF(IFERROR(VLOOKUP(E1930,Store_SRP!B2:H110,7, FALSE), TRUE)=TRUE,VLOOKUP(E1930,Store_VAM!B2:H273,7, FALSE),VLOOKUP(E1930,Store_SRP!B2:H110,7, FALSE)), VLOOKUP(E1930,Store_Showcase!B2:H144,7, FALSE))</f>
      </c>
      <c r="S1930">
        <f>IF(IFERROR(VLOOKUP(E1930,Store_Showcase!B2:I144,8, FALSE), TRUE)=TRUE, IF(IFERROR(VLOOKUP(E1930,Store_SRP!B2:I110,8, FALSE), TRUE)=TRUE,VLOOKUP(E1930,Store_VAM!B2:I273,8, FALSE),VLOOKUP(E1930,Store_SRP!B2:I110,8, FALSE)), VLOOKUP(E1930,Store_Showcase!B2:I144,8, FALSE))</f>
      </c>
      <c r="T1930">
        <f>VLOOKUP(G1930,Sku_Consolidated!A2:R957,18,FALSE)</f>
      </c>
      <c r="U1930">
        <v>7766</v>
      </c>
      <c r="V1930">
        <f>IF(VLOOKUP(G1930,Sku_Consolidated!A2:S957,19,FALSE)="SHOWCASE", VLOOKUP(E1930,Store_Showcase!B2:L144,11, FALSE), IF(VLOOKUP(G1930,Sku_Consolidated!A2:S957,19,FALSE)="VAM",VLOOKUP(E1930,Store_VAM!B2:L273,11, FALSE),VLOOKUP(E1930,Store_SRP!B2:L110,11, FALSE)))</f>
      </c>
      <c r="W1930">
        <f>VLOOKUP(G1930,Sku_Consolidated!A2:W957,11,FALSE)</f>
      </c>
      <c r="X1930">
        <f>VLOOKUP(G1930,Sku_Consolidated!A2:H957,8,FALSE)</f>
      </c>
      <c r="Y1930">
        <f>VLOOKUP(G1930,Sku_Consolidated!A2:I957,9,FALSE)</f>
      </c>
      <c r="Z1930" t="s">
        <v>38</v>
      </c>
      <c r="AA1930">
        <f>VLOOKUP(G1930,Sku_Consolidated!A2:E957,5,FALSE)</f>
      </c>
      <c r="AB1930">
        <f>IF(VLOOKUP(G1930,Sku_Consolidated!A2:S957,19,FALSE)="SHOWCASE", VLOOKUP(E1930,Store_Showcase!B2:N144,13, FALSE), IF(VLOOKUP(G1930,Sku_Consolidated!A2:S957,19,FALSE)="VAM",VLOOKUP(E1930,Store_VAM!B2:N273,13, FALSE),VLOOKUP(E1930,Store_SRP!B2:N110,13, FALSE)))</f>
      </c>
      <c r="AC1930">
        <f>IF(IFERROR(AB1930,TRUE)=TRUE, "-","OK")</f>
      </c>
      <c r="AD1930" s="8" t="s">
        <v>39</v>
      </c>
      <c r="AE1930" s="8" t="s">
        <v>39</v>
      </c>
      <c r="AF1930">
        <f>IF(IFERROR(VLOOKUP(E1930,Store_Showcase!B2:H144,{5}, FALSE), TRUE)=TRUE, IF(IFERROR(VLOOKUP(E1930,Store_SRP!B2:H110,{5}, FALSE), TRUE)=TRUE,VLOOKUP(E1930,Store_VAM!B2:H273,{5}, FALSE),VLOOKUP(E1930,Store_SRP!B2:H110,{5}, FALSE)), VLOOKUP(E1930,Store_Showcase!B2:H144,{5}, FALSE))</f>
      </c>
      <c r="AG1930">
        <f>IF(IFERROR(VLOOKUP(E1930,Store_Showcase!B2:H144,{6}, FALSE), TRUE)=TRUE, IF(IFERROR(VLOOKUP(E1930,Store_SRP!B2:H110,{6}, FALSE), TRUE)=TRUE,VLOOKUP(E1930,Store_VAM!B2:H273,{6}, FALSE),VLOOKUP(E1930,Store_SRP!B2:H110,{6}, FALSE)), VLOOKUP(E1930,Store_Showcase!B2:H144,{6}, FALSE))</f>
      </c>
      <c r="AH1930">
        <f>VLOOKUP(G1930,Sku_Consolidated!A2:R957,18,FALSE)</f>
      </c>
      <c r="AI1930">
        <f>VLOOKUP(G1930,Sku_Consolidated!A2:S957,19,FALSE)</f>
      </c>
      <c r="AJ1930">
        <f>VLOOKUP(G1930,Sku_Consolidated!A2:T957,20,FALSE)</f>
      </c>
    </row>
    <row r="1931" spans="1:36" x14ac:dyDescent="0.25">
      <c r="A1931">
        <v>2024</v>
      </c>
      <c r="B1931" t="s">
        <v>31</v>
      </c>
      <c r="C1931" t="s">
        <v>32</v>
      </c>
      <c r="D1931" t="s">
        <v>33</v>
      </c>
      <c r="E1931">
        <v>605</v>
      </c>
      <c r="F1931">
        <f>IF(IFERROR(VLOOKUP(E1931,Store_Showcase!B2:H144,{2}, FALSE), TRUE)=TRUE, IF(IFERROR(VLOOKUP(E1931,Store_SRP!B2:H110,{2}, FALSE), TRUE)=TRUE,VLOOKUP(E1931,Store_VAM!B2:H273,{2}, FALSE),VLOOKUP(E1931,Store_SRP!B2:H110,{2}, FALSE)), VLOOKUP(E1931,Store_Showcase!B2:H144,{2}, FALSE))</f>
      </c>
      <c r="G1931">
        <v>671781</v>
      </c>
      <c r="H1931" t="s">
        <v>1676</v>
      </c>
      <c r="I1931" s="8" t="s">
        <v>39</v>
      </c>
      <c r="J1931" t="s">
        <v>493</v>
      </c>
      <c r="K1931" s="8">
        <f>IF(J1931="PCK", I1931, 0)</f>
      </c>
      <c r="L1931" s="8">
        <f>IF(J1931="KLS", I1931, IF(J1931="PCK", I1931*VLOOKUP(G1931,Sku_Consolidated!A2:U957,21, FALSE),I1931*VLOOKUP(G1931,Sku_Consolidated!A2:U957,21, FALSE)))</f>
      </c>
      <c r="M1931" s="8">
        <f>IF(J1931="PCS", I1931, 0)</f>
      </c>
      <c r="N1931" s="8" t="s">
        <v>39</v>
      </c>
      <c r="O1931" s="8">
        <f>N1931 * VLOOKUP(E1931&amp;VLOOKUP(G1931,Sku_Consolidated!A2:Q957,17,FALSE),Sku_CommRate!A2:E1002, 5, FALSE)</f>
      </c>
      <c r="P1931" s="8">
        <f>N1931 - O1931</f>
      </c>
      <c r="Q1931">
        <f>VLOOKUP(G1931,Sku_Consolidated!A2:G957,7, FALSE)</f>
      </c>
      <c r="R1931">
        <f>IF(IFERROR(VLOOKUP(E1931,Store_Showcase!B2:H144,7, FALSE), TRUE)=TRUE, IF(IFERROR(VLOOKUP(E1931,Store_SRP!B2:H110,7, FALSE), TRUE)=TRUE,VLOOKUP(E1931,Store_VAM!B2:H273,7, FALSE),VLOOKUP(E1931,Store_SRP!B2:H110,7, FALSE)), VLOOKUP(E1931,Store_Showcase!B2:H144,7, FALSE))</f>
      </c>
      <c r="S1931">
        <f>IF(IFERROR(VLOOKUP(E1931,Store_Showcase!B2:I144,8, FALSE), TRUE)=TRUE, IF(IFERROR(VLOOKUP(E1931,Store_SRP!B2:I110,8, FALSE), TRUE)=TRUE,VLOOKUP(E1931,Store_VAM!B2:I273,8, FALSE),VLOOKUP(E1931,Store_SRP!B2:I110,8, FALSE)), VLOOKUP(E1931,Store_Showcase!B2:I144,8, FALSE))</f>
      </c>
      <c r="T1931">
        <f>VLOOKUP(G1931,Sku_Consolidated!A2:R957,18,FALSE)</f>
      </c>
      <c r="U1931">
        <v>2100006717815</v>
      </c>
      <c r="V1931">
        <f>IF(VLOOKUP(G1931,Sku_Consolidated!A2:S957,19,FALSE)="SHOWCASE", VLOOKUP(E1931,Store_Showcase!B2:L144,11, FALSE), IF(VLOOKUP(G1931,Sku_Consolidated!A2:S957,19,FALSE)="VAM",VLOOKUP(E1931,Store_VAM!B2:L273,11, FALSE),VLOOKUP(E1931,Store_SRP!B2:L110,11, FALSE)))</f>
      </c>
      <c r="W1931">
        <f>VLOOKUP(G1931,Sku_Consolidated!A2:W957,11,FALSE)</f>
      </c>
      <c r="X1931">
        <f>VLOOKUP(G1931,Sku_Consolidated!A2:H957,8,FALSE)</f>
      </c>
      <c r="Y1931">
        <f>VLOOKUP(G1931,Sku_Consolidated!A2:I957,9,FALSE)</f>
      </c>
      <c r="Z1931" t="s">
        <v>38</v>
      </c>
      <c r="AA1931">
        <f>VLOOKUP(G1931,Sku_Consolidated!A2:E957,5,FALSE)</f>
      </c>
      <c r="AB1931">
        <f>IF(VLOOKUP(G1931,Sku_Consolidated!A2:S957,19,FALSE)="SHOWCASE", VLOOKUP(E1931,Store_Showcase!B2:N144,13, FALSE), IF(VLOOKUP(G1931,Sku_Consolidated!A2:S957,19,FALSE)="VAM",VLOOKUP(E1931,Store_VAM!B2:N273,13, FALSE),VLOOKUP(E1931,Store_SRP!B2:N110,13, FALSE)))</f>
      </c>
      <c r="AC1931">
        <f>IF(IFERROR(AB1931,TRUE)=TRUE, "-","OK")</f>
      </c>
      <c r="AD1931" s="8" t="s">
        <v>39</v>
      </c>
      <c r="AE1931" s="8" t="s">
        <v>39</v>
      </c>
      <c r="AF1931">
        <f>IF(IFERROR(VLOOKUP(E1931,Store_Showcase!B2:H144,{5}, FALSE), TRUE)=TRUE, IF(IFERROR(VLOOKUP(E1931,Store_SRP!B2:H110,{5}, FALSE), TRUE)=TRUE,VLOOKUP(E1931,Store_VAM!B2:H273,{5}, FALSE),VLOOKUP(E1931,Store_SRP!B2:H110,{5}, FALSE)), VLOOKUP(E1931,Store_Showcase!B2:H144,{5}, FALSE))</f>
      </c>
      <c r="AG1931">
        <f>IF(IFERROR(VLOOKUP(E1931,Store_Showcase!B2:H144,{6}, FALSE), TRUE)=TRUE, IF(IFERROR(VLOOKUP(E1931,Store_SRP!B2:H110,{6}, FALSE), TRUE)=TRUE,VLOOKUP(E1931,Store_VAM!B2:H273,{6}, FALSE),VLOOKUP(E1931,Store_SRP!B2:H110,{6}, FALSE)), VLOOKUP(E1931,Store_Showcase!B2:H144,{6}, FALSE))</f>
      </c>
      <c r="AH1931">
        <f>VLOOKUP(G1931,Sku_Consolidated!A2:R957,18,FALSE)</f>
      </c>
      <c r="AI1931">
        <f>VLOOKUP(G1931,Sku_Consolidated!A2:S957,19,FALSE)</f>
      </c>
      <c r="AJ1931">
        <f>VLOOKUP(G1931,Sku_Consolidated!A2:T957,20,FALSE)</f>
      </c>
    </row>
    <row r="1932" spans="1:36" x14ac:dyDescent="0.25">
      <c r="A1932">
        <v>2024</v>
      </c>
      <c r="B1932" t="s">
        <v>31</v>
      </c>
      <c r="C1932" t="s">
        <v>32</v>
      </c>
      <c r="D1932" t="s">
        <v>33</v>
      </c>
      <c r="E1932">
        <v>813</v>
      </c>
      <c r="F1932">
        <f>IF(IFERROR(VLOOKUP(E1932,Store_Showcase!B2:H144,{2}, FALSE), TRUE)=TRUE, IF(IFERROR(VLOOKUP(E1932,Store_SRP!B2:H110,{2}, FALSE), TRUE)=TRUE,VLOOKUP(E1932,Store_VAM!B2:H273,{2}, FALSE),VLOOKUP(E1932,Store_SRP!B2:H110,{2}, FALSE)), VLOOKUP(E1932,Store_Showcase!B2:H144,{2}, FALSE))</f>
      </c>
      <c r="G1932">
        <v>656324</v>
      </c>
      <c r="H1932" t="s">
        <v>748</v>
      </c>
      <c r="I1932" s="8" t="s">
        <v>39</v>
      </c>
      <c r="J1932" t="s">
        <v>36</v>
      </c>
      <c r="K1932" s="8">
        <f>IF(J1932="PCK", I1932, 0)</f>
      </c>
      <c r="L1932" s="8">
        <f>IF(J1932="KLS", I1932, IF(J1932="PCK", I1932*VLOOKUP(G1932,Sku_Consolidated!A2:U957,21, FALSE),I1932*VLOOKUP(G1932,Sku_Consolidated!A2:U957,21, FALSE)))</f>
      </c>
      <c r="M1932" s="8">
        <f>IF(J1932="PCS", I1932, 0)</f>
      </c>
      <c r="N1932" s="8" t="s">
        <v>39</v>
      </c>
      <c r="O1932" s="8">
        <f>N1932 * VLOOKUP(E1932&amp;VLOOKUP(G1932,Sku_Consolidated!A2:Q957,17,FALSE),Sku_CommRate!A2:E1002, 5, FALSE)</f>
      </c>
      <c r="P1932" s="8">
        <f>N1932 - O1932</f>
      </c>
      <c r="Q1932">
        <f>VLOOKUP(G1932,Sku_Consolidated!A2:G957,7, FALSE)</f>
      </c>
      <c r="R1932">
        <f>IF(IFERROR(VLOOKUP(E1932,Store_Showcase!B2:H144,7, FALSE), TRUE)=TRUE, IF(IFERROR(VLOOKUP(E1932,Store_SRP!B2:H110,7, FALSE), TRUE)=TRUE,VLOOKUP(E1932,Store_VAM!B2:H273,7, FALSE),VLOOKUP(E1932,Store_SRP!B2:H110,7, FALSE)), VLOOKUP(E1932,Store_Showcase!B2:H144,7, FALSE))</f>
      </c>
      <c r="S1932">
        <f>IF(IFERROR(VLOOKUP(E1932,Store_Showcase!B2:I144,8, FALSE), TRUE)=TRUE, IF(IFERROR(VLOOKUP(E1932,Store_SRP!B2:I110,8, FALSE), TRUE)=TRUE,VLOOKUP(E1932,Store_VAM!B2:I273,8, FALSE),VLOOKUP(E1932,Store_SRP!B2:I110,8, FALSE)), VLOOKUP(E1932,Store_Showcase!B2:I144,8, FALSE))</f>
      </c>
      <c r="T1932">
        <f>VLOOKUP(G1932,Sku_Consolidated!A2:R957,18,FALSE)</f>
      </c>
      <c r="U1932">
        <v>6777</v>
      </c>
      <c r="V1932">
        <f>IF(VLOOKUP(G1932,Sku_Consolidated!A2:S957,19,FALSE)="SHOWCASE", VLOOKUP(E1932,Store_Showcase!B2:L144,11, FALSE), IF(VLOOKUP(G1932,Sku_Consolidated!A2:S957,19,FALSE)="VAM",VLOOKUP(E1932,Store_VAM!B2:L273,11, FALSE),VLOOKUP(E1932,Store_SRP!B2:L110,11, FALSE)))</f>
      </c>
      <c r="W1932">
        <f>VLOOKUP(G1932,Sku_Consolidated!A2:W957,11,FALSE)</f>
      </c>
      <c r="X1932">
        <f>VLOOKUP(G1932,Sku_Consolidated!A2:H957,8,FALSE)</f>
      </c>
      <c r="Y1932">
        <f>VLOOKUP(G1932,Sku_Consolidated!A2:I957,9,FALSE)</f>
      </c>
      <c r="Z1932" t="s">
        <v>38</v>
      </c>
      <c r="AA1932">
        <f>VLOOKUP(G1932,Sku_Consolidated!A2:E957,5,FALSE)</f>
      </c>
      <c r="AB1932">
        <f>IF(VLOOKUP(G1932,Sku_Consolidated!A2:S957,19,FALSE)="SHOWCASE", VLOOKUP(E1932,Store_Showcase!B2:N144,13, FALSE), IF(VLOOKUP(G1932,Sku_Consolidated!A2:S957,19,FALSE)="VAM",VLOOKUP(E1932,Store_VAM!B2:N273,13, FALSE),VLOOKUP(E1932,Store_SRP!B2:N110,13, FALSE)))</f>
      </c>
      <c r="AC1932">
        <f>IF(IFERROR(AB1932,TRUE)=TRUE, "-","OK")</f>
      </c>
      <c r="AD1932" s="8" t="s">
        <v>39</v>
      </c>
      <c r="AE1932" s="8" t="s">
        <v>39</v>
      </c>
      <c r="AF1932">
        <f>IF(IFERROR(VLOOKUP(E1932,Store_Showcase!B2:H144,{5}, FALSE), TRUE)=TRUE, IF(IFERROR(VLOOKUP(E1932,Store_SRP!B2:H110,{5}, FALSE), TRUE)=TRUE,VLOOKUP(E1932,Store_VAM!B2:H273,{5}, FALSE),VLOOKUP(E1932,Store_SRP!B2:H110,{5}, FALSE)), VLOOKUP(E1932,Store_Showcase!B2:H144,{5}, FALSE))</f>
      </c>
      <c r="AG1932">
        <f>IF(IFERROR(VLOOKUP(E1932,Store_Showcase!B2:H144,{6}, FALSE), TRUE)=TRUE, IF(IFERROR(VLOOKUP(E1932,Store_SRP!B2:H110,{6}, FALSE), TRUE)=TRUE,VLOOKUP(E1932,Store_VAM!B2:H273,{6}, FALSE),VLOOKUP(E1932,Store_SRP!B2:H110,{6}, FALSE)), VLOOKUP(E1932,Store_Showcase!B2:H144,{6}, FALSE))</f>
      </c>
      <c r="AH1932">
        <f>VLOOKUP(G1932,Sku_Consolidated!A2:R957,18,FALSE)</f>
      </c>
      <c r="AI1932">
        <f>VLOOKUP(G1932,Sku_Consolidated!A2:S957,19,FALSE)</f>
      </c>
      <c r="AJ1932">
        <f>VLOOKUP(G1932,Sku_Consolidated!A2:T957,20,FALSE)</f>
      </c>
    </row>
    <row r="1933" spans="1:36" x14ac:dyDescent="0.25">
      <c r="A1933">
        <v>2024</v>
      </c>
      <c r="B1933" t="s">
        <v>31</v>
      </c>
      <c r="C1933" t="s">
        <v>32</v>
      </c>
      <c r="D1933" t="s">
        <v>33</v>
      </c>
      <c r="E1933">
        <v>717</v>
      </c>
      <c r="F1933">
        <f>IF(IFERROR(VLOOKUP(E1933,Store_Showcase!B2:H144,{2}, FALSE), TRUE)=TRUE, IF(IFERROR(VLOOKUP(E1933,Store_SRP!B2:H110,{2}, FALSE), TRUE)=TRUE,VLOOKUP(E1933,Store_VAM!B2:H273,{2}, FALSE),VLOOKUP(E1933,Store_SRP!B2:H110,{2}, FALSE)), VLOOKUP(E1933,Store_Showcase!B2:H144,{2}, FALSE))</f>
      </c>
      <c r="G1933">
        <v>693086</v>
      </c>
      <c r="H1933" t="s">
        <v>1499</v>
      </c>
      <c r="I1933" s="8" t="s">
        <v>39</v>
      </c>
      <c r="J1933" t="s">
        <v>36</v>
      </c>
      <c r="K1933" s="8">
        <f>IF(J1933="PCK", I1933, 0)</f>
      </c>
      <c r="L1933" s="8">
        <f>IF(J1933="KLS", I1933, IF(J1933="PCK", I1933*VLOOKUP(G1933,Sku_Consolidated!A2:U957,21, FALSE),I1933*VLOOKUP(G1933,Sku_Consolidated!A2:U957,21, FALSE)))</f>
      </c>
      <c r="M1933" s="8">
        <f>IF(J1933="PCS", I1933, 0)</f>
      </c>
      <c r="N1933" s="8" t="s">
        <v>39</v>
      </c>
      <c r="O1933" s="8">
        <f>N1933 * VLOOKUP(E1933&amp;VLOOKUP(G1933,Sku_Consolidated!A2:Q957,17,FALSE),Sku_CommRate!A2:E1002, 5, FALSE)</f>
      </c>
      <c r="P1933" s="8">
        <f>N1933 - O1933</f>
      </c>
      <c r="Q1933">
        <f>VLOOKUP(G1933,Sku_Consolidated!A2:G957,7, FALSE)</f>
      </c>
      <c r="R1933">
        <f>IF(IFERROR(VLOOKUP(E1933,Store_Showcase!B2:H144,7, FALSE), TRUE)=TRUE, IF(IFERROR(VLOOKUP(E1933,Store_SRP!B2:H110,7, FALSE), TRUE)=TRUE,VLOOKUP(E1933,Store_VAM!B2:H273,7, FALSE),VLOOKUP(E1933,Store_SRP!B2:H110,7, FALSE)), VLOOKUP(E1933,Store_Showcase!B2:H144,7, FALSE))</f>
      </c>
      <c r="S1933">
        <f>IF(IFERROR(VLOOKUP(E1933,Store_Showcase!B2:I144,8, FALSE), TRUE)=TRUE, IF(IFERROR(VLOOKUP(E1933,Store_SRP!B2:I110,8, FALSE), TRUE)=TRUE,VLOOKUP(E1933,Store_VAM!B2:I273,8, FALSE),VLOOKUP(E1933,Store_SRP!B2:I110,8, FALSE)), VLOOKUP(E1933,Store_Showcase!B2:I144,8, FALSE))</f>
      </c>
      <c r="T1933">
        <f>VLOOKUP(G1933,Sku_Consolidated!A2:R957,18,FALSE)</f>
      </c>
      <c r="U1933">
        <v>13688</v>
      </c>
      <c r="V1933">
        <f>IF(VLOOKUP(G1933,Sku_Consolidated!A2:S957,19,FALSE)="SHOWCASE", VLOOKUP(E1933,Store_Showcase!B2:L144,11, FALSE), IF(VLOOKUP(G1933,Sku_Consolidated!A2:S957,19,FALSE)="VAM",VLOOKUP(E1933,Store_VAM!B2:L273,11, FALSE),VLOOKUP(E1933,Store_SRP!B2:L110,11, FALSE)))</f>
      </c>
      <c r="W1933">
        <f>VLOOKUP(G1933,Sku_Consolidated!A2:W957,11,FALSE)</f>
      </c>
      <c r="X1933">
        <f>VLOOKUP(G1933,Sku_Consolidated!A2:H957,8,FALSE)</f>
      </c>
      <c r="Y1933">
        <f>VLOOKUP(G1933,Sku_Consolidated!A2:I957,9,FALSE)</f>
      </c>
      <c r="Z1933" t="s">
        <v>38</v>
      </c>
      <c r="AA1933">
        <f>VLOOKUP(G1933,Sku_Consolidated!A2:E957,5,FALSE)</f>
      </c>
      <c r="AB1933">
        <f>IF(VLOOKUP(G1933,Sku_Consolidated!A2:S957,19,FALSE)="SHOWCASE", VLOOKUP(E1933,Store_Showcase!B2:N144,13, FALSE), IF(VLOOKUP(G1933,Sku_Consolidated!A2:S957,19,FALSE)="VAM",VLOOKUP(E1933,Store_VAM!B2:N273,13, FALSE),VLOOKUP(E1933,Store_SRP!B2:N110,13, FALSE)))</f>
      </c>
      <c r="AC1933">
        <f>IF(IFERROR(AB1933,TRUE)=TRUE, "-","OK")</f>
      </c>
      <c r="AD1933" s="8" t="s">
        <v>39</v>
      </c>
      <c r="AE1933" s="8" t="s">
        <v>39</v>
      </c>
      <c r="AF1933">
        <f>IF(IFERROR(VLOOKUP(E1933,Store_Showcase!B2:H144,{5}, FALSE), TRUE)=TRUE, IF(IFERROR(VLOOKUP(E1933,Store_SRP!B2:H110,{5}, FALSE), TRUE)=TRUE,VLOOKUP(E1933,Store_VAM!B2:H273,{5}, FALSE),VLOOKUP(E1933,Store_SRP!B2:H110,{5}, FALSE)), VLOOKUP(E1933,Store_Showcase!B2:H144,{5}, FALSE))</f>
      </c>
      <c r="AG1933">
        <f>IF(IFERROR(VLOOKUP(E1933,Store_Showcase!B2:H144,{6}, FALSE), TRUE)=TRUE, IF(IFERROR(VLOOKUP(E1933,Store_SRP!B2:H110,{6}, FALSE), TRUE)=TRUE,VLOOKUP(E1933,Store_VAM!B2:H273,{6}, FALSE),VLOOKUP(E1933,Store_SRP!B2:H110,{6}, FALSE)), VLOOKUP(E1933,Store_Showcase!B2:H144,{6}, FALSE))</f>
      </c>
      <c r="AH1933">
        <f>VLOOKUP(G1933,Sku_Consolidated!A2:R957,18,FALSE)</f>
      </c>
      <c r="AI1933">
        <f>VLOOKUP(G1933,Sku_Consolidated!A2:S957,19,FALSE)</f>
      </c>
      <c r="AJ1933">
        <f>VLOOKUP(G1933,Sku_Consolidated!A2:T957,20,FALSE)</f>
      </c>
    </row>
    <row r="1934" spans="1:36" x14ac:dyDescent="0.25">
      <c r="A1934">
        <v>2024</v>
      </c>
      <c r="B1934" t="s">
        <v>31</v>
      </c>
      <c r="C1934" t="s">
        <v>32</v>
      </c>
      <c r="D1934" t="s">
        <v>33</v>
      </c>
      <c r="E1934">
        <v>210</v>
      </c>
      <c r="F1934">
        <f>IF(IFERROR(VLOOKUP(E1934,Store_Showcase!B2:H144,{2}, FALSE), TRUE)=TRUE, IF(IFERROR(VLOOKUP(E1934,Store_SRP!B2:H110,{2}, FALSE), TRUE)=TRUE,VLOOKUP(E1934,Store_VAM!B2:H273,{2}, FALSE),VLOOKUP(E1934,Store_SRP!B2:H110,{2}, FALSE)), VLOOKUP(E1934,Store_Showcase!B2:H144,{2}, FALSE))</f>
      </c>
      <c r="G1934">
        <v>657358</v>
      </c>
      <c r="H1934" t="s">
        <v>3328</v>
      </c>
      <c r="I1934" s="8" t="s">
        <v>39</v>
      </c>
      <c r="J1934" t="s">
        <v>12</v>
      </c>
      <c r="K1934" s="8">
        <f>IF(J1934="PCK", I1934, 0)</f>
      </c>
      <c r="L1934" s="8">
        <f>IF(J1934="KLS", I1934, IF(J1934="PCK", I1934*VLOOKUP(G1934,Sku_Consolidated!A2:U957,21, FALSE),I1934*VLOOKUP(G1934,Sku_Consolidated!A2:U957,21, FALSE)))</f>
      </c>
      <c r="M1934" s="8">
        <f>IF(J1934="PCS", I1934, 0)</f>
      </c>
      <c r="N1934" s="8" t="s">
        <v>39</v>
      </c>
      <c r="O1934" s="8">
        <f>N1934 * VLOOKUP(E1934&amp;VLOOKUP(G1934,Sku_Consolidated!A2:Q957,17,FALSE),Sku_CommRate!A2:E1002, 5, FALSE)</f>
      </c>
      <c r="P1934" s="8">
        <f>N1934 - O1934</f>
      </c>
      <c r="Q1934">
        <f>VLOOKUP(G1934,Sku_Consolidated!A2:G957,7, FALSE)</f>
      </c>
      <c r="R1934">
        <f>IF(IFERROR(VLOOKUP(E1934,Store_Showcase!B2:H144,7, FALSE), TRUE)=TRUE, IF(IFERROR(VLOOKUP(E1934,Store_SRP!B2:H110,7, FALSE), TRUE)=TRUE,VLOOKUP(E1934,Store_VAM!B2:H273,7, FALSE),VLOOKUP(E1934,Store_SRP!B2:H110,7, FALSE)), VLOOKUP(E1934,Store_Showcase!B2:H144,7, FALSE))</f>
      </c>
      <c r="S1934">
        <f>IF(IFERROR(VLOOKUP(E1934,Store_Showcase!B2:I144,8, FALSE), TRUE)=TRUE, IF(IFERROR(VLOOKUP(E1934,Store_SRP!B2:I110,8, FALSE), TRUE)=TRUE,VLOOKUP(E1934,Store_VAM!B2:I273,8, FALSE),VLOOKUP(E1934,Store_SRP!B2:I110,8, FALSE)), VLOOKUP(E1934,Store_Showcase!B2:I144,8, FALSE))</f>
      </c>
      <c r="T1934">
        <f>VLOOKUP(G1934,Sku_Consolidated!A2:R957,18,FALSE)</f>
      </c>
      <c r="U1934">
        <v>4806532531595</v>
      </c>
      <c r="V1934">
        <f>IF(VLOOKUP(G1934,Sku_Consolidated!A2:S957,19,FALSE)="SHOWCASE", VLOOKUP(E1934,Store_Showcase!B2:L144,11, FALSE), IF(VLOOKUP(G1934,Sku_Consolidated!A2:S957,19,FALSE)="VAM",VLOOKUP(E1934,Store_VAM!B2:L273,11, FALSE),VLOOKUP(E1934,Store_SRP!B2:L110,11, FALSE)))</f>
      </c>
      <c r="W1934">
        <f>VLOOKUP(G1934,Sku_Consolidated!A2:W957,11,FALSE)</f>
      </c>
      <c r="X1934">
        <f>VLOOKUP(G1934,Sku_Consolidated!A2:H957,8,FALSE)</f>
      </c>
      <c r="Y1934">
        <f>VLOOKUP(G1934,Sku_Consolidated!A2:I957,9,FALSE)</f>
      </c>
      <c r="Z1934" t="s">
        <v>38</v>
      </c>
      <c r="AA1934">
        <f>VLOOKUP(G1934,Sku_Consolidated!A2:E957,5,FALSE)</f>
      </c>
      <c r="AB1934">
        <f>IF(VLOOKUP(G1934,Sku_Consolidated!A2:S957,19,FALSE)="SHOWCASE", VLOOKUP(E1934,Store_Showcase!B2:N144,13, FALSE), IF(VLOOKUP(G1934,Sku_Consolidated!A2:S957,19,FALSE)="VAM",VLOOKUP(E1934,Store_VAM!B2:N273,13, FALSE),VLOOKUP(E1934,Store_SRP!B2:N110,13, FALSE)))</f>
      </c>
      <c r="AC1934">
        <f>IF(IFERROR(AB1934,TRUE)=TRUE, "-","OK")</f>
      </c>
      <c r="AD1934" s="8" t="s">
        <v>39</v>
      </c>
      <c r="AE1934" s="8" t="s">
        <v>39</v>
      </c>
      <c r="AF1934">
        <f>IF(IFERROR(VLOOKUP(E1934,Store_Showcase!B2:H144,{5}, FALSE), TRUE)=TRUE, IF(IFERROR(VLOOKUP(E1934,Store_SRP!B2:H110,{5}, FALSE), TRUE)=TRUE,VLOOKUP(E1934,Store_VAM!B2:H273,{5}, FALSE),VLOOKUP(E1934,Store_SRP!B2:H110,{5}, FALSE)), VLOOKUP(E1934,Store_Showcase!B2:H144,{5}, FALSE))</f>
      </c>
      <c r="AG1934">
        <f>IF(IFERROR(VLOOKUP(E1934,Store_Showcase!B2:H144,{6}, FALSE), TRUE)=TRUE, IF(IFERROR(VLOOKUP(E1934,Store_SRP!B2:H110,{6}, FALSE), TRUE)=TRUE,VLOOKUP(E1934,Store_VAM!B2:H273,{6}, FALSE),VLOOKUP(E1934,Store_SRP!B2:H110,{6}, FALSE)), VLOOKUP(E1934,Store_Showcase!B2:H144,{6}, FALSE))</f>
      </c>
      <c r="AH1934">
        <f>VLOOKUP(G1934,Sku_Consolidated!A2:R957,18,FALSE)</f>
      </c>
      <c r="AI1934">
        <f>VLOOKUP(G1934,Sku_Consolidated!A2:S957,19,FALSE)</f>
      </c>
      <c r="AJ1934">
        <f>VLOOKUP(G1934,Sku_Consolidated!A2:T957,20,FALSE)</f>
      </c>
    </row>
    <row r="1935" spans="1:36" x14ac:dyDescent="0.25">
      <c r="A1935">
        <v>2024</v>
      </c>
      <c r="B1935" t="s">
        <v>31</v>
      </c>
      <c r="C1935" t="s">
        <v>32</v>
      </c>
      <c r="D1935" t="s">
        <v>33</v>
      </c>
      <c r="E1935">
        <v>741</v>
      </c>
      <c r="F1935">
        <f>IF(IFERROR(VLOOKUP(E1935,Store_Showcase!B2:H144,{2}, FALSE), TRUE)=TRUE, IF(IFERROR(VLOOKUP(E1935,Store_SRP!B2:H110,{2}, FALSE), TRUE)=TRUE,VLOOKUP(E1935,Store_VAM!B2:H273,{2}, FALSE),VLOOKUP(E1935,Store_SRP!B2:H110,{2}, FALSE)), VLOOKUP(E1935,Store_Showcase!B2:H144,{2}, FALSE))</f>
      </c>
      <c r="G1935">
        <v>657358</v>
      </c>
      <c r="H1935" t="s">
        <v>3328</v>
      </c>
      <c r="I1935" s="8" t="s">
        <v>39</v>
      </c>
      <c r="J1935" t="s">
        <v>12</v>
      </c>
      <c r="K1935" s="8">
        <f>IF(J1935="PCK", I1935, 0)</f>
      </c>
      <c r="L1935" s="8">
        <f>IF(J1935="KLS", I1935, IF(J1935="PCK", I1935*VLOOKUP(G1935,Sku_Consolidated!A2:U957,21, FALSE),I1935*VLOOKUP(G1935,Sku_Consolidated!A2:U957,21, FALSE)))</f>
      </c>
      <c r="M1935" s="8">
        <f>IF(J1935="PCS", I1935, 0)</f>
      </c>
      <c r="N1935" s="8" t="s">
        <v>39</v>
      </c>
      <c r="O1935" s="8">
        <f>N1935 * VLOOKUP(E1935&amp;VLOOKUP(G1935,Sku_Consolidated!A2:Q957,17,FALSE),Sku_CommRate!A2:E1002, 5, FALSE)</f>
      </c>
      <c r="P1935" s="8">
        <f>N1935 - O1935</f>
      </c>
      <c r="Q1935">
        <f>VLOOKUP(G1935,Sku_Consolidated!A2:G957,7, FALSE)</f>
      </c>
      <c r="R1935">
        <f>IF(IFERROR(VLOOKUP(E1935,Store_Showcase!B2:H144,7, FALSE), TRUE)=TRUE, IF(IFERROR(VLOOKUP(E1935,Store_SRP!B2:H110,7, FALSE), TRUE)=TRUE,VLOOKUP(E1935,Store_VAM!B2:H273,7, FALSE),VLOOKUP(E1935,Store_SRP!B2:H110,7, FALSE)), VLOOKUP(E1935,Store_Showcase!B2:H144,7, FALSE))</f>
      </c>
      <c r="S1935">
        <f>IF(IFERROR(VLOOKUP(E1935,Store_Showcase!B2:I144,8, FALSE), TRUE)=TRUE, IF(IFERROR(VLOOKUP(E1935,Store_SRP!B2:I110,8, FALSE), TRUE)=TRUE,VLOOKUP(E1935,Store_VAM!B2:I273,8, FALSE),VLOOKUP(E1935,Store_SRP!B2:I110,8, FALSE)), VLOOKUP(E1935,Store_Showcase!B2:I144,8, FALSE))</f>
      </c>
      <c r="T1935">
        <f>VLOOKUP(G1935,Sku_Consolidated!A2:R957,18,FALSE)</f>
      </c>
      <c r="U1935">
        <v>4806532531595</v>
      </c>
      <c r="V1935">
        <f>IF(VLOOKUP(G1935,Sku_Consolidated!A2:S957,19,FALSE)="SHOWCASE", VLOOKUP(E1935,Store_Showcase!B2:L144,11, FALSE), IF(VLOOKUP(G1935,Sku_Consolidated!A2:S957,19,FALSE)="VAM",VLOOKUP(E1935,Store_VAM!B2:L273,11, FALSE),VLOOKUP(E1935,Store_SRP!B2:L110,11, FALSE)))</f>
      </c>
      <c r="W1935">
        <f>VLOOKUP(G1935,Sku_Consolidated!A2:W957,11,FALSE)</f>
      </c>
      <c r="X1935">
        <f>VLOOKUP(G1935,Sku_Consolidated!A2:H957,8,FALSE)</f>
      </c>
      <c r="Y1935">
        <f>VLOOKUP(G1935,Sku_Consolidated!A2:I957,9,FALSE)</f>
      </c>
      <c r="Z1935" t="s">
        <v>38</v>
      </c>
      <c r="AA1935">
        <f>VLOOKUP(G1935,Sku_Consolidated!A2:E957,5,FALSE)</f>
      </c>
      <c r="AB1935">
        <f>IF(VLOOKUP(G1935,Sku_Consolidated!A2:S957,19,FALSE)="SHOWCASE", VLOOKUP(E1935,Store_Showcase!B2:N144,13, FALSE), IF(VLOOKUP(G1935,Sku_Consolidated!A2:S957,19,FALSE)="VAM",VLOOKUP(E1935,Store_VAM!B2:N273,13, FALSE),VLOOKUP(E1935,Store_SRP!B2:N110,13, FALSE)))</f>
      </c>
      <c r="AC1935">
        <f>IF(IFERROR(AB1935,TRUE)=TRUE, "-","OK")</f>
      </c>
      <c r="AD1935" s="8" t="s">
        <v>39</v>
      </c>
      <c r="AE1935" s="8" t="s">
        <v>39</v>
      </c>
      <c r="AF1935">
        <f>IF(IFERROR(VLOOKUP(E1935,Store_Showcase!B2:H144,{5}, FALSE), TRUE)=TRUE, IF(IFERROR(VLOOKUP(E1935,Store_SRP!B2:H110,{5}, FALSE), TRUE)=TRUE,VLOOKUP(E1935,Store_VAM!B2:H273,{5}, FALSE),VLOOKUP(E1935,Store_SRP!B2:H110,{5}, FALSE)), VLOOKUP(E1935,Store_Showcase!B2:H144,{5}, FALSE))</f>
      </c>
      <c r="AG1935">
        <f>IF(IFERROR(VLOOKUP(E1935,Store_Showcase!B2:H144,{6}, FALSE), TRUE)=TRUE, IF(IFERROR(VLOOKUP(E1935,Store_SRP!B2:H110,{6}, FALSE), TRUE)=TRUE,VLOOKUP(E1935,Store_VAM!B2:H273,{6}, FALSE),VLOOKUP(E1935,Store_SRP!B2:H110,{6}, FALSE)), VLOOKUP(E1935,Store_Showcase!B2:H144,{6}, FALSE))</f>
      </c>
      <c r="AH1935">
        <f>VLOOKUP(G1935,Sku_Consolidated!A2:R957,18,FALSE)</f>
      </c>
      <c r="AI1935">
        <f>VLOOKUP(G1935,Sku_Consolidated!A2:S957,19,FALSE)</f>
      </c>
      <c r="AJ1935">
        <f>VLOOKUP(G1935,Sku_Consolidated!A2:T957,20,FALSE)</f>
      </c>
    </row>
    <row r="1936" spans="1:36" x14ac:dyDescent="0.25">
      <c r="A1936">
        <v>2024</v>
      </c>
      <c r="B1936" t="s">
        <v>31</v>
      </c>
      <c r="C1936" t="s">
        <v>32</v>
      </c>
      <c r="D1936" t="s">
        <v>33</v>
      </c>
      <c r="E1936">
        <v>221</v>
      </c>
      <c r="F1936">
        <f>IF(IFERROR(VLOOKUP(E1936,Store_Showcase!B2:H144,{2}, FALSE), TRUE)=TRUE, IF(IFERROR(VLOOKUP(E1936,Store_SRP!B2:H110,{2}, FALSE), TRUE)=TRUE,VLOOKUP(E1936,Store_VAM!B2:H273,{2}, FALSE),VLOOKUP(E1936,Store_SRP!B2:H110,{2}, FALSE)), VLOOKUP(E1936,Store_Showcase!B2:H144,{2}, FALSE))</f>
      </c>
      <c r="G1936">
        <v>655537</v>
      </c>
      <c r="H1936" t="s">
        <v>708</v>
      </c>
      <c r="I1936" s="8" t="s">
        <v>39</v>
      </c>
      <c r="J1936" t="s">
        <v>36</v>
      </c>
      <c r="K1936" s="8">
        <f>IF(J1936="PCK", I1936, 0)</f>
      </c>
      <c r="L1936" s="8">
        <f>IF(J1936="KLS", I1936, IF(J1936="PCK", I1936*VLOOKUP(G1936,Sku_Consolidated!A2:U957,21, FALSE),I1936*VLOOKUP(G1936,Sku_Consolidated!A2:U957,21, FALSE)))</f>
      </c>
      <c r="M1936" s="8">
        <f>IF(J1936="PCS", I1936, 0)</f>
      </c>
      <c r="N1936" s="8" t="s">
        <v>39</v>
      </c>
      <c r="O1936" s="8">
        <f>N1936 * VLOOKUP(E1936&amp;VLOOKUP(G1936,Sku_Consolidated!A2:Q957,17,FALSE),Sku_CommRate!A2:E1002, 5, FALSE)</f>
      </c>
      <c r="P1936" s="8">
        <f>N1936 - O1936</f>
      </c>
      <c r="Q1936">
        <f>VLOOKUP(G1936,Sku_Consolidated!A2:G957,7, FALSE)</f>
      </c>
      <c r="R1936">
        <f>IF(IFERROR(VLOOKUP(E1936,Store_Showcase!B2:H144,7, FALSE), TRUE)=TRUE, IF(IFERROR(VLOOKUP(E1936,Store_SRP!B2:H110,7, FALSE), TRUE)=TRUE,VLOOKUP(E1936,Store_VAM!B2:H273,7, FALSE),VLOOKUP(E1936,Store_SRP!B2:H110,7, FALSE)), VLOOKUP(E1936,Store_Showcase!B2:H144,7, FALSE))</f>
      </c>
      <c r="S1936">
        <f>IF(IFERROR(VLOOKUP(E1936,Store_Showcase!B2:I144,8, FALSE), TRUE)=TRUE, IF(IFERROR(VLOOKUP(E1936,Store_SRP!B2:I110,8, FALSE), TRUE)=TRUE,VLOOKUP(E1936,Store_VAM!B2:I273,8, FALSE),VLOOKUP(E1936,Store_SRP!B2:I110,8, FALSE)), VLOOKUP(E1936,Store_Showcase!B2:I144,8, FALSE))</f>
      </c>
      <c r="T1936">
        <f>VLOOKUP(G1936,Sku_Consolidated!A2:R957,18,FALSE)</f>
      </c>
      <c r="U1936">
        <v>6358</v>
      </c>
      <c r="V1936">
        <f>IF(VLOOKUP(G1936,Sku_Consolidated!A2:S957,19,FALSE)="SHOWCASE", VLOOKUP(E1936,Store_Showcase!B2:L144,11, FALSE), IF(VLOOKUP(G1936,Sku_Consolidated!A2:S957,19,FALSE)="VAM",VLOOKUP(E1936,Store_VAM!B2:L273,11, FALSE),VLOOKUP(E1936,Store_SRP!B2:L110,11, FALSE)))</f>
      </c>
      <c r="W1936">
        <f>VLOOKUP(G1936,Sku_Consolidated!A2:W957,11,FALSE)</f>
      </c>
      <c r="X1936">
        <f>VLOOKUP(G1936,Sku_Consolidated!A2:H957,8,FALSE)</f>
      </c>
      <c r="Y1936">
        <f>VLOOKUP(G1936,Sku_Consolidated!A2:I957,9,FALSE)</f>
      </c>
      <c r="Z1936" t="s">
        <v>38</v>
      </c>
      <c r="AA1936">
        <f>VLOOKUP(G1936,Sku_Consolidated!A2:E957,5,FALSE)</f>
      </c>
      <c r="AB1936">
        <f>IF(VLOOKUP(G1936,Sku_Consolidated!A2:S957,19,FALSE)="SHOWCASE", VLOOKUP(E1936,Store_Showcase!B2:N144,13, FALSE), IF(VLOOKUP(G1936,Sku_Consolidated!A2:S957,19,FALSE)="VAM",VLOOKUP(E1936,Store_VAM!B2:N273,13, FALSE),VLOOKUP(E1936,Store_SRP!B2:N110,13, FALSE)))</f>
      </c>
      <c r="AC1936">
        <f>IF(IFERROR(AB1936,TRUE)=TRUE, "-","OK")</f>
      </c>
      <c r="AD1936" s="8" t="s">
        <v>39</v>
      </c>
      <c r="AE1936" s="8" t="s">
        <v>39</v>
      </c>
      <c r="AF1936">
        <f>IF(IFERROR(VLOOKUP(E1936,Store_Showcase!B2:H144,{5}, FALSE), TRUE)=TRUE, IF(IFERROR(VLOOKUP(E1936,Store_SRP!B2:H110,{5}, FALSE), TRUE)=TRUE,VLOOKUP(E1936,Store_VAM!B2:H273,{5}, FALSE),VLOOKUP(E1936,Store_SRP!B2:H110,{5}, FALSE)), VLOOKUP(E1936,Store_Showcase!B2:H144,{5}, FALSE))</f>
      </c>
      <c r="AG1936">
        <f>IF(IFERROR(VLOOKUP(E1936,Store_Showcase!B2:H144,{6}, FALSE), TRUE)=TRUE, IF(IFERROR(VLOOKUP(E1936,Store_SRP!B2:H110,{6}, FALSE), TRUE)=TRUE,VLOOKUP(E1936,Store_VAM!B2:H273,{6}, FALSE),VLOOKUP(E1936,Store_SRP!B2:H110,{6}, FALSE)), VLOOKUP(E1936,Store_Showcase!B2:H144,{6}, FALSE))</f>
      </c>
      <c r="AH1936">
        <f>VLOOKUP(G1936,Sku_Consolidated!A2:R957,18,FALSE)</f>
      </c>
      <c r="AI1936">
        <f>VLOOKUP(G1936,Sku_Consolidated!A2:S957,19,FALSE)</f>
      </c>
      <c r="AJ1936">
        <f>VLOOKUP(G1936,Sku_Consolidated!A2:T957,20,FALSE)</f>
      </c>
    </row>
    <row r="1937" spans="1:36" x14ac:dyDescent="0.25">
      <c r="A1937">
        <v>2024</v>
      </c>
      <c r="B1937" t="s">
        <v>31</v>
      </c>
      <c r="C1937" t="s">
        <v>32</v>
      </c>
      <c r="D1937" t="s">
        <v>33</v>
      </c>
      <c r="E1937">
        <v>480</v>
      </c>
      <c r="F1937">
        <f>IF(IFERROR(VLOOKUP(E1937,Store_Showcase!B2:H144,{2}, FALSE), TRUE)=TRUE, IF(IFERROR(VLOOKUP(E1937,Store_SRP!B2:H110,{2}, FALSE), TRUE)=TRUE,VLOOKUP(E1937,Store_VAM!B2:H273,{2}, FALSE),VLOOKUP(E1937,Store_SRP!B2:H110,{2}, FALSE)), VLOOKUP(E1937,Store_Showcase!B2:H144,{2}, FALSE))</f>
      </c>
      <c r="G1937">
        <v>655750</v>
      </c>
      <c r="H1937" t="s">
        <v>1204</v>
      </c>
      <c r="I1937" s="8" t="s">
        <v>39</v>
      </c>
      <c r="J1937" t="s">
        <v>36</v>
      </c>
      <c r="K1937" s="8">
        <f>IF(J1937="PCK", I1937, 0)</f>
      </c>
      <c r="L1937" s="8">
        <f>IF(J1937="KLS", I1937, IF(J1937="PCK", I1937*VLOOKUP(G1937,Sku_Consolidated!A2:U957,21, FALSE),I1937*VLOOKUP(G1937,Sku_Consolidated!A2:U957,21, FALSE)))</f>
      </c>
      <c r="M1937" s="8">
        <f>IF(J1937="PCS", I1937, 0)</f>
      </c>
      <c r="N1937" s="8" t="s">
        <v>39</v>
      </c>
      <c r="O1937" s="8">
        <f>N1937 * VLOOKUP(E1937&amp;VLOOKUP(G1937,Sku_Consolidated!A2:Q957,17,FALSE),Sku_CommRate!A2:E1002, 5, FALSE)</f>
      </c>
      <c r="P1937" s="8">
        <f>N1937 - O1937</f>
      </c>
      <c r="Q1937">
        <f>VLOOKUP(G1937,Sku_Consolidated!A2:G957,7, FALSE)</f>
      </c>
      <c r="R1937">
        <f>IF(IFERROR(VLOOKUP(E1937,Store_Showcase!B2:H144,7, FALSE), TRUE)=TRUE, IF(IFERROR(VLOOKUP(E1937,Store_SRP!B2:H110,7, FALSE), TRUE)=TRUE,VLOOKUP(E1937,Store_VAM!B2:H273,7, FALSE),VLOOKUP(E1937,Store_SRP!B2:H110,7, FALSE)), VLOOKUP(E1937,Store_Showcase!B2:H144,7, FALSE))</f>
      </c>
      <c r="S1937">
        <f>IF(IFERROR(VLOOKUP(E1937,Store_Showcase!B2:I144,8, FALSE), TRUE)=TRUE, IF(IFERROR(VLOOKUP(E1937,Store_SRP!B2:I110,8, FALSE), TRUE)=TRUE,VLOOKUP(E1937,Store_VAM!B2:I273,8, FALSE),VLOOKUP(E1937,Store_SRP!B2:I110,8, FALSE)), VLOOKUP(E1937,Store_Showcase!B2:I144,8, FALSE))</f>
      </c>
      <c r="T1937">
        <f>VLOOKUP(G1937,Sku_Consolidated!A2:R957,18,FALSE)</f>
      </c>
      <c r="U1937">
        <v>6467</v>
      </c>
      <c r="V1937">
        <f>IF(VLOOKUP(G1937,Sku_Consolidated!A2:S957,19,FALSE)="SHOWCASE", VLOOKUP(E1937,Store_Showcase!B2:L144,11, FALSE), IF(VLOOKUP(G1937,Sku_Consolidated!A2:S957,19,FALSE)="VAM",VLOOKUP(E1937,Store_VAM!B2:L273,11, FALSE),VLOOKUP(E1937,Store_SRP!B2:L110,11, FALSE)))</f>
      </c>
      <c r="W1937">
        <f>VLOOKUP(G1937,Sku_Consolidated!A2:W957,11,FALSE)</f>
      </c>
      <c r="X1937">
        <f>VLOOKUP(G1937,Sku_Consolidated!A2:H957,8,FALSE)</f>
      </c>
      <c r="Y1937">
        <f>VLOOKUP(G1937,Sku_Consolidated!A2:I957,9,FALSE)</f>
      </c>
      <c r="Z1937" t="s">
        <v>38</v>
      </c>
      <c r="AA1937">
        <f>VLOOKUP(G1937,Sku_Consolidated!A2:E957,5,FALSE)</f>
      </c>
      <c r="AB1937">
        <f>IF(VLOOKUP(G1937,Sku_Consolidated!A2:S957,19,FALSE)="SHOWCASE", VLOOKUP(E1937,Store_Showcase!B2:N144,13, FALSE), IF(VLOOKUP(G1937,Sku_Consolidated!A2:S957,19,FALSE)="VAM",VLOOKUP(E1937,Store_VAM!B2:N273,13, FALSE),VLOOKUP(E1937,Store_SRP!B2:N110,13, FALSE)))</f>
      </c>
      <c r="AC1937">
        <f>IF(IFERROR(AB1937,TRUE)=TRUE, "-","OK")</f>
      </c>
      <c r="AD1937" s="8" t="s">
        <v>39</v>
      </c>
      <c r="AE1937" s="8" t="s">
        <v>39</v>
      </c>
      <c r="AF1937">
        <f>IF(IFERROR(VLOOKUP(E1937,Store_Showcase!B2:H144,{5}, FALSE), TRUE)=TRUE, IF(IFERROR(VLOOKUP(E1937,Store_SRP!B2:H110,{5}, FALSE), TRUE)=TRUE,VLOOKUP(E1937,Store_VAM!B2:H273,{5}, FALSE),VLOOKUP(E1937,Store_SRP!B2:H110,{5}, FALSE)), VLOOKUP(E1937,Store_Showcase!B2:H144,{5}, FALSE))</f>
      </c>
      <c r="AG1937">
        <f>IF(IFERROR(VLOOKUP(E1937,Store_Showcase!B2:H144,{6}, FALSE), TRUE)=TRUE, IF(IFERROR(VLOOKUP(E1937,Store_SRP!B2:H110,{6}, FALSE), TRUE)=TRUE,VLOOKUP(E1937,Store_VAM!B2:H273,{6}, FALSE),VLOOKUP(E1937,Store_SRP!B2:H110,{6}, FALSE)), VLOOKUP(E1937,Store_Showcase!B2:H144,{6}, FALSE))</f>
      </c>
      <c r="AH1937">
        <f>VLOOKUP(G1937,Sku_Consolidated!A2:R957,18,FALSE)</f>
      </c>
      <c r="AI1937">
        <f>VLOOKUP(G1937,Sku_Consolidated!A2:S957,19,FALSE)</f>
      </c>
      <c r="AJ1937">
        <f>VLOOKUP(G1937,Sku_Consolidated!A2:T957,20,FALSE)</f>
      </c>
    </row>
    <row r="1938" spans="1:36" x14ac:dyDescent="0.25">
      <c r="A1938">
        <v>2024</v>
      </c>
      <c r="B1938" t="s">
        <v>31</v>
      </c>
      <c r="C1938" t="s">
        <v>32</v>
      </c>
      <c r="D1938" t="s">
        <v>33</v>
      </c>
      <c r="E1938">
        <v>465</v>
      </c>
      <c r="F1938">
        <f>IF(IFERROR(VLOOKUP(E1938,Store_Showcase!B2:H144,{2}, FALSE), TRUE)=TRUE, IF(IFERROR(VLOOKUP(E1938,Store_SRP!B2:H110,{2}, FALSE), TRUE)=TRUE,VLOOKUP(E1938,Store_VAM!B2:H273,{2}, FALSE),VLOOKUP(E1938,Store_SRP!B2:H110,{2}, FALSE)), VLOOKUP(E1938,Store_Showcase!B2:H144,{2}, FALSE))</f>
      </c>
      <c r="G1938">
        <v>655709</v>
      </c>
      <c r="H1938" t="s">
        <v>318</v>
      </c>
      <c r="I1938" s="8" t="s">
        <v>39</v>
      </c>
      <c r="J1938" t="s">
        <v>36</v>
      </c>
      <c r="K1938" s="8">
        <f>IF(J1938="PCK", I1938, 0)</f>
      </c>
      <c r="L1938" s="8">
        <f>IF(J1938="KLS", I1938, IF(J1938="PCK", I1938*VLOOKUP(G1938,Sku_Consolidated!A2:U957,21, FALSE),I1938*VLOOKUP(G1938,Sku_Consolidated!A2:U957,21, FALSE)))</f>
      </c>
      <c r="M1938" s="8">
        <f>IF(J1938="PCS", I1938, 0)</f>
      </c>
      <c r="N1938" s="8" t="s">
        <v>39</v>
      </c>
      <c r="O1938" s="8">
        <f>N1938 * VLOOKUP(E1938&amp;VLOOKUP(G1938,Sku_Consolidated!A2:Q957,17,FALSE),Sku_CommRate!A2:E1002, 5, FALSE)</f>
      </c>
      <c r="P1938" s="8">
        <f>N1938 - O1938</f>
      </c>
      <c r="Q1938">
        <f>VLOOKUP(G1938,Sku_Consolidated!A2:G957,7, FALSE)</f>
      </c>
      <c r="R1938">
        <f>IF(IFERROR(VLOOKUP(E1938,Store_Showcase!B2:H144,7, FALSE), TRUE)=TRUE, IF(IFERROR(VLOOKUP(E1938,Store_SRP!B2:H110,7, FALSE), TRUE)=TRUE,VLOOKUP(E1938,Store_VAM!B2:H273,7, FALSE),VLOOKUP(E1938,Store_SRP!B2:H110,7, FALSE)), VLOOKUP(E1938,Store_Showcase!B2:H144,7, FALSE))</f>
      </c>
      <c r="S1938">
        <f>IF(IFERROR(VLOOKUP(E1938,Store_Showcase!B2:I144,8, FALSE), TRUE)=TRUE, IF(IFERROR(VLOOKUP(E1938,Store_SRP!B2:I110,8, FALSE), TRUE)=TRUE,VLOOKUP(E1938,Store_VAM!B2:I273,8, FALSE),VLOOKUP(E1938,Store_SRP!B2:I110,8, FALSE)), VLOOKUP(E1938,Store_Showcase!B2:I144,8, FALSE))</f>
      </c>
      <c r="T1938">
        <f>VLOOKUP(G1938,Sku_Consolidated!A2:R957,18,FALSE)</f>
      </c>
      <c r="U1938">
        <v>6437</v>
      </c>
      <c r="V1938">
        <f>IF(VLOOKUP(G1938,Sku_Consolidated!A2:S957,19,FALSE)="SHOWCASE", VLOOKUP(E1938,Store_Showcase!B2:L144,11, FALSE), IF(VLOOKUP(G1938,Sku_Consolidated!A2:S957,19,FALSE)="VAM",VLOOKUP(E1938,Store_VAM!B2:L273,11, FALSE),VLOOKUP(E1938,Store_SRP!B2:L110,11, FALSE)))</f>
      </c>
      <c r="W1938">
        <f>VLOOKUP(G1938,Sku_Consolidated!A2:W957,11,FALSE)</f>
      </c>
      <c r="X1938">
        <f>VLOOKUP(G1938,Sku_Consolidated!A2:H957,8,FALSE)</f>
      </c>
      <c r="Y1938">
        <f>VLOOKUP(G1938,Sku_Consolidated!A2:I957,9,FALSE)</f>
      </c>
      <c r="Z1938" t="s">
        <v>38</v>
      </c>
      <c r="AA1938">
        <f>VLOOKUP(G1938,Sku_Consolidated!A2:E957,5,FALSE)</f>
      </c>
      <c r="AB1938">
        <f>IF(VLOOKUP(G1938,Sku_Consolidated!A2:S957,19,FALSE)="SHOWCASE", VLOOKUP(E1938,Store_Showcase!B2:N144,13, FALSE), IF(VLOOKUP(G1938,Sku_Consolidated!A2:S957,19,FALSE)="VAM",VLOOKUP(E1938,Store_VAM!B2:N273,13, FALSE),VLOOKUP(E1938,Store_SRP!B2:N110,13, FALSE)))</f>
      </c>
      <c r="AC1938">
        <f>IF(IFERROR(AB1938,TRUE)=TRUE, "-","OK")</f>
      </c>
      <c r="AD1938" s="8" t="s">
        <v>39</v>
      </c>
      <c r="AE1938" s="8" t="s">
        <v>39</v>
      </c>
      <c r="AF1938">
        <f>IF(IFERROR(VLOOKUP(E1938,Store_Showcase!B2:H144,{5}, FALSE), TRUE)=TRUE, IF(IFERROR(VLOOKUP(E1938,Store_SRP!B2:H110,{5}, FALSE), TRUE)=TRUE,VLOOKUP(E1938,Store_VAM!B2:H273,{5}, FALSE),VLOOKUP(E1938,Store_SRP!B2:H110,{5}, FALSE)), VLOOKUP(E1938,Store_Showcase!B2:H144,{5}, FALSE))</f>
      </c>
      <c r="AG1938">
        <f>IF(IFERROR(VLOOKUP(E1938,Store_Showcase!B2:H144,{6}, FALSE), TRUE)=TRUE, IF(IFERROR(VLOOKUP(E1938,Store_SRP!B2:H110,{6}, FALSE), TRUE)=TRUE,VLOOKUP(E1938,Store_VAM!B2:H273,{6}, FALSE),VLOOKUP(E1938,Store_SRP!B2:H110,{6}, FALSE)), VLOOKUP(E1938,Store_Showcase!B2:H144,{6}, FALSE))</f>
      </c>
      <c r="AH1938">
        <f>VLOOKUP(G1938,Sku_Consolidated!A2:R957,18,FALSE)</f>
      </c>
      <c r="AI1938">
        <f>VLOOKUP(G1938,Sku_Consolidated!A2:S957,19,FALSE)</f>
      </c>
      <c r="AJ1938">
        <f>VLOOKUP(G1938,Sku_Consolidated!A2:T957,20,FALSE)</f>
      </c>
    </row>
    <row r="1939" spans="1:36" x14ac:dyDescent="0.25">
      <c r="A1939">
        <v>2024</v>
      </c>
      <c r="B1939" t="s">
        <v>31</v>
      </c>
      <c r="C1939" t="s">
        <v>32</v>
      </c>
      <c r="D1939" t="s">
        <v>33</v>
      </c>
      <c r="E1939">
        <v>401</v>
      </c>
      <c r="F1939">
        <f>IF(IFERROR(VLOOKUP(E1939,Store_Showcase!B2:H144,{2}, FALSE), TRUE)=TRUE, IF(IFERROR(VLOOKUP(E1939,Store_SRP!B2:H110,{2}, FALSE), TRUE)=TRUE,VLOOKUP(E1939,Store_VAM!B2:H273,{2}, FALSE),VLOOKUP(E1939,Store_SRP!B2:H110,{2}, FALSE)), VLOOKUP(E1939,Store_Showcase!B2:H144,{2}, FALSE))</f>
      </c>
      <c r="G1939">
        <v>666982</v>
      </c>
      <c r="H1939" t="s">
        <v>1363</v>
      </c>
      <c r="I1939" s="8" t="s">
        <v>39</v>
      </c>
      <c r="J1939" t="s">
        <v>493</v>
      </c>
      <c r="K1939" s="8">
        <f>IF(J1939="PCK", I1939, 0)</f>
      </c>
      <c r="L1939" s="8">
        <f>IF(J1939="KLS", I1939, IF(J1939="PCK", I1939*VLOOKUP(G1939,Sku_Consolidated!A2:U957,21, FALSE),I1939*VLOOKUP(G1939,Sku_Consolidated!A2:U957,21, FALSE)))</f>
      </c>
      <c r="M1939" s="8">
        <f>IF(J1939="PCS", I1939, 0)</f>
      </c>
      <c r="N1939" s="8" t="s">
        <v>39</v>
      </c>
      <c r="O1939" s="8">
        <f>N1939 * VLOOKUP(E1939&amp;VLOOKUP(G1939,Sku_Consolidated!A2:Q957,17,FALSE),Sku_CommRate!A2:E1002, 5, FALSE)</f>
      </c>
      <c r="P1939" s="8">
        <f>N1939 - O1939</f>
      </c>
      <c r="Q1939">
        <f>VLOOKUP(G1939,Sku_Consolidated!A2:G957,7, FALSE)</f>
      </c>
      <c r="R1939">
        <f>IF(IFERROR(VLOOKUP(E1939,Store_Showcase!B2:H144,7, FALSE), TRUE)=TRUE, IF(IFERROR(VLOOKUP(E1939,Store_SRP!B2:H110,7, FALSE), TRUE)=TRUE,VLOOKUP(E1939,Store_VAM!B2:H273,7, FALSE),VLOOKUP(E1939,Store_SRP!B2:H110,7, FALSE)), VLOOKUP(E1939,Store_Showcase!B2:H144,7, FALSE))</f>
      </c>
      <c r="S1939">
        <f>IF(IFERROR(VLOOKUP(E1939,Store_Showcase!B2:I144,8, FALSE), TRUE)=TRUE, IF(IFERROR(VLOOKUP(E1939,Store_SRP!B2:I110,8, FALSE), TRUE)=TRUE,VLOOKUP(E1939,Store_VAM!B2:I273,8, FALSE),VLOOKUP(E1939,Store_SRP!B2:I110,8, FALSE)), VLOOKUP(E1939,Store_Showcase!B2:I144,8, FALSE))</f>
      </c>
      <c r="T1939">
        <f>VLOOKUP(G1939,Sku_Consolidated!A2:R957,18,FALSE)</f>
      </c>
      <c r="U1939">
        <v>4806532531663</v>
      </c>
      <c r="V1939">
        <f>IF(VLOOKUP(G1939,Sku_Consolidated!A2:S957,19,FALSE)="SHOWCASE", VLOOKUP(E1939,Store_Showcase!B2:L144,11, FALSE), IF(VLOOKUP(G1939,Sku_Consolidated!A2:S957,19,FALSE)="VAM",VLOOKUP(E1939,Store_VAM!B2:L273,11, FALSE),VLOOKUP(E1939,Store_SRP!B2:L110,11, FALSE)))</f>
      </c>
      <c r="W1939">
        <f>VLOOKUP(G1939,Sku_Consolidated!A2:W957,11,FALSE)</f>
      </c>
      <c r="X1939">
        <f>VLOOKUP(G1939,Sku_Consolidated!A2:H957,8,FALSE)</f>
      </c>
      <c r="Y1939">
        <f>VLOOKUP(G1939,Sku_Consolidated!A2:I957,9,FALSE)</f>
      </c>
      <c r="Z1939" t="s">
        <v>38</v>
      </c>
      <c r="AA1939">
        <f>VLOOKUP(G1939,Sku_Consolidated!A2:E957,5,FALSE)</f>
      </c>
      <c r="AB1939">
        <f>IF(VLOOKUP(G1939,Sku_Consolidated!A2:S957,19,FALSE)="SHOWCASE", VLOOKUP(E1939,Store_Showcase!B2:N144,13, FALSE), IF(VLOOKUP(G1939,Sku_Consolidated!A2:S957,19,FALSE)="VAM",VLOOKUP(E1939,Store_VAM!B2:N273,13, FALSE),VLOOKUP(E1939,Store_SRP!B2:N110,13, FALSE)))</f>
      </c>
      <c r="AC1939">
        <f>IF(IFERROR(AB1939,TRUE)=TRUE, "-","OK")</f>
      </c>
      <c r="AD1939" s="8" t="s">
        <v>39</v>
      </c>
      <c r="AE1939" s="8" t="s">
        <v>39</v>
      </c>
      <c r="AF1939">
        <f>IF(IFERROR(VLOOKUP(E1939,Store_Showcase!B2:H144,{5}, FALSE), TRUE)=TRUE, IF(IFERROR(VLOOKUP(E1939,Store_SRP!B2:H110,{5}, FALSE), TRUE)=TRUE,VLOOKUP(E1939,Store_VAM!B2:H273,{5}, FALSE),VLOOKUP(E1939,Store_SRP!B2:H110,{5}, FALSE)), VLOOKUP(E1939,Store_Showcase!B2:H144,{5}, FALSE))</f>
      </c>
      <c r="AG1939">
        <f>IF(IFERROR(VLOOKUP(E1939,Store_Showcase!B2:H144,{6}, FALSE), TRUE)=TRUE, IF(IFERROR(VLOOKUP(E1939,Store_SRP!B2:H110,{6}, FALSE), TRUE)=TRUE,VLOOKUP(E1939,Store_VAM!B2:H273,{6}, FALSE),VLOOKUP(E1939,Store_SRP!B2:H110,{6}, FALSE)), VLOOKUP(E1939,Store_Showcase!B2:H144,{6}, FALSE))</f>
      </c>
      <c r="AH1939">
        <f>VLOOKUP(G1939,Sku_Consolidated!A2:R957,18,FALSE)</f>
      </c>
      <c r="AI1939">
        <f>VLOOKUP(G1939,Sku_Consolidated!A2:S957,19,FALSE)</f>
      </c>
      <c r="AJ1939">
        <f>VLOOKUP(G1939,Sku_Consolidated!A2:T957,20,FALSE)</f>
      </c>
    </row>
    <row r="1940" spans="1:36" x14ac:dyDescent="0.25">
      <c r="A1940">
        <v>2024</v>
      </c>
      <c r="B1940" t="s">
        <v>31</v>
      </c>
      <c r="C1940" t="s">
        <v>32</v>
      </c>
      <c r="D1940" t="s">
        <v>33</v>
      </c>
      <c r="E1940">
        <v>496</v>
      </c>
      <c r="F1940">
        <f>IF(IFERROR(VLOOKUP(E1940,Store_Showcase!B2:H144,{2}, FALSE), TRUE)=TRUE, IF(IFERROR(VLOOKUP(E1940,Store_SRP!B2:H110,{2}, FALSE), TRUE)=TRUE,VLOOKUP(E1940,Store_VAM!B2:H273,{2}, FALSE),VLOOKUP(E1940,Store_SRP!B2:H110,{2}, FALSE)), VLOOKUP(E1940,Store_Showcase!B2:H144,{2}, FALSE))</f>
      </c>
      <c r="G1940">
        <v>655706</v>
      </c>
      <c r="H1940" t="s">
        <v>1159</v>
      </c>
      <c r="I1940" s="8" t="s">
        <v>39</v>
      </c>
      <c r="J1940" t="s">
        <v>36</v>
      </c>
      <c r="K1940" s="8">
        <f>IF(J1940="PCK", I1940, 0)</f>
      </c>
      <c r="L1940" s="8">
        <f>IF(J1940="KLS", I1940, IF(J1940="PCK", I1940*VLOOKUP(G1940,Sku_Consolidated!A2:U957,21, FALSE),I1940*VLOOKUP(G1940,Sku_Consolidated!A2:U957,21, FALSE)))</f>
      </c>
      <c r="M1940" s="8">
        <f>IF(J1940="PCS", I1940, 0)</f>
      </c>
      <c r="N1940" s="8" t="s">
        <v>39</v>
      </c>
      <c r="O1940" s="8">
        <f>N1940 * VLOOKUP(E1940&amp;VLOOKUP(G1940,Sku_Consolidated!A2:Q957,17,FALSE),Sku_CommRate!A2:E1002, 5, FALSE)</f>
      </c>
      <c r="P1940" s="8">
        <f>N1940 - O1940</f>
      </c>
      <c r="Q1940">
        <f>VLOOKUP(G1940,Sku_Consolidated!A2:G957,7, FALSE)</f>
      </c>
      <c r="R1940">
        <f>IF(IFERROR(VLOOKUP(E1940,Store_Showcase!B2:H144,7, FALSE), TRUE)=TRUE, IF(IFERROR(VLOOKUP(E1940,Store_SRP!B2:H110,7, FALSE), TRUE)=TRUE,VLOOKUP(E1940,Store_VAM!B2:H273,7, FALSE),VLOOKUP(E1940,Store_SRP!B2:H110,7, FALSE)), VLOOKUP(E1940,Store_Showcase!B2:H144,7, FALSE))</f>
      </c>
      <c r="S1940">
        <f>IF(IFERROR(VLOOKUP(E1940,Store_Showcase!B2:I144,8, FALSE), TRUE)=TRUE, IF(IFERROR(VLOOKUP(E1940,Store_SRP!B2:I110,8, FALSE), TRUE)=TRUE,VLOOKUP(E1940,Store_VAM!B2:I273,8, FALSE),VLOOKUP(E1940,Store_SRP!B2:I110,8, FALSE)), VLOOKUP(E1940,Store_Showcase!B2:I144,8, FALSE))</f>
      </c>
      <c r="T1940">
        <f>VLOOKUP(G1940,Sku_Consolidated!A2:R957,18,FALSE)</f>
      </c>
      <c r="U1940">
        <v>6434</v>
      </c>
      <c r="V1940">
        <f>IF(VLOOKUP(G1940,Sku_Consolidated!A2:S957,19,FALSE)="SHOWCASE", VLOOKUP(E1940,Store_Showcase!B2:L144,11, FALSE), IF(VLOOKUP(G1940,Sku_Consolidated!A2:S957,19,FALSE)="VAM",VLOOKUP(E1940,Store_VAM!B2:L273,11, FALSE),VLOOKUP(E1940,Store_SRP!B2:L110,11, FALSE)))</f>
      </c>
      <c r="W1940">
        <f>VLOOKUP(G1940,Sku_Consolidated!A2:W957,11,FALSE)</f>
      </c>
      <c r="X1940">
        <f>VLOOKUP(G1940,Sku_Consolidated!A2:H957,8,FALSE)</f>
      </c>
      <c r="Y1940">
        <f>VLOOKUP(G1940,Sku_Consolidated!A2:I957,9,FALSE)</f>
      </c>
      <c r="Z1940" t="s">
        <v>38</v>
      </c>
      <c r="AA1940">
        <f>VLOOKUP(G1940,Sku_Consolidated!A2:E957,5,FALSE)</f>
      </c>
      <c r="AB1940">
        <f>IF(VLOOKUP(G1940,Sku_Consolidated!A2:S957,19,FALSE)="SHOWCASE", VLOOKUP(E1940,Store_Showcase!B2:N144,13, FALSE), IF(VLOOKUP(G1940,Sku_Consolidated!A2:S957,19,FALSE)="VAM",VLOOKUP(E1940,Store_VAM!B2:N273,13, FALSE),VLOOKUP(E1940,Store_SRP!B2:N110,13, FALSE)))</f>
      </c>
      <c r="AC1940">
        <f>IF(IFERROR(AB1940,TRUE)=TRUE, "-","OK")</f>
      </c>
      <c r="AD1940" s="8" t="s">
        <v>39</v>
      </c>
      <c r="AE1940" s="8" t="s">
        <v>39</v>
      </c>
      <c r="AF1940">
        <f>IF(IFERROR(VLOOKUP(E1940,Store_Showcase!B2:H144,{5}, FALSE), TRUE)=TRUE, IF(IFERROR(VLOOKUP(E1940,Store_SRP!B2:H110,{5}, FALSE), TRUE)=TRUE,VLOOKUP(E1940,Store_VAM!B2:H273,{5}, FALSE),VLOOKUP(E1940,Store_SRP!B2:H110,{5}, FALSE)), VLOOKUP(E1940,Store_Showcase!B2:H144,{5}, FALSE))</f>
      </c>
      <c r="AG1940">
        <f>IF(IFERROR(VLOOKUP(E1940,Store_Showcase!B2:H144,{6}, FALSE), TRUE)=TRUE, IF(IFERROR(VLOOKUP(E1940,Store_SRP!B2:H110,{6}, FALSE), TRUE)=TRUE,VLOOKUP(E1940,Store_VAM!B2:H273,{6}, FALSE),VLOOKUP(E1940,Store_SRP!B2:H110,{6}, FALSE)), VLOOKUP(E1940,Store_Showcase!B2:H144,{6}, FALSE))</f>
      </c>
      <c r="AH1940">
        <f>VLOOKUP(G1940,Sku_Consolidated!A2:R957,18,FALSE)</f>
      </c>
      <c r="AI1940">
        <f>VLOOKUP(G1940,Sku_Consolidated!A2:S957,19,FALSE)</f>
      </c>
      <c r="AJ1940">
        <f>VLOOKUP(G1940,Sku_Consolidated!A2:T957,20,FALSE)</f>
      </c>
    </row>
    <row r="1941" spans="1:36" x14ac:dyDescent="0.25">
      <c r="A1941">
        <v>2024</v>
      </c>
      <c r="B1941" t="s">
        <v>31</v>
      </c>
      <c r="C1941" t="s">
        <v>32</v>
      </c>
      <c r="D1941" t="s">
        <v>33</v>
      </c>
      <c r="E1941">
        <v>101</v>
      </c>
      <c r="F1941">
        <f>IF(IFERROR(VLOOKUP(E1941,Store_Showcase!B2:H144,{2}, FALSE), TRUE)=TRUE, IF(IFERROR(VLOOKUP(E1941,Store_SRP!B2:H110,{2}, FALSE), TRUE)=TRUE,VLOOKUP(E1941,Store_VAM!B2:H273,{2}, FALSE),VLOOKUP(E1941,Store_SRP!B2:H110,{2}, FALSE)), VLOOKUP(E1941,Store_Showcase!B2:H144,{2}, FALSE))</f>
      </c>
      <c r="G1941">
        <v>657358</v>
      </c>
      <c r="H1941" t="s">
        <v>3328</v>
      </c>
      <c r="I1941" s="8" t="s">
        <v>39</v>
      </c>
      <c r="J1941" t="s">
        <v>12</v>
      </c>
      <c r="K1941" s="8">
        <f>IF(J1941="PCK", I1941, 0)</f>
      </c>
      <c r="L1941" s="8">
        <f>IF(J1941="KLS", I1941, IF(J1941="PCK", I1941*VLOOKUP(G1941,Sku_Consolidated!A2:U957,21, FALSE),I1941*VLOOKUP(G1941,Sku_Consolidated!A2:U957,21, FALSE)))</f>
      </c>
      <c r="M1941" s="8">
        <f>IF(J1941="PCS", I1941, 0)</f>
      </c>
      <c r="N1941" s="8" t="s">
        <v>39</v>
      </c>
      <c r="O1941" s="8">
        <f>N1941 * VLOOKUP(E1941&amp;VLOOKUP(G1941,Sku_Consolidated!A2:Q957,17,FALSE),Sku_CommRate!A2:E1002, 5, FALSE)</f>
      </c>
      <c r="P1941" s="8">
        <f>N1941 - O1941</f>
      </c>
      <c r="Q1941">
        <f>VLOOKUP(G1941,Sku_Consolidated!A2:G957,7, FALSE)</f>
      </c>
      <c r="R1941">
        <f>IF(IFERROR(VLOOKUP(E1941,Store_Showcase!B2:H144,7, FALSE), TRUE)=TRUE, IF(IFERROR(VLOOKUP(E1941,Store_SRP!B2:H110,7, FALSE), TRUE)=TRUE,VLOOKUP(E1941,Store_VAM!B2:H273,7, FALSE),VLOOKUP(E1941,Store_SRP!B2:H110,7, FALSE)), VLOOKUP(E1941,Store_Showcase!B2:H144,7, FALSE))</f>
      </c>
      <c r="S1941">
        <f>IF(IFERROR(VLOOKUP(E1941,Store_Showcase!B2:I144,8, FALSE), TRUE)=TRUE, IF(IFERROR(VLOOKUP(E1941,Store_SRP!B2:I110,8, FALSE), TRUE)=TRUE,VLOOKUP(E1941,Store_VAM!B2:I273,8, FALSE),VLOOKUP(E1941,Store_SRP!B2:I110,8, FALSE)), VLOOKUP(E1941,Store_Showcase!B2:I144,8, FALSE))</f>
      </c>
      <c r="T1941">
        <f>VLOOKUP(G1941,Sku_Consolidated!A2:R957,18,FALSE)</f>
      </c>
      <c r="U1941">
        <v>4806532531595</v>
      </c>
      <c r="V1941">
        <f>IF(VLOOKUP(G1941,Sku_Consolidated!A2:S957,19,FALSE)="SHOWCASE", VLOOKUP(E1941,Store_Showcase!B2:L144,11, FALSE), IF(VLOOKUP(G1941,Sku_Consolidated!A2:S957,19,FALSE)="VAM",VLOOKUP(E1941,Store_VAM!B2:L273,11, FALSE),VLOOKUP(E1941,Store_SRP!B2:L110,11, FALSE)))</f>
      </c>
      <c r="W1941">
        <f>VLOOKUP(G1941,Sku_Consolidated!A2:W957,11,FALSE)</f>
      </c>
      <c r="X1941">
        <f>VLOOKUP(G1941,Sku_Consolidated!A2:H957,8,FALSE)</f>
      </c>
      <c r="Y1941">
        <f>VLOOKUP(G1941,Sku_Consolidated!A2:I957,9,FALSE)</f>
      </c>
      <c r="Z1941" t="s">
        <v>38</v>
      </c>
      <c r="AA1941">
        <f>VLOOKUP(G1941,Sku_Consolidated!A2:E957,5,FALSE)</f>
      </c>
      <c r="AB1941">
        <f>IF(VLOOKUP(G1941,Sku_Consolidated!A2:S957,19,FALSE)="SHOWCASE", VLOOKUP(E1941,Store_Showcase!B2:N144,13, FALSE), IF(VLOOKUP(G1941,Sku_Consolidated!A2:S957,19,FALSE)="VAM",VLOOKUP(E1941,Store_VAM!B2:N273,13, FALSE),VLOOKUP(E1941,Store_SRP!B2:N110,13, FALSE)))</f>
      </c>
      <c r="AC1941">
        <f>IF(IFERROR(AB1941,TRUE)=TRUE, "-","OK")</f>
      </c>
      <c r="AD1941" s="8" t="s">
        <v>39</v>
      </c>
      <c r="AE1941" s="8" t="s">
        <v>39</v>
      </c>
      <c r="AF1941">
        <f>IF(IFERROR(VLOOKUP(E1941,Store_Showcase!B2:H144,{5}, FALSE), TRUE)=TRUE, IF(IFERROR(VLOOKUP(E1941,Store_SRP!B2:H110,{5}, FALSE), TRUE)=TRUE,VLOOKUP(E1941,Store_VAM!B2:H273,{5}, FALSE),VLOOKUP(E1941,Store_SRP!B2:H110,{5}, FALSE)), VLOOKUP(E1941,Store_Showcase!B2:H144,{5}, FALSE))</f>
      </c>
      <c r="AG1941">
        <f>IF(IFERROR(VLOOKUP(E1941,Store_Showcase!B2:H144,{6}, FALSE), TRUE)=TRUE, IF(IFERROR(VLOOKUP(E1941,Store_SRP!B2:H110,{6}, FALSE), TRUE)=TRUE,VLOOKUP(E1941,Store_VAM!B2:H273,{6}, FALSE),VLOOKUP(E1941,Store_SRP!B2:H110,{6}, FALSE)), VLOOKUP(E1941,Store_Showcase!B2:H144,{6}, FALSE))</f>
      </c>
      <c r="AH1941">
        <f>VLOOKUP(G1941,Sku_Consolidated!A2:R957,18,FALSE)</f>
      </c>
      <c r="AI1941">
        <f>VLOOKUP(G1941,Sku_Consolidated!A2:S957,19,FALSE)</f>
      </c>
      <c r="AJ1941">
        <f>VLOOKUP(G1941,Sku_Consolidated!A2:T957,20,FALSE)</f>
      </c>
    </row>
    <row r="1942" spans="1:36" x14ac:dyDescent="0.25">
      <c r="A1942">
        <v>2024</v>
      </c>
      <c r="B1942" t="s">
        <v>31</v>
      </c>
      <c r="C1942" t="s">
        <v>32</v>
      </c>
      <c r="D1942" t="s">
        <v>33</v>
      </c>
      <c r="E1942">
        <v>746</v>
      </c>
      <c r="F1942">
        <f>IF(IFERROR(VLOOKUP(E1942,Store_Showcase!B2:H144,{2}, FALSE), TRUE)=TRUE, IF(IFERROR(VLOOKUP(E1942,Store_SRP!B2:H110,{2}, FALSE), TRUE)=TRUE,VLOOKUP(E1942,Store_VAM!B2:H273,{2}, FALSE),VLOOKUP(E1942,Store_SRP!B2:H110,{2}, FALSE)), VLOOKUP(E1942,Store_Showcase!B2:H144,{2}, FALSE))</f>
      </c>
      <c r="G1942">
        <v>655281</v>
      </c>
      <c r="H1942" t="s">
        <v>40</v>
      </c>
      <c r="I1942" s="8" t="s">
        <v>39</v>
      </c>
      <c r="J1942" t="s">
        <v>36</v>
      </c>
      <c r="K1942" s="8">
        <f>IF(J1942="PCK", I1942, 0)</f>
      </c>
      <c r="L1942" s="8">
        <f>IF(J1942="KLS", I1942, IF(J1942="PCK", I1942*VLOOKUP(G1942,Sku_Consolidated!A2:U957,21, FALSE),I1942*VLOOKUP(G1942,Sku_Consolidated!A2:U957,21, FALSE)))</f>
      </c>
      <c r="M1942" s="8">
        <f>IF(J1942="PCS", I1942, 0)</f>
      </c>
      <c r="N1942" s="8" t="s">
        <v>39</v>
      </c>
      <c r="O1942" s="8">
        <f>N1942 * VLOOKUP(E1942&amp;VLOOKUP(G1942,Sku_Consolidated!A2:Q957,17,FALSE),Sku_CommRate!A2:E1002, 5, FALSE)</f>
      </c>
      <c r="P1942" s="8">
        <f>N1942 - O1942</f>
      </c>
      <c r="Q1942">
        <f>VLOOKUP(G1942,Sku_Consolidated!A2:G957,7, FALSE)</f>
      </c>
      <c r="R1942">
        <f>IF(IFERROR(VLOOKUP(E1942,Store_Showcase!B2:H144,7, FALSE), TRUE)=TRUE, IF(IFERROR(VLOOKUP(E1942,Store_SRP!B2:H110,7, FALSE), TRUE)=TRUE,VLOOKUP(E1942,Store_VAM!B2:H273,7, FALSE),VLOOKUP(E1942,Store_SRP!B2:H110,7, FALSE)), VLOOKUP(E1942,Store_Showcase!B2:H144,7, FALSE))</f>
      </c>
      <c r="S1942">
        <f>IF(IFERROR(VLOOKUP(E1942,Store_Showcase!B2:I144,8, FALSE), TRUE)=TRUE, IF(IFERROR(VLOOKUP(E1942,Store_SRP!B2:I110,8, FALSE), TRUE)=TRUE,VLOOKUP(E1942,Store_VAM!B2:I273,8, FALSE),VLOOKUP(E1942,Store_SRP!B2:I110,8, FALSE)), VLOOKUP(E1942,Store_Showcase!B2:I144,8, FALSE))</f>
      </c>
      <c r="T1942">
        <f>VLOOKUP(G1942,Sku_Consolidated!A2:R957,18,FALSE)</f>
      </c>
      <c r="U1942">
        <v>6216</v>
      </c>
      <c r="V1942">
        <f>IF(VLOOKUP(G1942,Sku_Consolidated!A2:S957,19,FALSE)="SHOWCASE", VLOOKUP(E1942,Store_Showcase!B2:L144,11, FALSE), IF(VLOOKUP(G1942,Sku_Consolidated!A2:S957,19,FALSE)="VAM",VLOOKUP(E1942,Store_VAM!B2:L273,11, FALSE),VLOOKUP(E1942,Store_SRP!B2:L110,11, FALSE)))</f>
      </c>
      <c r="W1942">
        <f>VLOOKUP(G1942,Sku_Consolidated!A2:W957,11,FALSE)</f>
      </c>
      <c r="X1942">
        <f>VLOOKUP(G1942,Sku_Consolidated!A2:H957,8,FALSE)</f>
      </c>
      <c r="Y1942">
        <f>VLOOKUP(G1942,Sku_Consolidated!A2:I957,9,FALSE)</f>
      </c>
      <c r="Z1942" t="s">
        <v>38</v>
      </c>
      <c r="AA1942">
        <f>VLOOKUP(G1942,Sku_Consolidated!A2:E957,5,FALSE)</f>
      </c>
      <c r="AB1942">
        <f>IF(VLOOKUP(G1942,Sku_Consolidated!A2:S957,19,FALSE)="SHOWCASE", VLOOKUP(E1942,Store_Showcase!B2:N144,13, FALSE), IF(VLOOKUP(G1942,Sku_Consolidated!A2:S957,19,FALSE)="VAM",VLOOKUP(E1942,Store_VAM!B2:N273,13, FALSE),VLOOKUP(E1942,Store_SRP!B2:N110,13, FALSE)))</f>
      </c>
      <c r="AC1942">
        <f>IF(IFERROR(AB1942,TRUE)=TRUE, "-","OK")</f>
      </c>
      <c r="AD1942" s="8" t="s">
        <v>39</v>
      </c>
      <c r="AE1942" s="8" t="s">
        <v>39</v>
      </c>
      <c r="AF1942">
        <f>IF(IFERROR(VLOOKUP(E1942,Store_Showcase!B2:H144,{5}, FALSE), TRUE)=TRUE, IF(IFERROR(VLOOKUP(E1942,Store_SRP!B2:H110,{5}, FALSE), TRUE)=TRUE,VLOOKUP(E1942,Store_VAM!B2:H273,{5}, FALSE),VLOOKUP(E1942,Store_SRP!B2:H110,{5}, FALSE)), VLOOKUP(E1942,Store_Showcase!B2:H144,{5}, FALSE))</f>
      </c>
      <c r="AG1942">
        <f>IF(IFERROR(VLOOKUP(E1942,Store_Showcase!B2:H144,{6}, FALSE), TRUE)=TRUE, IF(IFERROR(VLOOKUP(E1942,Store_SRP!B2:H110,{6}, FALSE), TRUE)=TRUE,VLOOKUP(E1942,Store_VAM!B2:H273,{6}, FALSE),VLOOKUP(E1942,Store_SRP!B2:H110,{6}, FALSE)), VLOOKUP(E1942,Store_Showcase!B2:H144,{6}, FALSE))</f>
      </c>
      <c r="AH1942">
        <f>VLOOKUP(G1942,Sku_Consolidated!A2:R957,18,FALSE)</f>
      </c>
      <c r="AI1942">
        <f>VLOOKUP(G1942,Sku_Consolidated!A2:S957,19,FALSE)</f>
      </c>
      <c r="AJ1942">
        <f>VLOOKUP(G1942,Sku_Consolidated!A2:T957,20,FALSE)</f>
      </c>
    </row>
    <row r="1943" spans="1:36" x14ac:dyDescent="0.25">
      <c r="A1943">
        <v>2024</v>
      </c>
      <c r="B1943" t="s">
        <v>31</v>
      </c>
      <c r="C1943" t="s">
        <v>32</v>
      </c>
      <c r="D1943" t="s">
        <v>33</v>
      </c>
      <c r="E1943">
        <v>248</v>
      </c>
      <c r="F1943">
        <f>IF(IFERROR(VLOOKUP(E1943,Store_Showcase!B2:H144,{2}, FALSE), TRUE)=TRUE, IF(IFERROR(VLOOKUP(E1943,Store_SRP!B2:H110,{2}, FALSE), TRUE)=TRUE,VLOOKUP(E1943,Store_VAM!B2:H273,{2}, FALSE),VLOOKUP(E1943,Store_SRP!B2:H110,{2}, FALSE)), VLOOKUP(E1943,Store_Showcase!B2:H144,{2}, FALSE))</f>
      </c>
      <c r="G1943">
        <v>655538</v>
      </c>
      <c r="H1943" t="s">
        <v>374</v>
      </c>
      <c r="I1943" s="8" t="s">
        <v>39</v>
      </c>
      <c r="J1943" t="s">
        <v>36</v>
      </c>
      <c r="K1943" s="8">
        <f>IF(J1943="PCK", I1943, 0)</f>
      </c>
      <c r="L1943" s="8">
        <f>IF(J1943="KLS", I1943, IF(J1943="PCK", I1943*VLOOKUP(G1943,Sku_Consolidated!A2:U957,21, FALSE),I1943*VLOOKUP(G1943,Sku_Consolidated!A2:U957,21, FALSE)))</f>
      </c>
      <c r="M1943" s="8">
        <f>IF(J1943="PCS", I1943, 0)</f>
      </c>
      <c r="N1943" s="8" t="s">
        <v>39</v>
      </c>
      <c r="O1943" s="8">
        <f>N1943 * VLOOKUP(E1943&amp;VLOOKUP(G1943,Sku_Consolidated!A2:Q957,17,FALSE),Sku_CommRate!A2:E1002, 5, FALSE)</f>
      </c>
      <c r="P1943" s="8">
        <f>N1943 - O1943</f>
      </c>
      <c r="Q1943">
        <f>VLOOKUP(G1943,Sku_Consolidated!A2:G957,7, FALSE)</f>
      </c>
      <c r="R1943">
        <f>IF(IFERROR(VLOOKUP(E1943,Store_Showcase!B2:H144,7, FALSE), TRUE)=TRUE, IF(IFERROR(VLOOKUP(E1943,Store_SRP!B2:H110,7, FALSE), TRUE)=TRUE,VLOOKUP(E1943,Store_VAM!B2:H273,7, FALSE),VLOOKUP(E1943,Store_SRP!B2:H110,7, FALSE)), VLOOKUP(E1943,Store_Showcase!B2:H144,7, FALSE))</f>
      </c>
      <c r="S1943">
        <f>IF(IFERROR(VLOOKUP(E1943,Store_Showcase!B2:I144,8, FALSE), TRUE)=TRUE, IF(IFERROR(VLOOKUP(E1943,Store_SRP!B2:I110,8, FALSE), TRUE)=TRUE,VLOOKUP(E1943,Store_VAM!B2:I273,8, FALSE),VLOOKUP(E1943,Store_SRP!B2:I110,8, FALSE)), VLOOKUP(E1943,Store_Showcase!B2:I144,8, FALSE))</f>
      </c>
      <c r="T1943">
        <f>VLOOKUP(G1943,Sku_Consolidated!A2:R957,18,FALSE)</f>
      </c>
      <c r="U1943">
        <v>6359</v>
      </c>
      <c r="V1943">
        <f>IF(VLOOKUP(G1943,Sku_Consolidated!A2:S957,19,FALSE)="SHOWCASE", VLOOKUP(E1943,Store_Showcase!B2:L144,11, FALSE), IF(VLOOKUP(G1943,Sku_Consolidated!A2:S957,19,FALSE)="VAM",VLOOKUP(E1943,Store_VAM!B2:L273,11, FALSE),VLOOKUP(E1943,Store_SRP!B2:L110,11, FALSE)))</f>
      </c>
      <c r="W1943">
        <f>VLOOKUP(G1943,Sku_Consolidated!A2:W957,11,FALSE)</f>
      </c>
      <c r="X1943">
        <f>VLOOKUP(G1943,Sku_Consolidated!A2:H957,8,FALSE)</f>
      </c>
      <c r="Y1943">
        <f>VLOOKUP(G1943,Sku_Consolidated!A2:I957,9,FALSE)</f>
      </c>
      <c r="Z1943" t="s">
        <v>38</v>
      </c>
      <c r="AA1943">
        <f>VLOOKUP(G1943,Sku_Consolidated!A2:E957,5,FALSE)</f>
      </c>
      <c r="AB1943">
        <f>IF(VLOOKUP(G1943,Sku_Consolidated!A2:S957,19,FALSE)="SHOWCASE", VLOOKUP(E1943,Store_Showcase!B2:N144,13, FALSE), IF(VLOOKUP(G1943,Sku_Consolidated!A2:S957,19,FALSE)="VAM",VLOOKUP(E1943,Store_VAM!B2:N273,13, FALSE),VLOOKUP(E1943,Store_SRP!B2:N110,13, FALSE)))</f>
      </c>
      <c r="AC1943">
        <f>IF(IFERROR(AB1943,TRUE)=TRUE, "-","OK")</f>
      </c>
      <c r="AD1943" s="8" t="s">
        <v>39</v>
      </c>
      <c r="AE1943" s="8" t="s">
        <v>39</v>
      </c>
      <c r="AF1943">
        <f>IF(IFERROR(VLOOKUP(E1943,Store_Showcase!B2:H144,{5}, FALSE), TRUE)=TRUE, IF(IFERROR(VLOOKUP(E1943,Store_SRP!B2:H110,{5}, FALSE), TRUE)=TRUE,VLOOKUP(E1943,Store_VAM!B2:H273,{5}, FALSE),VLOOKUP(E1943,Store_SRP!B2:H110,{5}, FALSE)), VLOOKUP(E1943,Store_Showcase!B2:H144,{5}, FALSE))</f>
      </c>
      <c r="AG1943">
        <f>IF(IFERROR(VLOOKUP(E1943,Store_Showcase!B2:H144,{6}, FALSE), TRUE)=TRUE, IF(IFERROR(VLOOKUP(E1943,Store_SRP!B2:H110,{6}, FALSE), TRUE)=TRUE,VLOOKUP(E1943,Store_VAM!B2:H273,{6}, FALSE),VLOOKUP(E1943,Store_SRP!B2:H110,{6}, FALSE)), VLOOKUP(E1943,Store_Showcase!B2:H144,{6}, FALSE))</f>
      </c>
      <c r="AH1943">
        <f>VLOOKUP(G1943,Sku_Consolidated!A2:R957,18,FALSE)</f>
      </c>
      <c r="AI1943">
        <f>VLOOKUP(G1943,Sku_Consolidated!A2:S957,19,FALSE)</f>
      </c>
      <c r="AJ1943">
        <f>VLOOKUP(G1943,Sku_Consolidated!A2:T957,20,FALSE)</f>
      </c>
    </row>
    <row r="1944" spans="1:36" x14ac:dyDescent="0.25">
      <c r="A1944">
        <v>2024</v>
      </c>
      <c r="B1944" t="s">
        <v>31</v>
      </c>
      <c r="C1944" t="s">
        <v>32</v>
      </c>
      <c r="D1944" t="s">
        <v>33</v>
      </c>
      <c r="E1944">
        <v>727</v>
      </c>
      <c r="F1944">
        <f>IF(IFERROR(VLOOKUP(E1944,Store_Showcase!B2:H144,{2}, FALSE), TRUE)=TRUE, IF(IFERROR(VLOOKUP(E1944,Store_SRP!B2:H110,{2}, FALSE), TRUE)=TRUE,VLOOKUP(E1944,Store_VAM!B2:H273,{2}, FALSE),VLOOKUP(E1944,Store_SRP!B2:H110,{2}, FALSE)), VLOOKUP(E1944,Store_Showcase!B2:H144,{2}, FALSE))</f>
      </c>
      <c r="G1944">
        <v>687767</v>
      </c>
      <c r="H1944" t="s">
        <v>1118</v>
      </c>
      <c r="I1944" s="8" t="s">
        <v>39</v>
      </c>
      <c r="J1944" t="s">
        <v>493</v>
      </c>
      <c r="K1944" s="8">
        <f>IF(J1944="PCK", I1944, 0)</f>
      </c>
      <c r="L1944" s="8">
        <f>IF(J1944="KLS", I1944, IF(J1944="PCK", I1944*VLOOKUP(G1944,Sku_Consolidated!A2:U957,21, FALSE),I1944*VLOOKUP(G1944,Sku_Consolidated!A2:U957,21, FALSE)))</f>
      </c>
      <c r="M1944" s="8">
        <f>IF(J1944="PCS", I1944, 0)</f>
      </c>
      <c r="N1944" s="8" t="s">
        <v>39</v>
      </c>
      <c r="O1944" s="8">
        <f>N1944 * VLOOKUP(E1944&amp;VLOOKUP(G1944,Sku_Consolidated!A2:Q957,17,FALSE),Sku_CommRate!A2:E1002, 5, FALSE)</f>
      </c>
      <c r="P1944" s="8">
        <f>N1944 - O1944</f>
      </c>
      <c r="Q1944">
        <f>VLOOKUP(G1944,Sku_Consolidated!A2:G957,7, FALSE)</f>
      </c>
      <c r="R1944">
        <f>IF(IFERROR(VLOOKUP(E1944,Store_Showcase!B2:H144,7, FALSE), TRUE)=TRUE, IF(IFERROR(VLOOKUP(E1944,Store_SRP!B2:H110,7, FALSE), TRUE)=TRUE,VLOOKUP(E1944,Store_VAM!B2:H273,7, FALSE),VLOOKUP(E1944,Store_SRP!B2:H110,7, FALSE)), VLOOKUP(E1944,Store_Showcase!B2:H144,7, FALSE))</f>
      </c>
      <c r="S1944">
        <f>IF(IFERROR(VLOOKUP(E1944,Store_Showcase!B2:I144,8, FALSE), TRUE)=TRUE, IF(IFERROR(VLOOKUP(E1944,Store_SRP!B2:I110,8, FALSE), TRUE)=TRUE,VLOOKUP(E1944,Store_VAM!B2:I273,8, FALSE),VLOOKUP(E1944,Store_SRP!B2:I110,8, FALSE)), VLOOKUP(E1944,Store_Showcase!B2:I144,8, FALSE))</f>
      </c>
      <c r="T1944">
        <f>VLOOKUP(G1944,Sku_Consolidated!A2:R957,18,FALSE)</f>
      </c>
      <c r="U1944">
        <v>4806532531557</v>
      </c>
      <c r="V1944">
        <f>IF(VLOOKUP(G1944,Sku_Consolidated!A2:S957,19,FALSE)="SHOWCASE", VLOOKUP(E1944,Store_Showcase!B2:L144,11, FALSE), IF(VLOOKUP(G1944,Sku_Consolidated!A2:S957,19,FALSE)="VAM",VLOOKUP(E1944,Store_VAM!B2:L273,11, FALSE),VLOOKUP(E1944,Store_SRP!B2:L110,11, FALSE)))</f>
      </c>
      <c r="W1944">
        <f>VLOOKUP(G1944,Sku_Consolidated!A2:W957,11,FALSE)</f>
      </c>
      <c r="X1944">
        <f>VLOOKUP(G1944,Sku_Consolidated!A2:H957,8,FALSE)</f>
      </c>
      <c r="Y1944">
        <f>VLOOKUP(G1944,Sku_Consolidated!A2:I957,9,FALSE)</f>
      </c>
      <c r="Z1944" t="s">
        <v>38</v>
      </c>
      <c r="AA1944">
        <f>VLOOKUP(G1944,Sku_Consolidated!A2:E957,5,FALSE)</f>
      </c>
      <c r="AB1944">
        <f>IF(VLOOKUP(G1944,Sku_Consolidated!A2:S957,19,FALSE)="SHOWCASE", VLOOKUP(E1944,Store_Showcase!B2:N144,13, FALSE), IF(VLOOKUP(G1944,Sku_Consolidated!A2:S957,19,FALSE)="VAM",VLOOKUP(E1944,Store_VAM!B2:N273,13, FALSE),VLOOKUP(E1944,Store_SRP!B2:N110,13, FALSE)))</f>
      </c>
      <c r="AC1944">
        <f>IF(IFERROR(AB1944,TRUE)=TRUE, "-","OK")</f>
      </c>
      <c r="AD1944" s="8" t="s">
        <v>39</v>
      </c>
      <c r="AE1944" s="8" t="s">
        <v>39</v>
      </c>
      <c r="AF1944">
        <f>IF(IFERROR(VLOOKUP(E1944,Store_Showcase!B2:H144,{5}, FALSE), TRUE)=TRUE, IF(IFERROR(VLOOKUP(E1944,Store_SRP!B2:H110,{5}, FALSE), TRUE)=TRUE,VLOOKUP(E1944,Store_VAM!B2:H273,{5}, FALSE),VLOOKUP(E1944,Store_SRP!B2:H110,{5}, FALSE)), VLOOKUP(E1944,Store_Showcase!B2:H144,{5}, FALSE))</f>
      </c>
      <c r="AG1944">
        <f>IF(IFERROR(VLOOKUP(E1944,Store_Showcase!B2:H144,{6}, FALSE), TRUE)=TRUE, IF(IFERROR(VLOOKUP(E1944,Store_SRP!B2:H110,{6}, FALSE), TRUE)=TRUE,VLOOKUP(E1944,Store_VAM!B2:H273,{6}, FALSE),VLOOKUP(E1944,Store_SRP!B2:H110,{6}, FALSE)), VLOOKUP(E1944,Store_Showcase!B2:H144,{6}, FALSE))</f>
      </c>
      <c r="AH1944">
        <f>VLOOKUP(G1944,Sku_Consolidated!A2:R957,18,FALSE)</f>
      </c>
      <c r="AI1944">
        <f>VLOOKUP(G1944,Sku_Consolidated!A2:S957,19,FALSE)</f>
      </c>
      <c r="AJ1944">
        <f>VLOOKUP(G1944,Sku_Consolidated!A2:T957,20,FALSE)</f>
      </c>
    </row>
    <row r="1945" spans="1:36" x14ac:dyDescent="0.25">
      <c r="A1945">
        <v>2024</v>
      </c>
      <c r="B1945" t="s">
        <v>31</v>
      </c>
      <c r="C1945" t="s">
        <v>32</v>
      </c>
      <c r="D1945" t="s">
        <v>33</v>
      </c>
      <c r="E1945">
        <v>262</v>
      </c>
      <c r="F1945">
        <f>IF(IFERROR(VLOOKUP(E1945,Store_Showcase!B2:H144,{2}, FALSE), TRUE)=TRUE, IF(IFERROR(VLOOKUP(E1945,Store_SRP!B2:H110,{2}, FALSE), TRUE)=TRUE,VLOOKUP(E1945,Store_VAM!B2:H273,{2}, FALSE),VLOOKUP(E1945,Store_SRP!B2:H110,{2}, FALSE)), VLOOKUP(E1945,Store_Showcase!B2:H144,{2}, FALSE))</f>
      </c>
      <c r="G1945">
        <v>664874</v>
      </c>
      <c r="H1945" t="s">
        <v>262</v>
      </c>
      <c r="I1945" s="8" t="s">
        <v>39</v>
      </c>
      <c r="J1945" t="s">
        <v>36</v>
      </c>
      <c r="K1945" s="8">
        <f>IF(J1945="PCK", I1945, 0)</f>
      </c>
      <c r="L1945" s="8">
        <f>IF(J1945="KLS", I1945, IF(J1945="PCK", I1945*VLOOKUP(G1945,Sku_Consolidated!A2:U957,21, FALSE),I1945*VLOOKUP(G1945,Sku_Consolidated!A2:U957,21, FALSE)))</f>
      </c>
      <c r="M1945" s="8">
        <f>IF(J1945="PCS", I1945, 0)</f>
      </c>
      <c r="N1945" s="8" t="s">
        <v>39</v>
      </c>
      <c r="O1945" s="8">
        <f>N1945 * VLOOKUP(E1945&amp;VLOOKUP(G1945,Sku_Consolidated!A2:Q957,17,FALSE),Sku_CommRate!A2:E1002, 5, FALSE)</f>
      </c>
      <c r="P1945" s="8">
        <f>N1945 - O1945</f>
      </c>
      <c r="Q1945">
        <f>VLOOKUP(G1945,Sku_Consolidated!A2:G957,7, FALSE)</f>
      </c>
      <c r="R1945">
        <f>IF(IFERROR(VLOOKUP(E1945,Store_Showcase!B2:H144,7, FALSE), TRUE)=TRUE, IF(IFERROR(VLOOKUP(E1945,Store_SRP!B2:H110,7, FALSE), TRUE)=TRUE,VLOOKUP(E1945,Store_VAM!B2:H273,7, FALSE),VLOOKUP(E1945,Store_SRP!B2:H110,7, FALSE)), VLOOKUP(E1945,Store_Showcase!B2:H144,7, FALSE))</f>
      </c>
      <c r="S1945">
        <f>IF(IFERROR(VLOOKUP(E1945,Store_Showcase!B2:I144,8, FALSE), TRUE)=TRUE, IF(IFERROR(VLOOKUP(E1945,Store_SRP!B2:I110,8, FALSE), TRUE)=TRUE,VLOOKUP(E1945,Store_VAM!B2:I273,8, FALSE),VLOOKUP(E1945,Store_SRP!B2:I110,8, FALSE)), VLOOKUP(E1945,Store_Showcase!B2:I144,8, FALSE))</f>
      </c>
      <c r="T1945">
        <f>VLOOKUP(G1945,Sku_Consolidated!A2:R957,18,FALSE)</f>
      </c>
      <c r="U1945">
        <v>7766</v>
      </c>
      <c r="V1945">
        <f>IF(VLOOKUP(G1945,Sku_Consolidated!A2:S957,19,FALSE)="SHOWCASE", VLOOKUP(E1945,Store_Showcase!B2:L144,11, FALSE), IF(VLOOKUP(G1945,Sku_Consolidated!A2:S957,19,FALSE)="VAM",VLOOKUP(E1945,Store_VAM!B2:L273,11, FALSE),VLOOKUP(E1945,Store_SRP!B2:L110,11, FALSE)))</f>
      </c>
      <c r="W1945">
        <f>VLOOKUP(G1945,Sku_Consolidated!A2:W957,11,FALSE)</f>
      </c>
      <c r="X1945">
        <f>VLOOKUP(G1945,Sku_Consolidated!A2:H957,8,FALSE)</f>
      </c>
      <c r="Y1945">
        <f>VLOOKUP(G1945,Sku_Consolidated!A2:I957,9,FALSE)</f>
      </c>
      <c r="Z1945" t="s">
        <v>38</v>
      </c>
      <c r="AA1945">
        <f>VLOOKUP(G1945,Sku_Consolidated!A2:E957,5,FALSE)</f>
      </c>
      <c r="AB1945">
        <f>IF(VLOOKUP(G1945,Sku_Consolidated!A2:S957,19,FALSE)="SHOWCASE", VLOOKUP(E1945,Store_Showcase!B2:N144,13, FALSE), IF(VLOOKUP(G1945,Sku_Consolidated!A2:S957,19,FALSE)="VAM",VLOOKUP(E1945,Store_VAM!B2:N273,13, FALSE),VLOOKUP(E1945,Store_SRP!B2:N110,13, FALSE)))</f>
      </c>
      <c r="AC1945">
        <f>IF(IFERROR(AB1945,TRUE)=TRUE, "-","OK")</f>
      </c>
      <c r="AD1945" s="8" t="s">
        <v>39</v>
      </c>
      <c r="AE1945" s="8" t="s">
        <v>39</v>
      </c>
      <c r="AF1945">
        <f>IF(IFERROR(VLOOKUP(E1945,Store_Showcase!B2:H144,{5}, FALSE), TRUE)=TRUE, IF(IFERROR(VLOOKUP(E1945,Store_SRP!B2:H110,{5}, FALSE), TRUE)=TRUE,VLOOKUP(E1945,Store_VAM!B2:H273,{5}, FALSE),VLOOKUP(E1945,Store_SRP!B2:H110,{5}, FALSE)), VLOOKUP(E1945,Store_Showcase!B2:H144,{5}, FALSE))</f>
      </c>
      <c r="AG1945">
        <f>IF(IFERROR(VLOOKUP(E1945,Store_Showcase!B2:H144,{6}, FALSE), TRUE)=TRUE, IF(IFERROR(VLOOKUP(E1945,Store_SRP!B2:H110,{6}, FALSE), TRUE)=TRUE,VLOOKUP(E1945,Store_VAM!B2:H273,{6}, FALSE),VLOOKUP(E1945,Store_SRP!B2:H110,{6}, FALSE)), VLOOKUP(E1945,Store_Showcase!B2:H144,{6}, FALSE))</f>
      </c>
      <c r="AH1945">
        <f>VLOOKUP(G1945,Sku_Consolidated!A2:R957,18,FALSE)</f>
      </c>
      <c r="AI1945">
        <f>VLOOKUP(G1945,Sku_Consolidated!A2:S957,19,FALSE)</f>
      </c>
      <c r="AJ1945">
        <f>VLOOKUP(G1945,Sku_Consolidated!A2:T957,20,FALSE)</f>
      </c>
    </row>
    <row r="1946" spans="1:36" x14ac:dyDescent="0.25">
      <c r="A1946">
        <v>2024</v>
      </c>
      <c r="B1946" t="s">
        <v>31</v>
      </c>
      <c r="C1946" t="s">
        <v>32</v>
      </c>
      <c r="D1946" t="s">
        <v>33</v>
      </c>
      <c r="E1946">
        <v>111</v>
      </c>
      <c r="F1946">
        <f>IF(IFERROR(VLOOKUP(E1946,Store_Showcase!B2:H144,{2}, FALSE), TRUE)=TRUE, IF(IFERROR(VLOOKUP(E1946,Store_SRP!B2:H110,{2}, FALSE), TRUE)=TRUE,VLOOKUP(E1946,Store_VAM!B2:H273,{2}, FALSE),VLOOKUP(E1946,Store_SRP!B2:H110,{2}, FALSE)), VLOOKUP(E1946,Store_Showcase!B2:H144,{2}, FALSE))</f>
      </c>
      <c r="G1946">
        <v>666982</v>
      </c>
      <c r="H1946" t="s">
        <v>1363</v>
      </c>
      <c r="I1946" s="8" t="s">
        <v>39</v>
      </c>
      <c r="J1946" t="s">
        <v>493</v>
      </c>
      <c r="K1946" s="8">
        <f>IF(J1946="PCK", I1946, 0)</f>
      </c>
      <c r="L1946" s="8">
        <f>IF(J1946="KLS", I1946, IF(J1946="PCK", I1946*VLOOKUP(G1946,Sku_Consolidated!A2:U957,21, FALSE),I1946*VLOOKUP(G1946,Sku_Consolidated!A2:U957,21, FALSE)))</f>
      </c>
      <c r="M1946" s="8">
        <f>IF(J1946="PCS", I1946, 0)</f>
      </c>
      <c r="N1946" s="8" t="s">
        <v>39</v>
      </c>
      <c r="O1946" s="8">
        <f>N1946 * VLOOKUP(E1946&amp;VLOOKUP(G1946,Sku_Consolidated!A2:Q957,17,FALSE),Sku_CommRate!A2:E1002, 5, FALSE)</f>
      </c>
      <c r="P1946" s="8">
        <f>N1946 - O1946</f>
      </c>
      <c r="Q1946">
        <f>VLOOKUP(G1946,Sku_Consolidated!A2:G957,7, FALSE)</f>
      </c>
      <c r="R1946">
        <f>IF(IFERROR(VLOOKUP(E1946,Store_Showcase!B2:H144,7, FALSE), TRUE)=TRUE, IF(IFERROR(VLOOKUP(E1946,Store_SRP!B2:H110,7, FALSE), TRUE)=TRUE,VLOOKUP(E1946,Store_VAM!B2:H273,7, FALSE),VLOOKUP(E1946,Store_SRP!B2:H110,7, FALSE)), VLOOKUP(E1946,Store_Showcase!B2:H144,7, FALSE))</f>
      </c>
      <c r="S1946">
        <f>IF(IFERROR(VLOOKUP(E1946,Store_Showcase!B2:I144,8, FALSE), TRUE)=TRUE, IF(IFERROR(VLOOKUP(E1946,Store_SRP!B2:I110,8, FALSE), TRUE)=TRUE,VLOOKUP(E1946,Store_VAM!B2:I273,8, FALSE),VLOOKUP(E1946,Store_SRP!B2:I110,8, FALSE)), VLOOKUP(E1946,Store_Showcase!B2:I144,8, FALSE))</f>
      </c>
      <c r="T1946">
        <f>VLOOKUP(G1946,Sku_Consolidated!A2:R957,18,FALSE)</f>
      </c>
      <c r="U1946">
        <v>4806532531663</v>
      </c>
      <c r="V1946">
        <f>IF(VLOOKUP(G1946,Sku_Consolidated!A2:S957,19,FALSE)="SHOWCASE", VLOOKUP(E1946,Store_Showcase!B2:L144,11, FALSE), IF(VLOOKUP(G1946,Sku_Consolidated!A2:S957,19,FALSE)="VAM",VLOOKUP(E1946,Store_VAM!B2:L273,11, FALSE),VLOOKUP(E1946,Store_SRP!B2:L110,11, FALSE)))</f>
      </c>
      <c r="W1946">
        <f>VLOOKUP(G1946,Sku_Consolidated!A2:W957,11,FALSE)</f>
      </c>
      <c r="X1946">
        <f>VLOOKUP(G1946,Sku_Consolidated!A2:H957,8,FALSE)</f>
      </c>
      <c r="Y1946">
        <f>VLOOKUP(G1946,Sku_Consolidated!A2:I957,9,FALSE)</f>
      </c>
      <c r="Z1946" t="s">
        <v>38</v>
      </c>
      <c r="AA1946">
        <f>VLOOKUP(G1946,Sku_Consolidated!A2:E957,5,FALSE)</f>
      </c>
      <c r="AB1946">
        <f>IF(VLOOKUP(G1946,Sku_Consolidated!A2:S957,19,FALSE)="SHOWCASE", VLOOKUP(E1946,Store_Showcase!B2:N144,13, FALSE), IF(VLOOKUP(G1946,Sku_Consolidated!A2:S957,19,FALSE)="VAM",VLOOKUP(E1946,Store_VAM!B2:N273,13, FALSE),VLOOKUP(E1946,Store_SRP!B2:N110,13, FALSE)))</f>
      </c>
      <c r="AC1946">
        <f>IF(IFERROR(AB1946,TRUE)=TRUE, "-","OK")</f>
      </c>
      <c r="AD1946" s="8" t="s">
        <v>39</v>
      </c>
      <c r="AE1946" s="8" t="s">
        <v>39</v>
      </c>
      <c r="AF1946">
        <f>IF(IFERROR(VLOOKUP(E1946,Store_Showcase!B2:H144,{5}, FALSE), TRUE)=TRUE, IF(IFERROR(VLOOKUP(E1946,Store_SRP!B2:H110,{5}, FALSE), TRUE)=TRUE,VLOOKUP(E1946,Store_VAM!B2:H273,{5}, FALSE),VLOOKUP(E1946,Store_SRP!B2:H110,{5}, FALSE)), VLOOKUP(E1946,Store_Showcase!B2:H144,{5}, FALSE))</f>
      </c>
      <c r="AG1946">
        <f>IF(IFERROR(VLOOKUP(E1946,Store_Showcase!B2:H144,{6}, FALSE), TRUE)=TRUE, IF(IFERROR(VLOOKUP(E1946,Store_SRP!B2:H110,{6}, FALSE), TRUE)=TRUE,VLOOKUP(E1946,Store_VAM!B2:H273,{6}, FALSE),VLOOKUP(E1946,Store_SRP!B2:H110,{6}, FALSE)), VLOOKUP(E1946,Store_Showcase!B2:H144,{6}, FALSE))</f>
      </c>
      <c r="AH1946">
        <f>VLOOKUP(G1946,Sku_Consolidated!A2:R957,18,FALSE)</f>
      </c>
      <c r="AI1946">
        <f>VLOOKUP(G1946,Sku_Consolidated!A2:S957,19,FALSE)</f>
      </c>
      <c r="AJ1946">
        <f>VLOOKUP(G1946,Sku_Consolidated!A2:T957,20,FALSE)</f>
      </c>
    </row>
    <row r="1947" spans="1:36" x14ac:dyDescent="0.25">
      <c r="A1947">
        <v>2024</v>
      </c>
      <c r="B1947" t="s">
        <v>31</v>
      </c>
      <c r="C1947" t="s">
        <v>32</v>
      </c>
      <c r="D1947" t="s">
        <v>33</v>
      </c>
      <c r="E1947">
        <v>402</v>
      </c>
      <c r="F1947">
        <f>IF(IFERROR(VLOOKUP(E1947,Store_Showcase!B2:H144,{2}, FALSE), TRUE)=TRUE, IF(IFERROR(VLOOKUP(E1947,Store_SRP!B2:H110,{2}, FALSE), TRUE)=TRUE,VLOOKUP(E1947,Store_VAM!B2:H273,{2}, FALSE),VLOOKUP(E1947,Store_SRP!B2:H110,{2}, FALSE)), VLOOKUP(E1947,Store_Showcase!B2:H144,{2}, FALSE))</f>
      </c>
      <c r="G1947">
        <v>655316</v>
      </c>
      <c r="H1947" t="s">
        <v>875</v>
      </c>
      <c r="I1947" s="8" t="s">
        <v>39</v>
      </c>
      <c r="J1947" t="s">
        <v>36</v>
      </c>
      <c r="K1947" s="8">
        <f>IF(J1947="PCK", I1947, 0)</f>
      </c>
      <c r="L1947" s="8">
        <f>IF(J1947="KLS", I1947, IF(J1947="PCK", I1947*VLOOKUP(G1947,Sku_Consolidated!A2:U957,21, FALSE),I1947*VLOOKUP(G1947,Sku_Consolidated!A2:U957,21, FALSE)))</f>
      </c>
      <c r="M1947" s="8">
        <f>IF(J1947="PCS", I1947, 0)</f>
      </c>
      <c r="N1947" s="8" t="s">
        <v>39</v>
      </c>
      <c r="O1947" s="8">
        <f>N1947 * VLOOKUP(E1947&amp;VLOOKUP(G1947,Sku_Consolidated!A2:Q957,17,FALSE),Sku_CommRate!A2:E1002, 5, FALSE)</f>
      </c>
      <c r="P1947" s="8">
        <f>N1947 - O1947</f>
      </c>
      <c r="Q1947">
        <f>VLOOKUP(G1947,Sku_Consolidated!A2:G957,7, FALSE)</f>
      </c>
      <c r="R1947">
        <f>IF(IFERROR(VLOOKUP(E1947,Store_Showcase!B2:H144,7, FALSE), TRUE)=TRUE, IF(IFERROR(VLOOKUP(E1947,Store_SRP!B2:H110,7, FALSE), TRUE)=TRUE,VLOOKUP(E1947,Store_VAM!B2:H273,7, FALSE),VLOOKUP(E1947,Store_SRP!B2:H110,7, FALSE)), VLOOKUP(E1947,Store_Showcase!B2:H144,7, FALSE))</f>
      </c>
      <c r="S1947">
        <f>IF(IFERROR(VLOOKUP(E1947,Store_Showcase!B2:I144,8, FALSE), TRUE)=TRUE, IF(IFERROR(VLOOKUP(E1947,Store_SRP!B2:I110,8, FALSE), TRUE)=TRUE,VLOOKUP(E1947,Store_VAM!B2:I273,8, FALSE),VLOOKUP(E1947,Store_SRP!B2:I110,8, FALSE)), VLOOKUP(E1947,Store_Showcase!B2:I144,8, FALSE))</f>
      </c>
      <c r="T1947">
        <f>VLOOKUP(G1947,Sku_Consolidated!A2:R957,18,FALSE)</f>
      </c>
      <c r="U1947">
        <v>6241</v>
      </c>
      <c r="V1947">
        <f>IF(VLOOKUP(G1947,Sku_Consolidated!A2:S957,19,FALSE)="SHOWCASE", VLOOKUP(E1947,Store_Showcase!B2:L144,11, FALSE), IF(VLOOKUP(G1947,Sku_Consolidated!A2:S957,19,FALSE)="VAM",VLOOKUP(E1947,Store_VAM!B2:L273,11, FALSE),VLOOKUP(E1947,Store_SRP!B2:L110,11, FALSE)))</f>
      </c>
      <c r="W1947">
        <f>VLOOKUP(G1947,Sku_Consolidated!A2:W957,11,FALSE)</f>
      </c>
      <c r="X1947">
        <f>VLOOKUP(G1947,Sku_Consolidated!A2:H957,8,FALSE)</f>
      </c>
      <c r="Y1947">
        <f>VLOOKUP(G1947,Sku_Consolidated!A2:I957,9,FALSE)</f>
      </c>
      <c r="Z1947" t="s">
        <v>38</v>
      </c>
      <c r="AA1947">
        <f>VLOOKUP(G1947,Sku_Consolidated!A2:E957,5,FALSE)</f>
      </c>
      <c r="AB1947">
        <f>IF(VLOOKUP(G1947,Sku_Consolidated!A2:S957,19,FALSE)="SHOWCASE", VLOOKUP(E1947,Store_Showcase!B2:N144,13, FALSE), IF(VLOOKUP(G1947,Sku_Consolidated!A2:S957,19,FALSE)="VAM",VLOOKUP(E1947,Store_VAM!B2:N273,13, FALSE),VLOOKUP(E1947,Store_SRP!B2:N110,13, FALSE)))</f>
      </c>
      <c r="AC1947">
        <f>IF(IFERROR(AB1947,TRUE)=TRUE, "-","OK")</f>
      </c>
      <c r="AD1947" s="8" t="s">
        <v>39</v>
      </c>
      <c r="AE1947" s="8" t="s">
        <v>39</v>
      </c>
      <c r="AF1947">
        <f>IF(IFERROR(VLOOKUP(E1947,Store_Showcase!B2:H144,{5}, FALSE), TRUE)=TRUE, IF(IFERROR(VLOOKUP(E1947,Store_SRP!B2:H110,{5}, FALSE), TRUE)=TRUE,VLOOKUP(E1947,Store_VAM!B2:H273,{5}, FALSE),VLOOKUP(E1947,Store_SRP!B2:H110,{5}, FALSE)), VLOOKUP(E1947,Store_Showcase!B2:H144,{5}, FALSE))</f>
      </c>
      <c r="AG1947">
        <f>IF(IFERROR(VLOOKUP(E1947,Store_Showcase!B2:H144,{6}, FALSE), TRUE)=TRUE, IF(IFERROR(VLOOKUP(E1947,Store_SRP!B2:H110,{6}, FALSE), TRUE)=TRUE,VLOOKUP(E1947,Store_VAM!B2:H273,{6}, FALSE),VLOOKUP(E1947,Store_SRP!B2:H110,{6}, FALSE)), VLOOKUP(E1947,Store_Showcase!B2:H144,{6}, FALSE))</f>
      </c>
      <c r="AH1947">
        <f>VLOOKUP(G1947,Sku_Consolidated!A2:R957,18,FALSE)</f>
      </c>
      <c r="AI1947">
        <f>VLOOKUP(G1947,Sku_Consolidated!A2:S957,19,FALSE)</f>
      </c>
      <c r="AJ1947">
        <f>VLOOKUP(G1947,Sku_Consolidated!A2:T957,20,FALSE)</f>
      </c>
    </row>
    <row r="1948" spans="1:36" x14ac:dyDescent="0.25">
      <c r="A1948">
        <v>2024</v>
      </c>
      <c r="B1948" t="s">
        <v>31</v>
      </c>
      <c r="C1948" t="s">
        <v>32</v>
      </c>
      <c r="D1948" t="s">
        <v>33</v>
      </c>
      <c r="E1948">
        <v>805</v>
      </c>
      <c r="F1948">
        <f>IF(IFERROR(VLOOKUP(E1948,Store_Showcase!B2:H144,{2}, FALSE), TRUE)=TRUE, IF(IFERROR(VLOOKUP(E1948,Store_SRP!B2:H110,{2}, FALSE), TRUE)=TRUE,VLOOKUP(E1948,Store_VAM!B2:H273,{2}, FALSE),VLOOKUP(E1948,Store_SRP!B2:H110,{2}, FALSE)), VLOOKUP(E1948,Store_Showcase!B2:H144,{2}, FALSE))</f>
      </c>
      <c r="G1948">
        <v>662375</v>
      </c>
      <c r="H1948" t="s">
        <v>1376</v>
      </c>
      <c r="I1948" s="8" t="s">
        <v>39</v>
      </c>
      <c r="J1948" t="s">
        <v>493</v>
      </c>
      <c r="K1948" s="8">
        <f>IF(J1948="PCK", I1948, 0)</f>
      </c>
      <c r="L1948" s="8">
        <f>IF(J1948="KLS", I1948, IF(J1948="PCK", I1948*VLOOKUP(G1948,Sku_Consolidated!A2:U957,21, FALSE),I1948*VLOOKUP(G1948,Sku_Consolidated!A2:U957,21, FALSE)))</f>
      </c>
      <c r="M1948" s="8">
        <f>IF(J1948="PCS", I1948, 0)</f>
      </c>
      <c r="N1948" s="8" t="s">
        <v>39</v>
      </c>
      <c r="O1948" s="8">
        <f>N1948 * VLOOKUP(E1948&amp;VLOOKUP(G1948,Sku_Consolidated!A2:Q957,17,FALSE),Sku_CommRate!A2:E1002, 5, FALSE)</f>
      </c>
      <c r="P1948" s="8">
        <f>N1948 - O1948</f>
      </c>
      <c r="Q1948">
        <f>VLOOKUP(G1948,Sku_Consolidated!A2:G957,7, FALSE)</f>
      </c>
      <c r="R1948">
        <f>IF(IFERROR(VLOOKUP(E1948,Store_Showcase!B2:H144,7, FALSE), TRUE)=TRUE, IF(IFERROR(VLOOKUP(E1948,Store_SRP!B2:H110,7, FALSE), TRUE)=TRUE,VLOOKUP(E1948,Store_VAM!B2:H273,7, FALSE),VLOOKUP(E1948,Store_SRP!B2:H110,7, FALSE)), VLOOKUP(E1948,Store_Showcase!B2:H144,7, FALSE))</f>
      </c>
      <c r="S1948">
        <f>IF(IFERROR(VLOOKUP(E1948,Store_Showcase!B2:I144,8, FALSE), TRUE)=TRUE, IF(IFERROR(VLOOKUP(E1948,Store_SRP!B2:I110,8, FALSE), TRUE)=TRUE,VLOOKUP(E1948,Store_VAM!B2:I273,8, FALSE),VLOOKUP(E1948,Store_SRP!B2:I110,8, FALSE)), VLOOKUP(E1948,Store_Showcase!B2:I144,8, FALSE))</f>
      </c>
      <c r="T1948">
        <f>VLOOKUP(G1948,Sku_Consolidated!A2:R957,18,FALSE)</f>
      </c>
      <c r="U1948">
        <v>4806532531601</v>
      </c>
      <c r="V1948">
        <f>IF(VLOOKUP(G1948,Sku_Consolidated!A2:S957,19,FALSE)="SHOWCASE", VLOOKUP(E1948,Store_Showcase!B2:L144,11, FALSE), IF(VLOOKUP(G1948,Sku_Consolidated!A2:S957,19,FALSE)="VAM",VLOOKUP(E1948,Store_VAM!B2:L273,11, FALSE),VLOOKUP(E1948,Store_SRP!B2:L110,11, FALSE)))</f>
      </c>
      <c r="W1948">
        <f>VLOOKUP(G1948,Sku_Consolidated!A2:W957,11,FALSE)</f>
      </c>
      <c r="X1948">
        <f>VLOOKUP(G1948,Sku_Consolidated!A2:H957,8,FALSE)</f>
      </c>
      <c r="Y1948">
        <f>VLOOKUP(G1948,Sku_Consolidated!A2:I957,9,FALSE)</f>
      </c>
      <c r="Z1948" t="s">
        <v>38</v>
      </c>
      <c r="AA1948">
        <f>VLOOKUP(G1948,Sku_Consolidated!A2:E957,5,FALSE)</f>
      </c>
      <c r="AB1948">
        <f>IF(VLOOKUP(G1948,Sku_Consolidated!A2:S957,19,FALSE)="SHOWCASE", VLOOKUP(E1948,Store_Showcase!B2:N144,13, FALSE), IF(VLOOKUP(G1948,Sku_Consolidated!A2:S957,19,FALSE)="VAM",VLOOKUP(E1948,Store_VAM!B2:N273,13, FALSE),VLOOKUP(E1948,Store_SRP!B2:N110,13, FALSE)))</f>
      </c>
      <c r="AC1948">
        <f>IF(IFERROR(AB1948,TRUE)=TRUE, "-","OK")</f>
      </c>
      <c r="AD1948" s="8" t="s">
        <v>39</v>
      </c>
      <c r="AE1948" s="8" t="s">
        <v>39</v>
      </c>
      <c r="AF1948">
        <f>IF(IFERROR(VLOOKUP(E1948,Store_Showcase!B2:H144,{5}, FALSE), TRUE)=TRUE, IF(IFERROR(VLOOKUP(E1948,Store_SRP!B2:H110,{5}, FALSE), TRUE)=TRUE,VLOOKUP(E1948,Store_VAM!B2:H273,{5}, FALSE),VLOOKUP(E1948,Store_SRP!B2:H110,{5}, FALSE)), VLOOKUP(E1948,Store_Showcase!B2:H144,{5}, FALSE))</f>
      </c>
      <c r="AG1948">
        <f>IF(IFERROR(VLOOKUP(E1948,Store_Showcase!B2:H144,{6}, FALSE), TRUE)=TRUE, IF(IFERROR(VLOOKUP(E1948,Store_SRP!B2:H110,{6}, FALSE), TRUE)=TRUE,VLOOKUP(E1948,Store_VAM!B2:H273,{6}, FALSE),VLOOKUP(E1948,Store_SRP!B2:H110,{6}, FALSE)), VLOOKUP(E1948,Store_Showcase!B2:H144,{6}, FALSE))</f>
      </c>
      <c r="AH1948">
        <f>VLOOKUP(G1948,Sku_Consolidated!A2:R957,18,FALSE)</f>
      </c>
      <c r="AI1948">
        <f>VLOOKUP(G1948,Sku_Consolidated!A2:S957,19,FALSE)</f>
      </c>
      <c r="AJ1948">
        <f>VLOOKUP(G1948,Sku_Consolidated!A2:T957,20,FALSE)</f>
      </c>
    </row>
    <row r="1949" spans="1:36" x14ac:dyDescent="0.25">
      <c r="A1949">
        <v>2024</v>
      </c>
      <c r="B1949" t="s">
        <v>31</v>
      </c>
      <c r="C1949" t="s">
        <v>32</v>
      </c>
      <c r="D1949" t="s">
        <v>33</v>
      </c>
      <c r="E1949">
        <v>252</v>
      </c>
      <c r="F1949">
        <f>IF(IFERROR(VLOOKUP(E1949,Store_Showcase!B2:H144,{2}, FALSE), TRUE)=TRUE, IF(IFERROR(VLOOKUP(E1949,Store_SRP!B2:H110,{2}, FALSE), TRUE)=TRUE,VLOOKUP(E1949,Store_VAM!B2:H273,{2}, FALSE),VLOOKUP(E1949,Store_SRP!B2:H110,{2}, FALSE)), VLOOKUP(E1949,Store_Showcase!B2:H144,{2}, FALSE))</f>
      </c>
      <c r="G1949">
        <v>655519</v>
      </c>
      <c r="H1949" t="s">
        <v>392</v>
      </c>
      <c r="I1949" s="8" t="s">
        <v>39</v>
      </c>
      <c r="J1949" t="s">
        <v>36</v>
      </c>
      <c r="K1949" s="8">
        <f>IF(J1949="PCK", I1949, 0)</f>
      </c>
      <c r="L1949" s="8">
        <f>IF(J1949="KLS", I1949, IF(J1949="PCK", I1949*VLOOKUP(G1949,Sku_Consolidated!A2:U957,21, FALSE),I1949*VLOOKUP(G1949,Sku_Consolidated!A2:U957,21, FALSE)))</f>
      </c>
      <c r="M1949" s="8">
        <f>IF(J1949="PCS", I1949, 0)</f>
      </c>
      <c r="N1949" s="8" t="s">
        <v>39</v>
      </c>
      <c r="O1949" s="8">
        <f>N1949 * VLOOKUP(E1949&amp;VLOOKUP(G1949,Sku_Consolidated!A2:Q957,17,FALSE),Sku_CommRate!A2:E1002, 5, FALSE)</f>
      </c>
      <c r="P1949" s="8">
        <f>N1949 - O1949</f>
      </c>
      <c r="Q1949">
        <f>VLOOKUP(G1949,Sku_Consolidated!A2:G957,7, FALSE)</f>
      </c>
      <c r="R1949">
        <f>IF(IFERROR(VLOOKUP(E1949,Store_Showcase!B2:H144,7, FALSE), TRUE)=TRUE, IF(IFERROR(VLOOKUP(E1949,Store_SRP!B2:H110,7, FALSE), TRUE)=TRUE,VLOOKUP(E1949,Store_VAM!B2:H273,7, FALSE),VLOOKUP(E1949,Store_SRP!B2:H110,7, FALSE)), VLOOKUP(E1949,Store_Showcase!B2:H144,7, FALSE))</f>
      </c>
      <c r="S1949">
        <f>IF(IFERROR(VLOOKUP(E1949,Store_Showcase!B2:I144,8, FALSE), TRUE)=TRUE, IF(IFERROR(VLOOKUP(E1949,Store_SRP!B2:I110,8, FALSE), TRUE)=TRUE,VLOOKUP(E1949,Store_VAM!B2:I273,8, FALSE),VLOOKUP(E1949,Store_SRP!B2:I110,8, FALSE)), VLOOKUP(E1949,Store_Showcase!B2:I144,8, FALSE))</f>
      </c>
      <c r="T1949">
        <f>VLOOKUP(G1949,Sku_Consolidated!A2:R957,18,FALSE)</f>
      </c>
      <c r="U1949">
        <v>6341</v>
      </c>
      <c r="V1949">
        <f>IF(VLOOKUP(G1949,Sku_Consolidated!A2:S957,19,FALSE)="SHOWCASE", VLOOKUP(E1949,Store_Showcase!B2:L144,11, FALSE), IF(VLOOKUP(G1949,Sku_Consolidated!A2:S957,19,FALSE)="VAM",VLOOKUP(E1949,Store_VAM!B2:L273,11, FALSE),VLOOKUP(E1949,Store_SRP!B2:L110,11, FALSE)))</f>
      </c>
      <c r="W1949">
        <f>VLOOKUP(G1949,Sku_Consolidated!A2:W957,11,FALSE)</f>
      </c>
      <c r="X1949">
        <f>VLOOKUP(G1949,Sku_Consolidated!A2:H957,8,FALSE)</f>
      </c>
      <c r="Y1949">
        <f>VLOOKUP(G1949,Sku_Consolidated!A2:I957,9,FALSE)</f>
      </c>
      <c r="Z1949" t="s">
        <v>38</v>
      </c>
      <c r="AA1949">
        <f>VLOOKUP(G1949,Sku_Consolidated!A2:E957,5,FALSE)</f>
      </c>
      <c r="AB1949">
        <f>IF(VLOOKUP(G1949,Sku_Consolidated!A2:S957,19,FALSE)="SHOWCASE", VLOOKUP(E1949,Store_Showcase!B2:N144,13, FALSE), IF(VLOOKUP(G1949,Sku_Consolidated!A2:S957,19,FALSE)="VAM",VLOOKUP(E1949,Store_VAM!B2:N273,13, FALSE),VLOOKUP(E1949,Store_SRP!B2:N110,13, FALSE)))</f>
      </c>
      <c r="AC1949">
        <f>IF(IFERROR(AB1949,TRUE)=TRUE, "-","OK")</f>
      </c>
      <c r="AD1949" s="8" t="s">
        <v>39</v>
      </c>
      <c r="AE1949" s="8" t="s">
        <v>39</v>
      </c>
      <c r="AF1949">
        <f>IF(IFERROR(VLOOKUP(E1949,Store_Showcase!B2:H144,{5}, FALSE), TRUE)=TRUE, IF(IFERROR(VLOOKUP(E1949,Store_SRP!B2:H110,{5}, FALSE), TRUE)=TRUE,VLOOKUP(E1949,Store_VAM!B2:H273,{5}, FALSE),VLOOKUP(E1949,Store_SRP!B2:H110,{5}, FALSE)), VLOOKUP(E1949,Store_Showcase!B2:H144,{5}, FALSE))</f>
      </c>
      <c r="AG1949">
        <f>IF(IFERROR(VLOOKUP(E1949,Store_Showcase!B2:H144,{6}, FALSE), TRUE)=TRUE, IF(IFERROR(VLOOKUP(E1949,Store_SRP!B2:H110,{6}, FALSE), TRUE)=TRUE,VLOOKUP(E1949,Store_VAM!B2:H273,{6}, FALSE),VLOOKUP(E1949,Store_SRP!B2:H110,{6}, FALSE)), VLOOKUP(E1949,Store_Showcase!B2:H144,{6}, FALSE))</f>
      </c>
      <c r="AH1949">
        <f>VLOOKUP(G1949,Sku_Consolidated!A2:R957,18,FALSE)</f>
      </c>
      <c r="AI1949">
        <f>VLOOKUP(G1949,Sku_Consolidated!A2:S957,19,FALSE)</f>
      </c>
      <c r="AJ1949">
        <f>VLOOKUP(G1949,Sku_Consolidated!A2:T957,20,FALSE)</f>
      </c>
    </row>
    <row r="1950" spans="1:36" x14ac:dyDescent="0.25">
      <c r="A1950">
        <v>2024</v>
      </c>
      <c r="B1950" t="s">
        <v>31</v>
      </c>
      <c r="C1950" t="s">
        <v>32</v>
      </c>
      <c r="D1950" t="s">
        <v>33</v>
      </c>
      <c r="E1950">
        <v>4004</v>
      </c>
      <c r="F1950">
        <f>IF(IFERROR(VLOOKUP(E1950,Store_Showcase!B2:H144,{2}, FALSE), TRUE)=TRUE, IF(IFERROR(VLOOKUP(E1950,Store_SRP!B2:H110,{2}, FALSE), TRUE)=TRUE,VLOOKUP(E1950,Store_VAM!B2:H273,{2}, FALSE),VLOOKUP(E1950,Store_SRP!B2:H110,{2}, FALSE)), VLOOKUP(E1950,Store_Showcase!B2:H144,{2}, FALSE))</f>
      </c>
      <c r="G1950">
        <v>690870</v>
      </c>
      <c r="H1950" t="s">
        <v>3337</v>
      </c>
      <c r="I1950" s="8" t="s">
        <v>39</v>
      </c>
      <c r="J1950" t="s">
        <v>493</v>
      </c>
      <c r="K1950" s="8">
        <f>IF(J1950="PCK", I1950, 0)</f>
      </c>
      <c r="L1950" s="8">
        <f>IF(J1950="KLS", I1950, IF(J1950="PCK", I1950*VLOOKUP(G1950,Sku_Consolidated!A2:U957,21, FALSE),I1950*VLOOKUP(G1950,Sku_Consolidated!A2:U957,21, FALSE)))</f>
      </c>
      <c r="M1950" s="8">
        <f>IF(J1950="PCS", I1950, 0)</f>
      </c>
      <c r="N1950" s="8" t="s">
        <v>39</v>
      </c>
      <c r="O1950" s="8">
        <f>N1950 * VLOOKUP(E1950&amp;VLOOKUP(G1950,Sku_Consolidated!A2:Q957,17,FALSE),Sku_CommRate!A2:E1002, 5, FALSE)</f>
      </c>
      <c r="P1950" s="8">
        <f>N1950 - O1950</f>
      </c>
      <c r="Q1950">
        <f>VLOOKUP(G1950,Sku_Consolidated!A2:G957,7, FALSE)</f>
      </c>
      <c r="R1950">
        <f>IF(IFERROR(VLOOKUP(E1950,Store_Showcase!B2:H144,7, FALSE), TRUE)=TRUE, IF(IFERROR(VLOOKUP(E1950,Store_SRP!B2:H110,7, FALSE), TRUE)=TRUE,VLOOKUP(E1950,Store_VAM!B2:H273,7, FALSE),VLOOKUP(E1950,Store_SRP!B2:H110,7, FALSE)), VLOOKUP(E1950,Store_Showcase!B2:H144,7, FALSE))</f>
      </c>
      <c r="S1950">
        <f>IF(IFERROR(VLOOKUP(E1950,Store_Showcase!B2:I144,8, FALSE), TRUE)=TRUE, IF(IFERROR(VLOOKUP(E1950,Store_SRP!B2:I110,8, FALSE), TRUE)=TRUE,VLOOKUP(E1950,Store_VAM!B2:I273,8, FALSE),VLOOKUP(E1950,Store_SRP!B2:I110,8, FALSE)), VLOOKUP(E1950,Store_Showcase!B2:I144,8, FALSE))</f>
      </c>
      <c r="T1950">
        <f>VLOOKUP(G1950,Sku_Consolidated!A2:R957,18,FALSE)</f>
      </c>
      <c r="U1950">
        <v>4806532531731</v>
      </c>
      <c r="V1950">
        <f>IF(VLOOKUP(G1950,Sku_Consolidated!A2:S957,19,FALSE)="SHOWCASE", VLOOKUP(E1950,Store_Showcase!B2:L144,11, FALSE), IF(VLOOKUP(G1950,Sku_Consolidated!A2:S957,19,FALSE)="VAM",VLOOKUP(E1950,Store_VAM!B2:L273,11, FALSE),VLOOKUP(E1950,Store_SRP!B2:L110,11, FALSE)))</f>
      </c>
      <c r="W1950">
        <f>VLOOKUP(G1950,Sku_Consolidated!A2:W957,11,FALSE)</f>
      </c>
      <c r="X1950">
        <f>VLOOKUP(G1950,Sku_Consolidated!A2:H957,8,FALSE)</f>
      </c>
      <c r="Y1950">
        <f>VLOOKUP(G1950,Sku_Consolidated!A2:I957,9,FALSE)</f>
      </c>
      <c r="Z1950" t="s">
        <v>38</v>
      </c>
      <c r="AA1950">
        <f>VLOOKUP(G1950,Sku_Consolidated!A2:E957,5,FALSE)</f>
      </c>
      <c r="AB1950">
        <f>IF(VLOOKUP(G1950,Sku_Consolidated!A2:S957,19,FALSE)="SHOWCASE", VLOOKUP(E1950,Store_Showcase!B2:N144,13, FALSE), IF(VLOOKUP(G1950,Sku_Consolidated!A2:S957,19,FALSE)="VAM",VLOOKUP(E1950,Store_VAM!B2:N273,13, FALSE),VLOOKUP(E1950,Store_SRP!B2:N110,13, FALSE)))</f>
      </c>
      <c r="AC1950">
        <f>IF(IFERROR(AB1950,TRUE)=TRUE, "-","OK")</f>
      </c>
      <c r="AD1950" s="8" t="s">
        <v>39</v>
      </c>
      <c r="AE1950" s="8" t="s">
        <v>39</v>
      </c>
      <c r="AF1950">
        <f>IF(IFERROR(VLOOKUP(E1950,Store_Showcase!B2:H144,{5}, FALSE), TRUE)=TRUE, IF(IFERROR(VLOOKUP(E1950,Store_SRP!B2:H110,{5}, FALSE), TRUE)=TRUE,VLOOKUP(E1950,Store_VAM!B2:H273,{5}, FALSE),VLOOKUP(E1950,Store_SRP!B2:H110,{5}, FALSE)), VLOOKUP(E1950,Store_Showcase!B2:H144,{5}, FALSE))</f>
      </c>
      <c r="AG1950">
        <f>IF(IFERROR(VLOOKUP(E1950,Store_Showcase!B2:H144,{6}, FALSE), TRUE)=TRUE, IF(IFERROR(VLOOKUP(E1950,Store_SRP!B2:H110,{6}, FALSE), TRUE)=TRUE,VLOOKUP(E1950,Store_VAM!B2:H273,{6}, FALSE),VLOOKUP(E1950,Store_SRP!B2:H110,{6}, FALSE)), VLOOKUP(E1950,Store_Showcase!B2:H144,{6}, FALSE))</f>
      </c>
      <c r="AH1950">
        <f>VLOOKUP(G1950,Sku_Consolidated!A2:R957,18,FALSE)</f>
      </c>
      <c r="AI1950">
        <f>VLOOKUP(G1950,Sku_Consolidated!A2:S957,19,FALSE)</f>
      </c>
      <c r="AJ1950">
        <f>VLOOKUP(G1950,Sku_Consolidated!A2:T957,20,FALSE)</f>
      </c>
    </row>
    <row r="1951" spans="1:36" x14ac:dyDescent="0.25">
      <c r="A1951">
        <v>2024</v>
      </c>
      <c r="B1951" t="s">
        <v>31</v>
      </c>
      <c r="C1951" t="s">
        <v>32</v>
      </c>
      <c r="D1951" t="s">
        <v>33</v>
      </c>
      <c r="E1951">
        <v>804</v>
      </c>
      <c r="F1951">
        <f>IF(IFERROR(VLOOKUP(E1951,Store_Showcase!B2:H144,{2}, FALSE), TRUE)=TRUE, IF(IFERROR(VLOOKUP(E1951,Store_SRP!B2:H110,{2}, FALSE), TRUE)=TRUE,VLOOKUP(E1951,Store_VAM!B2:H273,{2}, FALSE),VLOOKUP(E1951,Store_SRP!B2:H110,{2}, FALSE)), VLOOKUP(E1951,Store_Showcase!B2:H144,{2}, FALSE))</f>
      </c>
      <c r="G1951">
        <v>655538</v>
      </c>
      <c r="H1951" t="s">
        <v>374</v>
      </c>
      <c r="I1951" s="8" t="s">
        <v>39</v>
      </c>
      <c r="J1951" t="s">
        <v>36</v>
      </c>
      <c r="K1951" s="8">
        <f>IF(J1951="PCK", I1951, 0)</f>
      </c>
      <c r="L1951" s="8">
        <f>IF(J1951="KLS", I1951, IF(J1951="PCK", I1951*VLOOKUP(G1951,Sku_Consolidated!A2:U957,21, FALSE),I1951*VLOOKUP(G1951,Sku_Consolidated!A2:U957,21, FALSE)))</f>
      </c>
      <c r="M1951" s="8">
        <f>IF(J1951="PCS", I1951, 0)</f>
      </c>
      <c r="N1951" s="8" t="s">
        <v>39</v>
      </c>
      <c r="O1951" s="8">
        <f>N1951 * VLOOKUP(E1951&amp;VLOOKUP(G1951,Sku_Consolidated!A2:Q957,17,FALSE),Sku_CommRate!A2:E1002, 5, FALSE)</f>
      </c>
      <c r="P1951" s="8">
        <f>N1951 - O1951</f>
      </c>
      <c r="Q1951">
        <f>VLOOKUP(G1951,Sku_Consolidated!A2:G957,7, FALSE)</f>
      </c>
      <c r="R1951">
        <f>IF(IFERROR(VLOOKUP(E1951,Store_Showcase!B2:H144,7, FALSE), TRUE)=TRUE, IF(IFERROR(VLOOKUP(E1951,Store_SRP!B2:H110,7, FALSE), TRUE)=TRUE,VLOOKUP(E1951,Store_VAM!B2:H273,7, FALSE),VLOOKUP(E1951,Store_SRP!B2:H110,7, FALSE)), VLOOKUP(E1951,Store_Showcase!B2:H144,7, FALSE))</f>
      </c>
      <c r="S1951">
        <f>IF(IFERROR(VLOOKUP(E1951,Store_Showcase!B2:I144,8, FALSE), TRUE)=TRUE, IF(IFERROR(VLOOKUP(E1951,Store_SRP!B2:I110,8, FALSE), TRUE)=TRUE,VLOOKUP(E1951,Store_VAM!B2:I273,8, FALSE),VLOOKUP(E1951,Store_SRP!B2:I110,8, FALSE)), VLOOKUP(E1951,Store_Showcase!B2:I144,8, FALSE))</f>
      </c>
      <c r="T1951">
        <f>VLOOKUP(G1951,Sku_Consolidated!A2:R957,18,FALSE)</f>
      </c>
      <c r="U1951">
        <v>6359</v>
      </c>
      <c r="V1951">
        <f>IF(VLOOKUP(G1951,Sku_Consolidated!A2:S957,19,FALSE)="SHOWCASE", VLOOKUP(E1951,Store_Showcase!B2:L144,11, FALSE), IF(VLOOKUP(G1951,Sku_Consolidated!A2:S957,19,FALSE)="VAM",VLOOKUP(E1951,Store_VAM!B2:L273,11, FALSE),VLOOKUP(E1951,Store_SRP!B2:L110,11, FALSE)))</f>
      </c>
      <c r="W1951">
        <f>VLOOKUP(G1951,Sku_Consolidated!A2:W957,11,FALSE)</f>
      </c>
      <c r="X1951">
        <f>VLOOKUP(G1951,Sku_Consolidated!A2:H957,8,FALSE)</f>
      </c>
      <c r="Y1951">
        <f>VLOOKUP(G1951,Sku_Consolidated!A2:I957,9,FALSE)</f>
      </c>
      <c r="Z1951" t="s">
        <v>38</v>
      </c>
      <c r="AA1951">
        <f>VLOOKUP(G1951,Sku_Consolidated!A2:E957,5,FALSE)</f>
      </c>
      <c r="AB1951">
        <f>IF(VLOOKUP(G1951,Sku_Consolidated!A2:S957,19,FALSE)="SHOWCASE", VLOOKUP(E1951,Store_Showcase!B2:N144,13, FALSE), IF(VLOOKUP(G1951,Sku_Consolidated!A2:S957,19,FALSE)="VAM",VLOOKUP(E1951,Store_VAM!B2:N273,13, FALSE),VLOOKUP(E1951,Store_SRP!B2:N110,13, FALSE)))</f>
      </c>
      <c r="AC1951">
        <f>IF(IFERROR(AB1951,TRUE)=TRUE, "-","OK")</f>
      </c>
      <c r="AD1951" s="8" t="s">
        <v>39</v>
      </c>
      <c r="AE1951" s="8" t="s">
        <v>39</v>
      </c>
      <c r="AF1951">
        <f>IF(IFERROR(VLOOKUP(E1951,Store_Showcase!B2:H144,{5}, FALSE), TRUE)=TRUE, IF(IFERROR(VLOOKUP(E1951,Store_SRP!B2:H110,{5}, FALSE), TRUE)=TRUE,VLOOKUP(E1951,Store_VAM!B2:H273,{5}, FALSE),VLOOKUP(E1951,Store_SRP!B2:H110,{5}, FALSE)), VLOOKUP(E1951,Store_Showcase!B2:H144,{5}, FALSE))</f>
      </c>
      <c r="AG1951">
        <f>IF(IFERROR(VLOOKUP(E1951,Store_Showcase!B2:H144,{6}, FALSE), TRUE)=TRUE, IF(IFERROR(VLOOKUP(E1951,Store_SRP!B2:H110,{6}, FALSE), TRUE)=TRUE,VLOOKUP(E1951,Store_VAM!B2:H273,{6}, FALSE),VLOOKUP(E1951,Store_SRP!B2:H110,{6}, FALSE)), VLOOKUP(E1951,Store_Showcase!B2:H144,{6}, FALSE))</f>
      </c>
      <c r="AH1951">
        <f>VLOOKUP(G1951,Sku_Consolidated!A2:R957,18,FALSE)</f>
      </c>
      <c r="AI1951">
        <f>VLOOKUP(G1951,Sku_Consolidated!A2:S957,19,FALSE)</f>
      </c>
      <c r="AJ1951">
        <f>VLOOKUP(G1951,Sku_Consolidated!A2:T957,20,FALSE)</f>
      </c>
    </row>
    <row r="1952" spans="1:36" x14ac:dyDescent="0.25">
      <c r="A1952">
        <v>2024</v>
      </c>
      <c r="B1952" t="s">
        <v>31</v>
      </c>
      <c r="C1952" t="s">
        <v>32</v>
      </c>
      <c r="D1952" t="s">
        <v>33</v>
      </c>
      <c r="E1952">
        <v>485</v>
      </c>
      <c r="F1952">
        <f>IF(IFERROR(VLOOKUP(E1952,Store_Showcase!B2:H144,{2}, FALSE), TRUE)=TRUE, IF(IFERROR(VLOOKUP(E1952,Store_SRP!B2:H110,{2}, FALSE), TRUE)=TRUE,VLOOKUP(E1952,Store_VAM!B2:H273,{2}, FALSE),VLOOKUP(E1952,Store_SRP!B2:H110,{2}, FALSE)), VLOOKUP(E1952,Store_Showcase!B2:H144,{2}, FALSE))</f>
      </c>
      <c r="G1952">
        <v>655906</v>
      </c>
      <c r="H1952" t="s">
        <v>2810</v>
      </c>
      <c r="I1952" s="8" t="s">
        <v>39</v>
      </c>
      <c r="J1952" t="s">
        <v>36</v>
      </c>
      <c r="K1952" s="8">
        <f>IF(J1952="PCK", I1952, 0)</f>
      </c>
      <c r="L1952" s="8">
        <f>IF(J1952="KLS", I1952, IF(J1952="PCK", I1952*VLOOKUP(G1952,Sku_Consolidated!A2:U957,21, FALSE),I1952*VLOOKUP(G1952,Sku_Consolidated!A2:U957,21, FALSE)))</f>
      </c>
      <c r="M1952" s="8">
        <f>IF(J1952="PCS", I1952, 0)</f>
      </c>
      <c r="N1952" s="8" t="s">
        <v>39</v>
      </c>
      <c r="O1952" s="8">
        <f>N1952 * VLOOKUP(E1952&amp;VLOOKUP(G1952,Sku_Consolidated!A2:Q957,17,FALSE),Sku_CommRate!A2:E1002, 5, FALSE)</f>
      </c>
      <c r="P1952" s="8">
        <f>N1952 - O1952</f>
      </c>
      <c r="Q1952">
        <f>VLOOKUP(G1952,Sku_Consolidated!A2:G957,7, FALSE)</f>
      </c>
      <c r="R1952">
        <f>IF(IFERROR(VLOOKUP(E1952,Store_Showcase!B2:H144,7, FALSE), TRUE)=TRUE, IF(IFERROR(VLOOKUP(E1952,Store_SRP!B2:H110,7, FALSE), TRUE)=TRUE,VLOOKUP(E1952,Store_VAM!B2:H273,7, FALSE),VLOOKUP(E1952,Store_SRP!B2:H110,7, FALSE)), VLOOKUP(E1952,Store_Showcase!B2:H144,7, FALSE))</f>
      </c>
      <c r="S1952">
        <f>IF(IFERROR(VLOOKUP(E1952,Store_Showcase!B2:I144,8, FALSE), TRUE)=TRUE, IF(IFERROR(VLOOKUP(E1952,Store_SRP!B2:I110,8, FALSE), TRUE)=TRUE,VLOOKUP(E1952,Store_VAM!B2:I273,8, FALSE),VLOOKUP(E1952,Store_SRP!B2:I110,8, FALSE)), VLOOKUP(E1952,Store_Showcase!B2:I144,8, FALSE))</f>
      </c>
      <c r="T1952">
        <f>VLOOKUP(G1952,Sku_Consolidated!A2:R957,18,FALSE)</f>
      </c>
      <c r="U1952">
        <v>6500</v>
      </c>
      <c r="V1952">
        <f>IF(VLOOKUP(G1952,Sku_Consolidated!A2:S957,19,FALSE)="SHOWCASE", VLOOKUP(E1952,Store_Showcase!B2:L144,11, FALSE), IF(VLOOKUP(G1952,Sku_Consolidated!A2:S957,19,FALSE)="VAM",VLOOKUP(E1952,Store_VAM!B2:L273,11, FALSE),VLOOKUP(E1952,Store_SRP!B2:L110,11, FALSE)))</f>
      </c>
      <c r="W1952">
        <f>VLOOKUP(G1952,Sku_Consolidated!A2:W957,11,FALSE)</f>
      </c>
      <c r="X1952">
        <f>VLOOKUP(G1952,Sku_Consolidated!A2:H957,8,FALSE)</f>
      </c>
      <c r="Y1952">
        <f>VLOOKUP(G1952,Sku_Consolidated!A2:I957,9,FALSE)</f>
      </c>
      <c r="Z1952" t="s">
        <v>38</v>
      </c>
      <c r="AA1952">
        <f>VLOOKUP(G1952,Sku_Consolidated!A2:E957,5,FALSE)</f>
      </c>
      <c r="AB1952">
        <f>IF(VLOOKUP(G1952,Sku_Consolidated!A2:S957,19,FALSE)="SHOWCASE", VLOOKUP(E1952,Store_Showcase!B2:N144,13, FALSE), IF(VLOOKUP(G1952,Sku_Consolidated!A2:S957,19,FALSE)="VAM",VLOOKUP(E1952,Store_VAM!B2:N273,13, FALSE),VLOOKUP(E1952,Store_SRP!B2:N110,13, FALSE)))</f>
      </c>
      <c r="AC1952">
        <f>IF(IFERROR(AB1952,TRUE)=TRUE, "-","OK")</f>
      </c>
      <c r="AD1952" s="8" t="s">
        <v>39</v>
      </c>
      <c r="AE1952" s="8" t="s">
        <v>39</v>
      </c>
      <c r="AF1952">
        <f>IF(IFERROR(VLOOKUP(E1952,Store_Showcase!B2:H144,{5}, FALSE), TRUE)=TRUE, IF(IFERROR(VLOOKUP(E1952,Store_SRP!B2:H110,{5}, FALSE), TRUE)=TRUE,VLOOKUP(E1952,Store_VAM!B2:H273,{5}, FALSE),VLOOKUP(E1952,Store_SRP!B2:H110,{5}, FALSE)), VLOOKUP(E1952,Store_Showcase!B2:H144,{5}, FALSE))</f>
      </c>
      <c r="AG1952">
        <f>IF(IFERROR(VLOOKUP(E1952,Store_Showcase!B2:H144,{6}, FALSE), TRUE)=TRUE, IF(IFERROR(VLOOKUP(E1952,Store_SRP!B2:H110,{6}, FALSE), TRUE)=TRUE,VLOOKUP(E1952,Store_VAM!B2:H273,{6}, FALSE),VLOOKUP(E1952,Store_SRP!B2:H110,{6}, FALSE)), VLOOKUP(E1952,Store_Showcase!B2:H144,{6}, FALSE))</f>
      </c>
      <c r="AH1952">
        <f>VLOOKUP(G1952,Sku_Consolidated!A2:R957,18,FALSE)</f>
      </c>
      <c r="AI1952">
        <f>VLOOKUP(G1952,Sku_Consolidated!A2:S957,19,FALSE)</f>
      </c>
      <c r="AJ1952">
        <f>VLOOKUP(G1952,Sku_Consolidated!A2:T957,20,FALSE)</f>
      </c>
    </row>
    <row r="1953" spans="1:36" x14ac:dyDescent="0.25">
      <c r="A1953">
        <v>2024</v>
      </c>
      <c r="B1953" t="s">
        <v>31</v>
      </c>
      <c r="C1953" t="s">
        <v>32</v>
      </c>
      <c r="D1953" t="s">
        <v>33</v>
      </c>
      <c r="E1953">
        <v>142</v>
      </c>
      <c r="F1953">
        <f>IF(IFERROR(VLOOKUP(E1953,Store_Showcase!B2:H144,{2}, FALSE), TRUE)=TRUE, IF(IFERROR(VLOOKUP(E1953,Store_SRP!B2:H110,{2}, FALSE), TRUE)=TRUE,VLOOKUP(E1953,Store_VAM!B2:H273,{2}, FALSE),VLOOKUP(E1953,Store_SRP!B2:H110,{2}, FALSE)), VLOOKUP(E1953,Store_Showcase!B2:H144,{2}, FALSE))</f>
      </c>
      <c r="G1953">
        <v>687767</v>
      </c>
      <c r="H1953" t="s">
        <v>1118</v>
      </c>
      <c r="I1953" s="8" t="s">
        <v>39</v>
      </c>
      <c r="J1953" t="s">
        <v>493</v>
      </c>
      <c r="K1953" s="8">
        <f>IF(J1953="PCK", I1953, 0)</f>
      </c>
      <c r="L1953" s="8">
        <f>IF(J1953="KLS", I1953, IF(J1953="PCK", I1953*VLOOKUP(G1953,Sku_Consolidated!A2:U957,21, FALSE),I1953*VLOOKUP(G1953,Sku_Consolidated!A2:U957,21, FALSE)))</f>
      </c>
      <c r="M1953" s="8">
        <f>IF(J1953="PCS", I1953, 0)</f>
      </c>
      <c r="N1953" s="8" t="s">
        <v>39</v>
      </c>
      <c r="O1953" s="8">
        <f>N1953 * VLOOKUP(E1953&amp;VLOOKUP(G1953,Sku_Consolidated!A2:Q957,17,FALSE),Sku_CommRate!A2:E1002, 5, FALSE)</f>
      </c>
      <c r="P1953" s="8">
        <f>N1953 - O1953</f>
      </c>
      <c r="Q1953">
        <f>VLOOKUP(G1953,Sku_Consolidated!A2:G957,7, FALSE)</f>
      </c>
      <c r="R1953">
        <f>IF(IFERROR(VLOOKUP(E1953,Store_Showcase!B2:H144,7, FALSE), TRUE)=TRUE, IF(IFERROR(VLOOKUP(E1953,Store_SRP!B2:H110,7, FALSE), TRUE)=TRUE,VLOOKUP(E1953,Store_VAM!B2:H273,7, FALSE),VLOOKUP(E1953,Store_SRP!B2:H110,7, FALSE)), VLOOKUP(E1953,Store_Showcase!B2:H144,7, FALSE))</f>
      </c>
      <c r="S1953">
        <f>IF(IFERROR(VLOOKUP(E1953,Store_Showcase!B2:I144,8, FALSE), TRUE)=TRUE, IF(IFERROR(VLOOKUP(E1953,Store_SRP!B2:I110,8, FALSE), TRUE)=TRUE,VLOOKUP(E1953,Store_VAM!B2:I273,8, FALSE),VLOOKUP(E1953,Store_SRP!B2:I110,8, FALSE)), VLOOKUP(E1953,Store_Showcase!B2:I144,8, FALSE))</f>
      </c>
      <c r="T1953">
        <f>VLOOKUP(G1953,Sku_Consolidated!A2:R957,18,FALSE)</f>
      </c>
      <c r="U1953">
        <v>4806532531557</v>
      </c>
      <c r="V1953">
        <f>IF(VLOOKUP(G1953,Sku_Consolidated!A2:S957,19,FALSE)="SHOWCASE", VLOOKUP(E1953,Store_Showcase!B2:L144,11, FALSE), IF(VLOOKUP(G1953,Sku_Consolidated!A2:S957,19,FALSE)="VAM",VLOOKUP(E1953,Store_VAM!B2:L273,11, FALSE),VLOOKUP(E1953,Store_SRP!B2:L110,11, FALSE)))</f>
      </c>
      <c r="W1953">
        <f>VLOOKUP(G1953,Sku_Consolidated!A2:W957,11,FALSE)</f>
      </c>
      <c r="X1953">
        <f>VLOOKUP(G1953,Sku_Consolidated!A2:H957,8,FALSE)</f>
      </c>
      <c r="Y1953">
        <f>VLOOKUP(G1953,Sku_Consolidated!A2:I957,9,FALSE)</f>
      </c>
      <c r="Z1953" t="s">
        <v>38</v>
      </c>
      <c r="AA1953">
        <f>VLOOKUP(G1953,Sku_Consolidated!A2:E957,5,FALSE)</f>
      </c>
      <c r="AB1953">
        <f>IF(VLOOKUP(G1953,Sku_Consolidated!A2:S957,19,FALSE)="SHOWCASE", VLOOKUP(E1953,Store_Showcase!B2:N144,13, FALSE), IF(VLOOKUP(G1953,Sku_Consolidated!A2:S957,19,FALSE)="VAM",VLOOKUP(E1953,Store_VAM!B2:N273,13, FALSE),VLOOKUP(E1953,Store_SRP!B2:N110,13, FALSE)))</f>
      </c>
      <c r="AC1953">
        <f>IF(IFERROR(AB1953,TRUE)=TRUE, "-","OK")</f>
      </c>
      <c r="AD1953" s="8" t="s">
        <v>39</v>
      </c>
      <c r="AE1953" s="8" t="s">
        <v>39</v>
      </c>
      <c r="AF1953">
        <f>IF(IFERROR(VLOOKUP(E1953,Store_Showcase!B2:H144,{5}, FALSE), TRUE)=TRUE, IF(IFERROR(VLOOKUP(E1953,Store_SRP!B2:H110,{5}, FALSE), TRUE)=TRUE,VLOOKUP(E1953,Store_VAM!B2:H273,{5}, FALSE),VLOOKUP(E1953,Store_SRP!B2:H110,{5}, FALSE)), VLOOKUP(E1953,Store_Showcase!B2:H144,{5}, FALSE))</f>
      </c>
      <c r="AG1953">
        <f>IF(IFERROR(VLOOKUP(E1953,Store_Showcase!B2:H144,{6}, FALSE), TRUE)=TRUE, IF(IFERROR(VLOOKUP(E1953,Store_SRP!B2:H110,{6}, FALSE), TRUE)=TRUE,VLOOKUP(E1953,Store_VAM!B2:H273,{6}, FALSE),VLOOKUP(E1953,Store_SRP!B2:H110,{6}, FALSE)), VLOOKUP(E1953,Store_Showcase!B2:H144,{6}, FALSE))</f>
      </c>
      <c r="AH1953">
        <f>VLOOKUP(G1953,Sku_Consolidated!A2:R957,18,FALSE)</f>
      </c>
      <c r="AI1953">
        <f>VLOOKUP(G1953,Sku_Consolidated!A2:S957,19,FALSE)</f>
      </c>
      <c r="AJ1953">
        <f>VLOOKUP(G1953,Sku_Consolidated!A2:T957,20,FALSE)</f>
      </c>
    </row>
    <row r="1954" spans="1:36" x14ac:dyDescent="0.25">
      <c r="A1954">
        <v>2024</v>
      </c>
      <c r="B1954" t="s">
        <v>31</v>
      </c>
      <c r="C1954" t="s">
        <v>32</v>
      </c>
      <c r="D1954" t="s">
        <v>33</v>
      </c>
      <c r="E1954">
        <v>801</v>
      </c>
      <c r="F1954">
        <f>IF(IFERROR(VLOOKUP(E1954,Store_Showcase!B2:H144,{2}, FALSE), TRUE)=TRUE, IF(IFERROR(VLOOKUP(E1954,Store_SRP!B2:H110,{2}, FALSE), TRUE)=TRUE,VLOOKUP(E1954,Store_VAM!B2:H273,{2}, FALSE),VLOOKUP(E1954,Store_SRP!B2:H110,{2}, FALSE)), VLOOKUP(E1954,Store_Showcase!B2:H144,{2}, FALSE))</f>
      </c>
      <c r="G1954">
        <v>687763</v>
      </c>
      <c r="H1954" t="s">
        <v>1298</v>
      </c>
      <c r="I1954" s="8" t="s">
        <v>39</v>
      </c>
      <c r="J1954" t="s">
        <v>493</v>
      </c>
      <c r="K1954" s="8">
        <f>IF(J1954="PCK", I1954, 0)</f>
      </c>
      <c r="L1954" s="8">
        <f>IF(J1954="KLS", I1954, IF(J1954="PCK", I1954*VLOOKUP(G1954,Sku_Consolidated!A2:U957,21, FALSE),I1954*VLOOKUP(G1954,Sku_Consolidated!A2:U957,21, FALSE)))</f>
      </c>
      <c r="M1954" s="8">
        <f>IF(J1954="PCS", I1954, 0)</f>
      </c>
      <c r="N1954" s="8" t="s">
        <v>39</v>
      </c>
      <c r="O1954" s="8">
        <f>N1954 * VLOOKUP(E1954&amp;VLOOKUP(G1954,Sku_Consolidated!A2:Q957,17,FALSE),Sku_CommRate!A2:E1002, 5, FALSE)</f>
      </c>
      <c r="P1954" s="8">
        <f>N1954 - O1954</f>
      </c>
      <c r="Q1954">
        <f>VLOOKUP(G1954,Sku_Consolidated!A2:G957,7, FALSE)</f>
      </c>
      <c r="R1954">
        <f>IF(IFERROR(VLOOKUP(E1954,Store_Showcase!B2:H144,7, FALSE), TRUE)=TRUE, IF(IFERROR(VLOOKUP(E1954,Store_SRP!B2:H110,7, FALSE), TRUE)=TRUE,VLOOKUP(E1954,Store_VAM!B2:H273,7, FALSE),VLOOKUP(E1954,Store_SRP!B2:H110,7, FALSE)), VLOOKUP(E1954,Store_Showcase!B2:H144,7, FALSE))</f>
      </c>
      <c r="S1954">
        <f>IF(IFERROR(VLOOKUP(E1954,Store_Showcase!B2:I144,8, FALSE), TRUE)=TRUE, IF(IFERROR(VLOOKUP(E1954,Store_SRP!B2:I110,8, FALSE), TRUE)=TRUE,VLOOKUP(E1954,Store_VAM!B2:I273,8, FALSE),VLOOKUP(E1954,Store_SRP!B2:I110,8, FALSE)), VLOOKUP(E1954,Store_Showcase!B2:I144,8, FALSE))</f>
      </c>
      <c r="T1954">
        <f>VLOOKUP(G1954,Sku_Consolidated!A2:R957,18,FALSE)</f>
      </c>
      <c r="U1954">
        <v>4806532531540</v>
      </c>
      <c r="V1954">
        <f>IF(VLOOKUP(G1954,Sku_Consolidated!A2:S957,19,FALSE)="SHOWCASE", VLOOKUP(E1954,Store_Showcase!B2:L144,11, FALSE), IF(VLOOKUP(G1954,Sku_Consolidated!A2:S957,19,FALSE)="VAM",VLOOKUP(E1954,Store_VAM!B2:L273,11, FALSE),VLOOKUP(E1954,Store_SRP!B2:L110,11, FALSE)))</f>
      </c>
      <c r="W1954">
        <f>VLOOKUP(G1954,Sku_Consolidated!A2:W957,11,FALSE)</f>
      </c>
      <c r="X1954">
        <f>VLOOKUP(G1954,Sku_Consolidated!A2:H957,8,FALSE)</f>
      </c>
      <c r="Y1954">
        <f>VLOOKUP(G1954,Sku_Consolidated!A2:I957,9,FALSE)</f>
      </c>
      <c r="Z1954" t="s">
        <v>38</v>
      </c>
      <c r="AA1954">
        <f>VLOOKUP(G1954,Sku_Consolidated!A2:E957,5,FALSE)</f>
      </c>
      <c r="AB1954">
        <f>IF(VLOOKUP(G1954,Sku_Consolidated!A2:S957,19,FALSE)="SHOWCASE", VLOOKUP(E1954,Store_Showcase!B2:N144,13, FALSE), IF(VLOOKUP(G1954,Sku_Consolidated!A2:S957,19,FALSE)="VAM",VLOOKUP(E1954,Store_VAM!B2:N273,13, FALSE),VLOOKUP(E1954,Store_SRP!B2:N110,13, FALSE)))</f>
      </c>
      <c r="AC1954">
        <f>IF(IFERROR(AB1954,TRUE)=TRUE, "-","OK")</f>
      </c>
      <c r="AD1954" s="8" t="s">
        <v>39</v>
      </c>
      <c r="AE1954" s="8" t="s">
        <v>39</v>
      </c>
      <c r="AF1954">
        <f>IF(IFERROR(VLOOKUP(E1954,Store_Showcase!B2:H144,{5}, FALSE), TRUE)=TRUE, IF(IFERROR(VLOOKUP(E1954,Store_SRP!B2:H110,{5}, FALSE), TRUE)=TRUE,VLOOKUP(E1954,Store_VAM!B2:H273,{5}, FALSE),VLOOKUP(E1954,Store_SRP!B2:H110,{5}, FALSE)), VLOOKUP(E1954,Store_Showcase!B2:H144,{5}, FALSE))</f>
      </c>
      <c r="AG1954">
        <f>IF(IFERROR(VLOOKUP(E1954,Store_Showcase!B2:H144,{6}, FALSE), TRUE)=TRUE, IF(IFERROR(VLOOKUP(E1954,Store_SRP!B2:H110,{6}, FALSE), TRUE)=TRUE,VLOOKUP(E1954,Store_VAM!B2:H273,{6}, FALSE),VLOOKUP(E1954,Store_SRP!B2:H110,{6}, FALSE)), VLOOKUP(E1954,Store_Showcase!B2:H144,{6}, FALSE))</f>
      </c>
      <c r="AH1954">
        <f>VLOOKUP(G1954,Sku_Consolidated!A2:R957,18,FALSE)</f>
      </c>
      <c r="AI1954">
        <f>VLOOKUP(G1954,Sku_Consolidated!A2:S957,19,FALSE)</f>
      </c>
      <c r="AJ1954">
        <f>VLOOKUP(G1954,Sku_Consolidated!A2:T957,20,FALSE)</f>
      </c>
    </row>
    <row r="1955" spans="1:36" x14ac:dyDescent="0.25">
      <c r="A1955">
        <v>2024</v>
      </c>
      <c r="B1955" t="s">
        <v>31</v>
      </c>
      <c r="C1955" t="s">
        <v>32</v>
      </c>
      <c r="D1955" t="s">
        <v>33</v>
      </c>
      <c r="E1955">
        <v>216</v>
      </c>
      <c r="F1955">
        <f>IF(IFERROR(VLOOKUP(E1955,Store_Showcase!B2:H144,{2}, FALSE), TRUE)=TRUE, IF(IFERROR(VLOOKUP(E1955,Store_SRP!B2:H110,{2}, FALSE), TRUE)=TRUE,VLOOKUP(E1955,Store_VAM!B2:H273,{2}, FALSE),VLOOKUP(E1955,Store_SRP!B2:H110,{2}, FALSE)), VLOOKUP(E1955,Store_Showcase!B2:H144,{2}, FALSE))</f>
      </c>
      <c r="G1955">
        <v>664874</v>
      </c>
      <c r="H1955" t="s">
        <v>262</v>
      </c>
      <c r="I1955" s="8" t="s">
        <v>39</v>
      </c>
      <c r="J1955" t="s">
        <v>36</v>
      </c>
      <c r="K1955" s="8">
        <f>IF(J1955="PCK", I1955, 0)</f>
      </c>
      <c r="L1955" s="8">
        <f>IF(J1955="KLS", I1955, IF(J1955="PCK", I1955*VLOOKUP(G1955,Sku_Consolidated!A2:U957,21, FALSE),I1955*VLOOKUP(G1955,Sku_Consolidated!A2:U957,21, FALSE)))</f>
      </c>
      <c r="M1955" s="8">
        <f>IF(J1955="PCS", I1955, 0)</f>
      </c>
      <c r="N1955" s="8" t="s">
        <v>39</v>
      </c>
      <c r="O1955" s="8">
        <f>N1955 * VLOOKUP(E1955&amp;VLOOKUP(G1955,Sku_Consolidated!A2:Q957,17,FALSE),Sku_CommRate!A2:E1002, 5, FALSE)</f>
      </c>
      <c r="P1955" s="8">
        <f>N1955 - O1955</f>
      </c>
      <c r="Q1955">
        <f>VLOOKUP(G1955,Sku_Consolidated!A2:G957,7, FALSE)</f>
      </c>
      <c r="R1955">
        <f>IF(IFERROR(VLOOKUP(E1955,Store_Showcase!B2:H144,7, FALSE), TRUE)=TRUE, IF(IFERROR(VLOOKUP(E1955,Store_SRP!B2:H110,7, FALSE), TRUE)=TRUE,VLOOKUP(E1955,Store_VAM!B2:H273,7, FALSE),VLOOKUP(E1955,Store_SRP!B2:H110,7, FALSE)), VLOOKUP(E1955,Store_Showcase!B2:H144,7, FALSE))</f>
      </c>
      <c r="S1955">
        <f>IF(IFERROR(VLOOKUP(E1955,Store_Showcase!B2:I144,8, FALSE), TRUE)=TRUE, IF(IFERROR(VLOOKUP(E1955,Store_SRP!B2:I110,8, FALSE), TRUE)=TRUE,VLOOKUP(E1955,Store_VAM!B2:I273,8, FALSE),VLOOKUP(E1955,Store_SRP!B2:I110,8, FALSE)), VLOOKUP(E1955,Store_Showcase!B2:I144,8, FALSE))</f>
      </c>
      <c r="T1955">
        <f>VLOOKUP(G1955,Sku_Consolidated!A2:R957,18,FALSE)</f>
      </c>
      <c r="U1955">
        <v>7766</v>
      </c>
      <c r="V1955">
        <f>IF(VLOOKUP(G1955,Sku_Consolidated!A2:S957,19,FALSE)="SHOWCASE", VLOOKUP(E1955,Store_Showcase!B2:L144,11, FALSE), IF(VLOOKUP(G1955,Sku_Consolidated!A2:S957,19,FALSE)="VAM",VLOOKUP(E1955,Store_VAM!B2:L273,11, FALSE),VLOOKUP(E1955,Store_SRP!B2:L110,11, FALSE)))</f>
      </c>
      <c r="W1955">
        <f>VLOOKUP(G1955,Sku_Consolidated!A2:W957,11,FALSE)</f>
      </c>
      <c r="X1955">
        <f>VLOOKUP(G1955,Sku_Consolidated!A2:H957,8,FALSE)</f>
      </c>
      <c r="Y1955">
        <f>VLOOKUP(G1955,Sku_Consolidated!A2:I957,9,FALSE)</f>
      </c>
      <c r="Z1955" t="s">
        <v>38</v>
      </c>
      <c r="AA1955">
        <f>VLOOKUP(G1955,Sku_Consolidated!A2:E957,5,FALSE)</f>
      </c>
      <c r="AB1955">
        <f>IF(VLOOKUP(G1955,Sku_Consolidated!A2:S957,19,FALSE)="SHOWCASE", VLOOKUP(E1955,Store_Showcase!B2:N144,13, FALSE), IF(VLOOKUP(G1955,Sku_Consolidated!A2:S957,19,FALSE)="VAM",VLOOKUP(E1955,Store_VAM!B2:N273,13, FALSE),VLOOKUP(E1955,Store_SRP!B2:N110,13, FALSE)))</f>
      </c>
      <c r="AC1955">
        <f>IF(IFERROR(AB1955,TRUE)=TRUE, "-","OK")</f>
      </c>
      <c r="AD1955" s="8" t="s">
        <v>39</v>
      </c>
      <c r="AE1955" s="8" t="s">
        <v>39</v>
      </c>
      <c r="AF1955">
        <f>IF(IFERROR(VLOOKUP(E1955,Store_Showcase!B2:H144,{5}, FALSE), TRUE)=TRUE, IF(IFERROR(VLOOKUP(E1955,Store_SRP!B2:H110,{5}, FALSE), TRUE)=TRUE,VLOOKUP(E1955,Store_VAM!B2:H273,{5}, FALSE),VLOOKUP(E1955,Store_SRP!B2:H110,{5}, FALSE)), VLOOKUP(E1955,Store_Showcase!B2:H144,{5}, FALSE))</f>
      </c>
      <c r="AG1955">
        <f>IF(IFERROR(VLOOKUP(E1955,Store_Showcase!B2:H144,{6}, FALSE), TRUE)=TRUE, IF(IFERROR(VLOOKUP(E1955,Store_SRP!B2:H110,{6}, FALSE), TRUE)=TRUE,VLOOKUP(E1955,Store_VAM!B2:H273,{6}, FALSE),VLOOKUP(E1955,Store_SRP!B2:H110,{6}, FALSE)), VLOOKUP(E1955,Store_Showcase!B2:H144,{6}, FALSE))</f>
      </c>
      <c r="AH1955">
        <f>VLOOKUP(G1955,Sku_Consolidated!A2:R957,18,FALSE)</f>
      </c>
      <c r="AI1955">
        <f>VLOOKUP(G1955,Sku_Consolidated!A2:S957,19,FALSE)</f>
      </c>
      <c r="AJ1955">
        <f>VLOOKUP(G1955,Sku_Consolidated!A2:T957,20,FALSE)</f>
      </c>
    </row>
    <row r="1956" spans="1:36" x14ac:dyDescent="0.25">
      <c r="A1956">
        <v>2024</v>
      </c>
      <c r="B1956" t="s">
        <v>31</v>
      </c>
      <c r="C1956" t="s">
        <v>32</v>
      </c>
      <c r="D1956" t="s">
        <v>33</v>
      </c>
      <c r="E1956">
        <v>229</v>
      </c>
      <c r="F1956">
        <f>IF(IFERROR(VLOOKUP(E1956,Store_Showcase!B2:H144,{2}, FALSE), TRUE)=TRUE, IF(IFERROR(VLOOKUP(E1956,Store_SRP!B2:H110,{2}, FALSE), TRUE)=TRUE,VLOOKUP(E1956,Store_VAM!B2:H273,{2}, FALSE),VLOOKUP(E1956,Store_SRP!B2:H110,{2}, FALSE)), VLOOKUP(E1956,Store_Showcase!B2:H144,{2}, FALSE))</f>
      </c>
      <c r="G1956">
        <v>683777</v>
      </c>
      <c r="H1956" t="s">
        <v>2635</v>
      </c>
      <c r="I1956" s="8" t="s">
        <v>39</v>
      </c>
      <c r="J1956" t="s">
        <v>493</v>
      </c>
      <c r="K1956" s="8">
        <f>IF(J1956="PCK", I1956, 0)</f>
      </c>
      <c r="L1956" s="8">
        <f>IF(J1956="KLS", I1956, IF(J1956="PCK", I1956*VLOOKUP(G1956,Sku_Consolidated!A2:U957,21, FALSE),I1956*VLOOKUP(G1956,Sku_Consolidated!A2:U957,21, FALSE)))</f>
      </c>
      <c r="M1956" s="8">
        <f>IF(J1956="PCS", I1956, 0)</f>
      </c>
      <c r="N1956" s="8" t="s">
        <v>39</v>
      </c>
      <c r="O1956" s="8">
        <f>N1956 * VLOOKUP(E1956&amp;VLOOKUP(G1956,Sku_Consolidated!A2:Q957,17,FALSE),Sku_CommRate!A2:E1002, 5, FALSE)</f>
      </c>
      <c r="P1956" s="8">
        <f>N1956 - O1956</f>
      </c>
      <c r="Q1956">
        <f>VLOOKUP(G1956,Sku_Consolidated!A2:G957,7, FALSE)</f>
      </c>
      <c r="R1956">
        <f>IF(IFERROR(VLOOKUP(E1956,Store_Showcase!B2:H144,7, FALSE), TRUE)=TRUE, IF(IFERROR(VLOOKUP(E1956,Store_SRP!B2:H110,7, FALSE), TRUE)=TRUE,VLOOKUP(E1956,Store_VAM!B2:H273,7, FALSE),VLOOKUP(E1956,Store_SRP!B2:H110,7, FALSE)), VLOOKUP(E1956,Store_Showcase!B2:H144,7, FALSE))</f>
      </c>
      <c r="S1956">
        <f>IF(IFERROR(VLOOKUP(E1956,Store_Showcase!B2:I144,8, FALSE), TRUE)=TRUE, IF(IFERROR(VLOOKUP(E1956,Store_SRP!B2:I110,8, FALSE), TRUE)=TRUE,VLOOKUP(E1956,Store_VAM!B2:I273,8, FALSE),VLOOKUP(E1956,Store_SRP!B2:I110,8, FALSE)), VLOOKUP(E1956,Store_Showcase!B2:I144,8, FALSE))</f>
      </c>
      <c r="T1956">
        <f>VLOOKUP(G1956,Sku_Consolidated!A2:R957,18,FALSE)</f>
      </c>
      <c r="U1956">
        <v>4806532531618</v>
      </c>
      <c r="V1956">
        <f>IF(VLOOKUP(G1956,Sku_Consolidated!A2:S957,19,FALSE)="SHOWCASE", VLOOKUP(E1956,Store_Showcase!B2:L144,11, FALSE), IF(VLOOKUP(G1956,Sku_Consolidated!A2:S957,19,FALSE)="VAM",VLOOKUP(E1956,Store_VAM!B2:L273,11, FALSE),VLOOKUP(E1956,Store_SRP!B2:L110,11, FALSE)))</f>
      </c>
      <c r="W1956">
        <f>VLOOKUP(G1956,Sku_Consolidated!A2:W957,11,FALSE)</f>
      </c>
      <c r="X1956">
        <f>VLOOKUP(G1956,Sku_Consolidated!A2:H957,8,FALSE)</f>
      </c>
      <c r="Y1956">
        <f>VLOOKUP(G1956,Sku_Consolidated!A2:I957,9,FALSE)</f>
      </c>
      <c r="Z1956" t="s">
        <v>38</v>
      </c>
      <c r="AA1956">
        <f>VLOOKUP(G1956,Sku_Consolidated!A2:E957,5,FALSE)</f>
      </c>
      <c r="AB1956">
        <f>IF(VLOOKUP(G1956,Sku_Consolidated!A2:S957,19,FALSE)="SHOWCASE", VLOOKUP(E1956,Store_Showcase!B2:N144,13, FALSE), IF(VLOOKUP(G1956,Sku_Consolidated!A2:S957,19,FALSE)="VAM",VLOOKUP(E1956,Store_VAM!B2:N273,13, FALSE),VLOOKUP(E1956,Store_SRP!B2:N110,13, FALSE)))</f>
      </c>
      <c r="AC1956">
        <f>IF(IFERROR(AB1956,TRUE)=TRUE, "-","OK")</f>
      </c>
      <c r="AD1956" s="8" t="s">
        <v>39</v>
      </c>
      <c r="AE1956" s="8" t="s">
        <v>39</v>
      </c>
      <c r="AF1956">
        <f>IF(IFERROR(VLOOKUP(E1956,Store_Showcase!B2:H144,{5}, FALSE), TRUE)=TRUE, IF(IFERROR(VLOOKUP(E1956,Store_SRP!B2:H110,{5}, FALSE), TRUE)=TRUE,VLOOKUP(E1956,Store_VAM!B2:H273,{5}, FALSE),VLOOKUP(E1956,Store_SRP!B2:H110,{5}, FALSE)), VLOOKUP(E1956,Store_Showcase!B2:H144,{5}, FALSE))</f>
      </c>
      <c r="AG1956">
        <f>IF(IFERROR(VLOOKUP(E1956,Store_Showcase!B2:H144,{6}, FALSE), TRUE)=TRUE, IF(IFERROR(VLOOKUP(E1956,Store_SRP!B2:H110,{6}, FALSE), TRUE)=TRUE,VLOOKUP(E1956,Store_VAM!B2:H273,{6}, FALSE),VLOOKUP(E1956,Store_SRP!B2:H110,{6}, FALSE)), VLOOKUP(E1956,Store_Showcase!B2:H144,{6}, FALSE))</f>
      </c>
      <c r="AH1956">
        <f>VLOOKUP(G1956,Sku_Consolidated!A2:R957,18,FALSE)</f>
      </c>
      <c r="AI1956">
        <f>VLOOKUP(G1956,Sku_Consolidated!A2:S957,19,FALSE)</f>
      </c>
      <c r="AJ1956">
        <f>VLOOKUP(G1956,Sku_Consolidated!A2:T957,20,FALSE)</f>
      </c>
    </row>
    <row r="1957" spans="1:36" x14ac:dyDescent="0.25">
      <c r="A1957">
        <v>2024</v>
      </c>
      <c r="B1957" t="s">
        <v>31</v>
      </c>
      <c r="C1957" t="s">
        <v>32</v>
      </c>
      <c r="D1957" t="s">
        <v>33</v>
      </c>
      <c r="E1957">
        <v>216</v>
      </c>
      <c r="F1957">
        <f>IF(IFERROR(VLOOKUP(E1957,Store_Showcase!B2:H144,{2}, FALSE), TRUE)=TRUE, IF(IFERROR(VLOOKUP(E1957,Store_SRP!B2:H110,{2}, FALSE), TRUE)=TRUE,VLOOKUP(E1957,Store_VAM!B2:H273,{2}, FALSE),VLOOKUP(E1957,Store_SRP!B2:H110,{2}, FALSE)), VLOOKUP(E1957,Store_Showcase!B2:H144,{2}, FALSE))</f>
      </c>
      <c r="G1957">
        <v>655306</v>
      </c>
      <c r="H1957" t="s">
        <v>43</v>
      </c>
      <c r="I1957" s="8" t="s">
        <v>39</v>
      </c>
      <c r="J1957" t="s">
        <v>36</v>
      </c>
      <c r="K1957" s="8">
        <f>IF(J1957="PCK", I1957, 0)</f>
      </c>
      <c r="L1957" s="8">
        <f>IF(J1957="KLS", I1957, IF(J1957="PCK", I1957*VLOOKUP(G1957,Sku_Consolidated!A2:U957,21, FALSE),I1957*VLOOKUP(G1957,Sku_Consolidated!A2:U957,21, FALSE)))</f>
      </c>
      <c r="M1957" s="8">
        <f>IF(J1957="PCS", I1957, 0)</f>
      </c>
      <c r="N1957" s="8" t="s">
        <v>39</v>
      </c>
      <c r="O1957" s="8">
        <f>N1957 * VLOOKUP(E1957&amp;VLOOKUP(G1957,Sku_Consolidated!A2:Q957,17,FALSE),Sku_CommRate!A2:E1002, 5, FALSE)</f>
      </c>
      <c r="P1957" s="8">
        <f>N1957 - O1957</f>
      </c>
      <c r="Q1957">
        <f>VLOOKUP(G1957,Sku_Consolidated!A2:G957,7, FALSE)</f>
      </c>
      <c r="R1957">
        <f>IF(IFERROR(VLOOKUP(E1957,Store_Showcase!B2:H144,7, FALSE), TRUE)=TRUE, IF(IFERROR(VLOOKUP(E1957,Store_SRP!B2:H110,7, FALSE), TRUE)=TRUE,VLOOKUP(E1957,Store_VAM!B2:H273,7, FALSE),VLOOKUP(E1957,Store_SRP!B2:H110,7, FALSE)), VLOOKUP(E1957,Store_Showcase!B2:H144,7, FALSE))</f>
      </c>
      <c r="S1957">
        <f>IF(IFERROR(VLOOKUP(E1957,Store_Showcase!B2:I144,8, FALSE), TRUE)=TRUE, IF(IFERROR(VLOOKUP(E1957,Store_SRP!B2:I110,8, FALSE), TRUE)=TRUE,VLOOKUP(E1957,Store_VAM!B2:I273,8, FALSE),VLOOKUP(E1957,Store_SRP!B2:I110,8, FALSE)), VLOOKUP(E1957,Store_Showcase!B2:I144,8, FALSE))</f>
      </c>
      <c r="T1957">
        <f>VLOOKUP(G1957,Sku_Consolidated!A2:R957,18,FALSE)</f>
      </c>
      <c r="U1957">
        <v>6233</v>
      </c>
      <c r="V1957">
        <f>IF(VLOOKUP(G1957,Sku_Consolidated!A2:S957,19,FALSE)="SHOWCASE", VLOOKUP(E1957,Store_Showcase!B2:L144,11, FALSE), IF(VLOOKUP(G1957,Sku_Consolidated!A2:S957,19,FALSE)="VAM",VLOOKUP(E1957,Store_VAM!B2:L273,11, FALSE),VLOOKUP(E1957,Store_SRP!B2:L110,11, FALSE)))</f>
      </c>
      <c r="W1957">
        <f>VLOOKUP(G1957,Sku_Consolidated!A2:W957,11,FALSE)</f>
      </c>
      <c r="X1957">
        <f>VLOOKUP(G1957,Sku_Consolidated!A2:H957,8,FALSE)</f>
      </c>
      <c r="Y1957">
        <f>VLOOKUP(G1957,Sku_Consolidated!A2:I957,9,FALSE)</f>
      </c>
      <c r="Z1957" t="s">
        <v>38</v>
      </c>
      <c r="AA1957">
        <f>VLOOKUP(G1957,Sku_Consolidated!A2:E957,5,FALSE)</f>
      </c>
      <c r="AB1957">
        <f>IF(VLOOKUP(G1957,Sku_Consolidated!A2:S957,19,FALSE)="SHOWCASE", VLOOKUP(E1957,Store_Showcase!B2:N144,13, FALSE), IF(VLOOKUP(G1957,Sku_Consolidated!A2:S957,19,FALSE)="VAM",VLOOKUP(E1957,Store_VAM!B2:N273,13, FALSE),VLOOKUP(E1957,Store_SRP!B2:N110,13, FALSE)))</f>
      </c>
      <c r="AC1957">
        <f>IF(IFERROR(AB1957,TRUE)=TRUE, "-","OK")</f>
      </c>
      <c r="AD1957" s="8" t="s">
        <v>39</v>
      </c>
      <c r="AE1957" s="8" t="s">
        <v>39</v>
      </c>
      <c r="AF1957">
        <f>IF(IFERROR(VLOOKUP(E1957,Store_Showcase!B2:H144,{5}, FALSE), TRUE)=TRUE, IF(IFERROR(VLOOKUP(E1957,Store_SRP!B2:H110,{5}, FALSE), TRUE)=TRUE,VLOOKUP(E1957,Store_VAM!B2:H273,{5}, FALSE),VLOOKUP(E1957,Store_SRP!B2:H110,{5}, FALSE)), VLOOKUP(E1957,Store_Showcase!B2:H144,{5}, FALSE))</f>
      </c>
      <c r="AG1957">
        <f>IF(IFERROR(VLOOKUP(E1957,Store_Showcase!B2:H144,{6}, FALSE), TRUE)=TRUE, IF(IFERROR(VLOOKUP(E1957,Store_SRP!B2:H110,{6}, FALSE), TRUE)=TRUE,VLOOKUP(E1957,Store_VAM!B2:H273,{6}, FALSE),VLOOKUP(E1957,Store_SRP!B2:H110,{6}, FALSE)), VLOOKUP(E1957,Store_Showcase!B2:H144,{6}, FALSE))</f>
      </c>
      <c r="AH1957">
        <f>VLOOKUP(G1957,Sku_Consolidated!A2:R957,18,FALSE)</f>
      </c>
      <c r="AI1957">
        <f>VLOOKUP(G1957,Sku_Consolidated!A2:S957,19,FALSE)</f>
      </c>
      <c r="AJ1957">
        <f>VLOOKUP(G1957,Sku_Consolidated!A2:T957,20,FALSE)</f>
      </c>
    </row>
    <row r="1958" spans="1:36" x14ac:dyDescent="0.25">
      <c r="A1958">
        <v>2024</v>
      </c>
      <c r="B1958" t="s">
        <v>31</v>
      </c>
      <c r="C1958" t="s">
        <v>32</v>
      </c>
      <c r="D1958" t="s">
        <v>33</v>
      </c>
      <c r="E1958">
        <v>252</v>
      </c>
      <c r="F1958">
        <f>IF(IFERROR(VLOOKUP(E1958,Store_Showcase!B2:H144,{2}, FALSE), TRUE)=TRUE, IF(IFERROR(VLOOKUP(E1958,Store_SRP!B2:H110,{2}, FALSE), TRUE)=TRUE,VLOOKUP(E1958,Store_VAM!B2:H273,{2}, FALSE),VLOOKUP(E1958,Store_SRP!B2:H110,{2}, FALSE)), VLOOKUP(E1958,Store_Showcase!B2:H144,{2}, FALSE))</f>
      </c>
      <c r="G1958">
        <v>655910</v>
      </c>
      <c r="H1958" t="s">
        <v>1560</v>
      </c>
      <c r="I1958" s="8" t="s">
        <v>39</v>
      </c>
      <c r="J1958" t="s">
        <v>36</v>
      </c>
      <c r="K1958" s="8">
        <f>IF(J1958="PCK", I1958, 0)</f>
      </c>
      <c r="L1958" s="8">
        <f>IF(J1958="KLS", I1958, IF(J1958="PCK", I1958*VLOOKUP(G1958,Sku_Consolidated!A2:U957,21, FALSE),I1958*VLOOKUP(G1958,Sku_Consolidated!A2:U957,21, FALSE)))</f>
      </c>
      <c r="M1958" s="8">
        <f>IF(J1958="PCS", I1958, 0)</f>
      </c>
      <c r="N1958" s="8" t="s">
        <v>39</v>
      </c>
      <c r="O1958" s="8">
        <f>N1958 * VLOOKUP(E1958&amp;VLOOKUP(G1958,Sku_Consolidated!A2:Q957,17,FALSE),Sku_CommRate!A2:E1002, 5, FALSE)</f>
      </c>
      <c r="P1958" s="8">
        <f>N1958 - O1958</f>
      </c>
      <c r="Q1958">
        <f>VLOOKUP(G1958,Sku_Consolidated!A2:G957,7, FALSE)</f>
      </c>
      <c r="R1958">
        <f>IF(IFERROR(VLOOKUP(E1958,Store_Showcase!B2:H144,7, FALSE), TRUE)=TRUE, IF(IFERROR(VLOOKUP(E1958,Store_SRP!B2:H110,7, FALSE), TRUE)=TRUE,VLOOKUP(E1958,Store_VAM!B2:H273,7, FALSE),VLOOKUP(E1958,Store_SRP!B2:H110,7, FALSE)), VLOOKUP(E1958,Store_Showcase!B2:H144,7, FALSE))</f>
      </c>
      <c r="S1958">
        <f>IF(IFERROR(VLOOKUP(E1958,Store_Showcase!B2:I144,8, FALSE), TRUE)=TRUE, IF(IFERROR(VLOOKUP(E1958,Store_SRP!B2:I110,8, FALSE), TRUE)=TRUE,VLOOKUP(E1958,Store_VAM!B2:I273,8, FALSE),VLOOKUP(E1958,Store_SRP!B2:I110,8, FALSE)), VLOOKUP(E1958,Store_Showcase!B2:I144,8, FALSE))</f>
      </c>
      <c r="T1958">
        <f>VLOOKUP(G1958,Sku_Consolidated!A2:R957,18,FALSE)</f>
      </c>
      <c r="U1958">
        <v>6504</v>
      </c>
      <c r="V1958">
        <f>IF(VLOOKUP(G1958,Sku_Consolidated!A2:S957,19,FALSE)="SHOWCASE", VLOOKUP(E1958,Store_Showcase!B2:L144,11, FALSE), IF(VLOOKUP(G1958,Sku_Consolidated!A2:S957,19,FALSE)="VAM",VLOOKUP(E1958,Store_VAM!B2:L273,11, FALSE),VLOOKUP(E1958,Store_SRP!B2:L110,11, FALSE)))</f>
      </c>
      <c r="W1958">
        <f>VLOOKUP(G1958,Sku_Consolidated!A2:W957,11,FALSE)</f>
      </c>
      <c r="X1958">
        <f>VLOOKUP(G1958,Sku_Consolidated!A2:H957,8,FALSE)</f>
      </c>
      <c r="Y1958">
        <f>VLOOKUP(G1958,Sku_Consolidated!A2:I957,9,FALSE)</f>
      </c>
      <c r="Z1958" t="s">
        <v>38</v>
      </c>
      <c r="AA1958">
        <f>VLOOKUP(G1958,Sku_Consolidated!A2:E957,5,FALSE)</f>
      </c>
      <c r="AB1958">
        <f>IF(VLOOKUP(G1958,Sku_Consolidated!A2:S957,19,FALSE)="SHOWCASE", VLOOKUP(E1958,Store_Showcase!B2:N144,13, FALSE), IF(VLOOKUP(G1958,Sku_Consolidated!A2:S957,19,FALSE)="VAM",VLOOKUP(E1958,Store_VAM!B2:N273,13, FALSE),VLOOKUP(E1958,Store_SRP!B2:N110,13, FALSE)))</f>
      </c>
      <c r="AC1958">
        <f>IF(IFERROR(AB1958,TRUE)=TRUE, "-","OK")</f>
      </c>
      <c r="AD1958" s="8" t="s">
        <v>39</v>
      </c>
      <c r="AE1958" s="8" t="s">
        <v>39</v>
      </c>
      <c r="AF1958">
        <f>IF(IFERROR(VLOOKUP(E1958,Store_Showcase!B2:H144,{5}, FALSE), TRUE)=TRUE, IF(IFERROR(VLOOKUP(E1958,Store_SRP!B2:H110,{5}, FALSE), TRUE)=TRUE,VLOOKUP(E1958,Store_VAM!B2:H273,{5}, FALSE),VLOOKUP(E1958,Store_SRP!B2:H110,{5}, FALSE)), VLOOKUP(E1958,Store_Showcase!B2:H144,{5}, FALSE))</f>
      </c>
      <c r="AG1958">
        <f>IF(IFERROR(VLOOKUP(E1958,Store_Showcase!B2:H144,{6}, FALSE), TRUE)=TRUE, IF(IFERROR(VLOOKUP(E1958,Store_SRP!B2:H110,{6}, FALSE), TRUE)=TRUE,VLOOKUP(E1958,Store_VAM!B2:H273,{6}, FALSE),VLOOKUP(E1958,Store_SRP!B2:H110,{6}, FALSE)), VLOOKUP(E1958,Store_Showcase!B2:H144,{6}, FALSE))</f>
      </c>
      <c r="AH1958">
        <f>VLOOKUP(G1958,Sku_Consolidated!A2:R957,18,FALSE)</f>
      </c>
      <c r="AI1958">
        <f>VLOOKUP(G1958,Sku_Consolidated!A2:S957,19,FALSE)</f>
      </c>
      <c r="AJ1958">
        <f>VLOOKUP(G1958,Sku_Consolidated!A2:T957,20,FALSE)</f>
      </c>
    </row>
    <row r="1959" spans="1:36" x14ac:dyDescent="0.25">
      <c r="A1959">
        <v>2024</v>
      </c>
      <c r="B1959" t="s">
        <v>31</v>
      </c>
      <c r="C1959" t="s">
        <v>32</v>
      </c>
      <c r="D1959" t="s">
        <v>33</v>
      </c>
      <c r="E1959">
        <v>446</v>
      </c>
      <c r="F1959">
        <f>IF(IFERROR(VLOOKUP(E1959,Store_Showcase!B2:H144,{2}, FALSE), TRUE)=TRUE, IF(IFERROR(VLOOKUP(E1959,Store_SRP!B2:H110,{2}, FALSE), TRUE)=TRUE,VLOOKUP(E1959,Store_VAM!B2:H273,{2}, FALSE),VLOOKUP(E1959,Store_SRP!B2:H110,{2}, FALSE)), VLOOKUP(E1959,Store_Showcase!B2:H144,{2}, FALSE))</f>
      </c>
      <c r="G1959">
        <v>683777</v>
      </c>
      <c r="H1959" t="s">
        <v>2635</v>
      </c>
      <c r="I1959" s="8" t="s">
        <v>39</v>
      </c>
      <c r="J1959" t="s">
        <v>493</v>
      </c>
      <c r="K1959" s="8">
        <f>IF(J1959="PCK", I1959, 0)</f>
      </c>
      <c r="L1959" s="8">
        <f>IF(J1959="KLS", I1959, IF(J1959="PCK", I1959*VLOOKUP(G1959,Sku_Consolidated!A2:U957,21, FALSE),I1959*VLOOKUP(G1959,Sku_Consolidated!A2:U957,21, FALSE)))</f>
      </c>
      <c r="M1959" s="8">
        <f>IF(J1959="PCS", I1959, 0)</f>
      </c>
      <c r="N1959" s="8" t="s">
        <v>39</v>
      </c>
      <c r="O1959" s="8">
        <f>N1959 * VLOOKUP(E1959&amp;VLOOKUP(G1959,Sku_Consolidated!A2:Q957,17,FALSE),Sku_CommRate!A2:E1002, 5, FALSE)</f>
      </c>
      <c r="P1959" s="8">
        <f>N1959 - O1959</f>
      </c>
      <c r="Q1959">
        <f>VLOOKUP(G1959,Sku_Consolidated!A2:G957,7, FALSE)</f>
      </c>
      <c r="R1959">
        <f>IF(IFERROR(VLOOKUP(E1959,Store_Showcase!B2:H144,7, FALSE), TRUE)=TRUE, IF(IFERROR(VLOOKUP(E1959,Store_SRP!B2:H110,7, FALSE), TRUE)=TRUE,VLOOKUP(E1959,Store_VAM!B2:H273,7, FALSE),VLOOKUP(E1959,Store_SRP!B2:H110,7, FALSE)), VLOOKUP(E1959,Store_Showcase!B2:H144,7, FALSE))</f>
      </c>
      <c r="S1959">
        <f>IF(IFERROR(VLOOKUP(E1959,Store_Showcase!B2:I144,8, FALSE), TRUE)=TRUE, IF(IFERROR(VLOOKUP(E1959,Store_SRP!B2:I110,8, FALSE), TRUE)=TRUE,VLOOKUP(E1959,Store_VAM!B2:I273,8, FALSE),VLOOKUP(E1959,Store_SRP!B2:I110,8, FALSE)), VLOOKUP(E1959,Store_Showcase!B2:I144,8, FALSE))</f>
      </c>
      <c r="T1959">
        <f>VLOOKUP(G1959,Sku_Consolidated!A2:R957,18,FALSE)</f>
      </c>
      <c r="U1959">
        <v>4806532531618</v>
      </c>
      <c r="V1959">
        <f>IF(VLOOKUP(G1959,Sku_Consolidated!A2:S957,19,FALSE)="SHOWCASE", VLOOKUP(E1959,Store_Showcase!B2:L144,11, FALSE), IF(VLOOKUP(G1959,Sku_Consolidated!A2:S957,19,FALSE)="VAM",VLOOKUP(E1959,Store_VAM!B2:L273,11, FALSE),VLOOKUP(E1959,Store_SRP!B2:L110,11, FALSE)))</f>
      </c>
      <c r="W1959">
        <f>VLOOKUP(G1959,Sku_Consolidated!A2:W957,11,FALSE)</f>
      </c>
      <c r="X1959">
        <f>VLOOKUP(G1959,Sku_Consolidated!A2:H957,8,FALSE)</f>
      </c>
      <c r="Y1959">
        <f>VLOOKUP(G1959,Sku_Consolidated!A2:I957,9,FALSE)</f>
      </c>
      <c r="Z1959" t="s">
        <v>38</v>
      </c>
      <c r="AA1959">
        <f>VLOOKUP(G1959,Sku_Consolidated!A2:E957,5,FALSE)</f>
      </c>
      <c r="AB1959">
        <f>IF(VLOOKUP(G1959,Sku_Consolidated!A2:S957,19,FALSE)="SHOWCASE", VLOOKUP(E1959,Store_Showcase!B2:N144,13, FALSE), IF(VLOOKUP(G1959,Sku_Consolidated!A2:S957,19,FALSE)="VAM",VLOOKUP(E1959,Store_VAM!B2:N273,13, FALSE),VLOOKUP(E1959,Store_SRP!B2:N110,13, FALSE)))</f>
      </c>
      <c r="AC1959">
        <f>IF(IFERROR(AB1959,TRUE)=TRUE, "-","OK")</f>
      </c>
      <c r="AD1959" s="8" t="s">
        <v>39</v>
      </c>
      <c r="AE1959" s="8" t="s">
        <v>39</v>
      </c>
      <c r="AF1959">
        <f>IF(IFERROR(VLOOKUP(E1959,Store_Showcase!B2:H144,{5}, FALSE), TRUE)=TRUE, IF(IFERROR(VLOOKUP(E1959,Store_SRP!B2:H110,{5}, FALSE), TRUE)=TRUE,VLOOKUP(E1959,Store_VAM!B2:H273,{5}, FALSE),VLOOKUP(E1959,Store_SRP!B2:H110,{5}, FALSE)), VLOOKUP(E1959,Store_Showcase!B2:H144,{5}, FALSE))</f>
      </c>
      <c r="AG1959">
        <f>IF(IFERROR(VLOOKUP(E1959,Store_Showcase!B2:H144,{6}, FALSE), TRUE)=TRUE, IF(IFERROR(VLOOKUP(E1959,Store_SRP!B2:H110,{6}, FALSE), TRUE)=TRUE,VLOOKUP(E1959,Store_VAM!B2:H273,{6}, FALSE),VLOOKUP(E1959,Store_SRP!B2:H110,{6}, FALSE)), VLOOKUP(E1959,Store_Showcase!B2:H144,{6}, FALSE))</f>
      </c>
      <c r="AH1959">
        <f>VLOOKUP(G1959,Sku_Consolidated!A2:R957,18,FALSE)</f>
      </c>
      <c r="AI1959">
        <f>VLOOKUP(G1959,Sku_Consolidated!A2:S957,19,FALSE)</f>
      </c>
      <c r="AJ1959">
        <f>VLOOKUP(G1959,Sku_Consolidated!A2:T957,20,FALSE)</f>
      </c>
    </row>
    <row r="1960" spans="1:36" x14ac:dyDescent="0.25">
      <c r="A1960">
        <v>2024</v>
      </c>
      <c r="B1960" t="s">
        <v>31</v>
      </c>
      <c r="C1960" t="s">
        <v>32</v>
      </c>
      <c r="D1960" t="s">
        <v>33</v>
      </c>
      <c r="E1960">
        <v>804</v>
      </c>
      <c r="F1960">
        <f>IF(IFERROR(VLOOKUP(E1960,Store_Showcase!B2:H144,{2}, FALSE), TRUE)=TRUE, IF(IFERROR(VLOOKUP(E1960,Store_SRP!B2:H110,{2}, FALSE), TRUE)=TRUE,VLOOKUP(E1960,Store_VAM!B2:H273,{2}, FALSE),VLOOKUP(E1960,Store_SRP!B2:H110,{2}, FALSE)), VLOOKUP(E1960,Store_Showcase!B2:H144,{2}, FALSE))</f>
      </c>
      <c r="G1960">
        <v>655323</v>
      </c>
      <c r="H1960" t="s">
        <v>211</v>
      </c>
      <c r="I1960" s="8" t="s">
        <v>39</v>
      </c>
      <c r="J1960" t="s">
        <v>36</v>
      </c>
      <c r="K1960" s="8">
        <f>IF(J1960="PCK", I1960, 0)</f>
      </c>
      <c r="L1960" s="8">
        <f>IF(J1960="KLS", I1960, IF(J1960="PCK", I1960*VLOOKUP(G1960,Sku_Consolidated!A2:U957,21, FALSE),I1960*VLOOKUP(G1960,Sku_Consolidated!A2:U957,21, FALSE)))</f>
      </c>
      <c r="M1960" s="8">
        <f>IF(J1960="PCS", I1960, 0)</f>
      </c>
      <c r="N1960" s="8" t="s">
        <v>39</v>
      </c>
      <c r="O1960" s="8">
        <f>N1960 * VLOOKUP(E1960&amp;VLOOKUP(G1960,Sku_Consolidated!A2:Q957,17,FALSE),Sku_CommRate!A2:E1002, 5, FALSE)</f>
      </c>
      <c r="P1960" s="8">
        <f>N1960 - O1960</f>
      </c>
      <c r="Q1960">
        <f>VLOOKUP(G1960,Sku_Consolidated!A2:G957,7, FALSE)</f>
      </c>
      <c r="R1960">
        <f>IF(IFERROR(VLOOKUP(E1960,Store_Showcase!B2:H144,7, FALSE), TRUE)=TRUE, IF(IFERROR(VLOOKUP(E1960,Store_SRP!B2:H110,7, FALSE), TRUE)=TRUE,VLOOKUP(E1960,Store_VAM!B2:H273,7, FALSE),VLOOKUP(E1960,Store_SRP!B2:H110,7, FALSE)), VLOOKUP(E1960,Store_Showcase!B2:H144,7, FALSE))</f>
      </c>
      <c r="S1960">
        <f>IF(IFERROR(VLOOKUP(E1960,Store_Showcase!B2:I144,8, FALSE), TRUE)=TRUE, IF(IFERROR(VLOOKUP(E1960,Store_SRP!B2:I110,8, FALSE), TRUE)=TRUE,VLOOKUP(E1960,Store_VAM!B2:I273,8, FALSE),VLOOKUP(E1960,Store_SRP!B2:I110,8, FALSE)), VLOOKUP(E1960,Store_Showcase!B2:I144,8, FALSE))</f>
      </c>
      <c r="T1960">
        <f>VLOOKUP(G1960,Sku_Consolidated!A2:R957,18,FALSE)</f>
      </c>
      <c r="U1960">
        <v>6248</v>
      </c>
      <c r="V1960">
        <f>IF(VLOOKUP(G1960,Sku_Consolidated!A2:S957,19,FALSE)="SHOWCASE", VLOOKUP(E1960,Store_Showcase!B2:L144,11, FALSE), IF(VLOOKUP(G1960,Sku_Consolidated!A2:S957,19,FALSE)="VAM",VLOOKUP(E1960,Store_VAM!B2:L273,11, FALSE),VLOOKUP(E1960,Store_SRP!B2:L110,11, FALSE)))</f>
      </c>
      <c r="W1960">
        <f>VLOOKUP(G1960,Sku_Consolidated!A2:W957,11,FALSE)</f>
      </c>
      <c r="X1960">
        <f>VLOOKUP(G1960,Sku_Consolidated!A2:H957,8,FALSE)</f>
      </c>
      <c r="Y1960">
        <f>VLOOKUP(G1960,Sku_Consolidated!A2:I957,9,FALSE)</f>
      </c>
      <c r="Z1960" t="s">
        <v>38</v>
      </c>
      <c r="AA1960">
        <f>VLOOKUP(G1960,Sku_Consolidated!A2:E957,5,FALSE)</f>
      </c>
      <c r="AB1960">
        <f>IF(VLOOKUP(G1960,Sku_Consolidated!A2:S957,19,FALSE)="SHOWCASE", VLOOKUP(E1960,Store_Showcase!B2:N144,13, FALSE), IF(VLOOKUP(G1960,Sku_Consolidated!A2:S957,19,FALSE)="VAM",VLOOKUP(E1960,Store_VAM!B2:N273,13, FALSE),VLOOKUP(E1960,Store_SRP!B2:N110,13, FALSE)))</f>
      </c>
      <c r="AC1960">
        <f>IF(IFERROR(AB1960,TRUE)=TRUE, "-","OK")</f>
      </c>
      <c r="AD1960" s="8" t="s">
        <v>39</v>
      </c>
      <c r="AE1960" s="8" t="s">
        <v>39</v>
      </c>
      <c r="AF1960">
        <f>IF(IFERROR(VLOOKUP(E1960,Store_Showcase!B2:H144,{5}, FALSE), TRUE)=TRUE, IF(IFERROR(VLOOKUP(E1960,Store_SRP!B2:H110,{5}, FALSE), TRUE)=TRUE,VLOOKUP(E1960,Store_VAM!B2:H273,{5}, FALSE),VLOOKUP(E1960,Store_SRP!B2:H110,{5}, FALSE)), VLOOKUP(E1960,Store_Showcase!B2:H144,{5}, FALSE))</f>
      </c>
      <c r="AG1960">
        <f>IF(IFERROR(VLOOKUP(E1960,Store_Showcase!B2:H144,{6}, FALSE), TRUE)=TRUE, IF(IFERROR(VLOOKUP(E1960,Store_SRP!B2:H110,{6}, FALSE), TRUE)=TRUE,VLOOKUP(E1960,Store_VAM!B2:H273,{6}, FALSE),VLOOKUP(E1960,Store_SRP!B2:H110,{6}, FALSE)), VLOOKUP(E1960,Store_Showcase!B2:H144,{6}, FALSE))</f>
      </c>
      <c r="AH1960">
        <f>VLOOKUP(G1960,Sku_Consolidated!A2:R957,18,FALSE)</f>
      </c>
      <c r="AI1960">
        <f>VLOOKUP(G1960,Sku_Consolidated!A2:S957,19,FALSE)</f>
      </c>
      <c r="AJ1960">
        <f>VLOOKUP(G1960,Sku_Consolidated!A2:T957,20,FALSE)</f>
      </c>
    </row>
    <row r="1961" spans="1:36" x14ac:dyDescent="0.25">
      <c r="A1961">
        <v>2024</v>
      </c>
      <c r="B1961" t="s">
        <v>31</v>
      </c>
      <c r="C1961" t="s">
        <v>32</v>
      </c>
      <c r="D1961" t="s">
        <v>33</v>
      </c>
      <c r="E1961">
        <v>813</v>
      </c>
      <c r="F1961">
        <f>IF(IFERROR(VLOOKUP(E1961,Store_Showcase!B2:H144,{2}, FALSE), TRUE)=TRUE, IF(IFERROR(VLOOKUP(E1961,Store_SRP!B2:H110,{2}, FALSE), TRUE)=TRUE,VLOOKUP(E1961,Store_VAM!B2:H273,{2}, FALSE),VLOOKUP(E1961,Store_SRP!B2:H110,{2}, FALSE)), VLOOKUP(E1961,Store_Showcase!B2:H144,{2}, FALSE))</f>
      </c>
      <c r="G1961">
        <v>662372</v>
      </c>
      <c r="H1961" t="s">
        <v>654</v>
      </c>
      <c r="I1961" s="8" t="s">
        <v>39</v>
      </c>
      <c r="J1961" t="s">
        <v>493</v>
      </c>
      <c r="K1961" s="8">
        <f>IF(J1961="PCK", I1961, 0)</f>
      </c>
      <c r="L1961" s="8">
        <f>IF(J1961="KLS", I1961, IF(J1961="PCK", I1961*VLOOKUP(G1961,Sku_Consolidated!A2:U957,21, FALSE),I1961*VLOOKUP(G1961,Sku_Consolidated!A2:U957,21, FALSE)))</f>
      </c>
      <c r="M1961" s="8">
        <f>IF(J1961="PCS", I1961, 0)</f>
      </c>
      <c r="N1961" s="8" t="s">
        <v>39</v>
      </c>
      <c r="O1961" s="8">
        <f>N1961 * VLOOKUP(E1961&amp;VLOOKUP(G1961,Sku_Consolidated!A2:Q957,17,FALSE),Sku_CommRate!A2:E1002, 5, FALSE)</f>
      </c>
      <c r="P1961" s="8">
        <f>N1961 - O1961</f>
      </c>
      <c r="Q1961">
        <f>VLOOKUP(G1961,Sku_Consolidated!A2:G957,7, FALSE)</f>
      </c>
      <c r="R1961">
        <f>IF(IFERROR(VLOOKUP(E1961,Store_Showcase!B2:H144,7, FALSE), TRUE)=TRUE, IF(IFERROR(VLOOKUP(E1961,Store_SRP!B2:H110,7, FALSE), TRUE)=TRUE,VLOOKUP(E1961,Store_VAM!B2:H273,7, FALSE),VLOOKUP(E1961,Store_SRP!B2:H110,7, FALSE)), VLOOKUP(E1961,Store_Showcase!B2:H144,7, FALSE))</f>
      </c>
      <c r="S1961">
        <f>IF(IFERROR(VLOOKUP(E1961,Store_Showcase!B2:I144,8, FALSE), TRUE)=TRUE, IF(IFERROR(VLOOKUP(E1961,Store_SRP!B2:I110,8, FALSE), TRUE)=TRUE,VLOOKUP(E1961,Store_VAM!B2:I273,8, FALSE),VLOOKUP(E1961,Store_SRP!B2:I110,8, FALSE)), VLOOKUP(E1961,Store_Showcase!B2:I144,8, FALSE))</f>
      </c>
      <c r="T1961">
        <f>VLOOKUP(G1961,Sku_Consolidated!A2:R957,18,FALSE)</f>
      </c>
      <c r="U1961">
        <v>4806532531625</v>
      </c>
      <c r="V1961">
        <f>IF(VLOOKUP(G1961,Sku_Consolidated!A2:S957,19,FALSE)="SHOWCASE", VLOOKUP(E1961,Store_Showcase!B2:L144,11, FALSE), IF(VLOOKUP(G1961,Sku_Consolidated!A2:S957,19,FALSE)="VAM",VLOOKUP(E1961,Store_VAM!B2:L273,11, FALSE),VLOOKUP(E1961,Store_SRP!B2:L110,11, FALSE)))</f>
      </c>
      <c r="W1961">
        <f>VLOOKUP(G1961,Sku_Consolidated!A2:W957,11,FALSE)</f>
      </c>
      <c r="X1961">
        <f>VLOOKUP(G1961,Sku_Consolidated!A2:H957,8,FALSE)</f>
      </c>
      <c r="Y1961">
        <f>VLOOKUP(G1961,Sku_Consolidated!A2:I957,9,FALSE)</f>
      </c>
      <c r="Z1961" t="s">
        <v>38</v>
      </c>
      <c r="AA1961">
        <f>VLOOKUP(G1961,Sku_Consolidated!A2:E957,5,FALSE)</f>
      </c>
      <c r="AB1961">
        <f>IF(VLOOKUP(G1961,Sku_Consolidated!A2:S957,19,FALSE)="SHOWCASE", VLOOKUP(E1961,Store_Showcase!B2:N144,13, FALSE), IF(VLOOKUP(G1961,Sku_Consolidated!A2:S957,19,FALSE)="VAM",VLOOKUP(E1961,Store_VAM!B2:N273,13, FALSE),VLOOKUP(E1961,Store_SRP!B2:N110,13, FALSE)))</f>
      </c>
      <c r="AC1961">
        <f>IF(IFERROR(AB1961,TRUE)=TRUE, "-","OK")</f>
      </c>
      <c r="AD1961" s="8" t="s">
        <v>39</v>
      </c>
      <c r="AE1961" s="8" t="s">
        <v>39</v>
      </c>
      <c r="AF1961">
        <f>IF(IFERROR(VLOOKUP(E1961,Store_Showcase!B2:H144,{5}, FALSE), TRUE)=TRUE, IF(IFERROR(VLOOKUP(E1961,Store_SRP!B2:H110,{5}, FALSE), TRUE)=TRUE,VLOOKUP(E1961,Store_VAM!B2:H273,{5}, FALSE),VLOOKUP(E1961,Store_SRP!B2:H110,{5}, FALSE)), VLOOKUP(E1961,Store_Showcase!B2:H144,{5}, FALSE))</f>
      </c>
      <c r="AG1961">
        <f>IF(IFERROR(VLOOKUP(E1961,Store_Showcase!B2:H144,{6}, FALSE), TRUE)=TRUE, IF(IFERROR(VLOOKUP(E1961,Store_SRP!B2:H110,{6}, FALSE), TRUE)=TRUE,VLOOKUP(E1961,Store_VAM!B2:H273,{6}, FALSE),VLOOKUP(E1961,Store_SRP!B2:H110,{6}, FALSE)), VLOOKUP(E1961,Store_Showcase!B2:H144,{6}, FALSE))</f>
      </c>
      <c r="AH1961">
        <f>VLOOKUP(G1961,Sku_Consolidated!A2:R957,18,FALSE)</f>
      </c>
      <c r="AI1961">
        <f>VLOOKUP(G1961,Sku_Consolidated!A2:S957,19,FALSE)</f>
      </c>
      <c r="AJ1961">
        <f>VLOOKUP(G1961,Sku_Consolidated!A2:T957,20,FALSE)</f>
      </c>
    </row>
    <row r="1962" spans="1:36" x14ac:dyDescent="0.25">
      <c r="A1962">
        <v>2024</v>
      </c>
      <c r="B1962" t="s">
        <v>31</v>
      </c>
      <c r="C1962" t="s">
        <v>32</v>
      </c>
      <c r="D1962" t="s">
        <v>33</v>
      </c>
      <c r="E1962">
        <v>720</v>
      </c>
      <c r="F1962">
        <f>IF(IFERROR(VLOOKUP(E1962,Store_Showcase!B2:H144,{2}, FALSE), TRUE)=TRUE, IF(IFERROR(VLOOKUP(E1962,Store_SRP!B2:H110,{2}, FALSE), TRUE)=TRUE,VLOOKUP(E1962,Store_VAM!B2:H273,{2}, FALSE),VLOOKUP(E1962,Store_SRP!B2:H110,{2}, FALSE)), VLOOKUP(E1962,Store_Showcase!B2:H144,{2}, FALSE))</f>
      </c>
      <c r="G1962">
        <v>657358</v>
      </c>
      <c r="H1962" t="s">
        <v>3328</v>
      </c>
      <c r="I1962" s="8" t="s">
        <v>39</v>
      </c>
      <c r="J1962" t="s">
        <v>12</v>
      </c>
      <c r="K1962" s="8">
        <f>IF(J1962="PCK", I1962, 0)</f>
      </c>
      <c r="L1962" s="8">
        <f>IF(J1962="KLS", I1962, IF(J1962="PCK", I1962*VLOOKUP(G1962,Sku_Consolidated!A2:U957,21, FALSE),I1962*VLOOKUP(G1962,Sku_Consolidated!A2:U957,21, FALSE)))</f>
      </c>
      <c r="M1962" s="8">
        <f>IF(J1962="PCS", I1962, 0)</f>
      </c>
      <c r="N1962" s="8" t="s">
        <v>39</v>
      </c>
      <c r="O1962" s="8">
        <f>N1962 * VLOOKUP(E1962&amp;VLOOKUP(G1962,Sku_Consolidated!A2:Q957,17,FALSE),Sku_CommRate!A2:E1002, 5, FALSE)</f>
      </c>
      <c r="P1962" s="8">
        <f>N1962 - O1962</f>
      </c>
      <c r="Q1962">
        <f>VLOOKUP(G1962,Sku_Consolidated!A2:G957,7, FALSE)</f>
      </c>
      <c r="R1962">
        <f>IF(IFERROR(VLOOKUP(E1962,Store_Showcase!B2:H144,7, FALSE), TRUE)=TRUE, IF(IFERROR(VLOOKUP(E1962,Store_SRP!B2:H110,7, FALSE), TRUE)=TRUE,VLOOKUP(E1962,Store_VAM!B2:H273,7, FALSE),VLOOKUP(E1962,Store_SRP!B2:H110,7, FALSE)), VLOOKUP(E1962,Store_Showcase!B2:H144,7, FALSE))</f>
      </c>
      <c r="S1962">
        <f>IF(IFERROR(VLOOKUP(E1962,Store_Showcase!B2:I144,8, FALSE), TRUE)=TRUE, IF(IFERROR(VLOOKUP(E1962,Store_SRP!B2:I110,8, FALSE), TRUE)=TRUE,VLOOKUP(E1962,Store_VAM!B2:I273,8, FALSE),VLOOKUP(E1962,Store_SRP!B2:I110,8, FALSE)), VLOOKUP(E1962,Store_Showcase!B2:I144,8, FALSE))</f>
      </c>
      <c r="T1962">
        <f>VLOOKUP(G1962,Sku_Consolidated!A2:R957,18,FALSE)</f>
      </c>
      <c r="U1962">
        <v>4806532531595</v>
      </c>
      <c r="V1962">
        <f>IF(VLOOKUP(G1962,Sku_Consolidated!A2:S957,19,FALSE)="SHOWCASE", VLOOKUP(E1962,Store_Showcase!B2:L144,11, FALSE), IF(VLOOKUP(G1962,Sku_Consolidated!A2:S957,19,FALSE)="VAM",VLOOKUP(E1962,Store_VAM!B2:L273,11, FALSE),VLOOKUP(E1962,Store_SRP!B2:L110,11, FALSE)))</f>
      </c>
      <c r="W1962">
        <f>VLOOKUP(G1962,Sku_Consolidated!A2:W957,11,FALSE)</f>
      </c>
      <c r="X1962">
        <f>VLOOKUP(G1962,Sku_Consolidated!A2:H957,8,FALSE)</f>
      </c>
      <c r="Y1962">
        <f>VLOOKUP(G1962,Sku_Consolidated!A2:I957,9,FALSE)</f>
      </c>
      <c r="Z1962" t="s">
        <v>38</v>
      </c>
      <c r="AA1962">
        <f>VLOOKUP(G1962,Sku_Consolidated!A2:E957,5,FALSE)</f>
      </c>
      <c r="AB1962">
        <f>IF(VLOOKUP(G1962,Sku_Consolidated!A2:S957,19,FALSE)="SHOWCASE", VLOOKUP(E1962,Store_Showcase!B2:N144,13, FALSE), IF(VLOOKUP(G1962,Sku_Consolidated!A2:S957,19,FALSE)="VAM",VLOOKUP(E1962,Store_VAM!B2:N273,13, FALSE),VLOOKUP(E1962,Store_SRP!B2:N110,13, FALSE)))</f>
      </c>
      <c r="AC1962">
        <f>IF(IFERROR(AB1962,TRUE)=TRUE, "-","OK")</f>
      </c>
      <c r="AD1962" s="8" t="s">
        <v>39</v>
      </c>
      <c r="AE1962" s="8" t="s">
        <v>39</v>
      </c>
      <c r="AF1962">
        <f>IF(IFERROR(VLOOKUP(E1962,Store_Showcase!B2:H144,{5}, FALSE), TRUE)=TRUE, IF(IFERROR(VLOOKUP(E1962,Store_SRP!B2:H110,{5}, FALSE), TRUE)=TRUE,VLOOKUP(E1962,Store_VAM!B2:H273,{5}, FALSE),VLOOKUP(E1962,Store_SRP!B2:H110,{5}, FALSE)), VLOOKUP(E1962,Store_Showcase!B2:H144,{5}, FALSE))</f>
      </c>
      <c r="AG1962">
        <f>IF(IFERROR(VLOOKUP(E1962,Store_Showcase!B2:H144,{6}, FALSE), TRUE)=TRUE, IF(IFERROR(VLOOKUP(E1962,Store_SRP!B2:H110,{6}, FALSE), TRUE)=TRUE,VLOOKUP(E1962,Store_VAM!B2:H273,{6}, FALSE),VLOOKUP(E1962,Store_SRP!B2:H110,{6}, FALSE)), VLOOKUP(E1962,Store_Showcase!B2:H144,{6}, FALSE))</f>
      </c>
      <c r="AH1962">
        <f>VLOOKUP(G1962,Sku_Consolidated!A2:R957,18,FALSE)</f>
      </c>
      <c r="AI1962">
        <f>VLOOKUP(G1962,Sku_Consolidated!A2:S957,19,FALSE)</f>
      </c>
      <c r="AJ1962">
        <f>VLOOKUP(G1962,Sku_Consolidated!A2:T957,20,FALSE)</f>
      </c>
    </row>
    <row r="1963" spans="1:36" x14ac:dyDescent="0.25">
      <c r="A1963">
        <v>2024</v>
      </c>
      <c r="B1963" t="s">
        <v>31</v>
      </c>
      <c r="C1963" t="s">
        <v>32</v>
      </c>
      <c r="D1963" t="s">
        <v>33</v>
      </c>
      <c r="E1963">
        <v>813</v>
      </c>
      <c r="F1963">
        <f>IF(IFERROR(VLOOKUP(E1963,Store_Showcase!B2:H144,{2}, FALSE), TRUE)=TRUE, IF(IFERROR(VLOOKUP(E1963,Store_SRP!B2:H110,{2}, FALSE), TRUE)=TRUE,VLOOKUP(E1963,Store_VAM!B2:H273,{2}, FALSE),VLOOKUP(E1963,Store_SRP!B2:H110,{2}, FALSE)), VLOOKUP(E1963,Store_Showcase!B2:H144,{2}, FALSE))</f>
      </c>
      <c r="G1963">
        <v>655317</v>
      </c>
      <c r="H1963" t="s">
        <v>916</v>
      </c>
      <c r="I1963" s="8" t="s">
        <v>39</v>
      </c>
      <c r="J1963" t="s">
        <v>36</v>
      </c>
      <c r="K1963" s="8">
        <f>IF(J1963="PCK", I1963, 0)</f>
      </c>
      <c r="L1963" s="8">
        <f>IF(J1963="KLS", I1963, IF(J1963="PCK", I1963*VLOOKUP(G1963,Sku_Consolidated!A2:U957,21, FALSE),I1963*VLOOKUP(G1963,Sku_Consolidated!A2:U957,21, FALSE)))</f>
      </c>
      <c r="M1963" s="8">
        <f>IF(J1963="PCS", I1963, 0)</f>
      </c>
      <c r="N1963" s="8" t="s">
        <v>39</v>
      </c>
      <c r="O1963" s="8">
        <f>N1963 * VLOOKUP(E1963&amp;VLOOKUP(G1963,Sku_Consolidated!A2:Q957,17,FALSE),Sku_CommRate!A2:E1002, 5, FALSE)</f>
      </c>
      <c r="P1963" s="8">
        <f>N1963 - O1963</f>
      </c>
      <c r="Q1963">
        <f>VLOOKUP(G1963,Sku_Consolidated!A2:G957,7, FALSE)</f>
      </c>
      <c r="R1963">
        <f>IF(IFERROR(VLOOKUP(E1963,Store_Showcase!B2:H144,7, FALSE), TRUE)=TRUE, IF(IFERROR(VLOOKUP(E1963,Store_SRP!B2:H110,7, FALSE), TRUE)=TRUE,VLOOKUP(E1963,Store_VAM!B2:H273,7, FALSE),VLOOKUP(E1963,Store_SRP!B2:H110,7, FALSE)), VLOOKUP(E1963,Store_Showcase!B2:H144,7, FALSE))</f>
      </c>
      <c r="S1963">
        <f>IF(IFERROR(VLOOKUP(E1963,Store_Showcase!B2:I144,8, FALSE), TRUE)=TRUE, IF(IFERROR(VLOOKUP(E1963,Store_SRP!B2:I110,8, FALSE), TRUE)=TRUE,VLOOKUP(E1963,Store_VAM!B2:I273,8, FALSE),VLOOKUP(E1963,Store_SRP!B2:I110,8, FALSE)), VLOOKUP(E1963,Store_Showcase!B2:I144,8, FALSE))</f>
      </c>
      <c r="T1963">
        <f>VLOOKUP(G1963,Sku_Consolidated!A2:R957,18,FALSE)</f>
      </c>
      <c r="U1963">
        <v>6242</v>
      </c>
      <c r="V1963">
        <f>IF(VLOOKUP(G1963,Sku_Consolidated!A2:S957,19,FALSE)="SHOWCASE", VLOOKUP(E1963,Store_Showcase!B2:L144,11, FALSE), IF(VLOOKUP(G1963,Sku_Consolidated!A2:S957,19,FALSE)="VAM",VLOOKUP(E1963,Store_VAM!B2:L273,11, FALSE),VLOOKUP(E1963,Store_SRP!B2:L110,11, FALSE)))</f>
      </c>
      <c r="W1963">
        <f>VLOOKUP(G1963,Sku_Consolidated!A2:W957,11,FALSE)</f>
      </c>
      <c r="X1963">
        <f>VLOOKUP(G1963,Sku_Consolidated!A2:H957,8,FALSE)</f>
      </c>
      <c r="Y1963">
        <f>VLOOKUP(G1963,Sku_Consolidated!A2:I957,9,FALSE)</f>
      </c>
      <c r="Z1963" t="s">
        <v>38</v>
      </c>
      <c r="AA1963">
        <f>VLOOKUP(G1963,Sku_Consolidated!A2:E957,5,FALSE)</f>
      </c>
      <c r="AB1963">
        <f>IF(VLOOKUP(G1963,Sku_Consolidated!A2:S957,19,FALSE)="SHOWCASE", VLOOKUP(E1963,Store_Showcase!B2:N144,13, FALSE), IF(VLOOKUP(G1963,Sku_Consolidated!A2:S957,19,FALSE)="VAM",VLOOKUP(E1963,Store_VAM!B2:N273,13, FALSE),VLOOKUP(E1963,Store_SRP!B2:N110,13, FALSE)))</f>
      </c>
      <c r="AC1963">
        <f>IF(IFERROR(AB1963,TRUE)=TRUE, "-","OK")</f>
      </c>
      <c r="AD1963" s="8" t="s">
        <v>39</v>
      </c>
      <c r="AE1963" s="8" t="s">
        <v>39</v>
      </c>
      <c r="AF1963">
        <f>IF(IFERROR(VLOOKUP(E1963,Store_Showcase!B2:H144,{5}, FALSE), TRUE)=TRUE, IF(IFERROR(VLOOKUP(E1963,Store_SRP!B2:H110,{5}, FALSE), TRUE)=TRUE,VLOOKUP(E1963,Store_VAM!B2:H273,{5}, FALSE),VLOOKUP(E1963,Store_SRP!B2:H110,{5}, FALSE)), VLOOKUP(E1963,Store_Showcase!B2:H144,{5}, FALSE))</f>
      </c>
      <c r="AG1963">
        <f>IF(IFERROR(VLOOKUP(E1963,Store_Showcase!B2:H144,{6}, FALSE), TRUE)=TRUE, IF(IFERROR(VLOOKUP(E1963,Store_SRP!B2:H110,{6}, FALSE), TRUE)=TRUE,VLOOKUP(E1963,Store_VAM!B2:H273,{6}, FALSE),VLOOKUP(E1963,Store_SRP!B2:H110,{6}, FALSE)), VLOOKUP(E1963,Store_Showcase!B2:H144,{6}, FALSE))</f>
      </c>
      <c r="AH1963">
        <f>VLOOKUP(G1963,Sku_Consolidated!A2:R957,18,FALSE)</f>
      </c>
      <c r="AI1963">
        <f>VLOOKUP(G1963,Sku_Consolidated!A2:S957,19,FALSE)</f>
      </c>
      <c r="AJ1963">
        <f>VLOOKUP(G1963,Sku_Consolidated!A2:T957,20,FALSE)</f>
      </c>
    </row>
    <row r="1964" spans="1:36" x14ac:dyDescent="0.25">
      <c r="A1964">
        <v>2024</v>
      </c>
      <c r="B1964" t="s">
        <v>31</v>
      </c>
      <c r="C1964" t="s">
        <v>32</v>
      </c>
      <c r="D1964" t="s">
        <v>33</v>
      </c>
      <c r="E1964">
        <v>142</v>
      </c>
      <c r="F1964">
        <f>IF(IFERROR(VLOOKUP(E1964,Store_Showcase!B2:H144,{2}, FALSE), TRUE)=TRUE, IF(IFERROR(VLOOKUP(E1964,Store_SRP!B2:H110,{2}, FALSE), TRUE)=TRUE,VLOOKUP(E1964,Store_VAM!B2:H273,{2}, FALSE),VLOOKUP(E1964,Store_SRP!B2:H110,{2}, FALSE)), VLOOKUP(E1964,Store_Showcase!B2:H144,{2}, FALSE))</f>
      </c>
      <c r="G1964">
        <v>662372</v>
      </c>
      <c r="H1964" t="s">
        <v>654</v>
      </c>
      <c r="I1964" s="8" t="s">
        <v>39</v>
      </c>
      <c r="J1964" t="s">
        <v>493</v>
      </c>
      <c r="K1964" s="8">
        <f>IF(J1964="PCK", I1964, 0)</f>
      </c>
      <c r="L1964" s="8">
        <f>IF(J1964="KLS", I1964, IF(J1964="PCK", I1964*VLOOKUP(G1964,Sku_Consolidated!A2:U957,21, FALSE),I1964*VLOOKUP(G1964,Sku_Consolidated!A2:U957,21, FALSE)))</f>
      </c>
      <c r="M1964" s="8">
        <f>IF(J1964="PCS", I1964, 0)</f>
      </c>
      <c r="N1964" s="8" t="s">
        <v>39</v>
      </c>
      <c r="O1964" s="8">
        <f>N1964 * VLOOKUP(E1964&amp;VLOOKUP(G1964,Sku_Consolidated!A2:Q957,17,FALSE),Sku_CommRate!A2:E1002, 5, FALSE)</f>
      </c>
      <c r="P1964" s="8">
        <f>N1964 - O1964</f>
      </c>
      <c r="Q1964">
        <f>VLOOKUP(G1964,Sku_Consolidated!A2:G957,7, FALSE)</f>
      </c>
      <c r="R1964">
        <f>IF(IFERROR(VLOOKUP(E1964,Store_Showcase!B2:H144,7, FALSE), TRUE)=TRUE, IF(IFERROR(VLOOKUP(E1964,Store_SRP!B2:H110,7, FALSE), TRUE)=TRUE,VLOOKUP(E1964,Store_VAM!B2:H273,7, FALSE),VLOOKUP(E1964,Store_SRP!B2:H110,7, FALSE)), VLOOKUP(E1964,Store_Showcase!B2:H144,7, FALSE))</f>
      </c>
      <c r="S1964">
        <f>IF(IFERROR(VLOOKUP(E1964,Store_Showcase!B2:I144,8, FALSE), TRUE)=TRUE, IF(IFERROR(VLOOKUP(E1964,Store_SRP!B2:I110,8, FALSE), TRUE)=TRUE,VLOOKUP(E1964,Store_VAM!B2:I273,8, FALSE),VLOOKUP(E1964,Store_SRP!B2:I110,8, FALSE)), VLOOKUP(E1964,Store_Showcase!B2:I144,8, FALSE))</f>
      </c>
      <c r="T1964">
        <f>VLOOKUP(G1964,Sku_Consolidated!A2:R957,18,FALSE)</f>
      </c>
      <c r="U1964">
        <v>4806532531625</v>
      </c>
      <c r="V1964">
        <f>IF(VLOOKUP(G1964,Sku_Consolidated!A2:S957,19,FALSE)="SHOWCASE", VLOOKUP(E1964,Store_Showcase!B2:L144,11, FALSE), IF(VLOOKUP(G1964,Sku_Consolidated!A2:S957,19,FALSE)="VAM",VLOOKUP(E1964,Store_VAM!B2:L273,11, FALSE),VLOOKUP(E1964,Store_SRP!B2:L110,11, FALSE)))</f>
      </c>
      <c r="W1964">
        <f>VLOOKUP(G1964,Sku_Consolidated!A2:W957,11,FALSE)</f>
      </c>
      <c r="X1964">
        <f>VLOOKUP(G1964,Sku_Consolidated!A2:H957,8,FALSE)</f>
      </c>
      <c r="Y1964">
        <f>VLOOKUP(G1964,Sku_Consolidated!A2:I957,9,FALSE)</f>
      </c>
      <c r="Z1964" t="s">
        <v>38</v>
      </c>
      <c r="AA1964">
        <f>VLOOKUP(G1964,Sku_Consolidated!A2:E957,5,FALSE)</f>
      </c>
      <c r="AB1964">
        <f>IF(VLOOKUP(G1964,Sku_Consolidated!A2:S957,19,FALSE)="SHOWCASE", VLOOKUP(E1964,Store_Showcase!B2:N144,13, FALSE), IF(VLOOKUP(G1964,Sku_Consolidated!A2:S957,19,FALSE)="VAM",VLOOKUP(E1964,Store_VAM!B2:N273,13, FALSE),VLOOKUP(E1964,Store_SRP!B2:N110,13, FALSE)))</f>
      </c>
      <c r="AC1964">
        <f>IF(IFERROR(AB1964,TRUE)=TRUE, "-","OK")</f>
      </c>
      <c r="AD1964" s="8" t="s">
        <v>39</v>
      </c>
      <c r="AE1964" s="8" t="s">
        <v>39</v>
      </c>
      <c r="AF1964">
        <f>IF(IFERROR(VLOOKUP(E1964,Store_Showcase!B2:H144,{5}, FALSE), TRUE)=TRUE, IF(IFERROR(VLOOKUP(E1964,Store_SRP!B2:H110,{5}, FALSE), TRUE)=TRUE,VLOOKUP(E1964,Store_VAM!B2:H273,{5}, FALSE),VLOOKUP(E1964,Store_SRP!B2:H110,{5}, FALSE)), VLOOKUP(E1964,Store_Showcase!B2:H144,{5}, FALSE))</f>
      </c>
      <c r="AG1964">
        <f>IF(IFERROR(VLOOKUP(E1964,Store_Showcase!B2:H144,{6}, FALSE), TRUE)=TRUE, IF(IFERROR(VLOOKUP(E1964,Store_SRP!B2:H110,{6}, FALSE), TRUE)=TRUE,VLOOKUP(E1964,Store_VAM!B2:H273,{6}, FALSE),VLOOKUP(E1964,Store_SRP!B2:H110,{6}, FALSE)), VLOOKUP(E1964,Store_Showcase!B2:H144,{6}, FALSE))</f>
      </c>
      <c r="AH1964">
        <f>VLOOKUP(G1964,Sku_Consolidated!A2:R957,18,FALSE)</f>
      </c>
      <c r="AI1964">
        <f>VLOOKUP(G1964,Sku_Consolidated!A2:S957,19,FALSE)</f>
      </c>
      <c r="AJ1964">
        <f>VLOOKUP(G1964,Sku_Consolidated!A2:T957,20,FALSE)</f>
      </c>
    </row>
    <row r="1965" spans="1:36" x14ac:dyDescent="0.25">
      <c r="A1965">
        <v>2024</v>
      </c>
      <c r="B1965" t="s">
        <v>31</v>
      </c>
      <c r="C1965" t="s">
        <v>32</v>
      </c>
      <c r="D1965" t="s">
        <v>33</v>
      </c>
      <c r="E1965">
        <v>4015</v>
      </c>
      <c r="F1965">
        <f>IF(IFERROR(VLOOKUP(E1965,Store_Showcase!B2:H144,{2}, FALSE), TRUE)=TRUE, IF(IFERROR(VLOOKUP(E1965,Store_SRP!B2:H110,{2}, FALSE), TRUE)=TRUE,VLOOKUP(E1965,Store_VAM!B2:H273,{2}, FALSE),VLOOKUP(E1965,Store_SRP!B2:H110,{2}, FALSE)), VLOOKUP(E1965,Store_Showcase!B2:H144,{2}, FALSE))</f>
      </c>
      <c r="G1965">
        <v>655707</v>
      </c>
      <c r="H1965" t="s">
        <v>495</v>
      </c>
      <c r="I1965" s="8" t="s">
        <v>39</v>
      </c>
      <c r="J1965" t="s">
        <v>36</v>
      </c>
      <c r="K1965" s="8">
        <f>IF(J1965="PCK", I1965, 0)</f>
      </c>
      <c r="L1965" s="8">
        <f>IF(J1965="KLS", I1965, IF(J1965="PCK", I1965*VLOOKUP(G1965,Sku_Consolidated!A2:U957,21, FALSE),I1965*VLOOKUP(G1965,Sku_Consolidated!A2:U957,21, FALSE)))</f>
      </c>
      <c r="M1965" s="8">
        <f>IF(J1965="PCS", I1965, 0)</f>
      </c>
      <c r="N1965" s="8" t="s">
        <v>39</v>
      </c>
      <c r="O1965" s="8">
        <f>N1965 * VLOOKUP(E1965&amp;VLOOKUP(G1965,Sku_Consolidated!A2:Q957,17,FALSE),Sku_CommRate!A2:E1002, 5, FALSE)</f>
      </c>
      <c r="P1965" s="8">
        <f>N1965 - O1965</f>
      </c>
      <c r="Q1965">
        <f>VLOOKUP(G1965,Sku_Consolidated!A2:G957,7, FALSE)</f>
      </c>
      <c r="R1965">
        <f>IF(IFERROR(VLOOKUP(E1965,Store_Showcase!B2:H144,7, FALSE), TRUE)=TRUE, IF(IFERROR(VLOOKUP(E1965,Store_SRP!B2:H110,7, FALSE), TRUE)=TRUE,VLOOKUP(E1965,Store_VAM!B2:H273,7, FALSE),VLOOKUP(E1965,Store_SRP!B2:H110,7, FALSE)), VLOOKUP(E1965,Store_Showcase!B2:H144,7, FALSE))</f>
      </c>
      <c r="S1965">
        <f>IF(IFERROR(VLOOKUP(E1965,Store_Showcase!B2:I144,8, FALSE), TRUE)=TRUE, IF(IFERROR(VLOOKUP(E1965,Store_SRP!B2:I110,8, FALSE), TRUE)=TRUE,VLOOKUP(E1965,Store_VAM!B2:I273,8, FALSE),VLOOKUP(E1965,Store_SRP!B2:I110,8, FALSE)), VLOOKUP(E1965,Store_Showcase!B2:I144,8, FALSE))</f>
      </c>
      <c r="T1965">
        <f>VLOOKUP(G1965,Sku_Consolidated!A2:R957,18,FALSE)</f>
      </c>
      <c r="U1965">
        <v>6435</v>
      </c>
      <c r="V1965">
        <f>IF(VLOOKUP(G1965,Sku_Consolidated!A2:S957,19,FALSE)="SHOWCASE", VLOOKUP(E1965,Store_Showcase!B2:L144,11, FALSE), IF(VLOOKUP(G1965,Sku_Consolidated!A2:S957,19,FALSE)="VAM",VLOOKUP(E1965,Store_VAM!B2:L273,11, FALSE),VLOOKUP(E1965,Store_SRP!B2:L110,11, FALSE)))</f>
      </c>
      <c r="W1965">
        <f>VLOOKUP(G1965,Sku_Consolidated!A2:W957,11,FALSE)</f>
      </c>
      <c r="X1965">
        <f>VLOOKUP(G1965,Sku_Consolidated!A2:H957,8,FALSE)</f>
      </c>
      <c r="Y1965">
        <f>VLOOKUP(G1965,Sku_Consolidated!A2:I957,9,FALSE)</f>
      </c>
      <c r="Z1965" t="s">
        <v>38</v>
      </c>
      <c r="AA1965">
        <f>VLOOKUP(G1965,Sku_Consolidated!A2:E957,5,FALSE)</f>
      </c>
      <c r="AB1965">
        <f>IF(VLOOKUP(G1965,Sku_Consolidated!A2:S957,19,FALSE)="SHOWCASE", VLOOKUP(E1965,Store_Showcase!B2:N144,13, FALSE), IF(VLOOKUP(G1965,Sku_Consolidated!A2:S957,19,FALSE)="VAM",VLOOKUP(E1965,Store_VAM!B2:N273,13, FALSE),VLOOKUP(E1965,Store_SRP!B2:N110,13, FALSE)))</f>
      </c>
      <c r="AC1965">
        <f>IF(IFERROR(AB1965,TRUE)=TRUE, "-","OK")</f>
      </c>
      <c r="AD1965" s="8" t="s">
        <v>39</v>
      </c>
      <c r="AE1965" s="8" t="s">
        <v>39</v>
      </c>
      <c r="AF1965">
        <f>IF(IFERROR(VLOOKUP(E1965,Store_Showcase!B2:H144,{5}, FALSE), TRUE)=TRUE, IF(IFERROR(VLOOKUP(E1965,Store_SRP!B2:H110,{5}, FALSE), TRUE)=TRUE,VLOOKUP(E1965,Store_VAM!B2:H273,{5}, FALSE),VLOOKUP(E1965,Store_SRP!B2:H110,{5}, FALSE)), VLOOKUP(E1965,Store_Showcase!B2:H144,{5}, FALSE))</f>
      </c>
      <c r="AG1965">
        <f>IF(IFERROR(VLOOKUP(E1965,Store_Showcase!B2:H144,{6}, FALSE), TRUE)=TRUE, IF(IFERROR(VLOOKUP(E1965,Store_SRP!B2:H110,{6}, FALSE), TRUE)=TRUE,VLOOKUP(E1965,Store_VAM!B2:H273,{6}, FALSE),VLOOKUP(E1965,Store_SRP!B2:H110,{6}, FALSE)), VLOOKUP(E1965,Store_Showcase!B2:H144,{6}, FALSE))</f>
      </c>
      <c r="AH1965">
        <f>VLOOKUP(G1965,Sku_Consolidated!A2:R957,18,FALSE)</f>
      </c>
      <c r="AI1965">
        <f>VLOOKUP(G1965,Sku_Consolidated!A2:S957,19,FALSE)</f>
      </c>
      <c r="AJ1965">
        <f>VLOOKUP(G1965,Sku_Consolidated!A2:T957,20,FALSE)</f>
      </c>
    </row>
    <row r="1966" spans="1:36" x14ac:dyDescent="0.25">
      <c r="A1966">
        <v>2024</v>
      </c>
      <c r="B1966" t="s">
        <v>31</v>
      </c>
      <c r="C1966" t="s">
        <v>32</v>
      </c>
      <c r="D1966" t="s">
        <v>33</v>
      </c>
      <c r="E1966">
        <v>253</v>
      </c>
      <c r="F1966">
        <f>IF(IFERROR(VLOOKUP(E1966,Store_Showcase!B2:H144,{2}, FALSE), TRUE)=TRUE, IF(IFERROR(VLOOKUP(E1966,Store_SRP!B2:H110,{2}, FALSE), TRUE)=TRUE,VLOOKUP(E1966,Store_VAM!B2:H273,{2}, FALSE),VLOOKUP(E1966,Store_SRP!B2:H110,{2}, FALSE)), VLOOKUP(E1966,Store_Showcase!B2:H144,{2}, FALSE))</f>
      </c>
      <c r="G1966">
        <v>662372</v>
      </c>
      <c r="H1966" t="s">
        <v>654</v>
      </c>
      <c r="I1966" s="8" t="s">
        <v>39</v>
      </c>
      <c r="J1966" t="s">
        <v>493</v>
      </c>
      <c r="K1966" s="8">
        <f>IF(J1966="PCK", I1966, 0)</f>
      </c>
      <c r="L1966" s="8">
        <f>IF(J1966="KLS", I1966, IF(J1966="PCK", I1966*VLOOKUP(G1966,Sku_Consolidated!A2:U957,21, FALSE),I1966*VLOOKUP(G1966,Sku_Consolidated!A2:U957,21, FALSE)))</f>
      </c>
      <c r="M1966" s="8">
        <f>IF(J1966="PCS", I1966, 0)</f>
      </c>
      <c r="N1966" s="8" t="s">
        <v>39</v>
      </c>
      <c r="O1966" s="8">
        <f>N1966 * VLOOKUP(E1966&amp;VLOOKUP(G1966,Sku_Consolidated!A2:Q957,17,FALSE),Sku_CommRate!A2:E1002, 5, FALSE)</f>
      </c>
      <c r="P1966" s="8">
        <f>N1966 - O1966</f>
      </c>
      <c r="Q1966">
        <f>VLOOKUP(G1966,Sku_Consolidated!A2:G957,7, FALSE)</f>
      </c>
      <c r="R1966">
        <f>IF(IFERROR(VLOOKUP(E1966,Store_Showcase!B2:H144,7, FALSE), TRUE)=TRUE, IF(IFERROR(VLOOKUP(E1966,Store_SRP!B2:H110,7, FALSE), TRUE)=TRUE,VLOOKUP(E1966,Store_VAM!B2:H273,7, FALSE),VLOOKUP(E1966,Store_SRP!B2:H110,7, FALSE)), VLOOKUP(E1966,Store_Showcase!B2:H144,7, FALSE))</f>
      </c>
      <c r="S1966">
        <f>IF(IFERROR(VLOOKUP(E1966,Store_Showcase!B2:I144,8, FALSE), TRUE)=TRUE, IF(IFERROR(VLOOKUP(E1966,Store_SRP!B2:I110,8, FALSE), TRUE)=TRUE,VLOOKUP(E1966,Store_VAM!B2:I273,8, FALSE),VLOOKUP(E1966,Store_SRP!B2:I110,8, FALSE)), VLOOKUP(E1966,Store_Showcase!B2:I144,8, FALSE))</f>
      </c>
      <c r="T1966">
        <f>VLOOKUP(G1966,Sku_Consolidated!A2:R957,18,FALSE)</f>
      </c>
      <c r="U1966">
        <v>4806532531625</v>
      </c>
      <c r="V1966">
        <f>IF(VLOOKUP(G1966,Sku_Consolidated!A2:S957,19,FALSE)="SHOWCASE", VLOOKUP(E1966,Store_Showcase!B2:L144,11, FALSE), IF(VLOOKUP(G1966,Sku_Consolidated!A2:S957,19,FALSE)="VAM",VLOOKUP(E1966,Store_VAM!B2:L273,11, FALSE),VLOOKUP(E1966,Store_SRP!B2:L110,11, FALSE)))</f>
      </c>
      <c r="W1966">
        <f>VLOOKUP(G1966,Sku_Consolidated!A2:W957,11,FALSE)</f>
      </c>
      <c r="X1966">
        <f>VLOOKUP(G1966,Sku_Consolidated!A2:H957,8,FALSE)</f>
      </c>
      <c r="Y1966">
        <f>VLOOKUP(G1966,Sku_Consolidated!A2:I957,9,FALSE)</f>
      </c>
      <c r="Z1966" t="s">
        <v>38</v>
      </c>
      <c r="AA1966">
        <f>VLOOKUP(G1966,Sku_Consolidated!A2:E957,5,FALSE)</f>
      </c>
      <c r="AB1966">
        <f>IF(VLOOKUP(G1966,Sku_Consolidated!A2:S957,19,FALSE)="SHOWCASE", VLOOKUP(E1966,Store_Showcase!B2:N144,13, FALSE), IF(VLOOKUP(G1966,Sku_Consolidated!A2:S957,19,FALSE)="VAM",VLOOKUP(E1966,Store_VAM!B2:N273,13, FALSE),VLOOKUP(E1966,Store_SRP!B2:N110,13, FALSE)))</f>
      </c>
      <c r="AC1966">
        <f>IF(IFERROR(AB1966,TRUE)=TRUE, "-","OK")</f>
      </c>
      <c r="AD1966" s="8" t="s">
        <v>39</v>
      </c>
      <c r="AE1966" s="8" t="s">
        <v>39</v>
      </c>
      <c r="AF1966">
        <f>IF(IFERROR(VLOOKUP(E1966,Store_Showcase!B2:H144,{5}, FALSE), TRUE)=TRUE, IF(IFERROR(VLOOKUP(E1966,Store_SRP!B2:H110,{5}, FALSE), TRUE)=TRUE,VLOOKUP(E1966,Store_VAM!B2:H273,{5}, FALSE),VLOOKUP(E1966,Store_SRP!B2:H110,{5}, FALSE)), VLOOKUP(E1966,Store_Showcase!B2:H144,{5}, FALSE))</f>
      </c>
      <c r="AG1966">
        <f>IF(IFERROR(VLOOKUP(E1966,Store_Showcase!B2:H144,{6}, FALSE), TRUE)=TRUE, IF(IFERROR(VLOOKUP(E1966,Store_SRP!B2:H110,{6}, FALSE), TRUE)=TRUE,VLOOKUP(E1966,Store_VAM!B2:H273,{6}, FALSE),VLOOKUP(E1966,Store_SRP!B2:H110,{6}, FALSE)), VLOOKUP(E1966,Store_Showcase!B2:H144,{6}, FALSE))</f>
      </c>
      <c r="AH1966">
        <f>VLOOKUP(G1966,Sku_Consolidated!A2:R957,18,FALSE)</f>
      </c>
      <c r="AI1966">
        <f>VLOOKUP(G1966,Sku_Consolidated!A2:S957,19,FALSE)</f>
      </c>
      <c r="AJ1966">
        <f>VLOOKUP(G1966,Sku_Consolidated!A2:T957,20,FALSE)</f>
      </c>
    </row>
    <row r="1967" spans="1:36" x14ac:dyDescent="0.25">
      <c r="A1967">
        <v>2024</v>
      </c>
      <c r="B1967" t="s">
        <v>31</v>
      </c>
      <c r="C1967" t="s">
        <v>32</v>
      </c>
      <c r="D1967" t="s">
        <v>33</v>
      </c>
      <c r="E1967">
        <v>253</v>
      </c>
      <c r="F1967">
        <f>IF(IFERROR(VLOOKUP(E1967,Store_Showcase!B2:H144,{2}, FALSE), TRUE)=TRUE, IF(IFERROR(VLOOKUP(E1967,Store_SRP!B2:H110,{2}, FALSE), TRUE)=TRUE,VLOOKUP(E1967,Store_VAM!B2:H273,{2}, FALSE),VLOOKUP(E1967,Store_SRP!B2:H110,{2}, FALSE)), VLOOKUP(E1967,Store_Showcase!B2:H144,{2}, FALSE))</f>
      </c>
      <c r="G1967">
        <v>657353</v>
      </c>
      <c r="H1967" t="s">
        <v>779</v>
      </c>
      <c r="I1967" s="8" t="s">
        <v>39</v>
      </c>
      <c r="J1967" t="s">
        <v>12</v>
      </c>
      <c r="K1967" s="8">
        <f>IF(J1967="PCK", I1967, 0)</f>
      </c>
      <c r="L1967" s="8">
        <f>IF(J1967="KLS", I1967, IF(J1967="PCK", I1967*VLOOKUP(G1967,Sku_Consolidated!A2:U957,21, FALSE),I1967*VLOOKUP(G1967,Sku_Consolidated!A2:U957,21, FALSE)))</f>
      </c>
      <c r="M1967" s="8">
        <f>IF(J1967="PCS", I1967, 0)</f>
      </c>
      <c r="N1967" s="8" t="s">
        <v>39</v>
      </c>
      <c r="O1967" s="8">
        <f>N1967 * VLOOKUP(E1967&amp;VLOOKUP(G1967,Sku_Consolidated!A2:Q957,17,FALSE),Sku_CommRate!A2:E1002, 5, FALSE)</f>
      </c>
      <c r="P1967" s="8">
        <f>N1967 - O1967</f>
      </c>
      <c r="Q1967">
        <f>VLOOKUP(G1967,Sku_Consolidated!A2:G957,7, FALSE)</f>
      </c>
      <c r="R1967">
        <f>IF(IFERROR(VLOOKUP(E1967,Store_Showcase!B2:H144,7, FALSE), TRUE)=TRUE, IF(IFERROR(VLOOKUP(E1967,Store_SRP!B2:H110,7, FALSE), TRUE)=TRUE,VLOOKUP(E1967,Store_VAM!B2:H273,7, FALSE),VLOOKUP(E1967,Store_SRP!B2:H110,7, FALSE)), VLOOKUP(E1967,Store_Showcase!B2:H144,7, FALSE))</f>
      </c>
      <c r="S1967">
        <f>IF(IFERROR(VLOOKUP(E1967,Store_Showcase!B2:I144,8, FALSE), TRUE)=TRUE, IF(IFERROR(VLOOKUP(E1967,Store_SRP!B2:I110,8, FALSE), TRUE)=TRUE,VLOOKUP(E1967,Store_VAM!B2:I273,8, FALSE),VLOOKUP(E1967,Store_SRP!B2:I110,8, FALSE)), VLOOKUP(E1967,Store_Showcase!B2:I144,8, FALSE))</f>
      </c>
      <c r="T1967">
        <f>VLOOKUP(G1967,Sku_Consolidated!A2:R957,18,FALSE)</f>
      </c>
      <c r="U1967">
        <v>4806532531588</v>
      </c>
      <c r="V1967">
        <f>IF(VLOOKUP(G1967,Sku_Consolidated!A2:S957,19,FALSE)="SHOWCASE", VLOOKUP(E1967,Store_Showcase!B2:L144,11, FALSE), IF(VLOOKUP(G1967,Sku_Consolidated!A2:S957,19,FALSE)="VAM",VLOOKUP(E1967,Store_VAM!B2:L273,11, FALSE),VLOOKUP(E1967,Store_SRP!B2:L110,11, FALSE)))</f>
      </c>
      <c r="W1967">
        <f>VLOOKUP(G1967,Sku_Consolidated!A2:W957,11,FALSE)</f>
      </c>
      <c r="X1967">
        <f>VLOOKUP(G1967,Sku_Consolidated!A2:H957,8,FALSE)</f>
      </c>
      <c r="Y1967">
        <f>VLOOKUP(G1967,Sku_Consolidated!A2:I957,9,FALSE)</f>
      </c>
      <c r="Z1967" t="s">
        <v>38</v>
      </c>
      <c r="AA1967">
        <f>VLOOKUP(G1967,Sku_Consolidated!A2:E957,5,FALSE)</f>
      </c>
      <c r="AB1967">
        <f>IF(VLOOKUP(G1967,Sku_Consolidated!A2:S957,19,FALSE)="SHOWCASE", VLOOKUP(E1967,Store_Showcase!B2:N144,13, FALSE), IF(VLOOKUP(G1967,Sku_Consolidated!A2:S957,19,FALSE)="VAM",VLOOKUP(E1967,Store_VAM!B2:N273,13, FALSE),VLOOKUP(E1967,Store_SRP!B2:N110,13, FALSE)))</f>
      </c>
      <c r="AC1967">
        <f>IF(IFERROR(AB1967,TRUE)=TRUE, "-","OK")</f>
      </c>
      <c r="AD1967" s="8" t="s">
        <v>39</v>
      </c>
      <c r="AE1967" s="8" t="s">
        <v>39</v>
      </c>
      <c r="AF1967">
        <f>IF(IFERROR(VLOOKUP(E1967,Store_Showcase!B2:H144,{5}, FALSE), TRUE)=TRUE, IF(IFERROR(VLOOKUP(E1967,Store_SRP!B2:H110,{5}, FALSE), TRUE)=TRUE,VLOOKUP(E1967,Store_VAM!B2:H273,{5}, FALSE),VLOOKUP(E1967,Store_SRP!B2:H110,{5}, FALSE)), VLOOKUP(E1967,Store_Showcase!B2:H144,{5}, FALSE))</f>
      </c>
      <c r="AG1967">
        <f>IF(IFERROR(VLOOKUP(E1967,Store_Showcase!B2:H144,{6}, FALSE), TRUE)=TRUE, IF(IFERROR(VLOOKUP(E1967,Store_SRP!B2:H110,{6}, FALSE), TRUE)=TRUE,VLOOKUP(E1967,Store_VAM!B2:H273,{6}, FALSE),VLOOKUP(E1967,Store_SRP!B2:H110,{6}, FALSE)), VLOOKUP(E1967,Store_Showcase!B2:H144,{6}, FALSE))</f>
      </c>
      <c r="AH1967">
        <f>VLOOKUP(G1967,Sku_Consolidated!A2:R957,18,FALSE)</f>
      </c>
      <c r="AI1967">
        <f>VLOOKUP(G1967,Sku_Consolidated!A2:S957,19,FALSE)</f>
      </c>
      <c r="AJ1967">
        <f>VLOOKUP(G1967,Sku_Consolidated!A2:T957,20,FALSE)</f>
      </c>
    </row>
    <row r="1968" spans="1:36" x14ac:dyDescent="0.25">
      <c r="A1968">
        <v>2024</v>
      </c>
      <c r="B1968" t="s">
        <v>31</v>
      </c>
      <c r="C1968" t="s">
        <v>32</v>
      </c>
      <c r="D1968" t="s">
        <v>33</v>
      </c>
      <c r="E1968">
        <v>233</v>
      </c>
      <c r="F1968">
        <f>IF(IFERROR(VLOOKUP(E1968,Store_Showcase!B2:H144,{2}, FALSE), TRUE)=TRUE, IF(IFERROR(VLOOKUP(E1968,Store_SRP!B2:H110,{2}, FALSE), TRUE)=TRUE,VLOOKUP(E1968,Store_VAM!B2:H273,{2}, FALSE),VLOOKUP(E1968,Store_SRP!B2:H110,{2}, FALSE)), VLOOKUP(E1968,Store_Showcase!B2:H144,{2}, FALSE))</f>
      </c>
      <c r="G1968">
        <v>687767</v>
      </c>
      <c r="H1968" t="s">
        <v>1118</v>
      </c>
      <c r="I1968" s="8" t="s">
        <v>39</v>
      </c>
      <c r="J1968" t="s">
        <v>493</v>
      </c>
      <c r="K1968" s="8">
        <f>IF(J1968="PCK", I1968, 0)</f>
      </c>
      <c r="L1968" s="8">
        <f>IF(J1968="KLS", I1968, IF(J1968="PCK", I1968*VLOOKUP(G1968,Sku_Consolidated!A2:U957,21, FALSE),I1968*VLOOKUP(G1968,Sku_Consolidated!A2:U957,21, FALSE)))</f>
      </c>
      <c r="M1968" s="8">
        <f>IF(J1968="PCS", I1968, 0)</f>
      </c>
      <c r="N1968" s="8" t="s">
        <v>39</v>
      </c>
      <c r="O1968" s="8">
        <f>N1968 * VLOOKUP(E1968&amp;VLOOKUP(G1968,Sku_Consolidated!A2:Q957,17,FALSE),Sku_CommRate!A2:E1002, 5, FALSE)</f>
      </c>
      <c r="P1968" s="8">
        <f>N1968 - O1968</f>
      </c>
      <c r="Q1968">
        <f>VLOOKUP(G1968,Sku_Consolidated!A2:G957,7, FALSE)</f>
      </c>
      <c r="R1968">
        <f>IF(IFERROR(VLOOKUP(E1968,Store_Showcase!B2:H144,7, FALSE), TRUE)=TRUE, IF(IFERROR(VLOOKUP(E1968,Store_SRP!B2:H110,7, FALSE), TRUE)=TRUE,VLOOKUP(E1968,Store_VAM!B2:H273,7, FALSE),VLOOKUP(E1968,Store_SRP!B2:H110,7, FALSE)), VLOOKUP(E1968,Store_Showcase!B2:H144,7, FALSE))</f>
      </c>
      <c r="S1968">
        <f>IF(IFERROR(VLOOKUP(E1968,Store_Showcase!B2:I144,8, FALSE), TRUE)=TRUE, IF(IFERROR(VLOOKUP(E1968,Store_SRP!B2:I110,8, FALSE), TRUE)=TRUE,VLOOKUP(E1968,Store_VAM!B2:I273,8, FALSE),VLOOKUP(E1968,Store_SRP!B2:I110,8, FALSE)), VLOOKUP(E1968,Store_Showcase!B2:I144,8, FALSE))</f>
      </c>
      <c r="T1968">
        <f>VLOOKUP(G1968,Sku_Consolidated!A2:R957,18,FALSE)</f>
      </c>
      <c r="U1968">
        <v>4806532531557</v>
      </c>
      <c r="V1968">
        <f>IF(VLOOKUP(G1968,Sku_Consolidated!A2:S957,19,FALSE)="SHOWCASE", VLOOKUP(E1968,Store_Showcase!B2:L144,11, FALSE), IF(VLOOKUP(G1968,Sku_Consolidated!A2:S957,19,FALSE)="VAM",VLOOKUP(E1968,Store_VAM!B2:L273,11, FALSE),VLOOKUP(E1968,Store_SRP!B2:L110,11, FALSE)))</f>
      </c>
      <c r="W1968">
        <f>VLOOKUP(G1968,Sku_Consolidated!A2:W957,11,FALSE)</f>
      </c>
      <c r="X1968">
        <f>VLOOKUP(G1968,Sku_Consolidated!A2:H957,8,FALSE)</f>
      </c>
      <c r="Y1968">
        <f>VLOOKUP(G1968,Sku_Consolidated!A2:I957,9,FALSE)</f>
      </c>
      <c r="Z1968" t="s">
        <v>38</v>
      </c>
      <c r="AA1968">
        <f>VLOOKUP(G1968,Sku_Consolidated!A2:E957,5,FALSE)</f>
      </c>
      <c r="AB1968">
        <f>IF(VLOOKUP(G1968,Sku_Consolidated!A2:S957,19,FALSE)="SHOWCASE", VLOOKUP(E1968,Store_Showcase!B2:N144,13, FALSE), IF(VLOOKUP(G1968,Sku_Consolidated!A2:S957,19,FALSE)="VAM",VLOOKUP(E1968,Store_VAM!B2:N273,13, FALSE),VLOOKUP(E1968,Store_SRP!B2:N110,13, FALSE)))</f>
      </c>
      <c r="AC1968">
        <f>IF(IFERROR(AB1968,TRUE)=TRUE, "-","OK")</f>
      </c>
      <c r="AD1968" s="8" t="s">
        <v>39</v>
      </c>
      <c r="AE1968" s="8" t="s">
        <v>39</v>
      </c>
      <c r="AF1968">
        <f>IF(IFERROR(VLOOKUP(E1968,Store_Showcase!B2:H144,{5}, FALSE), TRUE)=TRUE, IF(IFERROR(VLOOKUP(E1968,Store_SRP!B2:H110,{5}, FALSE), TRUE)=TRUE,VLOOKUP(E1968,Store_VAM!B2:H273,{5}, FALSE),VLOOKUP(E1968,Store_SRP!B2:H110,{5}, FALSE)), VLOOKUP(E1968,Store_Showcase!B2:H144,{5}, FALSE))</f>
      </c>
      <c r="AG1968">
        <f>IF(IFERROR(VLOOKUP(E1968,Store_Showcase!B2:H144,{6}, FALSE), TRUE)=TRUE, IF(IFERROR(VLOOKUP(E1968,Store_SRP!B2:H110,{6}, FALSE), TRUE)=TRUE,VLOOKUP(E1968,Store_VAM!B2:H273,{6}, FALSE),VLOOKUP(E1968,Store_SRP!B2:H110,{6}, FALSE)), VLOOKUP(E1968,Store_Showcase!B2:H144,{6}, FALSE))</f>
      </c>
      <c r="AH1968">
        <f>VLOOKUP(G1968,Sku_Consolidated!A2:R957,18,FALSE)</f>
      </c>
      <c r="AI1968">
        <f>VLOOKUP(G1968,Sku_Consolidated!A2:S957,19,FALSE)</f>
      </c>
      <c r="AJ1968">
        <f>VLOOKUP(G1968,Sku_Consolidated!A2:T957,20,FALSE)</f>
      </c>
    </row>
    <row r="1969" spans="1:36" x14ac:dyDescent="0.25">
      <c r="A1969">
        <v>2024</v>
      </c>
      <c r="B1969" t="s">
        <v>31</v>
      </c>
      <c r="C1969" t="s">
        <v>32</v>
      </c>
      <c r="D1969" t="s">
        <v>33</v>
      </c>
      <c r="E1969">
        <v>499</v>
      </c>
      <c r="F1969">
        <f>IF(IFERROR(VLOOKUP(E1969,Store_Showcase!B2:H144,{2}, FALSE), TRUE)=TRUE, IF(IFERROR(VLOOKUP(E1969,Store_SRP!B2:H110,{2}, FALSE), TRUE)=TRUE,VLOOKUP(E1969,Store_VAM!B2:H273,{2}, FALSE),VLOOKUP(E1969,Store_SRP!B2:H110,{2}, FALSE)), VLOOKUP(E1969,Store_Showcase!B2:H144,{2}, FALSE))</f>
      </c>
      <c r="G1969">
        <v>655717</v>
      </c>
      <c r="H1969" t="s">
        <v>134</v>
      </c>
      <c r="I1969" s="8" t="s">
        <v>39</v>
      </c>
      <c r="J1969" t="s">
        <v>36</v>
      </c>
      <c r="K1969" s="8">
        <f>IF(J1969="PCK", I1969, 0)</f>
      </c>
      <c r="L1969" s="8">
        <f>IF(J1969="KLS", I1969, IF(J1969="PCK", I1969*VLOOKUP(G1969,Sku_Consolidated!A2:U957,21, FALSE),I1969*VLOOKUP(G1969,Sku_Consolidated!A2:U957,21, FALSE)))</f>
      </c>
      <c r="M1969" s="8">
        <f>IF(J1969="PCS", I1969, 0)</f>
      </c>
      <c r="N1969" s="8" t="s">
        <v>39</v>
      </c>
      <c r="O1969" s="8">
        <f>N1969 * VLOOKUP(E1969&amp;VLOOKUP(G1969,Sku_Consolidated!A2:Q957,17,FALSE),Sku_CommRate!A2:E1002, 5, FALSE)</f>
      </c>
      <c r="P1969" s="8">
        <f>N1969 - O1969</f>
      </c>
      <c r="Q1969">
        <f>VLOOKUP(G1969,Sku_Consolidated!A2:G957,7, FALSE)</f>
      </c>
      <c r="R1969">
        <f>IF(IFERROR(VLOOKUP(E1969,Store_Showcase!B2:H144,7, FALSE), TRUE)=TRUE, IF(IFERROR(VLOOKUP(E1969,Store_SRP!B2:H110,7, FALSE), TRUE)=TRUE,VLOOKUP(E1969,Store_VAM!B2:H273,7, FALSE),VLOOKUP(E1969,Store_SRP!B2:H110,7, FALSE)), VLOOKUP(E1969,Store_Showcase!B2:H144,7, FALSE))</f>
      </c>
      <c r="S1969">
        <f>IF(IFERROR(VLOOKUP(E1969,Store_Showcase!B2:I144,8, FALSE), TRUE)=TRUE, IF(IFERROR(VLOOKUP(E1969,Store_SRP!B2:I110,8, FALSE), TRUE)=TRUE,VLOOKUP(E1969,Store_VAM!B2:I273,8, FALSE),VLOOKUP(E1969,Store_SRP!B2:I110,8, FALSE)), VLOOKUP(E1969,Store_Showcase!B2:I144,8, FALSE))</f>
      </c>
      <c r="T1969">
        <f>VLOOKUP(G1969,Sku_Consolidated!A2:R957,18,FALSE)</f>
      </c>
      <c r="U1969">
        <v>6445</v>
      </c>
      <c r="V1969">
        <f>IF(VLOOKUP(G1969,Sku_Consolidated!A2:S957,19,FALSE)="SHOWCASE", VLOOKUP(E1969,Store_Showcase!B2:L144,11, FALSE), IF(VLOOKUP(G1969,Sku_Consolidated!A2:S957,19,FALSE)="VAM",VLOOKUP(E1969,Store_VAM!B2:L273,11, FALSE),VLOOKUP(E1969,Store_SRP!B2:L110,11, FALSE)))</f>
      </c>
      <c r="W1969">
        <f>VLOOKUP(G1969,Sku_Consolidated!A2:W957,11,FALSE)</f>
      </c>
      <c r="X1969">
        <f>VLOOKUP(G1969,Sku_Consolidated!A2:H957,8,FALSE)</f>
      </c>
      <c r="Y1969">
        <f>VLOOKUP(G1969,Sku_Consolidated!A2:I957,9,FALSE)</f>
      </c>
      <c r="Z1969" t="s">
        <v>38</v>
      </c>
      <c r="AA1969">
        <f>VLOOKUP(G1969,Sku_Consolidated!A2:E957,5,FALSE)</f>
      </c>
      <c r="AB1969">
        <f>IF(VLOOKUP(G1969,Sku_Consolidated!A2:S957,19,FALSE)="SHOWCASE", VLOOKUP(E1969,Store_Showcase!B2:N144,13, FALSE), IF(VLOOKUP(G1969,Sku_Consolidated!A2:S957,19,FALSE)="VAM",VLOOKUP(E1969,Store_VAM!B2:N273,13, FALSE),VLOOKUP(E1969,Store_SRP!B2:N110,13, FALSE)))</f>
      </c>
      <c r="AC1969">
        <f>IF(IFERROR(AB1969,TRUE)=TRUE, "-","OK")</f>
      </c>
      <c r="AD1969" s="8" t="s">
        <v>39</v>
      </c>
      <c r="AE1969" s="8" t="s">
        <v>39</v>
      </c>
      <c r="AF1969">
        <f>IF(IFERROR(VLOOKUP(E1969,Store_Showcase!B2:H144,{5}, FALSE), TRUE)=TRUE, IF(IFERROR(VLOOKUP(E1969,Store_SRP!B2:H110,{5}, FALSE), TRUE)=TRUE,VLOOKUP(E1969,Store_VAM!B2:H273,{5}, FALSE),VLOOKUP(E1969,Store_SRP!B2:H110,{5}, FALSE)), VLOOKUP(E1969,Store_Showcase!B2:H144,{5}, FALSE))</f>
      </c>
      <c r="AG1969">
        <f>IF(IFERROR(VLOOKUP(E1969,Store_Showcase!B2:H144,{6}, FALSE), TRUE)=TRUE, IF(IFERROR(VLOOKUP(E1969,Store_SRP!B2:H110,{6}, FALSE), TRUE)=TRUE,VLOOKUP(E1969,Store_VAM!B2:H273,{6}, FALSE),VLOOKUP(E1969,Store_SRP!B2:H110,{6}, FALSE)), VLOOKUP(E1969,Store_Showcase!B2:H144,{6}, FALSE))</f>
      </c>
      <c r="AH1969">
        <f>VLOOKUP(G1969,Sku_Consolidated!A2:R957,18,FALSE)</f>
      </c>
      <c r="AI1969">
        <f>VLOOKUP(G1969,Sku_Consolidated!A2:S957,19,FALSE)</f>
      </c>
      <c r="AJ1969">
        <f>VLOOKUP(G1969,Sku_Consolidated!A2:T957,20,FALSE)</f>
      </c>
    </row>
    <row r="1970" spans="1:36" x14ac:dyDescent="0.25">
      <c r="A1970">
        <v>2024</v>
      </c>
      <c r="B1970" t="s">
        <v>31</v>
      </c>
      <c r="C1970" t="s">
        <v>32</v>
      </c>
      <c r="D1970" t="s">
        <v>33</v>
      </c>
      <c r="E1970">
        <v>244</v>
      </c>
      <c r="F1970">
        <f>IF(IFERROR(VLOOKUP(E1970,Store_Showcase!B2:H144,{2}, FALSE), TRUE)=TRUE, IF(IFERROR(VLOOKUP(E1970,Store_SRP!B2:H110,{2}, FALSE), TRUE)=TRUE,VLOOKUP(E1970,Store_VAM!B2:H273,{2}, FALSE),VLOOKUP(E1970,Store_SRP!B2:H110,{2}, FALSE)), VLOOKUP(E1970,Store_Showcase!B2:H144,{2}, FALSE))</f>
      </c>
      <c r="G1970">
        <v>657358</v>
      </c>
      <c r="H1970" t="s">
        <v>3328</v>
      </c>
      <c r="I1970" s="8" t="s">
        <v>39</v>
      </c>
      <c r="J1970" t="s">
        <v>12</v>
      </c>
      <c r="K1970" s="8">
        <f>IF(J1970="PCK", I1970, 0)</f>
      </c>
      <c r="L1970" s="8">
        <f>IF(J1970="KLS", I1970, IF(J1970="PCK", I1970*VLOOKUP(G1970,Sku_Consolidated!A2:U957,21, FALSE),I1970*VLOOKUP(G1970,Sku_Consolidated!A2:U957,21, FALSE)))</f>
      </c>
      <c r="M1970" s="8">
        <f>IF(J1970="PCS", I1970, 0)</f>
      </c>
      <c r="N1970" s="8" t="s">
        <v>39</v>
      </c>
      <c r="O1970" s="8">
        <f>N1970 * VLOOKUP(E1970&amp;VLOOKUP(G1970,Sku_Consolidated!A2:Q957,17,FALSE),Sku_CommRate!A2:E1002, 5, FALSE)</f>
      </c>
      <c r="P1970" s="8">
        <f>N1970 - O1970</f>
      </c>
      <c r="Q1970">
        <f>VLOOKUP(G1970,Sku_Consolidated!A2:G957,7, FALSE)</f>
      </c>
      <c r="R1970">
        <f>IF(IFERROR(VLOOKUP(E1970,Store_Showcase!B2:H144,7, FALSE), TRUE)=TRUE, IF(IFERROR(VLOOKUP(E1970,Store_SRP!B2:H110,7, FALSE), TRUE)=TRUE,VLOOKUP(E1970,Store_VAM!B2:H273,7, FALSE),VLOOKUP(E1970,Store_SRP!B2:H110,7, FALSE)), VLOOKUP(E1970,Store_Showcase!B2:H144,7, FALSE))</f>
      </c>
      <c r="S1970">
        <f>IF(IFERROR(VLOOKUP(E1970,Store_Showcase!B2:I144,8, FALSE), TRUE)=TRUE, IF(IFERROR(VLOOKUP(E1970,Store_SRP!B2:I110,8, FALSE), TRUE)=TRUE,VLOOKUP(E1970,Store_VAM!B2:I273,8, FALSE),VLOOKUP(E1970,Store_SRP!B2:I110,8, FALSE)), VLOOKUP(E1970,Store_Showcase!B2:I144,8, FALSE))</f>
      </c>
      <c r="T1970">
        <f>VLOOKUP(G1970,Sku_Consolidated!A2:R957,18,FALSE)</f>
      </c>
      <c r="U1970">
        <v>4806532531595</v>
      </c>
      <c r="V1970">
        <f>IF(VLOOKUP(G1970,Sku_Consolidated!A2:S957,19,FALSE)="SHOWCASE", VLOOKUP(E1970,Store_Showcase!B2:L144,11, FALSE), IF(VLOOKUP(G1970,Sku_Consolidated!A2:S957,19,FALSE)="VAM",VLOOKUP(E1970,Store_VAM!B2:L273,11, FALSE),VLOOKUP(E1970,Store_SRP!B2:L110,11, FALSE)))</f>
      </c>
      <c r="W1970">
        <f>VLOOKUP(G1970,Sku_Consolidated!A2:W957,11,FALSE)</f>
      </c>
      <c r="X1970">
        <f>VLOOKUP(G1970,Sku_Consolidated!A2:H957,8,FALSE)</f>
      </c>
      <c r="Y1970">
        <f>VLOOKUP(G1970,Sku_Consolidated!A2:I957,9,FALSE)</f>
      </c>
      <c r="Z1970" t="s">
        <v>38</v>
      </c>
      <c r="AA1970">
        <f>VLOOKUP(G1970,Sku_Consolidated!A2:E957,5,FALSE)</f>
      </c>
      <c r="AB1970">
        <f>IF(VLOOKUP(G1970,Sku_Consolidated!A2:S957,19,FALSE)="SHOWCASE", VLOOKUP(E1970,Store_Showcase!B2:N144,13, FALSE), IF(VLOOKUP(G1970,Sku_Consolidated!A2:S957,19,FALSE)="VAM",VLOOKUP(E1970,Store_VAM!B2:N273,13, FALSE),VLOOKUP(E1970,Store_SRP!B2:N110,13, FALSE)))</f>
      </c>
      <c r="AC1970">
        <f>IF(IFERROR(AB1970,TRUE)=TRUE, "-","OK")</f>
      </c>
      <c r="AD1970" s="8" t="s">
        <v>39</v>
      </c>
      <c r="AE1970" s="8" t="s">
        <v>39</v>
      </c>
      <c r="AF1970">
        <f>IF(IFERROR(VLOOKUP(E1970,Store_Showcase!B2:H144,{5}, FALSE), TRUE)=TRUE, IF(IFERROR(VLOOKUP(E1970,Store_SRP!B2:H110,{5}, FALSE), TRUE)=TRUE,VLOOKUP(E1970,Store_VAM!B2:H273,{5}, FALSE),VLOOKUP(E1970,Store_SRP!B2:H110,{5}, FALSE)), VLOOKUP(E1970,Store_Showcase!B2:H144,{5}, FALSE))</f>
      </c>
      <c r="AG1970">
        <f>IF(IFERROR(VLOOKUP(E1970,Store_Showcase!B2:H144,{6}, FALSE), TRUE)=TRUE, IF(IFERROR(VLOOKUP(E1970,Store_SRP!B2:H110,{6}, FALSE), TRUE)=TRUE,VLOOKUP(E1970,Store_VAM!B2:H273,{6}, FALSE),VLOOKUP(E1970,Store_SRP!B2:H110,{6}, FALSE)), VLOOKUP(E1970,Store_Showcase!B2:H144,{6}, FALSE))</f>
      </c>
      <c r="AH1970">
        <f>VLOOKUP(G1970,Sku_Consolidated!A2:R957,18,FALSE)</f>
      </c>
      <c r="AI1970">
        <f>VLOOKUP(G1970,Sku_Consolidated!A2:S957,19,FALSE)</f>
      </c>
      <c r="AJ1970">
        <f>VLOOKUP(G1970,Sku_Consolidated!A2:T957,20,FALSE)</f>
      </c>
    </row>
    <row r="1971" spans="1:36" x14ac:dyDescent="0.25">
      <c r="A1971">
        <v>2024</v>
      </c>
      <c r="B1971" t="s">
        <v>31</v>
      </c>
      <c r="C1971" t="s">
        <v>32</v>
      </c>
      <c r="D1971" t="s">
        <v>33</v>
      </c>
      <c r="E1971">
        <v>717</v>
      </c>
      <c r="F1971">
        <f>IF(IFERROR(VLOOKUP(E1971,Store_Showcase!B2:H144,{2}, FALSE), TRUE)=TRUE, IF(IFERROR(VLOOKUP(E1971,Store_SRP!B2:H110,{2}, FALSE), TRUE)=TRUE,VLOOKUP(E1971,Store_VAM!B2:H273,{2}, FALSE),VLOOKUP(E1971,Store_SRP!B2:H110,{2}, FALSE)), VLOOKUP(E1971,Store_Showcase!B2:H144,{2}, FALSE))</f>
      </c>
      <c r="G1971">
        <v>657358</v>
      </c>
      <c r="H1971" t="s">
        <v>3328</v>
      </c>
      <c r="I1971" s="8" t="s">
        <v>39</v>
      </c>
      <c r="J1971" t="s">
        <v>12</v>
      </c>
      <c r="K1971" s="8">
        <f>IF(J1971="PCK", I1971, 0)</f>
      </c>
      <c r="L1971" s="8">
        <f>IF(J1971="KLS", I1971, IF(J1971="PCK", I1971*VLOOKUP(G1971,Sku_Consolidated!A2:U957,21, FALSE),I1971*VLOOKUP(G1971,Sku_Consolidated!A2:U957,21, FALSE)))</f>
      </c>
      <c r="M1971" s="8">
        <f>IF(J1971="PCS", I1971, 0)</f>
      </c>
      <c r="N1971" s="8" t="s">
        <v>39</v>
      </c>
      <c r="O1971" s="8">
        <f>N1971 * VLOOKUP(E1971&amp;VLOOKUP(G1971,Sku_Consolidated!A2:Q957,17,FALSE),Sku_CommRate!A2:E1002, 5, FALSE)</f>
      </c>
      <c r="P1971" s="8">
        <f>N1971 - O1971</f>
      </c>
      <c r="Q1971">
        <f>VLOOKUP(G1971,Sku_Consolidated!A2:G957,7, FALSE)</f>
      </c>
      <c r="R1971">
        <f>IF(IFERROR(VLOOKUP(E1971,Store_Showcase!B2:H144,7, FALSE), TRUE)=TRUE, IF(IFERROR(VLOOKUP(E1971,Store_SRP!B2:H110,7, FALSE), TRUE)=TRUE,VLOOKUP(E1971,Store_VAM!B2:H273,7, FALSE),VLOOKUP(E1971,Store_SRP!B2:H110,7, FALSE)), VLOOKUP(E1971,Store_Showcase!B2:H144,7, FALSE))</f>
      </c>
      <c r="S1971">
        <f>IF(IFERROR(VLOOKUP(E1971,Store_Showcase!B2:I144,8, FALSE), TRUE)=TRUE, IF(IFERROR(VLOOKUP(E1971,Store_SRP!B2:I110,8, FALSE), TRUE)=TRUE,VLOOKUP(E1971,Store_VAM!B2:I273,8, FALSE),VLOOKUP(E1971,Store_SRP!B2:I110,8, FALSE)), VLOOKUP(E1971,Store_Showcase!B2:I144,8, FALSE))</f>
      </c>
      <c r="T1971">
        <f>VLOOKUP(G1971,Sku_Consolidated!A2:R957,18,FALSE)</f>
      </c>
      <c r="U1971">
        <v>4806532531595</v>
      </c>
      <c r="V1971">
        <f>IF(VLOOKUP(G1971,Sku_Consolidated!A2:S957,19,FALSE)="SHOWCASE", VLOOKUP(E1971,Store_Showcase!B2:L144,11, FALSE), IF(VLOOKUP(G1971,Sku_Consolidated!A2:S957,19,FALSE)="VAM",VLOOKUP(E1971,Store_VAM!B2:L273,11, FALSE),VLOOKUP(E1971,Store_SRP!B2:L110,11, FALSE)))</f>
      </c>
      <c r="W1971">
        <f>VLOOKUP(G1971,Sku_Consolidated!A2:W957,11,FALSE)</f>
      </c>
      <c r="X1971">
        <f>VLOOKUP(G1971,Sku_Consolidated!A2:H957,8,FALSE)</f>
      </c>
      <c r="Y1971">
        <f>VLOOKUP(G1971,Sku_Consolidated!A2:I957,9,FALSE)</f>
      </c>
      <c r="Z1971" t="s">
        <v>38</v>
      </c>
      <c r="AA1971">
        <f>VLOOKUP(G1971,Sku_Consolidated!A2:E957,5,FALSE)</f>
      </c>
      <c r="AB1971">
        <f>IF(VLOOKUP(G1971,Sku_Consolidated!A2:S957,19,FALSE)="SHOWCASE", VLOOKUP(E1971,Store_Showcase!B2:N144,13, FALSE), IF(VLOOKUP(G1971,Sku_Consolidated!A2:S957,19,FALSE)="VAM",VLOOKUP(E1971,Store_VAM!B2:N273,13, FALSE),VLOOKUP(E1971,Store_SRP!B2:N110,13, FALSE)))</f>
      </c>
      <c r="AC1971">
        <f>IF(IFERROR(AB1971,TRUE)=TRUE, "-","OK")</f>
      </c>
      <c r="AD1971" s="8" t="s">
        <v>39</v>
      </c>
      <c r="AE1971" s="8" t="s">
        <v>39</v>
      </c>
      <c r="AF1971">
        <f>IF(IFERROR(VLOOKUP(E1971,Store_Showcase!B2:H144,{5}, FALSE), TRUE)=TRUE, IF(IFERROR(VLOOKUP(E1971,Store_SRP!B2:H110,{5}, FALSE), TRUE)=TRUE,VLOOKUP(E1971,Store_VAM!B2:H273,{5}, FALSE),VLOOKUP(E1971,Store_SRP!B2:H110,{5}, FALSE)), VLOOKUP(E1971,Store_Showcase!B2:H144,{5}, FALSE))</f>
      </c>
      <c r="AG1971">
        <f>IF(IFERROR(VLOOKUP(E1971,Store_Showcase!B2:H144,{6}, FALSE), TRUE)=TRUE, IF(IFERROR(VLOOKUP(E1971,Store_SRP!B2:H110,{6}, FALSE), TRUE)=TRUE,VLOOKUP(E1971,Store_VAM!B2:H273,{6}, FALSE),VLOOKUP(E1971,Store_SRP!B2:H110,{6}, FALSE)), VLOOKUP(E1971,Store_Showcase!B2:H144,{6}, FALSE))</f>
      </c>
      <c r="AH1971">
        <f>VLOOKUP(G1971,Sku_Consolidated!A2:R957,18,FALSE)</f>
      </c>
      <c r="AI1971">
        <f>VLOOKUP(G1971,Sku_Consolidated!A2:S957,19,FALSE)</f>
      </c>
      <c r="AJ1971">
        <f>VLOOKUP(G1971,Sku_Consolidated!A2:T957,20,FALSE)</f>
      </c>
    </row>
    <row r="1972" spans="1:36" x14ac:dyDescent="0.25">
      <c r="A1972">
        <v>2024</v>
      </c>
      <c r="B1972" t="s">
        <v>31</v>
      </c>
      <c r="C1972" t="s">
        <v>32</v>
      </c>
      <c r="D1972" t="s">
        <v>33</v>
      </c>
      <c r="E1972">
        <v>722</v>
      </c>
      <c r="F1972">
        <f>IF(IFERROR(VLOOKUP(E1972,Store_Showcase!B2:H144,{2}, FALSE), TRUE)=TRUE, IF(IFERROR(VLOOKUP(E1972,Store_SRP!B2:H110,{2}, FALSE), TRUE)=TRUE,VLOOKUP(E1972,Store_VAM!B2:H273,{2}, FALSE),VLOOKUP(E1972,Store_SRP!B2:H110,{2}, FALSE)), VLOOKUP(E1972,Store_Showcase!B2:H144,{2}, FALSE))</f>
      </c>
      <c r="G1972">
        <v>687767</v>
      </c>
      <c r="H1972" t="s">
        <v>1118</v>
      </c>
      <c r="I1972" s="8" t="s">
        <v>39</v>
      </c>
      <c r="J1972" t="s">
        <v>493</v>
      </c>
      <c r="K1972" s="8">
        <f>IF(J1972="PCK", I1972, 0)</f>
      </c>
      <c r="L1972" s="8">
        <f>IF(J1972="KLS", I1972, IF(J1972="PCK", I1972*VLOOKUP(G1972,Sku_Consolidated!A2:U957,21, FALSE),I1972*VLOOKUP(G1972,Sku_Consolidated!A2:U957,21, FALSE)))</f>
      </c>
      <c r="M1972" s="8">
        <f>IF(J1972="PCS", I1972, 0)</f>
      </c>
      <c r="N1972" s="8" t="s">
        <v>39</v>
      </c>
      <c r="O1972" s="8">
        <f>N1972 * VLOOKUP(E1972&amp;VLOOKUP(G1972,Sku_Consolidated!A2:Q957,17,FALSE),Sku_CommRate!A2:E1002, 5, FALSE)</f>
      </c>
      <c r="P1972" s="8">
        <f>N1972 - O1972</f>
      </c>
      <c r="Q1972">
        <f>VLOOKUP(G1972,Sku_Consolidated!A2:G957,7, FALSE)</f>
      </c>
      <c r="R1972">
        <f>IF(IFERROR(VLOOKUP(E1972,Store_Showcase!B2:H144,7, FALSE), TRUE)=TRUE, IF(IFERROR(VLOOKUP(E1972,Store_SRP!B2:H110,7, FALSE), TRUE)=TRUE,VLOOKUP(E1972,Store_VAM!B2:H273,7, FALSE),VLOOKUP(E1972,Store_SRP!B2:H110,7, FALSE)), VLOOKUP(E1972,Store_Showcase!B2:H144,7, FALSE))</f>
      </c>
      <c r="S1972">
        <f>IF(IFERROR(VLOOKUP(E1972,Store_Showcase!B2:I144,8, FALSE), TRUE)=TRUE, IF(IFERROR(VLOOKUP(E1972,Store_SRP!B2:I110,8, FALSE), TRUE)=TRUE,VLOOKUP(E1972,Store_VAM!B2:I273,8, FALSE),VLOOKUP(E1972,Store_SRP!B2:I110,8, FALSE)), VLOOKUP(E1972,Store_Showcase!B2:I144,8, FALSE))</f>
      </c>
      <c r="T1972">
        <f>VLOOKUP(G1972,Sku_Consolidated!A2:R957,18,FALSE)</f>
      </c>
      <c r="U1972">
        <v>4806532531557</v>
      </c>
      <c r="V1972">
        <f>IF(VLOOKUP(G1972,Sku_Consolidated!A2:S957,19,FALSE)="SHOWCASE", VLOOKUP(E1972,Store_Showcase!B2:L144,11, FALSE), IF(VLOOKUP(G1972,Sku_Consolidated!A2:S957,19,FALSE)="VAM",VLOOKUP(E1972,Store_VAM!B2:L273,11, FALSE),VLOOKUP(E1972,Store_SRP!B2:L110,11, FALSE)))</f>
      </c>
      <c r="W1972">
        <f>VLOOKUP(G1972,Sku_Consolidated!A2:W957,11,FALSE)</f>
      </c>
      <c r="X1972">
        <f>VLOOKUP(G1972,Sku_Consolidated!A2:H957,8,FALSE)</f>
      </c>
      <c r="Y1972">
        <f>VLOOKUP(G1972,Sku_Consolidated!A2:I957,9,FALSE)</f>
      </c>
      <c r="Z1972" t="s">
        <v>38</v>
      </c>
      <c r="AA1972">
        <f>VLOOKUP(G1972,Sku_Consolidated!A2:E957,5,FALSE)</f>
      </c>
      <c r="AB1972">
        <f>IF(VLOOKUP(G1972,Sku_Consolidated!A2:S957,19,FALSE)="SHOWCASE", VLOOKUP(E1972,Store_Showcase!B2:N144,13, FALSE), IF(VLOOKUP(G1972,Sku_Consolidated!A2:S957,19,FALSE)="VAM",VLOOKUP(E1972,Store_VAM!B2:N273,13, FALSE),VLOOKUP(E1972,Store_SRP!B2:N110,13, FALSE)))</f>
      </c>
      <c r="AC1972">
        <f>IF(IFERROR(AB1972,TRUE)=TRUE, "-","OK")</f>
      </c>
      <c r="AD1972" s="8" t="s">
        <v>39</v>
      </c>
      <c r="AE1972" s="8" t="s">
        <v>39</v>
      </c>
      <c r="AF1972">
        <f>IF(IFERROR(VLOOKUP(E1972,Store_Showcase!B2:H144,{5}, FALSE), TRUE)=TRUE, IF(IFERROR(VLOOKUP(E1972,Store_SRP!B2:H110,{5}, FALSE), TRUE)=TRUE,VLOOKUP(E1972,Store_VAM!B2:H273,{5}, FALSE),VLOOKUP(E1972,Store_SRP!B2:H110,{5}, FALSE)), VLOOKUP(E1972,Store_Showcase!B2:H144,{5}, FALSE))</f>
      </c>
      <c r="AG1972">
        <f>IF(IFERROR(VLOOKUP(E1972,Store_Showcase!B2:H144,{6}, FALSE), TRUE)=TRUE, IF(IFERROR(VLOOKUP(E1972,Store_SRP!B2:H110,{6}, FALSE), TRUE)=TRUE,VLOOKUP(E1972,Store_VAM!B2:H273,{6}, FALSE),VLOOKUP(E1972,Store_SRP!B2:H110,{6}, FALSE)), VLOOKUP(E1972,Store_Showcase!B2:H144,{6}, FALSE))</f>
      </c>
      <c r="AH1972">
        <f>VLOOKUP(G1972,Sku_Consolidated!A2:R957,18,FALSE)</f>
      </c>
      <c r="AI1972">
        <f>VLOOKUP(G1972,Sku_Consolidated!A2:S957,19,FALSE)</f>
      </c>
      <c r="AJ1972">
        <f>VLOOKUP(G1972,Sku_Consolidated!A2:T957,20,FALSE)</f>
      </c>
    </row>
    <row r="1973" spans="1:36" x14ac:dyDescent="0.25">
      <c r="A1973">
        <v>2024</v>
      </c>
      <c r="B1973" t="s">
        <v>31</v>
      </c>
      <c r="C1973" t="s">
        <v>32</v>
      </c>
      <c r="D1973" t="s">
        <v>33</v>
      </c>
      <c r="E1973">
        <v>480</v>
      </c>
      <c r="F1973">
        <f>IF(IFERROR(VLOOKUP(E1973,Store_Showcase!B2:H144,{2}, FALSE), TRUE)=TRUE, IF(IFERROR(VLOOKUP(E1973,Store_SRP!B2:H110,{2}, FALSE), TRUE)=TRUE,VLOOKUP(E1973,Store_VAM!B2:H273,{2}, FALSE),VLOOKUP(E1973,Store_SRP!B2:H110,{2}, FALSE)), VLOOKUP(E1973,Store_Showcase!B2:H144,{2}, FALSE))</f>
      </c>
      <c r="G1973">
        <v>655716</v>
      </c>
      <c r="H1973" t="s">
        <v>171</v>
      </c>
      <c r="I1973" s="8" t="s">
        <v>39</v>
      </c>
      <c r="J1973" t="s">
        <v>36</v>
      </c>
      <c r="K1973" s="8">
        <f>IF(J1973="PCK", I1973, 0)</f>
      </c>
      <c r="L1973" s="8">
        <f>IF(J1973="KLS", I1973, IF(J1973="PCK", I1973*VLOOKUP(G1973,Sku_Consolidated!A2:U957,21, FALSE),I1973*VLOOKUP(G1973,Sku_Consolidated!A2:U957,21, FALSE)))</f>
      </c>
      <c r="M1973" s="8">
        <f>IF(J1973="PCS", I1973, 0)</f>
      </c>
      <c r="N1973" s="8" t="s">
        <v>39</v>
      </c>
      <c r="O1973" s="8">
        <f>N1973 * VLOOKUP(E1973&amp;VLOOKUP(G1973,Sku_Consolidated!A2:Q957,17,FALSE),Sku_CommRate!A2:E1002, 5, FALSE)</f>
      </c>
      <c r="P1973" s="8">
        <f>N1973 - O1973</f>
      </c>
      <c r="Q1973">
        <f>VLOOKUP(G1973,Sku_Consolidated!A2:G957,7, FALSE)</f>
      </c>
      <c r="R1973">
        <f>IF(IFERROR(VLOOKUP(E1973,Store_Showcase!B2:H144,7, FALSE), TRUE)=TRUE, IF(IFERROR(VLOOKUP(E1973,Store_SRP!B2:H110,7, FALSE), TRUE)=TRUE,VLOOKUP(E1973,Store_VAM!B2:H273,7, FALSE),VLOOKUP(E1973,Store_SRP!B2:H110,7, FALSE)), VLOOKUP(E1973,Store_Showcase!B2:H144,7, FALSE))</f>
      </c>
      <c r="S1973">
        <f>IF(IFERROR(VLOOKUP(E1973,Store_Showcase!B2:I144,8, FALSE), TRUE)=TRUE, IF(IFERROR(VLOOKUP(E1973,Store_SRP!B2:I110,8, FALSE), TRUE)=TRUE,VLOOKUP(E1973,Store_VAM!B2:I273,8, FALSE),VLOOKUP(E1973,Store_SRP!B2:I110,8, FALSE)), VLOOKUP(E1973,Store_Showcase!B2:I144,8, FALSE))</f>
      </c>
      <c r="T1973">
        <f>VLOOKUP(G1973,Sku_Consolidated!A2:R957,18,FALSE)</f>
      </c>
      <c r="U1973">
        <v>6444</v>
      </c>
      <c r="V1973">
        <f>IF(VLOOKUP(G1973,Sku_Consolidated!A2:S957,19,FALSE)="SHOWCASE", VLOOKUP(E1973,Store_Showcase!B2:L144,11, FALSE), IF(VLOOKUP(G1973,Sku_Consolidated!A2:S957,19,FALSE)="VAM",VLOOKUP(E1973,Store_VAM!B2:L273,11, FALSE),VLOOKUP(E1973,Store_SRP!B2:L110,11, FALSE)))</f>
      </c>
      <c r="W1973">
        <f>VLOOKUP(G1973,Sku_Consolidated!A2:W957,11,FALSE)</f>
      </c>
      <c r="X1973">
        <f>VLOOKUP(G1973,Sku_Consolidated!A2:H957,8,FALSE)</f>
      </c>
      <c r="Y1973">
        <f>VLOOKUP(G1973,Sku_Consolidated!A2:I957,9,FALSE)</f>
      </c>
      <c r="Z1973" t="s">
        <v>38</v>
      </c>
      <c r="AA1973">
        <f>VLOOKUP(G1973,Sku_Consolidated!A2:E957,5,FALSE)</f>
      </c>
      <c r="AB1973">
        <f>IF(VLOOKUP(G1973,Sku_Consolidated!A2:S957,19,FALSE)="SHOWCASE", VLOOKUP(E1973,Store_Showcase!B2:N144,13, FALSE), IF(VLOOKUP(G1973,Sku_Consolidated!A2:S957,19,FALSE)="VAM",VLOOKUP(E1973,Store_VAM!B2:N273,13, FALSE),VLOOKUP(E1973,Store_SRP!B2:N110,13, FALSE)))</f>
      </c>
      <c r="AC1973">
        <f>IF(IFERROR(AB1973,TRUE)=TRUE, "-","OK")</f>
      </c>
      <c r="AD1973" s="8" t="s">
        <v>39</v>
      </c>
      <c r="AE1973" s="8" t="s">
        <v>39</v>
      </c>
      <c r="AF1973">
        <f>IF(IFERROR(VLOOKUP(E1973,Store_Showcase!B2:H144,{5}, FALSE), TRUE)=TRUE, IF(IFERROR(VLOOKUP(E1973,Store_SRP!B2:H110,{5}, FALSE), TRUE)=TRUE,VLOOKUP(E1973,Store_VAM!B2:H273,{5}, FALSE),VLOOKUP(E1973,Store_SRP!B2:H110,{5}, FALSE)), VLOOKUP(E1973,Store_Showcase!B2:H144,{5}, FALSE))</f>
      </c>
      <c r="AG1973">
        <f>IF(IFERROR(VLOOKUP(E1973,Store_Showcase!B2:H144,{6}, FALSE), TRUE)=TRUE, IF(IFERROR(VLOOKUP(E1973,Store_SRP!B2:H110,{6}, FALSE), TRUE)=TRUE,VLOOKUP(E1973,Store_VAM!B2:H273,{6}, FALSE),VLOOKUP(E1973,Store_SRP!B2:H110,{6}, FALSE)), VLOOKUP(E1973,Store_Showcase!B2:H144,{6}, FALSE))</f>
      </c>
      <c r="AH1973">
        <f>VLOOKUP(G1973,Sku_Consolidated!A2:R957,18,FALSE)</f>
      </c>
      <c r="AI1973">
        <f>VLOOKUP(G1973,Sku_Consolidated!A2:S957,19,FALSE)</f>
      </c>
      <c r="AJ1973">
        <f>VLOOKUP(G1973,Sku_Consolidated!A2:T957,20,FALSE)</f>
      </c>
    </row>
    <row r="1974" spans="1:36" x14ac:dyDescent="0.25">
      <c r="A1974">
        <v>2024</v>
      </c>
      <c r="B1974" t="s">
        <v>31</v>
      </c>
      <c r="C1974" t="s">
        <v>32</v>
      </c>
      <c r="D1974" t="s">
        <v>33</v>
      </c>
      <c r="E1974">
        <v>102</v>
      </c>
      <c r="F1974">
        <f>IF(IFERROR(VLOOKUP(E1974,Store_Showcase!B2:H144,{2}, FALSE), TRUE)=TRUE, IF(IFERROR(VLOOKUP(E1974,Store_SRP!B2:H110,{2}, FALSE), TRUE)=TRUE,VLOOKUP(E1974,Store_VAM!B2:H273,{2}, FALSE),VLOOKUP(E1974,Store_SRP!B2:H110,{2}, FALSE)), VLOOKUP(E1974,Store_Showcase!B2:H144,{2}, FALSE))</f>
      </c>
      <c r="G1974">
        <v>657358</v>
      </c>
      <c r="H1974" t="s">
        <v>3328</v>
      </c>
      <c r="I1974" s="8" t="s">
        <v>39</v>
      </c>
      <c r="J1974" t="s">
        <v>12</v>
      </c>
      <c r="K1974" s="8">
        <f>IF(J1974="PCK", I1974, 0)</f>
      </c>
      <c r="L1974" s="8">
        <f>IF(J1974="KLS", I1974, IF(J1974="PCK", I1974*VLOOKUP(G1974,Sku_Consolidated!A2:U957,21, FALSE),I1974*VLOOKUP(G1974,Sku_Consolidated!A2:U957,21, FALSE)))</f>
      </c>
      <c r="M1974" s="8">
        <f>IF(J1974="PCS", I1974, 0)</f>
      </c>
      <c r="N1974" s="8" t="s">
        <v>39</v>
      </c>
      <c r="O1974" s="8">
        <f>N1974 * VLOOKUP(E1974&amp;VLOOKUP(G1974,Sku_Consolidated!A2:Q957,17,FALSE),Sku_CommRate!A2:E1002, 5, FALSE)</f>
      </c>
      <c r="P1974" s="8">
        <f>N1974 - O1974</f>
      </c>
      <c r="Q1974">
        <f>VLOOKUP(G1974,Sku_Consolidated!A2:G957,7, FALSE)</f>
      </c>
      <c r="R1974">
        <f>IF(IFERROR(VLOOKUP(E1974,Store_Showcase!B2:H144,7, FALSE), TRUE)=TRUE, IF(IFERROR(VLOOKUP(E1974,Store_SRP!B2:H110,7, FALSE), TRUE)=TRUE,VLOOKUP(E1974,Store_VAM!B2:H273,7, FALSE),VLOOKUP(E1974,Store_SRP!B2:H110,7, FALSE)), VLOOKUP(E1974,Store_Showcase!B2:H144,7, FALSE))</f>
      </c>
      <c r="S1974">
        <f>IF(IFERROR(VLOOKUP(E1974,Store_Showcase!B2:I144,8, FALSE), TRUE)=TRUE, IF(IFERROR(VLOOKUP(E1974,Store_SRP!B2:I110,8, FALSE), TRUE)=TRUE,VLOOKUP(E1974,Store_VAM!B2:I273,8, FALSE),VLOOKUP(E1974,Store_SRP!B2:I110,8, FALSE)), VLOOKUP(E1974,Store_Showcase!B2:I144,8, FALSE))</f>
      </c>
      <c r="T1974">
        <f>VLOOKUP(G1974,Sku_Consolidated!A2:R957,18,FALSE)</f>
      </c>
      <c r="U1974">
        <v>4806532531595</v>
      </c>
      <c r="V1974">
        <f>IF(VLOOKUP(G1974,Sku_Consolidated!A2:S957,19,FALSE)="SHOWCASE", VLOOKUP(E1974,Store_Showcase!B2:L144,11, FALSE), IF(VLOOKUP(G1974,Sku_Consolidated!A2:S957,19,FALSE)="VAM",VLOOKUP(E1974,Store_VAM!B2:L273,11, FALSE),VLOOKUP(E1974,Store_SRP!B2:L110,11, FALSE)))</f>
      </c>
      <c r="W1974">
        <f>VLOOKUP(G1974,Sku_Consolidated!A2:W957,11,FALSE)</f>
      </c>
      <c r="X1974">
        <f>VLOOKUP(G1974,Sku_Consolidated!A2:H957,8,FALSE)</f>
      </c>
      <c r="Y1974">
        <f>VLOOKUP(G1974,Sku_Consolidated!A2:I957,9,FALSE)</f>
      </c>
      <c r="Z1974" t="s">
        <v>38</v>
      </c>
      <c r="AA1974">
        <f>VLOOKUP(G1974,Sku_Consolidated!A2:E957,5,FALSE)</f>
      </c>
      <c r="AB1974">
        <f>IF(VLOOKUP(G1974,Sku_Consolidated!A2:S957,19,FALSE)="SHOWCASE", VLOOKUP(E1974,Store_Showcase!B2:N144,13, FALSE), IF(VLOOKUP(G1974,Sku_Consolidated!A2:S957,19,FALSE)="VAM",VLOOKUP(E1974,Store_VAM!B2:N273,13, FALSE),VLOOKUP(E1974,Store_SRP!B2:N110,13, FALSE)))</f>
      </c>
      <c r="AC1974">
        <f>IF(IFERROR(AB1974,TRUE)=TRUE, "-","OK")</f>
      </c>
      <c r="AD1974" s="8" t="s">
        <v>39</v>
      </c>
      <c r="AE1974" s="8" t="s">
        <v>39</v>
      </c>
      <c r="AF1974">
        <f>IF(IFERROR(VLOOKUP(E1974,Store_Showcase!B2:H144,{5}, FALSE), TRUE)=TRUE, IF(IFERROR(VLOOKUP(E1974,Store_SRP!B2:H110,{5}, FALSE), TRUE)=TRUE,VLOOKUP(E1974,Store_VAM!B2:H273,{5}, FALSE),VLOOKUP(E1974,Store_SRP!B2:H110,{5}, FALSE)), VLOOKUP(E1974,Store_Showcase!B2:H144,{5}, FALSE))</f>
      </c>
      <c r="AG1974">
        <f>IF(IFERROR(VLOOKUP(E1974,Store_Showcase!B2:H144,{6}, FALSE), TRUE)=TRUE, IF(IFERROR(VLOOKUP(E1974,Store_SRP!B2:H110,{6}, FALSE), TRUE)=TRUE,VLOOKUP(E1974,Store_VAM!B2:H273,{6}, FALSE),VLOOKUP(E1974,Store_SRP!B2:H110,{6}, FALSE)), VLOOKUP(E1974,Store_Showcase!B2:H144,{6}, FALSE))</f>
      </c>
      <c r="AH1974">
        <f>VLOOKUP(G1974,Sku_Consolidated!A2:R957,18,FALSE)</f>
      </c>
      <c r="AI1974">
        <f>VLOOKUP(G1974,Sku_Consolidated!A2:S957,19,FALSE)</f>
      </c>
      <c r="AJ1974">
        <f>VLOOKUP(G1974,Sku_Consolidated!A2:T957,20,FALSE)</f>
      </c>
    </row>
    <row r="1975" spans="1:36" x14ac:dyDescent="0.25">
      <c r="A1975">
        <v>2024</v>
      </c>
      <c r="B1975" t="s">
        <v>31</v>
      </c>
      <c r="C1975" t="s">
        <v>32</v>
      </c>
      <c r="D1975" t="s">
        <v>33</v>
      </c>
      <c r="E1975">
        <v>814</v>
      </c>
      <c r="F1975">
        <f>IF(IFERROR(VLOOKUP(E1975,Store_Showcase!B2:H144,{2}, FALSE), TRUE)=TRUE, IF(IFERROR(VLOOKUP(E1975,Store_SRP!B2:H110,{2}, FALSE), TRUE)=TRUE,VLOOKUP(E1975,Store_VAM!B2:H273,{2}, FALSE),VLOOKUP(E1975,Store_SRP!B2:H110,{2}, FALSE)), VLOOKUP(E1975,Store_Showcase!B2:H144,{2}, FALSE))</f>
      </c>
      <c r="G1975">
        <v>655319</v>
      </c>
      <c r="H1975" t="s">
        <v>246</v>
      </c>
      <c r="I1975" s="8" t="s">
        <v>39</v>
      </c>
      <c r="J1975" t="s">
        <v>36</v>
      </c>
      <c r="K1975" s="8">
        <f>IF(J1975="PCK", I1975, 0)</f>
      </c>
      <c r="L1975" s="8">
        <f>IF(J1975="KLS", I1975, IF(J1975="PCK", I1975*VLOOKUP(G1975,Sku_Consolidated!A2:U957,21, FALSE),I1975*VLOOKUP(G1975,Sku_Consolidated!A2:U957,21, FALSE)))</f>
      </c>
      <c r="M1975" s="8">
        <f>IF(J1975="PCS", I1975, 0)</f>
      </c>
      <c r="N1975" s="8" t="s">
        <v>39</v>
      </c>
      <c r="O1975" s="8">
        <f>N1975 * VLOOKUP(E1975&amp;VLOOKUP(G1975,Sku_Consolidated!A2:Q957,17,FALSE),Sku_CommRate!A2:E1002, 5, FALSE)</f>
      </c>
      <c r="P1975" s="8">
        <f>N1975 - O1975</f>
      </c>
      <c r="Q1975">
        <f>VLOOKUP(G1975,Sku_Consolidated!A2:G957,7, FALSE)</f>
      </c>
      <c r="R1975">
        <f>IF(IFERROR(VLOOKUP(E1975,Store_Showcase!B2:H144,7, FALSE), TRUE)=TRUE, IF(IFERROR(VLOOKUP(E1975,Store_SRP!B2:H110,7, FALSE), TRUE)=TRUE,VLOOKUP(E1975,Store_VAM!B2:H273,7, FALSE),VLOOKUP(E1975,Store_SRP!B2:H110,7, FALSE)), VLOOKUP(E1975,Store_Showcase!B2:H144,7, FALSE))</f>
      </c>
      <c r="S1975">
        <f>IF(IFERROR(VLOOKUP(E1975,Store_Showcase!B2:I144,8, FALSE), TRUE)=TRUE, IF(IFERROR(VLOOKUP(E1975,Store_SRP!B2:I110,8, FALSE), TRUE)=TRUE,VLOOKUP(E1975,Store_VAM!B2:I273,8, FALSE),VLOOKUP(E1975,Store_SRP!B2:I110,8, FALSE)), VLOOKUP(E1975,Store_Showcase!B2:I144,8, FALSE))</f>
      </c>
      <c r="T1975">
        <f>VLOOKUP(G1975,Sku_Consolidated!A2:R957,18,FALSE)</f>
      </c>
      <c r="U1975">
        <v>6244</v>
      </c>
      <c r="V1975">
        <f>IF(VLOOKUP(G1975,Sku_Consolidated!A2:S957,19,FALSE)="SHOWCASE", VLOOKUP(E1975,Store_Showcase!B2:L144,11, FALSE), IF(VLOOKUP(G1975,Sku_Consolidated!A2:S957,19,FALSE)="VAM",VLOOKUP(E1975,Store_VAM!B2:L273,11, FALSE),VLOOKUP(E1975,Store_SRP!B2:L110,11, FALSE)))</f>
      </c>
      <c r="W1975">
        <f>VLOOKUP(G1975,Sku_Consolidated!A2:W957,11,FALSE)</f>
      </c>
      <c r="X1975">
        <f>VLOOKUP(G1975,Sku_Consolidated!A2:H957,8,FALSE)</f>
      </c>
      <c r="Y1975">
        <f>VLOOKUP(G1975,Sku_Consolidated!A2:I957,9,FALSE)</f>
      </c>
      <c r="Z1975" t="s">
        <v>38</v>
      </c>
      <c r="AA1975">
        <f>VLOOKUP(G1975,Sku_Consolidated!A2:E957,5,FALSE)</f>
      </c>
      <c r="AB1975">
        <f>IF(VLOOKUP(G1975,Sku_Consolidated!A2:S957,19,FALSE)="SHOWCASE", VLOOKUP(E1975,Store_Showcase!B2:N144,13, FALSE), IF(VLOOKUP(G1975,Sku_Consolidated!A2:S957,19,FALSE)="VAM",VLOOKUP(E1975,Store_VAM!B2:N273,13, FALSE),VLOOKUP(E1975,Store_SRP!B2:N110,13, FALSE)))</f>
      </c>
      <c r="AC1975">
        <f>IF(IFERROR(AB1975,TRUE)=TRUE, "-","OK")</f>
      </c>
      <c r="AD1975" s="8" t="s">
        <v>39</v>
      </c>
      <c r="AE1975" s="8" t="s">
        <v>39</v>
      </c>
      <c r="AF1975">
        <f>IF(IFERROR(VLOOKUP(E1975,Store_Showcase!B2:H144,{5}, FALSE), TRUE)=TRUE, IF(IFERROR(VLOOKUP(E1975,Store_SRP!B2:H110,{5}, FALSE), TRUE)=TRUE,VLOOKUP(E1975,Store_VAM!B2:H273,{5}, FALSE),VLOOKUP(E1975,Store_SRP!B2:H110,{5}, FALSE)), VLOOKUP(E1975,Store_Showcase!B2:H144,{5}, FALSE))</f>
      </c>
      <c r="AG1975">
        <f>IF(IFERROR(VLOOKUP(E1975,Store_Showcase!B2:H144,{6}, FALSE), TRUE)=TRUE, IF(IFERROR(VLOOKUP(E1975,Store_SRP!B2:H110,{6}, FALSE), TRUE)=TRUE,VLOOKUP(E1975,Store_VAM!B2:H273,{6}, FALSE),VLOOKUP(E1975,Store_SRP!B2:H110,{6}, FALSE)), VLOOKUP(E1975,Store_Showcase!B2:H144,{6}, FALSE))</f>
      </c>
      <c r="AH1975">
        <f>VLOOKUP(G1975,Sku_Consolidated!A2:R957,18,FALSE)</f>
      </c>
      <c r="AI1975">
        <f>VLOOKUP(G1975,Sku_Consolidated!A2:S957,19,FALSE)</f>
      </c>
      <c r="AJ1975">
        <f>VLOOKUP(G1975,Sku_Consolidated!A2:T957,20,FALSE)</f>
      </c>
    </row>
    <row r="1976" spans="1:36" x14ac:dyDescent="0.25">
      <c r="A1976">
        <v>2024</v>
      </c>
      <c r="B1976" t="s">
        <v>31</v>
      </c>
      <c r="C1976" t="s">
        <v>32</v>
      </c>
      <c r="D1976" t="s">
        <v>33</v>
      </c>
      <c r="E1976">
        <v>465</v>
      </c>
      <c r="F1976">
        <f>IF(IFERROR(VLOOKUP(E1976,Store_Showcase!B2:H144,{2}, FALSE), TRUE)=TRUE, IF(IFERROR(VLOOKUP(E1976,Store_SRP!B2:H110,{2}, FALSE), TRUE)=TRUE,VLOOKUP(E1976,Store_VAM!B2:H273,{2}, FALSE),VLOOKUP(E1976,Store_SRP!B2:H110,{2}, FALSE)), VLOOKUP(E1976,Store_Showcase!B2:H144,{2}, FALSE))</f>
      </c>
      <c r="G1976">
        <v>655716</v>
      </c>
      <c r="H1976" t="s">
        <v>171</v>
      </c>
      <c r="I1976" s="8" t="s">
        <v>39</v>
      </c>
      <c r="J1976" t="s">
        <v>36</v>
      </c>
      <c r="K1976" s="8">
        <f>IF(J1976="PCK", I1976, 0)</f>
      </c>
      <c r="L1976" s="8">
        <f>IF(J1976="KLS", I1976, IF(J1976="PCK", I1976*VLOOKUP(G1976,Sku_Consolidated!A2:U957,21, FALSE),I1976*VLOOKUP(G1976,Sku_Consolidated!A2:U957,21, FALSE)))</f>
      </c>
      <c r="M1976" s="8">
        <f>IF(J1976="PCS", I1976, 0)</f>
      </c>
      <c r="N1976" s="8" t="s">
        <v>39</v>
      </c>
      <c r="O1976" s="8">
        <f>N1976 * VLOOKUP(E1976&amp;VLOOKUP(G1976,Sku_Consolidated!A2:Q957,17,FALSE),Sku_CommRate!A2:E1002, 5, FALSE)</f>
      </c>
      <c r="P1976" s="8">
        <f>N1976 - O1976</f>
      </c>
      <c r="Q1976">
        <f>VLOOKUP(G1976,Sku_Consolidated!A2:G957,7, FALSE)</f>
      </c>
      <c r="R1976">
        <f>IF(IFERROR(VLOOKUP(E1976,Store_Showcase!B2:H144,7, FALSE), TRUE)=TRUE, IF(IFERROR(VLOOKUP(E1976,Store_SRP!B2:H110,7, FALSE), TRUE)=TRUE,VLOOKUP(E1976,Store_VAM!B2:H273,7, FALSE),VLOOKUP(E1976,Store_SRP!B2:H110,7, FALSE)), VLOOKUP(E1976,Store_Showcase!B2:H144,7, FALSE))</f>
      </c>
      <c r="S1976">
        <f>IF(IFERROR(VLOOKUP(E1976,Store_Showcase!B2:I144,8, FALSE), TRUE)=TRUE, IF(IFERROR(VLOOKUP(E1976,Store_SRP!B2:I110,8, FALSE), TRUE)=TRUE,VLOOKUP(E1976,Store_VAM!B2:I273,8, FALSE),VLOOKUP(E1976,Store_SRP!B2:I110,8, FALSE)), VLOOKUP(E1976,Store_Showcase!B2:I144,8, FALSE))</f>
      </c>
      <c r="T1976">
        <f>VLOOKUP(G1976,Sku_Consolidated!A2:R957,18,FALSE)</f>
      </c>
      <c r="U1976">
        <v>6444</v>
      </c>
      <c r="V1976">
        <f>IF(VLOOKUP(G1976,Sku_Consolidated!A2:S957,19,FALSE)="SHOWCASE", VLOOKUP(E1976,Store_Showcase!B2:L144,11, FALSE), IF(VLOOKUP(G1976,Sku_Consolidated!A2:S957,19,FALSE)="VAM",VLOOKUP(E1976,Store_VAM!B2:L273,11, FALSE),VLOOKUP(E1976,Store_SRP!B2:L110,11, FALSE)))</f>
      </c>
      <c r="W1976">
        <f>VLOOKUP(G1976,Sku_Consolidated!A2:W957,11,FALSE)</f>
      </c>
      <c r="X1976">
        <f>VLOOKUP(G1976,Sku_Consolidated!A2:H957,8,FALSE)</f>
      </c>
      <c r="Y1976">
        <f>VLOOKUP(G1976,Sku_Consolidated!A2:I957,9,FALSE)</f>
      </c>
      <c r="Z1976" t="s">
        <v>38</v>
      </c>
      <c r="AA1976">
        <f>VLOOKUP(G1976,Sku_Consolidated!A2:E957,5,FALSE)</f>
      </c>
      <c r="AB1976">
        <f>IF(VLOOKUP(G1976,Sku_Consolidated!A2:S957,19,FALSE)="SHOWCASE", VLOOKUP(E1976,Store_Showcase!B2:N144,13, FALSE), IF(VLOOKUP(G1976,Sku_Consolidated!A2:S957,19,FALSE)="VAM",VLOOKUP(E1976,Store_VAM!B2:N273,13, FALSE),VLOOKUP(E1976,Store_SRP!B2:N110,13, FALSE)))</f>
      </c>
      <c r="AC1976">
        <f>IF(IFERROR(AB1976,TRUE)=TRUE, "-","OK")</f>
      </c>
      <c r="AD1976" s="8" t="s">
        <v>39</v>
      </c>
      <c r="AE1976" s="8" t="s">
        <v>39</v>
      </c>
      <c r="AF1976">
        <f>IF(IFERROR(VLOOKUP(E1976,Store_Showcase!B2:H144,{5}, FALSE), TRUE)=TRUE, IF(IFERROR(VLOOKUP(E1976,Store_SRP!B2:H110,{5}, FALSE), TRUE)=TRUE,VLOOKUP(E1976,Store_VAM!B2:H273,{5}, FALSE),VLOOKUP(E1976,Store_SRP!B2:H110,{5}, FALSE)), VLOOKUP(E1976,Store_Showcase!B2:H144,{5}, FALSE))</f>
      </c>
      <c r="AG1976">
        <f>IF(IFERROR(VLOOKUP(E1976,Store_Showcase!B2:H144,{6}, FALSE), TRUE)=TRUE, IF(IFERROR(VLOOKUP(E1976,Store_SRP!B2:H110,{6}, FALSE), TRUE)=TRUE,VLOOKUP(E1976,Store_VAM!B2:H273,{6}, FALSE),VLOOKUP(E1976,Store_SRP!B2:H110,{6}, FALSE)), VLOOKUP(E1976,Store_Showcase!B2:H144,{6}, FALSE))</f>
      </c>
      <c r="AH1976">
        <f>VLOOKUP(G1976,Sku_Consolidated!A2:R957,18,FALSE)</f>
      </c>
      <c r="AI1976">
        <f>VLOOKUP(G1976,Sku_Consolidated!A2:S957,19,FALSE)</f>
      </c>
      <c r="AJ1976">
        <f>VLOOKUP(G1976,Sku_Consolidated!A2:T957,20,FALSE)</f>
      </c>
    </row>
    <row r="1977" spans="1:36" x14ac:dyDescent="0.25">
      <c r="A1977">
        <v>2024</v>
      </c>
      <c r="B1977" t="s">
        <v>31</v>
      </c>
      <c r="C1977" t="s">
        <v>32</v>
      </c>
      <c r="D1977" t="s">
        <v>33</v>
      </c>
      <c r="E1977">
        <v>423</v>
      </c>
      <c r="F1977">
        <f>IF(IFERROR(VLOOKUP(E1977,Store_Showcase!B2:H144,{2}, FALSE), TRUE)=TRUE, IF(IFERROR(VLOOKUP(E1977,Store_SRP!B2:H110,{2}, FALSE), TRUE)=TRUE,VLOOKUP(E1977,Store_VAM!B2:H273,{2}, FALSE),VLOOKUP(E1977,Store_SRP!B2:H110,{2}, FALSE)), VLOOKUP(E1977,Store_Showcase!B2:H144,{2}, FALSE))</f>
      </c>
      <c r="G1977">
        <v>677208</v>
      </c>
      <c r="H1977" t="s">
        <v>3338</v>
      </c>
      <c r="I1977" s="8" t="s">
        <v>39</v>
      </c>
      <c r="J1977" t="s">
        <v>493</v>
      </c>
      <c r="K1977" s="8">
        <f>IF(J1977="PCK", I1977, 0)</f>
      </c>
      <c r="L1977" s="8">
        <f>IF(J1977="KLS", I1977, IF(J1977="PCK", I1977*VLOOKUP(G1977,Sku_Consolidated!A2:U957,21, FALSE),I1977*VLOOKUP(G1977,Sku_Consolidated!A2:U957,21, FALSE)))</f>
      </c>
      <c r="M1977" s="8">
        <f>IF(J1977="PCS", I1977, 0)</f>
      </c>
      <c r="N1977" s="8" t="s">
        <v>39</v>
      </c>
      <c r="O1977" s="8">
        <f>N1977 * VLOOKUP(E1977&amp;VLOOKUP(G1977,Sku_Consolidated!A2:Q957,17,FALSE),Sku_CommRate!A2:E1002, 5, FALSE)</f>
      </c>
      <c r="P1977" s="8">
        <f>N1977 - O1977</f>
      </c>
      <c r="Q1977">
        <f>VLOOKUP(G1977,Sku_Consolidated!A2:G957,7, FALSE)</f>
      </c>
      <c r="R1977">
        <f>IF(IFERROR(VLOOKUP(E1977,Store_Showcase!B2:H144,7, FALSE), TRUE)=TRUE, IF(IFERROR(VLOOKUP(E1977,Store_SRP!B2:H110,7, FALSE), TRUE)=TRUE,VLOOKUP(E1977,Store_VAM!B2:H273,7, FALSE),VLOOKUP(E1977,Store_SRP!B2:H110,7, FALSE)), VLOOKUP(E1977,Store_Showcase!B2:H144,7, FALSE))</f>
      </c>
      <c r="S1977">
        <f>IF(IFERROR(VLOOKUP(E1977,Store_Showcase!B2:I144,8, FALSE), TRUE)=TRUE, IF(IFERROR(VLOOKUP(E1977,Store_SRP!B2:I110,8, FALSE), TRUE)=TRUE,VLOOKUP(E1977,Store_VAM!B2:I273,8, FALSE),VLOOKUP(E1977,Store_SRP!B2:I110,8, FALSE)), VLOOKUP(E1977,Store_Showcase!B2:I144,8, FALSE))</f>
      </c>
      <c r="T1977">
        <f>VLOOKUP(G1977,Sku_Consolidated!A2:R957,18,FALSE)</f>
      </c>
      <c r="U1977">
        <v>9764</v>
      </c>
      <c r="V1977">
        <f>IF(VLOOKUP(G1977,Sku_Consolidated!A2:S957,19,FALSE)="SHOWCASE", VLOOKUP(E1977,Store_Showcase!B2:L144,11, FALSE), IF(VLOOKUP(G1977,Sku_Consolidated!A2:S957,19,FALSE)="VAM",VLOOKUP(E1977,Store_VAM!B2:L273,11, FALSE),VLOOKUP(E1977,Store_SRP!B2:L110,11, FALSE)))</f>
      </c>
      <c r="W1977">
        <f>VLOOKUP(G1977,Sku_Consolidated!A2:W957,11,FALSE)</f>
      </c>
      <c r="X1977">
        <f>VLOOKUP(G1977,Sku_Consolidated!A2:H957,8,FALSE)</f>
      </c>
      <c r="Y1977">
        <f>VLOOKUP(G1977,Sku_Consolidated!A2:I957,9,FALSE)</f>
      </c>
      <c r="Z1977" t="s">
        <v>38</v>
      </c>
      <c r="AA1977">
        <f>VLOOKUP(G1977,Sku_Consolidated!A2:E957,5,FALSE)</f>
      </c>
      <c r="AB1977">
        <f>IF(VLOOKUP(G1977,Sku_Consolidated!A2:S957,19,FALSE)="SHOWCASE", VLOOKUP(E1977,Store_Showcase!B2:N144,13, FALSE), IF(VLOOKUP(G1977,Sku_Consolidated!A2:S957,19,FALSE)="VAM",VLOOKUP(E1977,Store_VAM!B2:N273,13, FALSE),VLOOKUP(E1977,Store_SRP!B2:N110,13, FALSE)))</f>
      </c>
      <c r="AC1977">
        <f>IF(IFERROR(AB1977,TRUE)=TRUE, "-","OK")</f>
      </c>
      <c r="AD1977" s="8" t="s">
        <v>39</v>
      </c>
      <c r="AE1977" s="8" t="s">
        <v>39</v>
      </c>
      <c r="AF1977">
        <f>IF(IFERROR(VLOOKUP(E1977,Store_Showcase!B2:H144,{5}, FALSE), TRUE)=TRUE, IF(IFERROR(VLOOKUP(E1977,Store_SRP!B2:H110,{5}, FALSE), TRUE)=TRUE,VLOOKUP(E1977,Store_VAM!B2:H273,{5}, FALSE),VLOOKUP(E1977,Store_SRP!B2:H110,{5}, FALSE)), VLOOKUP(E1977,Store_Showcase!B2:H144,{5}, FALSE))</f>
      </c>
      <c r="AG1977">
        <f>IF(IFERROR(VLOOKUP(E1977,Store_Showcase!B2:H144,{6}, FALSE), TRUE)=TRUE, IF(IFERROR(VLOOKUP(E1977,Store_SRP!B2:H110,{6}, FALSE), TRUE)=TRUE,VLOOKUP(E1977,Store_VAM!B2:H273,{6}, FALSE),VLOOKUP(E1977,Store_SRP!B2:H110,{6}, FALSE)), VLOOKUP(E1977,Store_Showcase!B2:H144,{6}, FALSE))</f>
      </c>
      <c r="AH1977">
        <f>VLOOKUP(G1977,Sku_Consolidated!A2:R957,18,FALSE)</f>
      </c>
      <c r="AI1977">
        <f>VLOOKUP(G1977,Sku_Consolidated!A2:S957,19,FALSE)</f>
      </c>
      <c r="AJ1977">
        <f>VLOOKUP(G1977,Sku_Consolidated!A2:T957,20,FALSE)</f>
      </c>
    </row>
    <row r="1978" spans="1:36" x14ac:dyDescent="0.25">
      <c r="A1978">
        <v>2024</v>
      </c>
      <c r="B1978" t="s">
        <v>31</v>
      </c>
      <c r="C1978" t="s">
        <v>32</v>
      </c>
      <c r="D1978" t="s">
        <v>33</v>
      </c>
      <c r="E1978">
        <v>712</v>
      </c>
      <c r="F1978">
        <f>IF(IFERROR(VLOOKUP(E1978,Store_Showcase!B2:H144,{2}, FALSE), TRUE)=TRUE, IF(IFERROR(VLOOKUP(E1978,Store_SRP!B2:H110,{2}, FALSE), TRUE)=TRUE,VLOOKUP(E1978,Store_VAM!B2:H273,{2}, FALSE),VLOOKUP(E1978,Store_SRP!B2:H110,{2}, FALSE)), VLOOKUP(E1978,Store_Showcase!B2:H144,{2}, FALSE))</f>
      </c>
      <c r="G1978">
        <v>662372</v>
      </c>
      <c r="H1978" t="s">
        <v>654</v>
      </c>
      <c r="I1978" s="8" t="s">
        <v>39</v>
      </c>
      <c r="J1978" t="s">
        <v>493</v>
      </c>
      <c r="K1978" s="8">
        <f>IF(J1978="PCK", I1978, 0)</f>
      </c>
      <c r="L1978" s="8">
        <f>IF(J1978="KLS", I1978, IF(J1978="PCK", I1978*VLOOKUP(G1978,Sku_Consolidated!A2:U957,21, FALSE),I1978*VLOOKUP(G1978,Sku_Consolidated!A2:U957,21, FALSE)))</f>
      </c>
      <c r="M1978" s="8">
        <f>IF(J1978="PCS", I1978, 0)</f>
      </c>
      <c r="N1978" s="8" t="s">
        <v>39</v>
      </c>
      <c r="O1978" s="8">
        <f>N1978 * VLOOKUP(E1978&amp;VLOOKUP(G1978,Sku_Consolidated!A2:Q957,17,FALSE),Sku_CommRate!A2:E1002, 5, FALSE)</f>
      </c>
      <c r="P1978" s="8">
        <f>N1978 - O1978</f>
      </c>
      <c r="Q1978">
        <f>VLOOKUP(G1978,Sku_Consolidated!A2:G957,7, FALSE)</f>
      </c>
      <c r="R1978">
        <f>IF(IFERROR(VLOOKUP(E1978,Store_Showcase!B2:H144,7, FALSE), TRUE)=TRUE, IF(IFERROR(VLOOKUP(E1978,Store_SRP!B2:H110,7, FALSE), TRUE)=TRUE,VLOOKUP(E1978,Store_VAM!B2:H273,7, FALSE),VLOOKUP(E1978,Store_SRP!B2:H110,7, FALSE)), VLOOKUP(E1978,Store_Showcase!B2:H144,7, FALSE))</f>
      </c>
      <c r="S1978">
        <f>IF(IFERROR(VLOOKUP(E1978,Store_Showcase!B2:I144,8, FALSE), TRUE)=TRUE, IF(IFERROR(VLOOKUP(E1978,Store_SRP!B2:I110,8, FALSE), TRUE)=TRUE,VLOOKUP(E1978,Store_VAM!B2:I273,8, FALSE),VLOOKUP(E1978,Store_SRP!B2:I110,8, FALSE)), VLOOKUP(E1978,Store_Showcase!B2:I144,8, FALSE))</f>
      </c>
      <c r="T1978">
        <f>VLOOKUP(G1978,Sku_Consolidated!A2:R957,18,FALSE)</f>
      </c>
      <c r="U1978">
        <v>4806532531625</v>
      </c>
      <c r="V1978">
        <f>IF(VLOOKUP(G1978,Sku_Consolidated!A2:S957,19,FALSE)="SHOWCASE", VLOOKUP(E1978,Store_Showcase!B2:L144,11, FALSE), IF(VLOOKUP(G1978,Sku_Consolidated!A2:S957,19,FALSE)="VAM",VLOOKUP(E1978,Store_VAM!B2:L273,11, FALSE),VLOOKUP(E1978,Store_SRP!B2:L110,11, FALSE)))</f>
      </c>
      <c r="W1978">
        <f>VLOOKUP(G1978,Sku_Consolidated!A2:W957,11,FALSE)</f>
      </c>
      <c r="X1978">
        <f>VLOOKUP(G1978,Sku_Consolidated!A2:H957,8,FALSE)</f>
      </c>
      <c r="Y1978">
        <f>VLOOKUP(G1978,Sku_Consolidated!A2:I957,9,FALSE)</f>
      </c>
      <c r="Z1978" t="s">
        <v>38</v>
      </c>
      <c r="AA1978">
        <f>VLOOKUP(G1978,Sku_Consolidated!A2:E957,5,FALSE)</f>
      </c>
      <c r="AB1978">
        <f>IF(VLOOKUP(G1978,Sku_Consolidated!A2:S957,19,FALSE)="SHOWCASE", VLOOKUP(E1978,Store_Showcase!B2:N144,13, FALSE), IF(VLOOKUP(G1978,Sku_Consolidated!A2:S957,19,FALSE)="VAM",VLOOKUP(E1978,Store_VAM!B2:N273,13, FALSE),VLOOKUP(E1978,Store_SRP!B2:N110,13, FALSE)))</f>
      </c>
      <c r="AC1978">
        <f>IF(IFERROR(AB1978,TRUE)=TRUE, "-","OK")</f>
      </c>
      <c r="AD1978" s="8" t="s">
        <v>39</v>
      </c>
      <c r="AE1978" s="8" t="s">
        <v>39</v>
      </c>
      <c r="AF1978">
        <f>IF(IFERROR(VLOOKUP(E1978,Store_Showcase!B2:H144,{5}, FALSE), TRUE)=TRUE, IF(IFERROR(VLOOKUP(E1978,Store_SRP!B2:H110,{5}, FALSE), TRUE)=TRUE,VLOOKUP(E1978,Store_VAM!B2:H273,{5}, FALSE),VLOOKUP(E1978,Store_SRP!B2:H110,{5}, FALSE)), VLOOKUP(E1978,Store_Showcase!B2:H144,{5}, FALSE))</f>
      </c>
      <c r="AG1978">
        <f>IF(IFERROR(VLOOKUP(E1978,Store_Showcase!B2:H144,{6}, FALSE), TRUE)=TRUE, IF(IFERROR(VLOOKUP(E1978,Store_SRP!B2:H110,{6}, FALSE), TRUE)=TRUE,VLOOKUP(E1978,Store_VAM!B2:H273,{6}, FALSE),VLOOKUP(E1978,Store_SRP!B2:H110,{6}, FALSE)), VLOOKUP(E1978,Store_Showcase!B2:H144,{6}, FALSE))</f>
      </c>
      <c r="AH1978">
        <f>VLOOKUP(G1978,Sku_Consolidated!A2:R957,18,FALSE)</f>
      </c>
      <c r="AI1978">
        <f>VLOOKUP(G1978,Sku_Consolidated!A2:S957,19,FALSE)</f>
      </c>
      <c r="AJ1978">
        <f>VLOOKUP(G1978,Sku_Consolidated!A2:T957,20,FALSE)</f>
      </c>
    </row>
    <row r="1979" spans="1:36" x14ac:dyDescent="0.25">
      <c r="A1979">
        <v>2024</v>
      </c>
      <c r="B1979" t="s">
        <v>31</v>
      </c>
      <c r="C1979" t="s">
        <v>32</v>
      </c>
      <c r="D1979" t="s">
        <v>33</v>
      </c>
      <c r="E1979">
        <v>721</v>
      </c>
      <c r="F1979">
        <f>IF(IFERROR(VLOOKUP(E1979,Store_Showcase!B2:H144,{2}, FALSE), TRUE)=TRUE, IF(IFERROR(VLOOKUP(E1979,Store_SRP!B2:H110,{2}, FALSE), TRUE)=TRUE,VLOOKUP(E1979,Store_VAM!B2:H273,{2}, FALSE),VLOOKUP(E1979,Store_SRP!B2:H110,{2}, FALSE)), VLOOKUP(E1979,Store_Showcase!B2:H144,{2}, FALSE))</f>
      </c>
      <c r="G1979">
        <v>666982</v>
      </c>
      <c r="H1979" t="s">
        <v>1363</v>
      </c>
      <c r="I1979" s="8" t="s">
        <v>39</v>
      </c>
      <c r="J1979" t="s">
        <v>493</v>
      </c>
      <c r="K1979" s="8">
        <f>IF(J1979="PCK", I1979, 0)</f>
      </c>
      <c r="L1979" s="8">
        <f>IF(J1979="KLS", I1979, IF(J1979="PCK", I1979*VLOOKUP(G1979,Sku_Consolidated!A2:U957,21, FALSE),I1979*VLOOKUP(G1979,Sku_Consolidated!A2:U957,21, FALSE)))</f>
      </c>
      <c r="M1979" s="8">
        <f>IF(J1979="PCS", I1979, 0)</f>
      </c>
      <c r="N1979" s="8" t="s">
        <v>39</v>
      </c>
      <c r="O1979" s="8">
        <f>N1979 * VLOOKUP(E1979&amp;VLOOKUP(G1979,Sku_Consolidated!A2:Q957,17,FALSE),Sku_CommRate!A2:E1002, 5, FALSE)</f>
      </c>
      <c r="P1979" s="8">
        <f>N1979 - O1979</f>
      </c>
      <c r="Q1979">
        <f>VLOOKUP(G1979,Sku_Consolidated!A2:G957,7, FALSE)</f>
      </c>
      <c r="R1979">
        <f>IF(IFERROR(VLOOKUP(E1979,Store_Showcase!B2:H144,7, FALSE), TRUE)=TRUE, IF(IFERROR(VLOOKUP(E1979,Store_SRP!B2:H110,7, FALSE), TRUE)=TRUE,VLOOKUP(E1979,Store_VAM!B2:H273,7, FALSE),VLOOKUP(E1979,Store_SRP!B2:H110,7, FALSE)), VLOOKUP(E1979,Store_Showcase!B2:H144,7, FALSE))</f>
      </c>
      <c r="S1979">
        <f>IF(IFERROR(VLOOKUP(E1979,Store_Showcase!B2:I144,8, FALSE), TRUE)=TRUE, IF(IFERROR(VLOOKUP(E1979,Store_SRP!B2:I110,8, FALSE), TRUE)=TRUE,VLOOKUP(E1979,Store_VAM!B2:I273,8, FALSE),VLOOKUP(E1979,Store_SRP!B2:I110,8, FALSE)), VLOOKUP(E1979,Store_Showcase!B2:I144,8, FALSE))</f>
      </c>
      <c r="T1979">
        <f>VLOOKUP(G1979,Sku_Consolidated!A2:R957,18,FALSE)</f>
      </c>
      <c r="U1979">
        <v>4806532531663</v>
      </c>
      <c r="V1979">
        <f>IF(VLOOKUP(G1979,Sku_Consolidated!A2:S957,19,FALSE)="SHOWCASE", VLOOKUP(E1979,Store_Showcase!B2:L144,11, FALSE), IF(VLOOKUP(G1979,Sku_Consolidated!A2:S957,19,FALSE)="VAM",VLOOKUP(E1979,Store_VAM!B2:L273,11, FALSE),VLOOKUP(E1979,Store_SRP!B2:L110,11, FALSE)))</f>
      </c>
      <c r="W1979">
        <f>VLOOKUP(G1979,Sku_Consolidated!A2:W957,11,FALSE)</f>
      </c>
      <c r="X1979">
        <f>VLOOKUP(G1979,Sku_Consolidated!A2:H957,8,FALSE)</f>
      </c>
      <c r="Y1979">
        <f>VLOOKUP(G1979,Sku_Consolidated!A2:I957,9,FALSE)</f>
      </c>
      <c r="Z1979" t="s">
        <v>38</v>
      </c>
      <c r="AA1979">
        <f>VLOOKUP(G1979,Sku_Consolidated!A2:E957,5,FALSE)</f>
      </c>
      <c r="AB1979">
        <f>IF(VLOOKUP(G1979,Sku_Consolidated!A2:S957,19,FALSE)="SHOWCASE", VLOOKUP(E1979,Store_Showcase!B2:N144,13, FALSE), IF(VLOOKUP(G1979,Sku_Consolidated!A2:S957,19,FALSE)="VAM",VLOOKUP(E1979,Store_VAM!B2:N273,13, FALSE),VLOOKUP(E1979,Store_SRP!B2:N110,13, FALSE)))</f>
      </c>
      <c r="AC1979">
        <f>IF(IFERROR(AB1979,TRUE)=TRUE, "-","OK")</f>
      </c>
      <c r="AD1979" s="8" t="s">
        <v>39</v>
      </c>
      <c r="AE1979" s="8" t="s">
        <v>39</v>
      </c>
      <c r="AF1979">
        <f>IF(IFERROR(VLOOKUP(E1979,Store_Showcase!B2:H144,{5}, FALSE), TRUE)=TRUE, IF(IFERROR(VLOOKUP(E1979,Store_SRP!B2:H110,{5}, FALSE), TRUE)=TRUE,VLOOKUP(E1979,Store_VAM!B2:H273,{5}, FALSE),VLOOKUP(E1979,Store_SRP!B2:H110,{5}, FALSE)), VLOOKUP(E1979,Store_Showcase!B2:H144,{5}, FALSE))</f>
      </c>
      <c r="AG1979">
        <f>IF(IFERROR(VLOOKUP(E1979,Store_Showcase!B2:H144,{6}, FALSE), TRUE)=TRUE, IF(IFERROR(VLOOKUP(E1979,Store_SRP!B2:H110,{6}, FALSE), TRUE)=TRUE,VLOOKUP(E1979,Store_VAM!B2:H273,{6}, FALSE),VLOOKUP(E1979,Store_SRP!B2:H110,{6}, FALSE)), VLOOKUP(E1979,Store_Showcase!B2:H144,{6}, FALSE))</f>
      </c>
      <c r="AH1979">
        <f>VLOOKUP(G1979,Sku_Consolidated!A2:R957,18,FALSE)</f>
      </c>
      <c r="AI1979">
        <f>VLOOKUP(G1979,Sku_Consolidated!A2:S957,19,FALSE)</f>
      </c>
      <c r="AJ1979">
        <f>VLOOKUP(G1979,Sku_Consolidated!A2:T957,20,FALSE)</f>
      </c>
    </row>
    <row r="1980" spans="1:36" x14ac:dyDescent="0.25">
      <c r="A1980">
        <v>2024</v>
      </c>
      <c r="B1980" t="s">
        <v>31</v>
      </c>
      <c r="C1980" t="s">
        <v>32</v>
      </c>
      <c r="D1980" t="s">
        <v>33</v>
      </c>
      <c r="E1980">
        <v>736</v>
      </c>
      <c r="F1980">
        <f>IF(IFERROR(VLOOKUP(E1980,Store_Showcase!B2:H144,{2}, FALSE), TRUE)=TRUE, IF(IFERROR(VLOOKUP(E1980,Store_SRP!B2:H110,{2}, FALSE), TRUE)=TRUE,VLOOKUP(E1980,Store_VAM!B2:H273,{2}, FALSE),VLOOKUP(E1980,Store_SRP!B2:H110,{2}, FALSE)), VLOOKUP(E1980,Store_Showcase!B2:H144,{2}, FALSE))</f>
      </c>
      <c r="G1980">
        <v>659592</v>
      </c>
      <c r="H1980" t="s">
        <v>2019</v>
      </c>
      <c r="I1980" s="8" t="s">
        <v>39</v>
      </c>
      <c r="J1980" t="s">
        <v>36</v>
      </c>
      <c r="K1980" s="8">
        <f>IF(J1980="PCK", I1980, 0)</f>
      </c>
      <c r="L1980" s="8">
        <f>IF(J1980="KLS", I1980, IF(J1980="PCK", I1980*VLOOKUP(G1980,Sku_Consolidated!A2:U957,21, FALSE),I1980*VLOOKUP(G1980,Sku_Consolidated!A2:U957,21, FALSE)))</f>
      </c>
      <c r="M1980" s="8">
        <f>IF(J1980="PCS", I1980, 0)</f>
      </c>
      <c r="N1980" s="8" t="s">
        <v>39</v>
      </c>
      <c r="O1980" s="8">
        <f>N1980 * VLOOKUP(E1980&amp;VLOOKUP(G1980,Sku_Consolidated!A2:Q957,17,FALSE),Sku_CommRate!A2:E1002, 5, FALSE)</f>
      </c>
      <c r="P1980" s="8">
        <f>N1980 - O1980</f>
      </c>
      <c r="Q1980">
        <f>VLOOKUP(G1980,Sku_Consolidated!A2:G957,7, FALSE)</f>
      </c>
      <c r="R1980">
        <f>IF(IFERROR(VLOOKUP(E1980,Store_Showcase!B2:H144,7, FALSE), TRUE)=TRUE, IF(IFERROR(VLOOKUP(E1980,Store_SRP!B2:H110,7, FALSE), TRUE)=TRUE,VLOOKUP(E1980,Store_VAM!B2:H273,7, FALSE),VLOOKUP(E1980,Store_SRP!B2:H110,7, FALSE)), VLOOKUP(E1980,Store_Showcase!B2:H144,7, FALSE))</f>
      </c>
      <c r="S1980">
        <f>IF(IFERROR(VLOOKUP(E1980,Store_Showcase!B2:I144,8, FALSE), TRUE)=TRUE, IF(IFERROR(VLOOKUP(E1980,Store_SRP!B2:I110,8, FALSE), TRUE)=TRUE,VLOOKUP(E1980,Store_VAM!B2:I273,8, FALSE),VLOOKUP(E1980,Store_SRP!B2:I110,8, FALSE)), VLOOKUP(E1980,Store_Showcase!B2:I144,8, FALSE))</f>
      </c>
      <c r="T1980">
        <f>VLOOKUP(G1980,Sku_Consolidated!A2:R957,18,FALSE)</f>
      </c>
      <c r="U1980">
        <v>7365</v>
      </c>
      <c r="V1980">
        <f>IF(VLOOKUP(G1980,Sku_Consolidated!A2:S957,19,FALSE)="SHOWCASE", VLOOKUP(E1980,Store_Showcase!B2:L144,11, FALSE), IF(VLOOKUP(G1980,Sku_Consolidated!A2:S957,19,FALSE)="VAM",VLOOKUP(E1980,Store_VAM!B2:L273,11, FALSE),VLOOKUP(E1980,Store_SRP!B2:L110,11, FALSE)))</f>
      </c>
      <c r="W1980">
        <f>VLOOKUP(G1980,Sku_Consolidated!A2:W957,11,FALSE)</f>
      </c>
      <c r="X1980">
        <f>VLOOKUP(G1980,Sku_Consolidated!A2:H957,8,FALSE)</f>
      </c>
      <c r="Y1980">
        <f>VLOOKUP(G1980,Sku_Consolidated!A2:I957,9,FALSE)</f>
      </c>
      <c r="Z1980" t="s">
        <v>38</v>
      </c>
      <c r="AA1980">
        <f>VLOOKUP(G1980,Sku_Consolidated!A2:E957,5,FALSE)</f>
      </c>
      <c r="AB1980">
        <f>IF(VLOOKUP(G1980,Sku_Consolidated!A2:S957,19,FALSE)="SHOWCASE", VLOOKUP(E1980,Store_Showcase!B2:N144,13, FALSE), IF(VLOOKUP(G1980,Sku_Consolidated!A2:S957,19,FALSE)="VAM",VLOOKUP(E1980,Store_VAM!B2:N273,13, FALSE),VLOOKUP(E1980,Store_SRP!B2:N110,13, FALSE)))</f>
      </c>
      <c r="AC1980">
        <f>IF(IFERROR(AB1980,TRUE)=TRUE, "-","OK")</f>
      </c>
      <c r="AD1980" s="8" t="s">
        <v>39</v>
      </c>
      <c r="AE1980" s="8" t="s">
        <v>39</v>
      </c>
      <c r="AF1980">
        <f>IF(IFERROR(VLOOKUP(E1980,Store_Showcase!B2:H144,{5}, FALSE), TRUE)=TRUE, IF(IFERROR(VLOOKUP(E1980,Store_SRP!B2:H110,{5}, FALSE), TRUE)=TRUE,VLOOKUP(E1980,Store_VAM!B2:H273,{5}, FALSE),VLOOKUP(E1980,Store_SRP!B2:H110,{5}, FALSE)), VLOOKUP(E1980,Store_Showcase!B2:H144,{5}, FALSE))</f>
      </c>
      <c r="AG1980">
        <f>IF(IFERROR(VLOOKUP(E1980,Store_Showcase!B2:H144,{6}, FALSE), TRUE)=TRUE, IF(IFERROR(VLOOKUP(E1980,Store_SRP!B2:H110,{6}, FALSE), TRUE)=TRUE,VLOOKUP(E1980,Store_VAM!B2:H273,{6}, FALSE),VLOOKUP(E1980,Store_SRP!B2:H110,{6}, FALSE)), VLOOKUP(E1980,Store_Showcase!B2:H144,{6}, FALSE))</f>
      </c>
      <c r="AH1980">
        <f>VLOOKUP(G1980,Sku_Consolidated!A2:R957,18,FALSE)</f>
      </c>
      <c r="AI1980">
        <f>VLOOKUP(G1980,Sku_Consolidated!A2:S957,19,FALSE)</f>
      </c>
      <c r="AJ1980">
        <f>VLOOKUP(G1980,Sku_Consolidated!A2:T957,20,FALSE)</f>
      </c>
    </row>
    <row r="1981" spans="1:36" x14ac:dyDescent="0.25">
      <c r="A1981">
        <v>2024</v>
      </c>
      <c r="B1981" t="s">
        <v>31</v>
      </c>
      <c r="C1981" t="s">
        <v>32</v>
      </c>
      <c r="D1981" t="s">
        <v>33</v>
      </c>
      <c r="E1981">
        <v>205</v>
      </c>
      <c r="F1981">
        <f>IF(IFERROR(VLOOKUP(E1981,Store_Showcase!B2:H144,{2}, FALSE), TRUE)=TRUE, IF(IFERROR(VLOOKUP(E1981,Store_SRP!B2:H110,{2}, FALSE), TRUE)=TRUE,VLOOKUP(E1981,Store_VAM!B2:H273,{2}, FALSE),VLOOKUP(E1981,Store_SRP!B2:H110,{2}, FALSE)), VLOOKUP(E1981,Store_Showcase!B2:H144,{2}, FALSE))</f>
      </c>
      <c r="G1981">
        <v>662372</v>
      </c>
      <c r="H1981" t="s">
        <v>654</v>
      </c>
      <c r="I1981" s="8" t="s">
        <v>39</v>
      </c>
      <c r="J1981" t="s">
        <v>493</v>
      </c>
      <c r="K1981" s="8">
        <f>IF(J1981="PCK", I1981, 0)</f>
      </c>
      <c r="L1981" s="8">
        <f>IF(J1981="KLS", I1981, IF(J1981="PCK", I1981*VLOOKUP(G1981,Sku_Consolidated!A2:U957,21, FALSE),I1981*VLOOKUP(G1981,Sku_Consolidated!A2:U957,21, FALSE)))</f>
      </c>
      <c r="M1981" s="8">
        <f>IF(J1981="PCS", I1981, 0)</f>
      </c>
      <c r="N1981" s="8" t="s">
        <v>39</v>
      </c>
      <c r="O1981" s="8">
        <f>N1981 * VLOOKUP(E1981&amp;VLOOKUP(G1981,Sku_Consolidated!A2:Q957,17,FALSE),Sku_CommRate!A2:E1002, 5, FALSE)</f>
      </c>
      <c r="P1981" s="8">
        <f>N1981 - O1981</f>
      </c>
      <c r="Q1981">
        <f>VLOOKUP(G1981,Sku_Consolidated!A2:G957,7, FALSE)</f>
      </c>
      <c r="R1981">
        <f>IF(IFERROR(VLOOKUP(E1981,Store_Showcase!B2:H144,7, FALSE), TRUE)=TRUE, IF(IFERROR(VLOOKUP(E1981,Store_SRP!B2:H110,7, FALSE), TRUE)=TRUE,VLOOKUP(E1981,Store_VAM!B2:H273,7, FALSE),VLOOKUP(E1981,Store_SRP!B2:H110,7, FALSE)), VLOOKUP(E1981,Store_Showcase!B2:H144,7, FALSE))</f>
      </c>
      <c r="S1981">
        <f>IF(IFERROR(VLOOKUP(E1981,Store_Showcase!B2:I144,8, FALSE), TRUE)=TRUE, IF(IFERROR(VLOOKUP(E1981,Store_SRP!B2:I110,8, FALSE), TRUE)=TRUE,VLOOKUP(E1981,Store_VAM!B2:I273,8, FALSE),VLOOKUP(E1981,Store_SRP!B2:I110,8, FALSE)), VLOOKUP(E1981,Store_Showcase!B2:I144,8, FALSE))</f>
      </c>
      <c r="T1981">
        <f>VLOOKUP(G1981,Sku_Consolidated!A2:R957,18,FALSE)</f>
      </c>
      <c r="U1981">
        <v>4806532531625</v>
      </c>
      <c r="V1981">
        <f>IF(VLOOKUP(G1981,Sku_Consolidated!A2:S957,19,FALSE)="SHOWCASE", VLOOKUP(E1981,Store_Showcase!B2:L144,11, FALSE), IF(VLOOKUP(G1981,Sku_Consolidated!A2:S957,19,FALSE)="VAM",VLOOKUP(E1981,Store_VAM!B2:L273,11, FALSE),VLOOKUP(E1981,Store_SRP!B2:L110,11, FALSE)))</f>
      </c>
      <c r="W1981">
        <f>VLOOKUP(G1981,Sku_Consolidated!A2:W957,11,FALSE)</f>
      </c>
      <c r="X1981">
        <f>VLOOKUP(G1981,Sku_Consolidated!A2:H957,8,FALSE)</f>
      </c>
      <c r="Y1981">
        <f>VLOOKUP(G1981,Sku_Consolidated!A2:I957,9,FALSE)</f>
      </c>
      <c r="Z1981" t="s">
        <v>38</v>
      </c>
      <c r="AA1981">
        <f>VLOOKUP(G1981,Sku_Consolidated!A2:E957,5,FALSE)</f>
      </c>
      <c r="AB1981">
        <f>IF(VLOOKUP(G1981,Sku_Consolidated!A2:S957,19,FALSE)="SHOWCASE", VLOOKUP(E1981,Store_Showcase!B2:N144,13, FALSE), IF(VLOOKUP(G1981,Sku_Consolidated!A2:S957,19,FALSE)="VAM",VLOOKUP(E1981,Store_VAM!B2:N273,13, FALSE),VLOOKUP(E1981,Store_SRP!B2:N110,13, FALSE)))</f>
      </c>
      <c r="AC1981">
        <f>IF(IFERROR(AB1981,TRUE)=TRUE, "-","OK")</f>
      </c>
      <c r="AD1981" s="8" t="s">
        <v>39</v>
      </c>
      <c r="AE1981" s="8" t="s">
        <v>39</v>
      </c>
      <c r="AF1981">
        <f>IF(IFERROR(VLOOKUP(E1981,Store_Showcase!B2:H144,{5}, FALSE), TRUE)=TRUE, IF(IFERROR(VLOOKUP(E1981,Store_SRP!B2:H110,{5}, FALSE), TRUE)=TRUE,VLOOKUP(E1981,Store_VAM!B2:H273,{5}, FALSE),VLOOKUP(E1981,Store_SRP!B2:H110,{5}, FALSE)), VLOOKUP(E1981,Store_Showcase!B2:H144,{5}, FALSE))</f>
      </c>
      <c r="AG1981">
        <f>IF(IFERROR(VLOOKUP(E1981,Store_Showcase!B2:H144,{6}, FALSE), TRUE)=TRUE, IF(IFERROR(VLOOKUP(E1981,Store_SRP!B2:H110,{6}, FALSE), TRUE)=TRUE,VLOOKUP(E1981,Store_VAM!B2:H273,{6}, FALSE),VLOOKUP(E1981,Store_SRP!B2:H110,{6}, FALSE)), VLOOKUP(E1981,Store_Showcase!B2:H144,{6}, FALSE))</f>
      </c>
      <c r="AH1981">
        <f>VLOOKUP(G1981,Sku_Consolidated!A2:R957,18,FALSE)</f>
      </c>
      <c r="AI1981">
        <f>VLOOKUP(G1981,Sku_Consolidated!A2:S957,19,FALSE)</f>
      </c>
      <c r="AJ1981">
        <f>VLOOKUP(G1981,Sku_Consolidated!A2:T957,20,FALSE)</f>
      </c>
    </row>
    <row r="1982" spans="1:36" x14ac:dyDescent="0.25">
      <c r="A1982">
        <v>2024</v>
      </c>
      <c r="B1982" t="s">
        <v>31</v>
      </c>
      <c r="C1982" t="s">
        <v>32</v>
      </c>
      <c r="D1982" t="s">
        <v>33</v>
      </c>
      <c r="E1982">
        <v>266</v>
      </c>
      <c r="F1982">
        <f>IF(IFERROR(VLOOKUP(E1982,Store_Showcase!B2:H144,{2}, FALSE), TRUE)=TRUE, IF(IFERROR(VLOOKUP(E1982,Store_SRP!B2:H110,{2}, FALSE), TRUE)=TRUE,VLOOKUP(E1982,Store_VAM!B2:H273,{2}, FALSE),VLOOKUP(E1982,Store_SRP!B2:H110,{2}, FALSE)), VLOOKUP(E1982,Store_Showcase!B2:H144,{2}, FALSE))</f>
      </c>
      <c r="G1982">
        <v>655833</v>
      </c>
      <c r="H1982" t="s">
        <v>1577</v>
      </c>
      <c r="I1982" s="8" t="s">
        <v>39</v>
      </c>
      <c r="J1982" t="s">
        <v>36</v>
      </c>
      <c r="K1982" s="8">
        <f>IF(J1982="PCK", I1982, 0)</f>
      </c>
      <c r="L1982" s="8">
        <f>IF(J1982="KLS", I1982, IF(J1982="PCK", I1982*VLOOKUP(G1982,Sku_Consolidated!A2:U957,21, FALSE),I1982*VLOOKUP(G1982,Sku_Consolidated!A2:U957,21, FALSE)))</f>
      </c>
      <c r="M1982" s="8">
        <f>IF(J1982="PCS", I1982, 0)</f>
      </c>
      <c r="N1982" s="8" t="s">
        <v>39</v>
      </c>
      <c r="O1982" s="8">
        <f>N1982 * VLOOKUP(E1982&amp;VLOOKUP(G1982,Sku_Consolidated!A2:Q957,17,FALSE),Sku_CommRate!A2:E1002, 5, FALSE)</f>
      </c>
      <c r="P1982" s="8">
        <f>N1982 - O1982</f>
      </c>
      <c r="Q1982">
        <f>VLOOKUP(G1982,Sku_Consolidated!A2:G957,7, FALSE)</f>
      </c>
      <c r="R1982">
        <f>IF(IFERROR(VLOOKUP(E1982,Store_Showcase!B2:H144,7, FALSE), TRUE)=TRUE, IF(IFERROR(VLOOKUP(E1982,Store_SRP!B2:H110,7, FALSE), TRUE)=TRUE,VLOOKUP(E1982,Store_VAM!B2:H273,7, FALSE),VLOOKUP(E1982,Store_SRP!B2:H110,7, FALSE)), VLOOKUP(E1982,Store_Showcase!B2:H144,7, FALSE))</f>
      </c>
      <c r="S1982">
        <f>IF(IFERROR(VLOOKUP(E1982,Store_Showcase!B2:I144,8, FALSE), TRUE)=TRUE, IF(IFERROR(VLOOKUP(E1982,Store_SRP!B2:I110,8, FALSE), TRUE)=TRUE,VLOOKUP(E1982,Store_VAM!B2:I273,8, FALSE),VLOOKUP(E1982,Store_SRP!B2:I110,8, FALSE)), VLOOKUP(E1982,Store_Showcase!B2:I144,8, FALSE))</f>
      </c>
      <c r="T1982">
        <f>VLOOKUP(G1982,Sku_Consolidated!A2:R957,18,FALSE)</f>
      </c>
      <c r="U1982">
        <v>6490</v>
      </c>
      <c r="V1982">
        <f>IF(VLOOKUP(G1982,Sku_Consolidated!A2:S957,19,FALSE)="SHOWCASE", VLOOKUP(E1982,Store_Showcase!B2:L144,11, FALSE), IF(VLOOKUP(G1982,Sku_Consolidated!A2:S957,19,FALSE)="VAM",VLOOKUP(E1982,Store_VAM!B2:L273,11, FALSE),VLOOKUP(E1982,Store_SRP!B2:L110,11, FALSE)))</f>
      </c>
      <c r="W1982">
        <f>VLOOKUP(G1982,Sku_Consolidated!A2:W957,11,FALSE)</f>
      </c>
      <c r="X1982">
        <f>VLOOKUP(G1982,Sku_Consolidated!A2:H957,8,FALSE)</f>
      </c>
      <c r="Y1982">
        <f>VLOOKUP(G1982,Sku_Consolidated!A2:I957,9,FALSE)</f>
      </c>
      <c r="Z1982" t="s">
        <v>38</v>
      </c>
      <c r="AA1982">
        <f>VLOOKUP(G1982,Sku_Consolidated!A2:E957,5,FALSE)</f>
      </c>
      <c r="AB1982">
        <f>IF(VLOOKUP(G1982,Sku_Consolidated!A2:S957,19,FALSE)="SHOWCASE", VLOOKUP(E1982,Store_Showcase!B2:N144,13, FALSE), IF(VLOOKUP(G1982,Sku_Consolidated!A2:S957,19,FALSE)="VAM",VLOOKUP(E1982,Store_VAM!B2:N273,13, FALSE),VLOOKUP(E1982,Store_SRP!B2:N110,13, FALSE)))</f>
      </c>
      <c r="AC1982">
        <f>IF(IFERROR(AB1982,TRUE)=TRUE, "-","OK")</f>
      </c>
      <c r="AD1982" s="8" t="s">
        <v>39</v>
      </c>
      <c r="AE1982" s="8" t="s">
        <v>39</v>
      </c>
      <c r="AF1982">
        <f>IF(IFERROR(VLOOKUP(E1982,Store_Showcase!B2:H144,{5}, FALSE), TRUE)=TRUE, IF(IFERROR(VLOOKUP(E1982,Store_SRP!B2:H110,{5}, FALSE), TRUE)=TRUE,VLOOKUP(E1982,Store_VAM!B2:H273,{5}, FALSE),VLOOKUP(E1982,Store_SRP!B2:H110,{5}, FALSE)), VLOOKUP(E1982,Store_Showcase!B2:H144,{5}, FALSE))</f>
      </c>
      <c r="AG1982">
        <f>IF(IFERROR(VLOOKUP(E1982,Store_Showcase!B2:H144,{6}, FALSE), TRUE)=TRUE, IF(IFERROR(VLOOKUP(E1982,Store_SRP!B2:H110,{6}, FALSE), TRUE)=TRUE,VLOOKUP(E1982,Store_VAM!B2:H273,{6}, FALSE),VLOOKUP(E1982,Store_SRP!B2:H110,{6}, FALSE)), VLOOKUP(E1982,Store_Showcase!B2:H144,{6}, FALSE))</f>
      </c>
      <c r="AH1982">
        <f>VLOOKUP(G1982,Sku_Consolidated!A2:R957,18,FALSE)</f>
      </c>
      <c r="AI1982">
        <f>VLOOKUP(G1982,Sku_Consolidated!A2:S957,19,FALSE)</f>
      </c>
      <c r="AJ1982">
        <f>VLOOKUP(G1982,Sku_Consolidated!A2:T957,20,FALSE)</f>
      </c>
    </row>
    <row r="1983" spans="1:36" x14ac:dyDescent="0.25">
      <c r="A1983">
        <v>2024</v>
      </c>
      <c r="B1983" t="s">
        <v>31</v>
      </c>
      <c r="C1983" t="s">
        <v>32</v>
      </c>
      <c r="D1983" t="s">
        <v>33</v>
      </c>
      <c r="E1983">
        <v>205</v>
      </c>
      <c r="F1983">
        <f>IF(IFERROR(VLOOKUP(E1983,Store_Showcase!B2:H144,{2}, FALSE), TRUE)=TRUE, IF(IFERROR(VLOOKUP(E1983,Store_SRP!B2:H110,{2}, FALSE), TRUE)=TRUE,VLOOKUP(E1983,Store_VAM!B2:H273,{2}, FALSE),VLOOKUP(E1983,Store_SRP!B2:H110,{2}, FALSE)), VLOOKUP(E1983,Store_Showcase!B2:H144,{2}, FALSE))</f>
      </c>
      <c r="G1983">
        <v>687767</v>
      </c>
      <c r="H1983" t="s">
        <v>1118</v>
      </c>
      <c r="I1983" s="8" t="s">
        <v>39</v>
      </c>
      <c r="J1983" t="s">
        <v>493</v>
      </c>
      <c r="K1983" s="8">
        <f>IF(J1983="PCK", I1983, 0)</f>
      </c>
      <c r="L1983" s="8">
        <f>IF(J1983="KLS", I1983, IF(J1983="PCK", I1983*VLOOKUP(G1983,Sku_Consolidated!A2:U957,21, FALSE),I1983*VLOOKUP(G1983,Sku_Consolidated!A2:U957,21, FALSE)))</f>
      </c>
      <c r="M1983" s="8">
        <f>IF(J1983="PCS", I1983, 0)</f>
      </c>
      <c r="N1983" s="8" t="s">
        <v>39</v>
      </c>
      <c r="O1983" s="8">
        <f>N1983 * VLOOKUP(E1983&amp;VLOOKUP(G1983,Sku_Consolidated!A2:Q957,17,FALSE),Sku_CommRate!A2:E1002, 5, FALSE)</f>
      </c>
      <c r="P1983" s="8">
        <f>N1983 - O1983</f>
      </c>
      <c r="Q1983">
        <f>VLOOKUP(G1983,Sku_Consolidated!A2:G957,7, FALSE)</f>
      </c>
      <c r="R1983">
        <f>IF(IFERROR(VLOOKUP(E1983,Store_Showcase!B2:H144,7, FALSE), TRUE)=TRUE, IF(IFERROR(VLOOKUP(E1983,Store_SRP!B2:H110,7, FALSE), TRUE)=TRUE,VLOOKUP(E1983,Store_VAM!B2:H273,7, FALSE),VLOOKUP(E1983,Store_SRP!B2:H110,7, FALSE)), VLOOKUP(E1983,Store_Showcase!B2:H144,7, FALSE))</f>
      </c>
      <c r="S1983">
        <f>IF(IFERROR(VLOOKUP(E1983,Store_Showcase!B2:I144,8, FALSE), TRUE)=TRUE, IF(IFERROR(VLOOKUP(E1983,Store_SRP!B2:I110,8, FALSE), TRUE)=TRUE,VLOOKUP(E1983,Store_VAM!B2:I273,8, FALSE),VLOOKUP(E1983,Store_SRP!B2:I110,8, FALSE)), VLOOKUP(E1983,Store_Showcase!B2:I144,8, FALSE))</f>
      </c>
      <c r="T1983">
        <f>VLOOKUP(G1983,Sku_Consolidated!A2:R957,18,FALSE)</f>
      </c>
      <c r="U1983">
        <v>4806532531557</v>
      </c>
      <c r="V1983">
        <f>IF(VLOOKUP(G1983,Sku_Consolidated!A2:S957,19,FALSE)="SHOWCASE", VLOOKUP(E1983,Store_Showcase!B2:L144,11, FALSE), IF(VLOOKUP(G1983,Sku_Consolidated!A2:S957,19,FALSE)="VAM",VLOOKUP(E1983,Store_VAM!B2:L273,11, FALSE),VLOOKUP(E1983,Store_SRP!B2:L110,11, FALSE)))</f>
      </c>
      <c r="W1983">
        <f>VLOOKUP(G1983,Sku_Consolidated!A2:W957,11,FALSE)</f>
      </c>
      <c r="X1983">
        <f>VLOOKUP(G1983,Sku_Consolidated!A2:H957,8,FALSE)</f>
      </c>
      <c r="Y1983">
        <f>VLOOKUP(G1983,Sku_Consolidated!A2:I957,9,FALSE)</f>
      </c>
      <c r="Z1983" t="s">
        <v>38</v>
      </c>
      <c r="AA1983">
        <f>VLOOKUP(G1983,Sku_Consolidated!A2:E957,5,FALSE)</f>
      </c>
      <c r="AB1983">
        <f>IF(VLOOKUP(G1983,Sku_Consolidated!A2:S957,19,FALSE)="SHOWCASE", VLOOKUP(E1983,Store_Showcase!B2:N144,13, FALSE), IF(VLOOKUP(G1983,Sku_Consolidated!A2:S957,19,FALSE)="VAM",VLOOKUP(E1983,Store_VAM!B2:N273,13, FALSE),VLOOKUP(E1983,Store_SRP!B2:N110,13, FALSE)))</f>
      </c>
      <c r="AC1983">
        <f>IF(IFERROR(AB1983,TRUE)=TRUE, "-","OK")</f>
      </c>
      <c r="AD1983" s="8" t="s">
        <v>39</v>
      </c>
      <c r="AE1983" s="8" t="s">
        <v>39</v>
      </c>
      <c r="AF1983">
        <f>IF(IFERROR(VLOOKUP(E1983,Store_Showcase!B2:H144,{5}, FALSE), TRUE)=TRUE, IF(IFERROR(VLOOKUP(E1983,Store_SRP!B2:H110,{5}, FALSE), TRUE)=TRUE,VLOOKUP(E1983,Store_VAM!B2:H273,{5}, FALSE),VLOOKUP(E1983,Store_SRP!B2:H110,{5}, FALSE)), VLOOKUP(E1983,Store_Showcase!B2:H144,{5}, FALSE))</f>
      </c>
      <c r="AG1983">
        <f>IF(IFERROR(VLOOKUP(E1983,Store_Showcase!B2:H144,{6}, FALSE), TRUE)=TRUE, IF(IFERROR(VLOOKUP(E1983,Store_SRP!B2:H110,{6}, FALSE), TRUE)=TRUE,VLOOKUP(E1983,Store_VAM!B2:H273,{6}, FALSE),VLOOKUP(E1983,Store_SRP!B2:H110,{6}, FALSE)), VLOOKUP(E1983,Store_Showcase!B2:H144,{6}, FALSE))</f>
      </c>
      <c r="AH1983">
        <f>VLOOKUP(G1983,Sku_Consolidated!A2:R957,18,FALSE)</f>
      </c>
      <c r="AI1983">
        <f>VLOOKUP(G1983,Sku_Consolidated!A2:S957,19,FALSE)</f>
      </c>
      <c r="AJ1983">
        <f>VLOOKUP(G1983,Sku_Consolidated!A2:T957,20,FALSE)</f>
      </c>
    </row>
    <row r="1984" spans="1:36" x14ac:dyDescent="0.25">
      <c r="A1984">
        <v>2024</v>
      </c>
      <c r="B1984" t="s">
        <v>31</v>
      </c>
      <c r="C1984" t="s">
        <v>32</v>
      </c>
      <c r="D1984" t="s">
        <v>33</v>
      </c>
      <c r="E1984">
        <v>4017</v>
      </c>
      <c r="F1984">
        <f>IF(IFERROR(VLOOKUP(E1984,Store_Showcase!B2:H144,{2}, FALSE), TRUE)=TRUE, IF(IFERROR(VLOOKUP(E1984,Store_SRP!B2:H110,{2}, FALSE), TRUE)=TRUE,VLOOKUP(E1984,Store_VAM!B2:H273,{2}, FALSE),VLOOKUP(E1984,Store_SRP!B2:H110,{2}, FALSE)), VLOOKUP(E1984,Store_Showcase!B2:H144,{2}, FALSE))</f>
      </c>
      <c r="G1984">
        <v>655813</v>
      </c>
      <c r="H1984" t="s">
        <v>137</v>
      </c>
      <c r="I1984" s="8" t="s">
        <v>39</v>
      </c>
      <c r="J1984" t="s">
        <v>36</v>
      </c>
      <c r="K1984" s="8">
        <f>IF(J1984="PCK", I1984, 0)</f>
      </c>
      <c r="L1984" s="8">
        <f>IF(J1984="KLS", I1984, IF(J1984="PCK", I1984*VLOOKUP(G1984,Sku_Consolidated!A2:U957,21, FALSE),I1984*VLOOKUP(G1984,Sku_Consolidated!A2:U957,21, FALSE)))</f>
      </c>
      <c r="M1984" s="8">
        <f>IF(J1984="PCS", I1984, 0)</f>
      </c>
      <c r="N1984" s="8" t="s">
        <v>39</v>
      </c>
      <c r="O1984" s="8">
        <f>N1984 * VLOOKUP(E1984&amp;VLOOKUP(G1984,Sku_Consolidated!A2:Q957,17,FALSE),Sku_CommRate!A2:E1002, 5, FALSE)</f>
      </c>
      <c r="P1984" s="8">
        <f>N1984 - O1984</f>
      </c>
      <c r="Q1984">
        <f>VLOOKUP(G1984,Sku_Consolidated!A2:G957,7, FALSE)</f>
      </c>
      <c r="R1984">
        <f>IF(IFERROR(VLOOKUP(E1984,Store_Showcase!B2:H144,7, FALSE), TRUE)=TRUE, IF(IFERROR(VLOOKUP(E1984,Store_SRP!B2:H110,7, FALSE), TRUE)=TRUE,VLOOKUP(E1984,Store_VAM!B2:H273,7, FALSE),VLOOKUP(E1984,Store_SRP!B2:H110,7, FALSE)), VLOOKUP(E1984,Store_Showcase!B2:H144,7, FALSE))</f>
      </c>
      <c r="S1984">
        <f>IF(IFERROR(VLOOKUP(E1984,Store_Showcase!B2:I144,8, FALSE), TRUE)=TRUE, IF(IFERROR(VLOOKUP(E1984,Store_SRP!B2:I110,8, FALSE), TRUE)=TRUE,VLOOKUP(E1984,Store_VAM!B2:I273,8, FALSE),VLOOKUP(E1984,Store_SRP!B2:I110,8, FALSE)), VLOOKUP(E1984,Store_Showcase!B2:I144,8, FALSE))</f>
      </c>
      <c r="T1984">
        <f>VLOOKUP(G1984,Sku_Consolidated!A2:R957,18,FALSE)</f>
      </c>
      <c r="U1984">
        <v>6470</v>
      </c>
      <c r="V1984">
        <f>IF(VLOOKUP(G1984,Sku_Consolidated!A2:S957,19,FALSE)="SHOWCASE", VLOOKUP(E1984,Store_Showcase!B2:L144,11, FALSE), IF(VLOOKUP(G1984,Sku_Consolidated!A2:S957,19,FALSE)="VAM",VLOOKUP(E1984,Store_VAM!B2:L273,11, FALSE),VLOOKUP(E1984,Store_SRP!B2:L110,11, FALSE)))</f>
      </c>
      <c r="W1984">
        <f>VLOOKUP(G1984,Sku_Consolidated!A2:W957,11,FALSE)</f>
      </c>
      <c r="X1984">
        <f>VLOOKUP(G1984,Sku_Consolidated!A2:H957,8,FALSE)</f>
      </c>
      <c r="Y1984">
        <f>VLOOKUP(G1984,Sku_Consolidated!A2:I957,9,FALSE)</f>
      </c>
      <c r="Z1984" t="s">
        <v>38</v>
      </c>
      <c r="AA1984">
        <f>VLOOKUP(G1984,Sku_Consolidated!A2:E957,5,FALSE)</f>
      </c>
      <c r="AB1984">
        <f>IF(VLOOKUP(G1984,Sku_Consolidated!A2:S957,19,FALSE)="SHOWCASE", VLOOKUP(E1984,Store_Showcase!B2:N144,13, FALSE), IF(VLOOKUP(G1984,Sku_Consolidated!A2:S957,19,FALSE)="VAM",VLOOKUP(E1984,Store_VAM!B2:N273,13, FALSE),VLOOKUP(E1984,Store_SRP!B2:N110,13, FALSE)))</f>
      </c>
      <c r="AC1984">
        <f>IF(IFERROR(AB1984,TRUE)=TRUE, "-","OK")</f>
      </c>
      <c r="AD1984" s="8" t="s">
        <v>39</v>
      </c>
      <c r="AE1984" s="8" t="s">
        <v>39</v>
      </c>
      <c r="AF1984">
        <f>IF(IFERROR(VLOOKUP(E1984,Store_Showcase!B2:H144,{5}, FALSE), TRUE)=TRUE, IF(IFERROR(VLOOKUP(E1984,Store_SRP!B2:H110,{5}, FALSE), TRUE)=TRUE,VLOOKUP(E1984,Store_VAM!B2:H273,{5}, FALSE),VLOOKUP(E1984,Store_SRP!B2:H110,{5}, FALSE)), VLOOKUP(E1984,Store_Showcase!B2:H144,{5}, FALSE))</f>
      </c>
      <c r="AG1984">
        <f>IF(IFERROR(VLOOKUP(E1984,Store_Showcase!B2:H144,{6}, FALSE), TRUE)=TRUE, IF(IFERROR(VLOOKUP(E1984,Store_SRP!B2:H110,{6}, FALSE), TRUE)=TRUE,VLOOKUP(E1984,Store_VAM!B2:H273,{6}, FALSE),VLOOKUP(E1984,Store_SRP!B2:H110,{6}, FALSE)), VLOOKUP(E1984,Store_Showcase!B2:H144,{6}, FALSE))</f>
      </c>
      <c r="AH1984">
        <f>VLOOKUP(G1984,Sku_Consolidated!A2:R957,18,FALSE)</f>
      </c>
      <c r="AI1984">
        <f>VLOOKUP(G1984,Sku_Consolidated!A2:S957,19,FALSE)</f>
      </c>
      <c r="AJ1984">
        <f>VLOOKUP(G1984,Sku_Consolidated!A2:T957,20,FALSE)</f>
      </c>
    </row>
    <row r="1985" spans="1:36" x14ac:dyDescent="0.25">
      <c r="A1985">
        <v>2024</v>
      </c>
      <c r="B1985" t="s">
        <v>31</v>
      </c>
      <c r="C1985" t="s">
        <v>32</v>
      </c>
      <c r="D1985" t="s">
        <v>33</v>
      </c>
      <c r="E1985">
        <v>466</v>
      </c>
      <c r="F1985">
        <f>IF(IFERROR(VLOOKUP(E1985,Store_Showcase!B2:H144,{2}, FALSE), TRUE)=TRUE, IF(IFERROR(VLOOKUP(E1985,Store_SRP!B2:H110,{2}, FALSE), TRUE)=TRUE,VLOOKUP(E1985,Store_VAM!B2:H273,{2}, FALSE),VLOOKUP(E1985,Store_SRP!B2:H110,{2}, FALSE)), VLOOKUP(E1985,Store_Showcase!B2:H144,{2}, FALSE))</f>
      </c>
      <c r="G1985">
        <v>655750</v>
      </c>
      <c r="H1985" t="s">
        <v>1204</v>
      </c>
      <c r="I1985" s="8" t="s">
        <v>39</v>
      </c>
      <c r="J1985" t="s">
        <v>36</v>
      </c>
      <c r="K1985" s="8">
        <f>IF(J1985="PCK", I1985, 0)</f>
      </c>
      <c r="L1985" s="8">
        <f>IF(J1985="KLS", I1985, IF(J1985="PCK", I1985*VLOOKUP(G1985,Sku_Consolidated!A2:U957,21, FALSE),I1985*VLOOKUP(G1985,Sku_Consolidated!A2:U957,21, FALSE)))</f>
      </c>
      <c r="M1985" s="8">
        <f>IF(J1985="PCS", I1985, 0)</f>
      </c>
      <c r="N1985" s="8" t="s">
        <v>39</v>
      </c>
      <c r="O1985" s="8">
        <f>N1985 * VLOOKUP(E1985&amp;VLOOKUP(G1985,Sku_Consolidated!A2:Q957,17,FALSE),Sku_CommRate!A2:E1002, 5, FALSE)</f>
      </c>
      <c r="P1985" s="8">
        <f>N1985 - O1985</f>
      </c>
      <c r="Q1985">
        <f>VLOOKUP(G1985,Sku_Consolidated!A2:G957,7, FALSE)</f>
      </c>
      <c r="R1985">
        <f>IF(IFERROR(VLOOKUP(E1985,Store_Showcase!B2:H144,7, FALSE), TRUE)=TRUE, IF(IFERROR(VLOOKUP(E1985,Store_SRP!B2:H110,7, FALSE), TRUE)=TRUE,VLOOKUP(E1985,Store_VAM!B2:H273,7, FALSE),VLOOKUP(E1985,Store_SRP!B2:H110,7, FALSE)), VLOOKUP(E1985,Store_Showcase!B2:H144,7, FALSE))</f>
      </c>
      <c r="S1985">
        <f>IF(IFERROR(VLOOKUP(E1985,Store_Showcase!B2:I144,8, FALSE), TRUE)=TRUE, IF(IFERROR(VLOOKUP(E1985,Store_SRP!B2:I110,8, FALSE), TRUE)=TRUE,VLOOKUP(E1985,Store_VAM!B2:I273,8, FALSE),VLOOKUP(E1985,Store_SRP!B2:I110,8, FALSE)), VLOOKUP(E1985,Store_Showcase!B2:I144,8, FALSE))</f>
      </c>
      <c r="T1985">
        <f>VLOOKUP(G1985,Sku_Consolidated!A2:R957,18,FALSE)</f>
      </c>
      <c r="U1985">
        <v>6467</v>
      </c>
      <c r="V1985">
        <f>IF(VLOOKUP(G1985,Sku_Consolidated!A2:S957,19,FALSE)="SHOWCASE", VLOOKUP(E1985,Store_Showcase!B2:L144,11, FALSE), IF(VLOOKUP(G1985,Sku_Consolidated!A2:S957,19,FALSE)="VAM",VLOOKUP(E1985,Store_VAM!B2:L273,11, FALSE),VLOOKUP(E1985,Store_SRP!B2:L110,11, FALSE)))</f>
      </c>
      <c r="W1985">
        <f>VLOOKUP(G1985,Sku_Consolidated!A2:W957,11,FALSE)</f>
      </c>
      <c r="X1985">
        <f>VLOOKUP(G1985,Sku_Consolidated!A2:H957,8,FALSE)</f>
      </c>
      <c r="Y1985">
        <f>VLOOKUP(G1985,Sku_Consolidated!A2:I957,9,FALSE)</f>
      </c>
      <c r="Z1985" t="s">
        <v>38</v>
      </c>
      <c r="AA1985">
        <f>VLOOKUP(G1985,Sku_Consolidated!A2:E957,5,FALSE)</f>
      </c>
      <c r="AB1985">
        <f>IF(VLOOKUP(G1985,Sku_Consolidated!A2:S957,19,FALSE)="SHOWCASE", VLOOKUP(E1985,Store_Showcase!B2:N144,13, FALSE), IF(VLOOKUP(G1985,Sku_Consolidated!A2:S957,19,FALSE)="VAM",VLOOKUP(E1985,Store_VAM!B2:N273,13, FALSE),VLOOKUP(E1985,Store_SRP!B2:N110,13, FALSE)))</f>
      </c>
      <c r="AC1985">
        <f>IF(IFERROR(AB1985,TRUE)=TRUE, "-","OK")</f>
      </c>
      <c r="AD1985" s="8" t="s">
        <v>39</v>
      </c>
      <c r="AE1985" s="8" t="s">
        <v>39</v>
      </c>
      <c r="AF1985">
        <f>IF(IFERROR(VLOOKUP(E1985,Store_Showcase!B2:H144,{5}, FALSE), TRUE)=TRUE, IF(IFERROR(VLOOKUP(E1985,Store_SRP!B2:H110,{5}, FALSE), TRUE)=TRUE,VLOOKUP(E1985,Store_VAM!B2:H273,{5}, FALSE),VLOOKUP(E1985,Store_SRP!B2:H110,{5}, FALSE)), VLOOKUP(E1985,Store_Showcase!B2:H144,{5}, FALSE))</f>
      </c>
      <c r="AG1985">
        <f>IF(IFERROR(VLOOKUP(E1985,Store_Showcase!B2:H144,{6}, FALSE), TRUE)=TRUE, IF(IFERROR(VLOOKUP(E1985,Store_SRP!B2:H110,{6}, FALSE), TRUE)=TRUE,VLOOKUP(E1985,Store_VAM!B2:H273,{6}, FALSE),VLOOKUP(E1985,Store_SRP!B2:H110,{6}, FALSE)), VLOOKUP(E1985,Store_Showcase!B2:H144,{6}, FALSE))</f>
      </c>
      <c r="AH1985">
        <f>VLOOKUP(G1985,Sku_Consolidated!A2:R957,18,FALSE)</f>
      </c>
      <c r="AI1985">
        <f>VLOOKUP(G1985,Sku_Consolidated!A2:S957,19,FALSE)</f>
      </c>
      <c r="AJ1985">
        <f>VLOOKUP(G1985,Sku_Consolidated!A2:T957,20,FALSE)</f>
      </c>
    </row>
    <row r="1986" spans="1:36" x14ac:dyDescent="0.25">
      <c r="A1986">
        <v>2024</v>
      </c>
      <c r="B1986" t="s">
        <v>31</v>
      </c>
      <c r="C1986" t="s">
        <v>32</v>
      </c>
      <c r="D1986" t="s">
        <v>33</v>
      </c>
      <c r="E1986">
        <v>4017</v>
      </c>
      <c r="F1986">
        <f>IF(IFERROR(VLOOKUP(E1986,Store_Showcase!B2:H144,{2}, FALSE), TRUE)=TRUE, IF(IFERROR(VLOOKUP(E1986,Store_SRP!B2:H110,{2}, FALSE), TRUE)=TRUE,VLOOKUP(E1986,Store_VAM!B2:H273,{2}, FALSE),VLOOKUP(E1986,Store_SRP!B2:H110,{2}, FALSE)), VLOOKUP(E1986,Store_Showcase!B2:H144,{2}, FALSE))</f>
      </c>
      <c r="G1986">
        <v>655709</v>
      </c>
      <c r="H1986" t="s">
        <v>318</v>
      </c>
      <c r="I1986" s="8" t="s">
        <v>39</v>
      </c>
      <c r="J1986" t="s">
        <v>36</v>
      </c>
      <c r="K1986" s="8">
        <f>IF(J1986="PCK", I1986, 0)</f>
      </c>
      <c r="L1986" s="8">
        <f>IF(J1986="KLS", I1986, IF(J1986="PCK", I1986*VLOOKUP(G1986,Sku_Consolidated!A2:U957,21, FALSE),I1986*VLOOKUP(G1986,Sku_Consolidated!A2:U957,21, FALSE)))</f>
      </c>
      <c r="M1986" s="8">
        <f>IF(J1986="PCS", I1986, 0)</f>
      </c>
      <c r="N1986" s="8" t="s">
        <v>39</v>
      </c>
      <c r="O1986" s="8">
        <f>N1986 * VLOOKUP(E1986&amp;VLOOKUP(G1986,Sku_Consolidated!A2:Q957,17,FALSE),Sku_CommRate!A2:E1002, 5, FALSE)</f>
      </c>
      <c r="P1986" s="8">
        <f>N1986 - O1986</f>
      </c>
      <c r="Q1986">
        <f>VLOOKUP(G1986,Sku_Consolidated!A2:G957,7, FALSE)</f>
      </c>
      <c r="R1986">
        <f>IF(IFERROR(VLOOKUP(E1986,Store_Showcase!B2:H144,7, FALSE), TRUE)=TRUE, IF(IFERROR(VLOOKUP(E1986,Store_SRP!B2:H110,7, FALSE), TRUE)=TRUE,VLOOKUP(E1986,Store_VAM!B2:H273,7, FALSE),VLOOKUP(E1986,Store_SRP!B2:H110,7, FALSE)), VLOOKUP(E1986,Store_Showcase!B2:H144,7, FALSE))</f>
      </c>
      <c r="S1986">
        <f>IF(IFERROR(VLOOKUP(E1986,Store_Showcase!B2:I144,8, FALSE), TRUE)=TRUE, IF(IFERROR(VLOOKUP(E1986,Store_SRP!B2:I110,8, FALSE), TRUE)=TRUE,VLOOKUP(E1986,Store_VAM!B2:I273,8, FALSE),VLOOKUP(E1986,Store_SRP!B2:I110,8, FALSE)), VLOOKUP(E1986,Store_Showcase!B2:I144,8, FALSE))</f>
      </c>
      <c r="T1986">
        <f>VLOOKUP(G1986,Sku_Consolidated!A2:R957,18,FALSE)</f>
      </c>
      <c r="U1986">
        <v>6437</v>
      </c>
      <c r="V1986">
        <f>IF(VLOOKUP(G1986,Sku_Consolidated!A2:S957,19,FALSE)="SHOWCASE", VLOOKUP(E1986,Store_Showcase!B2:L144,11, FALSE), IF(VLOOKUP(G1986,Sku_Consolidated!A2:S957,19,FALSE)="VAM",VLOOKUP(E1986,Store_VAM!B2:L273,11, FALSE),VLOOKUP(E1986,Store_SRP!B2:L110,11, FALSE)))</f>
      </c>
      <c r="W1986">
        <f>VLOOKUP(G1986,Sku_Consolidated!A2:W957,11,FALSE)</f>
      </c>
      <c r="X1986">
        <f>VLOOKUP(G1986,Sku_Consolidated!A2:H957,8,FALSE)</f>
      </c>
      <c r="Y1986">
        <f>VLOOKUP(G1986,Sku_Consolidated!A2:I957,9,FALSE)</f>
      </c>
      <c r="Z1986" t="s">
        <v>38</v>
      </c>
      <c r="AA1986">
        <f>VLOOKUP(G1986,Sku_Consolidated!A2:E957,5,FALSE)</f>
      </c>
      <c r="AB1986">
        <f>IF(VLOOKUP(G1986,Sku_Consolidated!A2:S957,19,FALSE)="SHOWCASE", VLOOKUP(E1986,Store_Showcase!B2:N144,13, FALSE), IF(VLOOKUP(G1986,Sku_Consolidated!A2:S957,19,FALSE)="VAM",VLOOKUP(E1986,Store_VAM!B2:N273,13, FALSE),VLOOKUP(E1986,Store_SRP!B2:N110,13, FALSE)))</f>
      </c>
      <c r="AC1986">
        <f>IF(IFERROR(AB1986,TRUE)=TRUE, "-","OK")</f>
      </c>
      <c r="AD1986" s="8" t="s">
        <v>39</v>
      </c>
      <c r="AE1986" s="8" t="s">
        <v>39</v>
      </c>
      <c r="AF1986">
        <f>IF(IFERROR(VLOOKUP(E1986,Store_Showcase!B2:H144,{5}, FALSE), TRUE)=TRUE, IF(IFERROR(VLOOKUP(E1986,Store_SRP!B2:H110,{5}, FALSE), TRUE)=TRUE,VLOOKUP(E1986,Store_VAM!B2:H273,{5}, FALSE),VLOOKUP(E1986,Store_SRP!B2:H110,{5}, FALSE)), VLOOKUP(E1986,Store_Showcase!B2:H144,{5}, FALSE))</f>
      </c>
      <c r="AG1986">
        <f>IF(IFERROR(VLOOKUP(E1986,Store_Showcase!B2:H144,{6}, FALSE), TRUE)=TRUE, IF(IFERROR(VLOOKUP(E1986,Store_SRP!B2:H110,{6}, FALSE), TRUE)=TRUE,VLOOKUP(E1986,Store_VAM!B2:H273,{6}, FALSE),VLOOKUP(E1986,Store_SRP!B2:H110,{6}, FALSE)), VLOOKUP(E1986,Store_Showcase!B2:H144,{6}, FALSE))</f>
      </c>
      <c r="AH1986">
        <f>VLOOKUP(G1986,Sku_Consolidated!A2:R957,18,FALSE)</f>
      </c>
      <c r="AI1986">
        <f>VLOOKUP(G1986,Sku_Consolidated!A2:S957,19,FALSE)</f>
      </c>
      <c r="AJ1986">
        <f>VLOOKUP(G1986,Sku_Consolidated!A2:T957,20,FALSE)</f>
      </c>
    </row>
    <row r="1987" spans="1:36" x14ac:dyDescent="0.25">
      <c r="A1987">
        <v>2024</v>
      </c>
      <c r="B1987" t="s">
        <v>31</v>
      </c>
      <c r="C1987" t="s">
        <v>32</v>
      </c>
      <c r="D1987" t="s">
        <v>33</v>
      </c>
      <c r="E1987">
        <v>466</v>
      </c>
      <c r="F1987">
        <f>IF(IFERROR(VLOOKUP(E1987,Store_Showcase!B2:H144,{2}, FALSE), TRUE)=TRUE, IF(IFERROR(VLOOKUP(E1987,Store_SRP!B2:H110,{2}, FALSE), TRUE)=TRUE,VLOOKUP(E1987,Store_VAM!B2:H273,{2}, FALSE),VLOOKUP(E1987,Store_SRP!B2:H110,{2}, FALSE)), VLOOKUP(E1987,Store_Showcase!B2:H144,{2}, FALSE))</f>
      </c>
      <c r="G1987">
        <v>655838</v>
      </c>
      <c r="H1987" t="s">
        <v>3339</v>
      </c>
      <c r="I1987" s="8" t="s">
        <v>39</v>
      </c>
      <c r="J1987" t="s">
        <v>36</v>
      </c>
      <c r="K1987" s="8">
        <f>IF(J1987="PCK", I1987, 0)</f>
      </c>
      <c r="L1987" s="8">
        <f>IF(J1987="KLS", I1987, IF(J1987="PCK", I1987*VLOOKUP(G1987,Sku_Consolidated!A2:U957,21, FALSE),I1987*VLOOKUP(G1987,Sku_Consolidated!A2:U957,21, FALSE)))</f>
      </c>
      <c r="M1987" s="8">
        <f>IF(J1987="PCS", I1987, 0)</f>
      </c>
      <c r="N1987" s="8" t="s">
        <v>39</v>
      </c>
      <c r="O1987" s="8">
        <f>N1987 * VLOOKUP(E1987&amp;VLOOKUP(G1987,Sku_Consolidated!A2:Q957,17,FALSE),Sku_CommRate!A2:E1002, 5, FALSE)</f>
      </c>
      <c r="P1987" s="8">
        <f>N1987 - O1987</f>
      </c>
      <c r="Q1987">
        <f>VLOOKUP(G1987,Sku_Consolidated!A2:G957,7, FALSE)</f>
      </c>
      <c r="R1987">
        <f>IF(IFERROR(VLOOKUP(E1987,Store_Showcase!B2:H144,7, FALSE), TRUE)=TRUE, IF(IFERROR(VLOOKUP(E1987,Store_SRP!B2:H110,7, FALSE), TRUE)=TRUE,VLOOKUP(E1987,Store_VAM!B2:H273,7, FALSE),VLOOKUP(E1987,Store_SRP!B2:H110,7, FALSE)), VLOOKUP(E1987,Store_Showcase!B2:H144,7, FALSE))</f>
      </c>
      <c r="S1987">
        <f>IF(IFERROR(VLOOKUP(E1987,Store_Showcase!B2:I144,8, FALSE), TRUE)=TRUE, IF(IFERROR(VLOOKUP(E1987,Store_SRP!B2:I110,8, FALSE), TRUE)=TRUE,VLOOKUP(E1987,Store_VAM!B2:I273,8, FALSE),VLOOKUP(E1987,Store_SRP!B2:I110,8, FALSE)), VLOOKUP(E1987,Store_Showcase!B2:I144,8, FALSE))</f>
      </c>
      <c r="T1987">
        <f>VLOOKUP(G1987,Sku_Consolidated!A2:R957,18,FALSE)</f>
      </c>
      <c r="U1987">
        <v>6494</v>
      </c>
      <c r="V1987">
        <f>IF(VLOOKUP(G1987,Sku_Consolidated!A2:S957,19,FALSE)="SHOWCASE", VLOOKUP(E1987,Store_Showcase!B2:L144,11, FALSE), IF(VLOOKUP(G1987,Sku_Consolidated!A2:S957,19,FALSE)="VAM",VLOOKUP(E1987,Store_VAM!B2:L273,11, FALSE),VLOOKUP(E1987,Store_SRP!B2:L110,11, FALSE)))</f>
      </c>
      <c r="W1987">
        <f>VLOOKUP(G1987,Sku_Consolidated!A2:W957,11,FALSE)</f>
      </c>
      <c r="X1987">
        <f>VLOOKUP(G1987,Sku_Consolidated!A2:H957,8,FALSE)</f>
      </c>
      <c r="Y1987">
        <f>VLOOKUP(G1987,Sku_Consolidated!A2:I957,9,FALSE)</f>
      </c>
      <c r="Z1987" t="s">
        <v>38</v>
      </c>
      <c r="AA1987">
        <f>VLOOKUP(G1987,Sku_Consolidated!A2:E957,5,FALSE)</f>
      </c>
      <c r="AB1987">
        <f>IF(VLOOKUP(G1987,Sku_Consolidated!A2:S957,19,FALSE)="SHOWCASE", VLOOKUP(E1987,Store_Showcase!B2:N144,13, FALSE), IF(VLOOKUP(G1987,Sku_Consolidated!A2:S957,19,FALSE)="VAM",VLOOKUP(E1987,Store_VAM!B2:N273,13, FALSE),VLOOKUP(E1987,Store_SRP!B2:N110,13, FALSE)))</f>
      </c>
      <c r="AC1987">
        <f>IF(IFERROR(AB1987,TRUE)=TRUE, "-","OK")</f>
      </c>
      <c r="AD1987" s="8" t="s">
        <v>39</v>
      </c>
      <c r="AE1987" s="8" t="s">
        <v>39</v>
      </c>
      <c r="AF1987">
        <f>IF(IFERROR(VLOOKUP(E1987,Store_Showcase!B2:H144,{5}, FALSE), TRUE)=TRUE, IF(IFERROR(VLOOKUP(E1987,Store_SRP!B2:H110,{5}, FALSE), TRUE)=TRUE,VLOOKUP(E1987,Store_VAM!B2:H273,{5}, FALSE),VLOOKUP(E1987,Store_SRP!B2:H110,{5}, FALSE)), VLOOKUP(E1987,Store_Showcase!B2:H144,{5}, FALSE))</f>
      </c>
      <c r="AG1987">
        <f>IF(IFERROR(VLOOKUP(E1987,Store_Showcase!B2:H144,{6}, FALSE), TRUE)=TRUE, IF(IFERROR(VLOOKUP(E1987,Store_SRP!B2:H110,{6}, FALSE), TRUE)=TRUE,VLOOKUP(E1987,Store_VAM!B2:H273,{6}, FALSE),VLOOKUP(E1987,Store_SRP!B2:H110,{6}, FALSE)), VLOOKUP(E1987,Store_Showcase!B2:H144,{6}, FALSE))</f>
      </c>
      <c r="AH1987">
        <f>VLOOKUP(G1987,Sku_Consolidated!A2:R957,18,FALSE)</f>
      </c>
      <c r="AI1987">
        <f>VLOOKUP(G1987,Sku_Consolidated!A2:S957,19,FALSE)</f>
      </c>
      <c r="AJ1987">
        <f>VLOOKUP(G1987,Sku_Consolidated!A2:T957,20,FALSE)</f>
      </c>
    </row>
    <row r="1988" spans="1:36" x14ac:dyDescent="0.25">
      <c r="A1988">
        <v>2024</v>
      </c>
      <c r="B1988" t="s">
        <v>31</v>
      </c>
      <c r="C1988" t="s">
        <v>32</v>
      </c>
      <c r="D1988" t="s">
        <v>33</v>
      </c>
      <c r="E1988">
        <v>485</v>
      </c>
      <c r="F1988">
        <f>IF(IFERROR(VLOOKUP(E1988,Store_Showcase!B2:H144,{2}, FALSE), TRUE)=TRUE, IF(IFERROR(VLOOKUP(E1988,Store_SRP!B2:H110,{2}, FALSE), TRUE)=TRUE,VLOOKUP(E1988,Store_VAM!B2:H273,{2}, FALSE),VLOOKUP(E1988,Store_SRP!B2:H110,{2}, FALSE)), VLOOKUP(E1988,Store_Showcase!B2:H144,{2}, FALSE))</f>
      </c>
      <c r="G1988">
        <v>655839</v>
      </c>
      <c r="H1988" t="s">
        <v>3177</v>
      </c>
      <c r="I1988" s="8" t="s">
        <v>39</v>
      </c>
      <c r="J1988" t="s">
        <v>36</v>
      </c>
      <c r="K1988" s="8">
        <f>IF(J1988="PCK", I1988, 0)</f>
      </c>
      <c r="L1988" s="8">
        <f>IF(J1988="KLS", I1988, IF(J1988="PCK", I1988*VLOOKUP(G1988,Sku_Consolidated!A2:U957,21, FALSE),I1988*VLOOKUP(G1988,Sku_Consolidated!A2:U957,21, FALSE)))</f>
      </c>
      <c r="M1988" s="8">
        <f>IF(J1988="PCS", I1988, 0)</f>
      </c>
      <c r="N1988" s="8" t="s">
        <v>39</v>
      </c>
      <c r="O1988" s="8">
        <f>N1988 * VLOOKUP(E1988&amp;VLOOKUP(G1988,Sku_Consolidated!A2:Q957,17,FALSE),Sku_CommRate!A2:E1002, 5, FALSE)</f>
      </c>
      <c r="P1988" s="8">
        <f>N1988 - O1988</f>
      </c>
      <c r="Q1988">
        <f>VLOOKUP(G1988,Sku_Consolidated!A2:G957,7, FALSE)</f>
      </c>
      <c r="R1988">
        <f>IF(IFERROR(VLOOKUP(E1988,Store_Showcase!B2:H144,7, FALSE), TRUE)=TRUE, IF(IFERROR(VLOOKUP(E1988,Store_SRP!B2:H110,7, FALSE), TRUE)=TRUE,VLOOKUP(E1988,Store_VAM!B2:H273,7, FALSE),VLOOKUP(E1988,Store_SRP!B2:H110,7, FALSE)), VLOOKUP(E1988,Store_Showcase!B2:H144,7, FALSE))</f>
      </c>
      <c r="S1988">
        <f>IF(IFERROR(VLOOKUP(E1988,Store_Showcase!B2:I144,8, FALSE), TRUE)=TRUE, IF(IFERROR(VLOOKUP(E1988,Store_SRP!B2:I110,8, FALSE), TRUE)=TRUE,VLOOKUP(E1988,Store_VAM!B2:I273,8, FALSE),VLOOKUP(E1988,Store_SRP!B2:I110,8, FALSE)), VLOOKUP(E1988,Store_Showcase!B2:I144,8, FALSE))</f>
      </c>
      <c r="T1988">
        <f>VLOOKUP(G1988,Sku_Consolidated!A2:R957,18,FALSE)</f>
      </c>
      <c r="U1988">
        <v>6495</v>
      </c>
      <c r="V1988">
        <f>IF(VLOOKUP(G1988,Sku_Consolidated!A2:S957,19,FALSE)="SHOWCASE", VLOOKUP(E1988,Store_Showcase!B2:L144,11, FALSE), IF(VLOOKUP(G1988,Sku_Consolidated!A2:S957,19,FALSE)="VAM",VLOOKUP(E1988,Store_VAM!B2:L273,11, FALSE),VLOOKUP(E1988,Store_SRP!B2:L110,11, FALSE)))</f>
      </c>
      <c r="W1988">
        <f>VLOOKUP(G1988,Sku_Consolidated!A2:W957,11,FALSE)</f>
      </c>
      <c r="X1988">
        <f>VLOOKUP(G1988,Sku_Consolidated!A2:H957,8,FALSE)</f>
      </c>
      <c r="Y1988">
        <f>VLOOKUP(G1988,Sku_Consolidated!A2:I957,9,FALSE)</f>
      </c>
      <c r="Z1988" t="s">
        <v>38</v>
      </c>
      <c r="AA1988">
        <f>VLOOKUP(G1988,Sku_Consolidated!A2:E957,5,FALSE)</f>
      </c>
      <c r="AB1988">
        <f>IF(VLOOKUP(G1988,Sku_Consolidated!A2:S957,19,FALSE)="SHOWCASE", VLOOKUP(E1988,Store_Showcase!B2:N144,13, FALSE), IF(VLOOKUP(G1988,Sku_Consolidated!A2:S957,19,FALSE)="VAM",VLOOKUP(E1988,Store_VAM!B2:N273,13, FALSE),VLOOKUP(E1988,Store_SRP!B2:N110,13, FALSE)))</f>
      </c>
      <c r="AC1988">
        <f>IF(IFERROR(AB1988,TRUE)=TRUE, "-","OK")</f>
      </c>
      <c r="AD1988" s="8" t="s">
        <v>39</v>
      </c>
      <c r="AE1988" s="8" t="s">
        <v>39</v>
      </c>
      <c r="AF1988">
        <f>IF(IFERROR(VLOOKUP(E1988,Store_Showcase!B2:H144,{5}, FALSE), TRUE)=TRUE, IF(IFERROR(VLOOKUP(E1988,Store_SRP!B2:H110,{5}, FALSE), TRUE)=TRUE,VLOOKUP(E1988,Store_VAM!B2:H273,{5}, FALSE),VLOOKUP(E1988,Store_SRP!B2:H110,{5}, FALSE)), VLOOKUP(E1988,Store_Showcase!B2:H144,{5}, FALSE))</f>
      </c>
      <c r="AG1988">
        <f>IF(IFERROR(VLOOKUP(E1988,Store_Showcase!B2:H144,{6}, FALSE), TRUE)=TRUE, IF(IFERROR(VLOOKUP(E1988,Store_SRP!B2:H110,{6}, FALSE), TRUE)=TRUE,VLOOKUP(E1988,Store_VAM!B2:H273,{6}, FALSE),VLOOKUP(E1988,Store_SRP!B2:H110,{6}, FALSE)), VLOOKUP(E1988,Store_Showcase!B2:H144,{6}, FALSE))</f>
      </c>
      <c r="AH1988">
        <f>VLOOKUP(G1988,Sku_Consolidated!A2:R957,18,FALSE)</f>
      </c>
      <c r="AI1988">
        <f>VLOOKUP(G1988,Sku_Consolidated!A2:S957,19,FALSE)</f>
      </c>
      <c r="AJ1988">
        <f>VLOOKUP(G1988,Sku_Consolidated!A2:T957,20,FALSE)</f>
      </c>
    </row>
    <row r="1989" spans="1:36" x14ac:dyDescent="0.25">
      <c r="A1989">
        <v>2024</v>
      </c>
      <c r="B1989" t="s">
        <v>31</v>
      </c>
      <c r="C1989" t="s">
        <v>32</v>
      </c>
      <c r="D1989" t="s">
        <v>33</v>
      </c>
      <c r="E1989">
        <v>731</v>
      </c>
      <c r="F1989">
        <f>IF(IFERROR(VLOOKUP(E1989,Store_Showcase!B2:H144,{2}, FALSE), TRUE)=TRUE, IF(IFERROR(VLOOKUP(E1989,Store_SRP!B2:H110,{2}, FALSE), TRUE)=TRUE,VLOOKUP(E1989,Store_VAM!B2:H273,{2}, FALSE),VLOOKUP(E1989,Store_SRP!B2:H110,{2}, FALSE)), VLOOKUP(E1989,Store_Showcase!B2:H144,{2}, FALSE))</f>
      </c>
      <c r="G1989">
        <v>657358</v>
      </c>
      <c r="H1989" t="s">
        <v>3328</v>
      </c>
      <c r="I1989" s="8" t="s">
        <v>39</v>
      </c>
      <c r="J1989" t="s">
        <v>12</v>
      </c>
      <c r="K1989" s="8">
        <f>IF(J1989="PCK", I1989, 0)</f>
      </c>
      <c r="L1989" s="8">
        <f>IF(J1989="KLS", I1989, IF(J1989="PCK", I1989*VLOOKUP(G1989,Sku_Consolidated!A2:U957,21, FALSE),I1989*VLOOKUP(G1989,Sku_Consolidated!A2:U957,21, FALSE)))</f>
      </c>
      <c r="M1989" s="8">
        <f>IF(J1989="PCS", I1989, 0)</f>
      </c>
      <c r="N1989" s="8" t="s">
        <v>39</v>
      </c>
      <c r="O1989" s="8">
        <f>N1989 * VLOOKUP(E1989&amp;VLOOKUP(G1989,Sku_Consolidated!A2:Q957,17,FALSE),Sku_CommRate!A2:E1002, 5, FALSE)</f>
      </c>
      <c r="P1989" s="8">
        <f>N1989 - O1989</f>
      </c>
      <c r="Q1989">
        <f>VLOOKUP(G1989,Sku_Consolidated!A2:G957,7, FALSE)</f>
      </c>
      <c r="R1989">
        <f>IF(IFERROR(VLOOKUP(E1989,Store_Showcase!B2:H144,7, FALSE), TRUE)=TRUE, IF(IFERROR(VLOOKUP(E1989,Store_SRP!B2:H110,7, FALSE), TRUE)=TRUE,VLOOKUP(E1989,Store_VAM!B2:H273,7, FALSE),VLOOKUP(E1989,Store_SRP!B2:H110,7, FALSE)), VLOOKUP(E1989,Store_Showcase!B2:H144,7, FALSE))</f>
      </c>
      <c r="S1989">
        <f>IF(IFERROR(VLOOKUP(E1989,Store_Showcase!B2:I144,8, FALSE), TRUE)=TRUE, IF(IFERROR(VLOOKUP(E1989,Store_SRP!B2:I110,8, FALSE), TRUE)=TRUE,VLOOKUP(E1989,Store_VAM!B2:I273,8, FALSE),VLOOKUP(E1989,Store_SRP!B2:I110,8, FALSE)), VLOOKUP(E1989,Store_Showcase!B2:I144,8, FALSE))</f>
      </c>
      <c r="T1989">
        <f>VLOOKUP(G1989,Sku_Consolidated!A2:R957,18,FALSE)</f>
      </c>
      <c r="U1989">
        <v>4806532531595</v>
      </c>
      <c r="V1989">
        <f>IF(VLOOKUP(G1989,Sku_Consolidated!A2:S957,19,FALSE)="SHOWCASE", VLOOKUP(E1989,Store_Showcase!B2:L144,11, FALSE), IF(VLOOKUP(G1989,Sku_Consolidated!A2:S957,19,FALSE)="VAM",VLOOKUP(E1989,Store_VAM!B2:L273,11, FALSE),VLOOKUP(E1989,Store_SRP!B2:L110,11, FALSE)))</f>
      </c>
      <c r="W1989">
        <f>VLOOKUP(G1989,Sku_Consolidated!A2:W957,11,FALSE)</f>
      </c>
      <c r="X1989">
        <f>VLOOKUP(G1989,Sku_Consolidated!A2:H957,8,FALSE)</f>
      </c>
      <c r="Y1989">
        <f>VLOOKUP(G1989,Sku_Consolidated!A2:I957,9,FALSE)</f>
      </c>
      <c r="Z1989" t="s">
        <v>38</v>
      </c>
      <c r="AA1989">
        <f>VLOOKUP(G1989,Sku_Consolidated!A2:E957,5,FALSE)</f>
      </c>
      <c r="AB1989">
        <f>IF(VLOOKUP(G1989,Sku_Consolidated!A2:S957,19,FALSE)="SHOWCASE", VLOOKUP(E1989,Store_Showcase!B2:N144,13, FALSE), IF(VLOOKUP(G1989,Sku_Consolidated!A2:S957,19,FALSE)="VAM",VLOOKUP(E1989,Store_VAM!B2:N273,13, FALSE),VLOOKUP(E1989,Store_SRP!B2:N110,13, FALSE)))</f>
      </c>
      <c r="AC1989">
        <f>IF(IFERROR(AB1989,TRUE)=TRUE, "-","OK")</f>
      </c>
      <c r="AD1989" s="8" t="s">
        <v>39</v>
      </c>
      <c r="AE1989" s="8" t="s">
        <v>39</v>
      </c>
      <c r="AF1989">
        <f>IF(IFERROR(VLOOKUP(E1989,Store_Showcase!B2:H144,{5}, FALSE), TRUE)=TRUE, IF(IFERROR(VLOOKUP(E1989,Store_SRP!B2:H110,{5}, FALSE), TRUE)=TRUE,VLOOKUP(E1989,Store_VAM!B2:H273,{5}, FALSE),VLOOKUP(E1989,Store_SRP!B2:H110,{5}, FALSE)), VLOOKUP(E1989,Store_Showcase!B2:H144,{5}, FALSE))</f>
      </c>
      <c r="AG1989">
        <f>IF(IFERROR(VLOOKUP(E1989,Store_Showcase!B2:H144,{6}, FALSE), TRUE)=TRUE, IF(IFERROR(VLOOKUP(E1989,Store_SRP!B2:H110,{6}, FALSE), TRUE)=TRUE,VLOOKUP(E1989,Store_VAM!B2:H273,{6}, FALSE),VLOOKUP(E1989,Store_SRP!B2:H110,{6}, FALSE)), VLOOKUP(E1989,Store_Showcase!B2:H144,{6}, FALSE))</f>
      </c>
      <c r="AH1989">
        <f>VLOOKUP(G1989,Sku_Consolidated!A2:R957,18,FALSE)</f>
      </c>
      <c r="AI1989">
        <f>VLOOKUP(G1989,Sku_Consolidated!A2:S957,19,FALSE)</f>
      </c>
      <c r="AJ1989">
        <f>VLOOKUP(G1989,Sku_Consolidated!A2:T957,20,FALSE)</f>
      </c>
    </row>
    <row r="1990" spans="1:36" x14ac:dyDescent="0.25">
      <c r="A1990">
        <v>2024</v>
      </c>
      <c r="B1990" t="s">
        <v>31</v>
      </c>
      <c r="C1990" t="s">
        <v>32</v>
      </c>
      <c r="D1990" t="s">
        <v>33</v>
      </c>
      <c r="E1990">
        <v>205</v>
      </c>
      <c r="F1990">
        <f>IF(IFERROR(VLOOKUP(E1990,Store_Showcase!B2:H144,{2}, FALSE), TRUE)=TRUE, IF(IFERROR(VLOOKUP(E1990,Store_SRP!B2:H110,{2}, FALSE), TRUE)=TRUE,VLOOKUP(E1990,Store_VAM!B2:H273,{2}, FALSE),VLOOKUP(E1990,Store_SRP!B2:H110,{2}, FALSE)), VLOOKUP(E1990,Store_Showcase!B2:H144,{2}, FALSE))</f>
      </c>
      <c r="G1990">
        <v>657353</v>
      </c>
      <c r="H1990" t="s">
        <v>779</v>
      </c>
      <c r="I1990" s="8" t="s">
        <v>39</v>
      </c>
      <c r="J1990" t="s">
        <v>12</v>
      </c>
      <c r="K1990" s="8">
        <f>IF(J1990="PCK", I1990, 0)</f>
      </c>
      <c r="L1990" s="8">
        <f>IF(J1990="KLS", I1990, IF(J1990="PCK", I1990*VLOOKUP(G1990,Sku_Consolidated!A2:U957,21, FALSE),I1990*VLOOKUP(G1990,Sku_Consolidated!A2:U957,21, FALSE)))</f>
      </c>
      <c r="M1990" s="8">
        <f>IF(J1990="PCS", I1990, 0)</f>
      </c>
      <c r="N1990" s="8" t="s">
        <v>39</v>
      </c>
      <c r="O1990" s="8">
        <f>N1990 * VLOOKUP(E1990&amp;VLOOKUP(G1990,Sku_Consolidated!A2:Q957,17,FALSE),Sku_CommRate!A2:E1002, 5, FALSE)</f>
      </c>
      <c r="P1990" s="8">
        <f>N1990 - O1990</f>
      </c>
      <c r="Q1990">
        <f>VLOOKUP(G1990,Sku_Consolidated!A2:G957,7, FALSE)</f>
      </c>
      <c r="R1990">
        <f>IF(IFERROR(VLOOKUP(E1990,Store_Showcase!B2:H144,7, FALSE), TRUE)=TRUE, IF(IFERROR(VLOOKUP(E1990,Store_SRP!B2:H110,7, FALSE), TRUE)=TRUE,VLOOKUP(E1990,Store_VAM!B2:H273,7, FALSE),VLOOKUP(E1990,Store_SRP!B2:H110,7, FALSE)), VLOOKUP(E1990,Store_Showcase!B2:H144,7, FALSE))</f>
      </c>
      <c r="S1990">
        <f>IF(IFERROR(VLOOKUP(E1990,Store_Showcase!B2:I144,8, FALSE), TRUE)=TRUE, IF(IFERROR(VLOOKUP(E1990,Store_SRP!B2:I110,8, FALSE), TRUE)=TRUE,VLOOKUP(E1990,Store_VAM!B2:I273,8, FALSE),VLOOKUP(E1990,Store_SRP!B2:I110,8, FALSE)), VLOOKUP(E1990,Store_Showcase!B2:I144,8, FALSE))</f>
      </c>
      <c r="T1990">
        <f>VLOOKUP(G1990,Sku_Consolidated!A2:R957,18,FALSE)</f>
      </c>
      <c r="U1990">
        <v>4806532531588</v>
      </c>
      <c r="V1990">
        <f>IF(VLOOKUP(G1990,Sku_Consolidated!A2:S957,19,FALSE)="SHOWCASE", VLOOKUP(E1990,Store_Showcase!B2:L144,11, FALSE), IF(VLOOKUP(G1990,Sku_Consolidated!A2:S957,19,FALSE)="VAM",VLOOKUP(E1990,Store_VAM!B2:L273,11, FALSE),VLOOKUP(E1990,Store_SRP!B2:L110,11, FALSE)))</f>
      </c>
      <c r="W1990">
        <f>VLOOKUP(G1990,Sku_Consolidated!A2:W957,11,FALSE)</f>
      </c>
      <c r="X1990">
        <f>VLOOKUP(G1990,Sku_Consolidated!A2:H957,8,FALSE)</f>
      </c>
      <c r="Y1990">
        <f>VLOOKUP(G1990,Sku_Consolidated!A2:I957,9,FALSE)</f>
      </c>
      <c r="Z1990" t="s">
        <v>38</v>
      </c>
      <c r="AA1990">
        <f>VLOOKUP(G1990,Sku_Consolidated!A2:E957,5,FALSE)</f>
      </c>
      <c r="AB1990">
        <f>IF(VLOOKUP(G1990,Sku_Consolidated!A2:S957,19,FALSE)="SHOWCASE", VLOOKUP(E1990,Store_Showcase!B2:N144,13, FALSE), IF(VLOOKUP(G1990,Sku_Consolidated!A2:S957,19,FALSE)="VAM",VLOOKUP(E1990,Store_VAM!B2:N273,13, FALSE),VLOOKUP(E1990,Store_SRP!B2:N110,13, FALSE)))</f>
      </c>
      <c r="AC1990">
        <f>IF(IFERROR(AB1990,TRUE)=TRUE, "-","OK")</f>
      </c>
      <c r="AD1990" s="8" t="s">
        <v>39</v>
      </c>
      <c r="AE1990" s="8" t="s">
        <v>39</v>
      </c>
      <c r="AF1990">
        <f>IF(IFERROR(VLOOKUP(E1990,Store_Showcase!B2:H144,{5}, FALSE), TRUE)=TRUE, IF(IFERROR(VLOOKUP(E1990,Store_SRP!B2:H110,{5}, FALSE), TRUE)=TRUE,VLOOKUP(E1990,Store_VAM!B2:H273,{5}, FALSE),VLOOKUP(E1990,Store_SRP!B2:H110,{5}, FALSE)), VLOOKUP(E1990,Store_Showcase!B2:H144,{5}, FALSE))</f>
      </c>
      <c r="AG1990">
        <f>IF(IFERROR(VLOOKUP(E1990,Store_Showcase!B2:H144,{6}, FALSE), TRUE)=TRUE, IF(IFERROR(VLOOKUP(E1990,Store_SRP!B2:H110,{6}, FALSE), TRUE)=TRUE,VLOOKUP(E1990,Store_VAM!B2:H273,{6}, FALSE),VLOOKUP(E1990,Store_SRP!B2:H110,{6}, FALSE)), VLOOKUP(E1990,Store_Showcase!B2:H144,{6}, FALSE))</f>
      </c>
      <c r="AH1990">
        <f>VLOOKUP(G1990,Sku_Consolidated!A2:R957,18,FALSE)</f>
      </c>
      <c r="AI1990">
        <f>VLOOKUP(G1990,Sku_Consolidated!A2:S957,19,FALSE)</f>
      </c>
      <c r="AJ1990">
        <f>VLOOKUP(G1990,Sku_Consolidated!A2:T957,20,FALSE)</f>
      </c>
    </row>
    <row r="1991" spans="1:36" x14ac:dyDescent="0.25">
      <c r="A1991">
        <v>2024</v>
      </c>
      <c r="B1991" t="s">
        <v>31</v>
      </c>
      <c r="C1991" t="s">
        <v>32</v>
      </c>
      <c r="D1991" t="s">
        <v>33</v>
      </c>
      <c r="E1991">
        <v>252</v>
      </c>
      <c r="F1991">
        <f>IF(IFERROR(VLOOKUP(E1991,Store_Showcase!B2:H144,{2}, FALSE), TRUE)=TRUE, IF(IFERROR(VLOOKUP(E1991,Store_SRP!B2:H110,{2}, FALSE), TRUE)=TRUE,VLOOKUP(E1991,Store_VAM!B2:H273,{2}, FALSE),VLOOKUP(E1991,Store_SRP!B2:H110,{2}, FALSE)), VLOOKUP(E1991,Store_Showcase!B2:H144,{2}, FALSE))</f>
      </c>
      <c r="G1991">
        <v>670214</v>
      </c>
      <c r="H1991" t="s">
        <v>1451</v>
      </c>
      <c r="I1991" s="8" t="s">
        <v>39</v>
      </c>
      <c r="J1991" t="s">
        <v>36</v>
      </c>
      <c r="K1991" s="8">
        <f>IF(J1991="PCK", I1991, 0)</f>
      </c>
      <c r="L1991" s="8">
        <f>IF(J1991="KLS", I1991, IF(J1991="PCK", I1991*VLOOKUP(G1991,Sku_Consolidated!A2:U957,21, FALSE),I1991*VLOOKUP(G1991,Sku_Consolidated!A2:U957,21, FALSE)))</f>
      </c>
      <c r="M1991" s="8">
        <f>IF(J1991="PCS", I1991, 0)</f>
      </c>
      <c r="N1991" s="8" t="s">
        <v>39</v>
      </c>
      <c r="O1991" s="8">
        <f>N1991 * VLOOKUP(E1991&amp;VLOOKUP(G1991,Sku_Consolidated!A2:Q957,17,FALSE),Sku_CommRate!A2:E1002, 5, FALSE)</f>
      </c>
      <c r="P1991" s="8">
        <f>N1991 - O1991</f>
      </c>
      <c r="Q1991">
        <f>VLOOKUP(G1991,Sku_Consolidated!A2:G957,7, FALSE)</f>
      </c>
      <c r="R1991">
        <f>IF(IFERROR(VLOOKUP(E1991,Store_Showcase!B2:H144,7, FALSE), TRUE)=TRUE, IF(IFERROR(VLOOKUP(E1991,Store_SRP!B2:H110,7, FALSE), TRUE)=TRUE,VLOOKUP(E1991,Store_VAM!B2:H273,7, FALSE),VLOOKUP(E1991,Store_SRP!B2:H110,7, FALSE)), VLOOKUP(E1991,Store_Showcase!B2:H144,7, FALSE))</f>
      </c>
      <c r="S1991">
        <f>IF(IFERROR(VLOOKUP(E1991,Store_Showcase!B2:I144,8, FALSE), TRUE)=TRUE, IF(IFERROR(VLOOKUP(E1991,Store_SRP!B2:I110,8, FALSE), TRUE)=TRUE,VLOOKUP(E1991,Store_VAM!B2:I273,8, FALSE),VLOOKUP(E1991,Store_SRP!B2:I110,8, FALSE)), VLOOKUP(E1991,Store_Showcase!B2:I144,8, FALSE))</f>
      </c>
      <c r="T1991">
        <f>VLOOKUP(G1991,Sku_Consolidated!A2:R957,18,FALSE)</f>
      </c>
      <c r="U1991">
        <v>8441</v>
      </c>
      <c r="V1991">
        <f>IF(VLOOKUP(G1991,Sku_Consolidated!A2:S957,19,FALSE)="SHOWCASE", VLOOKUP(E1991,Store_Showcase!B2:L144,11, FALSE), IF(VLOOKUP(G1991,Sku_Consolidated!A2:S957,19,FALSE)="VAM",VLOOKUP(E1991,Store_VAM!B2:L273,11, FALSE),VLOOKUP(E1991,Store_SRP!B2:L110,11, FALSE)))</f>
      </c>
      <c r="W1991">
        <f>VLOOKUP(G1991,Sku_Consolidated!A2:W957,11,FALSE)</f>
      </c>
      <c r="X1991">
        <f>VLOOKUP(G1991,Sku_Consolidated!A2:H957,8,FALSE)</f>
      </c>
      <c r="Y1991">
        <f>VLOOKUP(G1991,Sku_Consolidated!A2:I957,9,FALSE)</f>
      </c>
      <c r="Z1991" t="s">
        <v>38</v>
      </c>
      <c r="AA1991">
        <f>VLOOKUP(G1991,Sku_Consolidated!A2:E957,5,FALSE)</f>
      </c>
      <c r="AB1991">
        <f>IF(VLOOKUP(G1991,Sku_Consolidated!A2:S957,19,FALSE)="SHOWCASE", VLOOKUP(E1991,Store_Showcase!B2:N144,13, FALSE), IF(VLOOKUP(G1991,Sku_Consolidated!A2:S957,19,FALSE)="VAM",VLOOKUP(E1991,Store_VAM!B2:N273,13, FALSE),VLOOKUP(E1991,Store_SRP!B2:N110,13, FALSE)))</f>
      </c>
      <c r="AC1991">
        <f>IF(IFERROR(AB1991,TRUE)=TRUE, "-","OK")</f>
      </c>
      <c r="AD1991" s="8" t="s">
        <v>39</v>
      </c>
      <c r="AE1991" s="8" t="s">
        <v>39</v>
      </c>
      <c r="AF1991">
        <f>IF(IFERROR(VLOOKUP(E1991,Store_Showcase!B2:H144,{5}, FALSE), TRUE)=TRUE, IF(IFERROR(VLOOKUP(E1991,Store_SRP!B2:H110,{5}, FALSE), TRUE)=TRUE,VLOOKUP(E1991,Store_VAM!B2:H273,{5}, FALSE),VLOOKUP(E1991,Store_SRP!B2:H110,{5}, FALSE)), VLOOKUP(E1991,Store_Showcase!B2:H144,{5}, FALSE))</f>
      </c>
      <c r="AG1991">
        <f>IF(IFERROR(VLOOKUP(E1991,Store_Showcase!B2:H144,{6}, FALSE), TRUE)=TRUE, IF(IFERROR(VLOOKUP(E1991,Store_SRP!B2:H110,{6}, FALSE), TRUE)=TRUE,VLOOKUP(E1991,Store_VAM!B2:H273,{6}, FALSE),VLOOKUP(E1991,Store_SRP!B2:H110,{6}, FALSE)), VLOOKUP(E1991,Store_Showcase!B2:H144,{6}, FALSE))</f>
      </c>
      <c r="AH1991">
        <f>VLOOKUP(G1991,Sku_Consolidated!A2:R957,18,FALSE)</f>
      </c>
      <c r="AI1991">
        <f>VLOOKUP(G1991,Sku_Consolidated!A2:S957,19,FALSE)</f>
      </c>
      <c r="AJ1991">
        <f>VLOOKUP(G1991,Sku_Consolidated!A2:T957,20,FALSE)</f>
      </c>
    </row>
    <row r="1992" spans="1:36" x14ac:dyDescent="0.25">
      <c r="A1992">
        <v>2024</v>
      </c>
      <c r="B1992" t="s">
        <v>31</v>
      </c>
      <c r="C1992" t="s">
        <v>32</v>
      </c>
      <c r="D1992" t="s">
        <v>33</v>
      </c>
      <c r="E1992">
        <v>251</v>
      </c>
      <c r="F1992">
        <f>IF(IFERROR(VLOOKUP(E1992,Store_Showcase!B2:H144,{2}, FALSE), TRUE)=TRUE, IF(IFERROR(VLOOKUP(E1992,Store_SRP!B2:H110,{2}, FALSE), TRUE)=TRUE,VLOOKUP(E1992,Store_VAM!B2:H273,{2}, FALSE),VLOOKUP(E1992,Store_SRP!B2:H110,{2}, FALSE)), VLOOKUP(E1992,Store_Showcase!B2:H144,{2}, FALSE))</f>
      </c>
      <c r="G1992">
        <v>655335</v>
      </c>
      <c r="H1992" t="s">
        <v>1089</v>
      </c>
      <c r="I1992" s="8" t="s">
        <v>39</v>
      </c>
      <c r="J1992" t="s">
        <v>36</v>
      </c>
      <c r="K1992" s="8">
        <f>IF(J1992="PCK", I1992, 0)</f>
      </c>
      <c r="L1992" s="8">
        <f>IF(J1992="KLS", I1992, IF(J1992="PCK", I1992*VLOOKUP(G1992,Sku_Consolidated!A2:U957,21, FALSE),I1992*VLOOKUP(G1992,Sku_Consolidated!A2:U957,21, FALSE)))</f>
      </c>
      <c r="M1992" s="8">
        <f>IF(J1992="PCS", I1992, 0)</f>
      </c>
      <c r="N1992" s="8" t="s">
        <v>39</v>
      </c>
      <c r="O1992" s="8">
        <f>N1992 * VLOOKUP(E1992&amp;VLOOKUP(G1992,Sku_Consolidated!A2:Q957,17,FALSE),Sku_CommRate!A2:E1002, 5, FALSE)</f>
      </c>
      <c r="P1992" s="8">
        <f>N1992 - O1992</f>
      </c>
      <c r="Q1992">
        <f>VLOOKUP(G1992,Sku_Consolidated!A2:G957,7, FALSE)</f>
      </c>
      <c r="R1992">
        <f>IF(IFERROR(VLOOKUP(E1992,Store_Showcase!B2:H144,7, FALSE), TRUE)=TRUE, IF(IFERROR(VLOOKUP(E1992,Store_SRP!B2:H110,7, FALSE), TRUE)=TRUE,VLOOKUP(E1992,Store_VAM!B2:H273,7, FALSE),VLOOKUP(E1992,Store_SRP!B2:H110,7, FALSE)), VLOOKUP(E1992,Store_Showcase!B2:H144,7, FALSE))</f>
      </c>
      <c r="S1992">
        <f>IF(IFERROR(VLOOKUP(E1992,Store_Showcase!B2:I144,8, FALSE), TRUE)=TRUE, IF(IFERROR(VLOOKUP(E1992,Store_SRP!B2:I110,8, FALSE), TRUE)=TRUE,VLOOKUP(E1992,Store_VAM!B2:I273,8, FALSE),VLOOKUP(E1992,Store_SRP!B2:I110,8, FALSE)), VLOOKUP(E1992,Store_Showcase!B2:I144,8, FALSE))</f>
      </c>
      <c r="T1992">
        <f>VLOOKUP(G1992,Sku_Consolidated!A2:R957,18,FALSE)</f>
      </c>
      <c r="U1992">
        <v>6259</v>
      </c>
      <c r="V1992">
        <f>IF(VLOOKUP(G1992,Sku_Consolidated!A2:S957,19,FALSE)="SHOWCASE", VLOOKUP(E1992,Store_Showcase!B2:L144,11, FALSE), IF(VLOOKUP(G1992,Sku_Consolidated!A2:S957,19,FALSE)="VAM",VLOOKUP(E1992,Store_VAM!B2:L273,11, FALSE),VLOOKUP(E1992,Store_SRP!B2:L110,11, FALSE)))</f>
      </c>
      <c r="W1992">
        <f>VLOOKUP(G1992,Sku_Consolidated!A2:W957,11,FALSE)</f>
      </c>
      <c r="X1992">
        <f>VLOOKUP(G1992,Sku_Consolidated!A2:H957,8,FALSE)</f>
      </c>
      <c r="Y1992">
        <f>VLOOKUP(G1992,Sku_Consolidated!A2:I957,9,FALSE)</f>
      </c>
      <c r="Z1992" t="s">
        <v>38</v>
      </c>
      <c r="AA1992">
        <f>VLOOKUP(G1992,Sku_Consolidated!A2:E957,5,FALSE)</f>
      </c>
      <c r="AB1992">
        <f>IF(VLOOKUP(G1992,Sku_Consolidated!A2:S957,19,FALSE)="SHOWCASE", VLOOKUP(E1992,Store_Showcase!B2:N144,13, FALSE), IF(VLOOKUP(G1992,Sku_Consolidated!A2:S957,19,FALSE)="VAM",VLOOKUP(E1992,Store_VAM!B2:N273,13, FALSE),VLOOKUP(E1992,Store_SRP!B2:N110,13, FALSE)))</f>
      </c>
      <c r="AC1992">
        <f>IF(IFERROR(AB1992,TRUE)=TRUE, "-","OK")</f>
      </c>
      <c r="AD1992" s="8" t="s">
        <v>39</v>
      </c>
      <c r="AE1992" s="8" t="s">
        <v>39</v>
      </c>
      <c r="AF1992">
        <f>IF(IFERROR(VLOOKUP(E1992,Store_Showcase!B2:H144,{5}, FALSE), TRUE)=TRUE, IF(IFERROR(VLOOKUP(E1992,Store_SRP!B2:H110,{5}, FALSE), TRUE)=TRUE,VLOOKUP(E1992,Store_VAM!B2:H273,{5}, FALSE),VLOOKUP(E1992,Store_SRP!B2:H110,{5}, FALSE)), VLOOKUP(E1992,Store_Showcase!B2:H144,{5}, FALSE))</f>
      </c>
      <c r="AG1992">
        <f>IF(IFERROR(VLOOKUP(E1992,Store_Showcase!B2:H144,{6}, FALSE), TRUE)=TRUE, IF(IFERROR(VLOOKUP(E1992,Store_SRP!B2:H110,{6}, FALSE), TRUE)=TRUE,VLOOKUP(E1992,Store_VAM!B2:H273,{6}, FALSE),VLOOKUP(E1992,Store_SRP!B2:H110,{6}, FALSE)), VLOOKUP(E1992,Store_Showcase!B2:H144,{6}, FALSE))</f>
      </c>
      <c r="AH1992">
        <f>VLOOKUP(G1992,Sku_Consolidated!A2:R957,18,FALSE)</f>
      </c>
      <c r="AI1992">
        <f>VLOOKUP(G1992,Sku_Consolidated!A2:S957,19,FALSE)</f>
      </c>
      <c r="AJ1992">
        <f>VLOOKUP(G1992,Sku_Consolidated!A2:T957,20,FALSE)</f>
      </c>
    </row>
    <row r="1993" spans="1:36" x14ac:dyDescent="0.25">
      <c r="A1993">
        <v>2024</v>
      </c>
      <c r="B1993" t="s">
        <v>31</v>
      </c>
      <c r="C1993" t="s">
        <v>32</v>
      </c>
      <c r="D1993" t="s">
        <v>33</v>
      </c>
      <c r="E1993">
        <v>620</v>
      </c>
      <c r="F1993">
        <f>IF(IFERROR(VLOOKUP(E1993,Store_Showcase!B2:H144,{2}, FALSE), TRUE)=TRUE, IF(IFERROR(VLOOKUP(E1993,Store_SRP!B2:H110,{2}, FALSE), TRUE)=TRUE,VLOOKUP(E1993,Store_VAM!B2:H273,{2}, FALSE),VLOOKUP(E1993,Store_SRP!B2:H110,{2}, FALSE)), VLOOKUP(E1993,Store_Showcase!B2:H144,{2}, FALSE))</f>
      </c>
      <c r="G1993">
        <v>671781</v>
      </c>
      <c r="H1993" t="s">
        <v>1676</v>
      </c>
      <c r="I1993" s="8" t="s">
        <v>39</v>
      </c>
      <c r="J1993" t="s">
        <v>493</v>
      </c>
      <c r="K1993" s="8">
        <f>IF(J1993="PCK", I1993, 0)</f>
      </c>
      <c r="L1993" s="8">
        <f>IF(J1993="KLS", I1993, IF(J1993="PCK", I1993*VLOOKUP(G1993,Sku_Consolidated!A2:U957,21, FALSE),I1993*VLOOKUP(G1993,Sku_Consolidated!A2:U957,21, FALSE)))</f>
      </c>
      <c r="M1993" s="8">
        <f>IF(J1993="PCS", I1993, 0)</f>
      </c>
      <c r="N1993" s="8" t="s">
        <v>39</v>
      </c>
      <c r="O1993" s="8">
        <f>N1993 * VLOOKUP(E1993&amp;VLOOKUP(G1993,Sku_Consolidated!A2:Q957,17,FALSE),Sku_CommRate!A2:E1002, 5, FALSE)</f>
      </c>
      <c r="P1993" s="8">
        <f>N1993 - O1993</f>
      </c>
      <c r="Q1993">
        <f>VLOOKUP(G1993,Sku_Consolidated!A2:G957,7, FALSE)</f>
      </c>
      <c r="R1993">
        <f>IF(IFERROR(VLOOKUP(E1993,Store_Showcase!B2:H144,7, FALSE), TRUE)=TRUE, IF(IFERROR(VLOOKUP(E1993,Store_SRP!B2:H110,7, FALSE), TRUE)=TRUE,VLOOKUP(E1993,Store_VAM!B2:H273,7, FALSE),VLOOKUP(E1993,Store_SRP!B2:H110,7, FALSE)), VLOOKUP(E1993,Store_Showcase!B2:H144,7, FALSE))</f>
      </c>
      <c r="S1993">
        <f>IF(IFERROR(VLOOKUP(E1993,Store_Showcase!B2:I144,8, FALSE), TRUE)=TRUE, IF(IFERROR(VLOOKUP(E1993,Store_SRP!B2:I110,8, FALSE), TRUE)=TRUE,VLOOKUP(E1993,Store_VAM!B2:I273,8, FALSE),VLOOKUP(E1993,Store_SRP!B2:I110,8, FALSE)), VLOOKUP(E1993,Store_Showcase!B2:I144,8, FALSE))</f>
      </c>
      <c r="T1993">
        <f>VLOOKUP(G1993,Sku_Consolidated!A2:R957,18,FALSE)</f>
      </c>
      <c r="U1993">
        <v>2100006717815</v>
      </c>
      <c r="V1993">
        <f>IF(VLOOKUP(G1993,Sku_Consolidated!A2:S957,19,FALSE)="SHOWCASE", VLOOKUP(E1993,Store_Showcase!B2:L144,11, FALSE), IF(VLOOKUP(G1993,Sku_Consolidated!A2:S957,19,FALSE)="VAM",VLOOKUP(E1993,Store_VAM!B2:L273,11, FALSE),VLOOKUP(E1993,Store_SRP!B2:L110,11, FALSE)))</f>
      </c>
      <c r="W1993">
        <f>VLOOKUP(G1993,Sku_Consolidated!A2:W957,11,FALSE)</f>
      </c>
      <c r="X1993">
        <f>VLOOKUP(G1993,Sku_Consolidated!A2:H957,8,FALSE)</f>
      </c>
      <c r="Y1993">
        <f>VLOOKUP(G1993,Sku_Consolidated!A2:I957,9,FALSE)</f>
      </c>
      <c r="Z1993" t="s">
        <v>38</v>
      </c>
      <c r="AA1993">
        <f>VLOOKUP(G1993,Sku_Consolidated!A2:E957,5,FALSE)</f>
      </c>
      <c r="AB1993">
        <f>IF(VLOOKUP(G1993,Sku_Consolidated!A2:S957,19,FALSE)="SHOWCASE", VLOOKUP(E1993,Store_Showcase!B2:N144,13, FALSE), IF(VLOOKUP(G1993,Sku_Consolidated!A2:S957,19,FALSE)="VAM",VLOOKUP(E1993,Store_VAM!B2:N273,13, FALSE),VLOOKUP(E1993,Store_SRP!B2:N110,13, FALSE)))</f>
      </c>
      <c r="AC1993">
        <f>IF(IFERROR(AB1993,TRUE)=TRUE, "-","OK")</f>
      </c>
      <c r="AD1993" s="8" t="s">
        <v>39</v>
      </c>
      <c r="AE1993" s="8" t="s">
        <v>39</v>
      </c>
      <c r="AF1993">
        <f>IF(IFERROR(VLOOKUP(E1993,Store_Showcase!B2:H144,{5}, FALSE), TRUE)=TRUE, IF(IFERROR(VLOOKUP(E1993,Store_SRP!B2:H110,{5}, FALSE), TRUE)=TRUE,VLOOKUP(E1993,Store_VAM!B2:H273,{5}, FALSE),VLOOKUP(E1993,Store_SRP!B2:H110,{5}, FALSE)), VLOOKUP(E1993,Store_Showcase!B2:H144,{5}, FALSE))</f>
      </c>
      <c r="AG1993">
        <f>IF(IFERROR(VLOOKUP(E1993,Store_Showcase!B2:H144,{6}, FALSE), TRUE)=TRUE, IF(IFERROR(VLOOKUP(E1993,Store_SRP!B2:H110,{6}, FALSE), TRUE)=TRUE,VLOOKUP(E1993,Store_VAM!B2:H273,{6}, FALSE),VLOOKUP(E1993,Store_SRP!B2:H110,{6}, FALSE)), VLOOKUP(E1993,Store_Showcase!B2:H144,{6}, FALSE))</f>
      </c>
      <c r="AH1993">
        <f>VLOOKUP(G1993,Sku_Consolidated!A2:R957,18,FALSE)</f>
      </c>
      <c r="AI1993">
        <f>VLOOKUP(G1993,Sku_Consolidated!A2:S957,19,FALSE)</f>
      </c>
      <c r="AJ1993">
        <f>VLOOKUP(G1993,Sku_Consolidated!A2:T957,20,FALSE)</f>
      </c>
    </row>
    <row r="1994" spans="1:36" x14ac:dyDescent="0.25">
      <c r="A1994">
        <v>2024</v>
      </c>
      <c r="B1994" t="s">
        <v>31</v>
      </c>
      <c r="C1994" t="s">
        <v>32</v>
      </c>
      <c r="D1994" t="s">
        <v>33</v>
      </c>
      <c r="E1994">
        <v>711</v>
      </c>
      <c r="F1994">
        <f>IF(IFERROR(VLOOKUP(E1994,Store_Showcase!B2:H144,{2}, FALSE), TRUE)=TRUE, IF(IFERROR(VLOOKUP(E1994,Store_SRP!B2:H110,{2}, FALSE), TRUE)=TRUE,VLOOKUP(E1994,Store_VAM!B2:H273,{2}, FALSE),VLOOKUP(E1994,Store_SRP!B2:H110,{2}, FALSE)), VLOOKUP(E1994,Store_Showcase!B2:H144,{2}, FALSE))</f>
      </c>
      <c r="G1994">
        <v>655324</v>
      </c>
      <c r="H1994" t="s">
        <v>608</v>
      </c>
      <c r="I1994" s="8" t="s">
        <v>39</v>
      </c>
      <c r="J1994" t="s">
        <v>36</v>
      </c>
      <c r="K1994" s="8">
        <f>IF(J1994="PCK", I1994, 0)</f>
      </c>
      <c r="L1994" s="8">
        <f>IF(J1994="KLS", I1994, IF(J1994="PCK", I1994*VLOOKUP(G1994,Sku_Consolidated!A2:U957,21, FALSE),I1994*VLOOKUP(G1994,Sku_Consolidated!A2:U957,21, FALSE)))</f>
      </c>
      <c r="M1994" s="8">
        <f>IF(J1994="PCS", I1994, 0)</f>
      </c>
      <c r="N1994" s="8" t="s">
        <v>39</v>
      </c>
      <c r="O1994" s="8">
        <f>N1994 * VLOOKUP(E1994&amp;VLOOKUP(G1994,Sku_Consolidated!A2:Q957,17,FALSE),Sku_CommRate!A2:E1002, 5, FALSE)</f>
      </c>
      <c r="P1994" s="8">
        <f>N1994 - O1994</f>
      </c>
      <c r="Q1994">
        <f>VLOOKUP(G1994,Sku_Consolidated!A2:G957,7, FALSE)</f>
      </c>
      <c r="R1994">
        <f>IF(IFERROR(VLOOKUP(E1994,Store_Showcase!B2:H144,7, FALSE), TRUE)=TRUE, IF(IFERROR(VLOOKUP(E1994,Store_SRP!B2:H110,7, FALSE), TRUE)=TRUE,VLOOKUP(E1994,Store_VAM!B2:H273,7, FALSE),VLOOKUP(E1994,Store_SRP!B2:H110,7, FALSE)), VLOOKUP(E1994,Store_Showcase!B2:H144,7, FALSE))</f>
      </c>
      <c r="S1994">
        <f>IF(IFERROR(VLOOKUP(E1994,Store_Showcase!B2:I144,8, FALSE), TRUE)=TRUE, IF(IFERROR(VLOOKUP(E1994,Store_SRP!B2:I110,8, FALSE), TRUE)=TRUE,VLOOKUP(E1994,Store_VAM!B2:I273,8, FALSE),VLOOKUP(E1994,Store_SRP!B2:I110,8, FALSE)), VLOOKUP(E1994,Store_Showcase!B2:I144,8, FALSE))</f>
      </c>
      <c r="T1994">
        <f>VLOOKUP(G1994,Sku_Consolidated!A2:R957,18,FALSE)</f>
      </c>
      <c r="U1994">
        <v>6249</v>
      </c>
      <c r="V1994">
        <f>IF(VLOOKUP(G1994,Sku_Consolidated!A2:S957,19,FALSE)="SHOWCASE", VLOOKUP(E1994,Store_Showcase!B2:L144,11, FALSE), IF(VLOOKUP(G1994,Sku_Consolidated!A2:S957,19,FALSE)="VAM",VLOOKUP(E1994,Store_VAM!B2:L273,11, FALSE),VLOOKUP(E1994,Store_SRP!B2:L110,11, FALSE)))</f>
      </c>
      <c r="W1994">
        <f>VLOOKUP(G1994,Sku_Consolidated!A2:W957,11,FALSE)</f>
      </c>
      <c r="X1994">
        <f>VLOOKUP(G1994,Sku_Consolidated!A2:H957,8,FALSE)</f>
      </c>
      <c r="Y1994">
        <f>VLOOKUP(G1994,Sku_Consolidated!A2:I957,9,FALSE)</f>
      </c>
      <c r="Z1994" t="s">
        <v>38</v>
      </c>
      <c r="AA1994">
        <f>VLOOKUP(G1994,Sku_Consolidated!A2:E957,5,FALSE)</f>
      </c>
      <c r="AB1994">
        <f>IF(VLOOKUP(G1994,Sku_Consolidated!A2:S957,19,FALSE)="SHOWCASE", VLOOKUP(E1994,Store_Showcase!B2:N144,13, FALSE), IF(VLOOKUP(G1994,Sku_Consolidated!A2:S957,19,FALSE)="VAM",VLOOKUP(E1994,Store_VAM!B2:N273,13, FALSE),VLOOKUP(E1994,Store_SRP!B2:N110,13, FALSE)))</f>
      </c>
      <c r="AC1994">
        <f>IF(IFERROR(AB1994,TRUE)=TRUE, "-","OK")</f>
      </c>
      <c r="AD1994" s="8" t="s">
        <v>39</v>
      </c>
      <c r="AE1994" s="8" t="s">
        <v>39</v>
      </c>
      <c r="AF1994">
        <f>IF(IFERROR(VLOOKUP(E1994,Store_Showcase!B2:H144,{5}, FALSE), TRUE)=TRUE, IF(IFERROR(VLOOKUP(E1994,Store_SRP!B2:H110,{5}, FALSE), TRUE)=TRUE,VLOOKUP(E1994,Store_VAM!B2:H273,{5}, FALSE),VLOOKUP(E1994,Store_SRP!B2:H110,{5}, FALSE)), VLOOKUP(E1994,Store_Showcase!B2:H144,{5}, FALSE))</f>
      </c>
      <c r="AG1994">
        <f>IF(IFERROR(VLOOKUP(E1994,Store_Showcase!B2:H144,{6}, FALSE), TRUE)=TRUE, IF(IFERROR(VLOOKUP(E1994,Store_SRP!B2:H110,{6}, FALSE), TRUE)=TRUE,VLOOKUP(E1994,Store_VAM!B2:H273,{6}, FALSE),VLOOKUP(E1994,Store_SRP!B2:H110,{6}, FALSE)), VLOOKUP(E1994,Store_Showcase!B2:H144,{6}, FALSE))</f>
      </c>
      <c r="AH1994">
        <f>VLOOKUP(G1994,Sku_Consolidated!A2:R957,18,FALSE)</f>
      </c>
      <c r="AI1994">
        <f>VLOOKUP(G1994,Sku_Consolidated!A2:S957,19,FALSE)</f>
      </c>
      <c r="AJ1994">
        <f>VLOOKUP(G1994,Sku_Consolidated!A2:T957,20,FALSE)</f>
      </c>
    </row>
    <row r="1995" spans="1:36" x14ac:dyDescent="0.25">
      <c r="A1995">
        <v>2024</v>
      </c>
      <c r="B1995" t="s">
        <v>31</v>
      </c>
      <c r="C1995" t="s">
        <v>32</v>
      </c>
      <c r="D1995" t="s">
        <v>33</v>
      </c>
      <c r="E1995">
        <v>218</v>
      </c>
      <c r="F1995">
        <f>IF(IFERROR(VLOOKUP(E1995,Store_Showcase!B2:H144,{2}, FALSE), TRUE)=TRUE, IF(IFERROR(VLOOKUP(E1995,Store_SRP!B2:H110,{2}, FALSE), TRUE)=TRUE,VLOOKUP(E1995,Store_VAM!B2:H273,{2}, FALSE),VLOOKUP(E1995,Store_SRP!B2:H110,{2}, FALSE)), VLOOKUP(E1995,Store_Showcase!B2:H144,{2}, FALSE))</f>
      </c>
      <c r="G1995">
        <v>662375</v>
      </c>
      <c r="H1995" t="s">
        <v>1376</v>
      </c>
      <c r="I1995" s="8" t="s">
        <v>39</v>
      </c>
      <c r="J1995" t="s">
        <v>493</v>
      </c>
      <c r="K1995" s="8">
        <f>IF(J1995="PCK", I1995, 0)</f>
      </c>
      <c r="L1995" s="8">
        <f>IF(J1995="KLS", I1995, IF(J1995="PCK", I1995*VLOOKUP(G1995,Sku_Consolidated!A2:U957,21, FALSE),I1995*VLOOKUP(G1995,Sku_Consolidated!A2:U957,21, FALSE)))</f>
      </c>
      <c r="M1995" s="8">
        <f>IF(J1995="PCS", I1995, 0)</f>
      </c>
      <c r="N1995" s="8" t="s">
        <v>39</v>
      </c>
      <c r="O1995" s="8">
        <f>N1995 * VLOOKUP(E1995&amp;VLOOKUP(G1995,Sku_Consolidated!A2:Q957,17,FALSE),Sku_CommRate!A2:E1002, 5, FALSE)</f>
      </c>
      <c r="P1995" s="8">
        <f>N1995 - O1995</f>
      </c>
      <c r="Q1995">
        <f>VLOOKUP(G1995,Sku_Consolidated!A2:G957,7, FALSE)</f>
      </c>
      <c r="R1995">
        <f>IF(IFERROR(VLOOKUP(E1995,Store_Showcase!B2:H144,7, FALSE), TRUE)=TRUE, IF(IFERROR(VLOOKUP(E1995,Store_SRP!B2:H110,7, FALSE), TRUE)=TRUE,VLOOKUP(E1995,Store_VAM!B2:H273,7, FALSE),VLOOKUP(E1995,Store_SRP!B2:H110,7, FALSE)), VLOOKUP(E1995,Store_Showcase!B2:H144,7, FALSE))</f>
      </c>
      <c r="S1995">
        <f>IF(IFERROR(VLOOKUP(E1995,Store_Showcase!B2:I144,8, FALSE), TRUE)=TRUE, IF(IFERROR(VLOOKUP(E1995,Store_SRP!B2:I110,8, FALSE), TRUE)=TRUE,VLOOKUP(E1995,Store_VAM!B2:I273,8, FALSE),VLOOKUP(E1995,Store_SRP!B2:I110,8, FALSE)), VLOOKUP(E1995,Store_Showcase!B2:I144,8, FALSE))</f>
      </c>
      <c r="T1995">
        <f>VLOOKUP(G1995,Sku_Consolidated!A2:R957,18,FALSE)</f>
      </c>
      <c r="U1995">
        <v>4806532531601</v>
      </c>
      <c r="V1995">
        <f>IF(VLOOKUP(G1995,Sku_Consolidated!A2:S957,19,FALSE)="SHOWCASE", VLOOKUP(E1995,Store_Showcase!B2:L144,11, FALSE), IF(VLOOKUP(G1995,Sku_Consolidated!A2:S957,19,FALSE)="VAM",VLOOKUP(E1995,Store_VAM!B2:L273,11, FALSE),VLOOKUP(E1995,Store_SRP!B2:L110,11, FALSE)))</f>
      </c>
      <c r="W1995">
        <f>VLOOKUP(G1995,Sku_Consolidated!A2:W957,11,FALSE)</f>
      </c>
      <c r="X1995">
        <f>VLOOKUP(G1995,Sku_Consolidated!A2:H957,8,FALSE)</f>
      </c>
      <c r="Y1995">
        <f>VLOOKUP(G1995,Sku_Consolidated!A2:I957,9,FALSE)</f>
      </c>
      <c r="Z1995" t="s">
        <v>38</v>
      </c>
      <c r="AA1995">
        <f>VLOOKUP(G1995,Sku_Consolidated!A2:E957,5,FALSE)</f>
      </c>
      <c r="AB1995">
        <f>IF(VLOOKUP(G1995,Sku_Consolidated!A2:S957,19,FALSE)="SHOWCASE", VLOOKUP(E1995,Store_Showcase!B2:N144,13, FALSE), IF(VLOOKUP(G1995,Sku_Consolidated!A2:S957,19,FALSE)="VAM",VLOOKUP(E1995,Store_VAM!B2:N273,13, FALSE),VLOOKUP(E1995,Store_SRP!B2:N110,13, FALSE)))</f>
      </c>
      <c r="AC1995">
        <f>IF(IFERROR(AB1995,TRUE)=TRUE, "-","OK")</f>
      </c>
      <c r="AD1995" s="8" t="s">
        <v>39</v>
      </c>
      <c r="AE1995" s="8" t="s">
        <v>39</v>
      </c>
      <c r="AF1995">
        <f>IF(IFERROR(VLOOKUP(E1995,Store_Showcase!B2:H144,{5}, FALSE), TRUE)=TRUE, IF(IFERROR(VLOOKUP(E1995,Store_SRP!B2:H110,{5}, FALSE), TRUE)=TRUE,VLOOKUP(E1995,Store_VAM!B2:H273,{5}, FALSE),VLOOKUP(E1995,Store_SRP!B2:H110,{5}, FALSE)), VLOOKUP(E1995,Store_Showcase!B2:H144,{5}, FALSE))</f>
      </c>
      <c r="AG1995">
        <f>IF(IFERROR(VLOOKUP(E1995,Store_Showcase!B2:H144,{6}, FALSE), TRUE)=TRUE, IF(IFERROR(VLOOKUP(E1995,Store_SRP!B2:H110,{6}, FALSE), TRUE)=TRUE,VLOOKUP(E1995,Store_VAM!B2:H273,{6}, FALSE),VLOOKUP(E1995,Store_SRP!B2:H110,{6}, FALSE)), VLOOKUP(E1995,Store_Showcase!B2:H144,{6}, FALSE))</f>
      </c>
      <c r="AH1995">
        <f>VLOOKUP(G1995,Sku_Consolidated!A2:R957,18,FALSE)</f>
      </c>
      <c r="AI1995">
        <f>VLOOKUP(G1995,Sku_Consolidated!A2:S957,19,FALSE)</f>
      </c>
      <c r="AJ1995">
        <f>VLOOKUP(G1995,Sku_Consolidated!A2:T957,20,FALSE)</f>
      </c>
    </row>
    <row r="1996" spans="1:36" x14ac:dyDescent="0.25">
      <c r="A1996">
        <v>2024</v>
      </c>
      <c r="B1996" t="s">
        <v>31</v>
      </c>
      <c r="C1996" t="s">
        <v>32</v>
      </c>
      <c r="D1996" t="s">
        <v>33</v>
      </c>
      <c r="E1996">
        <v>711</v>
      </c>
      <c r="F1996">
        <f>IF(IFERROR(VLOOKUP(E1996,Store_Showcase!B2:H144,{2}, FALSE), TRUE)=TRUE, IF(IFERROR(VLOOKUP(E1996,Store_SRP!B2:H110,{2}, FALSE), TRUE)=TRUE,VLOOKUP(E1996,Store_VAM!B2:H273,{2}, FALSE),VLOOKUP(E1996,Store_SRP!B2:H110,{2}, FALSE)), VLOOKUP(E1996,Store_Showcase!B2:H144,{2}, FALSE))</f>
      </c>
      <c r="G1996">
        <v>662375</v>
      </c>
      <c r="H1996" t="s">
        <v>1376</v>
      </c>
      <c r="I1996" s="8" t="s">
        <v>39</v>
      </c>
      <c r="J1996" t="s">
        <v>493</v>
      </c>
      <c r="K1996" s="8">
        <f>IF(J1996="PCK", I1996, 0)</f>
      </c>
      <c r="L1996" s="8">
        <f>IF(J1996="KLS", I1996, IF(J1996="PCK", I1996*VLOOKUP(G1996,Sku_Consolidated!A2:U957,21, FALSE),I1996*VLOOKUP(G1996,Sku_Consolidated!A2:U957,21, FALSE)))</f>
      </c>
      <c r="M1996" s="8">
        <f>IF(J1996="PCS", I1996, 0)</f>
      </c>
      <c r="N1996" s="8" t="s">
        <v>39</v>
      </c>
      <c r="O1996" s="8">
        <f>N1996 * VLOOKUP(E1996&amp;VLOOKUP(G1996,Sku_Consolidated!A2:Q957,17,FALSE),Sku_CommRate!A2:E1002, 5, FALSE)</f>
      </c>
      <c r="P1996" s="8">
        <f>N1996 - O1996</f>
      </c>
      <c r="Q1996">
        <f>VLOOKUP(G1996,Sku_Consolidated!A2:G957,7, FALSE)</f>
      </c>
      <c r="R1996">
        <f>IF(IFERROR(VLOOKUP(E1996,Store_Showcase!B2:H144,7, FALSE), TRUE)=TRUE, IF(IFERROR(VLOOKUP(E1996,Store_SRP!B2:H110,7, FALSE), TRUE)=TRUE,VLOOKUP(E1996,Store_VAM!B2:H273,7, FALSE),VLOOKUP(E1996,Store_SRP!B2:H110,7, FALSE)), VLOOKUP(E1996,Store_Showcase!B2:H144,7, FALSE))</f>
      </c>
      <c r="S1996">
        <f>IF(IFERROR(VLOOKUP(E1996,Store_Showcase!B2:I144,8, FALSE), TRUE)=TRUE, IF(IFERROR(VLOOKUP(E1996,Store_SRP!B2:I110,8, FALSE), TRUE)=TRUE,VLOOKUP(E1996,Store_VAM!B2:I273,8, FALSE),VLOOKUP(E1996,Store_SRP!B2:I110,8, FALSE)), VLOOKUP(E1996,Store_Showcase!B2:I144,8, FALSE))</f>
      </c>
      <c r="T1996">
        <f>VLOOKUP(G1996,Sku_Consolidated!A2:R957,18,FALSE)</f>
      </c>
      <c r="U1996">
        <v>4806532531601</v>
      </c>
      <c r="V1996">
        <f>IF(VLOOKUP(G1996,Sku_Consolidated!A2:S957,19,FALSE)="SHOWCASE", VLOOKUP(E1996,Store_Showcase!B2:L144,11, FALSE), IF(VLOOKUP(G1996,Sku_Consolidated!A2:S957,19,FALSE)="VAM",VLOOKUP(E1996,Store_VAM!B2:L273,11, FALSE),VLOOKUP(E1996,Store_SRP!B2:L110,11, FALSE)))</f>
      </c>
      <c r="W1996">
        <f>VLOOKUP(G1996,Sku_Consolidated!A2:W957,11,FALSE)</f>
      </c>
      <c r="X1996">
        <f>VLOOKUP(G1996,Sku_Consolidated!A2:H957,8,FALSE)</f>
      </c>
      <c r="Y1996">
        <f>VLOOKUP(G1996,Sku_Consolidated!A2:I957,9,FALSE)</f>
      </c>
      <c r="Z1996" t="s">
        <v>38</v>
      </c>
      <c r="AA1996">
        <f>VLOOKUP(G1996,Sku_Consolidated!A2:E957,5,FALSE)</f>
      </c>
      <c r="AB1996">
        <f>IF(VLOOKUP(G1996,Sku_Consolidated!A2:S957,19,FALSE)="SHOWCASE", VLOOKUP(E1996,Store_Showcase!B2:N144,13, FALSE), IF(VLOOKUP(G1996,Sku_Consolidated!A2:S957,19,FALSE)="VAM",VLOOKUP(E1996,Store_VAM!B2:N273,13, FALSE),VLOOKUP(E1996,Store_SRP!B2:N110,13, FALSE)))</f>
      </c>
      <c r="AC1996">
        <f>IF(IFERROR(AB1996,TRUE)=TRUE, "-","OK")</f>
      </c>
      <c r="AD1996" s="8" t="s">
        <v>39</v>
      </c>
      <c r="AE1996" s="8" t="s">
        <v>39</v>
      </c>
      <c r="AF1996">
        <f>IF(IFERROR(VLOOKUP(E1996,Store_Showcase!B2:H144,{5}, FALSE), TRUE)=TRUE, IF(IFERROR(VLOOKUP(E1996,Store_SRP!B2:H110,{5}, FALSE), TRUE)=TRUE,VLOOKUP(E1996,Store_VAM!B2:H273,{5}, FALSE),VLOOKUP(E1996,Store_SRP!B2:H110,{5}, FALSE)), VLOOKUP(E1996,Store_Showcase!B2:H144,{5}, FALSE))</f>
      </c>
      <c r="AG1996">
        <f>IF(IFERROR(VLOOKUP(E1996,Store_Showcase!B2:H144,{6}, FALSE), TRUE)=TRUE, IF(IFERROR(VLOOKUP(E1996,Store_SRP!B2:H110,{6}, FALSE), TRUE)=TRUE,VLOOKUP(E1996,Store_VAM!B2:H273,{6}, FALSE),VLOOKUP(E1996,Store_SRP!B2:H110,{6}, FALSE)), VLOOKUP(E1996,Store_Showcase!B2:H144,{6}, FALSE))</f>
      </c>
      <c r="AH1996">
        <f>VLOOKUP(G1996,Sku_Consolidated!A2:R957,18,FALSE)</f>
      </c>
      <c r="AI1996">
        <f>VLOOKUP(G1996,Sku_Consolidated!A2:S957,19,FALSE)</f>
      </c>
      <c r="AJ1996">
        <f>VLOOKUP(G1996,Sku_Consolidated!A2:T957,20,FALSE)</f>
      </c>
    </row>
    <row r="1997" spans="1:36" x14ac:dyDescent="0.25">
      <c r="A1997">
        <v>2024</v>
      </c>
      <c r="B1997" t="s">
        <v>31</v>
      </c>
      <c r="C1997" t="s">
        <v>32</v>
      </c>
      <c r="D1997" t="s">
        <v>33</v>
      </c>
      <c r="E1997">
        <v>465</v>
      </c>
      <c r="F1997">
        <f>IF(IFERROR(VLOOKUP(E1997,Store_Showcase!B2:H144,{2}, FALSE), TRUE)=TRUE, IF(IFERROR(VLOOKUP(E1997,Store_SRP!B2:H110,{2}, FALSE), TRUE)=TRUE,VLOOKUP(E1997,Store_VAM!B2:H273,{2}, FALSE),VLOOKUP(E1997,Store_SRP!B2:H110,{2}, FALSE)), VLOOKUP(E1997,Store_Showcase!B2:H144,{2}, FALSE))</f>
      </c>
      <c r="G1997">
        <v>655714</v>
      </c>
      <c r="H1997" t="s">
        <v>834</v>
      </c>
      <c r="I1997" s="8" t="s">
        <v>39</v>
      </c>
      <c r="J1997" t="s">
        <v>36</v>
      </c>
      <c r="K1997" s="8">
        <f>IF(J1997="PCK", I1997, 0)</f>
      </c>
      <c r="L1997" s="8">
        <f>IF(J1997="KLS", I1997, IF(J1997="PCK", I1997*VLOOKUP(G1997,Sku_Consolidated!A2:U957,21, FALSE),I1997*VLOOKUP(G1997,Sku_Consolidated!A2:U957,21, FALSE)))</f>
      </c>
      <c r="M1997" s="8">
        <f>IF(J1997="PCS", I1997, 0)</f>
      </c>
      <c r="N1997" s="8" t="s">
        <v>39</v>
      </c>
      <c r="O1997" s="8">
        <f>N1997 * VLOOKUP(E1997&amp;VLOOKUP(G1997,Sku_Consolidated!A2:Q957,17,FALSE),Sku_CommRate!A2:E1002, 5, FALSE)</f>
      </c>
      <c r="P1997" s="8">
        <f>N1997 - O1997</f>
      </c>
      <c r="Q1997">
        <f>VLOOKUP(G1997,Sku_Consolidated!A2:G957,7, FALSE)</f>
      </c>
      <c r="R1997">
        <f>IF(IFERROR(VLOOKUP(E1997,Store_Showcase!B2:H144,7, FALSE), TRUE)=TRUE, IF(IFERROR(VLOOKUP(E1997,Store_SRP!B2:H110,7, FALSE), TRUE)=TRUE,VLOOKUP(E1997,Store_VAM!B2:H273,7, FALSE),VLOOKUP(E1997,Store_SRP!B2:H110,7, FALSE)), VLOOKUP(E1997,Store_Showcase!B2:H144,7, FALSE))</f>
      </c>
      <c r="S1997">
        <f>IF(IFERROR(VLOOKUP(E1997,Store_Showcase!B2:I144,8, FALSE), TRUE)=TRUE, IF(IFERROR(VLOOKUP(E1997,Store_SRP!B2:I110,8, FALSE), TRUE)=TRUE,VLOOKUP(E1997,Store_VAM!B2:I273,8, FALSE),VLOOKUP(E1997,Store_SRP!B2:I110,8, FALSE)), VLOOKUP(E1997,Store_Showcase!B2:I144,8, FALSE))</f>
      </c>
      <c r="T1997">
        <f>VLOOKUP(G1997,Sku_Consolidated!A2:R957,18,FALSE)</f>
      </c>
      <c r="U1997">
        <v>6442</v>
      </c>
      <c r="V1997">
        <f>IF(VLOOKUP(G1997,Sku_Consolidated!A2:S957,19,FALSE)="SHOWCASE", VLOOKUP(E1997,Store_Showcase!B2:L144,11, FALSE), IF(VLOOKUP(G1997,Sku_Consolidated!A2:S957,19,FALSE)="VAM",VLOOKUP(E1997,Store_VAM!B2:L273,11, FALSE),VLOOKUP(E1997,Store_SRP!B2:L110,11, FALSE)))</f>
      </c>
      <c r="W1997">
        <f>VLOOKUP(G1997,Sku_Consolidated!A2:W957,11,FALSE)</f>
      </c>
      <c r="X1997">
        <f>VLOOKUP(G1997,Sku_Consolidated!A2:H957,8,FALSE)</f>
      </c>
      <c r="Y1997">
        <f>VLOOKUP(G1997,Sku_Consolidated!A2:I957,9,FALSE)</f>
      </c>
      <c r="Z1997" t="s">
        <v>38</v>
      </c>
      <c r="AA1997">
        <f>VLOOKUP(G1997,Sku_Consolidated!A2:E957,5,FALSE)</f>
      </c>
      <c r="AB1997">
        <f>IF(VLOOKUP(G1997,Sku_Consolidated!A2:S957,19,FALSE)="SHOWCASE", VLOOKUP(E1997,Store_Showcase!B2:N144,13, FALSE), IF(VLOOKUP(G1997,Sku_Consolidated!A2:S957,19,FALSE)="VAM",VLOOKUP(E1997,Store_VAM!B2:N273,13, FALSE),VLOOKUP(E1997,Store_SRP!B2:N110,13, FALSE)))</f>
      </c>
      <c r="AC1997">
        <f>IF(IFERROR(AB1997,TRUE)=TRUE, "-","OK")</f>
      </c>
      <c r="AD1997" s="8" t="s">
        <v>39</v>
      </c>
      <c r="AE1997" s="8" t="s">
        <v>39</v>
      </c>
      <c r="AF1997">
        <f>IF(IFERROR(VLOOKUP(E1997,Store_Showcase!B2:H144,{5}, FALSE), TRUE)=TRUE, IF(IFERROR(VLOOKUP(E1997,Store_SRP!B2:H110,{5}, FALSE), TRUE)=TRUE,VLOOKUP(E1997,Store_VAM!B2:H273,{5}, FALSE),VLOOKUP(E1997,Store_SRP!B2:H110,{5}, FALSE)), VLOOKUP(E1997,Store_Showcase!B2:H144,{5}, FALSE))</f>
      </c>
      <c r="AG1997">
        <f>IF(IFERROR(VLOOKUP(E1997,Store_Showcase!B2:H144,{6}, FALSE), TRUE)=TRUE, IF(IFERROR(VLOOKUP(E1997,Store_SRP!B2:H110,{6}, FALSE), TRUE)=TRUE,VLOOKUP(E1997,Store_VAM!B2:H273,{6}, FALSE),VLOOKUP(E1997,Store_SRP!B2:H110,{6}, FALSE)), VLOOKUP(E1997,Store_Showcase!B2:H144,{6}, FALSE))</f>
      </c>
      <c r="AH1997">
        <f>VLOOKUP(G1997,Sku_Consolidated!A2:R957,18,FALSE)</f>
      </c>
      <c r="AI1997">
        <f>VLOOKUP(G1997,Sku_Consolidated!A2:S957,19,FALSE)</f>
      </c>
      <c r="AJ1997">
        <f>VLOOKUP(G1997,Sku_Consolidated!A2:T957,20,FALSE)</f>
      </c>
    </row>
    <row r="1998" spans="1:36" x14ac:dyDescent="0.25">
      <c r="A1998">
        <v>2024</v>
      </c>
      <c r="B1998" t="s">
        <v>31</v>
      </c>
      <c r="C1998" t="s">
        <v>32</v>
      </c>
      <c r="D1998" t="s">
        <v>33</v>
      </c>
      <c r="E1998">
        <v>252</v>
      </c>
      <c r="F1998">
        <f>IF(IFERROR(VLOOKUP(E1998,Store_Showcase!B2:H144,{2}, FALSE), TRUE)=TRUE, IF(IFERROR(VLOOKUP(E1998,Store_SRP!B2:H110,{2}, FALSE), TRUE)=TRUE,VLOOKUP(E1998,Store_VAM!B2:H273,{2}, FALSE),VLOOKUP(E1998,Store_SRP!B2:H110,{2}, FALSE)), VLOOKUP(E1998,Store_Showcase!B2:H144,{2}, FALSE))</f>
      </c>
      <c r="G1998">
        <v>655311</v>
      </c>
      <c r="H1998" t="s">
        <v>119</v>
      </c>
      <c r="I1998" s="8" t="s">
        <v>39</v>
      </c>
      <c r="J1998" t="s">
        <v>36</v>
      </c>
      <c r="K1998" s="8">
        <f>IF(J1998="PCK", I1998, 0)</f>
      </c>
      <c r="L1998" s="8">
        <f>IF(J1998="KLS", I1998, IF(J1998="PCK", I1998*VLOOKUP(G1998,Sku_Consolidated!A2:U957,21, FALSE),I1998*VLOOKUP(G1998,Sku_Consolidated!A2:U957,21, FALSE)))</f>
      </c>
      <c r="M1998" s="8">
        <f>IF(J1998="PCS", I1998, 0)</f>
      </c>
      <c r="N1998" s="8" t="s">
        <v>39</v>
      </c>
      <c r="O1998" s="8">
        <f>N1998 * VLOOKUP(E1998&amp;VLOOKUP(G1998,Sku_Consolidated!A2:Q957,17,FALSE),Sku_CommRate!A2:E1002, 5, FALSE)</f>
      </c>
      <c r="P1998" s="8">
        <f>N1998 - O1998</f>
      </c>
      <c r="Q1998">
        <f>VLOOKUP(G1998,Sku_Consolidated!A2:G957,7, FALSE)</f>
      </c>
      <c r="R1998">
        <f>IF(IFERROR(VLOOKUP(E1998,Store_Showcase!B2:H144,7, FALSE), TRUE)=TRUE, IF(IFERROR(VLOOKUP(E1998,Store_SRP!B2:H110,7, FALSE), TRUE)=TRUE,VLOOKUP(E1998,Store_VAM!B2:H273,7, FALSE),VLOOKUP(E1998,Store_SRP!B2:H110,7, FALSE)), VLOOKUP(E1998,Store_Showcase!B2:H144,7, FALSE))</f>
      </c>
      <c r="S1998">
        <f>IF(IFERROR(VLOOKUP(E1998,Store_Showcase!B2:I144,8, FALSE), TRUE)=TRUE, IF(IFERROR(VLOOKUP(E1998,Store_SRP!B2:I110,8, FALSE), TRUE)=TRUE,VLOOKUP(E1998,Store_VAM!B2:I273,8, FALSE),VLOOKUP(E1998,Store_SRP!B2:I110,8, FALSE)), VLOOKUP(E1998,Store_Showcase!B2:I144,8, FALSE))</f>
      </c>
      <c r="T1998">
        <f>VLOOKUP(G1998,Sku_Consolidated!A2:R957,18,FALSE)</f>
      </c>
      <c r="U1998">
        <v>6237</v>
      </c>
      <c r="V1998">
        <f>IF(VLOOKUP(G1998,Sku_Consolidated!A2:S957,19,FALSE)="SHOWCASE", VLOOKUP(E1998,Store_Showcase!B2:L144,11, FALSE), IF(VLOOKUP(G1998,Sku_Consolidated!A2:S957,19,FALSE)="VAM",VLOOKUP(E1998,Store_VAM!B2:L273,11, FALSE),VLOOKUP(E1998,Store_SRP!B2:L110,11, FALSE)))</f>
      </c>
      <c r="W1998">
        <f>VLOOKUP(G1998,Sku_Consolidated!A2:W957,11,FALSE)</f>
      </c>
      <c r="X1998">
        <f>VLOOKUP(G1998,Sku_Consolidated!A2:H957,8,FALSE)</f>
      </c>
      <c r="Y1998">
        <f>VLOOKUP(G1998,Sku_Consolidated!A2:I957,9,FALSE)</f>
      </c>
      <c r="Z1998" t="s">
        <v>38</v>
      </c>
      <c r="AA1998">
        <f>VLOOKUP(G1998,Sku_Consolidated!A2:E957,5,FALSE)</f>
      </c>
      <c r="AB1998">
        <f>IF(VLOOKUP(G1998,Sku_Consolidated!A2:S957,19,FALSE)="SHOWCASE", VLOOKUP(E1998,Store_Showcase!B2:N144,13, FALSE), IF(VLOOKUP(G1998,Sku_Consolidated!A2:S957,19,FALSE)="VAM",VLOOKUP(E1998,Store_VAM!B2:N273,13, FALSE),VLOOKUP(E1998,Store_SRP!B2:N110,13, FALSE)))</f>
      </c>
      <c r="AC1998">
        <f>IF(IFERROR(AB1998,TRUE)=TRUE, "-","OK")</f>
      </c>
      <c r="AD1998" s="8" t="s">
        <v>39</v>
      </c>
      <c r="AE1998" s="8" t="s">
        <v>39</v>
      </c>
      <c r="AF1998">
        <f>IF(IFERROR(VLOOKUP(E1998,Store_Showcase!B2:H144,{5}, FALSE), TRUE)=TRUE, IF(IFERROR(VLOOKUP(E1998,Store_SRP!B2:H110,{5}, FALSE), TRUE)=TRUE,VLOOKUP(E1998,Store_VAM!B2:H273,{5}, FALSE),VLOOKUP(E1998,Store_SRP!B2:H110,{5}, FALSE)), VLOOKUP(E1998,Store_Showcase!B2:H144,{5}, FALSE))</f>
      </c>
      <c r="AG1998">
        <f>IF(IFERROR(VLOOKUP(E1998,Store_Showcase!B2:H144,{6}, FALSE), TRUE)=TRUE, IF(IFERROR(VLOOKUP(E1998,Store_SRP!B2:H110,{6}, FALSE), TRUE)=TRUE,VLOOKUP(E1998,Store_VAM!B2:H273,{6}, FALSE),VLOOKUP(E1998,Store_SRP!B2:H110,{6}, FALSE)), VLOOKUP(E1998,Store_Showcase!B2:H144,{6}, FALSE))</f>
      </c>
      <c r="AH1998">
        <f>VLOOKUP(G1998,Sku_Consolidated!A2:R957,18,FALSE)</f>
      </c>
      <c r="AI1998">
        <f>VLOOKUP(G1998,Sku_Consolidated!A2:S957,19,FALSE)</f>
      </c>
      <c r="AJ1998">
        <f>VLOOKUP(G1998,Sku_Consolidated!A2:T957,20,FALSE)</f>
      </c>
    </row>
    <row r="1999" spans="1:36" x14ac:dyDescent="0.25">
      <c r="A1999">
        <v>2024</v>
      </c>
      <c r="B1999" t="s">
        <v>31</v>
      </c>
      <c r="C1999" t="s">
        <v>32</v>
      </c>
      <c r="D1999" t="s">
        <v>33</v>
      </c>
      <c r="E1999">
        <v>221</v>
      </c>
      <c r="F1999">
        <f>IF(IFERROR(VLOOKUP(E1999,Store_Showcase!B2:H144,{2}, FALSE), TRUE)=TRUE, IF(IFERROR(VLOOKUP(E1999,Store_SRP!B2:H110,{2}, FALSE), TRUE)=TRUE,VLOOKUP(E1999,Store_VAM!B2:H273,{2}, FALSE),VLOOKUP(E1999,Store_SRP!B2:H110,{2}, FALSE)), VLOOKUP(E1999,Store_Showcase!B2:H144,{2}, FALSE))</f>
      </c>
      <c r="G1999">
        <v>655320</v>
      </c>
      <c r="H1999" t="s">
        <v>380</v>
      </c>
      <c r="I1999" s="8" t="s">
        <v>39</v>
      </c>
      <c r="J1999" t="s">
        <v>36</v>
      </c>
      <c r="K1999" s="8">
        <f>IF(J1999="PCK", I1999, 0)</f>
      </c>
      <c r="L1999" s="8">
        <f>IF(J1999="KLS", I1999, IF(J1999="PCK", I1999*VLOOKUP(G1999,Sku_Consolidated!A2:U957,21, FALSE),I1999*VLOOKUP(G1999,Sku_Consolidated!A2:U957,21, FALSE)))</f>
      </c>
      <c r="M1999" s="8">
        <f>IF(J1999="PCS", I1999, 0)</f>
      </c>
      <c r="N1999" s="8" t="s">
        <v>39</v>
      </c>
      <c r="O1999" s="8">
        <f>N1999 * VLOOKUP(E1999&amp;VLOOKUP(G1999,Sku_Consolidated!A2:Q957,17,FALSE),Sku_CommRate!A2:E1002, 5, FALSE)</f>
      </c>
      <c r="P1999" s="8">
        <f>N1999 - O1999</f>
      </c>
      <c r="Q1999">
        <f>VLOOKUP(G1999,Sku_Consolidated!A2:G957,7, FALSE)</f>
      </c>
      <c r="R1999">
        <f>IF(IFERROR(VLOOKUP(E1999,Store_Showcase!B2:H144,7, FALSE), TRUE)=TRUE, IF(IFERROR(VLOOKUP(E1999,Store_SRP!B2:H110,7, FALSE), TRUE)=TRUE,VLOOKUP(E1999,Store_VAM!B2:H273,7, FALSE),VLOOKUP(E1999,Store_SRP!B2:H110,7, FALSE)), VLOOKUP(E1999,Store_Showcase!B2:H144,7, FALSE))</f>
      </c>
      <c r="S1999">
        <f>IF(IFERROR(VLOOKUP(E1999,Store_Showcase!B2:I144,8, FALSE), TRUE)=TRUE, IF(IFERROR(VLOOKUP(E1999,Store_SRP!B2:I110,8, FALSE), TRUE)=TRUE,VLOOKUP(E1999,Store_VAM!B2:I273,8, FALSE),VLOOKUP(E1999,Store_SRP!B2:I110,8, FALSE)), VLOOKUP(E1999,Store_Showcase!B2:I144,8, FALSE))</f>
      </c>
      <c r="T1999">
        <f>VLOOKUP(G1999,Sku_Consolidated!A2:R957,18,FALSE)</f>
      </c>
      <c r="U1999">
        <v>6245</v>
      </c>
      <c r="V1999">
        <f>IF(VLOOKUP(G1999,Sku_Consolidated!A2:S957,19,FALSE)="SHOWCASE", VLOOKUP(E1999,Store_Showcase!B2:L144,11, FALSE), IF(VLOOKUP(G1999,Sku_Consolidated!A2:S957,19,FALSE)="VAM",VLOOKUP(E1999,Store_VAM!B2:L273,11, FALSE),VLOOKUP(E1999,Store_SRP!B2:L110,11, FALSE)))</f>
      </c>
      <c r="W1999">
        <f>VLOOKUP(G1999,Sku_Consolidated!A2:W957,11,FALSE)</f>
      </c>
      <c r="X1999">
        <f>VLOOKUP(G1999,Sku_Consolidated!A2:H957,8,FALSE)</f>
      </c>
      <c r="Y1999">
        <f>VLOOKUP(G1999,Sku_Consolidated!A2:I957,9,FALSE)</f>
      </c>
      <c r="Z1999" t="s">
        <v>38</v>
      </c>
      <c r="AA1999">
        <f>VLOOKUP(G1999,Sku_Consolidated!A2:E957,5,FALSE)</f>
      </c>
      <c r="AB1999">
        <f>IF(VLOOKUP(G1999,Sku_Consolidated!A2:S957,19,FALSE)="SHOWCASE", VLOOKUP(E1999,Store_Showcase!B2:N144,13, FALSE), IF(VLOOKUP(G1999,Sku_Consolidated!A2:S957,19,FALSE)="VAM",VLOOKUP(E1999,Store_VAM!B2:N273,13, FALSE),VLOOKUP(E1999,Store_SRP!B2:N110,13, FALSE)))</f>
      </c>
      <c r="AC1999">
        <f>IF(IFERROR(AB1999,TRUE)=TRUE, "-","OK")</f>
      </c>
      <c r="AD1999" s="8" t="s">
        <v>39</v>
      </c>
      <c r="AE1999" s="8" t="s">
        <v>39</v>
      </c>
      <c r="AF1999">
        <f>IF(IFERROR(VLOOKUP(E1999,Store_Showcase!B2:H144,{5}, FALSE), TRUE)=TRUE, IF(IFERROR(VLOOKUP(E1999,Store_SRP!B2:H110,{5}, FALSE), TRUE)=TRUE,VLOOKUP(E1999,Store_VAM!B2:H273,{5}, FALSE),VLOOKUP(E1999,Store_SRP!B2:H110,{5}, FALSE)), VLOOKUP(E1999,Store_Showcase!B2:H144,{5}, FALSE))</f>
      </c>
      <c r="AG1999">
        <f>IF(IFERROR(VLOOKUP(E1999,Store_Showcase!B2:H144,{6}, FALSE), TRUE)=TRUE, IF(IFERROR(VLOOKUP(E1999,Store_SRP!B2:H110,{6}, FALSE), TRUE)=TRUE,VLOOKUP(E1999,Store_VAM!B2:H273,{6}, FALSE),VLOOKUP(E1999,Store_SRP!B2:H110,{6}, FALSE)), VLOOKUP(E1999,Store_Showcase!B2:H144,{6}, FALSE))</f>
      </c>
      <c r="AH1999">
        <f>VLOOKUP(G1999,Sku_Consolidated!A2:R957,18,FALSE)</f>
      </c>
      <c r="AI1999">
        <f>VLOOKUP(G1999,Sku_Consolidated!A2:S957,19,FALSE)</f>
      </c>
      <c r="AJ1999">
        <f>VLOOKUP(G1999,Sku_Consolidated!A2:T957,20,FALSE)</f>
      </c>
    </row>
    <row r="2000" spans="1:36" x14ac:dyDescent="0.25">
      <c r="A2000">
        <v>2024</v>
      </c>
      <c r="B2000" t="s">
        <v>31</v>
      </c>
      <c r="C2000" t="s">
        <v>32</v>
      </c>
      <c r="D2000" t="s">
        <v>33</v>
      </c>
      <c r="E2000">
        <v>609</v>
      </c>
      <c r="F2000">
        <f>IF(IFERROR(VLOOKUP(E2000,Store_Showcase!B2:H144,{2}, FALSE), TRUE)=TRUE, IF(IFERROR(VLOOKUP(E2000,Store_SRP!B2:H110,{2}, FALSE), TRUE)=TRUE,VLOOKUP(E2000,Store_VAM!B2:H273,{2}, FALSE),VLOOKUP(E2000,Store_SRP!B2:H110,{2}, FALSE)), VLOOKUP(E2000,Store_Showcase!B2:H144,{2}, FALSE))</f>
      </c>
      <c r="G2000">
        <v>671788</v>
      </c>
      <c r="H2000" t="s">
        <v>2514</v>
      </c>
      <c r="I2000" s="8" t="s">
        <v>39</v>
      </c>
      <c r="J2000" t="s">
        <v>493</v>
      </c>
      <c r="K2000" s="8">
        <f>IF(J2000="PCK", I2000, 0)</f>
      </c>
      <c r="L2000" s="8">
        <f>IF(J2000="KLS", I2000, IF(J2000="PCK", I2000*VLOOKUP(G2000,Sku_Consolidated!A2:U957,21, FALSE),I2000*VLOOKUP(G2000,Sku_Consolidated!A2:U957,21, FALSE)))</f>
      </c>
      <c r="M2000" s="8">
        <f>IF(J2000="PCS", I2000, 0)</f>
      </c>
      <c r="N2000" s="8" t="s">
        <v>39</v>
      </c>
      <c r="O2000" s="8">
        <f>N2000 * VLOOKUP(E2000&amp;VLOOKUP(G2000,Sku_Consolidated!A2:Q957,17,FALSE),Sku_CommRate!A2:E1002, 5, FALSE)</f>
      </c>
      <c r="P2000" s="8">
        <f>N2000 - O2000</f>
      </c>
      <c r="Q2000">
        <f>VLOOKUP(G2000,Sku_Consolidated!A2:G957,7, FALSE)</f>
      </c>
      <c r="R2000">
        <f>IF(IFERROR(VLOOKUP(E2000,Store_Showcase!B2:H144,7, FALSE), TRUE)=TRUE, IF(IFERROR(VLOOKUP(E2000,Store_SRP!B2:H110,7, FALSE), TRUE)=TRUE,VLOOKUP(E2000,Store_VAM!B2:H273,7, FALSE),VLOOKUP(E2000,Store_SRP!B2:H110,7, FALSE)), VLOOKUP(E2000,Store_Showcase!B2:H144,7, FALSE))</f>
      </c>
      <c r="S2000">
        <f>IF(IFERROR(VLOOKUP(E2000,Store_Showcase!B2:I144,8, FALSE), TRUE)=TRUE, IF(IFERROR(VLOOKUP(E2000,Store_SRP!B2:I110,8, FALSE), TRUE)=TRUE,VLOOKUP(E2000,Store_VAM!B2:I273,8, FALSE),VLOOKUP(E2000,Store_SRP!B2:I110,8, FALSE)), VLOOKUP(E2000,Store_Showcase!B2:I144,8, FALSE))</f>
      </c>
      <c r="T2000">
        <f>VLOOKUP(G2000,Sku_Consolidated!A2:R957,18,FALSE)</f>
      </c>
      <c r="U2000">
        <v>2100006717884</v>
      </c>
      <c r="V2000">
        <f>IF(VLOOKUP(G2000,Sku_Consolidated!A2:S957,19,FALSE)="SHOWCASE", VLOOKUP(E2000,Store_Showcase!B2:L144,11, FALSE), IF(VLOOKUP(G2000,Sku_Consolidated!A2:S957,19,FALSE)="VAM",VLOOKUP(E2000,Store_VAM!B2:L273,11, FALSE),VLOOKUP(E2000,Store_SRP!B2:L110,11, FALSE)))</f>
      </c>
      <c r="W2000">
        <f>VLOOKUP(G2000,Sku_Consolidated!A2:W957,11,FALSE)</f>
      </c>
      <c r="X2000">
        <f>VLOOKUP(G2000,Sku_Consolidated!A2:H957,8,FALSE)</f>
      </c>
      <c r="Y2000">
        <f>VLOOKUP(G2000,Sku_Consolidated!A2:I957,9,FALSE)</f>
      </c>
      <c r="Z2000" t="s">
        <v>38</v>
      </c>
      <c r="AA2000">
        <f>VLOOKUP(G2000,Sku_Consolidated!A2:E957,5,FALSE)</f>
      </c>
      <c r="AB2000">
        <f>IF(VLOOKUP(G2000,Sku_Consolidated!A2:S957,19,FALSE)="SHOWCASE", VLOOKUP(E2000,Store_Showcase!B2:N144,13, FALSE), IF(VLOOKUP(G2000,Sku_Consolidated!A2:S957,19,FALSE)="VAM",VLOOKUP(E2000,Store_VAM!B2:N273,13, FALSE),VLOOKUP(E2000,Store_SRP!B2:N110,13, FALSE)))</f>
      </c>
      <c r="AC2000">
        <f>IF(IFERROR(AB2000,TRUE)=TRUE, "-","OK")</f>
      </c>
      <c r="AD2000" s="8" t="s">
        <v>39</v>
      </c>
      <c r="AE2000" s="8" t="s">
        <v>39</v>
      </c>
      <c r="AF2000">
        <f>IF(IFERROR(VLOOKUP(E2000,Store_Showcase!B2:H144,{5}, FALSE), TRUE)=TRUE, IF(IFERROR(VLOOKUP(E2000,Store_SRP!B2:H110,{5}, FALSE), TRUE)=TRUE,VLOOKUP(E2000,Store_VAM!B2:H273,{5}, FALSE),VLOOKUP(E2000,Store_SRP!B2:H110,{5}, FALSE)), VLOOKUP(E2000,Store_Showcase!B2:H144,{5}, FALSE))</f>
      </c>
      <c r="AG2000">
        <f>IF(IFERROR(VLOOKUP(E2000,Store_Showcase!B2:H144,{6}, FALSE), TRUE)=TRUE, IF(IFERROR(VLOOKUP(E2000,Store_SRP!B2:H110,{6}, FALSE), TRUE)=TRUE,VLOOKUP(E2000,Store_VAM!B2:H273,{6}, FALSE),VLOOKUP(E2000,Store_SRP!B2:H110,{6}, FALSE)), VLOOKUP(E2000,Store_Showcase!B2:H144,{6}, FALSE))</f>
      </c>
      <c r="AH2000">
        <f>VLOOKUP(G2000,Sku_Consolidated!A2:R957,18,FALSE)</f>
      </c>
      <c r="AI2000">
        <f>VLOOKUP(G2000,Sku_Consolidated!A2:S957,19,FALSE)</f>
      </c>
      <c r="AJ2000">
        <f>VLOOKUP(G2000,Sku_Consolidated!A2:T957,20,FALSE)</f>
      </c>
    </row>
    <row r="2001" spans="1:36" x14ac:dyDescent="0.25">
      <c r="A2001">
        <v>2024</v>
      </c>
      <c r="B2001" t="s">
        <v>31</v>
      </c>
      <c r="C2001" t="s">
        <v>32</v>
      </c>
      <c r="D2001" t="s">
        <v>33</v>
      </c>
      <c r="E2001">
        <v>815</v>
      </c>
      <c r="F2001">
        <f>IF(IFERROR(VLOOKUP(E2001,Store_Showcase!B2:H144,{2}, FALSE), TRUE)=TRUE, IF(IFERROR(VLOOKUP(E2001,Store_SRP!B2:H110,{2}, FALSE), TRUE)=TRUE,VLOOKUP(E2001,Store_VAM!B2:H273,{2}, FALSE),VLOOKUP(E2001,Store_SRP!B2:H110,{2}, FALSE)), VLOOKUP(E2001,Store_Showcase!B2:H144,{2}, FALSE))</f>
      </c>
      <c r="G2001">
        <v>657358</v>
      </c>
      <c r="H2001" t="s">
        <v>3328</v>
      </c>
      <c r="I2001" s="8" t="s">
        <v>39</v>
      </c>
      <c r="J2001" t="s">
        <v>12</v>
      </c>
      <c r="K2001" s="8">
        <f>IF(J2001="PCK", I2001, 0)</f>
      </c>
      <c r="L2001" s="8">
        <f>IF(J2001="KLS", I2001, IF(J2001="PCK", I2001*VLOOKUP(G2001,Sku_Consolidated!A2:U957,21, FALSE),I2001*VLOOKUP(G2001,Sku_Consolidated!A2:U957,21, FALSE)))</f>
      </c>
      <c r="M2001" s="8">
        <f>IF(J2001="PCS", I2001, 0)</f>
      </c>
      <c r="N2001" s="8" t="s">
        <v>39</v>
      </c>
      <c r="O2001" s="8">
        <f>N2001 * VLOOKUP(E2001&amp;VLOOKUP(G2001,Sku_Consolidated!A2:Q957,17,FALSE),Sku_CommRate!A2:E1002, 5, FALSE)</f>
      </c>
      <c r="P2001" s="8">
        <f>N2001 - O2001</f>
      </c>
      <c r="Q2001">
        <f>VLOOKUP(G2001,Sku_Consolidated!A2:G957,7, FALSE)</f>
      </c>
      <c r="R2001">
        <f>IF(IFERROR(VLOOKUP(E2001,Store_Showcase!B2:H144,7, FALSE), TRUE)=TRUE, IF(IFERROR(VLOOKUP(E2001,Store_SRP!B2:H110,7, FALSE), TRUE)=TRUE,VLOOKUP(E2001,Store_VAM!B2:H273,7, FALSE),VLOOKUP(E2001,Store_SRP!B2:H110,7, FALSE)), VLOOKUP(E2001,Store_Showcase!B2:H144,7, FALSE))</f>
      </c>
      <c r="S2001">
        <f>IF(IFERROR(VLOOKUP(E2001,Store_Showcase!B2:I144,8, FALSE), TRUE)=TRUE, IF(IFERROR(VLOOKUP(E2001,Store_SRP!B2:I110,8, FALSE), TRUE)=TRUE,VLOOKUP(E2001,Store_VAM!B2:I273,8, FALSE),VLOOKUP(E2001,Store_SRP!B2:I110,8, FALSE)), VLOOKUP(E2001,Store_Showcase!B2:I144,8, FALSE))</f>
      </c>
      <c r="T2001">
        <f>VLOOKUP(G2001,Sku_Consolidated!A2:R957,18,FALSE)</f>
      </c>
      <c r="U2001">
        <v>4806532531595</v>
      </c>
      <c r="V2001">
        <f>IF(VLOOKUP(G2001,Sku_Consolidated!A2:S957,19,FALSE)="SHOWCASE", VLOOKUP(E2001,Store_Showcase!B2:L144,11, FALSE), IF(VLOOKUP(G2001,Sku_Consolidated!A2:S957,19,FALSE)="VAM",VLOOKUP(E2001,Store_VAM!B2:L273,11, FALSE),VLOOKUP(E2001,Store_SRP!B2:L110,11, FALSE)))</f>
      </c>
      <c r="W2001">
        <f>VLOOKUP(G2001,Sku_Consolidated!A2:W957,11,FALSE)</f>
      </c>
      <c r="X2001">
        <f>VLOOKUP(G2001,Sku_Consolidated!A2:H957,8,FALSE)</f>
      </c>
      <c r="Y2001">
        <f>VLOOKUP(G2001,Sku_Consolidated!A2:I957,9,FALSE)</f>
      </c>
      <c r="Z2001" t="s">
        <v>38</v>
      </c>
      <c r="AA2001">
        <f>VLOOKUP(G2001,Sku_Consolidated!A2:E957,5,FALSE)</f>
      </c>
      <c r="AB2001">
        <f>IF(VLOOKUP(G2001,Sku_Consolidated!A2:S957,19,FALSE)="SHOWCASE", VLOOKUP(E2001,Store_Showcase!B2:N144,13, FALSE), IF(VLOOKUP(G2001,Sku_Consolidated!A2:S957,19,FALSE)="VAM",VLOOKUP(E2001,Store_VAM!B2:N273,13, FALSE),VLOOKUP(E2001,Store_SRP!B2:N110,13, FALSE)))</f>
      </c>
      <c r="AC2001">
        <f>IF(IFERROR(AB2001,TRUE)=TRUE, "-","OK")</f>
      </c>
      <c r="AD2001" s="8" t="s">
        <v>39</v>
      </c>
      <c r="AE2001" s="8" t="s">
        <v>39</v>
      </c>
      <c r="AF2001">
        <f>IF(IFERROR(VLOOKUP(E2001,Store_Showcase!B2:H144,{5}, FALSE), TRUE)=TRUE, IF(IFERROR(VLOOKUP(E2001,Store_SRP!B2:H110,{5}, FALSE), TRUE)=TRUE,VLOOKUP(E2001,Store_VAM!B2:H273,{5}, FALSE),VLOOKUP(E2001,Store_SRP!B2:H110,{5}, FALSE)), VLOOKUP(E2001,Store_Showcase!B2:H144,{5}, FALSE))</f>
      </c>
      <c r="AG2001">
        <f>IF(IFERROR(VLOOKUP(E2001,Store_Showcase!B2:H144,{6}, FALSE), TRUE)=TRUE, IF(IFERROR(VLOOKUP(E2001,Store_SRP!B2:H110,{6}, FALSE), TRUE)=TRUE,VLOOKUP(E2001,Store_VAM!B2:H273,{6}, FALSE),VLOOKUP(E2001,Store_SRP!B2:H110,{6}, FALSE)), VLOOKUP(E2001,Store_Showcase!B2:H144,{6}, FALSE))</f>
      </c>
      <c r="AH2001">
        <f>VLOOKUP(G2001,Sku_Consolidated!A2:R957,18,FALSE)</f>
      </c>
      <c r="AI2001">
        <f>VLOOKUP(G2001,Sku_Consolidated!A2:S957,19,FALSE)</f>
      </c>
      <c r="AJ2001">
        <f>VLOOKUP(G2001,Sku_Consolidated!A2:T957,20,FALSE)</f>
      </c>
    </row>
    <row r="2002" spans="1:36" x14ac:dyDescent="0.25">
      <c r="A2002">
        <v>2024</v>
      </c>
      <c r="B2002" t="s">
        <v>31</v>
      </c>
      <c r="C2002" t="s">
        <v>32</v>
      </c>
      <c r="D2002" t="s">
        <v>33</v>
      </c>
      <c r="E2002">
        <v>139</v>
      </c>
      <c r="F2002">
        <f>IF(IFERROR(VLOOKUP(E2002,Store_Showcase!B2:H144,{2}, FALSE), TRUE)=TRUE, IF(IFERROR(VLOOKUP(E2002,Store_SRP!B2:H110,{2}, FALSE), TRUE)=TRUE,VLOOKUP(E2002,Store_VAM!B2:H273,{2}, FALSE),VLOOKUP(E2002,Store_SRP!B2:H110,{2}, FALSE)), VLOOKUP(E2002,Store_Showcase!B2:H144,{2}, FALSE))</f>
      </c>
      <c r="G2002">
        <v>671786</v>
      </c>
      <c r="H2002" t="s">
        <v>1306</v>
      </c>
      <c r="I2002" s="8" t="s">
        <v>39</v>
      </c>
      <c r="J2002" t="s">
        <v>493</v>
      </c>
      <c r="K2002" s="8">
        <f>IF(J2002="PCK", I2002, 0)</f>
      </c>
      <c r="L2002" s="8">
        <f>IF(J2002="KLS", I2002, IF(J2002="PCK", I2002*VLOOKUP(G2002,Sku_Consolidated!A2:U957,21, FALSE),I2002*VLOOKUP(G2002,Sku_Consolidated!A2:U957,21, FALSE)))</f>
      </c>
      <c r="M2002" s="8">
        <f>IF(J2002="PCS", I2002, 0)</f>
      </c>
      <c r="N2002" s="8" t="s">
        <v>39</v>
      </c>
      <c r="O2002" s="8">
        <f>N2002 * VLOOKUP(E2002&amp;VLOOKUP(G2002,Sku_Consolidated!A2:Q957,17,FALSE),Sku_CommRate!A2:E1002, 5, FALSE)</f>
      </c>
      <c r="P2002" s="8">
        <f>N2002 - O2002</f>
      </c>
      <c r="Q2002">
        <f>VLOOKUP(G2002,Sku_Consolidated!A2:G957,7, FALSE)</f>
      </c>
      <c r="R2002">
        <f>IF(IFERROR(VLOOKUP(E2002,Store_Showcase!B2:H144,7, FALSE), TRUE)=TRUE, IF(IFERROR(VLOOKUP(E2002,Store_SRP!B2:H110,7, FALSE), TRUE)=TRUE,VLOOKUP(E2002,Store_VAM!B2:H273,7, FALSE),VLOOKUP(E2002,Store_SRP!B2:H110,7, FALSE)), VLOOKUP(E2002,Store_Showcase!B2:H144,7, FALSE))</f>
      </c>
      <c r="S2002">
        <f>IF(IFERROR(VLOOKUP(E2002,Store_Showcase!B2:I144,8, FALSE), TRUE)=TRUE, IF(IFERROR(VLOOKUP(E2002,Store_SRP!B2:I110,8, FALSE), TRUE)=TRUE,VLOOKUP(E2002,Store_VAM!B2:I273,8, FALSE),VLOOKUP(E2002,Store_SRP!B2:I110,8, FALSE)), VLOOKUP(E2002,Store_Showcase!B2:I144,8, FALSE))</f>
      </c>
      <c r="T2002">
        <f>VLOOKUP(G2002,Sku_Consolidated!A2:R957,18,FALSE)</f>
      </c>
      <c r="U2002">
        <v>2100006717860</v>
      </c>
      <c r="V2002">
        <f>IF(VLOOKUP(G2002,Sku_Consolidated!A2:S957,19,FALSE)="SHOWCASE", VLOOKUP(E2002,Store_Showcase!B2:L144,11, FALSE), IF(VLOOKUP(G2002,Sku_Consolidated!A2:S957,19,FALSE)="VAM",VLOOKUP(E2002,Store_VAM!B2:L273,11, FALSE),VLOOKUP(E2002,Store_SRP!B2:L110,11, FALSE)))</f>
      </c>
      <c r="W2002">
        <f>VLOOKUP(G2002,Sku_Consolidated!A2:W957,11,FALSE)</f>
      </c>
      <c r="X2002">
        <f>VLOOKUP(G2002,Sku_Consolidated!A2:H957,8,FALSE)</f>
      </c>
      <c r="Y2002">
        <f>VLOOKUP(G2002,Sku_Consolidated!A2:I957,9,FALSE)</f>
      </c>
      <c r="Z2002" t="s">
        <v>38</v>
      </c>
      <c r="AA2002">
        <f>VLOOKUP(G2002,Sku_Consolidated!A2:E957,5,FALSE)</f>
      </c>
      <c r="AB2002">
        <f>IF(VLOOKUP(G2002,Sku_Consolidated!A2:S957,19,FALSE)="SHOWCASE", VLOOKUP(E2002,Store_Showcase!B2:N144,13, FALSE), IF(VLOOKUP(G2002,Sku_Consolidated!A2:S957,19,FALSE)="VAM",VLOOKUP(E2002,Store_VAM!B2:N273,13, FALSE),VLOOKUP(E2002,Store_SRP!B2:N110,13, FALSE)))</f>
      </c>
      <c r="AC2002">
        <f>IF(IFERROR(AB2002,TRUE)=TRUE, "-","OK")</f>
      </c>
      <c r="AD2002" s="8" t="s">
        <v>39</v>
      </c>
      <c r="AE2002" s="8" t="s">
        <v>39</v>
      </c>
      <c r="AF2002">
        <f>IF(IFERROR(VLOOKUP(E2002,Store_Showcase!B2:H144,{5}, FALSE), TRUE)=TRUE, IF(IFERROR(VLOOKUP(E2002,Store_SRP!B2:H110,{5}, FALSE), TRUE)=TRUE,VLOOKUP(E2002,Store_VAM!B2:H273,{5}, FALSE),VLOOKUP(E2002,Store_SRP!B2:H110,{5}, FALSE)), VLOOKUP(E2002,Store_Showcase!B2:H144,{5}, FALSE))</f>
      </c>
      <c r="AG2002">
        <f>IF(IFERROR(VLOOKUP(E2002,Store_Showcase!B2:H144,{6}, FALSE), TRUE)=TRUE, IF(IFERROR(VLOOKUP(E2002,Store_SRP!B2:H110,{6}, FALSE), TRUE)=TRUE,VLOOKUP(E2002,Store_VAM!B2:H273,{6}, FALSE),VLOOKUP(E2002,Store_SRP!B2:H110,{6}, FALSE)), VLOOKUP(E2002,Store_Showcase!B2:H144,{6}, FALSE))</f>
      </c>
      <c r="AH2002">
        <f>VLOOKUP(G2002,Sku_Consolidated!A2:R957,18,FALSE)</f>
      </c>
      <c r="AI2002">
        <f>VLOOKUP(G2002,Sku_Consolidated!A2:S957,19,FALSE)</f>
      </c>
      <c r="AJ2002">
        <f>VLOOKUP(G2002,Sku_Consolidated!A2:T957,20,FALSE)</f>
      </c>
    </row>
    <row r="2003" spans="1:36" x14ac:dyDescent="0.25">
      <c r="A2003">
        <v>2024</v>
      </c>
      <c r="B2003" t="s">
        <v>31</v>
      </c>
      <c r="C2003" t="s">
        <v>32</v>
      </c>
      <c r="D2003" t="s">
        <v>33</v>
      </c>
      <c r="E2003">
        <v>736</v>
      </c>
      <c r="F2003">
        <f>IF(IFERROR(VLOOKUP(E2003,Store_Showcase!B2:H144,{2}, FALSE), TRUE)=TRUE, IF(IFERROR(VLOOKUP(E2003,Store_SRP!B2:H110,{2}, FALSE), TRUE)=TRUE,VLOOKUP(E2003,Store_VAM!B2:H273,{2}, FALSE),VLOOKUP(E2003,Store_SRP!B2:H110,{2}, FALSE)), VLOOKUP(E2003,Store_Showcase!B2:H144,{2}, FALSE))</f>
      </c>
      <c r="G2003">
        <v>655320</v>
      </c>
      <c r="H2003" t="s">
        <v>380</v>
      </c>
      <c r="I2003" s="8" t="s">
        <v>39</v>
      </c>
      <c r="J2003" t="s">
        <v>36</v>
      </c>
      <c r="K2003" s="8">
        <f>IF(J2003="PCK", I2003, 0)</f>
      </c>
      <c r="L2003" s="8">
        <f>IF(J2003="KLS", I2003, IF(J2003="PCK", I2003*VLOOKUP(G2003,Sku_Consolidated!A2:U957,21, FALSE),I2003*VLOOKUP(G2003,Sku_Consolidated!A2:U957,21, FALSE)))</f>
      </c>
      <c r="M2003" s="8">
        <f>IF(J2003="PCS", I2003, 0)</f>
      </c>
      <c r="N2003" s="8" t="s">
        <v>39</v>
      </c>
      <c r="O2003" s="8">
        <f>N2003 * VLOOKUP(E2003&amp;VLOOKUP(G2003,Sku_Consolidated!A2:Q957,17,FALSE),Sku_CommRate!A2:E1002, 5, FALSE)</f>
      </c>
      <c r="P2003" s="8">
        <f>N2003 - O2003</f>
      </c>
      <c r="Q2003">
        <f>VLOOKUP(G2003,Sku_Consolidated!A2:G957,7, FALSE)</f>
      </c>
      <c r="R2003">
        <f>IF(IFERROR(VLOOKUP(E2003,Store_Showcase!B2:H144,7, FALSE), TRUE)=TRUE, IF(IFERROR(VLOOKUP(E2003,Store_SRP!B2:H110,7, FALSE), TRUE)=TRUE,VLOOKUP(E2003,Store_VAM!B2:H273,7, FALSE),VLOOKUP(E2003,Store_SRP!B2:H110,7, FALSE)), VLOOKUP(E2003,Store_Showcase!B2:H144,7, FALSE))</f>
      </c>
      <c r="S2003">
        <f>IF(IFERROR(VLOOKUP(E2003,Store_Showcase!B2:I144,8, FALSE), TRUE)=TRUE, IF(IFERROR(VLOOKUP(E2003,Store_SRP!B2:I110,8, FALSE), TRUE)=TRUE,VLOOKUP(E2003,Store_VAM!B2:I273,8, FALSE),VLOOKUP(E2003,Store_SRP!B2:I110,8, FALSE)), VLOOKUP(E2003,Store_Showcase!B2:I144,8, FALSE))</f>
      </c>
      <c r="T2003">
        <f>VLOOKUP(G2003,Sku_Consolidated!A2:R957,18,FALSE)</f>
      </c>
      <c r="U2003">
        <v>6245</v>
      </c>
      <c r="V2003">
        <f>IF(VLOOKUP(G2003,Sku_Consolidated!A2:S957,19,FALSE)="SHOWCASE", VLOOKUP(E2003,Store_Showcase!B2:L144,11, FALSE), IF(VLOOKUP(G2003,Sku_Consolidated!A2:S957,19,FALSE)="VAM",VLOOKUP(E2003,Store_VAM!B2:L273,11, FALSE),VLOOKUP(E2003,Store_SRP!B2:L110,11, FALSE)))</f>
      </c>
      <c r="W2003">
        <f>VLOOKUP(G2003,Sku_Consolidated!A2:W957,11,FALSE)</f>
      </c>
      <c r="X2003">
        <f>VLOOKUP(G2003,Sku_Consolidated!A2:H957,8,FALSE)</f>
      </c>
      <c r="Y2003">
        <f>VLOOKUP(G2003,Sku_Consolidated!A2:I957,9,FALSE)</f>
      </c>
      <c r="Z2003" t="s">
        <v>38</v>
      </c>
      <c r="AA2003">
        <f>VLOOKUP(G2003,Sku_Consolidated!A2:E957,5,FALSE)</f>
      </c>
      <c r="AB2003">
        <f>IF(VLOOKUP(G2003,Sku_Consolidated!A2:S957,19,FALSE)="SHOWCASE", VLOOKUP(E2003,Store_Showcase!B2:N144,13, FALSE), IF(VLOOKUP(G2003,Sku_Consolidated!A2:S957,19,FALSE)="VAM",VLOOKUP(E2003,Store_VAM!B2:N273,13, FALSE),VLOOKUP(E2003,Store_SRP!B2:N110,13, FALSE)))</f>
      </c>
      <c r="AC2003">
        <f>IF(IFERROR(AB2003,TRUE)=TRUE, "-","OK")</f>
      </c>
      <c r="AD2003" s="8" t="s">
        <v>39</v>
      </c>
      <c r="AE2003" s="8" t="s">
        <v>39</v>
      </c>
      <c r="AF2003">
        <f>IF(IFERROR(VLOOKUP(E2003,Store_Showcase!B2:H144,{5}, FALSE), TRUE)=TRUE, IF(IFERROR(VLOOKUP(E2003,Store_SRP!B2:H110,{5}, FALSE), TRUE)=TRUE,VLOOKUP(E2003,Store_VAM!B2:H273,{5}, FALSE),VLOOKUP(E2003,Store_SRP!B2:H110,{5}, FALSE)), VLOOKUP(E2003,Store_Showcase!B2:H144,{5}, FALSE))</f>
      </c>
      <c r="AG2003">
        <f>IF(IFERROR(VLOOKUP(E2003,Store_Showcase!B2:H144,{6}, FALSE), TRUE)=TRUE, IF(IFERROR(VLOOKUP(E2003,Store_SRP!B2:H110,{6}, FALSE), TRUE)=TRUE,VLOOKUP(E2003,Store_VAM!B2:H273,{6}, FALSE),VLOOKUP(E2003,Store_SRP!B2:H110,{6}, FALSE)), VLOOKUP(E2003,Store_Showcase!B2:H144,{6}, FALSE))</f>
      </c>
      <c r="AH2003">
        <f>VLOOKUP(G2003,Sku_Consolidated!A2:R957,18,FALSE)</f>
      </c>
      <c r="AI2003">
        <f>VLOOKUP(G2003,Sku_Consolidated!A2:S957,19,FALSE)</f>
      </c>
      <c r="AJ2003">
        <f>VLOOKUP(G2003,Sku_Consolidated!A2:T957,20,FALSE)</f>
      </c>
    </row>
    <row r="2004" spans="1:36" x14ac:dyDescent="0.25">
      <c r="A2004">
        <v>2024</v>
      </c>
      <c r="B2004" t="s">
        <v>31</v>
      </c>
      <c r="C2004" t="s">
        <v>32</v>
      </c>
      <c r="D2004" t="s">
        <v>33</v>
      </c>
      <c r="E2004">
        <v>237</v>
      </c>
      <c r="F2004">
        <f>IF(IFERROR(VLOOKUP(E2004,Store_Showcase!B2:H144,{2}, FALSE), TRUE)=TRUE, IF(IFERROR(VLOOKUP(E2004,Store_SRP!B2:H110,{2}, FALSE), TRUE)=TRUE,VLOOKUP(E2004,Store_VAM!B2:H273,{2}, FALSE),VLOOKUP(E2004,Store_SRP!B2:H110,{2}, FALSE)), VLOOKUP(E2004,Store_Showcase!B2:H144,{2}, FALSE))</f>
      </c>
      <c r="G2004">
        <v>657358</v>
      </c>
      <c r="H2004" t="s">
        <v>3328</v>
      </c>
      <c r="I2004" s="8" t="s">
        <v>39</v>
      </c>
      <c r="J2004" t="s">
        <v>12</v>
      </c>
      <c r="K2004" s="8">
        <f>IF(J2004="PCK", I2004, 0)</f>
      </c>
      <c r="L2004" s="8">
        <f>IF(J2004="KLS", I2004, IF(J2004="PCK", I2004*VLOOKUP(G2004,Sku_Consolidated!A2:U957,21, FALSE),I2004*VLOOKUP(G2004,Sku_Consolidated!A2:U957,21, FALSE)))</f>
      </c>
      <c r="M2004" s="8">
        <f>IF(J2004="PCS", I2004, 0)</f>
      </c>
      <c r="N2004" s="8" t="s">
        <v>39</v>
      </c>
      <c r="O2004" s="8">
        <f>N2004 * VLOOKUP(E2004&amp;VLOOKUP(G2004,Sku_Consolidated!A2:Q957,17,FALSE),Sku_CommRate!A2:E1002, 5, FALSE)</f>
      </c>
      <c r="P2004" s="8">
        <f>N2004 - O2004</f>
      </c>
      <c r="Q2004">
        <f>VLOOKUP(G2004,Sku_Consolidated!A2:G957,7, FALSE)</f>
      </c>
      <c r="R2004">
        <f>IF(IFERROR(VLOOKUP(E2004,Store_Showcase!B2:H144,7, FALSE), TRUE)=TRUE, IF(IFERROR(VLOOKUP(E2004,Store_SRP!B2:H110,7, FALSE), TRUE)=TRUE,VLOOKUP(E2004,Store_VAM!B2:H273,7, FALSE),VLOOKUP(E2004,Store_SRP!B2:H110,7, FALSE)), VLOOKUP(E2004,Store_Showcase!B2:H144,7, FALSE))</f>
      </c>
      <c r="S2004">
        <f>IF(IFERROR(VLOOKUP(E2004,Store_Showcase!B2:I144,8, FALSE), TRUE)=TRUE, IF(IFERROR(VLOOKUP(E2004,Store_SRP!B2:I110,8, FALSE), TRUE)=TRUE,VLOOKUP(E2004,Store_VAM!B2:I273,8, FALSE),VLOOKUP(E2004,Store_SRP!B2:I110,8, FALSE)), VLOOKUP(E2004,Store_Showcase!B2:I144,8, FALSE))</f>
      </c>
      <c r="T2004">
        <f>VLOOKUP(G2004,Sku_Consolidated!A2:R957,18,FALSE)</f>
      </c>
      <c r="U2004">
        <v>4806532531595</v>
      </c>
      <c r="V2004">
        <f>IF(VLOOKUP(G2004,Sku_Consolidated!A2:S957,19,FALSE)="SHOWCASE", VLOOKUP(E2004,Store_Showcase!B2:L144,11, FALSE), IF(VLOOKUP(G2004,Sku_Consolidated!A2:S957,19,FALSE)="VAM",VLOOKUP(E2004,Store_VAM!B2:L273,11, FALSE),VLOOKUP(E2004,Store_SRP!B2:L110,11, FALSE)))</f>
      </c>
      <c r="W2004">
        <f>VLOOKUP(G2004,Sku_Consolidated!A2:W957,11,FALSE)</f>
      </c>
      <c r="X2004">
        <f>VLOOKUP(G2004,Sku_Consolidated!A2:H957,8,FALSE)</f>
      </c>
      <c r="Y2004">
        <f>VLOOKUP(G2004,Sku_Consolidated!A2:I957,9,FALSE)</f>
      </c>
      <c r="Z2004" t="s">
        <v>38</v>
      </c>
      <c r="AA2004">
        <f>VLOOKUP(G2004,Sku_Consolidated!A2:E957,5,FALSE)</f>
      </c>
      <c r="AB2004">
        <f>IF(VLOOKUP(G2004,Sku_Consolidated!A2:S957,19,FALSE)="SHOWCASE", VLOOKUP(E2004,Store_Showcase!B2:N144,13, FALSE), IF(VLOOKUP(G2004,Sku_Consolidated!A2:S957,19,FALSE)="VAM",VLOOKUP(E2004,Store_VAM!B2:N273,13, FALSE),VLOOKUP(E2004,Store_SRP!B2:N110,13, FALSE)))</f>
      </c>
      <c r="AC2004">
        <f>IF(IFERROR(AB2004,TRUE)=TRUE, "-","OK")</f>
      </c>
      <c r="AD2004" s="8" t="s">
        <v>39</v>
      </c>
      <c r="AE2004" s="8" t="s">
        <v>39</v>
      </c>
      <c r="AF2004">
        <f>IF(IFERROR(VLOOKUP(E2004,Store_Showcase!B2:H144,{5}, FALSE), TRUE)=TRUE, IF(IFERROR(VLOOKUP(E2004,Store_SRP!B2:H110,{5}, FALSE), TRUE)=TRUE,VLOOKUP(E2004,Store_VAM!B2:H273,{5}, FALSE),VLOOKUP(E2004,Store_SRP!B2:H110,{5}, FALSE)), VLOOKUP(E2004,Store_Showcase!B2:H144,{5}, FALSE))</f>
      </c>
      <c r="AG2004">
        <f>IF(IFERROR(VLOOKUP(E2004,Store_Showcase!B2:H144,{6}, FALSE), TRUE)=TRUE, IF(IFERROR(VLOOKUP(E2004,Store_SRP!B2:H110,{6}, FALSE), TRUE)=TRUE,VLOOKUP(E2004,Store_VAM!B2:H273,{6}, FALSE),VLOOKUP(E2004,Store_SRP!B2:H110,{6}, FALSE)), VLOOKUP(E2004,Store_Showcase!B2:H144,{6}, FALSE))</f>
      </c>
      <c r="AH2004">
        <f>VLOOKUP(G2004,Sku_Consolidated!A2:R957,18,FALSE)</f>
      </c>
      <c r="AI2004">
        <f>VLOOKUP(G2004,Sku_Consolidated!A2:S957,19,FALSE)</f>
      </c>
      <c r="AJ2004">
        <f>VLOOKUP(G2004,Sku_Consolidated!A2:T957,20,FALSE)</f>
      </c>
    </row>
    <row r="2005" spans="1:36" x14ac:dyDescent="0.25">
      <c r="A2005">
        <v>2024</v>
      </c>
      <c r="B2005" t="s">
        <v>31</v>
      </c>
      <c r="C2005" t="s">
        <v>32</v>
      </c>
      <c r="D2005" t="s">
        <v>33</v>
      </c>
      <c r="E2005">
        <v>150</v>
      </c>
      <c r="F2005">
        <f>IF(IFERROR(VLOOKUP(E2005,Store_Showcase!B2:H144,{2}, FALSE), TRUE)=TRUE, IF(IFERROR(VLOOKUP(E2005,Store_SRP!B2:H110,{2}, FALSE), TRUE)=TRUE,VLOOKUP(E2005,Store_VAM!B2:H273,{2}, FALSE),VLOOKUP(E2005,Store_SRP!B2:H110,{2}, FALSE)), VLOOKUP(E2005,Store_Showcase!B2:H144,{2}, FALSE))</f>
      </c>
      <c r="G2005">
        <v>693084</v>
      </c>
      <c r="H2005" t="s">
        <v>943</v>
      </c>
      <c r="I2005" s="8" t="s">
        <v>39</v>
      </c>
      <c r="J2005" t="s">
        <v>36</v>
      </c>
      <c r="K2005" s="8">
        <f>IF(J2005="PCK", I2005, 0)</f>
      </c>
      <c r="L2005" s="8">
        <f>IF(J2005="KLS", I2005, IF(J2005="PCK", I2005*VLOOKUP(G2005,Sku_Consolidated!A2:U957,21, FALSE),I2005*VLOOKUP(G2005,Sku_Consolidated!A2:U957,21, FALSE)))</f>
      </c>
      <c r="M2005" s="8">
        <f>IF(J2005="PCS", I2005, 0)</f>
      </c>
      <c r="N2005" s="8" t="s">
        <v>39</v>
      </c>
      <c r="O2005" s="8">
        <f>N2005 * VLOOKUP(E2005&amp;VLOOKUP(G2005,Sku_Consolidated!A2:Q957,17,FALSE),Sku_CommRate!A2:E1002, 5, FALSE)</f>
      </c>
      <c r="P2005" s="8">
        <f>N2005 - O2005</f>
      </c>
      <c r="Q2005">
        <f>VLOOKUP(G2005,Sku_Consolidated!A2:G957,7, FALSE)</f>
      </c>
      <c r="R2005">
        <f>IF(IFERROR(VLOOKUP(E2005,Store_Showcase!B2:H144,7, FALSE), TRUE)=TRUE, IF(IFERROR(VLOOKUP(E2005,Store_SRP!B2:H110,7, FALSE), TRUE)=TRUE,VLOOKUP(E2005,Store_VAM!B2:H273,7, FALSE),VLOOKUP(E2005,Store_SRP!B2:H110,7, FALSE)), VLOOKUP(E2005,Store_Showcase!B2:H144,7, FALSE))</f>
      </c>
      <c r="S2005">
        <f>IF(IFERROR(VLOOKUP(E2005,Store_Showcase!B2:I144,8, FALSE), TRUE)=TRUE, IF(IFERROR(VLOOKUP(E2005,Store_SRP!B2:I110,8, FALSE), TRUE)=TRUE,VLOOKUP(E2005,Store_VAM!B2:I273,8, FALSE),VLOOKUP(E2005,Store_SRP!B2:I110,8, FALSE)), VLOOKUP(E2005,Store_Showcase!B2:I144,8, FALSE))</f>
      </c>
      <c r="T2005">
        <f>VLOOKUP(G2005,Sku_Consolidated!A2:R957,18,FALSE)</f>
      </c>
      <c r="U2005">
        <v>13687</v>
      </c>
      <c r="V2005">
        <f>IF(VLOOKUP(G2005,Sku_Consolidated!A2:S957,19,FALSE)="SHOWCASE", VLOOKUP(E2005,Store_Showcase!B2:L144,11, FALSE), IF(VLOOKUP(G2005,Sku_Consolidated!A2:S957,19,FALSE)="VAM",VLOOKUP(E2005,Store_VAM!B2:L273,11, FALSE),VLOOKUP(E2005,Store_SRP!B2:L110,11, FALSE)))</f>
      </c>
      <c r="W2005">
        <f>VLOOKUP(G2005,Sku_Consolidated!A2:W957,11,FALSE)</f>
      </c>
      <c r="X2005">
        <f>VLOOKUP(G2005,Sku_Consolidated!A2:H957,8,FALSE)</f>
      </c>
      <c r="Y2005">
        <f>VLOOKUP(G2005,Sku_Consolidated!A2:I957,9,FALSE)</f>
      </c>
      <c r="Z2005" t="s">
        <v>38</v>
      </c>
      <c r="AA2005">
        <f>VLOOKUP(G2005,Sku_Consolidated!A2:E957,5,FALSE)</f>
      </c>
      <c r="AB2005">
        <f>IF(VLOOKUP(G2005,Sku_Consolidated!A2:S957,19,FALSE)="SHOWCASE", VLOOKUP(E2005,Store_Showcase!B2:N144,13, FALSE), IF(VLOOKUP(G2005,Sku_Consolidated!A2:S957,19,FALSE)="VAM",VLOOKUP(E2005,Store_VAM!B2:N273,13, FALSE),VLOOKUP(E2005,Store_SRP!B2:N110,13, FALSE)))</f>
      </c>
      <c r="AC2005">
        <f>IF(IFERROR(AB2005,TRUE)=TRUE, "-","OK")</f>
      </c>
      <c r="AD2005" s="8" t="s">
        <v>39</v>
      </c>
      <c r="AE2005" s="8" t="s">
        <v>39</v>
      </c>
      <c r="AF2005">
        <f>IF(IFERROR(VLOOKUP(E2005,Store_Showcase!B2:H144,{5}, FALSE), TRUE)=TRUE, IF(IFERROR(VLOOKUP(E2005,Store_SRP!B2:H110,{5}, FALSE), TRUE)=TRUE,VLOOKUP(E2005,Store_VAM!B2:H273,{5}, FALSE),VLOOKUP(E2005,Store_SRP!B2:H110,{5}, FALSE)), VLOOKUP(E2005,Store_Showcase!B2:H144,{5}, FALSE))</f>
      </c>
      <c r="AG2005">
        <f>IF(IFERROR(VLOOKUP(E2005,Store_Showcase!B2:H144,{6}, FALSE), TRUE)=TRUE, IF(IFERROR(VLOOKUP(E2005,Store_SRP!B2:H110,{6}, FALSE), TRUE)=TRUE,VLOOKUP(E2005,Store_VAM!B2:H273,{6}, FALSE),VLOOKUP(E2005,Store_SRP!B2:H110,{6}, FALSE)), VLOOKUP(E2005,Store_Showcase!B2:H144,{6}, FALSE))</f>
      </c>
      <c r="AH2005">
        <f>VLOOKUP(G2005,Sku_Consolidated!A2:R957,18,FALSE)</f>
      </c>
      <c r="AI2005">
        <f>VLOOKUP(G2005,Sku_Consolidated!A2:S957,19,FALSE)</f>
      </c>
      <c r="AJ2005">
        <f>VLOOKUP(G2005,Sku_Consolidated!A2:T957,20,FALSE)</f>
      </c>
    </row>
    <row r="2006" spans="1:36" x14ac:dyDescent="0.25">
      <c r="A2006">
        <v>2024</v>
      </c>
      <c r="B2006" t="s">
        <v>31</v>
      </c>
      <c r="C2006" t="s">
        <v>32</v>
      </c>
      <c r="D2006" t="s">
        <v>33</v>
      </c>
      <c r="E2006">
        <v>722</v>
      </c>
      <c r="F2006">
        <f>IF(IFERROR(VLOOKUP(E2006,Store_Showcase!B2:H144,{2}, FALSE), TRUE)=TRUE, IF(IFERROR(VLOOKUP(E2006,Store_SRP!B2:H110,{2}, FALSE), TRUE)=TRUE,VLOOKUP(E2006,Store_VAM!B2:H273,{2}, FALSE),VLOOKUP(E2006,Store_SRP!B2:H110,{2}, FALSE)), VLOOKUP(E2006,Store_Showcase!B2:H144,{2}, FALSE))</f>
      </c>
      <c r="G2006">
        <v>659590</v>
      </c>
      <c r="H2006" t="s">
        <v>1303</v>
      </c>
      <c r="I2006" s="8" t="s">
        <v>39</v>
      </c>
      <c r="J2006" t="s">
        <v>36</v>
      </c>
      <c r="K2006" s="8">
        <f>IF(J2006="PCK", I2006, 0)</f>
      </c>
      <c r="L2006" s="8">
        <f>IF(J2006="KLS", I2006, IF(J2006="PCK", I2006*VLOOKUP(G2006,Sku_Consolidated!A2:U957,21, FALSE),I2006*VLOOKUP(G2006,Sku_Consolidated!A2:U957,21, FALSE)))</f>
      </c>
      <c r="M2006" s="8">
        <f>IF(J2006="PCS", I2006, 0)</f>
      </c>
      <c r="N2006" s="8" t="s">
        <v>39</v>
      </c>
      <c r="O2006" s="8">
        <f>N2006 * VLOOKUP(E2006&amp;VLOOKUP(G2006,Sku_Consolidated!A2:Q957,17,FALSE),Sku_CommRate!A2:E1002, 5, FALSE)</f>
      </c>
      <c r="P2006" s="8">
        <f>N2006 - O2006</f>
      </c>
      <c r="Q2006">
        <f>VLOOKUP(G2006,Sku_Consolidated!A2:G957,7, FALSE)</f>
      </c>
      <c r="R2006">
        <f>IF(IFERROR(VLOOKUP(E2006,Store_Showcase!B2:H144,7, FALSE), TRUE)=TRUE, IF(IFERROR(VLOOKUP(E2006,Store_SRP!B2:H110,7, FALSE), TRUE)=TRUE,VLOOKUP(E2006,Store_VAM!B2:H273,7, FALSE),VLOOKUP(E2006,Store_SRP!B2:H110,7, FALSE)), VLOOKUP(E2006,Store_Showcase!B2:H144,7, FALSE))</f>
      </c>
      <c r="S2006">
        <f>IF(IFERROR(VLOOKUP(E2006,Store_Showcase!B2:I144,8, FALSE), TRUE)=TRUE, IF(IFERROR(VLOOKUP(E2006,Store_SRP!B2:I110,8, FALSE), TRUE)=TRUE,VLOOKUP(E2006,Store_VAM!B2:I273,8, FALSE),VLOOKUP(E2006,Store_SRP!B2:I110,8, FALSE)), VLOOKUP(E2006,Store_Showcase!B2:I144,8, FALSE))</f>
      </c>
      <c r="T2006">
        <f>VLOOKUP(G2006,Sku_Consolidated!A2:R957,18,FALSE)</f>
      </c>
      <c r="U2006">
        <v>7363</v>
      </c>
      <c r="V2006">
        <f>IF(VLOOKUP(G2006,Sku_Consolidated!A2:S957,19,FALSE)="SHOWCASE", VLOOKUP(E2006,Store_Showcase!B2:L144,11, FALSE), IF(VLOOKUP(G2006,Sku_Consolidated!A2:S957,19,FALSE)="VAM",VLOOKUP(E2006,Store_VAM!B2:L273,11, FALSE),VLOOKUP(E2006,Store_SRP!B2:L110,11, FALSE)))</f>
      </c>
      <c r="W2006">
        <f>VLOOKUP(G2006,Sku_Consolidated!A2:W957,11,FALSE)</f>
      </c>
      <c r="X2006">
        <f>VLOOKUP(G2006,Sku_Consolidated!A2:H957,8,FALSE)</f>
      </c>
      <c r="Y2006">
        <f>VLOOKUP(G2006,Sku_Consolidated!A2:I957,9,FALSE)</f>
      </c>
      <c r="Z2006" t="s">
        <v>38</v>
      </c>
      <c r="AA2006">
        <f>VLOOKUP(G2006,Sku_Consolidated!A2:E957,5,FALSE)</f>
      </c>
      <c r="AB2006">
        <f>IF(VLOOKUP(G2006,Sku_Consolidated!A2:S957,19,FALSE)="SHOWCASE", VLOOKUP(E2006,Store_Showcase!B2:N144,13, FALSE), IF(VLOOKUP(G2006,Sku_Consolidated!A2:S957,19,FALSE)="VAM",VLOOKUP(E2006,Store_VAM!B2:N273,13, FALSE),VLOOKUP(E2006,Store_SRP!B2:N110,13, FALSE)))</f>
      </c>
      <c r="AC2006">
        <f>IF(IFERROR(AB2006,TRUE)=TRUE, "-","OK")</f>
      </c>
      <c r="AD2006" s="8" t="s">
        <v>39</v>
      </c>
      <c r="AE2006" s="8" t="s">
        <v>39</v>
      </c>
      <c r="AF2006">
        <f>IF(IFERROR(VLOOKUP(E2006,Store_Showcase!B2:H144,{5}, FALSE), TRUE)=TRUE, IF(IFERROR(VLOOKUP(E2006,Store_SRP!B2:H110,{5}, FALSE), TRUE)=TRUE,VLOOKUP(E2006,Store_VAM!B2:H273,{5}, FALSE),VLOOKUP(E2006,Store_SRP!B2:H110,{5}, FALSE)), VLOOKUP(E2006,Store_Showcase!B2:H144,{5}, FALSE))</f>
      </c>
      <c r="AG2006">
        <f>IF(IFERROR(VLOOKUP(E2006,Store_Showcase!B2:H144,{6}, FALSE), TRUE)=TRUE, IF(IFERROR(VLOOKUP(E2006,Store_SRP!B2:H110,{6}, FALSE), TRUE)=TRUE,VLOOKUP(E2006,Store_VAM!B2:H273,{6}, FALSE),VLOOKUP(E2006,Store_SRP!B2:H110,{6}, FALSE)), VLOOKUP(E2006,Store_Showcase!B2:H144,{6}, FALSE))</f>
      </c>
      <c r="AH2006">
        <f>VLOOKUP(G2006,Sku_Consolidated!A2:R957,18,FALSE)</f>
      </c>
      <c r="AI2006">
        <f>VLOOKUP(G2006,Sku_Consolidated!A2:S957,19,FALSE)</f>
      </c>
      <c r="AJ2006">
        <f>VLOOKUP(G2006,Sku_Consolidated!A2:T957,20,FALSE)</f>
      </c>
    </row>
    <row r="2007" spans="1:36" x14ac:dyDescent="0.25">
      <c r="A2007">
        <v>2024</v>
      </c>
      <c r="B2007" t="s">
        <v>31</v>
      </c>
      <c r="C2007" t="s">
        <v>32</v>
      </c>
      <c r="D2007" t="s">
        <v>33</v>
      </c>
      <c r="E2007">
        <v>721</v>
      </c>
      <c r="F2007">
        <f>IF(IFERROR(VLOOKUP(E2007,Store_Showcase!B2:H144,{2}, FALSE), TRUE)=TRUE, IF(IFERROR(VLOOKUP(E2007,Store_SRP!B2:H110,{2}, FALSE), TRUE)=TRUE,VLOOKUP(E2007,Store_VAM!B2:H273,{2}, FALSE),VLOOKUP(E2007,Store_SRP!B2:H110,{2}, FALSE)), VLOOKUP(E2007,Store_Showcase!B2:H144,{2}, FALSE))</f>
      </c>
      <c r="G2007">
        <v>687767</v>
      </c>
      <c r="H2007" t="s">
        <v>1118</v>
      </c>
      <c r="I2007" s="8" t="s">
        <v>39</v>
      </c>
      <c r="J2007" t="s">
        <v>493</v>
      </c>
      <c r="K2007" s="8">
        <f>IF(J2007="PCK", I2007, 0)</f>
      </c>
      <c r="L2007" s="8">
        <f>IF(J2007="KLS", I2007, IF(J2007="PCK", I2007*VLOOKUP(G2007,Sku_Consolidated!A2:U957,21, FALSE),I2007*VLOOKUP(G2007,Sku_Consolidated!A2:U957,21, FALSE)))</f>
      </c>
      <c r="M2007" s="8">
        <f>IF(J2007="PCS", I2007, 0)</f>
      </c>
      <c r="N2007" s="8" t="s">
        <v>39</v>
      </c>
      <c r="O2007" s="8">
        <f>N2007 * VLOOKUP(E2007&amp;VLOOKUP(G2007,Sku_Consolidated!A2:Q957,17,FALSE),Sku_CommRate!A2:E1002, 5, FALSE)</f>
      </c>
      <c r="P2007" s="8">
        <f>N2007 - O2007</f>
      </c>
      <c r="Q2007">
        <f>VLOOKUP(G2007,Sku_Consolidated!A2:G957,7, FALSE)</f>
      </c>
      <c r="R2007">
        <f>IF(IFERROR(VLOOKUP(E2007,Store_Showcase!B2:H144,7, FALSE), TRUE)=TRUE, IF(IFERROR(VLOOKUP(E2007,Store_SRP!B2:H110,7, FALSE), TRUE)=TRUE,VLOOKUP(E2007,Store_VAM!B2:H273,7, FALSE),VLOOKUP(E2007,Store_SRP!B2:H110,7, FALSE)), VLOOKUP(E2007,Store_Showcase!B2:H144,7, FALSE))</f>
      </c>
      <c r="S2007">
        <f>IF(IFERROR(VLOOKUP(E2007,Store_Showcase!B2:I144,8, FALSE), TRUE)=TRUE, IF(IFERROR(VLOOKUP(E2007,Store_SRP!B2:I110,8, FALSE), TRUE)=TRUE,VLOOKUP(E2007,Store_VAM!B2:I273,8, FALSE),VLOOKUP(E2007,Store_SRP!B2:I110,8, FALSE)), VLOOKUP(E2007,Store_Showcase!B2:I144,8, FALSE))</f>
      </c>
      <c r="T2007">
        <f>VLOOKUP(G2007,Sku_Consolidated!A2:R957,18,FALSE)</f>
      </c>
      <c r="U2007">
        <v>4806532531557</v>
      </c>
      <c r="V2007">
        <f>IF(VLOOKUP(G2007,Sku_Consolidated!A2:S957,19,FALSE)="SHOWCASE", VLOOKUP(E2007,Store_Showcase!B2:L144,11, FALSE), IF(VLOOKUP(G2007,Sku_Consolidated!A2:S957,19,FALSE)="VAM",VLOOKUP(E2007,Store_VAM!B2:L273,11, FALSE),VLOOKUP(E2007,Store_SRP!B2:L110,11, FALSE)))</f>
      </c>
      <c r="W2007">
        <f>VLOOKUP(G2007,Sku_Consolidated!A2:W957,11,FALSE)</f>
      </c>
      <c r="X2007">
        <f>VLOOKUP(G2007,Sku_Consolidated!A2:H957,8,FALSE)</f>
      </c>
      <c r="Y2007">
        <f>VLOOKUP(G2007,Sku_Consolidated!A2:I957,9,FALSE)</f>
      </c>
      <c r="Z2007" t="s">
        <v>38</v>
      </c>
      <c r="AA2007">
        <f>VLOOKUP(G2007,Sku_Consolidated!A2:E957,5,FALSE)</f>
      </c>
      <c r="AB2007">
        <f>IF(VLOOKUP(G2007,Sku_Consolidated!A2:S957,19,FALSE)="SHOWCASE", VLOOKUP(E2007,Store_Showcase!B2:N144,13, FALSE), IF(VLOOKUP(G2007,Sku_Consolidated!A2:S957,19,FALSE)="VAM",VLOOKUP(E2007,Store_VAM!B2:N273,13, FALSE),VLOOKUP(E2007,Store_SRP!B2:N110,13, FALSE)))</f>
      </c>
      <c r="AC2007">
        <f>IF(IFERROR(AB2007,TRUE)=TRUE, "-","OK")</f>
      </c>
      <c r="AD2007" s="8" t="s">
        <v>39</v>
      </c>
      <c r="AE2007" s="8" t="s">
        <v>39</v>
      </c>
      <c r="AF2007">
        <f>IF(IFERROR(VLOOKUP(E2007,Store_Showcase!B2:H144,{5}, FALSE), TRUE)=TRUE, IF(IFERROR(VLOOKUP(E2007,Store_SRP!B2:H110,{5}, FALSE), TRUE)=TRUE,VLOOKUP(E2007,Store_VAM!B2:H273,{5}, FALSE),VLOOKUP(E2007,Store_SRP!B2:H110,{5}, FALSE)), VLOOKUP(E2007,Store_Showcase!B2:H144,{5}, FALSE))</f>
      </c>
      <c r="AG2007">
        <f>IF(IFERROR(VLOOKUP(E2007,Store_Showcase!B2:H144,{6}, FALSE), TRUE)=TRUE, IF(IFERROR(VLOOKUP(E2007,Store_SRP!B2:H110,{6}, FALSE), TRUE)=TRUE,VLOOKUP(E2007,Store_VAM!B2:H273,{6}, FALSE),VLOOKUP(E2007,Store_SRP!B2:H110,{6}, FALSE)), VLOOKUP(E2007,Store_Showcase!B2:H144,{6}, FALSE))</f>
      </c>
      <c r="AH2007">
        <f>VLOOKUP(G2007,Sku_Consolidated!A2:R957,18,FALSE)</f>
      </c>
      <c r="AI2007">
        <f>VLOOKUP(G2007,Sku_Consolidated!A2:S957,19,FALSE)</f>
      </c>
      <c r="AJ2007">
        <f>VLOOKUP(G2007,Sku_Consolidated!A2:T957,20,FALSE)</f>
      </c>
    </row>
    <row r="2008" spans="1:36" x14ac:dyDescent="0.25">
      <c r="A2008">
        <v>2024</v>
      </c>
      <c r="B2008" t="s">
        <v>31</v>
      </c>
      <c r="C2008" t="s">
        <v>32</v>
      </c>
      <c r="D2008" t="s">
        <v>33</v>
      </c>
      <c r="E2008">
        <v>4015</v>
      </c>
      <c r="F2008">
        <f>IF(IFERROR(VLOOKUP(E2008,Store_Showcase!B2:H144,{2}, FALSE), TRUE)=TRUE, IF(IFERROR(VLOOKUP(E2008,Store_SRP!B2:H110,{2}, FALSE), TRUE)=TRUE,VLOOKUP(E2008,Store_VAM!B2:H273,{2}, FALSE),VLOOKUP(E2008,Store_SRP!B2:H110,{2}, FALSE)), VLOOKUP(E2008,Store_Showcase!B2:H144,{2}, FALSE))</f>
      </c>
      <c r="G2008">
        <v>655909</v>
      </c>
      <c r="H2008" t="s">
        <v>2350</v>
      </c>
      <c r="I2008" s="8" t="s">
        <v>39</v>
      </c>
      <c r="J2008" t="s">
        <v>36</v>
      </c>
      <c r="K2008" s="8">
        <f>IF(J2008="PCK", I2008, 0)</f>
      </c>
      <c r="L2008" s="8">
        <f>IF(J2008="KLS", I2008, IF(J2008="PCK", I2008*VLOOKUP(G2008,Sku_Consolidated!A2:U957,21, FALSE),I2008*VLOOKUP(G2008,Sku_Consolidated!A2:U957,21, FALSE)))</f>
      </c>
      <c r="M2008" s="8">
        <f>IF(J2008="PCS", I2008, 0)</f>
      </c>
      <c r="N2008" s="8" t="s">
        <v>39</v>
      </c>
      <c r="O2008" s="8">
        <f>N2008 * VLOOKUP(E2008&amp;VLOOKUP(G2008,Sku_Consolidated!A2:Q957,17,FALSE),Sku_CommRate!A2:E1002, 5, FALSE)</f>
      </c>
      <c r="P2008" s="8">
        <f>N2008 - O2008</f>
      </c>
      <c r="Q2008">
        <f>VLOOKUP(G2008,Sku_Consolidated!A2:G957,7, FALSE)</f>
      </c>
      <c r="R2008">
        <f>IF(IFERROR(VLOOKUP(E2008,Store_Showcase!B2:H144,7, FALSE), TRUE)=TRUE, IF(IFERROR(VLOOKUP(E2008,Store_SRP!B2:H110,7, FALSE), TRUE)=TRUE,VLOOKUP(E2008,Store_VAM!B2:H273,7, FALSE),VLOOKUP(E2008,Store_SRP!B2:H110,7, FALSE)), VLOOKUP(E2008,Store_Showcase!B2:H144,7, FALSE))</f>
      </c>
      <c r="S2008">
        <f>IF(IFERROR(VLOOKUP(E2008,Store_Showcase!B2:I144,8, FALSE), TRUE)=TRUE, IF(IFERROR(VLOOKUP(E2008,Store_SRP!B2:I110,8, FALSE), TRUE)=TRUE,VLOOKUP(E2008,Store_VAM!B2:I273,8, FALSE),VLOOKUP(E2008,Store_SRP!B2:I110,8, FALSE)), VLOOKUP(E2008,Store_Showcase!B2:I144,8, FALSE))</f>
      </c>
      <c r="T2008">
        <f>VLOOKUP(G2008,Sku_Consolidated!A2:R957,18,FALSE)</f>
      </c>
      <c r="U2008">
        <v>6503</v>
      </c>
      <c r="V2008">
        <f>IF(VLOOKUP(G2008,Sku_Consolidated!A2:S957,19,FALSE)="SHOWCASE", VLOOKUP(E2008,Store_Showcase!B2:L144,11, FALSE), IF(VLOOKUP(G2008,Sku_Consolidated!A2:S957,19,FALSE)="VAM",VLOOKUP(E2008,Store_VAM!B2:L273,11, FALSE),VLOOKUP(E2008,Store_SRP!B2:L110,11, FALSE)))</f>
      </c>
      <c r="W2008">
        <f>VLOOKUP(G2008,Sku_Consolidated!A2:W957,11,FALSE)</f>
      </c>
      <c r="X2008">
        <f>VLOOKUP(G2008,Sku_Consolidated!A2:H957,8,FALSE)</f>
      </c>
      <c r="Y2008">
        <f>VLOOKUP(G2008,Sku_Consolidated!A2:I957,9,FALSE)</f>
      </c>
      <c r="Z2008" t="s">
        <v>38</v>
      </c>
      <c r="AA2008">
        <f>VLOOKUP(G2008,Sku_Consolidated!A2:E957,5,FALSE)</f>
      </c>
      <c r="AB2008">
        <f>IF(VLOOKUP(G2008,Sku_Consolidated!A2:S957,19,FALSE)="SHOWCASE", VLOOKUP(E2008,Store_Showcase!B2:N144,13, FALSE), IF(VLOOKUP(G2008,Sku_Consolidated!A2:S957,19,FALSE)="VAM",VLOOKUP(E2008,Store_VAM!B2:N273,13, FALSE),VLOOKUP(E2008,Store_SRP!B2:N110,13, FALSE)))</f>
      </c>
      <c r="AC2008">
        <f>IF(IFERROR(AB2008,TRUE)=TRUE, "-","OK")</f>
      </c>
      <c r="AD2008" s="8" t="s">
        <v>39</v>
      </c>
      <c r="AE2008" s="8" t="s">
        <v>39</v>
      </c>
      <c r="AF2008">
        <f>IF(IFERROR(VLOOKUP(E2008,Store_Showcase!B2:H144,{5}, FALSE), TRUE)=TRUE, IF(IFERROR(VLOOKUP(E2008,Store_SRP!B2:H110,{5}, FALSE), TRUE)=TRUE,VLOOKUP(E2008,Store_VAM!B2:H273,{5}, FALSE),VLOOKUP(E2008,Store_SRP!B2:H110,{5}, FALSE)), VLOOKUP(E2008,Store_Showcase!B2:H144,{5}, FALSE))</f>
      </c>
      <c r="AG2008">
        <f>IF(IFERROR(VLOOKUP(E2008,Store_Showcase!B2:H144,{6}, FALSE), TRUE)=TRUE, IF(IFERROR(VLOOKUP(E2008,Store_SRP!B2:H110,{6}, FALSE), TRUE)=TRUE,VLOOKUP(E2008,Store_VAM!B2:H273,{6}, FALSE),VLOOKUP(E2008,Store_SRP!B2:H110,{6}, FALSE)), VLOOKUP(E2008,Store_Showcase!B2:H144,{6}, FALSE))</f>
      </c>
      <c r="AH2008">
        <f>VLOOKUP(G2008,Sku_Consolidated!A2:R957,18,FALSE)</f>
      </c>
      <c r="AI2008">
        <f>VLOOKUP(G2008,Sku_Consolidated!A2:S957,19,FALSE)</f>
      </c>
      <c r="AJ2008">
        <f>VLOOKUP(G2008,Sku_Consolidated!A2:T957,20,FALSE)</f>
      </c>
    </row>
    <row r="2009" spans="1:36" x14ac:dyDescent="0.25">
      <c r="A2009">
        <v>2024</v>
      </c>
      <c r="B2009" t="s">
        <v>31</v>
      </c>
      <c r="C2009" t="s">
        <v>32</v>
      </c>
      <c r="D2009" t="s">
        <v>33</v>
      </c>
      <c r="E2009">
        <v>249</v>
      </c>
      <c r="F2009">
        <f>IF(IFERROR(VLOOKUP(E2009,Store_Showcase!B2:H144,{2}, FALSE), TRUE)=TRUE, IF(IFERROR(VLOOKUP(E2009,Store_SRP!B2:H110,{2}, FALSE), TRUE)=TRUE,VLOOKUP(E2009,Store_VAM!B2:H273,{2}, FALSE),VLOOKUP(E2009,Store_SRP!B2:H110,{2}, FALSE)), VLOOKUP(E2009,Store_Showcase!B2:H144,{2}, FALSE))</f>
      </c>
      <c r="G2009">
        <v>687767</v>
      </c>
      <c r="H2009" t="s">
        <v>1118</v>
      </c>
      <c r="I2009" s="8" t="s">
        <v>39</v>
      </c>
      <c r="J2009" t="s">
        <v>493</v>
      </c>
      <c r="K2009" s="8">
        <f>IF(J2009="PCK", I2009, 0)</f>
      </c>
      <c r="L2009" s="8">
        <f>IF(J2009="KLS", I2009, IF(J2009="PCK", I2009*VLOOKUP(G2009,Sku_Consolidated!A2:U957,21, FALSE),I2009*VLOOKUP(G2009,Sku_Consolidated!A2:U957,21, FALSE)))</f>
      </c>
      <c r="M2009" s="8">
        <f>IF(J2009="PCS", I2009, 0)</f>
      </c>
      <c r="N2009" s="8" t="s">
        <v>39</v>
      </c>
      <c r="O2009" s="8">
        <f>N2009 * VLOOKUP(E2009&amp;VLOOKUP(G2009,Sku_Consolidated!A2:Q957,17,FALSE),Sku_CommRate!A2:E1002, 5, FALSE)</f>
      </c>
      <c r="P2009" s="8">
        <f>N2009 - O2009</f>
      </c>
      <c r="Q2009">
        <f>VLOOKUP(G2009,Sku_Consolidated!A2:G957,7, FALSE)</f>
      </c>
      <c r="R2009">
        <f>IF(IFERROR(VLOOKUP(E2009,Store_Showcase!B2:H144,7, FALSE), TRUE)=TRUE, IF(IFERROR(VLOOKUP(E2009,Store_SRP!B2:H110,7, FALSE), TRUE)=TRUE,VLOOKUP(E2009,Store_VAM!B2:H273,7, FALSE),VLOOKUP(E2009,Store_SRP!B2:H110,7, FALSE)), VLOOKUP(E2009,Store_Showcase!B2:H144,7, FALSE))</f>
      </c>
      <c r="S2009">
        <f>IF(IFERROR(VLOOKUP(E2009,Store_Showcase!B2:I144,8, FALSE), TRUE)=TRUE, IF(IFERROR(VLOOKUP(E2009,Store_SRP!B2:I110,8, FALSE), TRUE)=TRUE,VLOOKUP(E2009,Store_VAM!B2:I273,8, FALSE),VLOOKUP(E2009,Store_SRP!B2:I110,8, FALSE)), VLOOKUP(E2009,Store_Showcase!B2:I144,8, FALSE))</f>
      </c>
      <c r="T2009">
        <f>VLOOKUP(G2009,Sku_Consolidated!A2:R957,18,FALSE)</f>
      </c>
      <c r="U2009">
        <v>4806532531557</v>
      </c>
      <c r="V2009">
        <f>IF(VLOOKUP(G2009,Sku_Consolidated!A2:S957,19,FALSE)="SHOWCASE", VLOOKUP(E2009,Store_Showcase!B2:L144,11, FALSE), IF(VLOOKUP(G2009,Sku_Consolidated!A2:S957,19,FALSE)="VAM",VLOOKUP(E2009,Store_VAM!B2:L273,11, FALSE),VLOOKUP(E2009,Store_SRP!B2:L110,11, FALSE)))</f>
      </c>
      <c r="W2009">
        <f>VLOOKUP(G2009,Sku_Consolidated!A2:W957,11,FALSE)</f>
      </c>
      <c r="X2009">
        <f>VLOOKUP(G2009,Sku_Consolidated!A2:H957,8,FALSE)</f>
      </c>
      <c r="Y2009">
        <f>VLOOKUP(G2009,Sku_Consolidated!A2:I957,9,FALSE)</f>
      </c>
      <c r="Z2009" t="s">
        <v>38</v>
      </c>
      <c r="AA2009">
        <f>VLOOKUP(G2009,Sku_Consolidated!A2:E957,5,FALSE)</f>
      </c>
      <c r="AB2009">
        <f>IF(VLOOKUP(G2009,Sku_Consolidated!A2:S957,19,FALSE)="SHOWCASE", VLOOKUP(E2009,Store_Showcase!B2:N144,13, FALSE), IF(VLOOKUP(G2009,Sku_Consolidated!A2:S957,19,FALSE)="VAM",VLOOKUP(E2009,Store_VAM!B2:N273,13, FALSE),VLOOKUP(E2009,Store_SRP!B2:N110,13, FALSE)))</f>
      </c>
      <c r="AC2009">
        <f>IF(IFERROR(AB2009,TRUE)=TRUE, "-","OK")</f>
      </c>
      <c r="AD2009" s="8" t="s">
        <v>39</v>
      </c>
      <c r="AE2009" s="8" t="s">
        <v>39</v>
      </c>
      <c r="AF2009">
        <f>IF(IFERROR(VLOOKUP(E2009,Store_Showcase!B2:H144,{5}, FALSE), TRUE)=TRUE, IF(IFERROR(VLOOKUP(E2009,Store_SRP!B2:H110,{5}, FALSE), TRUE)=TRUE,VLOOKUP(E2009,Store_VAM!B2:H273,{5}, FALSE),VLOOKUP(E2009,Store_SRP!B2:H110,{5}, FALSE)), VLOOKUP(E2009,Store_Showcase!B2:H144,{5}, FALSE))</f>
      </c>
      <c r="AG2009">
        <f>IF(IFERROR(VLOOKUP(E2009,Store_Showcase!B2:H144,{6}, FALSE), TRUE)=TRUE, IF(IFERROR(VLOOKUP(E2009,Store_SRP!B2:H110,{6}, FALSE), TRUE)=TRUE,VLOOKUP(E2009,Store_VAM!B2:H273,{6}, FALSE),VLOOKUP(E2009,Store_SRP!B2:H110,{6}, FALSE)), VLOOKUP(E2009,Store_Showcase!B2:H144,{6}, FALSE))</f>
      </c>
      <c r="AH2009">
        <f>VLOOKUP(G2009,Sku_Consolidated!A2:R957,18,FALSE)</f>
      </c>
      <c r="AI2009">
        <f>VLOOKUP(G2009,Sku_Consolidated!A2:S957,19,FALSE)</f>
      </c>
      <c r="AJ2009">
        <f>VLOOKUP(G2009,Sku_Consolidated!A2:T957,20,FALSE)</f>
      </c>
    </row>
    <row r="2010" spans="1:36" x14ac:dyDescent="0.25">
      <c r="A2010">
        <v>2024</v>
      </c>
      <c r="B2010" t="s">
        <v>31</v>
      </c>
      <c r="C2010" t="s">
        <v>32</v>
      </c>
      <c r="D2010" t="s">
        <v>33</v>
      </c>
      <c r="E2010">
        <v>102</v>
      </c>
      <c r="F2010">
        <f>IF(IFERROR(VLOOKUP(E2010,Store_Showcase!B2:H144,{2}, FALSE), TRUE)=TRUE, IF(IFERROR(VLOOKUP(E2010,Store_SRP!B2:H110,{2}, FALSE), TRUE)=TRUE,VLOOKUP(E2010,Store_VAM!B2:H273,{2}, FALSE),VLOOKUP(E2010,Store_SRP!B2:H110,{2}, FALSE)), VLOOKUP(E2010,Store_Showcase!B2:H144,{2}, FALSE))</f>
      </c>
      <c r="G2010">
        <v>666982</v>
      </c>
      <c r="H2010" t="s">
        <v>1363</v>
      </c>
      <c r="I2010" s="8" t="s">
        <v>39</v>
      </c>
      <c r="J2010" t="s">
        <v>493</v>
      </c>
      <c r="K2010" s="8">
        <f>IF(J2010="PCK", I2010, 0)</f>
      </c>
      <c r="L2010" s="8">
        <f>IF(J2010="KLS", I2010, IF(J2010="PCK", I2010*VLOOKUP(G2010,Sku_Consolidated!A2:U957,21, FALSE),I2010*VLOOKUP(G2010,Sku_Consolidated!A2:U957,21, FALSE)))</f>
      </c>
      <c r="M2010" s="8">
        <f>IF(J2010="PCS", I2010, 0)</f>
      </c>
      <c r="N2010" s="8" t="s">
        <v>39</v>
      </c>
      <c r="O2010" s="8">
        <f>N2010 * VLOOKUP(E2010&amp;VLOOKUP(G2010,Sku_Consolidated!A2:Q957,17,FALSE),Sku_CommRate!A2:E1002, 5, FALSE)</f>
      </c>
      <c r="P2010" s="8">
        <f>N2010 - O2010</f>
      </c>
      <c r="Q2010">
        <f>VLOOKUP(G2010,Sku_Consolidated!A2:G957,7, FALSE)</f>
      </c>
      <c r="R2010">
        <f>IF(IFERROR(VLOOKUP(E2010,Store_Showcase!B2:H144,7, FALSE), TRUE)=TRUE, IF(IFERROR(VLOOKUP(E2010,Store_SRP!B2:H110,7, FALSE), TRUE)=TRUE,VLOOKUP(E2010,Store_VAM!B2:H273,7, FALSE),VLOOKUP(E2010,Store_SRP!B2:H110,7, FALSE)), VLOOKUP(E2010,Store_Showcase!B2:H144,7, FALSE))</f>
      </c>
      <c r="S2010">
        <f>IF(IFERROR(VLOOKUP(E2010,Store_Showcase!B2:I144,8, FALSE), TRUE)=TRUE, IF(IFERROR(VLOOKUP(E2010,Store_SRP!B2:I110,8, FALSE), TRUE)=TRUE,VLOOKUP(E2010,Store_VAM!B2:I273,8, FALSE),VLOOKUP(E2010,Store_SRP!B2:I110,8, FALSE)), VLOOKUP(E2010,Store_Showcase!B2:I144,8, FALSE))</f>
      </c>
      <c r="T2010">
        <f>VLOOKUP(G2010,Sku_Consolidated!A2:R957,18,FALSE)</f>
      </c>
      <c r="U2010">
        <v>4806532531663</v>
      </c>
      <c r="V2010">
        <f>IF(VLOOKUP(G2010,Sku_Consolidated!A2:S957,19,FALSE)="SHOWCASE", VLOOKUP(E2010,Store_Showcase!B2:L144,11, FALSE), IF(VLOOKUP(G2010,Sku_Consolidated!A2:S957,19,FALSE)="VAM",VLOOKUP(E2010,Store_VAM!B2:L273,11, FALSE),VLOOKUP(E2010,Store_SRP!B2:L110,11, FALSE)))</f>
      </c>
      <c r="W2010">
        <f>VLOOKUP(G2010,Sku_Consolidated!A2:W957,11,FALSE)</f>
      </c>
      <c r="X2010">
        <f>VLOOKUP(G2010,Sku_Consolidated!A2:H957,8,FALSE)</f>
      </c>
      <c r="Y2010">
        <f>VLOOKUP(G2010,Sku_Consolidated!A2:I957,9,FALSE)</f>
      </c>
      <c r="Z2010" t="s">
        <v>38</v>
      </c>
      <c r="AA2010">
        <f>VLOOKUP(G2010,Sku_Consolidated!A2:E957,5,FALSE)</f>
      </c>
      <c r="AB2010">
        <f>IF(VLOOKUP(G2010,Sku_Consolidated!A2:S957,19,FALSE)="SHOWCASE", VLOOKUP(E2010,Store_Showcase!B2:N144,13, FALSE), IF(VLOOKUP(G2010,Sku_Consolidated!A2:S957,19,FALSE)="VAM",VLOOKUP(E2010,Store_VAM!B2:N273,13, FALSE),VLOOKUP(E2010,Store_SRP!B2:N110,13, FALSE)))</f>
      </c>
      <c r="AC2010">
        <f>IF(IFERROR(AB2010,TRUE)=TRUE, "-","OK")</f>
      </c>
      <c r="AD2010" s="8" t="s">
        <v>39</v>
      </c>
      <c r="AE2010" s="8" t="s">
        <v>39</v>
      </c>
      <c r="AF2010">
        <f>IF(IFERROR(VLOOKUP(E2010,Store_Showcase!B2:H144,{5}, FALSE), TRUE)=TRUE, IF(IFERROR(VLOOKUP(E2010,Store_SRP!B2:H110,{5}, FALSE), TRUE)=TRUE,VLOOKUP(E2010,Store_VAM!B2:H273,{5}, FALSE),VLOOKUP(E2010,Store_SRP!B2:H110,{5}, FALSE)), VLOOKUP(E2010,Store_Showcase!B2:H144,{5}, FALSE))</f>
      </c>
      <c r="AG2010">
        <f>IF(IFERROR(VLOOKUP(E2010,Store_Showcase!B2:H144,{6}, FALSE), TRUE)=TRUE, IF(IFERROR(VLOOKUP(E2010,Store_SRP!B2:H110,{6}, FALSE), TRUE)=TRUE,VLOOKUP(E2010,Store_VAM!B2:H273,{6}, FALSE),VLOOKUP(E2010,Store_SRP!B2:H110,{6}, FALSE)), VLOOKUP(E2010,Store_Showcase!B2:H144,{6}, FALSE))</f>
      </c>
      <c r="AH2010">
        <f>VLOOKUP(G2010,Sku_Consolidated!A2:R957,18,FALSE)</f>
      </c>
      <c r="AI2010">
        <f>VLOOKUP(G2010,Sku_Consolidated!A2:S957,19,FALSE)</f>
      </c>
      <c r="AJ2010">
        <f>VLOOKUP(G2010,Sku_Consolidated!A2:T957,20,FALSE)</f>
      </c>
    </row>
    <row r="2011" spans="1:36" x14ac:dyDescent="0.25">
      <c r="A2011">
        <v>2024</v>
      </c>
      <c r="B2011" t="s">
        <v>31</v>
      </c>
      <c r="C2011" t="s">
        <v>32</v>
      </c>
      <c r="D2011" t="s">
        <v>33</v>
      </c>
      <c r="E2011">
        <v>248</v>
      </c>
      <c r="F2011">
        <f>IF(IFERROR(VLOOKUP(E2011,Store_Showcase!B2:H144,{2}, FALSE), TRUE)=TRUE, IF(IFERROR(VLOOKUP(E2011,Store_SRP!B2:H110,{2}, FALSE), TRUE)=TRUE,VLOOKUP(E2011,Store_VAM!B2:H273,{2}, FALSE),VLOOKUP(E2011,Store_SRP!B2:H110,{2}, FALSE)), VLOOKUP(E2011,Store_Showcase!B2:H144,{2}, FALSE))</f>
      </c>
      <c r="G2011">
        <v>655308</v>
      </c>
      <c r="H2011" t="s">
        <v>287</v>
      </c>
      <c r="I2011" s="8" t="s">
        <v>39</v>
      </c>
      <c r="J2011" t="s">
        <v>36</v>
      </c>
      <c r="K2011" s="8">
        <f>IF(J2011="PCK", I2011, 0)</f>
      </c>
      <c r="L2011" s="8">
        <f>IF(J2011="KLS", I2011, IF(J2011="PCK", I2011*VLOOKUP(G2011,Sku_Consolidated!A2:U957,21, FALSE),I2011*VLOOKUP(G2011,Sku_Consolidated!A2:U957,21, FALSE)))</f>
      </c>
      <c r="M2011" s="8">
        <f>IF(J2011="PCS", I2011, 0)</f>
      </c>
      <c r="N2011" s="8" t="s">
        <v>39</v>
      </c>
      <c r="O2011" s="8">
        <f>N2011 * VLOOKUP(E2011&amp;VLOOKUP(G2011,Sku_Consolidated!A2:Q957,17,FALSE),Sku_CommRate!A2:E1002, 5, FALSE)</f>
      </c>
      <c r="P2011" s="8">
        <f>N2011 - O2011</f>
      </c>
      <c r="Q2011">
        <f>VLOOKUP(G2011,Sku_Consolidated!A2:G957,7, FALSE)</f>
      </c>
      <c r="R2011">
        <f>IF(IFERROR(VLOOKUP(E2011,Store_Showcase!B2:H144,7, FALSE), TRUE)=TRUE, IF(IFERROR(VLOOKUP(E2011,Store_SRP!B2:H110,7, FALSE), TRUE)=TRUE,VLOOKUP(E2011,Store_VAM!B2:H273,7, FALSE),VLOOKUP(E2011,Store_SRP!B2:H110,7, FALSE)), VLOOKUP(E2011,Store_Showcase!B2:H144,7, FALSE))</f>
      </c>
      <c r="S2011">
        <f>IF(IFERROR(VLOOKUP(E2011,Store_Showcase!B2:I144,8, FALSE), TRUE)=TRUE, IF(IFERROR(VLOOKUP(E2011,Store_SRP!B2:I110,8, FALSE), TRUE)=TRUE,VLOOKUP(E2011,Store_VAM!B2:I273,8, FALSE),VLOOKUP(E2011,Store_SRP!B2:I110,8, FALSE)), VLOOKUP(E2011,Store_Showcase!B2:I144,8, FALSE))</f>
      </c>
      <c r="T2011">
        <f>VLOOKUP(G2011,Sku_Consolidated!A2:R957,18,FALSE)</f>
      </c>
      <c r="U2011">
        <v>6235</v>
      </c>
      <c r="V2011">
        <f>IF(VLOOKUP(G2011,Sku_Consolidated!A2:S957,19,FALSE)="SHOWCASE", VLOOKUP(E2011,Store_Showcase!B2:L144,11, FALSE), IF(VLOOKUP(G2011,Sku_Consolidated!A2:S957,19,FALSE)="VAM",VLOOKUP(E2011,Store_VAM!B2:L273,11, FALSE),VLOOKUP(E2011,Store_SRP!B2:L110,11, FALSE)))</f>
      </c>
      <c r="W2011">
        <f>VLOOKUP(G2011,Sku_Consolidated!A2:W957,11,FALSE)</f>
      </c>
      <c r="X2011">
        <f>VLOOKUP(G2011,Sku_Consolidated!A2:H957,8,FALSE)</f>
      </c>
      <c r="Y2011">
        <f>VLOOKUP(G2011,Sku_Consolidated!A2:I957,9,FALSE)</f>
      </c>
      <c r="Z2011" t="s">
        <v>38</v>
      </c>
      <c r="AA2011">
        <f>VLOOKUP(G2011,Sku_Consolidated!A2:E957,5,FALSE)</f>
      </c>
      <c r="AB2011">
        <f>IF(VLOOKUP(G2011,Sku_Consolidated!A2:S957,19,FALSE)="SHOWCASE", VLOOKUP(E2011,Store_Showcase!B2:N144,13, FALSE), IF(VLOOKUP(G2011,Sku_Consolidated!A2:S957,19,FALSE)="VAM",VLOOKUP(E2011,Store_VAM!B2:N273,13, FALSE),VLOOKUP(E2011,Store_SRP!B2:N110,13, FALSE)))</f>
      </c>
      <c r="AC2011">
        <f>IF(IFERROR(AB2011,TRUE)=TRUE, "-","OK")</f>
      </c>
      <c r="AD2011" s="8" t="s">
        <v>39</v>
      </c>
      <c r="AE2011" s="8" t="s">
        <v>39</v>
      </c>
      <c r="AF2011">
        <f>IF(IFERROR(VLOOKUP(E2011,Store_Showcase!B2:H144,{5}, FALSE), TRUE)=TRUE, IF(IFERROR(VLOOKUP(E2011,Store_SRP!B2:H110,{5}, FALSE), TRUE)=TRUE,VLOOKUP(E2011,Store_VAM!B2:H273,{5}, FALSE),VLOOKUP(E2011,Store_SRP!B2:H110,{5}, FALSE)), VLOOKUP(E2011,Store_Showcase!B2:H144,{5}, FALSE))</f>
      </c>
      <c r="AG2011">
        <f>IF(IFERROR(VLOOKUP(E2011,Store_Showcase!B2:H144,{6}, FALSE), TRUE)=TRUE, IF(IFERROR(VLOOKUP(E2011,Store_SRP!B2:H110,{6}, FALSE), TRUE)=TRUE,VLOOKUP(E2011,Store_VAM!B2:H273,{6}, FALSE),VLOOKUP(E2011,Store_SRP!B2:H110,{6}, FALSE)), VLOOKUP(E2011,Store_Showcase!B2:H144,{6}, FALSE))</f>
      </c>
      <c r="AH2011">
        <f>VLOOKUP(G2011,Sku_Consolidated!A2:R957,18,FALSE)</f>
      </c>
      <c r="AI2011">
        <f>VLOOKUP(G2011,Sku_Consolidated!A2:S957,19,FALSE)</f>
      </c>
      <c r="AJ2011">
        <f>VLOOKUP(G2011,Sku_Consolidated!A2:T957,20,FALSE)</f>
      </c>
    </row>
    <row r="2012" spans="1:36" x14ac:dyDescent="0.25">
      <c r="A2012">
        <v>2024</v>
      </c>
      <c r="B2012" t="s">
        <v>31</v>
      </c>
      <c r="C2012" t="s">
        <v>32</v>
      </c>
      <c r="D2012" t="s">
        <v>33</v>
      </c>
      <c r="E2012">
        <v>495</v>
      </c>
      <c r="F2012">
        <f>IF(IFERROR(VLOOKUP(E2012,Store_Showcase!B2:H144,{2}, FALSE), TRUE)=TRUE, IF(IFERROR(VLOOKUP(E2012,Store_SRP!B2:H110,{2}, FALSE), TRUE)=TRUE,VLOOKUP(E2012,Store_VAM!B2:H273,{2}, FALSE),VLOOKUP(E2012,Store_SRP!B2:H110,{2}, FALSE)), VLOOKUP(E2012,Store_Showcase!B2:H144,{2}, FALSE))</f>
      </c>
      <c r="G2012">
        <v>655910</v>
      </c>
      <c r="H2012" t="s">
        <v>1560</v>
      </c>
      <c r="I2012" s="8" t="s">
        <v>39</v>
      </c>
      <c r="J2012" t="s">
        <v>36</v>
      </c>
      <c r="K2012" s="8">
        <f>IF(J2012="PCK", I2012, 0)</f>
      </c>
      <c r="L2012" s="8">
        <f>IF(J2012="KLS", I2012, IF(J2012="PCK", I2012*VLOOKUP(G2012,Sku_Consolidated!A2:U957,21, FALSE),I2012*VLOOKUP(G2012,Sku_Consolidated!A2:U957,21, FALSE)))</f>
      </c>
      <c r="M2012" s="8">
        <f>IF(J2012="PCS", I2012, 0)</f>
      </c>
      <c r="N2012" s="8" t="s">
        <v>39</v>
      </c>
      <c r="O2012" s="8">
        <f>N2012 * VLOOKUP(E2012&amp;VLOOKUP(G2012,Sku_Consolidated!A2:Q957,17,FALSE),Sku_CommRate!A2:E1002, 5, FALSE)</f>
      </c>
      <c r="P2012" s="8">
        <f>N2012 - O2012</f>
      </c>
      <c r="Q2012">
        <f>VLOOKUP(G2012,Sku_Consolidated!A2:G957,7, FALSE)</f>
      </c>
      <c r="R2012">
        <f>IF(IFERROR(VLOOKUP(E2012,Store_Showcase!B2:H144,7, FALSE), TRUE)=TRUE, IF(IFERROR(VLOOKUP(E2012,Store_SRP!B2:H110,7, FALSE), TRUE)=TRUE,VLOOKUP(E2012,Store_VAM!B2:H273,7, FALSE),VLOOKUP(E2012,Store_SRP!B2:H110,7, FALSE)), VLOOKUP(E2012,Store_Showcase!B2:H144,7, FALSE))</f>
      </c>
      <c r="S2012">
        <f>IF(IFERROR(VLOOKUP(E2012,Store_Showcase!B2:I144,8, FALSE), TRUE)=TRUE, IF(IFERROR(VLOOKUP(E2012,Store_SRP!B2:I110,8, FALSE), TRUE)=TRUE,VLOOKUP(E2012,Store_VAM!B2:I273,8, FALSE),VLOOKUP(E2012,Store_SRP!B2:I110,8, FALSE)), VLOOKUP(E2012,Store_Showcase!B2:I144,8, FALSE))</f>
      </c>
      <c r="T2012">
        <f>VLOOKUP(G2012,Sku_Consolidated!A2:R957,18,FALSE)</f>
      </c>
      <c r="U2012">
        <v>6504</v>
      </c>
      <c r="V2012">
        <f>IF(VLOOKUP(G2012,Sku_Consolidated!A2:S957,19,FALSE)="SHOWCASE", VLOOKUP(E2012,Store_Showcase!B2:L144,11, FALSE), IF(VLOOKUP(G2012,Sku_Consolidated!A2:S957,19,FALSE)="VAM",VLOOKUP(E2012,Store_VAM!B2:L273,11, FALSE),VLOOKUP(E2012,Store_SRP!B2:L110,11, FALSE)))</f>
      </c>
      <c r="W2012">
        <f>VLOOKUP(G2012,Sku_Consolidated!A2:W957,11,FALSE)</f>
      </c>
      <c r="X2012">
        <f>VLOOKUP(G2012,Sku_Consolidated!A2:H957,8,FALSE)</f>
      </c>
      <c r="Y2012">
        <f>VLOOKUP(G2012,Sku_Consolidated!A2:I957,9,FALSE)</f>
      </c>
      <c r="Z2012" t="s">
        <v>38</v>
      </c>
      <c r="AA2012">
        <f>VLOOKUP(G2012,Sku_Consolidated!A2:E957,5,FALSE)</f>
      </c>
      <c r="AB2012">
        <f>IF(VLOOKUP(G2012,Sku_Consolidated!A2:S957,19,FALSE)="SHOWCASE", VLOOKUP(E2012,Store_Showcase!B2:N144,13, FALSE), IF(VLOOKUP(G2012,Sku_Consolidated!A2:S957,19,FALSE)="VAM",VLOOKUP(E2012,Store_VAM!B2:N273,13, FALSE),VLOOKUP(E2012,Store_SRP!B2:N110,13, FALSE)))</f>
      </c>
      <c r="AC2012">
        <f>IF(IFERROR(AB2012,TRUE)=TRUE, "-","OK")</f>
      </c>
      <c r="AD2012" s="8" t="s">
        <v>39</v>
      </c>
      <c r="AE2012" s="8" t="s">
        <v>39</v>
      </c>
      <c r="AF2012">
        <f>IF(IFERROR(VLOOKUP(E2012,Store_Showcase!B2:H144,{5}, FALSE), TRUE)=TRUE, IF(IFERROR(VLOOKUP(E2012,Store_SRP!B2:H110,{5}, FALSE), TRUE)=TRUE,VLOOKUP(E2012,Store_VAM!B2:H273,{5}, FALSE),VLOOKUP(E2012,Store_SRP!B2:H110,{5}, FALSE)), VLOOKUP(E2012,Store_Showcase!B2:H144,{5}, FALSE))</f>
      </c>
      <c r="AG2012">
        <f>IF(IFERROR(VLOOKUP(E2012,Store_Showcase!B2:H144,{6}, FALSE), TRUE)=TRUE, IF(IFERROR(VLOOKUP(E2012,Store_SRP!B2:H110,{6}, FALSE), TRUE)=TRUE,VLOOKUP(E2012,Store_VAM!B2:H273,{6}, FALSE),VLOOKUP(E2012,Store_SRP!B2:H110,{6}, FALSE)), VLOOKUP(E2012,Store_Showcase!B2:H144,{6}, FALSE))</f>
      </c>
      <c r="AH2012">
        <f>VLOOKUP(G2012,Sku_Consolidated!A2:R957,18,FALSE)</f>
      </c>
      <c r="AI2012">
        <f>VLOOKUP(G2012,Sku_Consolidated!A2:S957,19,FALSE)</f>
      </c>
      <c r="AJ2012">
        <f>VLOOKUP(G2012,Sku_Consolidated!A2:T957,20,FALSE)</f>
      </c>
    </row>
    <row r="2013" spans="1:36" x14ac:dyDescent="0.25">
      <c r="A2013">
        <v>2024</v>
      </c>
      <c r="B2013" t="s">
        <v>31</v>
      </c>
      <c r="C2013" t="s">
        <v>32</v>
      </c>
      <c r="D2013" t="s">
        <v>33</v>
      </c>
      <c r="E2013">
        <v>603</v>
      </c>
      <c r="F2013">
        <f>IF(IFERROR(VLOOKUP(E2013,Store_Showcase!B2:H144,{2}, FALSE), TRUE)=TRUE, IF(IFERROR(VLOOKUP(E2013,Store_SRP!B2:H110,{2}, FALSE), TRUE)=TRUE,VLOOKUP(E2013,Store_VAM!B2:H273,{2}, FALSE),VLOOKUP(E2013,Store_SRP!B2:H110,{2}, FALSE)), VLOOKUP(E2013,Store_Showcase!B2:H144,{2}, FALSE))</f>
      </c>
      <c r="G2013">
        <v>666982</v>
      </c>
      <c r="H2013" t="s">
        <v>1363</v>
      </c>
      <c r="I2013" s="8" t="s">
        <v>39</v>
      </c>
      <c r="J2013" t="s">
        <v>493</v>
      </c>
      <c r="K2013" s="8">
        <f>IF(J2013="PCK", I2013, 0)</f>
      </c>
      <c r="L2013" s="8">
        <f>IF(J2013="KLS", I2013, IF(J2013="PCK", I2013*VLOOKUP(G2013,Sku_Consolidated!A2:U957,21, FALSE),I2013*VLOOKUP(G2013,Sku_Consolidated!A2:U957,21, FALSE)))</f>
      </c>
      <c r="M2013" s="8">
        <f>IF(J2013="PCS", I2013, 0)</f>
      </c>
      <c r="N2013" s="8" t="s">
        <v>39</v>
      </c>
      <c r="O2013" s="8">
        <f>N2013 * VLOOKUP(E2013&amp;VLOOKUP(G2013,Sku_Consolidated!A2:Q957,17,FALSE),Sku_CommRate!A2:E1002, 5, FALSE)</f>
      </c>
      <c r="P2013" s="8">
        <f>N2013 - O2013</f>
      </c>
      <c r="Q2013">
        <f>VLOOKUP(G2013,Sku_Consolidated!A2:G957,7, FALSE)</f>
      </c>
      <c r="R2013">
        <f>IF(IFERROR(VLOOKUP(E2013,Store_Showcase!B2:H144,7, FALSE), TRUE)=TRUE, IF(IFERROR(VLOOKUP(E2013,Store_SRP!B2:H110,7, FALSE), TRUE)=TRUE,VLOOKUP(E2013,Store_VAM!B2:H273,7, FALSE),VLOOKUP(E2013,Store_SRP!B2:H110,7, FALSE)), VLOOKUP(E2013,Store_Showcase!B2:H144,7, FALSE))</f>
      </c>
      <c r="S2013">
        <f>IF(IFERROR(VLOOKUP(E2013,Store_Showcase!B2:I144,8, FALSE), TRUE)=TRUE, IF(IFERROR(VLOOKUP(E2013,Store_SRP!B2:I110,8, FALSE), TRUE)=TRUE,VLOOKUP(E2013,Store_VAM!B2:I273,8, FALSE),VLOOKUP(E2013,Store_SRP!B2:I110,8, FALSE)), VLOOKUP(E2013,Store_Showcase!B2:I144,8, FALSE))</f>
      </c>
      <c r="T2013">
        <f>VLOOKUP(G2013,Sku_Consolidated!A2:R957,18,FALSE)</f>
      </c>
      <c r="U2013">
        <v>4806532531663</v>
      </c>
      <c r="V2013">
        <f>IF(VLOOKUP(G2013,Sku_Consolidated!A2:S957,19,FALSE)="SHOWCASE", VLOOKUP(E2013,Store_Showcase!B2:L144,11, FALSE), IF(VLOOKUP(G2013,Sku_Consolidated!A2:S957,19,FALSE)="VAM",VLOOKUP(E2013,Store_VAM!B2:L273,11, FALSE),VLOOKUP(E2013,Store_SRP!B2:L110,11, FALSE)))</f>
      </c>
      <c r="W2013">
        <f>VLOOKUP(G2013,Sku_Consolidated!A2:W957,11,FALSE)</f>
      </c>
      <c r="X2013">
        <f>VLOOKUP(G2013,Sku_Consolidated!A2:H957,8,FALSE)</f>
      </c>
      <c r="Y2013">
        <f>VLOOKUP(G2013,Sku_Consolidated!A2:I957,9,FALSE)</f>
      </c>
      <c r="Z2013" t="s">
        <v>38</v>
      </c>
      <c r="AA2013">
        <f>VLOOKUP(G2013,Sku_Consolidated!A2:E957,5,FALSE)</f>
      </c>
      <c r="AB2013">
        <f>IF(VLOOKUP(G2013,Sku_Consolidated!A2:S957,19,FALSE)="SHOWCASE", VLOOKUP(E2013,Store_Showcase!B2:N144,13, FALSE), IF(VLOOKUP(G2013,Sku_Consolidated!A2:S957,19,FALSE)="VAM",VLOOKUP(E2013,Store_VAM!B2:N273,13, FALSE),VLOOKUP(E2013,Store_SRP!B2:N110,13, FALSE)))</f>
      </c>
      <c r="AC2013">
        <f>IF(IFERROR(AB2013,TRUE)=TRUE, "-","OK")</f>
      </c>
      <c r="AD2013" s="8" t="s">
        <v>39</v>
      </c>
      <c r="AE2013" s="8" t="s">
        <v>39</v>
      </c>
      <c r="AF2013">
        <f>IF(IFERROR(VLOOKUP(E2013,Store_Showcase!B2:H144,{5}, FALSE), TRUE)=TRUE, IF(IFERROR(VLOOKUP(E2013,Store_SRP!B2:H110,{5}, FALSE), TRUE)=TRUE,VLOOKUP(E2013,Store_VAM!B2:H273,{5}, FALSE),VLOOKUP(E2013,Store_SRP!B2:H110,{5}, FALSE)), VLOOKUP(E2013,Store_Showcase!B2:H144,{5}, FALSE))</f>
      </c>
      <c r="AG2013">
        <f>IF(IFERROR(VLOOKUP(E2013,Store_Showcase!B2:H144,{6}, FALSE), TRUE)=TRUE, IF(IFERROR(VLOOKUP(E2013,Store_SRP!B2:H110,{6}, FALSE), TRUE)=TRUE,VLOOKUP(E2013,Store_VAM!B2:H273,{6}, FALSE),VLOOKUP(E2013,Store_SRP!B2:H110,{6}, FALSE)), VLOOKUP(E2013,Store_Showcase!B2:H144,{6}, FALSE))</f>
      </c>
      <c r="AH2013">
        <f>VLOOKUP(G2013,Sku_Consolidated!A2:R957,18,FALSE)</f>
      </c>
      <c r="AI2013">
        <f>VLOOKUP(G2013,Sku_Consolidated!A2:S957,19,FALSE)</f>
      </c>
      <c r="AJ2013">
        <f>VLOOKUP(G2013,Sku_Consolidated!A2:T957,20,FALSE)</f>
      </c>
    </row>
    <row r="2014" spans="1:36" x14ac:dyDescent="0.25">
      <c r="A2014">
        <v>2024</v>
      </c>
      <c r="B2014" t="s">
        <v>31</v>
      </c>
      <c r="C2014" t="s">
        <v>32</v>
      </c>
      <c r="D2014" t="s">
        <v>33</v>
      </c>
      <c r="E2014">
        <v>495</v>
      </c>
      <c r="F2014">
        <f>IF(IFERROR(VLOOKUP(E2014,Store_Showcase!B2:H144,{2}, FALSE), TRUE)=TRUE, IF(IFERROR(VLOOKUP(E2014,Store_SRP!B2:H110,{2}, FALSE), TRUE)=TRUE,VLOOKUP(E2014,Store_VAM!B2:H273,{2}, FALSE),VLOOKUP(E2014,Store_SRP!B2:H110,{2}, FALSE)), VLOOKUP(E2014,Store_Showcase!B2:H144,{2}, FALSE))</f>
      </c>
      <c r="G2014">
        <v>655833</v>
      </c>
      <c r="H2014" t="s">
        <v>1577</v>
      </c>
      <c r="I2014" s="8" t="s">
        <v>39</v>
      </c>
      <c r="J2014" t="s">
        <v>36</v>
      </c>
      <c r="K2014" s="8">
        <f>IF(J2014="PCK", I2014, 0)</f>
      </c>
      <c r="L2014" s="8">
        <f>IF(J2014="KLS", I2014, IF(J2014="PCK", I2014*VLOOKUP(G2014,Sku_Consolidated!A2:U957,21, FALSE),I2014*VLOOKUP(G2014,Sku_Consolidated!A2:U957,21, FALSE)))</f>
      </c>
      <c r="M2014" s="8">
        <f>IF(J2014="PCS", I2014, 0)</f>
      </c>
      <c r="N2014" s="8" t="s">
        <v>39</v>
      </c>
      <c r="O2014" s="8">
        <f>N2014 * VLOOKUP(E2014&amp;VLOOKUP(G2014,Sku_Consolidated!A2:Q957,17,FALSE),Sku_CommRate!A2:E1002, 5, FALSE)</f>
      </c>
      <c r="P2014" s="8">
        <f>N2014 - O2014</f>
      </c>
      <c r="Q2014">
        <f>VLOOKUP(G2014,Sku_Consolidated!A2:G957,7, FALSE)</f>
      </c>
      <c r="R2014">
        <f>IF(IFERROR(VLOOKUP(E2014,Store_Showcase!B2:H144,7, FALSE), TRUE)=TRUE, IF(IFERROR(VLOOKUP(E2014,Store_SRP!B2:H110,7, FALSE), TRUE)=TRUE,VLOOKUP(E2014,Store_VAM!B2:H273,7, FALSE),VLOOKUP(E2014,Store_SRP!B2:H110,7, FALSE)), VLOOKUP(E2014,Store_Showcase!B2:H144,7, FALSE))</f>
      </c>
      <c r="S2014">
        <f>IF(IFERROR(VLOOKUP(E2014,Store_Showcase!B2:I144,8, FALSE), TRUE)=TRUE, IF(IFERROR(VLOOKUP(E2014,Store_SRP!B2:I110,8, FALSE), TRUE)=TRUE,VLOOKUP(E2014,Store_VAM!B2:I273,8, FALSE),VLOOKUP(E2014,Store_SRP!B2:I110,8, FALSE)), VLOOKUP(E2014,Store_Showcase!B2:I144,8, FALSE))</f>
      </c>
      <c r="T2014">
        <f>VLOOKUP(G2014,Sku_Consolidated!A2:R957,18,FALSE)</f>
      </c>
      <c r="U2014">
        <v>6490</v>
      </c>
      <c r="V2014">
        <f>IF(VLOOKUP(G2014,Sku_Consolidated!A2:S957,19,FALSE)="SHOWCASE", VLOOKUP(E2014,Store_Showcase!B2:L144,11, FALSE), IF(VLOOKUP(G2014,Sku_Consolidated!A2:S957,19,FALSE)="VAM",VLOOKUP(E2014,Store_VAM!B2:L273,11, FALSE),VLOOKUP(E2014,Store_SRP!B2:L110,11, FALSE)))</f>
      </c>
      <c r="W2014">
        <f>VLOOKUP(G2014,Sku_Consolidated!A2:W957,11,FALSE)</f>
      </c>
      <c r="X2014">
        <f>VLOOKUP(G2014,Sku_Consolidated!A2:H957,8,FALSE)</f>
      </c>
      <c r="Y2014">
        <f>VLOOKUP(G2014,Sku_Consolidated!A2:I957,9,FALSE)</f>
      </c>
      <c r="Z2014" t="s">
        <v>38</v>
      </c>
      <c r="AA2014">
        <f>VLOOKUP(G2014,Sku_Consolidated!A2:E957,5,FALSE)</f>
      </c>
      <c r="AB2014">
        <f>IF(VLOOKUP(G2014,Sku_Consolidated!A2:S957,19,FALSE)="SHOWCASE", VLOOKUP(E2014,Store_Showcase!B2:N144,13, FALSE), IF(VLOOKUP(G2014,Sku_Consolidated!A2:S957,19,FALSE)="VAM",VLOOKUP(E2014,Store_VAM!B2:N273,13, FALSE),VLOOKUP(E2014,Store_SRP!B2:N110,13, FALSE)))</f>
      </c>
      <c r="AC2014">
        <f>IF(IFERROR(AB2014,TRUE)=TRUE, "-","OK")</f>
      </c>
      <c r="AD2014" s="8" t="s">
        <v>39</v>
      </c>
      <c r="AE2014" s="8" t="s">
        <v>39</v>
      </c>
      <c r="AF2014">
        <f>IF(IFERROR(VLOOKUP(E2014,Store_Showcase!B2:H144,{5}, FALSE), TRUE)=TRUE, IF(IFERROR(VLOOKUP(E2014,Store_SRP!B2:H110,{5}, FALSE), TRUE)=TRUE,VLOOKUP(E2014,Store_VAM!B2:H273,{5}, FALSE),VLOOKUP(E2014,Store_SRP!B2:H110,{5}, FALSE)), VLOOKUP(E2014,Store_Showcase!B2:H144,{5}, FALSE))</f>
      </c>
      <c r="AG2014">
        <f>IF(IFERROR(VLOOKUP(E2014,Store_Showcase!B2:H144,{6}, FALSE), TRUE)=TRUE, IF(IFERROR(VLOOKUP(E2014,Store_SRP!B2:H110,{6}, FALSE), TRUE)=TRUE,VLOOKUP(E2014,Store_VAM!B2:H273,{6}, FALSE),VLOOKUP(E2014,Store_SRP!B2:H110,{6}, FALSE)), VLOOKUP(E2014,Store_Showcase!B2:H144,{6}, FALSE))</f>
      </c>
      <c r="AH2014">
        <f>VLOOKUP(G2014,Sku_Consolidated!A2:R957,18,FALSE)</f>
      </c>
      <c r="AI2014">
        <f>VLOOKUP(G2014,Sku_Consolidated!A2:S957,19,FALSE)</f>
      </c>
      <c r="AJ2014">
        <f>VLOOKUP(G2014,Sku_Consolidated!A2:T957,20,FALSE)</f>
      </c>
    </row>
    <row r="2015" spans="1:36" x14ac:dyDescent="0.25">
      <c r="A2015">
        <v>2024</v>
      </c>
      <c r="B2015" t="s">
        <v>31</v>
      </c>
      <c r="C2015" t="s">
        <v>32</v>
      </c>
      <c r="D2015" t="s">
        <v>33</v>
      </c>
      <c r="E2015">
        <v>466</v>
      </c>
      <c r="F2015">
        <f>IF(IFERROR(VLOOKUP(E2015,Store_Showcase!B2:H144,{2}, FALSE), TRUE)=TRUE, IF(IFERROR(VLOOKUP(E2015,Store_SRP!B2:H110,{2}, FALSE), TRUE)=TRUE,VLOOKUP(E2015,Store_VAM!B2:H273,{2}, FALSE),VLOOKUP(E2015,Store_SRP!B2:H110,{2}, FALSE)), VLOOKUP(E2015,Store_Showcase!B2:H144,{2}, FALSE))</f>
      </c>
      <c r="G2015">
        <v>671781</v>
      </c>
      <c r="H2015" t="s">
        <v>1676</v>
      </c>
      <c r="I2015" s="8" t="s">
        <v>39</v>
      </c>
      <c r="J2015" t="s">
        <v>493</v>
      </c>
      <c r="K2015" s="8">
        <f>IF(J2015="PCK", I2015, 0)</f>
      </c>
      <c r="L2015" s="8">
        <f>IF(J2015="KLS", I2015, IF(J2015="PCK", I2015*VLOOKUP(G2015,Sku_Consolidated!A2:U957,21, FALSE),I2015*VLOOKUP(G2015,Sku_Consolidated!A2:U957,21, FALSE)))</f>
      </c>
      <c r="M2015" s="8">
        <f>IF(J2015="PCS", I2015, 0)</f>
      </c>
      <c r="N2015" s="8" t="s">
        <v>39</v>
      </c>
      <c r="O2015" s="8">
        <f>N2015 * VLOOKUP(E2015&amp;VLOOKUP(G2015,Sku_Consolidated!A2:Q957,17,FALSE),Sku_CommRate!A2:E1002, 5, FALSE)</f>
      </c>
      <c r="P2015" s="8">
        <f>N2015 - O2015</f>
      </c>
      <c r="Q2015">
        <f>VLOOKUP(G2015,Sku_Consolidated!A2:G957,7, FALSE)</f>
      </c>
      <c r="R2015">
        <f>IF(IFERROR(VLOOKUP(E2015,Store_Showcase!B2:H144,7, FALSE), TRUE)=TRUE, IF(IFERROR(VLOOKUP(E2015,Store_SRP!B2:H110,7, FALSE), TRUE)=TRUE,VLOOKUP(E2015,Store_VAM!B2:H273,7, FALSE),VLOOKUP(E2015,Store_SRP!B2:H110,7, FALSE)), VLOOKUP(E2015,Store_Showcase!B2:H144,7, FALSE))</f>
      </c>
      <c r="S2015">
        <f>IF(IFERROR(VLOOKUP(E2015,Store_Showcase!B2:I144,8, FALSE), TRUE)=TRUE, IF(IFERROR(VLOOKUP(E2015,Store_SRP!B2:I110,8, FALSE), TRUE)=TRUE,VLOOKUP(E2015,Store_VAM!B2:I273,8, FALSE),VLOOKUP(E2015,Store_SRP!B2:I110,8, FALSE)), VLOOKUP(E2015,Store_Showcase!B2:I144,8, FALSE))</f>
      </c>
      <c r="T2015">
        <f>VLOOKUP(G2015,Sku_Consolidated!A2:R957,18,FALSE)</f>
      </c>
      <c r="U2015">
        <v>2100006717815</v>
      </c>
      <c r="V2015">
        <f>IF(VLOOKUP(G2015,Sku_Consolidated!A2:S957,19,FALSE)="SHOWCASE", VLOOKUP(E2015,Store_Showcase!B2:L144,11, FALSE), IF(VLOOKUP(G2015,Sku_Consolidated!A2:S957,19,FALSE)="VAM",VLOOKUP(E2015,Store_VAM!B2:L273,11, FALSE),VLOOKUP(E2015,Store_SRP!B2:L110,11, FALSE)))</f>
      </c>
      <c r="W2015">
        <f>VLOOKUP(G2015,Sku_Consolidated!A2:W957,11,FALSE)</f>
      </c>
      <c r="X2015">
        <f>VLOOKUP(G2015,Sku_Consolidated!A2:H957,8,FALSE)</f>
      </c>
      <c r="Y2015">
        <f>VLOOKUP(G2015,Sku_Consolidated!A2:I957,9,FALSE)</f>
      </c>
      <c r="Z2015" t="s">
        <v>38</v>
      </c>
      <c r="AA2015">
        <f>VLOOKUP(G2015,Sku_Consolidated!A2:E957,5,FALSE)</f>
      </c>
      <c r="AB2015">
        <f>IF(VLOOKUP(G2015,Sku_Consolidated!A2:S957,19,FALSE)="SHOWCASE", VLOOKUP(E2015,Store_Showcase!B2:N144,13, FALSE), IF(VLOOKUP(G2015,Sku_Consolidated!A2:S957,19,FALSE)="VAM",VLOOKUP(E2015,Store_VAM!B2:N273,13, FALSE),VLOOKUP(E2015,Store_SRP!B2:N110,13, FALSE)))</f>
      </c>
      <c r="AC2015">
        <f>IF(IFERROR(AB2015,TRUE)=TRUE, "-","OK")</f>
      </c>
      <c r="AD2015" s="8" t="s">
        <v>39</v>
      </c>
      <c r="AE2015" s="8" t="s">
        <v>39</v>
      </c>
      <c r="AF2015">
        <f>IF(IFERROR(VLOOKUP(E2015,Store_Showcase!B2:H144,{5}, FALSE), TRUE)=TRUE, IF(IFERROR(VLOOKUP(E2015,Store_SRP!B2:H110,{5}, FALSE), TRUE)=TRUE,VLOOKUP(E2015,Store_VAM!B2:H273,{5}, FALSE),VLOOKUP(E2015,Store_SRP!B2:H110,{5}, FALSE)), VLOOKUP(E2015,Store_Showcase!B2:H144,{5}, FALSE))</f>
      </c>
      <c r="AG2015">
        <f>IF(IFERROR(VLOOKUP(E2015,Store_Showcase!B2:H144,{6}, FALSE), TRUE)=TRUE, IF(IFERROR(VLOOKUP(E2015,Store_SRP!B2:H110,{6}, FALSE), TRUE)=TRUE,VLOOKUP(E2015,Store_VAM!B2:H273,{6}, FALSE),VLOOKUP(E2015,Store_SRP!B2:H110,{6}, FALSE)), VLOOKUP(E2015,Store_Showcase!B2:H144,{6}, FALSE))</f>
      </c>
      <c r="AH2015">
        <f>VLOOKUP(G2015,Sku_Consolidated!A2:R957,18,FALSE)</f>
      </c>
      <c r="AI2015">
        <f>VLOOKUP(G2015,Sku_Consolidated!A2:S957,19,FALSE)</f>
      </c>
      <c r="AJ2015">
        <f>VLOOKUP(G2015,Sku_Consolidated!A2:T957,20,FALSE)</f>
      </c>
    </row>
    <row r="2016" spans="1:36" x14ac:dyDescent="0.25">
      <c r="A2016">
        <v>2024</v>
      </c>
      <c r="B2016" t="s">
        <v>31</v>
      </c>
      <c r="C2016" t="s">
        <v>32</v>
      </c>
      <c r="D2016" t="s">
        <v>33</v>
      </c>
      <c r="E2016">
        <v>495</v>
      </c>
      <c r="F2016">
        <f>IF(IFERROR(VLOOKUP(E2016,Store_Showcase!B2:H144,{2}, FALSE), TRUE)=TRUE, IF(IFERROR(VLOOKUP(E2016,Store_SRP!B2:H110,{2}, FALSE), TRUE)=TRUE,VLOOKUP(E2016,Store_VAM!B2:H273,{2}, FALSE),VLOOKUP(E2016,Store_SRP!B2:H110,{2}, FALSE)), VLOOKUP(E2016,Store_Showcase!B2:H144,{2}, FALSE))</f>
      </c>
      <c r="G2016">
        <v>655706</v>
      </c>
      <c r="H2016" t="s">
        <v>1159</v>
      </c>
      <c r="I2016" s="8" t="s">
        <v>39</v>
      </c>
      <c r="J2016" t="s">
        <v>36</v>
      </c>
      <c r="K2016" s="8">
        <f>IF(J2016="PCK", I2016, 0)</f>
      </c>
      <c r="L2016" s="8">
        <f>IF(J2016="KLS", I2016, IF(J2016="PCK", I2016*VLOOKUP(G2016,Sku_Consolidated!A2:U957,21, FALSE),I2016*VLOOKUP(G2016,Sku_Consolidated!A2:U957,21, FALSE)))</f>
      </c>
      <c r="M2016" s="8">
        <f>IF(J2016="PCS", I2016, 0)</f>
      </c>
      <c r="N2016" s="8" t="s">
        <v>39</v>
      </c>
      <c r="O2016" s="8">
        <f>N2016 * VLOOKUP(E2016&amp;VLOOKUP(G2016,Sku_Consolidated!A2:Q957,17,FALSE),Sku_CommRate!A2:E1002, 5, FALSE)</f>
      </c>
      <c r="P2016" s="8">
        <f>N2016 - O2016</f>
      </c>
      <c r="Q2016">
        <f>VLOOKUP(G2016,Sku_Consolidated!A2:G957,7, FALSE)</f>
      </c>
      <c r="R2016">
        <f>IF(IFERROR(VLOOKUP(E2016,Store_Showcase!B2:H144,7, FALSE), TRUE)=TRUE, IF(IFERROR(VLOOKUP(E2016,Store_SRP!B2:H110,7, FALSE), TRUE)=TRUE,VLOOKUP(E2016,Store_VAM!B2:H273,7, FALSE),VLOOKUP(E2016,Store_SRP!B2:H110,7, FALSE)), VLOOKUP(E2016,Store_Showcase!B2:H144,7, FALSE))</f>
      </c>
      <c r="S2016">
        <f>IF(IFERROR(VLOOKUP(E2016,Store_Showcase!B2:I144,8, FALSE), TRUE)=TRUE, IF(IFERROR(VLOOKUP(E2016,Store_SRP!B2:I110,8, FALSE), TRUE)=TRUE,VLOOKUP(E2016,Store_VAM!B2:I273,8, FALSE),VLOOKUP(E2016,Store_SRP!B2:I110,8, FALSE)), VLOOKUP(E2016,Store_Showcase!B2:I144,8, FALSE))</f>
      </c>
      <c r="T2016">
        <f>VLOOKUP(G2016,Sku_Consolidated!A2:R957,18,FALSE)</f>
      </c>
      <c r="U2016">
        <v>6434</v>
      </c>
      <c r="V2016">
        <f>IF(VLOOKUP(G2016,Sku_Consolidated!A2:S957,19,FALSE)="SHOWCASE", VLOOKUP(E2016,Store_Showcase!B2:L144,11, FALSE), IF(VLOOKUP(G2016,Sku_Consolidated!A2:S957,19,FALSE)="VAM",VLOOKUP(E2016,Store_VAM!B2:L273,11, FALSE),VLOOKUP(E2016,Store_SRP!B2:L110,11, FALSE)))</f>
      </c>
      <c r="W2016">
        <f>VLOOKUP(G2016,Sku_Consolidated!A2:W957,11,FALSE)</f>
      </c>
      <c r="X2016">
        <f>VLOOKUP(G2016,Sku_Consolidated!A2:H957,8,FALSE)</f>
      </c>
      <c r="Y2016">
        <f>VLOOKUP(G2016,Sku_Consolidated!A2:I957,9,FALSE)</f>
      </c>
      <c r="Z2016" t="s">
        <v>38</v>
      </c>
      <c r="AA2016">
        <f>VLOOKUP(G2016,Sku_Consolidated!A2:E957,5,FALSE)</f>
      </c>
      <c r="AB2016">
        <f>IF(VLOOKUP(G2016,Sku_Consolidated!A2:S957,19,FALSE)="SHOWCASE", VLOOKUP(E2016,Store_Showcase!B2:N144,13, FALSE), IF(VLOOKUP(G2016,Sku_Consolidated!A2:S957,19,FALSE)="VAM",VLOOKUP(E2016,Store_VAM!B2:N273,13, FALSE),VLOOKUP(E2016,Store_SRP!B2:N110,13, FALSE)))</f>
      </c>
      <c r="AC2016">
        <f>IF(IFERROR(AB2016,TRUE)=TRUE, "-","OK")</f>
      </c>
      <c r="AD2016" s="8" t="s">
        <v>39</v>
      </c>
      <c r="AE2016" s="8" t="s">
        <v>39</v>
      </c>
      <c r="AF2016">
        <f>IF(IFERROR(VLOOKUP(E2016,Store_Showcase!B2:H144,{5}, FALSE), TRUE)=TRUE, IF(IFERROR(VLOOKUP(E2016,Store_SRP!B2:H110,{5}, FALSE), TRUE)=TRUE,VLOOKUP(E2016,Store_VAM!B2:H273,{5}, FALSE),VLOOKUP(E2016,Store_SRP!B2:H110,{5}, FALSE)), VLOOKUP(E2016,Store_Showcase!B2:H144,{5}, FALSE))</f>
      </c>
      <c r="AG2016">
        <f>IF(IFERROR(VLOOKUP(E2016,Store_Showcase!B2:H144,{6}, FALSE), TRUE)=TRUE, IF(IFERROR(VLOOKUP(E2016,Store_SRP!B2:H110,{6}, FALSE), TRUE)=TRUE,VLOOKUP(E2016,Store_VAM!B2:H273,{6}, FALSE),VLOOKUP(E2016,Store_SRP!B2:H110,{6}, FALSE)), VLOOKUP(E2016,Store_Showcase!B2:H144,{6}, FALSE))</f>
      </c>
      <c r="AH2016">
        <f>VLOOKUP(G2016,Sku_Consolidated!A2:R957,18,FALSE)</f>
      </c>
      <c r="AI2016">
        <f>VLOOKUP(G2016,Sku_Consolidated!A2:S957,19,FALSE)</f>
      </c>
      <c r="AJ2016">
        <f>VLOOKUP(G2016,Sku_Consolidated!A2:T957,20,FALSE)</f>
      </c>
    </row>
    <row r="2017" spans="1:36" x14ac:dyDescent="0.25">
      <c r="A2017">
        <v>2024</v>
      </c>
      <c r="B2017" t="s">
        <v>31</v>
      </c>
      <c r="C2017" t="s">
        <v>32</v>
      </c>
      <c r="D2017" t="s">
        <v>33</v>
      </c>
      <c r="E2017">
        <v>252</v>
      </c>
      <c r="F2017">
        <f>IF(IFERROR(VLOOKUP(E2017,Store_Showcase!B2:H144,{2}, FALSE), TRUE)=TRUE, IF(IFERROR(VLOOKUP(E2017,Store_SRP!B2:H110,{2}, FALSE), TRUE)=TRUE,VLOOKUP(E2017,Store_VAM!B2:H273,{2}, FALSE),VLOOKUP(E2017,Store_SRP!B2:H110,{2}, FALSE)), VLOOKUP(E2017,Store_Showcase!B2:H144,{2}, FALSE))</f>
      </c>
      <c r="G2017">
        <v>670205</v>
      </c>
      <c r="H2017" t="s">
        <v>1586</v>
      </c>
      <c r="I2017" s="8" t="s">
        <v>39</v>
      </c>
      <c r="J2017" t="s">
        <v>36</v>
      </c>
      <c r="K2017" s="8">
        <f>IF(J2017="PCK", I2017, 0)</f>
      </c>
      <c r="L2017" s="8">
        <f>IF(J2017="KLS", I2017, IF(J2017="PCK", I2017*VLOOKUP(G2017,Sku_Consolidated!A2:U957,21, FALSE),I2017*VLOOKUP(G2017,Sku_Consolidated!A2:U957,21, FALSE)))</f>
      </c>
      <c r="M2017" s="8">
        <f>IF(J2017="PCS", I2017, 0)</f>
      </c>
      <c r="N2017" s="8" t="s">
        <v>39</v>
      </c>
      <c r="O2017" s="8">
        <f>N2017 * VLOOKUP(E2017&amp;VLOOKUP(G2017,Sku_Consolidated!A2:Q957,17,FALSE),Sku_CommRate!A2:E1002, 5, FALSE)</f>
      </c>
      <c r="P2017" s="8">
        <f>N2017 - O2017</f>
      </c>
      <c r="Q2017">
        <f>VLOOKUP(G2017,Sku_Consolidated!A2:G957,7, FALSE)</f>
      </c>
      <c r="R2017">
        <f>IF(IFERROR(VLOOKUP(E2017,Store_Showcase!B2:H144,7, FALSE), TRUE)=TRUE, IF(IFERROR(VLOOKUP(E2017,Store_SRP!B2:H110,7, FALSE), TRUE)=TRUE,VLOOKUP(E2017,Store_VAM!B2:H273,7, FALSE),VLOOKUP(E2017,Store_SRP!B2:H110,7, FALSE)), VLOOKUP(E2017,Store_Showcase!B2:H144,7, FALSE))</f>
      </c>
      <c r="S2017">
        <f>IF(IFERROR(VLOOKUP(E2017,Store_Showcase!B2:I144,8, FALSE), TRUE)=TRUE, IF(IFERROR(VLOOKUP(E2017,Store_SRP!B2:I110,8, FALSE), TRUE)=TRUE,VLOOKUP(E2017,Store_VAM!B2:I273,8, FALSE),VLOOKUP(E2017,Store_SRP!B2:I110,8, FALSE)), VLOOKUP(E2017,Store_Showcase!B2:I144,8, FALSE))</f>
      </c>
      <c r="T2017">
        <f>VLOOKUP(G2017,Sku_Consolidated!A2:R957,18,FALSE)</f>
      </c>
      <c r="U2017">
        <v>8433</v>
      </c>
      <c r="V2017">
        <f>IF(VLOOKUP(G2017,Sku_Consolidated!A2:S957,19,FALSE)="SHOWCASE", VLOOKUP(E2017,Store_Showcase!B2:L144,11, FALSE), IF(VLOOKUP(G2017,Sku_Consolidated!A2:S957,19,FALSE)="VAM",VLOOKUP(E2017,Store_VAM!B2:L273,11, FALSE),VLOOKUP(E2017,Store_SRP!B2:L110,11, FALSE)))</f>
      </c>
      <c r="W2017">
        <f>VLOOKUP(G2017,Sku_Consolidated!A2:W957,11,FALSE)</f>
      </c>
      <c r="X2017">
        <f>VLOOKUP(G2017,Sku_Consolidated!A2:H957,8,FALSE)</f>
      </c>
      <c r="Y2017">
        <f>VLOOKUP(G2017,Sku_Consolidated!A2:I957,9,FALSE)</f>
      </c>
      <c r="Z2017" t="s">
        <v>38</v>
      </c>
      <c r="AA2017">
        <f>VLOOKUP(G2017,Sku_Consolidated!A2:E957,5,FALSE)</f>
      </c>
      <c r="AB2017">
        <f>IF(VLOOKUP(G2017,Sku_Consolidated!A2:S957,19,FALSE)="SHOWCASE", VLOOKUP(E2017,Store_Showcase!B2:N144,13, FALSE), IF(VLOOKUP(G2017,Sku_Consolidated!A2:S957,19,FALSE)="VAM",VLOOKUP(E2017,Store_VAM!B2:N273,13, FALSE),VLOOKUP(E2017,Store_SRP!B2:N110,13, FALSE)))</f>
      </c>
      <c r="AC2017">
        <f>IF(IFERROR(AB2017,TRUE)=TRUE, "-","OK")</f>
      </c>
      <c r="AD2017" s="8" t="s">
        <v>39</v>
      </c>
      <c r="AE2017" s="8" t="s">
        <v>39</v>
      </c>
      <c r="AF2017">
        <f>IF(IFERROR(VLOOKUP(E2017,Store_Showcase!B2:H144,{5}, FALSE), TRUE)=TRUE, IF(IFERROR(VLOOKUP(E2017,Store_SRP!B2:H110,{5}, FALSE), TRUE)=TRUE,VLOOKUP(E2017,Store_VAM!B2:H273,{5}, FALSE),VLOOKUP(E2017,Store_SRP!B2:H110,{5}, FALSE)), VLOOKUP(E2017,Store_Showcase!B2:H144,{5}, FALSE))</f>
      </c>
      <c r="AG2017">
        <f>IF(IFERROR(VLOOKUP(E2017,Store_Showcase!B2:H144,{6}, FALSE), TRUE)=TRUE, IF(IFERROR(VLOOKUP(E2017,Store_SRP!B2:H110,{6}, FALSE), TRUE)=TRUE,VLOOKUP(E2017,Store_VAM!B2:H273,{6}, FALSE),VLOOKUP(E2017,Store_SRP!B2:H110,{6}, FALSE)), VLOOKUP(E2017,Store_Showcase!B2:H144,{6}, FALSE))</f>
      </c>
      <c r="AH2017">
        <f>VLOOKUP(G2017,Sku_Consolidated!A2:R957,18,FALSE)</f>
      </c>
      <c r="AI2017">
        <f>VLOOKUP(G2017,Sku_Consolidated!A2:S957,19,FALSE)</f>
      </c>
      <c r="AJ2017">
        <f>VLOOKUP(G2017,Sku_Consolidated!A2:T957,20,FALSE)</f>
      </c>
    </row>
    <row r="2018" spans="1:36" x14ac:dyDescent="0.25">
      <c r="A2018">
        <v>2024</v>
      </c>
      <c r="B2018" t="s">
        <v>31</v>
      </c>
      <c r="C2018" t="s">
        <v>32</v>
      </c>
      <c r="D2018" t="s">
        <v>33</v>
      </c>
      <c r="E2018">
        <v>150</v>
      </c>
      <c r="F2018">
        <f>IF(IFERROR(VLOOKUP(E2018,Store_Showcase!B2:H144,{2}, FALSE), TRUE)=TRUE, IF(IFERROR(VLOOKUP(E2018,Store_SRP!B2:H110,{2}, FALSE), TRUE)=TRUE,VLOOKUP(E2018,Store_VAM!B2:H273,{2}, FALSE),VLOOKUP(E2018,Store_SRP!B2:H110,{2}, FALSE)), VLOOKUP(E2018,Store_Showcase!B2:H144,{2}, FALSE))</f>
      </c>
      <c r="G2018">
        <v>655281</v>
      </c>
      <c r="H2018" t="s">
        <v>40</v>
      </c>
      <c r="I2018" s="8" t="s">
        <v>39</v>
      </c>
      <c r="J2018" t="s">
        <v>36</v>
      </c>
      <c r="K2018" s="8">
        <f>IF(J2018="PCK", I2018, 0)</f>
      </c>
      <c r="L2018" s="8">
        <f>IF(J2018="KLS", I2018, IF(J2018="PCK", I2018*VLOOKUP(G2018,Sku_Consolidated!A2:U957,21, FALSE),I2018*VLOOKUP(G2018,Sku_Consolidated!A2:U957,21, FALSE)))</f>
      </c>
      <c r="M2018" s="8">
        <f>IF(J2018="PCS", I2018, 0)</f>
      </c>
      <c r="N2018" s="8" t="s">
        <v>39</v>
      </c>
      <c r="O2018" s="8">
        <f>N2018 * VLOOKUP(E2018&amp;VLOOKUP(G2018,Sku_Consolidated!A2:Q957,17,FALSE),Sku_CommRate!A2:E1002, 5, FALSE)</f>
      </c>
      <c r="P2018" s="8">
        <f>N2018 - O2018</f>
      </c>
      <c r="Q2018">
        <f>VLOOKUP(G2018,Sku_Consolidated!A2:G957,7, FALSE)</f>
      </c>
      <c r="R2018">
        <f>IF(IFERROR(VLOOKUP(E2018,Store_Showcase!B2:H144,7, FALSE), TRUE)=TRUE, IF(IFERROR(VLOOKUP(E2018,Store_SRP!B2:H110,7, FALSE), TRUE)=TRUE,VLOOKUP(E2018,Store_VAM!B2:H273,7, FALSE),VLOOKUP(E2018,Store_SRP!B2:H110,7, FALSE)), VLOOKUP(E2018,Store_Showcase!B2:H144,7, FALSE))</f>
      </c>
      <c r="S2018">
        <f>IF(IFERROR(VLOOKUP(E2018,Store_Showcase!B2:I144,8, FALSE), TRUE)=TRUE, IF(IFERROR(VLOOKUP(E2018,Store_SRP!B2:I110,8, FALSE), TRUE)=TRUE,VLOOKUP(E2018,Store_VAM!B2:I273,8, FALSE),VLOOKUP(E2018,Store_SRP!B2:I110,8, FALSE)), VLOOKUP(E2018,Store_Showcase!B2:I144,8, FALSE))</f>
      </c>
      <c r="T2018">
        <f>VLOOKUP(G2018,Sku_Consolidated!A2:R957,18,FALSE)</f>
      </c>
      <c r="U2018">
        <v>6216</v>
      </c>
      <c r="V2018">
        <f>IF(VLOOKUP(G2018,Sku_Consolidated!A2:S957,19,FALSE)="SHOWCASE", VLOOKUP(E2018,Store_Showcase!B2:L144,11, FALSE), IF(VLOOKUP(G2018,Sku_Consolidated!A2:S957,19,FALSE)="VAM",VLOOKUP(E2018,Store_VAM!B2:L273,11, FALSE),VLOOKUP(E2018,Store_SRP!B2:L110,11, FALSE)))</f>
      </c>
      <c r="W2018">
        <f>VLOOKUP(G2018,Sku_Consolidated!A2:W957,11,FALSE)</f>
      </c>
      <c r="X2018">
        <f>VLOOKUP(G2018,Sku_Consolidated!A2:H957,8,FALSE)</f>
      </c>
      <c r="Y2018">
        <f>VLOOKUP(G2018,Sku_Consolidated!A2:I957,9,FALSE)</f>
      </c>
      <c r="Z2018" t="s">
        <v>38</v>
      </c>
      <c r="AA2018">
        <f>VLOOKUP(G2018,Sku_Consolidated!A2:E957,5,FALSE)</f>
      </c>
      <c r="AB2018">
        <f>IF(VLOOKUP(G2018,Sku_Consolidated!A2:S957,19,FALSE)="SHOWCASE", VLOOKUP(E2018,Store_Showcase!B2:N144,13, FALSE), IF(VLOOKUP(G2018,Sku_Consolidated!A2:S957,19,FALSE)="VAM",VLOOKUP(E2018,Store_VAM!B2:N273,13, FALSE),VLOOKUP(E2018,Store_SRP!B2:N110,13, FALSE)))</f>
      </c>
      <c r="AC2018">
        <f>IF(IFERROR(AB2018,TRUE)=TRUE, "-","OK")</f>
      </c>
      <c r="AD2018" s="8" t="s">
        <v>39</v>
      </c>
      <c r="AE2018" s="8" t="s">
        <v>39</v>
      </c>
      <c r="AF2018">
        <f>IF(IFERROR(VLOOKUP(E2018,Store_Showcase!B2:H144,{5}, FALSE), TRUE)=TRUE, IF(IFERROR(VLOOKUP(E2018,Store_SRP!B2:H110,{5}, FALSE), TRUE)=TRUE,VLOOKUP(E2018,Store_VAM!B2:H273,{5}, FALSE),VLOOKUP(E2018,Store_SRP!B2:H110,{5}, FALSE)), VLOOKUP(E2018,Store_Showcase!B2:H144,{5}, FALSE))</f>
      </c>
      <c r="AG2018">
        <f>IF(IFERROR(VLOOKUP(E2018,Store_Showcase!B2:H144,{6}, FALSE), TRUE)=TRUE, IF(IFERROR(VLOOKUP(E2018,Store_SRP!B2:H110,{6}, FALSE), TRUE)=TRUE,VLOOKUP(E2018,Store_VAM!B2:H273,{6}, FALSE),VLOOKUP(E2018,Store_SRP!B2:H110,{6}, FALSE)), VLOOKUP(E2018,Store_Showcase!B2:H144,{6}, FALSE))</f>
      </c>
      <c r="AH2018">
        <f>VLOOKUP(G2018,Sku_Consolidated!A2:R957,18,FALSE)</f>
      </c>
      <c r="AI2018">
        <f>VLOOKUP(G2018,Sku_Consolidated!A2:S957,19,FALSE)</f>
      </c>
      <c r="AJ2018">
        <f>VLOOKUP(G2018,Sku_Consolidated!A2:T957,20,FALSE)</f>
      </c>
    </row>
    <row r="2019" spans="1:36" x14ac:dyDescent="0.25">
      <c r="A2019">
        <v>2024</v>
      </c>
      <c r="B2019" t="s">
        <v>31</v>
      </c>
      <c r="C2019" t="s">
        <v>32</v>
      </c>
      <c r="D2019" t="s">
        <v>33</v>
      </c>
      <c r="E2019">
        <v>4015</v>
      </c>
      <c r="F2019">
        <f>IF(IFERROR(VLOOKUP(E2019,Store_Showcase!B2:H144,{2}, FALSE), TRUE)=TRUE, IF(IFERROR(VLOOKUP(E2019,Store_SRP!B2:H110,{2}, FALSE), TRUE)=TRUE,VLOOKUP(E2019,Store_VAM!B2:H273,{2}, FALSE),VLOOKUP(E2019,Store_SRP!B2:H110,{2}, FALSE)), VLOOKUP(E2019,Store_Showcase!B2:H144,{2}, FALSE))</f>
      </c>
      <c r="G2019">
        <v>655713</v>
      </c>
      <c r="H2019" t="s">
        <v>309</v>
      </c>
      <c r="I2019" s="8" t="s">
        <v>39</v>
      </c>
      <c r="J2019" t="s">
        <v>36</v>
      </c>
      <c r="K2019" s="8">
        <f>IF(J2019="PCK", I2019, 0)</f>
      </c>
      <c r="L2019" s="8">
        <f>IF(J2019="KLS", I2019, IF(J2019="PCK", I2019*VLOOKUP(G2019,Sku_Consolidated!A2:U957,21, FALSE),I2019*VLOOKUP(G2019,Sku_Consolidated!A2:U957,21, FALSE)))</f>
      </c>
      <c r="M2019" s="8">
        <f>IF(J2019="PCS", I2019, 0)</f>
      </c>
      <c r="N2019" s="8" t="s">
        <v>39</v>
      </c>
      <c r="O2019" s="8">
        <f>N2019 * VLOOKUP(E2019&amp;VLOOKUP(G2019,Sku_Consolidated!A2:Q957,17,FALSE),Sku_CommRate!A2:E1002, 5, FALSE)</f>
      </c>
      <c r="P2019" s="8">
        <f>N2019 - O2019</f>
      </c>
      <c r="Q2019">
        <f>VLOOKUP(G2019,Sku_Consolidated!A2:G957,7, FALSE)</f>
      </c>
      <c r="R2019">
        <f>IF(IFERROR(VLOOKUP(E2019,Store_Showcase!B2:H144,7, FALSE), TRUE)=TRUE, IF(IFERROR(VLOOKUP(E2019,Store_SRP!B2:H110,7, FALSE), TRUE)=TRUE,VLOOKUP(E2019,Store_VAM!B2:H273,7, FALSE),VLOOKUP(E2019,Store_SRP!B2:H110,7, FALSE)), VLOOKUP(E2019,Store_Showcase!B2:H144,7, FALSE))</f>
      </c>
      <c r="S2019">
        <f>IF(IFERROR(VLOOKUP(E2019,Store_Showcase!B2:I144,8, FALSE), TRUE)=TRUE, IF(IFERROR(VLOOKUP(E2019,Store_SRP!B2:I110,8, FALSE), TRUE)=TRUE,VLOOKUP(E2019,Store_VAM!B2:I273,8, FALSE),VLOOKUP(E2019,Store_SRP!B2:I110,8, FALSE)), VLOOKUP(E2019,Store_Showcase!B2:I144,8, FALSE))</f>
      </c>
      <c r="T2019">
        <f>VLOOKUP(G2019,Sku_Consolidated!A2:R957,18,FALSE)</f>
      </c>
      <c r="U2019">
        <v>6441</v>
      </c>
      <c r="V2019">
        <f>IF(VLOOKUP(G2019,Sku_Consolidated!A2:S957,19,FALSE)="SHOWCASE", VLOOKUP(E2019,Store_Showcase!B2:L144,11, FALSE), IF(VLOOKUP(G2019,Sku_Consolidated!A2:S957,19,FALSE)="VAM",VLOOKUP(E2019,Store_VAM!B2:L273,11, FALSE),VLOOKUP(E2019,Store_SRP!B2:L110,11, FALSE)))</f>
      </c>
      <c r="W2019">
        <f>VLOOKUP(G2019,Sku_Consolidated!A2:W957,11,FALSE)</f>
      </c>
      <c r="X2019">
        <f>VLOOKUP(G2019,Sku_Consolidated!A2:H957,8,FALSE)</f>
      </c>
      <c r="Y2019">
        <f>VLOOKUP(G2019,Sku_Consolidated!A2:I957,9,FALSE)</f>
      </c>
      <c r="Z2019" t="s">
        <v>38</v>
      </c>
      <c r="AA2019">
        <f>VLOOKUP(G2019,Sku_Consolidated!A2:E957,5,FALSE)</f>
      </c>
      <c r="AB2019">
        <f>IF(VLOOKUP(G2019,Sku_Consolidated!A2:S957,19,FALSE)="SHOWCASE", VLOOKUP(E2019,Store_Showcase!B2:N144,13, FALSE), IF(VLOOKUP(G2019,Sku_Consolidated!A2:S957,19,FALSE)="VAM",VLOOKUP(E2019,Store_VAM!B2:N273,13, FALSE),VLOOKUP(E2019,Store_SRP!B2:N110,13, FALSE)))</f>
      </c>
      <c r="AC2019">
        <f>IF(IFERROR(AB2019,TRUE)=TRUE, "-","OK")</f>
      </c>
      <c r="AD2019" s="8" t="s">
        <v>39</v>
      </c>
      <c r="AE2019" s="8" t="s">
        <v>39</v>
      </c>
      <c r="AF2019">
        <f>IF(IFERROR(VLOOKUP(E2019,Store_Showcase!B2:H144,{5}, FALSE), TRUE)=TRUE, IF(IFERROR(VLOOKUP(E2019,Store_SRP!B2:H110,{5}, FALSE), TRUE)=TRUE,VLOOKUP(E2019,Store_VAM!B2:H273,{5}, FALSE),VLOOKUP(E2019,Store_SRP!B2:H110,{5}, FALSE)), VLOOKUP(E2019,Store_Showcase!B2:H144,{5}, FALSE))</f>
      </c>
      <c r="AG2019">
        <f>IF(IFERROR(VLOOKUP(E2019,Store_Showcase!B2:H144,{6}, FALSE), TRUE)=TRUE, IF(IFERROR(VLOOKUP(E2019,Store_SRP!B2:H110,{6}, FALSE), TRUE)=TRUE,VLOOKUP(E2019,Store_VAM!B2:H273,{6}, FALSE),VLOOKUP(E2019,Store_SRP!B2:H110,{6}, FALSE)), VLOOKUP(E2019,Store_Showcase!B2:H144,{6}, FALSE))</f>
      </c>
      <c r="AH2019">
        <f>VLOOKUP(G2019,Sku_Consolidated!A2:R957,18,FALSE)</f>
      </c>
      <c r="AI2019">
        <f>VLOOKUP(G2019,Sku_Consolidated!A2:S957,19,FALSE)</f>
      </c>
      <c r="AJ2019">
        <f>VLOOKUP(G2019,Sku_Consolidated!A2:T957,20,FALSE)</f>
      </c>
    </row>
    <row r="2020" spans="1:36" x14ac:dyDescent="0.25">
      <c r="A2020">
        <v>2024</v>
      </c>
      <c r="B2020" t="s">
        <v>31</v>
      </c>
      <c r="C2020" t="s">
        <v>32</v>
      </c>
      <c r="D2020" t="s">
        <v>33</v>
      </c>
      <c r="E2020">
        <v>231</v>
      </c>
      <c r="F2020">
        <f>IF(IFERROR(VLOOKUP(E2020,Store_Showcase!B2:H144,{2}, FALSE), TRUE)=TRUE, IF(IFERROR(VLOOKUP(E2020,Store_SRP!B2:H110,{2}, FALSE), TRUE)=TRUE,VLOOKUP(E2020,Store_VAM!B2:H273,{2}, FALSE),VLOOKUP(E2020,Store_SRP!B2:H110,{2}, FALSE)), VLOOKUP(E2020,Store_Showcase!B2:H144,{2}, FALSE))</f>
      </c>
      <c r="G2020">
        <v>671781</v>
      </c>
      <c r="H2020" t="s">
        <v>1676</v>
      </c>
      <c r="I2020" s="8" t="s">
        <v>39</v>
      </c>
      <c r="J2020" t="s">
        <v>493</v>
      </c>
      <c r="K2020" s="8">
        <f>IF(J2020="PCK", I2020, 0)</f>
      </c>
      <c r="L2020" s="8">
        <f>IF(J2020="KLS", I2020, IF(J2020="PCK", I2020*VLOOKUP(G2020,Sku_Consolidated!A2:U957,21, FALSE),I2020*VLOOKUP(G2020,Sku_Consolidated!A2:U957,21, FALSE)))</f>
      </c>
      <c r="M2020" s="8">
        <f>IF(J2020="PCS", I2020, 0)</f>
      </c>
      <c r="N2020" s="8" t="s">
        <v>39</v>
      </c>
      <c r="O2020" s="8">
        <f>N2020 * VLOOKUP(E2020&amp;VLOOKUP(G2020,Sku_Consolidated!A2:Q957,17,FALSE),Sku_CommRate!A2:E1002, 5, FALSE)</f>
      </c>
      <c r="P2020" s="8">
        <f>N2020 - O2020</f>
      </c>
      <c r="Q2020">
        <f>VLOOKUP(G2020,Sku_Consolidated!A2:G957,7, FALSE)</f>
      </c>
      <c r="R2020">
        <f>IF(IFERROR(VLOOKUP(E2020,Store_Showcase!B2:H144,7, FALSE), TRUE)=TRUE, IF(IFERROR(VLOOKUP(E2020,Store_SRP!B2:H110,7, FALSE), TRUE)=TRUE,VLOOKUP(E2020,Store_VAM!B2:H273,7, FALSE),VLOOKUP(E2020,Store_SRP!B2:H110,7, FALSE)), VLOOKUP(E2020,Store_Showcase!B2:H144,7, FALSE))</f>
      </c>
      <c r="S2020">
        <f>IF(IFERROR(VLOOKUP(E2020,Store_Showcase!B2:I144,8, FALSE), TRUE)=TRUE, IF(IFERROR(VLOOKUP(E2020,Store_SRP!B2:I110,8, FALSE), TRUE)=TRUE,VLOOKUP(E2020,Store_VAM!B2:I273,8, FALSE),VLOOKUP(E2020,Store_SRP!B2:I110,8, FALSE)), VLOOKUP(E2020,Store_Showcase!B2:I144,8, FALSE))</f>
      </c>
      <c r="T2020">
        <f>VLOOKUP(G2020,Sku_Consolidated!A2:R957,18,FALSE)</f>
      </c>
      <c r="U2020">
        <v>2100006717815</v>
      </c>
      <c r="V2020">
        <f>IF(VLOOKUP(G2020,Sku_Consolidated!A2:S957,19,FALSE)="SHOWCASE", VLOOKUP(E2020,Store_Showcase!B2:L144,11, FALSE), IF(VLOOKUP(G2020,Sku_Consolidated!A2:S957,19,FALSE)="VAM",VLOOKUP(E2020,Store_VAM!B2:L273,11, FALSE),VLOOKUP(E2020,Store_SRP!B2:L110,11, FALSE)))</f>
      </c>
      <c r="W2020">
        <f>VLOOKUP(G2020,Sku_Consolidated!A2:W957,11,FALSE)</f>
      </c>
      <c r="X2020">
        <f>VLOOKUP(G2020,Sku_Consolidated!A2:H957,8,FALSE)</f>
      </c>
      <c r="Y2020">
        <f>VLOOKUP(G2020,Sku_Consolidated!A2:I957,9,FALSE)</f>
      </c>
      <c r="Z2020" t="s">
        <v>38</v>
      </c>
      <c r="AA2020">
        <f>VLOOKUP(G2020,Sku_Consolidated!A2:E957,5,FALSE)</f>
      </c>
      <c r="AB2020">
        <f>IF(VLOOKUP(G2020,Sku_Consolidated!A2:S957,19,FALSE)="SHOWCASE", VLOOKUP(E2020,Store_Showcase!B2:N144,13, FALSE), IF(VLOOKUP(G2020,Sku_Consolidated!A2:S957,19,FALSE)="VAM",VLOOKUP(E2020,Store_VAM!B2:N273,13, FALSE),VLOOKUP(E2020,Store_SRP!B2:N110,13, FALSE)))</f>
      </c>
      <c r="AC2020">
        <f>IF(IFERROR(AB2020,TRUE)=TRUE, "-","OK")</f>
      </c>
      <c r="AD2020" s="8" t="s">
        <v>39</v>
      </c>
      <c r="AE2020" s="8" t="s">
        <v>39</v>
      </c>
      <c r="AF2020">
        <f>IF(IFERROR(VLOOKUP(E2020,Store_Showcase!B2:H144,{5}, FALSE), TRUE)=TRUE, IF(IFERROR(VLOOKUP(E2020,Store_SRP!B2:H110,{5}, FALSE), TRUE)=TRUE,VLOOKUP(E2020,Store_VAM!B2:H273,{5}, FALSE),VLOOKUP(E2020,Store_SRP!B2:H110,{5}, FALSE)), VLOOKUP(E2020,Store_Showcase!B2:H144,{5}, FALSE))</f>
      </c>
      <c r="AG2020">
        <f>IF(IFERROR(VLOOKUP(E2020,Store_Showcase!B2:H144,{6}, FALSE), TRUE)=TRUE, IF(IFERROR(VLOOKUP(E2020,Store_SRP!B2:H110,{6}, FALSE), TRUE)=TRUE,VLOOKUP(E2020,Store_VAM!B2:H273,{6}, FALSE),VLOOKUP(E2020,Store_SRP!B2:H110,{6}, FALSE)), VLOOKUP(E2020,Store_Showcase!B2:H144,{6}, FALSE))</f>
      </c>
      <c r="AH2020">
        <f>VLOOKUP(G2020,Sku_Consolidated!A2:R957,18,FALSE)</f>
      </c>
      <c r="AI2020">
        <f>VLOOKUP(G2020,Sku_Consolidated!A2:S957,19,FALSE)</f>
      </c>
      <c r="AJ2020">
        <f>VLOOKUP(G2020,Sku_Consolidated!A2:T957,20,FALSE)</f>
      </c>
    </row>
    <row r="2021" spans="1:36" x14ac:dyDescent="0.25">
      <c r="A2021">
        <v>2024</v>
      </c>
      <c r="B2021" t="s">
        <v>31</v>
      </c>
      <c r="C2021" t="s">
        <v>32</v>
      </c>
      <c r="D2021" t="s">
        <v>33</v>
      </c>
      <c r="E2021">
        <v>237</v>
      </c>
      <c r="F2021">
        <f>IF(IFERROR(VLOOKUP(E2021,Store_Showcase!B2:H144,{2}, FALSE), TRUE)=TRUE, IF(IFERROR(VLOOKUP(E2021,Store_SRP!B2:H110,{2}, FALSE), TRUE)=TRUE,VLOOKUP(E2021,Store_VAM!B2:H273,{2}, FALSE),VLOOKUP(E2021,Store_SRP!B2:H110,{2}, FALSE)), VLOOKUP(E2021,Store_Showcase!B2:H144,{2}, FALSE))</f>
      </c>
      <c r="G2021">
        <v>683777</v>
      </c>
      <c r="H2021" t="s">
        <v>2635</v>
      </c>
      <c r="I2021" s="8" t="s">
        <v>39</v>
      </c>
      <c r="J2021" t="s">
        <v>493</v>
      </c>
      <c r="K2021" s="8">
        <f>IF(J2021="PCK", I2021, 0)</f>
      </c>
      <c r="L2021" s="8">
        <f>IF(J2021="KLS", I2021, IF(J2021="PCK", I2021*VLOOKUP(G2021,Sku_Consolidated!A2:U957,21, FALSE),I2021*VLOOKUP(G2021,Sku_Consolidated!A2:U957,21, FALSE)))</f>
      </c>
      <c r="M2021" s="8">
        <f>IF(J2021="PCS", I2021, 0)</f>
      </c>
      <c r="N2021" s="8" t="s">
        <v>39</v>
      </c>
      <c r="O2021" s="8">
        <f>N2021 * VLOOKUP(E2021&amp;VLOOKUP(G2021,Sku_Consolidated!A2:Q957,17,FALSE),Sku_CommRate!A2:E1002, 5, FALSE)</f>
      </c>
      <c r="P2021" s="8">
        <f>N2021 - O2021</f>
      </c>
      <c r="Q2021">
        <f>VLOOKUP(G2021,Sku_Consolidated!A2:G957,7, FALSE)</f>
      </c>
      <c r="R2021">
        <f>IF(IFERROR(VLOOKUP(E2021,Store_Showcase!B2:H144,7, FALSE), TRUE)=TRUE, IF(IFERROR(VLOOKUP(E2021,Store_SRP!B2:H110,7, FALSE), TRUE)=TRUE,VLOOKUP(E2021,Store_VAM!B2:H273,7, FALSE),VLOOKUP(E2021,Store_SRP!B2:H110,7, FALSE)), VLOOKUP(E2021,Store_Showcase!B2:H144,7, FALSE))</f>
      </c>
      <c r="S2021">
        <f>IF(IFERROR(VLOOKUP(E2021,Store_Showcase!B2:I144,8, FALSE), TRUE)=TRUE, IF(IFERROR(VLOOKUP(E2021,Store_SRP!B2:I110,8, FALSE), TRUE)=TRUE,VLOOKUP(E2021,Store_VAM!B2:I273,8, FALSE),VLOOKUP(E2021,Store_SRP!B2:I110,8, FALSE)), VLOOKUP(E2021,Store_Showcase!B2:I144,8, FALSE))</f>
      </c>
      <c r="T2021">
        <f>VLOOKUP(G2021,Sku_Consolidated!A2:R957,18,FALSE)</f>
      </c>
      <c r="U2021">
        <v>4806532531618</v>
      </c>
      <c r="V2021">
        <f>IF(VLOOKUP(G2021,Sku_Consolidated!A2:S957,19,FALSE)="SHOWCASE", VLOOKUP(E2021,Store_Showcase!B2:L144,11, FALSE), IF(VLOOKUP(G2021,Sku_Consolidated!A2:S957,19,FALSE)="VAM",VLOOKUP(E2021,Store_VAM!B2:L273,11, FALSE),VLOOKUP(E2021,Store_SRP!B2:L110,11, FALSE)))</f>
      </c>
      <c r="W2021">
        <f>VLOOKUP(G2021,Sku_Consolidated!A2:W957,11,FALSE)</f>
      </c>
      <c r="X2021">
        <f>VLOOKUP(G2021,Sku_Consolidated!A2:H957,8,FALSE)</f>
      </c>
      <c r="Y2021">
        <f>VLOOKUP(G2021,Sku_Consolidated!A2:I957,9,FALSE)</f>
      </c>
      <c r="Z2021" t="s">
        <v>38</v>
      </c>
      <c r="AA2021">
        <f>VLOOKUP(G2021,Sku_Consolidated!A2:E957,5,FALSE)</f>
      </c>
      <c r="AB2021">
        <f>IF(VLOOKUP(G2021,Sku_Consolidated!A2:S957,19,FALSE)="SHOWCASE", VLOOKUP(E2021,Store_Showcase!B2:N144,13, FALSE), IF(VLOOKUP(G2021,Sku_Consolidated!A2:S957,19,FALSE)="VAM",VLOOKUP(E2021,Store_VAM!B2:N273,13, FALSE),VLOOKUP(E2021,Store_SRP!B2:N110,13, FALSE)))</f>
      </c>
      <c r="AC2021">
        <f>IF(IFERROR(AB2021,TRUE)=TRUE, "-","OK")</f>
      </c>
      <c r="AD2021" s="8" t="s">
        <v>39</v>
      </c>
      <c r="AE2021" s="8" t="s">
        <v>39</v>
      </c>
      <c r="AF2021">
        <f>IF(IFERROR(VLOOKUP(E2021,Store_Showcase!B2:H144,{5}, FALSE), TRUE)=TRUE, IF(IFERROR(VLOOKUP(E2021,Store_SRP!B2:H110,{5}, FALSE), TRUE)=TRUE,VLOOKUP(E2021,Store_VAM!B2:H273,{5}, FALSE),VLOOKUP(E2021,Store_SRP!B2:H110,{5}, FALSE)), VLOOKUP(E2021,Store_Showcase!B2:H144,{5}, FALSE))</f>
      </c>
      <c r="AG2021">
        <f>IF(IFERROR(VLOOKUP(E2021,Store_Showcase!B2:H144,{6}, FALSE), TRUE)=TRUE, IF(IFERROR(VLOOKUP(E2021,Store_SRP!B2:H110,{6}, FALSE), TRUE)=TRUE,VLOOKUP(E2021,Store_VAM!B2:H273,{6}, FALSE),VLOOKUP(E2021,Store_SRP!B2:H110,{6}, FALSE)), VLOOKUP(E2021,Store_Showcase!B2:H144,{6}, FALSE))</f>
      </c>
      <c r="AH2021">
        <f>VLOOKUP(G2021,Sku_Consolidated!A2:R957,18,FALSE)</f>
      </c>
      <c r="AI2021">
        <f>VLOOKUP(G2021,Sku_Consolidated!A2:S957,19,FALSE)</f>
      </c>
      <c r="AJ2021">
        <f>VLOOKUP(G2021,Sku_Consolidated!A2:T957,20,FALSE)</f>
      </c>
    </row>
    <row r="2022" spans="1:36" x14ac:dyDescent="0.25">
      <c r="A2022">
        <v>2024</v>
      </c>
      <c r="B2022" t="s">
        <v>31</v>
      </c>
      <c r="C2022" t="s">
        <v>32</v>
      </c>
      <c r="D2022" t="s">
        <v>33</v>
      </c>
      <c r="E2022">
        <v>401</v>
      </c>
      <c r="F2022">
        <f>IF(IFERROR(VLOOKUP(E2022,Store_Showcase!B2:H144,{2}, FALSE), TRUE)=TRUE, IF(IFERROR(VLOOKUP(E2022,Store_SRP!B2:H110,{2}, FALSE), TRUE)=TRUE,VLOOKUP(E2022,Store_VAM!B2:H273,{2}, FALSE),VLOOKUP(E2022,Store_SRP!B2:H110,{2}, FALSE)), VLOOKUP(E2022,Store_Showcase!B2:H144,{2}, FALSE))</f>
      </c>
      <c r="G2022">
        <v>655529</v>
      </c>
      <c r="H2022" t="s">
        <v>3335</v>
      </c>
      <c r="I2022" s="8" t="s">
        <v>39</v>
      </c>
      <c r="J2022" t="s">
        <v>36</v>
      </c>
      <c r="K2022" s="8">
        <f>IF(J2022="PCK", I2022, 0)</f>
      </c>
      <c r="L2022" s="8">
        <f>IF(J2022="KLS", I2022, IF(J2022="PCK", I2022*VLOOKUP(G2022,Sku_Consolidated!A2:U957,21, FALSE),I2022*VLOOKUP(G2022,Sku_Consolidated!A2:U957,21, FALSE)))</f>
      </c>
      <c r="M2022" s="8">
        <f>IF(J2022="PCS", I2022, 0)</f>
      </c>
      <c r="N2022" s="8" t="s">
        <v>39</v>
      </c>
      <c r="O2022" s="8">
        <f>N2022 * VLOOKUP(E2022&amp;VLOOKUP(G2022,Sku_Consolidated!A2:Q957,17,FALSE),Sku_CommRate!A2:E1002, 5, FALSE)</f>
      </c>
      <c r="P2022" s="8">
        <f>N2022 - O2022</f>
      </c>
      <c r="Q2022">
        <f>VLOOKUP(G2022,Sku_Consolidated!A2:G957,7, FALSE)</f>
      </c>
      <c r="R2022">
        <f>IF(IFERROR(VLOOKUP(E2022,Store_Showcase!B2:H144,7, FALSE), TRUE)=TRUE, IF(IFERROR(VLOOKUP(E2022,Store_SRP!B2:H110,7, FALSE), TRUE)=TRUE,VLOOKUP(E2022,Store_VAM!B2:H273,7, FALSE),VLOOKUP(E2022,Store_SRP!B2:H110,7, FALSE)), VLOOKUP(E2022,Store_Showcase!B2:H144,7, FALSE))</f>
      </c>
      <c r="S2022">
        <f>IF(IFERROR(VLOOKUP(E2022,Store_Showcase!B2:I144,8, FALSE), TRUE)=TRUE, IF(IFERROR(VLOOKUP(E2022,Store_SRP!B2:I110,8, FALSE), TRUE)=TRUE,VLOOKUP(E2022,Store_VAM!B2:I273,8, FALSE),VLOOKUP(E2022,Store_SRP!B2:I110,8, FALSE)), VLOOKUP(E2022,Store_Showcase!B2:I144,8, FALSE))</f>
      </c>
      <c r="T2022">
        <f>VLOOKUP(G2022,Sku_Consolidated!A2:R957,18,FALSE)</f>
      </c>
      <c r="U2022">
        <v>6350</v>
      </c>
      <c r="V2022">
        <f>IF(VLOOKUP(G2022,Sku_Consolidated!A2:S957,19,FALSE)="SHOWCASE", VLOOKUP(E2022,Store_Showcase!B2:L144,11, FALSE), IF(VLOOKUP(G2022,Sku_Consolidated!A2:S957,19,FALSE)="VAM",VLOOKUP(E2022,Store_VAM!B2:L273,11, FALSE),VLOOKUP(E2022,Store_SRP!B2:L110,11, FALSE)))</f>
      </c>
      <c r="W2022">
        <f>VLOOKUP(G2022,Sku_Consolidated!A2:W957,11,FALSE)</f>
      </c>
      <c r="X2022">
        <f>VLOOKUP(G2022,Sku_Consolidated!A2:H957,8,FALSE)</f>
      </c>
      <c r="Y2022">
        <f>VLOOKUP(G2022,Sku_Consolidated!A2:I957,9,FALSE)</f>
      </c>
      <c r="Z2022" t="s">
        <v>38</v>
      </c>
      <c r="AA2022">
        <f>VLOOKUP(G2022,Sku_Consolidated!A2:E957,5,FALSE)</f>
      </c>
      <c r="AB2022">
        <f>IF(VLOOKUP(G2022,Sku_Consolidated!A2:S957,19,FALSE)="SHOWCASE", VLOOKUP(E2022,Store_Showcase!B2:N144,13, FALSE), IF(VLOOKUP(G2022,Sku_Consolidated!A2:S957,19,FALSE)="VAM",VLOOKUP(E2022,Store_VAM!B2:N273,13, FALSE),VLOOKUP(E2022,Store_SRP!B2:N110,13, FALSE)))</f>
      </c>
      <c r="AC2022">
        <f>IF(IFERROR(AB2022,TRUE)=TRUE, "-","OK")</f>
      </c>
      <c r="AD2022" s="8" t="s">
        <v>39</v>
      </c>
      <c r="AE2022" s="8" t="s">
        <v>39</v>
      </c>
      <c r="AF2022">
        <f>IF(IFERROR(VLOOKUP(E2022,Store_Showcase!B2:H144,{5}, FALSE), TRUE)=TRUE, IF(IFERROR(VLOOKUP(E2022,Store_SRP!B2:H110,{5}, FALSE), TRUE)=TRUE,VLOOKUP(E2022,Store_VAM!B2:H273,{5}, FALSE),VLOOKUP(E2022,Store_SRP!B2:H110,{5}, FALSE)), VLOOKUP(E2022,Store_Showcase!B2:H144,{5}, FALSE))</f>
      </c>
      <c r="AG2022">
        <f>IF(IFERROR(VLOOKUP(E2022,Store_Showcase!B2:H144,{6}, FALSE), TRUE)=TRUE, IF(IFERROR(VLOOKUP(E2022,Store_SRP!B2:H110,{6}, FALSE), TRUE)=TRUE,VLOOKUP(E2022,Store_VAM!B2:H273,{6}, FALSE),VLOOKUP(E2022,Store_SRP!B2:H110,{6}, FALSE)), VLOOKUP(E2022,Store_Showcase!B2:H144,{6}, FALSE))</f>
      </c>
      <c r="AH2022">
        <f>VLOOKUP(G2022,Sku_Consolidated!A2:R957,18,FALSE)</f>
      </c>
      <c r="AI2022">
        <f>VLOOKUP(G2022,Sku_Consolidated!A2:S957,19,FALSE)</f>
      </c>
      <c r="AJ2022">
        <f>VLOOKUP(G2022,Sku_Consolidated!A2:T957,20,FALSE)</f>
      </c>
    </row>
    <row r="2023" spans="1:36" x14ac:dyDescent="0.25">
      <c r="A2023">
        <v>2024</v>
      </c>
      <c r="B2023" t="s">
        <v>31</v>
      </c>
      <c r="C2023" t="s">
        <v>32</v>
      </c>
      <c r="D2023" t="s">
        <v>33</v>
      </c>
      <c r="E2023">
        <v>257</v>
      </c>
      <c r="F2023">
        <f>IF(IFERROR(VLOOKUP(E2023,Store_Showcase!B2:H144,{2}, FALSE), TRUE)=TRUE, IF(IFERROR(VLOOKUP(E2023,Store_SRP!B2:H110,{2}, FALSE), TRUE)=TRUE,VLOOKUP(E2023,Store_VAM!B2:H273,{2}, FALSE),VLOOKUP(E2023,Store_SRP!B2:H110,{2}, FALSE)), VLOOKUP(E2023,Store_Showcase!B2:H144,{2}, FALSE))</f>
      </c>
      <c r="G2023">
        <v>687771</v>
      </c>
      <c r="H2023" t="s">
        <v>1194</v>
      </c>
      <c r="I2023" s="8" t="s">
        <v>39</v>
      </c>
      <c r="J2023" t="s">
        <v>493</v>
      </c>
      <c r="K2023" s="8">
        <f>IF(J2023="PCK", I2023, 0)</f>
      </c>
      <c r="L2023" s="8">
        <f>IF(J2023="KLS", I2023, IF(J2023="PCK", I2023*VLOOKUP(G2023,Sku_Consolidated!A2:U957,21, FALSE),I2023*VLOOKUP(G2023,Sku_Consolidated!A2:U957,21, FALSE)))</f>
      </c>
      <c r="M2023" s="8">
        <f>IF(J2023="PCS", I2023, 0)</f>
      </c>
      <c r="N2023" s="8" t="s">
        <v>39</v>
      </c>
      <c r="O2023" s="8">
        <f>N2023 * VLOOKUP(E2023&amp;VLOOKUP(G2023,Sku_Consolidated!A2:Q957,17,FALSE),Sku_CommRate!A2:E1002, 5, FALSE)</f>
      </c>
      <c r="P2023" s="8">
        <f>N2023 - O2023</f>
      </c>
      <c r="Q2023">
        <f>VLOOKUP(G2023,Sku_Consolidated!A2:G957,7, FALSE)</f>
      </c>
      <c r="R2023">
        <f>IF(IFERROR(VLOOKUP(E2023,Store_Showcase!B2:H144,7, FALSE), TRUE)=TRUE, IF(IFERROR(VLOOKUP(E2023,Store_SRP!B2:H110,7, FALSE), TRUE)=TRUE,VLOOKUP(E2023,Store_VAM!B2:H273,7, FALSE),VLOOKUP(E2023,Store_SRP!B2:H110,7, FALSE)), VLOOKUP(E2023,Store_Showcase!B2:H144,7, FALSE))</f>
      </c>
      <c r="S2023">
        <f>IF(IFERROR(VLOOKUP(E2023,Store_Showcase!B2:I144,8, FALSE), TRUE)=TRUE, IF(IFERROR(VLOOKUP(E2023,Store_SRP!B2:I110,8, FALSE), TRUE)=TRUE,VLOOKUP(E2023,Store_VAM!B2:I273,8, FALSE),VLOOKUP(E2023,Store_SRP!B2:I110,8, FALSE)), VLOOKUP(E2023,Store_Showcase!B2:I144,8, FALSE))</f>
      </c>
      <c r="T2023">
        <f>VLOOKUP(G2023,Sku_Consolidated!A2:R957,18,FALSE)</f>
      </c>
      <c r="U2023">
        <v>4806532531533</v>
      </c>
      <c r="V2023">
        <f>IF(VLOOKUP(G2023,Sku_Consolidated!A2:S957,19,FALSE)="SHOWCASE", VLOOKUP(E2023,Store_Showcase!B2:L144,11, FALSE), IF(VLOOKUP(G2023,Sku_Consolidated!A2:S957,19,FALSE)="VAM",VLOOKUP(E2023,Store_VAM!B2:L273,11, FALSE),VLOOKUP(E2023,Store_SRP!B2:L110,11, FALSE)))</f>
      </c>
      <c r="W2023">
        <f>VLOOKUP(G2023,Sku_Consolidated!A2:W957,11,FALSE)</f>
      </c>
      <c r="X2023">
        <f>VLOOKUP(G2023,Sku_Consolidated!A2:H957,8,FALSE)</f>
      </c>
      <c r="Y2023">
        <f>VLOOKUP(G2023,Sku_Consolidated!A2:I957,9,FALSE)</f>
      </c>
      <c r="Z2023" t="s">
        <v>38</v>
      </c>
      <c r="AA2023">
        <f>VLOOKUP(G2023,Sku_Consolidated!A2:E957,5,FALSE)</f>
      </c>
      <c r="AB2023">
        <f>IF(VLOOKUP(G2023,Sku_Consolidated!A2:S957,19,FALSE)="SHOWCASE", VLOOKUP(E2023,Store_Showcase!B2:N144,13, FALSE), IF(VLOOKUP(G2023,Sku_Consolidated!A2:S957,19,FALSE)="VAM",VLOOKUP(E2023,Store_VAM!B2:N273,13, FALSE),VLOOKUP(E2023,Store_SRP!B2:N110,13, FALSE)))</f>
      </c>
      <c r="AC2023">
        <f>IF(IFERROR(AB2023,TRUE)=TRUE, "-","OK")</f>
      </c>
      <c r="AD2023" s="8" t="s">
        <v>39</v>
      </c>
      <c r="AE2023" s="8" t="s">
        <v>39</v>
      </c>
      <c r="AF2023">
        <f>IF(IFERROR(VLOOKUP(E2023,Store_Showcase!B2:H144,{5}, FALSE), TRUE)=TRUE, IF(IFERROR(VLOOKUP(E2023,Store_SRP!B2:H110,{5}, FALSE), TRUE)=TRUE,VLOOKUP(E2023,Store_VAM!B2:H273,{5}, FALSE),VLOOKUP(E2023,Store_SRP!B2:H110,{5}, FALSE)), VLOOKUP(E2023,Store_Showcase!B2:H144,{5}, FALSE))</f>
      </c>
      <c r="AG2023">
        <f>IF(IFERROR(VLOOKUP(E2023,Store_Showcase!B2:H144,{6}, FALSE), TRUE)=TRUE, IF(IFERROR(VLOOKUP(E2023,Store_SRP!B2:H110,{6}, FALSE), TRUE)=TRUE,VLOOKUP(E2023,Store_VAM!B2:H273,{6}, FALSE),VLOOKUP(E2023,Store_SRP!B2:H110,{6}, FALSE)), VLOOKUP(E2023,Store_Showcase!B2:H144,{6}, FALSE))</f>
      </c>
      <c r="AH2023">
        <f>VLOOKUP(G2023,Sku_Consolidated!A2:R957,18,FALSE)</f>
      </c>
      <c r="AI2023">
        <f>VLOOKUP(G2023,Sku_Consolidated!A2:S957,19,FALSE)</f>
      </c>
      <c r="AJ2023">
        <f>VLOOKUP(G2023,Sku_Consolidated!A2:T957,20,FALSE)</f>
      </c>
    </row>
    <row r="2024" spans="1:36" x14ac:dyDescent="0.25">
      <c r="A2024">
        <v>2024</v>
      </c>
      <c r="B2024" t="s">
        <v>31</v>
      </c>
      <c r="C2024" t="s">
        <v>32</v>
      </c>
      <c r="D2024" t="s">
        <v>33</v>
      </c>
      <c r="E2024">
        <v>4017</v>
      </c>
      <c r="F2024">
        <f>IF(IFERROR(VLOOKUP(E2024,Store_Showcase!B2:H144,{2}, FALSE), TRUE)=TRUE, IF(IFERROR(VLOOKUP(E2024,Store_SRP!B2:H110,{2}, FALSE), TRUE)=TRUE,VLOOKUP(E2024,Store_VAM!B2:H273,{2}, FALSE),VLOOKUP(E2024,Store_SRP!B2:H110,{2}, FALSE)), VLOOKUP(E2024,Store_Showcase!B2:H144,{2}, FALSE))</f>
      </c>
      <c r="G2024">
        <v>655710</v>
      </c>
      <c r="H2024" t="s">
        <v>54</v>
      </c>
      <c r="I2024" s="8" t="s">
        <v>39</v>
      </c>
      <c r="J2024" t="s">
        <v>36</v>
      </c>
      <c r="K2024" s="8">
        <f>IF(J2024="PCK", I2024, 0)</f>
      </c>
      <c r="L2024" s="8">
        <f>IF(J2024="KLS", I2024, IF(J2024="PCK", I2024*VLOOKUP(G2024,Sku_Consolidated!A2:U957,21, FALSE),I2024*VLOOKUP(G2024,Sku_Consolidated!A2:U957,21, FALSE)))</f>
      </c>
      <c r="M2024" s="8">
        <f>IF(J2024="PCS", I2024, 0)</f>
      </c>
      <c r="N2024" s="8" t="s">
        <v>39</v>
      </c>
      <c r="O2024" s="8">
        <f>N2024 * VLOOKUP(E2024&amp;VLOOKUP(G2024,Sku_Consolidated!A2:Q957,17,FALSE),Sku_CommRate!A2:E1002, 5, FALSE)</f>
      </c>
      <c r="P2024" s="8">
        <f>N2024 - O2024</f>
      </c>
      <c r="Q2024">
        <f>VLOOKUP(G2024,Sku_Consolidated!A2:G957,7, FALSE)</f>
      </c>
      <c r="R2024">
        <f>IF(IFERROR(VLOOKUP(E2024,Store_Showcase!B2:H144,7, FALSE), TRUE)=TRUE, IF(IFERROR(VLOOKUP(E2024,Store_SRP!B2:H110,7, FALSE), TRUE)=TRUE,VLOOKUP(E2024,Store_VAM!B2:H273,7, FALSE),VLOOKUP(E2024,Store_SRP!B2:H110,7, FALSE)), VLOOKUP(E2024,Store_Showcase!B2:H144,7, FALSE))</f>
      </c>
      <c r="S2024">
        <f>IF(IFERROR(VLOOKUP(E2024,Store_Showcase!B2:I144,8, FALSE), TRUE)=TRUE, IF(IFERROR(VLOOKUP(E2024,Store_SRP!B2:I110,8, FALSE), TRUE)=TRUE,VLOOKUP(E2024,Store_VAM!B2:I273,8, FALSE),VLOOKUP(E2024,Store_SRP!B2:I110,8, FALSE)), VLOOKUP(E2024,Store_Showcase!B2:I144,8, FALSE))</f>
      </c>
      <c r="T2024">
        <f>VLOOKUP(G2024,Sku_Consolidated!A2:R957,18,FALSE)</f>
      </c>
      <c r="U2024">
        <v>6438</v>
      </c>
      <c r="V2024">
        <f>IF(VLOOKUP(G2024,Sku_Consolidated!A2:S957,19,FALSE)="SHOWCASE", VLOOKUP(E2024,Store_Showcase!B2:L144,11, FALSE), IF(VLOOKUP(G2024,Sku_Consolidated!A2:S957,19,FALSE)="VAM",VLOOKUP(E2024,Store_VAM!B2:L273,11, FALSE),VLOOKUP(E2024,Store_SRP!B2:L110,11, FALSE)))</f>
      </c>
      <c r="W2024">
        <f>VLOOKUP(G2024,Sku_Consolidated!A2:W957,11,FALSE)</f>
      </c>
      <c r="X2024">
        <f>VLOOKUP(G2024,Sku_Consolidated!A2:H957,8,FALSE)</f>
      </c>
      <c r="Y2024">
        <f>VLOOKUP(G2024,Sku_Consolidated!A2:I957,9,FALSE)</f>
      </c>
      <c r="Z2024" t="s">
        <v>38</v>
      </c>
      <c r="AA2024">
        <f>VLOOKUP(G2024,Sku_Consolidated!A2:E957,5,FALSE)</f>
      </c>
      <c r="AB2024">
        <f>IF(VLOOKUP(G2024,Sku_Consolidated!A2:S957,19,FALSE)="SHOWCASE", VLOOKUP(E2024,Store_Showcase!B2:N144,13, FALSE), IF(VLOOKUP(G2024,Sku_Consolidated!A2:S957,19,FALSE)="VAM",VLOOKUP(E2024,Store_VAM!B2:N273,13, FALSE),VLOOKUP(E2024,Store_SRP!B2:N110,13, FALSE)))</f>
      </c>
      <c r="AC2024">
        <f>IF(IFERROR(AB2024,TRUE)=TRUE, "-","OK")</f>
      </c>
      <c r="AD2024" s="8" t="s">
        <v>39</v>
      </c>
      <c r="AE2024" s="8" t="s">
        <v>39</v>
      </c>
      <c r="AF2024">
        <f>IF(IFERROR(VLOOKUP(E2024,Store_Showcase!B2:H144,{5}, FALSE), TRUE)=TRUE, IF(IFERROR(VLOOKUP(E2024,Store_SRP!B2:H110,{5}, FALSE), TRUE)=TRUE,VLOOKUP(E2024,Store_VAM!B2:H273,{5}, FALSE),VLOOKUP(E2024,Store_SRP!B2:H110,{5}, FALSE)), VLOOKUP(E2024,Store_Showcase!B2:H144,{5}, FALSE))</f>
      </c>
      <c r="AG2024">
        <f>IF(IFERROR(VLOOKUP(E2024,Store_Showcase!B2:H144,{6}, FALSE), TRUE)=TRUE, IF(IFERROR(VLOOKUP(E2024,Store_SRP!B2:H110,{6}, FALSE), TRUE)=TRUE,VLOOKUP(E2024,Store_VAM!B2:H273,{6}, FALSE),VLOOKUP(E2024,Store_SRP!B2:H110,{6}, FALSE)), VLOOKUP(E2024,Store_Showcase!B2:H144,{6}, FALSE))</f>
      </c>
      <c r="AH2024">
        <f>VLOOKUP(G2024,Sku_Consolidated!A2:R957,18,FALSE)</f>
      </c>
      <c r="AI2024">
        <f>VLOOKUP(G2024,Sku_Consolidated!A2:S957,19,FALSE)</f>
      </c>
      <c r="AJ2024">
        <f>VLOOKUP(G2024,Sku_Consolidated!A2:T957,20,FALSE)</f>
      </c>
    </row>
    <row r="2025" spans="1:36" x14ac:dyDescent="0.25">
      <c r="A2025">
        <v>2024</v>
      </c>
      <c r="B2025" t="s">
        <v>31</v>
      </c>
      <c r="C2025" t="s">
        <v>32</v>
      </c>
      <c r="D2025" t="s">
        <v>33</v>
      </c>
      <c r="E2025">
        <v>496</v>
      </c>
      <c r="F2025">
        <f>IF(IFERROR(VLOOKUP(E2025,Store_Showcase!B2:H144,{2}, FALSE), TRUE)=TRUE, IF(IFERROR(VLOOKUP(E2025,Store_SRP!B2:H110,{2}, FALSE), TRUE)=TRUE,VLOOKUP(E2025,Store_VAM!B2:H273,{2}, FALSE),VLOOKUP(E2025,Store_SRP!B2:H110,{2}, FALSE)), VLOOKUP(E2025,Store_Showcase!B2:H144,{2}, FALSE))</f>
      </c>
      <c r="G2025">
        <v>655716</v>
      </c>
      <c r="H2025" t="s">
        <v>171</v>
      </c>
      <c r="I2025" s="8" t="s">
        <v>39</v>
      </c>
      <c r="J2025" t="s">
        <v>36</v>
      </c>
      <c r="K2025" s="8">
        <f>IF(J2025="PCK", I2025, 0)</f>
      </c>
      <c r="L2025" s="8">
        <f>IF(J2025="KLS", I2025, IF(J2025="PCK", I2025*VLOOKUP(G2025,Sku_Consolidated!A2:U957,21, FALSE),I2025*VLOOKUP(G2025,Sku_Consolidated!A2:U957,21, FALSE)))</f>
      </c>
      <c r="M2025" s="8">
        <f>IF(J2025="PCS", I2025, 0)</f>
      </c>
      <c r="N2025" s="8" t="s">
        <v>39</v>
      </c>
      <c r="O2025" s="8">
        <f>N2025 * VLOOKUP(E2025&amp;VLOOKUP(G2025,Sku_Consolidated!A2:Q957,17,FALSE),Sku_CommRate!A2:E1002, 5, FALSE)</f>
      </c>
      <c r="P2025" s="8">
        <f>N2025 - O2025</f>
      </c>
      <c r="Q2025">
        <f>VLOOKUP(G2025,Sku_Consolidated!A2:G957,7, FALSE)</f>
      </c>
      <c r="R2025">
        <f>IF(IFERROR(VLOOKUP(E2025,Store_Showcase!B2:H144,7, FALSE), TRUE)=TRUE, IF(IFERROR(VLOOKUP(E2025,Store_SRP!B2:H110,7, FALSE), TRUE)=TRUE,VLOOKUP(E2025,Store_VAM!B2:H273,7, FALSE),VLOOKUP(E2025,Store_SRP!B2:H110,7, FALSE)), VLOOKUP(E2025,Store_Showcase!B2:H144,7, FALSE))</f>
      </c>
      <c r="S2025">
        <f>IF(IFERROR(VLOOKUP(E2025,Store_Showcase!B2:I144,8, FALSE), TRUE)=TRUE, IF(IFERROR(VLOOKUP(E2025,Store_SRP!B2:I110,8, FALSE), TRUE)=TRUE,VLOOKUP(E2025,Store_VAM!B2:I273,8, FALSE),VLOOKUP(E2025,Store_SRP!B2:I110,8, FALSE)), VLOOKUP(E2025,Store_Showcase!B2:I144,8, FALSE))</f>
      </c>
      <c r="T2025">
        <f>VLOOKUP(G2025,Sku_Consolidated!A2:R957,18,FALSE)</f>
      </c>
      <c r="U2025">
        <v>6444</v>
      </c>
      <c r="V2025">
        <f>IF(VLOOKUP(G2025,Sku_Consolidated!A2:S957,19,FALSE)="SHOWCASE", VLOOKUP(E2025,Store_Showcase!B2:L144,11, FALSE), IF(VLOOKUP(G2025,Sku_Consolidated!A2:S957,19,FALSE)="VAM",VLOOKUP(E2025,Store_VAM!B2:L273,11, FALSE),VLOOKUP(E2025,Store_SRP!B2:L110,11, FALSE)))</f>
      </c>
      <c r="W2025">
        <f>VLOOKUP(G2025,Sku_Consolidated!A2:W957,11,FALSE)</f>
      </c>
      <c r="X2025">
        <f>VLOOKUP(G2025,Sku_Consolidated!A2:H957,8,FALSE)</f>
      </c>
      <c r="Y2025">
        <f>VLOOKUP(G2025,Sku_Consolidated!A2:I957,9,FALSE)</f>
      </c>
      <c r="Z2025" t="s">
        <v>38</v>
      </c>
      <c r="AA2025">
        <f>VLOOKUP(G2025,Sku_Consolidated!A2:E957,5,FALSE)</f>
      </c>
      <c r="AB2025">
        <f>IF(VLOOKUP(G2025,Sku_Consolidated!A2:S957,19,FALSE)="SHOWCASE", VLOOKUP(E2025,Store_Showcase!B2:N144,13, FALSE), IF(VLOOKUP(G2025,Sku_Consolidated!A2:S957,19,FALSE)="VAM",VLOOKUP(E2025,Store_VAM!B2:N273,13, FALSE),VLOOKUP(E2025,Store_SRP!B2:N110,13, FALSE)))</f>
      </c>
      <c r="AC2025">
        <f>IF(IFERROR(AB2025,TRUE)=TRUE, "-","OK")</f>
      </c>
      <c r="AD2025" s="8" t="s">
        <v>39</v>
      </c>
      <c r="AE2025" s="8" t="s">
        <v>39</v>
      </c>
      <c r="AF2025">
        <f>IF(IFERROR(VLOOKUP(E2025,Store_Showcase!B2:H144,{5}, FALSE), TRUE)=TRUE, IF(IFERROR(VLOOKUP(E2025,Store_SRP!B2:H110,{5}, FALSE), TRUE)=TRUE,VLOOKUP(E2025,Store_VAM!B2:H273,{5}, FALSE),VLOOKUP(E2025,Store_SRP!B2:H110,{5}, FALSE)), VLOOKUP(E2025,Store_Showcase!B2:H144,{5}, FALSE))</f>
      </c>
      <c r="AG2025">
        <f>IF(IFERROR(VLOOKUP(E2025,Store_Showcase!B2:H144,{6}, FALSE), TRUE)=TRUE, IF(IFERROR(VLOOKUP(E2025,Store_SRP!B2:H110,{6}, FALSE), TRUE)=TRUE,VLOOKUP(E2025,Store_VAM!B2:H273,{6}, FALSE),VLOOKUP(E2025,Store_SRP!B2:H110,{6}, FALSE)), VLOOKUP(E2025,Store_Showcase!B2:H144,{6}, FALSE))</f>
      </c>
      <c r="AH2025">
        <f>VLOOKUP(G2025,Sku_Consolidated!A2:R957,18,FALSE)</f>
      </c>
      <c r="AI2025">
        <f>VLOOKUP(G2025,Sku_Consolidated!A2:S957,19,FALSE)</f>
      </c>
      <c r="AJ2025">
        <f>VLOOKUP(G2025,Sku_Consolidated!A2:T957,20,FALSE)</f>
      </c>
    </row>
    <row r="2026" spans="1:36" x14ac:dyDescent="0.25">
      <c r="A2026">
        <v>2024</v>
      </c>
      <c r="B2026" t="s">
        <v>31</v>
      </c>
      <c r="C2026" t="s">
        <v>32</v>
      </c>
      <c r="D2026" t="s">
        <v>33</v>
      </c>
      <c r="E2026">
        <v>207</v>
      </c>
      <c r="F2026">
        <f>IF(IFERROR(VLOOKUP(E2026,Store_Showcase!B2:H144,{2}, FALSE), TRUE)=TRUE, IF(IFERROR(VLOOKUP(E2026,Store_SRP!B2:H110,{2}, FALSE), TRUE)=TRUE,VLOOKUP(E2026,Store_VAM!B2:H273,{2}, FALSE),VLOOKUP(E2026,Store_SRP!B2:H110,{2}, FALSE)), VLOOKUP(E2026,Store_Showcase!B2:H144,{2}, FALSE))</f>
      </c>
      <c r="G2026">
        <v>655910</v>
      </c>
      <c r="H2026" t="s">
        <v>1560</v>
      </c>
      <c r="I2026" s="8" t="s">
        <v>39</v>
      </c>
      <c r="J2026" t="s">
        <v>36</v>
      </c>
      <c r="K2026" s="8">
        <f>IF(J2026="PCK", I2026, 0)</f>
      </c>
      <c r="L2026" s="8">
        <f>IF(J2026="KLS", I2026, IF(J2026="PCK", I2026*VLOOKUP(G2026,Sku_Consolidated!A2:U957,21, FALSE),I2026*VLOOKUP(G2026,Sku_Consolidated!A2:U957,21, FALSE)))</f>
      </c>
      <c r="M2026" s="8">
        <f>IF(J2026="PCS", I2026, 0)</f>
      </c>
      <c r="N2026" s="8" t="s">
        <v>39</v>
      </c>
      <c r="O2026" s="8">
        <f>N2026 * VLOOKUP(E2026&amp;VLOOKUP(G2026,Sku_Consolidated!A2:Q957,17,FALSE),Sku_CommRate!A2:E1002, 5, FALSE)</f>
      </c>
      <c r="P2026" s="8">
        <f>N2026 - O2026</f>
      </c>
      <c r="Q2026">
        <f>VLOOKUP(G2026,Sku_Consolidated!A2:G957,7, FALSE)</f>
      </c>
      <c r="R2026">
        <f>IF(IFERROR(VLOOKUP(E2026,Store_Showcase!B2:H144,7, FALSE), TRUE)=TRUE, IF(IFERROR(VLOOKUP(E2026,Store_SRP!B2:H110,7, FALSE), TRUE)=TRUE,VLOOKUP(E2026,Store_VAM!B2:H273,7, FALSE),VLOOKUP(E2026,Store_SRP!B2:H110,7, FALSE)), VLOOKUP(E2026,Store_Showcase!B2:H144,7, FALSE))</f>
      </c>
      <c r="S2026">
        <f>IF(IFERROR(VLOOKUP(E2026,Store_Showcase!B2:I144,8, FALSE), TRUE)=TRUE, IF(IFERROR(VLOOKUP(E2026,Store_SRP!B2:I110,8, FALSE), TRUE)=TRUE,VLOOKUP(E2026,Store_VAM!B2:I273,8, FALSE),VLOOKUP(E2026,Store_SRP!B2:I110,8, FALSE)), VLOOKUP(E2026,Store_Showcase!B2:I144,8, FALSE))</f>
      </c>
      <c r="T2026">
        <f>VLOOKUP(G2026,Sku_Consolidated!A2:R957,18,FALSE)</f>
      </c>
      <c r="U2026">
        <v>6504</v>
      </c>
      <c r="V2026">
        <f>IF(VLOOKUP(G2026,Sku_Consolidated!A2:S957,19,FALSE)="SHOWCASE", VLOOKUP(E2026,Store_Showcase!B2:L144,11, FALSE), IF(VLOOKUP(G2026,Sku_Consolidated!A2:S957,19,FALSE)="VAM",VLOOKUP(E2026,Store_VAM!B2:L273,11, FALSE),VLOOKUP(E2026,Store_SRP!B2:L110,11, FALSE)))</f>
      </c>
      <c r="W2026">
        <f>VLOOKUP(G2026,Sku_Consolidated!A2:W957,11,FALSE)</f>
      </c>
      <c r="X2026">
        <f>VLOOKUP(G2026,Sku_Consolidated!A2:H957,8,FALSE)</f>
      </c>
      <c r="Y2026">
        <f>VLOOKUP(G2026,Sku_Consolidated!A2:I957,9,FALSE)</f>
      </c>
      <c r="Z2026" t="s">
        <v>38</v>
      </c>
      <c r="AA2026">
        <f>VLOOKUP(G2026,Sku_Consolidated!A2:E957,5,FALSE)</f>
      </c>
      <c r="AB2026">
        <f>IF(VLOOKUP(G2026,Sku_Consolidated!A2:S957,19,FALSE)="SHOWCASE", VLOOKUP(E2026,Store_Showcase!B2:N144,13, FALSE), IF(VLOOKUP(G2026,Sku_Consolidated!A2:S957,19,FALSE)="VAM",VLOOKUP(E2026,Store_VAM!B2:N273,13, FALSE),VLOOKUP(E2026,Store_SRP!B2:N110,13, FALSE)))</f>
      </c>
      <c r="AC2026">
        <f>IF(IFERROR(AB2026,TRUE)=TRUE, "-","OK")</f>
      </c>
      <c r="AD2026" s="8" t="s">
        <v>39</v>
      </c>
      <c r="AE2026" s="8" t="s">
        <v>39</v>
      </c>
      <c r="AF2026">
        <f>IF(IFERROR(VLOOKUP(E2026,Store_Showcase!B2:H144,{5}, FALSE), TRUE)=TRUE, IF(IFERROR(VLOOKUP(E2026,Store_SRP!B2:H110,{5}, FALSE), TRUE)=TRUE,VLOOKUP(E2026,Store_VAM!B2:H273,{5}, FALSE),VLOOKUP(E2026,Store_SRP!B2:H110,{5}, FALSE)), VLOOKUP(E2026,Store_Showcase!B2:H144,{5}, FALSE))</f>
      </c>
      <c r="AG2026">
        <f>IF(IFERROR(VLOOKUP(E2026,Store_Showcase!B2:H144,{6}, FALSE), TRUE)=TRUE, IF(IFERROR(VLOOKUP(E2026,Store_SRP!B2:H110,{6}, FALSE), TRUE)=TRUE,VLOOKUP(E2026,Store_VAM!B2:H273,{6}, FALSE),VLOOKUP(E2026,Store_SRP!B2:H110,{6}, FALSE)), VLOOKUP(E2026,Store_Showcase!B2:H144,{6}, FALSE))</f>
      </c>
      <c r="AH2026">
        <f>VLOOKUP(G2026,Sku_Consolidated!A2:R957,18,FALSE)</f>
      </c>
      <c r="AI2026">
        <f>VLOOKUP(G2026,Sku_Consolidated!A2:S957,19,FALSE)</f>
      </c>
      <c r="AJ2026">
        <f>VLOOKUP(G2026,Sku_Consolidated!A2:T957,20,FALSE)</f>
      </c>
    </row>
    <row r="2027" spans="1:36" x14ac:dyDescent="0.25">
      <c r="A2027">
        <v>2024</v>
      </c>
      <c r="B2027" t="s">
        <v>31</v>
      </c>
      <c r="C2027" t="s">
        <v>32</v>
      </c>
      <c r="D2027" t="s">
        <v>33</v>
      </c>
      <c r="E2027">
        <v>111</v>
      </c>
      <c r="F2027">
        <f>IF(IFERROR(VLOOKUP(E2027,Store_Showcase!B2:H144,{2}, FALSE), TRUE)=TRUE, IF(IFERROR(VLOOKUP(E2027,Store_SRP!B2:H110,{2}, FALSE), TRUE)=TRUE,VLOOKUP(E2027,Store_VAM!B2:H273,{2}, FALSE),VLOOKUP(E2027,Store_SRP!B2:H110,{2}, FALSE)), VLOOKUP(E2027,Store_Showcase!B2:H144,{2}, FALSE))</f>
      </c>
      <c r="G2027">
        <v>657353</v>
      </c>
      <c r="H2027" t="s">
        <v>779</v>
      </c>
      <c r="I2027" s="8" t="s">
        <v>39</v>
      </c>
      <c r="J2027" t="s">
        <v>12</v>
      </c>
      <c r="K2027" s="8">
        <f>IF(J2027="PCK", I2027, 0)</f>
      </c>
      <c r="L2027" s="8">
        <f>IF(J2027="KLS", I2027, IF(J2027="PCK", I2027*VLOOKUP(G2027,Sku_Consolidated!A2:U957,21, FALSE),I2027*VLOOKUP(G2027,Sku_Consolidated!A2:U957,21, FALSE)))</f>
      </c>
      <c r="M2027" s="8">
        <f>IF(J2027="PCS", I2027, 0)</f>
      </c>
      <c r="N2027" s="8" t="s">
        <v>39</v>
      </c>
      <c r="O2027" s="8">
        <f>N2027 * VLOOKUP(E2027&amp;VLOOKUP(G2027,Sku_Consolidated!A2:Q957,17,FALSE),Sku_CommRate!A2:E1002, 5, FALSE)</f>
      </c>
      <c r="P2027" s="8">
        <f>N2027 - O2027</f>
      </c>
      <c r="Q2027">
        <f>VLOOKUP(G2027,Sku_Consolidated!A2:G957,7, FALSE)</f>
      </c>
      <c r="R2027">
        <f>IF(IFERROR(VLOOKUP(E2027,Store_Showcase!B2:H144,7, FALSE), TRUE)=TRUE, IF(IFERROR(VLOOKUP(E2027,Store_SRP!B2:H110,7, FALSE), TRUE)=TRUE,VLOOKUP(E2027,Store_VAM!B2:H273,7, FALSE),VLOOKUP(E2027,Store_SRP!B2:H110,7, FALSE)), VLOOKUP(E2027,Store_Showcase!B2:H144,7, FALSE))</f>
      </c>
      <c r="S2027">
        <f>IF(IFERROR(VLOOKUP(E2027,Store_Showcase!B2:I144,8, FALSE), TRUE)=TRUE, IF(IFERROR(VLOOKUP(E2027,Store_SRP!B2:I110,8, FALSE), TRUE)=TRUE,VLOOKUP(E2027,Store_VAM!B2:I273,8, FALSE),VLOOKUP(E2027,Store_SRP!B2:I110,8, FALSE)), VLOOKUP(E2027,Store_Showcase!B2:I144,8, FALSE))</f>
      </c>
      <c r="T2027">
        <f>VLOOKUP(G2027,Sku_Consolidated!A2:R957,18,FALSE)</f>
      </c>
      <c r="U2027">
        <v>4806532531588</v>
      </c>
      <c r="V2027">
        <f>IF(VLOOKUP(G2027,Sku_Consolidated!A2:S957,19,FALSE)="SHOWCASE", VLOOKUP(E2027,Store_Showcase!B2:L144,11, FALSE), IF(VLOOKUP(G2027,Sku_Consolidated!A2:S957,19,FALSE)="VAM",VLOOKUP(E2027,Store_VAM!B2:L273,11, FALSE),VLOOKUP(E2027,Store_SRP!B2:L110,11, FALSE)))</f>
      </c>
      <c r="W2027">
        <f>VLOOKUP(G2027,Sku_Consolidated!A2:W957,11,FALSE)</f>
      </c>
      <c r="X2027">
        <f>VLOOKUP(G2027,Sku_Consolidated!A2:H957,8,FALSE)</f>
      </c>
      <c r="Y2027">
        <f>VLOOKUP(G2027,Sku_Consolidated!A2:I957,9,FALSE)</f>
      </c>
      <c r="Z2027" t="s">
        <v>38</v>
      </c>
      <c r="AA2027">
        <f>VLOOKUP(G2027,Sku_Consolidated!A2:E957,5,FALSE)</f>
      </c>
      <c r="AB2027">
        <f>IF(VLOOKUP(G2027,Sku_Consolidated!A2:S957,19,FALSE)="SHOWCASE", VLOOKUP(E2027,Store_Showcase!B2:N144,13, FALSE), IF(VLOOKUP(G2027,Sku_Consolidated!A2:S957,19,FALSE)="VAM",VLOOKUP(E2027,Store_VAM!B2:N273,13, FALSE),VLOOKUP(E2027,Store_SRP!B2:N110,13, FALSE)))</f>
      </c>
      <c r="AC2027">
        <f>IF(IFERROR(AB2027,TRUE)=TRUE, "-","OK")</f>
      </c>
      <c r="AD2027" s="8" t="s">
        <v>39</v>
      </c>
      <c r="AE2027" s="8" t="s">
        <v>39</v>
      </c>
      <c r="AF2027">
        <f>IF(IFERROR(VLOOKUP(E2027,Store_Showcase!B2:H144,{5}, FALSE), TRUE)=TRUE, IF(IFERROR(VLOOKUP(E2027,Store_SRP!B2:H110,{5}, FALSE), TRUE)=TRUE,VLOOKUP(E2027,Store_VAM!B2:H273,{5}, FALSE),VLOOKUP(E2027,Store_SRP!B2:H110,{5}, FALSE)), VLOOKUP(E2027,Store_Showcase!B2:H144,{5}, FALSE))</f>
      </c>
      <c r="AG2027">
        <f>IF(IFERROR(VLOOKUP(E2027,Store_Showcase!B2:H144,{6}, FALSE), TRUE)=TRUE, IF(IFERROR(VLOOKUP(E2027,Store_SRP!B2:H110,{6}, FALSE), TRUE)=TRUE,VLOOKUP(E2027,Store_VAM!B2:H273,{6}, FALSE),VLOOKUP(E2027,Store_SRP!B2:H110,{6}, FALSE)), VLOOKUP(E2027,Store_Showcase!B2:H144,{6}, FALSE))</f>
      </c>
      <c r="AH2027">
        <f>VLOOKUP(G2027,Sku_Consolidated!A2:R957,18,FALSE)</f>
      </c>
      <c r="AI2027">
        <f>VLOOKUP(G2027,Sku_Consolidated!A2:S957,19,FALSE)</f>
      </c>
      <c r="AJ2027">
        <f>VLOOKUP(G2027,Sku_Consolidated!A2:T957,20,FALSE)</f>
      </c>
    </row>
    <row r="2028" spans="1:36" x14ac:dyDescent="0.25">
      <c r="A2028">
        <v>2024</v>
      </c>
      <c r="B2028" t="s">
        <v>31</v>
      </c>
      <c r="C2028" t="s">
        <v>32</v>
      </c>
      <c r="D2028" t="s">
        <v>33</v>
      </c>
      <c r="E2028">
        <v>262</v>
      </c>
      <c r="F2028">
        <f>IF(IFERROR(VLOOKUP(E2028,Store_Showcase!B2:H144,{2}, FALSE), TRUE)=TRUE, IF(IFERROR(VLOOKUP(E2028,Store_SRP!B2:H110,{2}, FALSE), TRUE)=TRUE,VLOOKUP(E2028,Store_VAM!B2:H273,{2}, FALSE),VLOOKUP(E2028,Store_SRP!B2:H110,{2}, FALSE)), VLOOKUP(E2028,Store_Showcase!B2:H144,{2}, FALSE))</f>
      </c>
      <c r="G2028">
        <v>657471</v>
      </c>
      <c r="H2028" t="s">
        <v>84</v>
      </c>
      <c r="I2028" s="8" t="s">
        <v>39</v>
      </c>
      <c r="J2028" t="s">
        <v>36</v>
      </c>
      <c r="K2028" s="8">
        <f>IF(J2028="PCK", I2028, 0)</f>
      </c>
      <c r="L2028" s="8">
        <f>IF(J2028="KLS", I2028, IF(J2028="PCK", I2028*VLOOKUP(G2028,Sku_Consolidated!A2:U957,21, FALSE),I2028*VLOOKUP(G2028,Sku_Consolidated!A2:U957,21, FALSE)))</f>
      </c>
      <c r="M2028" s="8">
        <f>IF(J2028="PCS", I2028, 0)</f>
      </c>
      <c r="N2028" s="8" t="s">
        <v>39</v>
      </c>
      <c r="O2028" s="8">
        <f>N2028 * VLOOKUP(E2028&amp;VLOOKUP(G2028,Sku_Consolidated!A2:Q957,17,FALSE),Sku_CommRate!A2:E1002, 5, FALSE)</f>
      </c>
      <c r="P2028" s="8">
        <f>N2028 - O2028</f>
      </c>
      <c r="Q2028">
        <f>VLOOKUP(G2028,Sku_Consolidated!A2:G957,7, FALSE)</f>
      </c>
      <c r="R2028">
        <f>IF(IFERROR(VLOOKUP(E2028,Store_Showcase!B2:H144,7, FALSE), TRUE)=TRUE, IF(IFERROR(VLOOKUP(E2028,Store_SRP!B2:H110,7, FALSE), TRUE)=TRUE,VLOOKUP(E2028,Store_VAM!B2:H273,7, FALSE),VLOOKUP(E2028,Store_SRP!B2:H110,7, FALSE)), VLOOKUP(E2028,Store_Showcase!B2:H144,7, FALSE))</f>
      </c>
      <c r="S2028">
        <f>IF(IFERROR(VLOOKUP(E2028,Store_Showcase!B2:I144,8, FALSE), TRUE)=TRUE, IF(IFERROR(VLOOKUP(E2028,Store_SRP!B2:I110,8, FALSE), TRUE)=TRUE,VLOOKUP(E2028,Store_VAM!B2:I273,8, FALSE),VLOOKUP(E2028,Store_SRP!B2:I110,8, FALSE)), VLOOKUP(E2028,Store_Showcase!B2:I144,8, FALSE))</f>
      </c>
      <c r="T2028">
        <f>VLOOKUP(G2028,Sku_Consolidated!A2:R957,18,FALSE)</f>
      </c>
      <c r="U2028">
        <v>7074</v>
      </c>
      <c r="V2028">
        <f>IF(VLOOKUP(G2028,Sku_Consolidated!A2:S957,19,FALSE)="SHOWCASE", VLOOKUP(E2028,Store_Showcase!B2:L144,11, FALSE), IF(VLOOKUP(G2028,Sku_Consolidated!A2:S957,19,FALSE)="VAM",VLOOKUP(E2028,Store_VAM!B2:L273,11, FALSE),VLOOKUP(E2028,Store_SRP!B2:L110,11, FALSE)))</f>
      </c>
      <c r="W2028">
        <f>VLOOKUP(G2028,Sku_Consolidated!A2:W957,11,FALSE)</f>
      </c>
      <c r="X2028">
        <f>VLOOKUP(G2028,Sku_Consolidated!A2:H957,8,FALSE)</f>
      </c>
      <c r="Y2028">
        <f>VLOOKUP(G2028,Sku_Consolidated!A2:I957,9,FALSE)</f>
      </c>
      <c r="Z2028" t="s">
        <v>38</v>
      </c>
      <c r="AA2028">
        <f>VLOOKUP(G2028,Sku_Consolidated!A2:E957,5,FALSE)</f>
      </c>
      <c r="AB2028">
        <f>IF(VLOOKUP(G2028,Sku_Consolidated!A2:S957,19,FALSE)="SHOWCASE", VLOOKUP(E2028,Store_Showcase!B2:N144,13, FALSE), IF(VLOOKUP(G2028,Sku_Consolidated!A2:S957,19,FALSE)="VAM",VLOOKUP(E2028,Store_VAM!B2:N273,13, FALSE),VLOOKUP(E2028,Store_SRP!B2:N110,13, FALSE)))</f>
      </c>
      <c r="AC2028">
        <f>IF(IFERROR(AB2028,TRUE)=TRUE, "-","OK")</f>
      </c>
      <c r="AD2028" s="8" t="s">
        <v>39</v>
      </c>
      <c r="AE2028" s="8" t="s">
        <v>39</v>
      </c>
      <c r="AF2028">
        <f>IF(IFERROR(VLOOKUP(E2028,Store_Showcase!B2:H144,{5}, FALSE), TRUE)=TRUE, IF(IFERROR(VLOOKUP(E2028,Store_SRP!B2:H110,{5}, FALSE), TRUE)=TRUE,VLOOKUP(E2028,Store_VAM!B2:H273,{5}, FALSE),VLOOKUP(E2028,Store_SRP!B2:H110,{5}, FALSE)), VLOOKUP(E2028,Store_Showcase!B2:H144,{5}, FALSE))</f>
      </c>
      <c r="AG2028">
        <f>IF(IFERROR(VLOOKUP(E2028,Store_Showcase!B2:H144,{6}, FALSE), TRUE)=TRUE, IF(IFERROR(VLOOKUP(E2028,Store_SRP!B2:H110,{6}, FALSE), TRUE)=TRUE,VLOOKUP(E2028,Store_VAM!B2:H273,{6}, FALSE),VLOOKUP(E2028,Store_SRP!B2:H110,{6}, FALSE)), VLOOKUP(E2028,Store_Showcase!B2:H144,{6}, FALSE))</f>
      </c>
      <c r="AH2028">
        <f>VLOOKUP(G2028,Sku_Consolidated!A2:R957,18,FALSE)</f>
      </c>
      <c r="AI2028">
        <f>VLOOKUP(G2028,Sku_Consolidated!A2:S957,19,FALSE)</f>
      </c>
      <c r="AJ2028">
        <f>VLOOKUP(G2028,Sku_Consolidated!A2:T957,20,FALSE)</f>
      </c>
    </row>
    <row r="2029" spans="1:36" x14ac:dyDescent="0.25">
      <c r="A2029">
        <v>2024</v>
      </c>
      <c r="B2029" t="s">
        <v>31</v>
      </c>
      <c r="C2029" t="s">
        <v>32</v>
      </c>
      <c r="D2029" t="s">
        <v>33</v>
      </c>
      <c r="E2029">
        <v>736</v>
      </c>
      <c r="F2029">
        <f>IF(IFERROR(VLOOKUP(E2029,Store_Showcase!B2:H144,{2}, FALSE), TRUE)=TRUE, IF(IFERROR(VLOOKUP(E2029,Store_SRP!B2:H110,{2}, FALSE), TRUE)=TRUE,VLOOKUP(E2029,Store_VAM!B2:H273,{2}, FALSE),VLOOKUP(E2029,Store_SRP!B2:H110,{2}, FALSE)), VLOOKUP(E2029,Store_Showcase!B2:H144,{2}, FALSE))</f>
      </c>
      <c r="G2029">
        <v>656324</v>
      </c>
      <c r="H2029" t="s">
        <v>748</v>
      </c>
      <c r="I2029" s="8" t="s">
        <v>39</v>
      </c>
      <c r="J2029" t="s">
        <v>36</v>
      </c>
      <c r="K2029" s="8">
        <f>IF(J2029="PCK", I2029, 0)</f>
      </c>
      <c r="L2029" s="8">
        <f>IF(J2029="KLS", I2029, IF(J2029="PCK", I2029*VLOOKUP(G2029,Sku_Consolidated!A2:U957,21, FALSE),I2029*VLOOKUP(G2029,Sku_Consolidated!A2:U957,21, FALSE)))</f>
      </c>
      <c r="M2029" s="8">
        <f>IF(J2029="PCS", I2029, 0)</f>
      </c>
      <c r="N2029" s="8" t="s">
        <v>39</v>
      </c>
      <c r="O2029" s="8">
        <f>N2029 * VLOOKUP(E2029&amp;VLOOKUP(G2029,Sku_Consolidated!A2:Q957,17,FALSE),Sku_CommRate!A2:E1002, 5, FALSE)</f>
      </c>
      <c r="P2029" s="8">
        <f>N2029 - O2029</f>
      </c>
      <c r="Q2029">
        <f>VLOOKUP(G2029,Sku_Consolidated!A2:G957,7, FALSE)</f>
      </c>
      <c r="R2029">
        <f>IF(IFERROR(VLOOKUP(E2029,Store_Showcase!B2:H144,7, FALSE), TRUE)=TRUE, IF(IFERROR(VLOOKUP(E2029,Store_SRP!B2:H110,7, FALSE), TRUE)=TRUE,VLOOKUP(E2029,Store_VAM!B2:H273,7, FALSE),VLOOKUP(E2029,Store_SRP!B2:H110,7, FALSE)), VLOOKUP(E2029,Store_Showcase!B2:H144,7, FALSE))</f>
      </c>
      <c r="S2029">
        <f>IF(IFERROR(VLOOKUP(E2029,Store_Showcase!B2:I144,8, FALSE), TRUE)=TRUE, IF(IFERROR(VLOOKUP(E2029,Store_SRP!B2:I110,8, FALSE), TRUE)=TRUE,VLOOKUP(E2029,Store_VAM!B2:I273,8, FALSE),VLOOKUP(E2029,Store_SRP!B2:I110,8, FALSE)), VLOOKUP(E2029,Store_Showcase!B2:I144,8, FALSE))</f>
      </c>
      <c r="T2029">
        <f>VLOOKUP(G2029,Sku_Consolidated!A2:R957,18,FALSE)</f>
      </c>
      <c r="U2029">
        <v>6777</v>
      </c>
      <c r="V2029">
        <f>IF(VLOOKUP(G2029,Sku_Consolidated!A2:S957,19,FALSE)="SHOWCASE", VLOOKUP(E2029,Store_Showcase!B2:L144,11, FALSE), IF(VLOOKUP(G2029,Sku_Consolidated!A2:S957,19,FALSE)="VAM",VLOOKUP(E2029,Store_VAM!B2:L273,11, FALSE),VLOOKUP(E2029,Store_SRP!B2:L110,11, FALSE)))</f>
      </c>
      <c r="W2029">
        <f>VLOOKUP(G2029,Sku_Consolidated!A2:W957,11,FALSE)</f>
      </c>
      <c r="X2029">
        <f>VLOOKUP(G2029,Sku_Consolidated!A2:H957,8,FALSE)</f>
      </c>
      <c r="Y2029">
        <f>VLOOKUP(G2029,Sku_Consolidated!A2:I957,9,FALSE)</f>
      </c>
      <c r="Z2029" t="s">
        <v>38</v>
      </c>
      <c r="AA2029">
        <f>VLOOKUP(G2029,Sku_Consolidated!A2:E957,5,FALSE)</f>
      </c>
      <c r="AB2029">
        <f>IF(VLOOKUP(G2029,Sku_Consolidated!A2:S957,19,FALSE)="SHOWCASE", VLOOKUP(E2029,Store_Showcase!B2:N144,13, FALSE), IF(VLOOKUP(G2029,Sku_Consolidated!A2:S957,19,FALSE)="VAM",VLOOKUP(E2029,Store_VAM!B2:N273,13, FALSE),VLOOKUP(E2029,Store_SRP!B2:N110,13, FALSE)))</f>
      </c>
      <c r="AC2029">
        <f>IF(IFERROR(AB2029,TRUE)=TRUE, "-","OK")</f>
      </c>
      <c r="AD2029" s="8" t="s">
        <v>39</v>
      </c>
      <c r="AE2029" s="8" t="s">
        <v>39</v>
      </c>
      <c r="AF2029">
        <f>IF(IFERROR(VLOOKUP(E2029,Store_Showcase!B2:H144,{5}, FALSE), TRUE)=TRUE, IF(IFERROR(VLOOKUP(E2029,Store_SRP!B2:H110,{5}, FALSE), TRUE)=TRUE,VLOOKUP(E2029,Store_VAM!B2:H273,{5}, FALSE),VLOOKUP(E2029,Store_SRP!B2:H110,{5}, FALSE)), VLOOKUP(E2029,Store_Showcase!B2:H144,{5}, FALSE))</f>
      </c>
      <c r="AG2029">
        <f>IF(IFERROR(VLOOKUP(E2029,Store_Showcase!B2:H144,{6}, FALSE), TRUE)=TRUE, IF(IFERROR(VLOOKUP(E2029,Store_SRP!B2:H110,{6}, FALSE), TRUE)=TRUE,VLOOKUP(E2029,Store_VAM!B2:H273,{6}, FALSE),VLOOKUP(E2029,Store_SRP!B2:H110,{6}, FALSE)), VLOOKUP(E2029,Store_Showcase!B2:H144,{6}, FALSE))</f>
      </c>
      <c r="AH2029">
        <f>VLOOKUP(G2029,Sku_Consolidated!A2:R957,18,FALSE)</f>
      </c>
      <c r="AI2029">
        <f>VLOOKUP(G2029,Sku_Consolidated!A2:S957,19,FALSE)</f>
      </c>
      <c r="AJ2029">
        <f>VLOOKUP(G2029,Sku_Consolidated!A2:T957,20,FALSE)</f>
      </c>
    </row>
    <row r="2030" spans="1:36" x14ac:dyDescent="0.25">
      <c r="A2030">
        <v>2024</v>
      </c>
      <c r="B2030" t="s">
        <v>31</v>
      </c>
      <c r="C2030" t="s">
        <v>32</v>
      </c>
      <c r="D2030" t="s">
        <v>33</v>
      </c>
      <c r="E2030">
        <v>205</v>
      </c>
      <c r="F2030">
        <f>IF(IFERROR(VLOOKUP(E2030,Store_Showcase!B2:H144,{2}, FALSE), TRUE)=TRUE, IF(IFERROR(VLOOKUP(E2030,Store_SRP!B2:H110,{2}, FALSE), TRUE)=TRUE,VLOOKUP(E2030,Store_VAM!B2:H273,{2}, FALSE),VLOOKUP(E2030,Store_SRP!B2:H110,{2}, FALSE)), VLOOKUP(E2030,Store_Showcase!B2:H144,{2}, FALSE))</f>
      </c>
      <c r="G2030">
        <v>655318</v>
      </c>
      <c r="H2030" t="s">
        <v>696</v>
      </c>
      <c r="I2030" s="8" t="s">
        <v>39</v>
      </c>
      <c r="J2030" t="s">
        <v>36</v>
      </c>
      <c r="K2030" s="8">
        <f>IF(J2030="PCK", I2030, 0)</f>
      </c>
      <c r="L2030" s="8">
        <f>IF(J2030="KLS", I2030, IF(J2030="PCK", I2030*VLOOKUP(G2030,Sku_Consolidated!A2:U957,21, FALSE),I2030*VLOOKUP(G2030,Sku_Consolidated!A2:U957,21, FALSE)))</f>
      </c>
      <c r="M2030" s="8">
        <f>IF(J2030="PCS", I2030, 0)</f>
      </c>
      <c r="N2030" s="8" t="s">
        <v>39</v>
      </c>
      <c r="O2030" s="8">
        <f>N2030 * VLOOKUP(E2030&amp;VLOOKUP(G2030,Sku_Consolidated!A2:Q957,17,FALSE),Sku_CommRate!A2:E1002, 5, FALSE)</f>
      </c>
      <c r="P2030" s="8">
        <f>N2030 - O2030</f>
      </c>
      <c r="Q2030">
        <f>VLOOKUP(G2030,Sku_Consolidated!A2:G957,7, FALSE)</f>
      </c>
      <c r="R2030">
        <f>IF(IFERROR(VLOOKUP(E2030,Store_Showcase!B2:H144,7, FALSE), TRUE)=TRUE, IF(IFERROR(VLOOKUP(E2030,Store_SRP!B2:H110,7, FALSE), TRUE)=TRUE,VLOOKUP(E2030,Store_VAM!B2:H273,7, FALSE),VLOOKUP(E2030,Store_SRP!B2:H110,7, FALSE)), VLOOKUP(E2030,Store_Showcase!B2:H144,7, FALSE))</f>
      </c>
      <c r="S2030">
        <f>IF(IFERROR(VLOOKUP(E2030,Store_Showcase!B2:I144,8, FALSE), TRUE)=TRUE, IF(IFERROR(VLOOKUP(E2030,Store_SRP!B2:I110,8, FALSE), TRUE)=TRUE,VLOOKUP(E2030,Store_VAM!B2:I273,8, FALSE),VLOOKUP(E2030,Store_SRP!B2:I110,8, FALSE)), VLOOKUP(E2030,Store_Showcase!B2:I144,8, FALSE))</f>
      </c>
      <c r="T2030">
        <f>VLOOKUP(G2030,Sku_Consolidated!A2:R957,18,FALSE)</f>
      </c>
      <c r="U2030">
        <v>6243</v>
      </c>
      <c r="V2030">
        <f>IF(VLOOKUP(G2030,Sku_Consolidated!A2:S957,19,FALSE)="SHOWCASE", VLOOKUP(E2030,Store_Showcase!B2:L144,11, FALSE), IF(VLOOKUP(G2030,Sku_Consolidated!A2:S957,19,FALSE)="VAM",VLOOKUP(E2030,Store_VAM!B2:L273,11, FALSE),VLOOKUP(E2030,Store_SRP!B2:L110,11, FALSE)))</f>
      </c>
      <c r="W2030">
        <f>VLOOKUP(G2030,Sku_Consolidated!A2:W957,11,FALSE)</f>
      </c>
      <c r="X2030">
        <f>VLOOKUP(G2030,Sku_Consolidated!A2:H957,8,FALSE)</f>
      </c>
      <c r="Y2030">
        <f>VLOOKUP(G2030,Sku_Consolidated!A2:I957,9,FALSE)</f>
      </c>
      <c r="Z2030" t="s">
        <v>38</v>
      </c>
      <c r="AA2030">
        <f>VLOOKUP(G2030,Sku_Consolidated!A2:E957,5,FALSE)</f>
      </c>
      <c r="AB2030">
        <f>IF(VLOOKUP(G2030,Sku_Consolidated!A2:S957,19,FALSE)="SHOWCASE", VLOOKUP(E2030,Store_Showcase!B2:N144,13, FALSE), IF(VLOOKUP(G2030,Sku_Consolidated!A2:S957,19,FALSE)="VAM",VLOOKUP(E2030,Store_VAM!B2:N273,13, FALSE),VLOOKUP(E2030,Store_SRP!B2:N110,13, FALSE)))</f>
      </c>
      <c r="AC2030">
        <f>IF(IFERROR(AB2030,TRUE)=TRUE, "-","OK")</f>
      </c>
      <c r="AD2030" s="8" t="s">
        <v>39</v>
      </c>
      <c r="AE2030" s="8" t="s">
        <v>39</v>
      </c>
      <c r="AF2030">
        <f>IF(IFERROR(VLOOKUP(E2030,Store_Showcase!B2:H144,{5}, FALSE), TRUE)=TRUE, IF(IFERROR(VLOOKUP(E2030,Store_SRP!B2:H110,{5}, FALSE), TRUE)=TRUE,VLOOKUP(E2030,Store_VAM!B2:H273,{5}, FALSE),VLOOKUP(E2030,Store_SRP!B2:H110,{5}, FALSE)), VLOOKUP(E2030,Store_Showcase!B2:H144,{5}, FALSE))</f>
      </c>
      <c r="AG2030">
        <f>IF(IFERROR(VLOOKUP(E2030,Store_Showcase!B2:H144,{6}, FALSE), TRUE)=TRUE, IF(IFERROR(VLOOKUP(E2030,Store_SRP!B2:H110,{6}, FALSE), TRUE)=TRUE,VLOOKUP(E2030,Store_VAM!B2:H273,{6}, FALSE),VLOOKUP(E2030,Store_SRP!B2:H110,{6}, FALSE)), VLOOKUP(E2030,Store_Showcase!B2:H144,{6}, FALSE))</f>
      </c>
      <c r="AH2030">
        <f>VLOOKUP(G2030,Sku_Consolidated!A2:R957,18,FALSE)</f>
      </c>
      <c r="AI2030">
        <f>VLOOKUP(G2030,Sku_Consolidated!A2:S957,19,FALSE)</f>
      </c>
      <c r="AJ2030">
        <f>VLOOKUP(G2030,Sku_Consolidated!A2:T957,20,FALSE)</f>
      </c>
    </row>
    <row r="2031" spans="1:36" x14ac:dyDescent="0.25">
      <c r="A2031">
        <v>2024</v>
      </c>
      <c r="B2031" t="s">
        <v>31</v>
      </c>
      <c r="C2031" t="s">
        <v>32</v>
      </c>
      <c r="D2031" t="s">
        <v>33</v>
      </c>
      <c r="E2031">
        <v>736</v>
      </c>
      <c r="F2031">
        <f>IF(IFERROR(VLOOKUP(E2031,Store_Showcase!B2:H144,{2}, FALSE), TRUE)=TRUE, IF(IFERROR(VLOOKUP(E2031,Store_SRP!B2:H110,{2}, FALSE), TRUE)=TRUE,VLOOKUP(E2031,Store_VAM!B2:H273,{2}, FALSE),VLOOKUP(E2031,Store_SRP!B2:H110,{2}, FALSE)), VLOOKUP(E2031,Store_Showcase!B2:H144,{2}, FALSE))</f>
      </c>
      <c r="G2031">
        <v>659622</v>
      </c>
      <c r="H2031" t="s">
        <v>2671</v>
      </c>
      <c r="I2031" s="8" t="s">
        <v>39</v>
      </c>
      <c r="J2031" t="s">
        <v>36</v>
      </c>
      <c r="K2031" s="8">
        <f>IF(J2031="PCK", I2031, 0)</f>
      </c>
      <c r="L2031" s="8">
        <f>IF(J2031="KLS", I2031, IF(J2031="PCK", I2031*VLOOKUP(G2031,Sku_Consolidated!A2:U957,21, FALSE),I2031*VLOOKUP(G2031,Sku_Consolidated!A2:U957,21, FALSE)))</f>
      </c>
      <c r="M2031" s="8">
        <f>IF(J2031="PCS", I2031, 0)</f>
      </c>
      <c r="N2031" s="8" t="s">
        <v>39</v>
      </c>
      <c r="O2031" s="8">
        <f>N2031 * VLOOKUP(E2031&amp;VLOOKUP(G2031,Sku_Consolidated!A2:Q957,17,FALSE),Sku_CommRate!A2:E1002, 5, FALSE)</f>
      </c>
      <c r="P2031" s="8">
        <f>N2031 - O2031</f>
      </c>
      <c r="Q2031">
        <f>VLOOKUP(G2031,Sku_Consolidated!A2:G957,7, FALSE)</f>
      </c>
      <c r="R2031">
        <f>IF(IFERROR(VLOOKUP(E2031,Store_Showcase!B2:H144,7, FALSE), TRUE)=TRUE, IF(IFERROR(VLOOKUP(E2031,Store_SRP!B2:H110,7, FALSE), TRUE)=TRUE,VLOOKUP(E2031,Store_VAM!B2:H273,7, FALSE),VLOOKUP(E2031,Store_SRP!B2:H110,7, FALSE)), VLOOKUP(E2031,Store_Showcase!B2:H144,7, FALSE))</f>
      </c>
      <c r="S2031">
        <f>IF(IFERROR(VLOOKUP(E2031,Store_Showcase!B2:I144,8, FALSE), TRUE)=TRUE, IF(IFERROR(VLOOKUP(E2031,Store_SRP!B2:I110,8, FALSE), TRUE)=TRUE,VLOOKUP(E2031,Store_VAM!B2:I273,8, FALSE),VLOOKUP(E2031,Store_SRP!B2:I110,8, FALSE)), VLOOKUP(E2031,Store_Showcase!B2:I144,8, FALSE))</f>
      </c>
      <c r="T2031">
        <f>VLOOKUP(G2031,Sku_Consolidated!A2:R957,18,FALSE)</f>
      </c>
      <c r="U2031">
        <v>7379</v>
      </c>
      <c r="V2031">
        <f>IF(VLOOKUP(G2031,Sku_Consolidated!A2:S957,19,FALSE)="SHOWCASE", VLOOKUP(E2031,Store_Showcase!B2:L144,11, FALSE), IF(VLOOKUP(G2031,Sku_Consolidated!A2:S957,19,FALSE)="VAM",VLOOKUP(E2031,Store_VAM!B2:L273,11, FALSE),VLOOKUP(E2031,Store_SRP!B2:L110,11, FALSE)))</f>
      </c>
      <c r="W2031">
        <f>VLOOKUP(G2031,Sku_Consolidated!A2:W957,11,FALSE)</f>
      </c>
      <c r="X2031">
        <f>VLOOKUP(G2031,Sku_Consolidated!A2:H957,8,FALSE)</f>
      </c>
      <c r="Y2031">
        <f>VLOOKUP(G2031,Sku_Consolidated!A2:I957,9,FALSE)</f>
      </c>
      <c r="Z2031" t="s">
        <v>38</v>
      </c>
      <c r="AA2031">
        <f>VLOOKUP(G2031,Sku_Consolidated!A2:E957,5,FALSE)</f>
      </c>
      <c r="AB2031">
        <f>IF(VLOOKUP(G2031,Sku_Consolidated!A2:S957,19,FALSE)="SHOWCASE", VLOOKUP(E2031,Store_Showcase!B2:N144,13, FALSE), IF(VLOOKUP(G2031,Sku_Consolidated!A2:S957,19,FALSE)="VAM",VLOOKUP(E2031,Store_VAM!B2:N273,13, FALSE),VLOOKUP(E2031,Store_SRP!B2:N110,13, FALSE)))</f>
      </c>
      <c r="AC2031">
        <f>IF(IFERROR(AB2031,TRUE)=TRUE, "-","OK")</f>
      </c>
      <c r="AD2031" s="8" t="s">
        <v>39</v>
      </c>
      <c r="AE2031" s="8" t="s">
        <v>39</v>
      </c>
      <c r="AF2031">
        <f>IF(IFERROR(VLOOKUP(E2031,Store_Showcase!B2:H144,{5}, FALSE), TRUE)=TRUE, IF(IFERROR(VLOOKUP(E2031,Store_SRP!B2:H110,{5}, FALSE), TRUE)=TRUE,VLOOKUP(E2031,Store_VAM!B2:H273,{5}, FALSE),VLOOKUP(E2031,Store_SRP!B2:H110,{5}, FALSE)), VLOOKUP(E2031,Store_Showcase!B2:H144,{5}, FALSE))</f>
      </c>
      <c r="AG2031">
        <f>IF(IFERROR(VLOOKUP(E2031,Store_Showcase!B2:H144,{6}, FALSE), TRUE)=TRUE, IF(IFERROR(VLOOKUP(E2031,Store_SRP!B2:H110,{6}, FALSE), TRUE)=TRUE,VLOOKUP(E2031,Store_VAM!B2:H273,{6}, FALSE),VLOOKUP(E2031,Store_SRP!B2:H110,{6}, FALSE)), VLOOKUP(E2031,Store_Showcase!B2:H144,{6}, FALSE))</f>
      </c>
      <c r="AH2031">
        <f>VLOOKUP(G2031,Sku_Consolidated!A2:R957,18,FALSE)</f>
      </c>
      <c r="AI2031">
        <f>VLOOKUP(G2031,Sku_Consolidated!A2:S957,19,FALSE)</f>
      </c>
      <c r="AJ2031">
        <f>VLOOKUP(G2031,Sku_Consolidated!A2:T957,20,FALSE)</f>
      </c>
    </row>
    <row r="2032" spans="1:36" x14ac:dyDescent="0.25">
      <c r="A2032">
        <v>2024</v>
      </c>
      <c r="B2032" t="s">
        <v>31</v>
      </c>
      <c r="C2032" t="s">
        <v>32</v>
      </c>
      <c r="D2032" t="s">
        <v>33</v>
      </c>
      <c r="E2032">
        <v>241</v>
      </c>
      <c r="F2032">
        <f>IF(IFERROR(VLOOKUP(E2032,Store_Showcase!B2:H144,{2}, FALSE), TRUE)=TRUE, IF(IFERROR(VLOOKUP(E2032,Store_SRP!B2:H110,{2}, FALSE), TRUE)=TRUE,VLOOKUP(E2032,Store_VAM!B2:H273,{2}, FALSE),VLOOKUP(E2032,Store_SRP!B2:H110,{2}, FALSE)), VLOOKUP(E2032,Store_Showcase!B2:H144,{2}, FALSE))</f>
      </c>
      <c r="G2032">
        <v>657358</v>
      </c>
      <c r="H2032" t="s">
        <v>3328</v>
      </c>
      <c r="I2032" s="8" t="s">
        <v>39</v>
      </c>
      <c r="J2032" t="s">
        <v>12</v>
      </c>
      <c r="K2032" s="8">
        <f>IF(J2032="PCK", I2032, 0)</f>
      </c>
      <c r="L2032" s="8">
        <f>IF(J2032="KLS", I2032, IF(J2032="PCK", I2032*VLOOKUP(G2032,Sku_Consolidated!A2:U957,21, FALSE),I2032*VLOOKUP(G2032,Sku_Consolidated!A2:U957,21, FALSE)))</f>
      </c>
      <c r="M2032" s="8">
        <f>IF(J2032="PCS", I2032, 0)</f>
      </c>
      <c r="N2032" s="8" t="s">
        <v>39</v>
      </c>
      <c r="O2032" s="8">
        <f>N2032 * VLOOKUP(E2032&amp;VLOOKUP(G2032,Sku_Consolidated!A2:Q957,17,FALSE),Sku_CommRate!A2:E1002, 5, FALSE)</f>
      </c>
      <c r="P2032" s="8">
        <f>N2032 - O2032</f>
      </c>
      <c r="Q2032">
        <f>VLOOKUP(G2032,Sku_Consolidated!A2:G957,7, FALSE)</f>
      </c>
      <c r="R2032">
        <f>IF(IFERROR(VLOOKUP(E2032,Store_Showcase!B2:H144,7, FALSE), TRUE)=TRUE, IF(IFERROR(VLOOKUP(E2032,Store_SRP!B2:H110,7, FALSE), TRUE)=TRUE,VLOOKUP(E2032,Store_VAM!B2:H273,7, FALSE),VLOOKUP(E2032,Store_SRP!B2:H110,7, FALSE)), VLOOKUP(E2032,Store_Showcase!B2:H144,7, FALSE))</f>
      </c>
      <c r="S2032">
        <f>IF(IFERROR(VLOOKUP(E2032,Store_Showcase!B2:I144,8, FALSE), TRUE)=TRUE, IF(IFERROR(VLOOKUP(E2032,Store_SRP!B2:I110,8, FALSE), TRUE)=TRUE,VLOOKUP(E2032,Store_VAM!B2:I273,8, FALSE),VLOOKUP(E2032,Store_SRP!B2:I110,8, FALSE)), VLOOKUP(E2032,Store_Showcase!B2:I144,8, FALSE))</f>
      </c>
      <c r="T2032">
        <f>VLOOKUP(G2032,Sku_Consolidated!A2:R957,18,FALSE)</f>
      </c>
      <c r="U2032">
        <v>4806532531595</v>
      </c>
      <c r="V2032">
        <f>IF(VLOOKUP(G2032,Sku_Consolidated!A2:S957,19,FALSE)="SHOWCASE", VLOOKUP(E2032,Store_Showcase!B2:L144,11, FALSE), IF(VLOOKUP(G2032,Sku_Consolidated!A2:S957,19,FALSE)="VAM",VLOOKUP(E2032,Store_VAM!B2:L273,11, FALSE),VLOOKUP(E2032,Store_SRP!B2:L110,11, FALSE)))</f>
      </c>
      <c r="W2032">
        <f>VLOOKUP(G2032,Sku_Consolidated!A2:W957,11,FALSE)</f>
      </c>
      <c r="X2032">
        <f>VLOOKUP(G2032,Sku_Consolidated!A2:H957,8,FALSE)</f>
      </c>
      <c r="Y2032">
        <f>VLOOKUP(G2032,Sku_Consolidated!A2:I957,9,FALSE)</f>
      </c>
      <c r="Z2032" t="s">
        <v>38</v>
      </c>
      <c r="AA2032">
        <f>VLOOKUP(G2032,Sku_Consolidated!A2:E957,5,FALSE)</f>
      </c>
      <c r="AB2032">
        <f>IF(VLOOKUP(G2032,Sku_Consolidated!A2:S957,19,FALSE)="SHOWCASE", VLOOKUP(E2032,Store_Showcase!B2:N144,13, FALSE), IF(VLOOKUP(G2032,Sku_Consolidated!A2:S957,19,FALSE)="VAM",VLOOKUP(E2032,Store_VAM!B2:N273,13, FALSE),VLOOKUP(E2032,Store_SRP!B2:N110,13, FALSE)))</f>
      </c>
      <c r="AC2032">
        <f>IF(IFERROR(AB2032,TRUE)=TRUE, "-","OK")</f>
      </c>
      <c r="AD2032" s="8" t="s">
        <v>39</v>
      </c>
      <c r="AE2032" s="8" t="s">
        <v>39</v>
      </c>
      <c r="AF2032">
        <f>IF(IFERROR(VLOOKUP(E2032,Store_Showcase!B2:H144,{5}, FALSE), TRUE)=TRUE, IF(IFERROR(VLOOKUP(E2032,Store_SRP!B2:H110,{5}, FALSE), TRUE)=TRUE,VLOOKUP(E2032,Store_VAM!B2:H273,{5}, FALSE),VLOOKUP(E2032,Store_SRP!B2:H110,{5}, FALSE)), VLOOKUP(E2032,Store_Showcase!B2:H144,{5}, FALSE))</f>
      </c>
      <c r="AG2032">
        <f>IF(IFERROR(VLOOKUP(E2032,Store_Showcase!B2:H144,{6}, FALSE), TRUE)=TRUE, IF(IFERROR(VLOOKUP(E2032,Store_SRP!B2:H110,{6}, FALSE), TRUE)=TRUE,VLOOKUP(E2032,Store_VAM!B2:H273,{6}, FALSE),VLOOKUP(E2032,Store_SRP!B2:H110,{6}, FALSE)), VLOOKUP(E2032,Store_Showcase!B2:H144,{6}, FALSE))</f>
      </c>
      <c r="AH2032">
        <f>VLOOKUP(G2032,Sku_Consolidated!A2:R957,18,FALSE)</f>
      </c>
      <c r="AI2032">
        <f>VLOOKUP(G2032,Sku_Consolidated!A2:S957,19,FALSE)</f>
      </c>
      <c r="AJ2032">
        <f>VLOOKUP(G2032,Sku_Consolidated!A2:T957,20,FALSE)</f>
      </c>
    </row>
    <row r="2033" spans="1:36" x14ac:dyDescent="0.25">
      <c r="A2033">
        <v>2024</v>
      </c>
      <c r="B2033" t="s">
        <v>31</v>
      </c>
      <c r="C2033" t="s">
        <v>32</v>
      </c>
      <c r="D2033" t="s">
        <v>33</v>
      </c>
      <c r="E2033">
        <v>136</v>
      </c>
      <c r="F2033">
        <f>IF(IFERROR(VLOOKUP(E2033,Store_Showcase!B2:H144,{2}, FALSE), TRUE)=TRUE, IF(IFERROR(VLOOKUP(E2033,Store_SRP!B2:H110,{2}, FALSE), TRUE)=TRUE,VLOOKUP(E2033,Store_VAM!B2:H273,{2}, FALSE),VLOOKUP(E2033,Store_SRP!B2:H110,{2}, FALSE)), VLOOKUP(E2033,Store_Showcase!B2:H144,{2}, FALSE))</f>
      </c>
      <c r="G2033">
        <v>666982</v>
      </c>
      <c r="H2033" t="s">
        <v>1363</v>
      </c>
      <c r="I2033" s="8" t="s">
        <v>39</v>
      </c>
      <c r="J2033" t="s">
        <v>493</v>
      </c>
      <c r="K2033" s="8">
        <f>IF(J2033="PCK", I2033, 0)</f>
      </c>
      <c r="L2033" s="8">
        <f>IF(J2033="KLS", I2033, IF(J2033="PCK", I2033*VLOOKUP(G2033,Sku_Consolidated!A2:U957,21, FALSE),I2033*VLOOKUP(G2033,Sku_Consolidated!A2:U957,21, FALSE)))</f>
      </c>
      <c r="M2033" s="8">
        <f>IF(J2033="PCS", I2033, 0)</f>
      </c>
      <c r="N2033" s="8" t="s">
        <v>39</v>
      </c>
      <c r="O2033" s="8">
        <f>N2033 * VLOOKUP(E2033&amp;VLOOKUP(G2033,Sku_Consolidated!A2:Q957,17,FALSE),Sku_CommRate!A2:E1002, 5, FALSE)</f>
      </c>
      <c r="P2033" s="8">
        <f>N2033 - O2033</f>
      </c>
      <c r="Q2033">
        <f>VLOOKUP(G2033,Sku_Consolidated!A2:G957,7, FALSE)</f>
      </c>
      <c r="R2033">
        <f>IF(IFERROR(VLOOKUP(E2033,Store_Showcase!B2:H144,7, FALSE), TRUE)=TRUE, IF(IFERROR(VLOOKUP(E2033,Store_SRP!B2:H110,7, FALSE), TRUE)=TRUE,VLOOKUP(E2033,Store_VAM!B2:H273,7, FALSE),VLOOKUP(E2033,Store_SRP!B2:H110,7, FALSE)), VLOOKUP(E2033,Store_Showcase!B2:H144,7, FALSE))</f>
      </c>
      <c r="S2033">
        <f>IF(IFERROR(VLOOKUP(E2033,Store_Showcase!B2:I144,8, FALSE), TRUE)=TRUE, IF(IFERROR(VLOOKUP(E2033,Store_SRP!B2:I110,8, FALSE), TRUE)=TRUE,VLOOKUP(E2033,Store_VAM!B2:I273,8, FALSE),VLOOKUP(E2033,Store_SRP!B2:I110,8, FALSE)), VLOOKUP(E2033,Store_Showcase!B2:I144,8, FALSE))</f>
      </c>
      <c r="T2033">
        <f>VLOOKUP(G2033,Sku_Consolidated!A2:R957,18,FALSE)</f>
      </c>
      <c r="U2033">
        <v>4806532531663</v>
      </c>
      <c r="V2033">
        <f>IF(VLOOKUP(G2033,Sku_Consolidated!A2:S957,19,FALSE)="SHOWCASE", VLOOKUP(E2033,Store_Showcase!B2:L144,11, FALSE), IF(VLOOKUP(G2033,Sku_Consolidated!A2:S957,19,FALSE)="VAM",VLOOKUP(E2033,Store_VAM!B2:L273,11, FALSE),VLOOKUP(E2033,Store_SRP!B2:L110,11, FALSE)))</f>
      </c>
      <c r="W2033">
        <f>VLOOKUP(G2033,Sku_Consolidated!A2:W957,11,FALSE)</f>
      </c>
      <c r="X2033">
        <f>VLOOKUP(G2033,Sku_Consolidated!A2:H957,8,FALSE)</f>
      </c>
      <c r="Y2033">
        <f>VLOOKUP(G2033,Sku_Consolidated!A2:I957,9,FALSE)</f>
      </c>
      <c r="Z2033" t="s">
        <v>38</v>
      </c>
      <c r="AA2033">
        <f>VLOOKUP(G2033,Sku_Consolidated!A2:E957,5,FALSE)</f>
      </c>
      <c r="AB2033">
        <f>IF(VLOOKUP(G2033,Sku_Consolidated!A2:S957,19,FALSE)="SHOWCASE", VLOOKUP(E2033,Store_Showcase!B2:N144,13, FALSE), IF(VLOOKUP(G2033,Sku_Consolidated!A2:S957,19,FALSE)="VAM",VLOOKUP(E2033,Store_VAM!B2:N273,13, FALSE),VLOOKUP(E2033,Store_SRP!B2:N110,13, FALSE)))</f>
      </c>
      <c r="AC2033">
        <f>IF(IFERROR(AB2033,TRUE)=TRUE, "-","OK")</f>
      </c>
      <c r="AD2033" s="8" t="s">
        <v>39</v>
      </c>
      <c r="AE2033" s="8" t="s">
        <v>39</v>
      </c>
      <c r="AF2033">
        <f>IF(IFERROR(VLOOKUP(E2033,Store_Showcase!B2:H144,{5}, FALSE), TRUE)=TRUE, IF(IFERROR(VLOOKUP(E2033,Store_SRP!B2:H110,{5}, FALSE), TRUE)=TRUE,VLOOKUP(E2033,Store_VAM!B2:H273,{5}, FALSE),VLOOKUP(E2033,Store_SRP!B2:H110,{5}, FALSE)), VLOOKUP(E2033,Store_Showcase!B2:H144,{5}, FALSE))</f>
      </c>
      <c r="AG2033">
        <f>IF(IFERROR(VLOOKUP(E2033,Store_Showcase!B2:H144,{6}, FALSE), TRUE)=TRUE, IF(IFERROR(VLOOKUP(E2033,Store_SRP!B2:H110,{6}, FALSE), TRUE)=TRUE,VLOOKUP(E2033,Store_VAM!B2:H273,{6}, FALSE),VLOOKUP(E2033,Store_SRP!B2:H110,{6}, FALSE)), VLOOKUP(E2033,Store_Showcase!B2:H144,{6}, FALSE))</f>
      </c>
      <c r="AH2033">
        <f>VLOOKUP(G2033,Sku_Consolidated!A2:R957,18,FALSE)</f>
      </c>
      <c r="AI2033">
        <f>VLOOKUP(G2033,Sku_Consolidated!A2:S957,19,FALSE)</f>
      </c>
      <c r="AJ2033">
        <f>VLOOKUP(G2033,Sku_Consolidated!A2:T957,20,FALSE)</f>
      </c>
    </row>
    <row r="2034" spans="1:36" x14ac:dyDescent="0.25">
      <c r="A2034">
        <v>2024</v>
      </c>
      <c r="B2034" t="s">
        <v>31</v>
      </c>
      <c r="C2034" t="s">
        <v>32</v>
      </c>
      <c r="D2034" t="s">
        <v>33</v>
      </c>
      <c r="E2034">
        <v>813</v>
      </c>
      <c r="F2034">
        <f>IF(IFERROR(VLOOKUP(E2034,Store_Showcase!B2:H144,{2}, FALSE), TRUE)=TRUE, IF(IFERROR(VLOOKUP(E2034,Store_SRP!B2:H110,{2}, FALSE), TRUE)=TRUE,VLOOKUP(E2034,Store_VAM!B2:H273,{2}, FALSE),VLOOKUP(E2034,Store_SRP!B2:H110,{2}, FALSE)), VLOOKUP(E2034,Store_Showcase!B2:H144,{2}, FALSE))</f>
      </c>
      <c r="G2034">
        <v>655318</v>
      </c>
      <c r="H2034" t="s">
        <v>696</v>
      </c>
      <c r="I2034" s="8" t="s">
        <v>39</v>
      </c>
      <c r="J2034" t="s">
        <v>36</v>
      </c>
      <c r="K2034" s="8">
        <f>IF(J2034="PCK", I2034, 0)</f>
      </c>
      <c r="L2034" s="8">
        <f>IF(J2034="KLS", I2034, IF(J2034="PCK", I2034*VLOOKUP(G2034,Sku_Consolidated!A2:U957,21, FALSE),I2034*VLOOKUP(G2034,Sku_Consolidated!A2:U957,21, FALSE)))</f>
      </c>
      <c r="M2034" s="8">
        <f>IF(J2034="PCS", I2034, 0)</f>
      </c>
      <c r="N2034" s="8" t="s">
        <v>39</v>
      </c>
      <c r="O2034" s="8">
        <f>N2034 * VLOOKUP(E2034&amp;VLOOKUP(G2034,Sku_Consolidated!A2:Q957,17,FALSE),Sku_CommRate!A2:E1002, 5, FALSE)</f>
      </c>
      <c r="P2034" s="8">
        <f>N2034 - O2034</f>
      </c>
      <c r="Q2034">
        <f>VLOOKUP(G2034,Sku_Consolidated!A2:G957,7, FALSE)</f>
      </c>
      <c r="R2034">
        <f>IF(IFERROR(VLOOKUP(E2034,Store_Showcase!B2:H144,7, FALSE), TRUE)=TRUE, IF(IFERROR(VLOOKUP(E2034,Store_SRP!B2:H110,7, FALSE), TRUE)=TRUE,VLOOKUP(E2034,Store_VAM!B2:H273,7, FALSE),VLOOKUP(E2034,Store_SRP!B2:H110,7, FALSE)), VLOOKUP(E2034,Store_Showcase!B2:H144,7, FALSE))</f>
      </c>
      <c r="S2034">
        <f>IF(IFERROR(VLOOKUP(E2034,Store_Showcase!B2:I144,8, FALSE), TRUE)=TRUE, IF(IFERROR(VLOOKUP(E2034,Store_SRP!B2:I110,8, FALSE), TRUE)=TRUE,VLOOKUP(E2034,Store_VAM!B2:I273,8, FALSE),VLOOKUP(E2034,Store_SRP!B2:I110,8, FALSE)), VLOOKUP(E2034,Store_Showcase!B2:I144,8, FALSE))</f>
      </c>
      <c r="T2034">
        <f>VLOOKUP(G2034,Sku_Consolidated!A2:R957,18,FALSE)</f>
      </c>
      <c r="U2034">
        <v>6243</v>
      </c>
      <c r="V2034">
        <f>IF(VLOOKUP(G2034,Sku_Consolidated!A2:S957,19,FALSE)="SHOWCASE", VLOOKUP(E2034,Store_Showcase!B2:L144,11, FALSE), IF(VLOOKUP(G2034,Sku_Consolidated!A2:S957,19,FALSE)="VAM",VLOOKUP(E2034,Store_VAM!B2:L273,11, FALSE),VLOOKUP(E2034,Store_SRP!B2:L110,11, FALSE)))</f>
      </c>
      <c r="W2034">
        <f>VLOOKUP(G2034,Sku_Consolidated!A2:W957,11,FALSE)</f>
      </c>
      <c r="X2034">
        <f>VLOOKUP(G2034,Sku_Consolidated!A2:H957,8,FALSE)</f>
      </c>
      <c r="Y2034">
        <f>VLOOKUP(G2034,Sku_Consolidated!A2:I957,9,FALSE)</f>
      </c>
      <c r="Z2034" t="s">
        <v>38</v>
      </c>
      <c r="AA2034">
        <f>VLOOKUP(G2034,Sku_Consolidated!A2:E957,5,FALSE)</f>
      </c>
      <c r="AB2034">
        <f>IF(VLOOKUP(G2034,Sku_Consolidated!A2:S957,19,FALSE)="SHOWCASE", VLOOKUP(E2034,Store_Showcase!B2:N144,13, FALSE), IF(VLOOKUP(G2034,Sku_Consolidated!A2:S957,19,FALSE)="VAM",VLOOKUP(E2034,Store_VAM!B2:N273,13, FALSE),VLOOKUP(E2034,Store_SRP!B2:N110,13, FALSE)))</f>
      </c>
      <c r="AC2034">
        <f>IF(IFERROR(AB2034,TRUE)=TRUE, "-","OK")</f>
      </c>
      <c r="AD2034" s="8" t="s">
        <v>39</v>
      </c>
      <c r="AE2034" s="8" t="s">
        <v>39</v>
      </c>
      <c r="AF2034">
        <f>IF(IFERROR(VLOOKUP(E2034,Store_Showcase!B2:H144,{5}, FALSE), TRUE)=TRUE, IF(IFERROR(VLOOKUP(E2034,Store_SRP!B2:H110,{5}, FALSE), TRUE)=TRUE,VLOOKUP(E2034,Store_VAM!B2:H273,{5}, FALSE),VLOOKUP(E2034,Store_SRP!B2:H110,{5}, FALSE)), VLOOKUP(E2034,Store_Showcase!B2:H144,{5}, FALSE))</f>
      </c>
      <c r="AG2034">
        <f>IF(IFERROR(VLOOKUP(E2034,Store_Showcase!B2:H144,{6}, FALSE), TRUE)=TRUE, IF(IFERROR(VLOOKUP(E2034,Store_SRP!B2:H110,{6}, FALSE), TRUE)=TRUE,VLOOKUP(E2034,Store_VAM!B2:H273,{6}, FALSE),VLOOKUP(E2034,Store_SRP!B2:H110,{6}, FALSE)), VLOOKUP(E2034,Store_Showcase!B2:H144,{6}, FALSE))</f>
      </c>
      <c r="AH2034">
        <f>VLOOKUP(G2034,Sku_Consolidated!A2:R957,18,FALSE)</f>
      </c>
      <c r="AI2034">
        <f>VLOOKUP(G2034,Sku_Consolidated!A2:S957,19,FALSE)</f>
      </c>
      <c r="AJ2034">
        <f>VLOOKUP(G2034,Sku_Consolidated!A2:T957,20,FALSE)</f>
      </c>
    </row>
    <row r="2035" spans="1:36" x14ac:dyDescent="0.25">
      <c r="A2035">
        <v>2024</v>
      </c>
      <c r="B2035" t="s">
        <v>31</v>
      </c>
      <c r="C2035" t="s">
        <v>32</v>
      </c>
      <c r="D2035" t="s">
        <v>33</v>
      </c>
      <c r="E2035">
        <v>266</v>
      </c>
      <c r="F2035">
        <f>IF(IFERROR(VLOOKUP(E2035,Store_Showcase!B2:H144,{2}, FALSE), TRUE)=TRUE, IF(IFERROR(VLOOKUP(E2035,Store_SRP!B2:H110,{2}, FALSE), TRUE)=TRUE,VLOOKUP(E2035,Store_VAM!B2:H273,{2}, FALSE),VLOOKUP(E2035,Store_SRP!B2:H110,{2}, FALSE)), VLOOKUP(E2035,Store_Showcase!B2:H144,{2}, FALSE))</f>
      </c>
      <c r="G2035">
        <v>657353</v>
      </c>
      <c r="H2035" t="s">
        <v>779</v>
      </c>
      <c r="I2035" s="8" t="s">
        <v>39</v>
      </c>
      <c r="J2035" t="s">
        <v>12</v>
      </c>
      <c r="K2035" s="8">
        <f>IF(J2035="PCK", I2035, 0)</f>
      </c>
      <c r="L2035" s="8">
        <f>IF(J2035="KLS", I2035, IF(J2035="PCK", I2035*VLOOKUP(G2035,Sku_Consolidated!A2:U957,21, FALSE),I2035*VLOOKUP(G2035,Sku_Consolidated!A2:U957,21, FALSE)))</f>
      </c>
      <c r="M2035" s="8">
        <f>IF(J2035="PCS", I2035, 0)</f>
      </c>
      <c r="N2035" s="8" t="s">
        <v>39</v>
      </c>
      <c r="O2035" s="8">
        <f>N2035 * VLOOKUP(E2035&amp;VLOOKUP(G2035,Sku_Consolidated!A2:Q957,17,FALSE),Sku_CommRate!A2:E1002, 5, FALSE)</f>
      </c>
      <c r="P2035" s="8">
        <f>N2035 - O2035</f>
      </c>
      <c r="Q2035">
        <f>VLOOKUP(G2035,Sku_Consolidated!A2:G957,7, FALSE)</f>
      </c>
      <c r="R2035">
        <f>IF(IFERROR(VLOOKUP(E2035,Store_Showcase!B2:H144,7, FALSE), TRUE)=TRUE, IF(IFERROR(VLOOKUP(E2035,Store_SRP!B2:H110,7, FALSE), TRUE)=TRUE,VLOOKUP(E2035,Store_VAM!B2:H273,7, FALSE),VLOOKUP(E2035,Store_SRP!B2:H110,7, FALSE)), VLOOKUP(E2035,Store_Showcase!B2:H144,7, FALSE))</f>
      </c>
      <c r="S2035">
        <f>IF(IFERROR(VLOOKUP(E2035,Store_Showcase!B2:I144,8, FALSE), TRUE)=TRUE, IF(IFERROR(VLOOKUP(E2035,Store_SRP!B2:I110,8, FALSE), TRUE)=TRUE,VLOOKUP(E2035,Store_VAM!B2:I273,8, FALSE),VLOOKUP(E2035,Store_SRP!B2:I110,8, FALSE)), VLOOKUP(E2035,Store_Showcase!B2:I144,8, FALSE))</f>
      </c>
      <c r="T2035">
        <f>VLOOKUP(G2035,Sku_Consolidated!A2:R957,18,FALSE)</f>
      </c>
      <c r="U2035">
        <v>4806532531588</v>
      </c>
      <c r="V2035">
        <f>IF(VLOOKUP(G2035,Sku_Consolidated!A2:S957,19,FALSE)="SHOWCASE", VLOOKUP(E2035,Store_Showcase!B2:L144,11, FALSE), IF(VLOOKUP(G2035,Sku_Consolidated!A2:S957,19,FALSE)="VAM",VLOOKUP(E2035,Store_VAM!B2:L273,11, FALSE),VLOOKUP(E2035,Store_SRP!B2:L110,11, FALSE)))</f>
      </c>
      <c r="W2035">
        <f>VLOOKUP(G2035,Sku_Consolidated!A2:W957,11,FALSE)</f>
      </c>
      <c r="X2035">
        <f>VLOOKUP(G2035,Sku_Consolidated!A2:H957,8,FALSE)</f>
      </c>
      <c r="Y2035">
        <f>VLOOKUP(G2035,Sku_Consolidated!A2:I957,9,FALSE)</f>
      </c>
      <c r="Z2035" t="s">
        <v>38</v>
      </c>
      <c r="AA2035">
        <f>VLOOKUP(G2035,Sku_Consolidated!A2:E957,5,FALSE)</f>
      </c>
      <c r="AB2035">
        <f>IF(VLOOKUP(G2035,Sku_Consolidated!A2:S957,19,FALSE)="SHOWCASE", VLOOKUP(E2035,Store_Showcase!B2:N144,13, FALSE), IF(VLOOKUP(G2035,Sku_Consolidated!A2:S957,19,FALSE)="VAM",VLOOKUP(E2035,Store_VAM!B2:N273,13, FALSE),VLOOKUP(E2035,Store_SRP!B2:N110,13, FALSE)))</f>
      </c>
      <c r="AC2035">
        <f>IF(IFERROR(AB2035,TRUE)=TRUE, "-","OK")</f>
      </c>
      <c r="AD2035" s="8" t="s">
        <v>39</v>
      </c>
      <c r="AE2035" s="8" t="s">
        <v>39</v>
      </c>
      <c r="AF2035">
        <f>IF(IFERROR(VLOOKUP(E2035,Store_Showcase!B2:H144,{5}, FALSE), TRUE)=TRUE, IF(IFERROR(VLOOKUP(E2035,Store_SRP!B2:H110,{5}, FALSE), TRUE)=TRUE,VLOOKUP(E2035,Store_VAM!B2:H273,{5}, FALSE),VLOOKUP(E2035,Store_SRP!B2:H110,{5}, FALSE)), VLOOKUP(E2035,Store_Showcase!B2:H144,{5}, FALSE))</f>
      </c>
      <c r="AG2035">
        <f>IF(IFERROR(VLOOKUP(E2035,Store_Showcase!B2:H144,{6}, FALSE), TRUE)=TRUE, IF(IFERROR(VLOOKUP(E2035,Store_SRP!B2:H110,{6}, FALSE), TRUE)=TRUE,VLOOKUP(E2035,Store_VAM!B2:H273,{6}, FALSE),VLOOKUP(E2035,Store_SRP!B2:H110,{6}, FALSE)), VLOOKUP(E2035,Store_Showcase!B2:H144,{6}, FALSE))</f>
      </c>
      <c r="AH2035">
        <f>VLOOKUP(G2035,Sku_Consolidated!A2:R957,18,FALSE)</f>
      </c>
      <c r="AI2035">
        <f>VLOOKUP(G2035,Sku_Consolidated!A2:S957,19,FALSE)</f>
      </c>
      <c r="AJ2035">
        <f>VLOOKUP(G2035,Sku_Consolidated!A2:T957,20,FALSE)</f>
      </c>
    </row>
    <row r="2036" spans="1:36" x14ac:dyDescent="0.25">
      <c r="A2036">
        <v>2024</v>
      </c>
      <c r="B2036" t="s">
        <v>31</v>
      </c>
      <c r="C2036" t="s">
        <v>32</v>
      </c>
      <c r="D2036" t="s">
        <v>33</v>
      </c>
      <c r="E2036">
        <v>705</v>
      </c>
      <c r="F2036">
        <f>IF(IFERROR(VLOOKUP(E2036,Store_Showcase!B2:H144,{2}, FALSE), TRUE)=TRUE, IF(IFERROR(VLOOKUP(E2036,Store_SRP!B2:H110,{2}, FALSE), TRUE)=TRUE,VLOOKUP(E2036,Store_VAM!B2:H273,{2}, FALSE),VLOOKUP(E2036,Store_SRP!B2:H110,{2}, FALSE)), VLOOKUP(E2036,Store_Showcase!B2:H144,{2}, FALSE))</f>
      </c>
      <c r="G2036">
        <v>655308</v>
      </c>
      <c r="H2036" t="s">
        <v>287</v>
      </c>
      <c r="I2036" s="8" t="s">
        <v>39</v>
      </c>
      <c r="J2036" t="s">
        <v>36</v>
      </c>
      <c r="K2036" s="8">
        <f>IF(J2036="PCK", I2036, 0)</f>
      </c>
      <c r="L2036" s="8">
        <f>IF(J2036="KLS", I2036, IF(J2036="PCK", I2036*VLOOKUP(G2036,Sku_Consolidated!A2:U957,21, FALSE),I2036*VLOOKUP(G2036,Sku_Consolidated!A2:U957,21, FALSE)))</f>
      </c>
      <c r="M2036" s="8">
        <f>IF(J2036="PCS", I2036, 0)</f>
      </c>
      <c r="N2036" s="8" t="s">
        <v>39</v>
      </c>
      <c r="O2036" s="8">
        <f>N2036 * VLOOKUP(E2036&amp;VLOOKUP(G2036,Sku_Consolidated!A2:Q957,17,FALSE),Sku_CommRate!A2:E1002, 5, FALSE)</f>
      </c>
      <c r="P2036" s="8">
        <f>N2036 - O2036</f>
      </c>
      <c r="Q2036">
        <f>VLOOKUP(G2036,Sku_Consolidated!A2:G957,7, FALSE)</f>
      </c>
      <c r="R2036">
        <f>IF(IFERROR(VLOOKUP(E2036,Store_Showcase!B2:H144,7, FALSE), TRUE)=TRUE, IF(IFERROR(VLOOKUP(E2036,Store_SRP!B2:H110,7, FALSE), TRUE)=TRUE,VLOOKUP(E2036,Store_VAM!B2:H273,7, FALSE),VLOOKUP(E2036,Store_SRP!B2:H110,7, FALSE)), VLOOKUP(E2036,Store_Showcase!B2:H144,7, FALSE))</f>
      </c>
      <c r="S2036">
        <f>IF(IFERROR(VLOOKUP(E2036,Store_Showcase!B2:I144,8, FALSE), TRUE)=TRUE, IF(IFERROR(VLOOKUP(E2036,Store_SRP!B2:I110,8, FALSE), TRUE)=TRUE,VLOOKUP(E2036,Store_VAM!B2:I273,8, FALSE),VLOOKUP(E2036,Store_SRP!B2:I110,8, FALSE)), VLOOKUP(E2036,Store_Showcase!B2:I144,8, FALSE))</f>
      </c>
      <c r="T2036">
        <f>VLOOKUP(G2036,Sku_Consolidated!A2:R957,18,FALSE)</f>
      </c>
      <c r="U2036">
        <v>6235</v>
      </c>
      <c r="V2036">
        <f>IF(VLOOKUP(G2036,Sku_Consolidated!A2:S957,19,FALSE)="SHOWCASE", VLOOKUP(E2036,Store_Showcase!B2:L144,11, FALSE), IF(VLOOKUP(G2036,Sku_Consolidated!A2:S957,19,FALSE)="VAM",VLOOKUP(E2036,Store_VAM!B2:L273,11, FALSE),VLOOKUP(E2036,Store_SRP!B2:L110,11, FALSE)))</f>
      </c>
      <c r="W2036">
        <f>VLOOKUP(G2036,Sku_Consolidated!A2:W957,11,FALSE)</f>
      </c>
      <c r="X2036">
        <f>VLOOKUP(G2036,Sku_Consolidated!A2:H957,8,FALSE)</f>
      </c>
      <c r="Y2036">
        <f>VLOOKUP(G2036,Sku_Consolidated!A2:I957,9,FALSE)</f>
      </c>
      <c r="Z2036" t="s">
        <v>38</v>
      </c>
      <c r="AA2036">
        <f>VLOOKUP(G2036,Sku_Consolidated!A2:E957,5,FALSE)</f>
      </c>
      <c r="AB2036">
        <f>IF(VLOOKUP(G2036,Sku_Consolidated!A2:S957,19,FALSE)="SHOWCASE", VLOOKUP(E2036,Store_Showcase!B2:N144,13, FALSE), IF(VLOOKUP(G2036,Sku_Consolidated!A2:S957,19,FALSE)="VAM",VLOOKUP(E2036,Store_VAM!B2:N273,13, FALSE),VLOOKUP(E2036,Store_SRP!B2:N110,13, FALSE)))</f>
      </c>
      <c r="AC2036">
        <f>IF(IFERROR(AB2036,TRUE)=TRUE, "-","OK")</f>
      </c>
      <c r="AD2036" s="8" t="s">
        <v>39</v>
      </c>
      <c r="AE2036" s="8" t="s">
        <v>39</v>
      </c>
      <c r="AF2036">
        <f>IF(IFERROR(VLOOKUP(E2036,Store_Showcase!B2:H144,{5}, FALSE), TRUE)=TRUE, IF(IFERROR(VLOOKUP(E2036,Store_SRP!B2:H110,{5}, FALSE), TRUE)=TRUE,VLOOKUP(E2036,Store_VAM!B2:H273,{5}, FALSE),VLOOKUP(E2036,Store_SRP!B2:H110,{5}, FALSE)), VLOOKUP(E2036,Store_Showcase!B2:H144,{5}, FALSE))</f>
      </c>
      <c r="AG2036">
        <f>IF(IFERROR(VLOOKUP(E2036,Store_Showcase!B2:H144,{6}, FALSE), TRUE)=TRUE, IF(IFERROR(VLOOKUP(E2036,Store_SRP!B2:H110,{6}, FALSE), TRUE)=TRUE,VLOOKUP(E2036,Store_VAM!B2:H273,{6}, FALSE),VLOOKUP(E2036,Store_SRP!B2:H110,{6}, FALSE)), VLOOKUP(E2036,Store_Showcase!B2:H144,{6}, FALSE))</f>
      </c>
      <c r="AH2036">
        <f>VLOOKUP(G2036,Sku_Consolidated!A2:R957,18,FALSE)</f>
      </c>
      <c r="AI2036">
        <f>VLOOKUP(G2036,Sku_Consolidated!A2:S957,19,FALSE)</f>
      </c>
      <c r="AJ2036">
        <f>VLOOKUP(G2036,Sku_Consolidated!A2:T957,20,FALSE)</f>
      </c>
    </row>
    <row r="2037" spans="1:36" x14ac:dyDescent="0.25">
      <c r="A2037">
        <v>2024</v>
      </c>
      <c r="B2037" t="s">
        <v>31</v>
      </c>
      <c r="C2037" t="s">
        <v>32</v>
      </c>
      <c r="D2037" t="s">
        <v>33</v>
      </c>
      <c r="E2037">
        <v>423</v>
      </c>
      <c r="F2037">
        <f>IF(IFERROR(VLOOKUP(E2037,Store_Showcase!B2:H144,{2}, FALSE), TRUE)=TRUE, IF(IFERROR(VLOOKUP(E2037,Store_SRP!B2:H110,{2}, FALSE), TRUE)=TRUE,VLOOKUP(E2037,Store_VAM!B2:H273,{2}, FALSE),VLOOKUP(E2037,Store_SRP!B2:H110,{2}, FALSE)), VLOOKUP(E2037,Store_Showcase!B2:H144,{2}, FALSE))</f>
      </c>
      <c r="G2037">
        <v>655907</v>
      </c>
      <c r="H2037" t="s">
        <v>3340</v>
      </c>
      <c r="I2037" s="8" t="s">
        <v>39</v>
      </c>
      <c r="J2037" t="s">
        <v>36</v>
      </c>
      <c r="K2037" s="8">
        <f>IF(J2037="PCK", I2037, 0)</f>
      </c>
      <c r="L2037" s="8">
        <f>IF(J2037="KLS", I2037, IF(J2037="PCK", I2037*VLOOKUP(G2037,Sku_Consolidated!A2:U957,21, FALSE),I2037*VLOOKUP(G2037,Sku_Consolidated!A2:U957,21, FALSE)))</f>
      </c>
      <c r="M2037" s="8">
        <f>IF(J2037="PCS", I2037, 0)</f>
      </c>
      <c r="N2037" s="8" t="s">
        <v>39</v>
      </c>
      <c r="O2037" s="8">
        <f>N2037 * VLOOKUP(E2037&amp;VLOOKUP(G2037,Sku_Consolidated!A2:Q957,17,FALSE),Sku_CommRate!A2:E1002, 5, FALSE)</f>
      </c>
      <c r="P2037" s="8">
        <f>N2037 - O2037</f>
      </c>
      <c r="Q2037">
        <f>VLOOKUP(G2037,Sku_Consolidated!A2:G957,7, FALSE)</f>
      </c>
      <c r="R2037">
        <f>IF(IFERROR(VLOOKUP(E2037,Store_Showcase!B2:H144,7, FALSE), TRUE)=TRUE, IF(IFERROR(VLOOKUP(E2037,Store_SRP!B2:H110,7, FALSE), TRUE)=TRUE,VLOOKUP(E2037,Store_VAM!B2:H273,7, FALSE),VLOOKUP(E2037,Store_SRP!B2:H110,7, FALSE)), VLOOKUP(E2037,Store_Showcase!B2:H144,7, FALSE))</f>
      </c>
      <c r="S2037">
        <f>IF(IFERROR(VLOOKUP(E2037,Store_Showcase!B2:I144,8, FALSE), TRUE)=TRUE, IF(IFERROR(VLOOKUP(E2037,Store_SRP!B2:I110,8, FALSE), TRUE)=TRUE,VLOOKUP(E2037,Store_VAM!B2:I273,8, FALSE),VLOOKUP(E2037,Store_SRP!B2:I110,8, FALSE)), VLOOKUP(E2037,Store_Showcase!B2:I144,8, FALSE))</f>
      </c>
      <c r="T2037">
        <f>VLOOKUP(G2037,Sku_Consolidated!A2:R957,18,FALSE)</f>
      </c>
      <c r="U2037">
        <v>6501</v>
      </c>
      <c r="V2037">
        <f>IF(VLOOKUP(G2037,Sku_Consolidated!A2:S957,19,FALSE)="SHOWCASE", VLOOKUP(E2037,Store_Showcase!B2:L144,11, FALSE), IF(VLOOKUP(G2037,Sku_Consolidated!A2:S957,19,FALSE)="VAM",VLOOKUP(E2037,Store_VAM!B2:L273,11, FALSE),VLOOKUP(E2037,Store_SRP!B2:L110,11, FALSE)))</f>
      </c>
      <c r="W2037">
        <f>VLOOKUP(G2037,Sku_Consolidated!A2:W957,11,FALSE)</f>
      </c>
      <c r="X2037">
        <f>VLOOKUP(G2037,Sku_Consolidated!A2:H957,8,FALSE)</f>
      </c>
      <c r="Y2037">
        <f>VLOOKUP(G2037,Sku_Consolidated!A2:I957,9,FALSE)</f>
      </c>
      <c r="Z2037" t="s">
        <v>38</v>
      </c>
      <c r="AA2037">
        <f>VLOOKUP(G2037,Sku_Consolidated!A2:E957,5,FALSE)</f>
      </c>
      <c r="AB2037">
        <f>IF(VLOOKUP(G2037,Sku_Consolidated!A2:S957,19,FALSE)="SHOWCASE", VLOOKUP(E2037,Store_Showcase!B2:N144,13, FALSE), IF(VLOOKUP(G2037,Sku_Consolidated!A2:S957,19,FALSE)="VAM",VLOOKUP(E2037,Store_VAM!B2:N273,13, FALSE),VLOOKUP(E2037,Store_SRP!B2:N110,13, FALSE)))</f>
      </c>
      <c r="AC2037">
        <f>IF(IFERROR(AB2037,TRUE)=TRUE, "-","OK")</f>
      </c>
      <c r="AD2037" s="8" t="s">
        <v>39</v>
      </c>
      <c r="AE2037" s="8" t="s">
        <v>39</v>
      </c>
      <c r="AF2037">
        <f>IF(IFERROR(VLOOKUP(E2037,Store_Showcase!B2:H144,{5}, FALSE), TRUE)=TRUE, IF(IFERROR(VLOOKUP(E2037,Store_SRP!B2:H110,{5}, FALSE), TRUE)=TRUE,VLOOKUP(E2037,Store_VAM!B2:H273,{5}, FALSE),VLOOKUP(E2037,Store_SRP!B2:H110,{5}, FALSE)), VLOOKUP(E2037,Store_Showcase!B2:H144,{5}, FALSE))</f>
      </c>
      <c r="AG2037">
        <f>IF(IFERROR(VLOOKUP(E2037,Store_Showcase!B2:H144,{6}, FALSE), TRUE)=TRUE, IF(IFERROR(VLOOKUP(E2037,Store_SRP!B2:H110,{6}, FALSE), TRUE)=TRUE,VLOOKUP(E2037,Store_VAM!B2:H273,{6}, FALSE),VLOOKUP(E2037,Store_SRP!B2:H110,{6}, FALSE)), VLOOKUP(E2037,Store_Showcase!B2:H144,{6}, FALSE))</f>
      </c>
      <c r="AH2037">
        <f>VLOOKUP(G2037,Sku_Consolidated!A2:R957,18,FALSE)</f>
      </c>
      <c r="AI2037">
        <f>VLOOKUP(G2037,Sku_Consolidated!A2:S957,19,FALSE)</f>
      </c>
      <c r="AJ2037">
        <f>VLOOKUP(G2037,Sku_Consolidated!A2:T957,20,FALSE)</f>
      </c>
    </row>
    <row r="2038" spans="1:36" x14ac:dyDescent="0.25">
      <c r="A2038">
        <v>2024</v>
      </c>
      <c r="B2038" t="s">
        <v>31</v>
      </c>
      <c r="C2038" t="s">
        <v>32</v>
      </c>
      <c r="D2038" t="s">
        <v>33</v>
      </c>
      <c r="E2038">
        <v>815</v>
      </c>
      <c r="F2038">
        <f>IF(IFERROR(VLOOKUP(E2038,Store_Showcase!B2:H144,{2}, FALSE), TRUE)=TRUE, IF(IFERROR(VLOOKUP(E2038,Store_SRP!B2:H110,{2}, FALSE), TRUE)=TRUE,VLOOKUP(E2038,Store_VAM!B2:H273,{2}, FALSE),VLOOKUP(E2038,Store_SRP!B2:H110,{2}, FALSE)), VLOOKUP(E2038,Store_Showcase!B2:H144,{2}, FALSE))</f>
      </c>
      <c r="G2038">
        <v>687770</v>
      </c>
      <c r="H2038" t="s">
        <v>1487</v>
      </c>
      <c r="I2038" s="8" t="s">
        <v>39</v>
      </c>
      <c r="J2038" t="s">
        <v>493</v>
      </c>
      <c r="K2038" s="8">
        <f>IF(J2038="PCK", I2038, 0)</f>
      </c>
      <c r="L2038" s="8">
        <f>IF(J2038="KLS", I2038, IF(J2038="PCK", I2038*VLOOKUP(G2038,Sku_Consolidated!A2:U957,21, FALSE),I2038*VLOOKUP(G2038,Sku_Consolidated!A2:U957,21, FALSE)))</f>
      </c>
      <c r="M2038" s="8">
        <f>IF(J2038="PCS", I2038, 0)</f>
      </c>
      <c r="N2038" s="8" t="s">
        <v>39</v>
      </c>
      <c r="O2038" s="8">
        <f>N2038 * VLOOKUP(E2038&amp;VLOOKUP(G2038,Sku_Consolidated!A2:Q957,17,FALSE),Sku_CommRate!A2:E1002, 5, FALSE)</f>
      </c>
      <c r="P2038" s="8">
        <f>N2038 - O2038</f>
      </c>
      <c r="Q2038">
        <f>VLOOKUP(G2038,Sku_Consolidated!A2:G957,7, FALSE)</f>
      </c>
      <c r="R2038">
        <f>IF(IFERROR(VLOOKUP(E2038,Store_Showcase!B2:H144,7, FALSE), TRUE)=TRUE, IF(IFERROR(VLOOKUP(E2038,Store_SRP!B2:H110,7, FALSE), TRUE)=TRUE,VLOOKUP(E2038,Store_VAM!B2:H273,7, FALSE),VLOOKUP(E2038,Store_SRP!B2:H110,7, FALSE)), VLOOKUP(E2038,Store_Showcase!B2:H144,7, FALSE))</f>
      </c>
      <c r="S2038">
        <f>IF(IFERROR(VLOOKUP(E2038,Store_Showcase!B2:I144,8, FALSE), TRUE)=TRUE, IF(IFERROR(VLOOKUP(E2038,Store_SRP!B2:I110,8, FALSE), TRUE)=TRUE,VLOOKUP(E2038,Store_VAM!B2:I273,8, FALSE),VLOOKUP(E2038,Store_SRP!B2:I110,8, FALSE)), VLOOKUP(E2038,Store_Showcase!B2:I144,8, FALSE))</f>
      </c>
      <c r="T2038">
        <f>VLOOKUP(G2038,Sku_Consolidated!A2:R957,18,FALSE)</f>
      </c>
      <c r="U2038">
        <v>4806532531526</v>
      </c>
      <c r="V2038">
        <f>IF(VLOOKUP(G2038,Sku_Consolidated!A2:S957,19,FALSE)="SHOWCASE", VLOOKUP(E2038,Store_Showcase!B2:L144,11, FALSE), IF(VLOOKUP(G2038,Sku_Consolidated!A2:S957,19,FALSE)="VAM",VLOOKUP(E2038,Store_VAM!B2:L273,11, FALSE),VLOOKUP(E2038,Store_SRP!B2:L110,11, FALSE)))</f>
      </c>
      <c r="W2038">
        <f>VLOOKUP(G2038,Sku_Consolidated!A2:W957,11,FALSE)</f>
      </c>
      <c r="X2038">
        <f>VLOOKUP(G2038,Sku_Consolidated!A2:H957,8,FALSE)</f>
      </c>
      <c r="Y2038">
        <f>VLOOKUP(G2038,Sku_Consolidated!A2:I957,9,FALSE)</f>
      </c>
      <c r="Z2038" t="s">
        <v>38</v>
      </c>
      <c r="AA2038">
        <f>VLOOKUP(G2038,Sku_Consolidated!A2:E957,5,FALSE)</f>
      </c>
      <c r="AB2038">
        <f>IF(VLOOKUP(G2038,Sku_Consolidated!A2:S957,19,FALSE)="SHOWCASE", VLOOKUP(E2038,Store_Showcase!B2:N144,13, FALSE), IF(VLOOKUP(G2038,Sku_Consolidated!A2:S957,19,FALSE)="VAM",VLOOKUP(E2038,Store_VAM!B2:N273,13, FALSE),VLOOKUP(E2038,Store_SRP!B2:N110,13, FALSE)))</f>
      </c>
      <c r="AC2038">
        <f>IF(IFERROR(AB2038,TRUE)=TRUE, "-","OK")</f>
      </c>
      <c r="AD2038" s="8" t="s">
        <v>39</v>
      </c>
      <c r="AE2038" s="8" t="s">
        <v>39</v>
      </c>
      <c r="AF2038">
        <f>IF(IFERROR(VLOOKUP(E2038,Store_Showcase!B2:H144,{5}, FALSE), TRUE)=TRUE, IF(IFERROR(VLOOKUP(E2038,Store_SRP!B2:H110,{5}, FALSE), TRUE)=TRUE,VLOOKUP(E2038,Store_VAM!B2:H273,{5}, FALSE),VLOOKUP(E2038,Store_SRP!B2:H110,{5}, FALSE)), VLOOKUP(E2038,Store_Showcase!B2:H144,{5}, FALSE))</f>
      </c>
      <c r="AG2038">
        <f>IF(IFERROR(VLOOKUP(E2038,Store_Showcase!B2:H144,{6}, FALSE), TRUE)=TRUE, IF(IFERROR(VLOOKUP(E2038,Store_SRP!B2:H110,{6}, FALSE), TRUE)=TRUE,VLOOKUP(E2038,Store_VAM!B2:H273,{6}, FALSE),VLOOKUP(E2038,Store_SRP!B2:H110,{6}, FALSE)), VLOOKUP(E2038,Store_Showcase!B2:H144,{6}, FALSE))</f>
      </c>
      <c r="AH2038">
        <f>VLOOKUP(G2038,Sku_Consolidated!A2:R957,18,FALSE)</f>
      </c>
      <c r="AI2038">
        <f>VLOOKUP(G2038,Sku_Consolidated!A2:S957,19,FALSE)</f>
      </c>
      <c r="AJ2038">
        <f>VLOOKUP(G2038,Sku_Consolidated!A2:T957,20,FALSE)</f>
      </c>
    </row>
    <row r="2039" spans="1:36" x14ac:dyDescent="0.25">
      <c r="A2039">
        <v>2024</v>
      </c>
      <c r="B2039" t="s">
        <v>31</v>
      </c>
      <c r="C2039" t="s">
        <v>32</v>
      </c>
      <c r="D2039" t="s">
        <v>33</v>
      </c>
      <c r="E2039">
        <v>423</v>
      </c>
      <c r="F2039">
        <f>IF(IFERROR(VLOOKUP(E2039,Store_Showcase!B2:H144,{2}, FALSE), TRUE)=TRUE, IF(IFERROR(VLOOKUP(E2039,Store_SRP!B2:H110,{2}, FALSE), TRUE)=TRUE,VLOOKUP(E2039,Store_VAM!B2:H273,{2}, FALSE),VLOOKUP(E2039,Store_SRP!B2:H110,{2}, FALSE)), VLOOKUP(E2039,Store_Showcase!B2:H144,{2}, FALSE))</f>
      </c>
      <c r="G2039">
        <v>655833</v>
      </c>
      <c r="H2039" t="s">
        <v>1577</v>
      </c>
      <c r="I2039" s="8" t="s">
        <v>39</v>
      </c>
      <c r="J2039" t="s">
        <v>36</v>
      </c>
      <c r="K2039" s="8">
        <f>IF(J2039="PCK", I2039, 0)</f>
      </c>
      <c r="L2039" s="8">
        <f>IF(J2039="KLS", I2039, IF(J2039="PCK", I2039*VLOOKUP(G2039,Sku_Consolidated!A2:U957,21, FALSE),I2039*VLOOKUP(G2039,Sku_Consolidated!A2:U957,21, FALSE)))</f>
      </c>
      <c r="M2039" s="8">
        <f>IF(J2039="PCS", I2039, 0)</f>
      </c>
      <c r="N2039" s="8" t="s">
        <v>39</v>
      </c>
      <c r="O2039" s="8">
        <f>N2039 * VLOOKUP(E2039&amp;VLOOKUP(G2039,Sku_Consolidated!A2:Q957,17,FALSE),Sku_CommRate!A2:E1002, 5, FALSE)</f>
      </c>
      <c r="P2039" s="8">
        <f>N2039 - O2039</f>
      </c>
      <c r="Q2039">
        <f>VLOOKUP(G2039,Sku_Consolidated!A2:G957,7, FALSE)</f>
      </c>
      <c r="R2039">
        <f>IF(IFERROR(VLOOKUP(E2039,Store_Showcase!B2:H144,7, FALSE), TRUE)=TRUE, IF(IFERROR(VLOOKUP(E2039,Store_SRP!B2:H110,7, FALSE), TRUE)=TRUE,VLOOKUP(E2039,Store_VAM!B2:H273,7, FALSE),VLOOKUP(E2039,Store_SRP!B2:H110,7, FALSE)), VLOOKUP(E2039,Store_Showcase!B2:H144,7, FALSE))</f>
      </c>
      <c r="S2039">
        <f>IF(IFERROR(VLOOKUP(E2039,Store_Showcase!B2:I144,8, FALSE), TRUE)=TRUE, IF(IFERROR(VLOOKUP(E2039,Store_SRP!B2:I110,8, FALSE), TRUE)=TRUE,VLOOKUP(E2039,Store_VAM!B2:I273,8, FALSE),VLOOKUP(E2039,Store_SRP!B2:I110,8, FALSE)), VLOOKUP(E2039,Store_Showcase!B2:I144,8, FALSE))</f>
      </c>
      <c r="T2039">
        <f>VLOOKUP(G2039,Sku_Consolidated!A2:R957,18,FALSE)</f>
      </c>
      <c r="U2039">
        <v>6490</v>
      </c>
      <c r="V2039">
        <f>IF(VLOOKUP(G2039,Sku_Consolidated!A2:S957,19,FALSE)="SHOWCASE", VLOOKUP(E2039,Store_Showcase!B2:L144,11, FALSE), IF(VLOOKUP(G2039,Sku_Consolidated!A2:S957,19,FALSE)="VAM",VLOOKUP(E2039,Store_VAM!B2:L273,11, FALSE),VLOOKUP(E2039,Store_SRP!B2:L110,11, FALSE)))</f>
      </c>
      <c r="W2039">
        <f>VLOOKUP(G2039,Sku_Consolidated!A2:W957,11,FALSE)</f>
      </c>
      <c r="X2039">
        <f>VLOOKUP(G2039,Sku_Consolidated!A2:H957,8,FALSE)</f>
      </c>
      <c r="Y2039">
        <f>VLOOKUP(G2039,Sku_Consolidated!A2:I957,9,FALSE)</f>
      </c>
      <c r="Z2039" t="s">
        <v>38</v>
      </c>
      <c r="AA2039">
        <f>VLOOKUP(G2039,Sku_Consolidated!A2:E957,5,FALSE)</f>
      </c>
      <c r="AB2039">
        <f>IF(VLOOKUP(G2039,Sku_Consolidated!A2:S957,19,FALSE)="SHOWCASE", VLOOKUP(E2039,Store_Showcase!B2:N144,13, FALSE), IF(VLOOKUP(G2039,Sku_Consolidated!A2:S957,19,FALSE)="VAM",VLOOKUP(E2039,Store_VAM!B2:N273,13, FALSE),VLOOKUP(E2039,Store_SRP!B2:N110,13, FALSE)))</f>
      </c>
      <c r="AC2039">
        <f>IF(IFERROR(AB2039,TRUE)=TRUE, "-","OK")</f>
      </c>
      <c r="AD2039" s="8" t="s">
        <v>39</v>
      </c>
      <c r="AE2039" s="8" t="s">
        <v>39</v>
      </c>
      <c r="AF2039">
        <f>IF(IFERROR(VLOOKUP(E2039,Store_Showcase!B2:H144,{5}, FALSE), TRUE)=TRUE, IF(IFERROR(VLOOKUP(E2039,Store_SRP!B2:H110,{5}, FALSE), TRUE)=TRUE,VLOOKUP(E2039,Store_VAM!B2:H273,{5}, FALSE),VLOOKUP(E2039,Store_SRP!B2:H110,{5}, FALSE)), VLOOKUP(E2039,Store_Showcase!B2:H144,{5}, FALSE))</f>
      </c>
      <c r="AG2039">
        <f>IF(IFERROR(VLOOKUP(E2039,Store_Showcase!B2:H144,{6}, FALSE), TRUE)=TRUE, IF(IFERROR(VLOOKUP(E2039,Store_SRP!B2:H110,{6}, FALSE), TRUE)=TRUE,VLOOKUP(E2039,Store_VAM!B2:H273,{6}, FALSE),VLOOKUP(E2039,Store_SRP!B2:H110,{6}, FALSE)), VLOOKUP(E2039,Store_Showcase!B2:H144,{6}, FALSE))</f>
      </c>
      <c r="AH2039">
        <f>VLOOKUP(G2039,Sku_Consolidated!A2:R957,18,FALSE)</f>
      </c>
      <c r="AI2039">
        <f>VLOOKUP(G2039,Sku_Consolidated!A2:S957,19,FALSE)</f>
      </c>
      <c r="AJ2039">
        <f>VLOOKUP(G2039,Sku_Consolidated!A2:T957,20,FALSE)</f>
      </c>
    </row>
    <row r="2040" spans="1:36" x14ac:dyDescent="0.25">
      <c r="A2040">
        <v>2024</v>
      </c>
      <c r="B2040" t="s">
        <v>31</v>
      </c>
      <c r="C2040" t="s">
        <v>32</v>
      </c>
      <c r="D2040" t="s">
        <v>33</v>
      </c>
      <c r="E2040">
        <v>815</v>
      </c>
      <c r="F2040">
        <f>IF(IFERROR(VLOOKUP(E2040,Store_Showcase!B2:H144,{2}, FALSE), TRUE)=TRUE, IF(IFERROR(VLOOKUP(E2040,Store_SRP!B2:H110,{2}, FALSE), TRUE)=TRUE,VLOOKUP(E2040,Store_VAM!B2:H273,{2}, FALSE),VLOOKUP(E2040,Store_SRP!B2:H110,{2}, FALSE)), VLOOKUP(E2040,Store_Showcase!B2:H144,{2}, FALSE))</f>
      </c>
      <c r="G2040">
        <v>687771</v>
      </c>
      <c r="H2040" t="s">
        <v>1194</v>
      </c>
      <c r="I2040" s="8" t="s">
        <v>39</v>
      </c>
      <c r="J2040" t="s">
        <v>493</v>
      </c>
      <c r="K2040" s="8">
        <f>IF(J2040="PCK", I2040, 0)</f>
      </c>
      <c r="L2040" s="8">
        <f>IF(J2040="KLS", I2040, IF(J2040="PCK", I2040*VLOOKUP(G2040,Sku_Consolidated!A2:U957,21, FALSE),I2040*VLOOKUP(G2040,Sku_Consolidated!A2:U957,21, FALSE)))</f>
      </c>
      <c r="M2040" s="8">
        <f>IF(J2040="PCS", I2040, 0)</f>
      </c>
      <c r="N2040" s="8" t="s">
        <v>39</v>
      </c>
      <c r="O2040" s="8">
        <f>N2040 * VLOOKUP(E2040&amp;VLOOKUP(G2040,Sku_Consolidated!A2:Q957,17,FALSE),Sku_CommRate!A2:E1002, 5, FALSE)</f>
      </c>
      <c r="P2040" s="8">
        <f>N2040 - O2040</f>
      </c>
      <c r="Q2040">
        <f>VLOOKUP(G2040,Sku_Consolidated!A2:G957,7, FALSE)</f>
      </c>
      <c r="R2040">
        <f>IF(IFERROR(VLOOKUP(E2040,Store_Showcase!B2:H144,7, FALSE), TRUE)=TRUE, IF(IFERROR(VLOOKUP(E2040,Store_SRP!B2:H110,7, FALSE), TRUE)=TRUE,VLOOKUP(E2040,Store_VAM!B2:H273,7, FALSE),VLOOKUP(E2040,Store_SRP!B2:H110,7, FALSE)), VLOOKUP(E2040,Store_Showcase!B2:H144,7, FALSE))</f>
      </c>
      <c r="S2040">
        <f>IF(IFERROR(VLOOKUP(E2040,Store_Showcase!B2:I144,8, FALSE), TRUE)=TRUE, IF(IFERROR(VLOOKUP(E2040,Store_SRP!B2:I110,8, FALSE), TRUE)=TRUE,VLOOKUP(E2040,Store_VAM!B2:I273,8, FALSE),VLOOKUP(E2040,Store_SRP!B2:I110,8, FALSE)), VLOOKUP(E2040,Store_Showcase!B2:I144,8, FALSE))</f>
      </c>
      <c r="T2040">
        <f>VLOOKUP(G2040,Sku_Consolidated!A2:R957,18,FALSE)</f>
      </c>
      <c r="U2040">
        <v>4806532531533</v>
      </c>
      <c r="V2040">
        <f>IF(VLOOKUP(G2040,Sku_Consolidated!A2:S957,19,FALSE)="SHOWCASE", VLOOKUP(E2040,Store_Showcase!B2:L144,11, FALSE), IF(VLOOKUP(G2040,Sku_Consolidated!A2:S957,19,FALSE)="VAM",VLOOKUP(E2040,Store_VAM!B2:L273,11, FALSE),VLOOKUP(E2040,Store_SRP!B2:L110,11, FALSE)))</f>
      </c>
      <c r="W2040">
        <f>VLOOKUP(G2040,Sku_Consolidated!A2:W957,11,FALSE)</f>
      </c>
      <c r="X2040">
        <f>VLOOKUP(G2040,Sku_Consolidated!A2:H957,8,FALSE)</f>
      </c>
      <c r="Y2040">
        <f>VLOOKUP(G2040,Sku_Consolidated!A2:I957,9,FALSE)</f>
      </c>
      <c r="Z2040" t="s">
        <v>38</v>
      </c>
      <c r="AA2040">
        <f>VLOOKUP(G2040,Sku_Consolidated!A2:E957,5,FALSE)</f>
      </c>
      <c r="AB2040">
        <f>IF(VLOOKUP(G2040,Sku_Consolidated!A2:S957,19,FALSE)="SHOWCASE", VLOOKUP(E2040,Store_Showcase!B2:N144,13, FALSE), IF(VLOOKUP(G2040,Sku_Consolidated!A2:S957,19,FALSE)="VAM",VLOOKUP(E2040,Store_VAM!B2:N273,13, FALSE),VLOOKUP(E2040,Store_SRP!B2:N110,13, FALSE)))</f>
      </c>
      <c r="AC2040">
        <f>IF(IFERROR(AB2040,TRUE)=TRUE, "-","OK")</f>
      </c>
      <c r="AD2040" s="8" t="s">
        <v>39</v>
      </c>
      <c r="AE2040" s="8" t="s">
        <v>39</v>
      </c>
      <c r="AF2040">
        <f>IF(IFERROR(VLOOKUP(E2040,Store_Showcase!B2:H144,{5}, FALSE), TRUE)=TRUE, IF(IFERROR(VLOOKUP(E2040,Store_SRP!B2:H110,{5}, FALSE), TRUE)=TRUE,VLOOKUP(E2040,Store_VAM!B2:H273,{5}, FALSE),VLOOKUP(E2040,Store_SRP!B2:H110,{5}, FALSE)), VLOOKUP(E2040,Store_Showcase!B2:H144,{5}, FALSE))</f>
      </c>
      <c r="AG2040">
        <f>IF(IFERROR(VLOOKUP(E2040,Store_Showcase!B2:H144,{6}, FALSE), TRUE)=TRUE, IF(IFERROR(VLOOKUP(E2040,Store_SRP!B2:H110,{6}, FALSE), TRUE)=TRUE,VLOOKUP(E2040,Store_VAM!B2:H273,{6}, FALSE),VLOOKUP(E2040,Store_SRP!B2:H110,{6}, FALSE)), VLOOKUP(E2040,Store_Showcase!B2:H144,{6}, FALSE))</f>
      </c>
      <c r="AH2040">
        <f>VLOOKUP(G2040,Sku_Consolidated!A2:R957,18,FALSE)</f>
      </c>
      <c r="AI2040">
        <f>VLOOKUP(G2040,Sku_Consolidated!A2:S957,19,FALSE)</f>
      </c>
      <c r="AJ2040">
        <f>VLOOKUP(G2040,Sku_Consolidated!A2:T957,20,FALSE)</f>
      </c>
    </row>
    <row r="2041" spans="1:36" x14ac:dyDescent="0.25">
      <c r="A2041">
        <v>2024</v>
      </c>
      <c r="B2041" t="s">
        <v>31</v>
      </c>
      <c r="C2041" t="s">
        <v>32</v>
      </c>
      <c r="D2041" t="s">
        <v>33</v>
      </c>
      <c r="E2041">
        <v>809</v>
      </c>
      <c r="F2041">
        <f>IF(IFERROR(VLOOKUP(E2041,Store_Showcase!B2:H144,{2}, FALSE), TRUE)=TRUE, IF(IFERROR(VLOOKUP(E2041,Store_SRP!B2:H110,{2}, FALSE), TRUE)=TRUE,VLOOKUP(E2041,Store_VAM!B2:H273,{2}, FALSE),VLOOKUP(E2041,Store_SRP!B2:H110,{2}, FALSE)), VLOOKUP(E2041,Store_Showcase!B2:H144,{2}, FALSE))</f>
      </c>
      <c r="G2041">
        <v>662372</v>
      </c>
      <c r="H2041" t="s">
        <v>654</v>
      </c>
      <c r="I2041" s="8" t="s">
        <v>39</v>
      </c>
      <c r="J2041" t="s">
        <v>493</v>
      </c>
      <c r="K2041" s="8">
        <f>IF(J2041="PCK", I2041, 0)</f>
      </c>
      <c r="L2041" s="8">
        <f>IF(J2041="KLS", I2041, IF(J2041="PCK", I2041*VLOOKUP(G2041,Sku_Consolidated!A2:U957,21, FALSE),I2041*VLOOKUP(G2041,Sku_Consolidated!A2:U957,21, FALSE)))</f>
      </c>
      <c r="M2041" s="8">
        <f>IF(J2041="PCS", I2041, 0)</f>
      </c>
      <c r="N2041" s="8" t="s">
        <v>39</v>
      </c>
      <c r="O2041" s="8">
        <f>N2041 * VLOOKUP(E2041&amp;VLOOKUP(G2041,Sku_Consolidated!A2:Q957,17,FALSE),Sku_CommRate!A2:E1002, 5, FALSE)</f>
      </c>
      <c r="P2041" s="8">
        <f>N2041 - O2041</f>
      </c>
      <c r="Q2041">
        <f>VLOOKUP(G2041,Sku_Consolidated!A2:G957,7, FALSE)</f>
      </c>
      <c r="R2041">
        <f>IF(IFERROR(VLOOKUP(E2041,Store_Showcase!B2:H144,7, FALSE), TRUE)=TRUE, IF(IFERROR(VLOOKUP(E2041,Store_SRP!B2:H110,7, FALSE), TRUE)=TRUE,VLOOKUP(E2041,Store_VAM!B2:H273,7, FALSE),VLOOKUP(E2041,Store_SRP!B2:H110,7, FALSE)), VLOOKUP(E2041,Store_Showcase!B2:H144,7, FALSE))</f>
      </c>
      <c r="S2041">
        <f>IF(IFERROR(VLOOKUP(E2041,Store_Showcase!B2:I144,8, FALSE), TRUE)=TRUE, IF(IFERROR(VLOOKUP(E2041,Store_SRP!B2:I110,8, FALSE), TRUE)=TRUE,VLOOKUP(E2041,Store_VAM!B2:I273,8, FALSE),VLOOKUP(E2041,Store_SRP!B2:I110,8, FALSE)), VLOOKUP(E2041,Store_Showcase!B2:I144,8, FALSE))</f>
      </c>
      <c r="T2041">
        <f>VLOOKUP(G2041,Sku_Consolidated!A2:R957,18,FALSE)</f>
      </c>
      <c r="U2041">
        <v>4806532531625</v>
      </c>
      <c r="V2041">
        <f>IF(VLOOKUP(G2041,Sku_Consolidated!A2:S957,19,FALSE)="SHOWCASE", VLOOKUP(E2041,Store_Showcase!B2:L144,11, FALSE), IF(VLOOKUP(G2041,Sku_Consolidated!A2:S957,19,FALSE)="VAM",VLOOKUP(E2041,Store_VAM!B2:L273,11, FALSE),VLOOKUP(E2041,Store_SRP!B2:L110,11, FALSE)))</f>
      </c>
      <c r="W2041">
        <f>VLOOKUP(G2041,Sku_Consolidated!A2:W957,11,FALSE)</f>
      </c>
      <c r="X2041">
        <f>VLOOKUP(G2041,Sku_Consolidated!A2:H957,8,FALSE)</f>
      </c>
      <c r="Y2041">
        <f>VLOOKUP(G2041,Sku_Consolidated!A2:I957,9,FALSE)</f>
      </c>
      <c r="Z2041" t="s">
        <v>38</v>
      </c>
      <c r="AA2041">
        <f>VLOOKUP(G2041,Sku_Consolidated!A2:E957,5,FALSE)</f>
      </c>
      <c r="AB2041">
        <f>IF(VLOOKUP(G2041,Sku_Consolidated!A2:S957,19,FALSE)="SHOWCASE", VLOOKUP(E2041,Store_Showcase!B2:N144,13, FALSE), IF(VLOOKUP(G2041,Sku_Consolidated!A2:S957,19,FALSE)="VAM",VLOOKUP(E2041,Store_VAM!B2:N273,13, FALSE),VLOOKUP(E2041,Store_SRP!B2:N110,13, FALSE)))</f>
      </c>
      <c r="AC2041">
        <f>IF(IFERROR(AB2041,TRUE)=TRUE, "-","OK")</f>
      </c>
      <c r="AD2041" s="8" t="s">
        <v>39</v>
      </c>
      <c r="AE2041" s="8" t="s">
        <v>39</v>
      </c>
      <c r="AF2041">
        <f>IF(IFERROR(VLOOKUP(E2041,Store_Showcase!B2:H144,{5}, FALSE), TRUE)=TRUE, IF(IFERROR(VLOOKUP(E2041,Store_SRP!B2:H110,{5}, FALSE), TRUE)=TRUE,VLOOKUP(E2041,Store_VAM!B2:H273,{5}, FALSE),VLOOKUP(E2041,Store_SRP!B2:H110,{5}, FALSE)), VLOOKUP(E2041,Store_Showcase!B2:H144,{5}, FALSE))</f>
      </c>
      <c r="AG2041">
        <f>IF(IFERROR(VLOOKUP(E2041,Store_Showcase!B2:H144,{6}, FALSE), TRUE)=TRUE, IF(IFERROR(VLOOKUP(E2041,Store_SRP!B2:H110,{6}, FALSE), TRUE)=TRUE,VLOOKUP(E2041,Store_VAM!B2:H273,{6}, FALSE),VLOOKUP(E2041,Store_SRP!B2:H110,{6}, FALSE)), VLOOKUP(E2041,Store_Showcase!B2:H144,{6}, FALSE))</f>
      </c>
      <c r="AH2041">
        <f>VLOOKUP(G2041,Sku_Consolidated!A2:R957,18,FALSE)</f>
      </c>
      <c r="AI2041">
        <f>VLOOKUP(G2041,Sku_Consolidated!A2:S957,19,FALSE)</f>
      </c>
      <c r="AJ2041">
        <f>VLOOKUP(G2041,Sku_Consolidated!A2:T957,20,FALSE)</f>
      </c>
    </row>
    <row r="2042" spans="1:36" x14ac:dyDescent="0.25">
      <c r="A2042">
        <v>2024</v>
      </c>
      <c r="B2042" t="s">
        <v>31</v>
      </c>
      <c r="C2042" t="s">
        <v>32</v>
      </c>
      <c r="D2042" t="s">
        <v>33</v>
      </c>
      <c r="E2042">
        <v>496</v>
      </c>
      <c r="F2042">
        <f>IF(IFERROR(VLOOKUP(E2042,Store_Showcase!B2:H144,{2}, FALSE), TRUE)=TRUE, IF(IFERROR(VLOOKUP(E2042,Store_SRP!B2:H110,{2}, FALSE), TRUE)=TRUE,VLOOKUP(E2042,Store_VAM!B2:H273,{2}, FALSE),VLOOKUP(E2042,Store_SRP!B2:H110,{2}, FALSE)), VLOOKUP(E2042,Store_Showcase!B2:H144,{2}, FALSE))</f>
      </c>
      <c r="G2042">
        <v>655834</v>
      </c>
      <c r="H2042" t="s">
        <v>774</v>
      </c>
      <c r="I2042" s="8" t="s">
        <v>39</v>
      </c>
      <c r="J2042" t="s">
        <v>36</v>
      </c>
      <c r="K2042" s="8">
        <f>IF(J2042="PCK", I2042, 0)</f>
      </c>
      <c r="L2042" s="8">
        <f>IF(J2042="KLS", I2042, IF(J2042="PCK", I2042*VLOOKUP(G2042,Sku_Consolidated!A2:U957,21, FALSE),I2042*VLOOKUP(G2042,Sku_Consolidated!A2:U957,21, FALSE)))</f>
      </c>
      <c r="M2042" s="8">
        <f>IF(J2042="PCS", I2042, 0)</f>
      </c>
      <c r="N2042" s="8" t="s">
        <v>39</v>
      </c>
      <c r="O2042" s="8">
        <f>N2042 * VLOOKUP(E2042&amp;VLOOKUP(G2042,Sku_Consolidated!A2:Q957,17,FALSE),Sku_CommRate!A2:E1002, 5, FALSE)</f>
      </c>
      <c r="P2042" s="8">
        <f>N2042 - O2042</f>
      </c>
      <c r="Q2042">
        <f>VLOOKUP(G2042,Sku_Consolidated!A2:G957,7, FALSE)</f>
      </c>
      <c r="R2042">
        <f>IF(IFERROR(VLOOKUP(E2042,Store_Showcase!B2:H144,7, FALSE), TRUE)=TRUE, IF(IFERROR(VLOOKUP(E2042,Store_SRP!B2:H110,7, FALSE), TRUE)=TRUE,VLOOKUP(E2042,Store_VAM!B2:H273,7, FALSE),VLOOKUP(E2042,Store_SRP!B2:H110,7, FALSE)), VLOOKUP(E2042,Store_Showcase!B2:H144,7, FALSE))</f>
      </c>
      <c r="S2042">
        <f>IF(IFERROR(VLOOKUP(E2042,Store_Showcase!B2:I144,8, FALSE), TRUE)=TRUE, IF(IFERROR(VLOOKUP(E2042,Store_SRP!B2:I110,8, FALSE), TRUE)=TRUE,VLOOKUP(E2042,Store_VAM!B2:I273,8, FALSE),VLOOKUP(E2042,Store_SRP!B2:I110,8, FALSE)), VLOOKUP(E2042,Store_Showcase!B2:I144,8, FALSE))</f>
      </c>
      <c r="T2042">
        <f>VLOOKUP(G2042,Sku_Consolidated!A2:R957,18,FALSE)</f>
      </c>
      <c r="U2042">
        <v>6491</v>
      </c>
      <c r="V2042">
        <f>IF(VLOOKUP(G2042,Sku_Consolidated!A2:S957,19,FALSE)="SHOWCASE", VLOOKUP(E2042,Store_Showcase!B2:L144,11, FALSE), IF(VLOOKUP(G2042,Sku_Consolidated!A2:S957,19,FALSE)="VAM",VLOOKUP(E2042,Store_VAM!B2:L273,11, FALSE),VLOOKUP(E2042,Store_SRP!B2:L110,11, FALSE)))</f>
      </c>
      <c r="W2042">
        <f>VLOOKUP(G2042,Sku_Consolidated!A2:W957,11,FALSE)</f>
      </c>
      <c r="X2042">
        <f>VLOOKUP(G2042,Sku_Consolidated!A2:H957,8,FALSE)</f>
      </c>
      <c r="Y2042">
        <f>VLOOKUP(G2042,Sku_Consolidated!A2:I957,9,FALSE)</f>
      </c>
      <c r="Z2042" t="s">
        <v>38</v>
      </c>
      <c r="AA2042">
        <f>VLOOKUP(G2042,Sku_Consolidated!A2:E957,5,FALSE)</f>
      </c>
      <c r="AB2042">
        <f>IF(VLOOKUP(G2042,Sku_Consolidated!A2:S957,19,FALSE)="SHOWCASE", VLOOKUP(E2042,Store_Showcase!B2:N144,13, FALSE), IF(VLOOKUP(G2042,Sku_Consolidated!A2:S957,19,FALSE)="VAM",VLOOKUP(E2042,Store_VAM!B2:N273,13, FALSE),VLOOKUP(E2042,Store_SRP!B2:N110,13, FALSE)))</f>
      </c>
      <c r="AC2042">
        <f>IF(IFERROR(AB2042,TRUE)=TRUE, "-","OK")</f>
      </c>
      <c r="AD2042" s="8" t="s">
        <v>39</v>
      </c>
      <c r="AE2042" s="8" t="s">
        <v>39</v>
      </c>
      <c r="AF2042">
        <f>IF(IFERROR(VLOOKUP(E2042,Store_Showcase!B2:H144,{5}, FALSE), TRUE)=TRUE, IF(IFERROR(VLOOKUP(E2042,Store_SRP!B2:H110,{5}, FALSE), TRUE)=TRUE,VLOOKUP(E2042,Store_VAM!B2:H273,{5}, FALSE),VLOOKUP(E2042,Store_SRP!B2:H110,{5}, FALSE)), VLOOKUP(E2042,Store_Showcase!B2:H144,{5}, FALSE))</f>
      </c>
      <c r="AG2042">
        <f>IF(IFERROR(VLOOKUP(E2042,Store_Showcase!B2:H144,{6}, FALSE), TRUE)=TRUE, IF(IFERROR(VLOOKUP(E2042,Store_SRP!B2:H110,{6}, FALSE), TRUE)=TRUE,VLOOKUP(E2042,Store_VAM!B2:H273,{6}, FALSE),VLOOKUP(E2042,Store_SRP!B2:H110,{6}, FALSE)), VLOOKUP(E2042,Store_Showcase!B2:H144,{6}, FALSE))</f>
      </c>
      <c r="AH2042">
        <f>VLOOKUP(G2042,Sku_Consolidated!A2:R957,18,FALSE)</f>
      </c>
      <c r="AI2042">
        <f>VLOOKUP(G2042,Sku_Consolidated!A2:S957,19,FALSE)</f>
      </c>
      <c r="AJ2042">
        <f>VLOOKUP(G2042,Sku_Consolidated!A2:T957,20,FALSE)</f>
      </c>
    </row>
    <row r="2043" spans="1:36" x14ac:dyDescent="0.25">
      <c r="A2043">
        <v>2024</v>
      </c>
      <c r="B2043" t="s">
        <v>31</v>
      </c>
      <c r="C2043" t="s">
        <v>32</v>
      </c>
      <c r="D2043" t="s">
        <v>33</v>
      </c>
      <c r="E2043">
        <v>814</v>
      </c>
      <c r="F2043">
        <f>IF(IFERROR(VLOOKUP(E2043,Store_Showcase!B2:H144,{2}, FALSE), TRUE)=TRUE, IF(IFERROR(VLOOKUP(E2043,Store_SRP!B2:H110,{2}, FALSE), TRUE)=TRUE,VLOOKUP(E2043,Store_VAM!B2:H273,{2}, FALSE),VLOOKUP(E2043,Store_SRP!B2:H110,{2}, FALSE)), VLOOKUP(E2043,Store_Showcase!B2:H144,{2}, FALSE))</f>
      </c>
      <c r="G2043">
        <v>662372</v>
      </c>
      <c r="H2043" t="s">
        <v>654</v>
      </c>
      <c r="I2043" s="8" t="s">
        <v>39</v>
      </c>
      <c r="J2043" t="s">
        <v>493</v>
      </c>
      <c r="K2043" s="8">
        <f>IF(J2043="PCK", I2043, 0)</f>
      </c>
      <c r="L2043" s="8">
        <f>IF(J2043="KLS", I2043, IF(J2043="PCK", I2043*VLOOKUP(G2043,Sku_Consolidated!A2:U957,21, FALSE),I2043*VLOOKUP(G2043,Sku_Consolidated!A2:U957,21, FALSE)))</f>
      </c>
      <c r="M2043" s="8">
        <f>IF(J2043="PCS", I2043, 0)</f>
      </c>
      <c r="N2043" s="8" t="s">
        <v>39</v>
      </c>
      <c r="O2043" s="8">
        <f>N2043 * VLOOKUP(E2043&amp;VLOOKUP(G2043,Sku_Consolidated!A2:Q957,17,FALSE),Sku_CommRate!A2:E1002, 5, FALSE)</f>
      </c>
      <c r="P2043" s="8">
        <f>N2043 - O2043</f>
      </c>
      <c r="Q2043">
        <f>VLOOKUP(G2043,Sku_Consolidated!A2:G957,7, FALSE)</f>
      </c>
      <c r="R2043">
        <f>IF(IFERROR(VLOOKUP(E2043,Store_Showcase!B2:H144,7, FALSE), TRUE)=TRUE, IF(IFERROR(VLOOKUP(E2043,Store_SRP!B2:H110,7, FALSE), TRUE)=TRUE,VLOOKUP(E2043,Store_VAM!B2:H273,7, FALSE),VLOOKUP(E2043,Store_SRP!B2:H110,7, FALSE)), VLOOKUP(E2043,Store_Showcase!B2:H144,7, FALSE))</f>
      </c>
      <c r="S2043">
        <f>IF(IFERROR(VLOOKUP(E2043,Store_Showcase!B2:I144,8, FALSE), TRUE)=TRUE, IF(IFERROR(VLOOKUP(E2043,Store_SRP!B2:I110,8, FALSE), TRUE)=TRUE,VLOOKUP(E2043,Store_VAM!B2:I273,8, FALSE),VLOOKUP(E2043,Store_SRP!B2:I110,8, FALSE)), VLOOKUP(E2043,Store_Showcase!B2:I144,8, FALSE))</f>
      </c>
      <c r="T2043">
        <f>VLOOKUP(G2043,Sku_Consolidated!A2:R957,18,FALSE)</f>
      </c>
      <c r="U2043">
        <v>4806532531625</v>
      </c>
      <c r="V2043">
        <f>IF(VLOOKUP(G2043,Sku_Consolidated!A2:S957,19,FALSE)="SHOWCASE", VLOOKUP(E2043,Store_Showcase!B2:L144,11, FALSE), IF(VLOOKUP(G2043,Sku_Consolidated!A2:S957,19,FALSE)="VAM",VLOOKUP(E2043,Store_VAM!B2:L273,11, FALSE),VLOOKUP(E2043,Store_SRP!B2:L110,11, FALSE)))</f>
      </c>
      <c r="W2043">
        <f>VLOOKUP(G2043,Sku_Consolidated!A2:W957,11,FALSE)</f>
      </c>
      <c r="X2043">
        <f>VLOOKUP(G2043,Sku_Consolidated!A2:H957,8,FALSE)</f>
      </c>
      <c r="Y2043">
        <f>VLOOKUP(G2043,Sku_Consolidated!A2:I957,9,FALSE)</f>
      </c>
      <c r="Z2043" t="s">
        <v>38</v>
      </c>
      <c r="AA2043">
        <f>VLOOKUP(G2043,Sku_Consolidated!A2:E957,5,FALSE)</f>
      </c>
      <c r="AB2043">
        <f>IF(VLOOKUP(G2043,Sku_Consolidated!A2:S957,19,FALSE)="SHOWCASE", VLOOKUP(E2043,Store_Showcase!B2:N144,13, FALSE), IF(VLOOKUP(G2043,Sku_Consolidated!A2:S957,19,FALSE)="VAM",VLOOKUP(E2043,Store_VAM!B2:N273,13, FALSE),VLOOKUP(E2043,Store_SRP!B2:N110,13, FALSE)))</f>
      </c>
      <c r="AC2043">
        <f>IF(IFERROR(AB2043,TRUE)=TRUE, "-","OK")</f>
      </c>
      <c r="AD2043" s="8" t="s">
        <v>39</v>
      </c>
      <c r="AE2043" s="8" t="s">
        <v>39</v>
      </c>
      <c r="AF2043">
        <f>IF(IFERROR(VLOOKUP(E2043,Store_Showcase!B2:H144,{5}, FALSE), TRUE)=TRUE, IF(IFERROR(VLOOKUP(E2043,Store_SRP!B2:H110,{5}, FALSE), TRUE)=TRUE,VLOOKUP(E2043,Store_VAM!B2:H273,{5}, FALSE),VLOOKUP(E2043,Store_SRP!B2:H110,{5}, FALSE)), VLOOKUP(E2043,Store_Showcase!B2:H144,{5}, FALSE))</f>
      </c>
      <c r="AG2043">
        <f>IF(IFERROR(VLOOKUP(E2043,Store_Showcase!B2:H144,{6}, FALSE), TRUE)=TRUE, IF(IFERROR(VLOOKUP(E2043,Store_SRP!B2:H110,{6}, FALSE), TRUE)=TRUE,VLOOKUP(E2043,Store_VAM!B2:H273,{6}, FALSE),VLOOKUP(E2043,Store_SRP!B2:H110,{6}, FALSE)), VLOOKUP(E2043,Store_Showcase!B2:H144,{6}, FALSE))</f>
      </c>
      <c r="AH2043">
        <f>VLOOKUP(G2043,Sku_Consolidated!A2:R957,18,FALSE)</f>
      </c>
      <c r="AI2043">
        <f>VLOOKUP(G2043,Sku_Consolidated!A2:S957,19,FALSE)</f>
      </c>
      <c r="AJ2043">
        <f>VLOOKUP(G2043,Sku_Consolidated!A2:T957,20,FALSE)</f>
      </c>
    </row>
    <row r="2044" spans="1:36" x14ac:dyDescent="0.25">
      <c r="A2044">
        <v>2024</v>
      </c>
      <c r="B2044" t="s">
        <v>31</v>
      </c>
      <c r="C2044" t="s">
        <v>32</v>
      </c>
      <c r="D2044" t="s">
        <v>33</v>
      </c>
      <c r="E2044">
        <v>746</v>
      </c>
      <c r="F2044">
        <f>IF(IFERROR(VLOOKUP(E2044,Store_Showcase!B2:H144,{2}, FALSE), TRUE)=TRUE, IF(IFERROR(VLOOKUP(E2044,Store_SRP!B2:H110,{2}, FALSE), TRUE)=TRUE,VLOOKUP(E2044,Store_VAM!B2:H273,{2}, FALSE),VLOOKUP(E2044,Store_SRP!B2:H110,{2}, FALSE)), VLOOKUP(E2044,Store_Showcase!B2:H144,{2}, FALSE))</f>
      </c>
      <c r="G2044">
        <v>657471</v>
      </c>
      <c r="H2044" t="s">
        <v>84</v>
      </c>
      <c r="I2044" s="8" t="s">
        <v>39</v>
      </c>
      <c r="J2044" t="s">
        <v>36</v>
      </c>
      <c r="K2044" s="8">
        <f>IF(J2044="PCK", I2044, 0)</f>
      </c>
      <c r="L2044" s="8">
        <f>IF(J2044="KLS", I2044, IF(J2044="PCK", I2044*VLOOKUP(G2044,Sku_Consolidated!A2:U957,21, FALSE),I2044*VLOOKUP(G2044,Sku_Consolidated!A2:U957,21, FALSE)))</f>
      </c>
      <c r="M2044" s="8">
        <f>IF(J2044="PCS", I2044, 0)</f>
      </c>
      <c r="N2044" s="8" t="s">
        <v>39</v>
      </c>
      <c r="O2044" s="8">
        <f>N2044 * VLOOKUP(E2044&amp;VLOOKUP(G2044,Sku_Consolidated!A2:Q957,17,FALSE),Sku_CommRate!A2:E1002, 5, FALSE)</f>
      </c>
      <c r="P2044" s="8">
        <f>N2044 - O2044</f>
      </c>
      <c r="Q2044">
        <f>VLOOKUP(G2044,Sku_Consolidated!A2:G957,7, FALSE)</f>
      </c>
      <c r="R2044">
        <f>IF(IFERROR(VLOOKUP(E2044,Store_Showcase!B2:H144,7, FALSE), TRUE)=TRUE, IF(IFERROR(VLOOKUP(E2044,Store_SRP!B2:H110,7, FALSE), TRUE)=TRUE,VLOOKUP(E2044,Store_VAM!B2:H273,7, FALSE),VLOOKUP(E2044,Store_SRP!B2:H110,7, FALSE)), VLOOKUP(E2044,Store_Showcase!B2:H144,7, FALSE))</f>
      </c>
      <c r="S2044">
        <f>IF(IFERROR(VLOOKUP(E2044,Store_Showcase!B2:I144,8, FALSE), TRUE)=TRUE, IF(IFERROR(VLOOKUP(E2044,Store_SRP!B2:I110,8, FALSE), TRUE)=TRUE,VLOOKUP(E2044,Store_VAM!B2:I273,8, FALSE),VLOOKUP(E2044,Store_SRP!B2:I110,8, FALSE)), VLOOKUP(E2044,Store_Showcase!B2:I144,8, FALSE))</f>
      </c>
      <c r="T2044">
        <f>VLOOKUP(G2044,Sku_Consolidated!A2:R957,18,FALSE)</f>
      </c>
      <c r="U2044">
        <v>7074</v>
      </c>
      <c r="V2044">
        <f>IF(VLOOKUP(G2044,Sku_Consolidated!A2:S957,19,FALSE)="SHOWCASE", VLOOKUP(E2044,Store_Showcase!B2:L144,11, FALSE), IF(VLOOKUP(G2044,Sku_Consolidated!A2:S957,19,FALSE)="VAM",VLOOKUP(E2044,Store_VAM!B2:L273,11, FALSE),VLOOKUP(E2044,Store_SRP!B2:L110,11, FALSE)))</f>
      </c>
      <c r="W2044">
        <f>VLOOKUP(G2044,Sku_Consolidated!A2:W957,11,FALSE)</f>
      </c>
      <c r="X2044">
        <f>VLOOKUP(G2044,Sku_Consolidated!A2:H957,8,FALSE)</f>
      </c>
      <c r="Y2044">
        <f>VLOOKUP(G2044,Sku_Consolidated!A2:I957,9,FALSE)</f>
      </c>
      <c r="Z2044" t="s">
        <v>38</v>
      </c>
      <c r="AA2044">
        <f>VLOOKUP(G2044,Sku_Consolidated!A2:E957,5,FALSE)</f>
      </c>
      <c r="AB2044">
        <f>IF(VLOOKUP(G2044,Sku_Consolidated!A2:S957,19,FALSE)="SHOWCASE", VLOOKUP(E2044,Store_Showcase!B2:N144,13, FALSE), IF(VLOOKUP(G2044,Sku_Consolidated!A2:S957,19,FALSE)="VAM",VLOOKUP(E2044,Store_VAM!B2:N273,13, FALSE),VLOOKUP(E2044,Store_SRP!B2:N110,13, FALSE)))</f>
      </c>
      <c r="AC2044">
        <f>IF(IFERROR(AB2044,TRUE)=TRUE, "-","OK")</f>
      </c>
      <c r="AD2044" s="8" t="s">
        <v>39</v>
      </c>
      <c r="AE2044" s="8" t="s">
        <v>39</v>
      </c>
      <c r="AF2044">
        <f>IF(IFERROR(VLOOKUP(E2044,Store_Showcase!B2:H144,{5}, FALSE), TRUE)=TRUE, IF(IFERROR(VLOOKUP(E2044,Store_SRP!B2:H110,{5}, FALSE), TRUE)=TRUE,VLOOKUP(E2044,Store_VAM!B2:H273,{5}, FALSE),VLOOKUP(E2044,Store_SRP!B2:H110,{5}, FALSE)), VLOOKUP(E2044,Store_Showcase!B2:H144,{5}, FALSE))</f>
      </c>
      <c r="AG2044">
        <f>IF(IFERROR(VLOOKUP(E2044,Store_Showcase!B2:H144,{6}, FALSE), TRUE)=TRUE, IF(IFERROR(VLOOKUP(E2044,Store_SRP!B2:H110,{6}, FALSE), TRUE)=TRUE,VLOOKUP(E2044,Store_VAM!B2:H273,{6}, FALSE),VLOOKUP(E2044,Store_SRP!B2:H110,{6}, FALSE)), VLOOKUP(E2044,Store_Showcase!B2:H144,{6}, FALSE))</f>
      </c>
      <c r="AH2044">
        <f>VLOOKUP(G2044,Sku_Consolidated!A2:R957,18,FALSE)</f>
      </c>
      <c r="AI2044">
        <f>VLOOKUP(G2044,Sku_Consolidated!A2:S957,19,FALSE)</f>
      </c>
      <c r="AJ2044">
        <f>VLOOKUP(G2044,Sku_Consolidated!A2:T957,20,FALSE)</f>
      </c>
    </row>
    <row r="2045" spans="1:36" x14ac:dyDescent="0.25">
      <c r="A2045">
        <v>2024</v>
      </c>
      <c r="B2045" t="s">
        <v>31</v>
      </c>
      <c r="C2045" t="s">
        <v>32</v>
      </c>
      <c r="D2045" t="s">
        <v>33</v>
      </c>
      <c r="E2045">
        <v>207</v>
      </c>
      <c r="F2045">
        <f>IF(IFERROR(VLOOKUP(E2045,Store_Showcase!B2:H144,{2}, FALSE), TRUE)=TRUE, IF(IFERROR(VLOOKUP(E2045,Store_SRP!B2:H110,{2}, FALSE), TRUE)=TRUE,VLOOKUP(E2045,Store_VAM!B2:H273,{2}, FALSE),VLOOKUP(E2045,Store_SRP!B2:H110,{2}, FALSE)), VLOOKUP(E2045,Store_Showcase!B2:H144,{2}, FALSE))</f>
      </c>
      <c r="G2045">
        <v>655815</v>
      </c>
      <c r="H2045" t="s">
        <v>446</v>
      </c>
      <c r="I2045" s="8" t="s">
        <v>39</v>
      </c>
      <c r="J2045" t="s">
        <v>36</v>
      </c>
      <c r="K2045" s="8">
        <f>IF(J2045="PCK", I2045, 0)</f>
      </c>
      <c r="L2045" s="8">
        <f>IF(J2045="KLS", I2045, IF(J2045="PCK", I2045*VLOOKUP(G2045,Sku_Consolidated!A2:U957,21, FALSE),I2045*VLOOKUP(G2045,Sku_Consolidated!A2:U957,21, FALSE)))</f>
      </c>
      <c r="M2045" s="8">
        <f>IF(J2045="PCS", I2045, 0)</f>
      </c>
      <c r="N2045" s="8" t="s">
        <v>39</v>
      </c>
      <c r="O2045" s="8">
        <f>N2045 * VLOOKUP(E2045&amp;VLOOKUP(G2045,Sku_Consolidated!A2:Q957,17,FALSE),Sku_CommRate!A2:E1002, 5, FALSE)</f>
      </c>
      <c r="P2045" s="8">
        <f>N2045 - O2045</f>
      </c>
      <c r="Q2045">
        <f>VLOOKUP(G2045,Sku_Consolidated!A2:G957,7, FALSE)</f>
      </c>
      <c r="R2045">
        <f>IF(IFERROR(VLOOKUP(E2045,Store_Showcase!B2:H144,7, FALSE), TRUE)=TRUE, IF(IFERROR(VLOOKUP(E2045,Store_SRP!B2:H110,7, FALSE), TRUE)=TRUE,VLOOKUP(E2045,Store_VAM!B2:H273,7, FALSE),VLOOKUP(E2045,Store_SRP!B2:H110,7, FALSE)), VLOOKUP(E2045,Store_Showcase!B2:H144,7, FALSE))</f>
      </c>
      <c r="S2045">
        <f>IF(IFERROR(VLOOKUP(E2045,Store_Showcase!B2:I144,8, FALSE), TRUE)=TRUE, IF(IFERROR(VLOOKUP(E2045,Store_SRP!B2:I110,8, FALSE), TRUE)=TRUE,VLOOKUP(E2045,Store_VAM!B2:I273,8, FALSE),VLOOKUP(E2045,Store_SRP!B2:I110,8, FALSE)), VLOOKUP(E2045,Store_Showcase!B2:I144,8, FALSE))</f>
      </c>
      <c r="T2045">
        <f>VLOOKUP(G2045,Sku_Consolidated!A2:R957,18,FALSE)</f>
      </c>
      <c r="U2045">
        <v>6472</v>
      </c>
      <c r="V2045">
        <f>IF(VLOOKUP(G2045,Sku_Consolidated!A2:S957,19,FALSE)="SHOWCASE", VLOOKUP(E2045,Store_Showcase!B2:L144,11, FALSE), IF(VLOOKUP(G2045,Sku_Consolidated!A2:S957,19,FALSE)="VAM",VLOOKUP(E2045,Store_VAM!B2:L273,11, FALSE),VLOOKUP(E2045,Store_SRP!B2:L110,11, FALSE)))</f>
      </c>
      <c r="W2045">
        <f>VLOOKUP(G2045,Sku_Consolidated!A2:W957,11,FALSE)</f>
      </c>
      <c r="X2045">
        <f>VLOOKUP(G2045,Sku_Consolidated!A2:H957,8,FALSE)</f>
      </c>
      <c r="Y2045">
        <f>VLOOKUP(G2045,Sku_Consolidated!A2:I957,9,FALSE)</f>
      </c>
      <c r="Z2045" t="s">
        <v>38</v>
      </c>
      <c r="AA2045">
        <f>VLOOKUP(G2045,Sku_Consolidated!A2:E957,5,FALSE)</f>
      </c>
      <c r="AB2045">
        <f>IF(VLOOKUP(G2045,Sku_Consolidated!A2:S957,19,FALSE)="SHOWCASE", VLOOKUP(E2045,Store_Showcase!B2:N144,13, FALSE), IF(VLOOKUP(G2045,Sku_Consolidated!A2:S957,19,FALSE)="VAM",VLOOKUP(E2045,Store_VAM!B2:N273,13, FALSE),VLOOKUP(E2045,Store_SRP!B2:N110,13, FALSE)))</f>
      </c>
      <c r="AC2045">
        <f>IF(IFERROR(AB2045,TRUE)=TRUE, "-","OK")</f>
      </c>
      <c r="AD2045" s="8" t="s">
        <v>39</v>
      </c>
      <c r="AE2045" s="8" t="s">
        <v>39</v>
      </c>
      <c r="AF2045">
        <f>IF(IFERROR(VLOOKUP(E2045,Store_Showcase!B2:H144,{5}, FALSE), TRUE)=TRUE, IF(IFERROR(VLOOKUP(E2045,Store_SRP!B2:H110,{5}, FALSE), TRUE)=TRUE,VLOOKUP(E2045,Store_VAM!B2:H273,{5}, FALSE),VLOOKUP(E2045,Store_SRP!B2:H110,{5}, FALSE)), VLOOKUP(E2045,Store_Showcase!B2:H144,{5}, FALSE))</f>
      </c>
      <c r="AG2045">
        <f>IF(IFERROR(VLOOKUP(E2045,Store_Showcase!B2:H144,{6}, FALSE), TRUE)=TRUE, IF(IFERROR(VLOOKUP(E2045,Store_SRP!B2:H110,{6}, FALSE), TRUE)=TRUE,VLOOKUP(E2045,Store_VAM!B2:H273,{6}, FALSE),VLOOKUP(E2045,Store_SRP!B2:H110,{6}, FALSE)), VLOOKUP(E2045,Store_Showcase!B2:H144,{6}, FALSE))</f>
      </c>
      <c r="AH2045">
        <f>VLOOKUP(G2045,Sku_Consolidated!A2:R957,18,FALSE)</f>
      </c>
      <c r="AI2045">
        <f>VLOOKUP(G2045,Sku_Consolidated!A2:S957,19,FALSE)</f>
      </c>
      <c r="AJ2045">
        <f>VLOOKUP(G2045,Sku_Consolidated!A2:T957,20,FALSE)</f>
      </c>
    </row>
    <row r="2046" spans="1:36" x14ac:dyDescent="0.25">
      <c r="A2046">
        <v>2024</v>
      </c>
      <c r="B2046" t="s">
        <v>31</v>
      </c>
      <c r="C2046" t="s">
        <v>32</v>
      </c>
      <c r="D2046" t="s">
        <v>33</v>
      </c>
      <c r="E2046">
        <v>802</v>
      </c>
      <c r="F2046">
        <f>IF(IFERROR(VLOOKUP(E2046,Store_Showcase!B2:H144,{2}, FALSE), TRUE)=TRUE, IF(IFERROR(VLOOKUP(E2046,Store_SRP!B2:H110,{2}, FALSE), TRUE)=TRUE,VLOOKUP(E2046,Store_VAM!B2:H273,{2}, FALSE),VLOOKUP(E2046,Store_SRP!B2:H110,{2}, FALSE)), VLOOKUP(E2046,Store_Showcase!B2:H144,{2}, FALSE))</f>
      </c>
      <c r="G2046">
        <v>662372</v>
      </c>
      <c r="H2046" t="s">
        <v>654</v>
      </c>
      <c r="I2046" s="8" t="s">
        <v>39</v>
      </c>
      <c r="J2046" t="s">
        <v>493</v>
      </c>
      <c r="K2046" s="8">
        <f>IF(J2046="PCK", I2046, 0)</f>
      </c>
      <c r="L2046" s="8">
        <f>IF(J2046="KLS", I2046, IF(J2046="PCK", I2046*VLOOKUP(G2046,Sku_Consolidated!A2:U957,21, FALSE),I2046*VLOOKUP(G2046,Sku_Consolidated!A2:U957,21, FALSE)))</f>
      </c>
      <c r="M2046" s="8">
        <f>IF(J2046="PCS", I2046, 0)</f>
      </c>
      <c r="N2046" s="8" t="s">
        <v>39</v>
      </c>
      <c r="O2046" s="8">
        <f>N2046 * VLOOKUP(E2046&amp;VLOOKUP(G2046,Sku_Consolidated!A2:Q957,17,FALSE),Sku_CommRate!A2:E1002, 5, FALSE)</f>
      </c>
      <c r="P2046" s="8">
        <f>N2046 - O2046</f>
      </c>
      <c r="Q2046">
        <f>VLOOKUP(G2046,Sku_Consolidated!A2:G957,7, FALSE)</f>
      </c>
      <c r="R2046">
        <f>IF(IFERROR(VLOOKUP(E2046,Store_Showcase!B2:H144,7, FALSE), TRUE)=TRUE, IF(IFERROR(VLOOKUP(E2046,Store_SRP!B2:H110,7, FALSE), TRUE)=TRUE,VLOOKUP(E2046,Store_VAM!B2:H273,7, FALSE),VLOOKUP(E2046,Store_SRP!B2:H110,7, FALSE)), VLOOKUP(E2046,Store_Showcase!B2:H144,7, FALSE))</f>
      </c>
      <c r="S2046">
        <f>IF(IFERROR(VLOOKUP(E2046,Store_Showcase!B2:I144,8, FALSE), TRUE)=TRUE, IF(IFERROR(VLOOKUP(E2046,Store_SRP!B2:I110,8, FALSE), TRUE)=TRUE,VLOOKUP(E2046,Store_VAM!B2:I273,8, FALSE),VLOOKUP(E2046,Store_SRP!B2:I110,8, FALSE)), VLOOKUP(E2046,Store_Showcase!B2:I144,8, FALSE))</f>
      </c>
      <c r="T2046">
        <f>VLOOKUP(G2046,Sku_Consolidated!A2:R957,18,FALSE)</f>
      </c>
      <c r="U2046">
        <v>4806532531625</v>
      </c>
      <c r="V2046">
        <f>IF(VLOOKUP(G2046,Sku_Consolidated!A2:S957,19,FALSE)="SHOWCASE", VLOOKUP(E2046,Store_Showcase!B2:L144,11, FALSE), IF(VLOOKUP(G2046,Sku_Consolidated!A2:S957,19,FALSE)="VAM",VLOOKUP(E2046,Store_VAM!B2:L273,11, FALSE),VLOOKUP(E2046,Store_SRP!B2:L110,11, FALSE)))</f>
      </c>
      <c r="W2046">
        <f>VLOOKUP(G2046,Sku_Consolidated!A2:W957,11,FALSE)</f>
      </c>
      <c r="X2046">
        <f>VLOOKUP(G2046,Sku_Consolidated!A2:H957,8,FALSE)</f>
      </c>
      <c r="Y2046">
        <f>VLOOKUP(G2046,Sku_Consolidated!A2:I957,9,FALSE)</f>
      </c>
      <c r="Z2046" t="s">
        <v>38</v>
      </c>
      <c r="AA2046">
        <f>VLOOKUP(G2046,Sku_Consolidated!A2:E957,5,FALSE)</f>
      </c>
      <c r="AB2046">
        <f>IF(VLOOKUP(G2046,Sku_Consolidated!A2:S957,19,FALSE)="SHOWCASE", VLOOKUP(E2046,Store_Showcase!B2:N144,13, FALSE), IF(VLOOKUP(G2046,Sku_Consolidated!A2:S957,19,FALSE)="VAM",VLOOKUP(E2046,Store_VAM!B2:N273,13, FALSE),VLOOKUP(E2046,Store_SRP!B2:N110,13, FALSE)))</f>
      </c>
      <c r="AC2046">
        <f>IF(IFERROR(AB2046,TRUE)=TRUE, "-","OK")</f>
      </c>
      <c r="AD2046" s="8" t="s">
        <v>39</v>
      </c>
      <c r="AE2046" s="8" t="s">
        <v>39</v>
      </c>
      <c r="AF2046">
        <f>IF(IFERROR(VLOOKUP(E2046,Store_Showcase!B2:H144,{5}, FALSE), TRUE)=TRUE, IF(IFERROR(VLOOKUP(E2046,Store_SRP!B2:H110,{5}, FALSE), TRUE)=TRUE,VLOOKUP(E2046,Store_VAM!B2:H273,{5}, FALSE),VLOOKUP(E2046,Store_SRP!B2:H110,{5}, FALSE)), VLOOKUP(E2046,Store_Showcase!B2:H144,{5}, FALSE))</f>
      </c>
      <c r="AG2046">
        <f>IF(IFERROR(VLOOKUP(E2046,Store_Showcase!B2:H144,{6}, FALSE), TRUE)=TRUE, IF(IFERROR(VLOOKUP(E2046,Store_SRP!B2:H110,{6}, FALSE), TRUE)=TRUE,VLOOKUP(E2046,Store_VAM!B2:H273,{6}, FALSE),VLOOKUP(E2046,Store_SRP!B2:H110,{6}, FALSE)), VLOOKUP(E2046,Store_Showcase!B2:H144,{6}, FALSE))</f>
      </c>
      <c r="AH2046">
        <f>VLOOKUP(G2046,Sku_Consolidated!A2:R957,18,FALSE)</f>
      </c>
      <c r="AI2046">
        <f>VLOOKUP(G2046,Sku_Consolidated!A2:S957,19,FALSE)</f>
      </c>
      <c r="AJ2046">
        <f>VLOOKUP(G2046,Sku_Consolidated!A2:T957,20,FALSE)</f>
      </c>
    </row>
    <row r="2047" spans="1:36" x14ac:dyDescent="0.25">
      <c r="A2047">
        <v>2024</v>
      </c>
      <c r="B2047" t="s">
        <v>31</v>
      </c>
      <c r="C2047" t="s">
        <v>32</v>
      </c>
      <c r="D2047" t="s">
        <v>33</v>
      </c>
      <c r="E2047">
        <v>205</v>
      </c>
      <c r="F2047">
        <f>IF(IFERROR(VLOOKUP(E2047,Store_Showcase!B2:H144,{2}, FALSE), TRUE)=TRUE, IF(IFERROR(VLOOKUP(E2047,Store_SRP!B2:H110,{2}, FALSE), TRUE)=TRUE,VLOOKUP(E2047,Store_VAM!B2:H273,{2}, FALSE),VLOOKUP(E2047,Store_SRP!B2:H110,{2}, FALSE)), VLOOKUP(E2047,Store_Showcase!B2:H144,{2}, FALSE))</f>
      </c>
      <c r="G2047">
        <v>655335</v>
      </c>
      <c r="H2047" t="s">
        <v>1089</v>
      </c>
      <c r="I2047" s="8" t="s">
        <v>39</v>
      </c>
      <c r="J2047" t="s">
        <v>36</v>
      </c>
      <c r="K2047" s="8">
        <f>IF(J2047="PCK", I2047, 0)</f>
      </c>
      <c r="L2047" s="8">
        <f>IF(J2047="KLS", I2047, IF(J2047="PCK", I2047*VLOOKUP(G2047,Sku_Consolidated!A2:U957,21, FALSE),I2047*VLOOKUP(G2047,Sku_Consolidated!A2:U957,21, FALSE)))</f>
      </c>
      <c r="M2047" s="8">
        <f>IF(J2047="PCS", I2047, 0)</f>
      </c>
      <c r="N2047" s="8" t="s">
        <v>39</v>
      </c>
      <c r="O2047" s="8">
        <f>N2047 * VLOOKUP(E2047&amp;VLOOKUP(G2047,Sku_Consolidated!A2:Q957,17,FALSE),Sku_CommRate!A2:E1002, 5, FALSE)</f>
      </c>
      <c r="P2047" s="8">
        <f>N2047 - O2047</f>
      </c>
      <c r="Q2047">
        <f>VLOOKUP(G2047,Sku_Consolidated!A2:G957,7, FALSE)</f>
      </c>
      <c r="R2047">
        <f>IF(IFERROR(VLOOKUP(E2047,Store_Showcase!B2:H144,7, FALSE), TRUE)=TRUE, IF(IFERROR(VLOOKUP(E2047,Store_SRP!B2:H110,7, FALSE), TRUE)=TRUE,VLOOKUP(E2047,Store_VAM!B2:H273,7, FALSE),VLOOKUP(E2047,Store_SRP!B2:H110,7, FALSE)), VLOOKUP(E2047,Store_Showcase!B2:H144,7, FALSE))</f>
      </c>
      <c r="S2047">
        <f>IF(IFERROR(VLOOKUP(E2047,Store_Showcase!B2:I144,8, FALSE), TRUE)=TRUE, IF(IFERROR(VLOOKUP(E2047,Store_SRP!B2:I110,8, FALSE), TRUE)=TRUE,VLOOKUP(E2047,Store_VAM!B2:I273,8, FALSE),VLOOKUP(E2047,Store_SRP!B2:I110,8, FALSE)), VLOOKUP(E2047,Store_Showcase!B2:I144,8, FALSE))</f>
      </c>
      <c r="T2047">
        <f>VLOOKUP(G2047,Sku_Consolidated!A2:R957,18,FALSE)</f>
      </c>
      <c r="U2047">
        <v>6259</v>
      </c>
      <c r="V2047">
        <f>IF(VLOOKUP(G2047,Sku_Consolidated!A2:S957,19,FALSE)="SHOWCASE", VLOOKUP(E2047,Store_Showcase!B2:L144,11, FALSE), IF(VLOOKUP(G2047,Sku_Consolidated!A2:S957,19,FALSE)="VAM",VLOOKUP(E2047,Store_VAM!B2:L273,11, FALSE),VLOOKUP(E2047,Store_SRP!B2:L110,11, FALSE)))</f>
      </c>
      <c r="W2047">
        <f>VLOOKUP(G2047,Sku_Consolidated!A2:W957,11,FALSE)</f>
      </c>
      <c r="X2047">
        <f>VLOOKUP(G2047,Sku_Consolidated!A2:H957,8,FALSE)</f>
      </c>
      <c r="Y2047">
        <f>VLOOKUP(G2047,Sku_Consolidated!A2:I957,9,FALSE)</f>
      </c>
      <c r="Z2047" t="s">
        <v>38</v>
      </c>
      <c r="AA2047">
        <f>VLOOKUP(G2047,Sku_Consolidated!A2:E957,5,FALSE)</f>
      </c>
      <c r="AB2047">
        <f>IF(VLOOKUP(G2047,Sku_Consolidated!A2:S957,19,FALSE)="SHOWCASE", VLOOKUP(E2047,Store_Showcase!B2:N144,13, FALSE), IF(VLOOKUP(G2047,Sku_Consolidated!A2:S957,19,FALSE)="VAM",VLOOKUP(E2047,Store_VAM!B2:N273,13, FALSE),VLOOKUP(E2047,Store_SRP!B2:N110,13, FALSE)))</f>
      </c>
      <c r="AC2047">
        <f>IF(IFERROR(AB2047,TRUE)=TRUE, "-","OK")</f>
      </c>
      <c r="AD2047" s="8" t="s">
        <v>39</v>
      </c>
      <c r="AE2047" s="8" t="s">
        <v>39</v>
      </c>
      <c r="AF2047">
        <f>IF(IFERROR(VLOOKUP(E2047,Store_Showcase!B2:H144,{5}, FALSE), TRUE)=TRUE, IF(IFERROR(VLOOKUP(E2047,Store_SRP!B2:H110,{5}, FALSE), TRUE)=TRUE,VLOOKUP(E2047,Store_VAM!B2:H273,{5}, FALSE),VLOOKUP(E2047,Store_SRP!B2:H110,{5}, FALSE)), VLOOKUP(E2047,Store_Showcase!B2:H144,{5}, FALSE))</f>
      </c>
      <c r="AG2047">
        <f>IF(IFERROR(VLOOKUP(E2047,Store_Showcase!B2:H144,{6}, FALSE), TRUE)=TRUE, IF(IFERROR(VLOOKUP(E2047,Store_SRP!B2:H110,{6}, FALSE), TRUE)=TRUE,VLOOKUP(E2047,Store_VAM!B2:H273,{6}, FALSE),VLOOKUP(E2047,Store_SRP!B2:H110,{6}, FALSE)), VLOOKUP(E2047,Store_Showcase!B2:H144,{6}, FALSE))</f>
      </c>
      <c r="AH2047">
        <f>VLOOKUP(G2047,Sku_Consolidated!A2:R957,18,FALSE)</f>
      </c>
      <c r="AI2047">
        <f>VLOOKUP(G2047,Sku_Consolidated!A2:S957,19,FALSE)</f>
      </c>
      <c r="AJ2047">
        <f>VLOOKUP(G2047,Sku_Consolidated!A2:T957,20,FALSE)</f>
      </c>
    </row>
    <row r="2048" spans="1:36" x14ac:dyDescent="0.25">
      <c r="A2048">
        <v>2024</v>
      </c>
      <c r="B2048" t="s">
        <v>31</v>
      </c>
      <c r="C2048" t="s">
        <v>32</v>
      </c>
      <c r="D2048" t="s">
        <v>33</v>
      </c>
      <c r="E2048">
        <v>4004</v>
      </c>
      <c r="F2048">
        <f>IF(IFERROR(VLOOKUP(E2048,Store_Showcase!B2:H144,{2}, FALSE), TRUE)=TRUE, IF(IFERROR(VLOOKUP(E2048,Store_SRP!B2:H110,{2}, FALSE), TRUE)=TRUE,VLOOKUP(E2048,Store_VAM!B2:H273,{2}, FALSE),VLOOKUP(E2048,Store_SRP!B2:H110,{2}, FALSE)), VLOOKUP(E2048,Store_Showcase!B2:H144,{2}, FALSE))</f>
      </c>
      <c r="G2048">
        <v>671785</v>
      </c>
      <c r="H2048" t="s">
        <v>1394</v>
      </c>
      <c r="I2048" s="8" t="s">
        <v>39</v>
      </c>
      <c r="J2048" t="s">
        <v>493</v>
      </c>
      <c r="K2048" s="8">
        <f>IF(J2048="PCK", I2048, 0)</f>
      </c>
      <c r="L2048" s="8">
        <f>IF(J2048="KLS", I2048, IF(J2048="PCK", I2048*VLOOKUP(G2048,Sku_Consolidated!A2:U957,21, FALSE),I2048*VLOOKUP(G2048,Sku_Consolidated!A2:U957,21, FALSE)))</f>
      </c>
      <c r="M2048" s="8">
        <f>IF(J2048="PCS", I2048, 0)</f>
      </c>
      <c r="N2048" s="8" t="s">
        <v>39</v>
      </c>
      <c r="O2048" s="8">
        <f>N2048 * VLOOKUP(E2048&amp;VLOOKUP(G2048,Sku_Consolidated!A2:Q957,17,FALSE),Sku_CommRate!A2:E1002, 5, FALSE)</f>
      </c>
      <c r="P2048" s="8">
        <f>N2048 - O2048</f>
      </c>
      <c r="Q2048">
        <f>VLOOKUP(G2048,Sku_Consolidated!A2:G957,7, FALSE)</f>
      </c>
      <c r="R2048">
        <f>IF(IFERROR(VLOOKUP(E2048,Store_Showcase!B2:H144,7, FALSE), TRUE)=TRUE, IF(IFERROR(VLOOKUP(E2048,Store_SRP!B2:H110,7, FALSE), TRUE)=TRUE,VLOOKUP(E2048,Store_VAM!B2:H273,7, FALSE),VLOOKUP(E2048,Store_SRP!B2:H110,7, FALSE)), VLOOKUP(E2048,Store_Showcase!B2:H144,7, FALSE))</f>
      </c>
      <c r="S2048">
        <f>IF(IFERROR(VLOOKUP(E2048,Store_Showcase!B2:I144,8, FALSE), TRUE)=TRUE, IF(IFERROR(VLOOKUP(E2048,Store_SRP!B2:I110,8, FALSE), TRUE)=TRUE,VLOOKUP(E2048,Store_VAM!B2:I273,8, FALSE),VLOOKUP(E2048,Store_SRP!B2:I110,8, FALSE)), VLOOKUP(E2048,Store_Showcase!B2:I144,8, FALSE))</f>
      </c>
      <c r="T2048">
        <f>VLOOKUP(G2048,Sku_Consolidated!A2:R957,18,FALSE)</f>
      </c>
      <c r="U2048">
        <v>2100006717853</v>
      </c>
      <c r="V2048">
        <f>IF(VLOOKUP(G2048,Sku_Consolidated!A2:S957,19,FALSE)="SHOWCASE", VLOOKUP(E2048,Store_Showcase!B2:L144,11, FALSE), IF(VLOOKUP(G2048,Sku_Consolidated!A2:S957,19,FALSE)="VAM",VLOOKUP(E2048,Store_VAM!B2:L273,11, FALSE),VLOOKUP(E2048,Store_SRP!B2:L110,11, FALSE)))</f>
      </c>
      <c r="W2048">
        <f>VLOOKUP(G2048,Sku_Consolidated!A2:W957,11,FALSE)</f>
      </c>
      <c r="X2048">
        <f>VLOOKUP(G2048,Sku_Consolidated!A2:H957,8,FALSE)</f>
      </c>
      <c r="Y2048">
        <f>VLOOKUP(G2048,Sku_Consolidated!A2:I957,9,FALSE)</f>
      </c>
      <c r="Z2048" t="s">
        <v>38</v>
      </c>
      <c r="AA2048">
        <f>VLOOKUP(G2048,Sku_Consolidated!A2:E957,5,FALSE)</f>
      </c>
      <c r="AB2048">
        <f>IF(VLOOKUP(G2048,Sku_Consolidated!A2:S957,19,FALSE)="SHOWCASE", VLOOKUP(E2048,Store_Showcase!B2:N144,13, FALSE), IF(VLOOKUP(G2048,Sku_Consolidated!A2:S957,19,FALSE)="VAM",VLOOKUP(E2048,Store_VAM!B2:N273,13, FALSE),VLOOKUP(E2048,Store_SRP!B2:N110,13, FALSE)))</f>
      </c>
      <c r="AC2048">
        <f>IF(IFERROR(AB2048,TRUE)=TRUE, "-","OK")</f>
      </c>
      <c r="AD2048" s="8" t="s">
        <v>39</v>
      </c>
      <c r="AE2048" s="8" t="s">
        <v>39</v>
      </c>
      <c r="AF2048">
        <f>IF(IFERROR(VLOOKUP(E2048,Store_Showcase!B2:H144,{5}, FALSE), TRUE)=TRUE, IF(IFERROR(VLOOKUP(E2048,Store_SRP!B2:H110,{5}, FALSE), TRUE)=TRUE,VLOOKUP(E2048,Store_VAM!B2:H273,{5}, FALSE),VLOOKUP(E2048,Store_SRP!B2:H110,{5}, FALSE)), VLOOKUP(E2048,Store_Showcase!B2:H144,{5}, FALSE))</f>
      </c>
      <c r="AG2048">
        <f>IF(IFERROR(VLOOKUP(E2048,Store_Showcase!B2:H144,{6}, FALSE), TRUE)=TRUE, IF(IFERROR(VLOOKUP(E2048,Store_SRP!B2:H110,{6}, FALSE), TRUE)=TRUE,VLOOKUP(E2048,Store_VAM!B2:H273,{6}, FALSE),VLOOKUP(E2048,Store_SRP!B2:H110,{6}, FALSE)), VLOOKUP(E2048,Store_Showcase!B2:H144,{6}, FALSE))</f>
      </c>
      <c r="AH2048">
        <f>VLOOKUP(G2048,Sku_Consolidated!A2:R957,18,FALSE)</f>
      </c>
      <c r="AI2048">
        <f>VLOOKUP(G2048,Sku_Consolidated!A2:S957,19,FALSE)</f>
      </c>
      <c r="AJ2048">
        <f>VLOOKUP(G2048,Sku_Consolidated!A2:T957,20,FALSE)</f>
      </c>
    </row>
    <row r="2049" spans="1:36" x14ac:dyDescent="0.25">
      <c r="A2049">
        <v>2024</v>
      </c>
      <c r="B2049" t="s">
        <v>31</v>
      </c>
      <c r="C2049" t="s">
        <v>32</v>
      </c>
      <c r="D2049" t="s">
        <v>33</v>
      </c>
      <c r="E2049">
        <v>733</v>
      </c>
      <c r="F2049">
        <f>IF(IFERROR(VLOOKUP(E2049,Store_Showcase!B2:H144,{2}, FALSE), TRUE)=TRUE, IF(IFERROR(VLOOKUP(E2049,Store_SRP!B2:H110,{2}, FALSE), TRUE)=TRUE,VLOOKUP(E2049,Store_VAM!B2:H273,{2}, FALSE),VLOOKUP(E2049,Store_SRP!B2:H110,{2}, FALSE)), VLOOKUP(E2049,Store_Showcase!B2:H144,{2}, FALSE))</f>
      </c>
      <c r="G2049">
        <v>657353</v>
      </c>
      <c r="H2049" t="s">
        <v>779</v>
      </c>
      <c r="I2049" s="8" t="s">
        <v>39</v>
      </c>
      <c r="J2049" t="s">
        <v>12</v>
      </c>
      <c r="K2049" s="8">
        <f>IF(J2049="PCK", I2049, 0)</f>
      </c>
      <c r="L2049" s="8">
        <f>IF(J2049="KLS", I2049, IF(J2049="PCK", I2049*VLOOKUP(G2049,Sku_Consolidated!A2:U957,21, FALSE),I2049*VLOOKUP(G2049,Sku_Consolidated!A2:U957,21, FALSE)))</f>
      </c>
      <c r="M2049" s="8">
        <f>IF(J2049="PCS", I2049, 0)</f>
      </c>
      <c r="N2049" s="8" t="s">
        <v>39</v>
      </c>
      <c r="O2049" s="8">
        <f>N2049 * VLOOKUP(E2049&amp;VLOOKUP(G2049,Sku_Consolidated!A2:Q957,17,FALSE),Sku_CommRate!A2:E1002, 5, FALSE)</f>
      </c>
      <c r="P2049" s="8">
        <f>N2049 - O2049</f>
      </c>
      <c r="Q2049">
        <f>VLOOKUP(G2049,Sku_Consolidated!A2:G957,7, FALSE)</f>
      </c>
      <c r="R2049">
        <f>IF(IFERROR(VLOOKUP(E2049,Store_Showcase!B2:H144,7, FALSE), TRUE)=TRUE, IF(IFERROR(VLOOKUP(E2049,Store_SRP!B2:H110,7, FALSE), TRUE)=TRUE,VLOOKUP(E2049,Store_VAM!B2:H273,7, FALSE),VLOOKUP(E2049,Store_SRP!B2:H110,7, FALSE)), VLOOKUP(E2049,Store_Showcase!B2:H144,7, FALSE))</f>
      </c>
      <c r="S2049">
        <f>IF(IFERROR(VLOOKUP(E2049,Store_Showcase!B2:I144,8, FALSE), TRUE)=TRUE, IF(IFERROR(VLOOKUP(E2049,Store_SRP!B2:I110,8, FALSE), TRUE)=TRUE,VLOOKUP(E2049,Store_VAM!B2:I273,8, FALSE),VLOOKUP(E2049,Store_SRP!B2:I110,8, FALSE)), VLOOKUP(E2049,Store_Showcase!B2:I144,8, FALSE))</f>
      </c>
      <c r="T2049">
        <f>VLOOKUP(G2049,Sku_Consolidated!A2:R957,18,FALSE)</f>
      </c>
      <c r="U2049">
        <v>4806532531588</v>
      </c>
      <c r="V2049">
        <f>IF(VLOOKUP(G2049,Sku_Consolidated!A2:S957,19,FALSE)="SHOWCASE", VLOOKUP(E2049,Store_Showcase!B2:L144,11, FALSE), IF(VLOOKUP(G2049,Sku_Consolidated!A2:S957,19,FALSE)="VAM",VLOOKUP(E2049,Store_VAM!B2:L273,11, FALSE),VLOOKUP(E2049,Store_SRP!B2:L110,11, FALSE)))</f>
      </c>
      <c r="W2049">
        <f>VLOOKUP(G2049,Sku_Consolidated!A2:W957,11,FALSE)</f>
      </c>
      <c r="X2049">
        <f>VLOOKUP(G2049,Sku_Consolidated!A2:H957,8,FALSE)</f>
      </c>
      <c r="Y2049">
        <f>VLOOKUP(G2049,Sku_Consolidated!A2:I957,9,FALSE)</f>
      </c>
      <c r="Z2049" t="s">
        <v>38</v>
      </c>
      <c r="AA2049">
        <f>VLOOKUP(G2049,Sku_Consolidated!A2:E957,5,FALSE)</f>
      </c>
      <c r="AB2049">
        <f>IF(VLOOKUP(G2049,Sku_Consolidated!A2:S957,19,FALSE)="SHOWCASE", VLOOKUP(E2049,Store_Showcase!B2:N144,13, FALSE), IF(VLOOKUP(G2049,Sku_Consolidated!A2:S957,19,FALSE)="VAM",VLOOKUP(E2049,Store_VAM!B2:N273,13, FALSE),VLOOKUP(E2049,Store_SRP!B2:N110,13, FALSE)))</f>
      </c>
      <c r="AC2049">
        <f>IF(IFERROR(AB2049,TRUE)=TRUE, "-","OK")</f>
      </c>
      <c r="AD2049" s="8" t="s">
        <v>39</v>
      </c>
      <c r="AE2049" s="8" t="s">
        <v>39</v>
      </c>
      <c r="AF2049">
        <f>IF(IFERROR(VLOOKUP(E2049,Store_Showcase!B2:H144,{5}, FALSE), TRUE)=TRUE, IF(IFERROR(VLOOKUP(E2049,Store_SRP!B2:H110,{5}, FALSE), TRUE)=TRUE,VLOOKUP(E2049,Store_VAM!B2:H273,{5}, FALSE),VLOOKUP(E2049,Store_SRP!B2:H110,{5}, FALSE)), VLOOKUP(E2049,Store_Showcase!B2:H144,{5}, FALSE))</f>
      </c>
      <c r="AG2049">
        <f>IF(IFERROR(VLOOKUP(E2049,Store_Showcase!B2:H144,{6}, FALSE), TRUE)=TRUE, IF(IFERROR(VLOOKUP(E2049,Store_SRP!B2:H110,{6}, FALSE), TRUE)=TRUE,VLOOKUP(E2049,Store_VAM!B2:H273,{6}, FALSE),VLOOKUP(E2049,Store_SRP!B2:H110,{6}, FALSE)), VLOOKUP(E2049,Store_Showcase!B2:H144,{6}, FALSE))</f>
      </c>
      <c r="AH2049">
        <f>VLOOKUP(G2049,Sku_Consolidated!A2:R957,18,FALSE)</f>
      </c>
      <c r="AI2049">
        <f>VLOOKUP(G2049,Sku_Consolidated!A2:S957,19,FALSE)</f>
      </c>
      <c r="AJ2049">
        <f>VLOOKUP(G2049,Sku_Consolidated!A2:T957,20,FALSE)</f>
      </c>
    </row>
    <row r="2050" spans="1:36" x14ac:dyDescent="0.25">
      <c r="A2050">
        <v>2024</v>
      </c>
      <c r="B2050" t="s">
        <v>31</v>
      </c>
      <c r="C2050" t="s">
        <v>32</v>
      </c>
      <c r="D2050" t="s">
        <v>33</v>
      </c>
      <c r="E2050">
        <v>123</v>
      </c>
      <c r="F2050">
        <f>IF(IFERROR(VLOOKUP(E2050,Store_Showcase!B2:H144,{2}, FALSE), TRUE)=TRUE, IF(IFERROR(VLOOKUP(E2050,Store_SRP!B2:H110,{2}, FALSE), TRUE)=TRUE,VLOOKUP(E2050,Store_VAM!B2:H273,{2}, FALSE),VLOOKUP(E2050,Store_SRP!B2:H110,{2}, FALSE)), VLOOKUP(E2050,Store_Showcase!B2:H144,{2}, FALSE))</f>
      </c>
      <c r="G2050">
        <v>683777</v>
      </c>
      <c r="H2050" t="s">
        <v>2635</v>
      </c>
      <c r="I2050" s="8" t="s">
        <v>39</v>
      </c>
      <c r="J2050" t="s">
        <v>493</v>
      </c>
      <c r="K2050" s="8">
        <f>IF(J2050="PCK", I2050, 0)</f>
      </c>
      <c r="L2050" s="8">
        <f>IF(J2050="KLS", I2050, IF(J2050="PCK", I2050*VLOOKUP(G2050,Sku_Consolidated!A2:U957,21, FALSE),I2050*VLOOKUP(G2050,Sku_Consolidated!A2:U957,21, FALSE)))</f>
      </c>
      <c r="M2050" s="8">
        <f>IF(J2050="PCS", I2050, 0)</f>
      </c>
      <c r="N2050" s="8" t="s">
        <v>39</v>
      </c>
      <c r="O2050" s="8">
        <f>N2050 * VLOOKUP(E2050&amp;VLOOKUP(G2050,Sku_Consolidated!A2:Q957,17,FALSE),Sku_CommRate!A2:E1002, 5, FALSE)</f>
      </c>
      <c r="P2050" s="8">
        <f>N2050 - O2050</f>
      </c>
      <c r="Q2050">
        <f>VLOOKUP(G2050,Sku_Consolidated!A2:G957,7, FALSE)</f>
      </c>
      <c r="R2050">
        <f>IF(IFERROR(VLOOKUP(E2050,Store_Showcase!B2:H144,7, FALSE), TRUE)=TRUE, IF(IFERROR(VLOOKUP(E2050,Store_SRP!B2:H110,7, FALSE), TRUE)=TRUE,VLOOKUP(E2050,Store_VAM!B2:H273,7, FALSE),VLOOKUP(E2050,Store_SRP!B2:H110,7, FALSE)), VLOOKUP(E2050,Store_Showcase!B2:H144,7, FALSE))</f>
      </c>
      <c r="S2050">
        <f>IF(IFERROR(VLOOKUP(E2050,Store_Showcase!B2:I144,8, FALSE), TRUE)=TRUE, IF(IFERROR(VLOOKUP(E2050,Store_SRP!B2:I110,8, FALSE), TRUE)=TRUE,VLOOKUP(E2050,Store_VAM!B2:I273,8, FALSE),VLOOKUP(E2050,Store_SRP!B2:I110,8, FALSE)), VLOOKUP(E2050,Store_Showcase!B2:I144,8, FALSE))</f>
      </c>
      <c r="T2050">
        <f>VLOOKUP(G2050,Sku_Consolidated!A2:R957,18,FALSE)</f>
      </c>
      <c r="U2050">
        <v>4806532531618</v>
      </c>
      <c r="V2050">
        <f>IF(VLOOKUP(G2050,Sku_Consolidated!A2:S957,19,FALSE)="SHOWCASE", VLOOKUP(E2050,Store_Showcase!B2:L144,11, FALSE), IF(VLOOKUP(G2050,Sku_Consolidated!A2:S957,19,FALSE)="VAM",VLOOKUP(E2050,Store_VAM!B2:L273,11, FALSE),VLOOKUP(E2050,Store_SRP!B2:L110,11, FALSE)))</f>
      </c>
      <c r="W2050">
        <f>VLOOKUP(G2050,Sku_Consolidated!A2:W957,11,FALSE)</f>
      </c>
      <c r="X2050">
        <f>VLOOKUP(G2050,Sku_Consolidated!A2:H957,8,FALSE)</f>
      </c>
      <c r="Y2050">
        <f>VLOOKUP(G2050,Sku_Consolidated!A2:I957,9,FALSE)</f>
      </c>
      <c r="Z2050" t="s">
        <v>38</v>
      </c>
      <c r="AA2050">
        <f>VLOOKUP(G2050,Sku_Consolidated!A2:E957,5,FALSE)</f>
      </c>
      <c r="AB2050">
        <f>IF(VLOOKUP(G2050,Sku_Consolidated!A2:S957,19,FALSE)="SHOWCASE", VLOOKUP(E2050,Store_Showcase!B2:N144,13, FALSE), IF(VLOOKUP(G2050,Sku_Consolidated!A2:S957,19,FALSE)="VAM",VLOOKUP(E2050,Store_VAM!B2:N273,13, FALSE),VLOOKUP(E2050,Store_SRP!B2:N110,13, FALSE)))</f>
      </c>
      <c r="AC2050">
        <f>IF(IFERROR(AB2050,TRUE)=TRUE, "-","OK")</f>
      </c>
      <c r="AD2050" s="8" t="s">
        <v>39</v>
      </c>
      <c r="AE2050" s="8" t="s">
        <v>39</v>
      </c>
      <c r="AF2050">
        <f>IF(IFERROR(VLOOKUP(E2050,Store_Showcase!B2:H144,{5}, FALSE), TRUE)=TRUE, IF(IFERROR(VLOOKUP(E2050,Store_SRP!B2:H110,{5}, FALSE), TRUE)=TRUE,VLOOKUP(E2050,Store_VAM!B2:H273,{5}, FALSE),VLOOKUP(E2050,Store_SRP!B2:H110,{5}, FALSE)), VLOOKUP(E2050,Store_Showcase!B2:H144,{5}, FALSE))</f>
      </c>
      <c r="AG2050">
        <f>IF(IFERROR(VLOOKUP(E2050,Store_Showcase!B2:H144,{6}, FALSE), TRUE)=TRUE, IF(IFERROR(VLOOKUP(E2050,Store_SRP!B2:H110,{6}, FALSE), TRUE)=TRUE,VLOOKUP(E2050,Store_VAM!B2:H273,{6}, FALSE),VLOOKUP(E2050,Store_SRP!B2:H110,{6}, FALSE)), VLOOKUP(E2050,Store_Showcase!B2:H144,{6}, FALSE))</f>
      </c>
      <c r="AH2050">
        <f>VLOOKUP(G2050,Sku_Consolidated!A2:R957,18,FALSE)</f>
      </c>
      <c r="AI2050">
        <f>VLOOKUP(G2050,Sku_Consolidated!A2:S957,19,FALSE)</f>
      </c>
      <c r="AJ2050">
        <f>VLOOKUP(G2050,Sku_Consolidated!A2:T957,20,FALSE)</f>
      </c>
    </row>
    <row r="2051" spans="1:36" x14ac:dyDescent="0.25">
      <c r="A2051">
        <v>2024</v>
      </c>
      <c r="B2051" t="s">
        <v>31</v>
      </c>
      <c r="C2051" t="s">
        <v>32</v>
      </c>
      <c r="D2051" t="s">
        <v>33</v>
      </c>
      <c r="E2051">
        <v>804</v>
      </c>
      <c r="F2051">
        <f>IF(IFERROR(VLOOKUP(E2051,Store_Showcase!B2:H144,{2}, FALSE), TRUE)=TRUE, IF(IFERROR(VLOOKUP(E2051,Store_SRP!B2:H110,{2}, FALSE), TRUE)=TRUE,VLOOKUP(E2051,Store_VAM!B2:H273,{2}, FALSE),VLOOKUP(E2051,Store_SRP!B2:H110,{2}, FALSE)), VLOOKUP(E2051,Store_Showcase!B2:H144,{2}, FALSE))</f>
      </c>
      <c r="G2051">
        <v>657471</v>
      </c>
      <c r="H2051" t="s">
        <v>84</v>
      </c>
      <c r="I2051" s="8" t="s">
        <v>39</v>
      </c>
      <c r="J2051" t="s">
        <v>36</v>
      </c>
      <c r="K2051" s="8">
        <f>IF(J2051="PCK", I2051, 0)</f>
      </c>
      <c r="L2051" s="8">
        <f>IF(J2051="KLS", I2051, IF(J2051="PCK", I2051*VLOOKUP(G2051,Sku_Consolidated!A2:U957,21, FALSE),I2051*VLOOKUP(G2051,Sku_Consolidated!A2:U957,21, FALSE)))</f>
      </c>
      <c r="M2051" s="8">
        <f>IF(J2051="PCS", I2051, 0)</f>
      </c>
      <c r="N2051" s="8" t="s">
        <v>39</v>
      </c>
      <c r="O2051" s="8">
        <f>N2051 * VLOOKUP(E2051&amp;VLOOKUP(G2051,Sku_Consolidated!A2:Q957,17,FALSE),Sku_CommRate!A2:E1002, 5, FALSE)</f>
      </c>
      <c r="P2051" s="8">
        <f>N2051 - O2051</f>
      </c>
      <c r="Q2051">
        <f>VLOOKUP(G2051,Sku_Consolidated!A2:G957,7, FALSE)</f>
      </c>
      <c r="R2051">
        <f>IF(IFERROR(VLOOKUP(E2051,Store_Showcase!B2:H144,7, FALSE), TRUE)=TRUE, IF(IFERROR(VLOOKUP(E2051,Store_SRP!B2:H110,7, FALSE), TRUE)=TRUE,VLOOKUP(E2051,Store_VAM!B2:H273,7, FALSE),VLOOKUP(E2051,Store_SRP!B2:H110,7, FALSE)), VLOOKUP(E2051,Store_Showcase!B2:H144,7, FALSE))</f>
      </c>
      <c r="S2051">
        <f>IF(IFERROR(VLOOKUP(E2051,Store_Showcase!B2:I144,8, FALSE), TRUE)=TRUE, IF(IFERROR(VLOOKUP(E2051,Store_SRP!B2:I110,8, FALSE), TRUE)=TRUE,VLOOKUP(E2051,Store_VAM!B2:I273,8, FALSE),VLOOKUP(E2051,Store_SRP!B2:I110,8, FALSE)), VLOOKUP(E2051,Store_Showcase!B2:I144,8, FALSE))</f>
      </c>
      <c r="T2051">
        <f>VLOOKUP(G2051,Sku_Consolidated!A2:R957,18,FALSE)</f>
      </c>
      <c r="U2051">
        <v>7074</v>
      </c>
      <c r="V2051">
        <f>IF(VLOOKUP(G2051,Sku_Consolidated!A2:S957,19,FALSE)="SHOWCASE", VLOOKUP(E2051,Store_Showcase!B2:L144,11, FALSE), IF(VLOOKUP(G2051,Sku_Consolidated!A2:S957,19,FALSE)="VAM",VLOOKUP(E2051,Store_VAM!B2:L273,11, FALSE),VLOOKUP(E2051,Store_SRP!B2:L110,11, FALSE)))</f>
      </c>
      <c r="W2051">
        <f>VLOOKUP(G2051,Sku_Consolidated!A2:W957,11,FALSE)</f>
      </c>
      <c r="X2051">
        <f>VLOOKUP(G2051,Sku_Consolidated!A2:H957,8,FALSE)</f>
      </c>
      <c r="Y2051">
        <f>VLOOKUP(G2051,Sku_Consolidated!A2:I957,9,FALSE)</f>
      </c>
      <c r="Z2051" t="s">
        <v>38</v>
      </c>
      <c r="AA2051">
        <f>VLOOKUP(G2051,Sku_Consolidated!A2:E957,5,FALSE)</f>
      </c>
      <c r="AB2051">
        <f>IF(VLOOKUP(G2051,Sku_Consolidated!A2:S957,19,FALSE)="SHOWCASE", VLOOKUP(E2051,Store_Showcase!B2:N144,13, FALSE), IF(VLOOKUP(G2051,Sku_Consolidated!A2:S957,19,FALSE)="VAM",VLOOKUP(E2051,Store_VAM!B2:N273,13, FALSE),VLOOKUP(E2051,Store_SRP!B2:N110,13, FALSE)))</f>
      </c>
      <c r="AC2051">
        <f>IF(IFERROR(AB2051,TRUE)=TRUE, "-","OK")</f>
      </c>
      <c r="AD2051" s="8" t="s">
        <v>39</v>
      </c>
      <c r="AE2051" s="8" t="s">
        <v>39</v>
      </c>
      <c r="AF2051">
        <f>IF(IFERROR(VLOOKUP(E2051,Store_Showcase!B2:H144,{5}, FALSE), TRUE)=TRUE, IF(IFERROR(VLOOKUP(E2051,Store_SRP!B2:H110,{5}, FALSE), TRUE)=TRUE,VLOOKUP(E2051,Store_VAM!B2:H273,{5}, FALSE),VLOOKUP(E2051,Store_SRP!B2:H110,{5}, FALSE)), VLOOKUP(E2051,Store_Showcase!B2:H144,{5}, FALSE))</f>
      </c>
      <c r="AG2051">
        <f>IF(IFERROR(VLOOKUP(E2051,Store_Showcase!B2:H144,{6}, FALSE), TRUE)=TRUE, IF(IFERROR(VLOOKUP(E2051,Store_SRP!B2:H110,{6}, FALSE), TRUE)=TRUE,VLOOKUP(E2051,Store_VAM!B2:H273,{6}, FALSE),VLOOKUP(E2051,Store_SRP!B2:H110,{6}, FALSE)), VLOOKUP(E2051,Store_Showcase!B2:H144,{6}, FALSE))</f>
      </c>
      <c r="AH2051">
        <f>VLOOKUP(G2051,Sku_Consolidated!A2:R957,18,FALSE)</f>
      </c>
      <c r="AI2051">
        <f>VLOOKUP(G2051,Sku_Consolidated!A2:S957,19,FALSE)</f>
      </c>
      <c r="AJ2051">
        <f>VLOOKUP(G2051,Sku_Consolidated!A2:T957,20,FALSE)</f>
      </c>
    </row>
    <row r="2052" spans="1:36" x14ac:dyDescent="0.25">
      <c r="A2052">
        <v>2024</v>
      </c>
      <c r="B2052" t="s">
        <v>31</v>
      </c>
      <c r="C2052" t="s">
        <v>32</v>
      </c>
      <c r="D2052" t="s">
        <v>33</v>
      </c>
      <c r="E2052">
        <v>607</v>
      </c>
      <c r="F2052">
        <f>IF(IFERROR(VLOOKUP(E2052,Store_Showcase!B2:H144,{2}, FALSE), TRUE)=TRUE, IF(IFERROR(VLOOKUP(E2052,Store_SRP!B2:H110,{2}, FALSE), TRUE)=TRUE,VLOOKUP(E2052,Store_VAM!B2:H273,{2}, FALSE),VLOOKUP(E2052,Store_SRP!B2:H110,{2}, FALSE)), VLOOKUP(E2052,Store_Showcase!B2:H144,{2}, FALSE))</f>
      </c>
      <c r="G2052">
        <v>691199</v>
      </c>
      <c r="H2052" t="s">
        <v>2291</v>
      </c>
      <c r="I2052" s="8" t="s">
        <v>39</v>
      </c>
      <c r="J2052" t="s">
        <v>493</v>
      </c>
      <c r="K2052" s="8">
        <f>IF(J2052="PCK", I2052, 0)</f>
      </c>
      <c r="L2052" s="8">
        <f>IF(J2052="KLS", I2052, IF(J2052="PCK", I2052*VLOOKUP(G2052,Sku_Consolidated!A2:U957,21, FALSE),I2052*VLOOKUP(G2052,Sku_Consolidated!A2:U957,21, FALSE)))</f>
      </c>
      <c r="M2052" s="8">
        <f>IF(J2052="PCS", I2052, 0)</f>
      </c>
      <c r="N2052" s="8" t="s">
        <v>39</v>
      </c>
      <c r="O2052" s="8">
        <f>N2052 * VLOOKUP(E2052&amp;VLOOKUP(G2052,Sku_Consolidated!A2:Q957,17,FALSE),Sku_CommRate!A2:E1002, 5, FALSE)</f>
      </c>
      <c r="P2052" s="8">
        <f>N2052 - O2052</f>
      </c>
      <c r="Q2052">
        <f>VLOOKUP(G2052,Sku_Consolidated!A2:G957,7, FALSE)</f>
      </c>
      <c r="R2052">
        <f>IF(IFERROR(VLOOKUP(E2052,Store_Showcase!B2:H144,7, FALSE), TRUE)=TRUE, IF(IFERROR(VLOOKUP(E2052,Store_SRP!B2:H110,7, FALSE), TRUE)=TRUE,VLOOKUP(E2052,Store_VAM!B2:H273,7, FALSE),VLOOKUP(E2052,Store_SRP!B2:H110,7, FALSE)), VLOOKUP(E2052,Store_Showcase!B2:H144,7, FALSE))</f>
      </c>
      <c r="S2052">
        <f>IF(IFERROR(VLOOKUP(E2052,Store_Showcase!B2:I144,8, FALSE), TRUE)=TRUE, IF(IFERROR(VLOOKUP(E2052,Store_SRP!B2:I110,8, FALSE), TRUE)=TRUE,VLOOKUP(E2052,Store_VAM!B2:I273,8, FALSE),VLOOKUP(E2052,Store_SRP!B2:I110,8, FALSE)), VLOOKUP(E2052,Store_Showcase!B2:I144,8, FALSE))</f>
      </c>
      <c r="T2052">
        <f>VLOOKUP(G2052,Sku_Consolidated!A2:R957,18,FALSE)</f>
      </c>
      <c r="U2052">
        <v>7985867</v>
      </c>
      <c r="V2052">
        <f>IF(VLOOKUP(G2052,Sku_Consolidated!A2:S957,19,FALSE)="SHOWCASE", VLOOKUP(E2052,Store_Showcase!B2:L144,11, FALSE), IF(VLOOKUP(G2052,Sku_Consolidated!A2:S957,19,FALSE)="VAM",VLOOKUP(E2052,Store_VAM!B2:L273,11, FALSE),VLOOKUP(E2052,Store_SRP!B2:L110,11, FALSE)))</f>
      </c>
      <c r="W2052">
        <f>VLOOKUP(G2052,Sku_Consolidated!A2:W957,11,FALSE)</f>
      </c>
      <c r="X2052">
        <f>VLOOKUP(G2052,Sku_Consolidated!A2:H957,8,FALSE)</f>
      </c>
      <c r="Y2052">
        <f>VLOOKUP(G2052,Sku_Consolidated!A2:I957,9,FALSE)</f>
      </c>
      <c r="Z2052" t="s">
        <v>38</v>
      </c>
      <c r="AA2052">
        <f>VLOOKUP(G2052,Sku_Consolidated!A2:E957,5,FALSE)</f>
      </c>
      <c r="AB2052">
        <f>IF(VLOOKUP(G2052,Sku_Consolidated!A2:S957,19,FALSE)="SHOWCASE", VLOOKUP(E2052,Store_Showcase!B2:N144,13, FALSE), IF(VLOOKUP(G2052,Sku_Consolidated!A2:S957,19,FALSE)="VAM",VLOOKUP(E2052,Store_VAM!B2:N273,13, FALSE),VLOOKUP(E2052,Store_SRP!B2:N110,13, FALSE)))</f>
      </c>
      <c r="AC2052">
        <f>IF(IFERROR(AB2052,TRUE)=TRUE, "-","OK")</f>
      </c>
      <c r="AD2052" s="8" t="s">
        <v>39</v>
      </c>
      <c r="AE2052" s="8" t="s">
        <v>39</v>
      </c>
      <c r="AF2052">
        <f>IF(IFERROR(VLOOKUP(E2052,Store_Showcase!B2:H144,{5}, FALSE), TRUE)=TRUE, IF(IFERROR(VLOOKUP(E2052,Store_SRP!B2:H110,{5}, FALSE), TRUE)=TRUE,VLOOKUP(E2052,Store_VAM!B2:H273,{5}, FALSE),VLOOKUP(E2052,Store_SRP!B2:H110,{5}, FALSE)), VLOOKUP(E2052,Store_Showcase!B2:H144,{5}, FALSE))</f>
      </c>
      <c r="AG2052">
        <f>IF(IFERROR(VLOOKUP(E2052,Store_Showcase!B2:H144,{6}, FALSE), TRUE)=TRUE, IF(IFERROR(VLOOKUP(E2052,Store_SRP!B2:H110,{6}, FALSE), TRUE)=TRUE,VLOOKUP(E2052,Store_VAM!B2:H273,{6}, FALSE),VLOOKUP(E2052,Store_SRP!B2:H110,{6}, FALSE)), VLOOKUP(E2052,Store_Showcase!B2:H144,{6}, FALSE))</f>
      </c>
      <c r="AH2052">
        <f>VLOOKUP(G2052,Sku_Consolidated!A2:R957,18,FALSE)</f>
      </c>
      <c r="AI2052">
        <f>VLOOKUP(G2052,Sku_Consolidated!A2:S957,19,FALSE)</f>
      </c>
      <c r="AJ2052">
        <f>VLOOKUP(G2052,Sku_Consolidated!A2:T957,20,FALSE)</f>
      </c>
    </row>
    <row r="2053" spans="1:36" x14ac:dyDescent="0.25">
      <c r="A2053">
        <v>2024</v>
      </c>
      <c r="B2053" t="s">
        <v>31</v>
      </c>
      <c r="C2053" t="s">
        <v>32</v>
      </c>
      <c r="D2053" t="s">
        <v>33</v>
      </c>
      <c r="E2053">
        <v>142</v>
      </c>
      <c r="F2053">
        <f>IF(IFERROR(VLOOKUP(E2053,Store_Showcase!B2:H144,{2}, FALSE), TRUE)=TRUE, IF(IFERROR(VLOOKUP(E2053,Store_SRP!B2:H110,{2}, FALSE), TRUE)=TRUE,VLOOKUP(E2053,Store_VAM!B2:H273,{2}, FALSE),VLOOKUP(E2053,Store_SRP!B2:H110,{2}, FALSE)), VLOOKUP(E2053,Store_Showcase!B2:H144,{2}, FALSE))</f>
      </c>
      <c r="G2053">
        <v>666982</v>
      </c>
      <c r="H2053" t="s">
        <v>1363</v>
      </c>
      <c r="I2053" s="8" t="s">
        <v>39</v>
      </c>
      <c r="J2053" t="s">
        <v>493</v>
      </c>
      <c r="K2053" s="8">
        <f>IF(J2053="PCK", I2053, 0)</f>
      </c>
      <c r="L2053" s="8">
        <f>IF(J2053="KLS", I2053, IF(J2053="PCK", I2053*VLOOKUP(G2053,Sku_Consolidated!A2:U957,21, FALSE),I2053*VLOOKUP(G2053,Sku_Consolidated!A2:U957,21, FALSE)))</f>
      </c>
      <c r="M2053" s="8">
        <f>IF(J2053="PCS", I2053, 0)</f>
      </c>
      <c r="N2053" s="8" t="s">
        <v>39</v>
      </c>
      <c r="O2053" s="8">
        <f>N2053 * VLOOKUP(E2053&amp;VLOOKUP(G2053,Sku_Consolidated!A2:Q957,17,FALSE),Sku_CommRate!A2:E1002, 5, FALSE)</f>
      </c>
      <c r="P2053" s="8">
        <f>N2053 - O2053</f>
      </c>
      <c r="Q2053">
        <f>VLOOKUP(G2053,Sku_Consolidated!A2:G957,7, FALSE)</f>
      </c>
      <c r="R2053">
        <f>IF(IFERROR(VLOOKUP(E2053,Store_Showcase!B2:H144,7, FALSE), TRUE)=TRUE, IF(IFERROR(VLOOKUP(E2053,Store_SRP!B2:H110,7, FALSE), TRUE)=TRUE,VLOOKUP(E2053,Store_VAM!B2:H273,7, FALSE),VLOOKUP(E2053,Store_SRP!B2:H110,7, FALSE)), VLOOKUP(E2053,Store_Showcase!B2:H144,7, FALSE))</f>
      </c>
      <c r="S2053">
        <f>IF(IFERROR(VLOOKUP(E2053,Store_Showcase!B2:I144,8, FALSE), TRUE)=TRUE, IF(IFERROR(VLOOKUP(E2053,Store_SRP!B2:I110,8, FALSE), TRUE)=TRUE,VLOOKUP(E2053,Store_VAM!B2:I273,8, FALSE),VLOOKUP(E2053,Store_SRP!B2:I110,8, FALSE)), VLOOKUP(E2053,Store_Showcase!B2:I144,8, FALSE))</f>
      </c>
      <c r="T2053">
        <f>VLOOKUP(G2053,Sku_Consolidated!A2:R957,18,FALSE)</f>
      </c>
      <c r="U2053">
        <v>4806532531663</v>
      </c>
      <c r="V2053">
        <f>IF(VLOOKUP(G2053,Sku_Consolidated!A2:S957,19,FALSE)="SHOWCASE", VLOOKUP(E2053,Store_Showcase!B2:L144,11, FALSE), IF(VLOOKUP(G2053,Sku_Consolidated!A2:S957,19,FALSE)="VAM",VLOOKUP(E2053,Store_VAM!B2:L273,11, FALSE),VLOOKUP(E2053,Store_SRP!B2:L110,11, FALSE)))</f>
      </c>
      <c r="W2053">
        <f>VLOOKUP(G2053,Sku_Consolidated!A2:W957,11,FALSE)</f>
      </c>
      <c r="X2053">
        <f>VLOOKUP(G2053,Sku_Consolidated!A2:H957,8,FALSE)</f>
      </c>
      <c r="Y2053">
        <f>VLOOKUP(G2053,Sku_Consolidated!A2:I957,9,FALSE)</f>
      </c>
      <c r="Z2053" t="s">
        <v>38</v>
      </c>
      <c r="AA2053">
        <f>VLOOKUP(G2053,Sku_Consolidated!A2:E957,5,FALSE)</f>
      </c>
      <c r="AB2053">
        <f>IF(VLOOKUP(G2053,Sku_Consolidated!A2:S957,19,FALSE)="SHOWCASE", VLOOKUP(E2053,Store_Showcase!B2:N144,13, FALSE), IF(VLOOKUP(G2053,Sku_Consolidated!A2:S957,19,FALSE)="VAM",VLOOKUP(E2053,Store_VAM!B2:N273,13, FALSE),VLOOKUP(E2053,Store_SRP!B2:N110,13, FALSE)))</f>
      </c>
      <c r="AC2053">
        <f>IF(IFERROR(AB2053,TRUE)=TRUE, "-","OK")</f>
      </c>
      <c r="AD2053" s="8" t="s">
        <v>39</v>
      </c>
      <c r="AE2053" s="8" t="s">
        <v>39</v>
      </c>
      <c r="AF2053">
        <f>IF(IFERROR(VLOOKUP(E2053,Store_Showcase!B2:H144,{5}, FALSE), TRUE)=TRUE, IF(IFERROR(VLOOKUP(E2053,Store_SRP!B2:H110,{5}, FALSE), TRUE)=TRUE,VLOOKUP(E2053,Store_VAM!B2:H273,{5}, FALSE),VLOOKUP(E2053,Store_SRP!B2:H110,{5}, FALSE)), VLOOKUP(E2053,Store_Showcase!B2:H144,{5}, FALSE))</f>
      </c>
      <c r="AG2053">
        <f>IF(IFERROR(VLOOKUP(E2053,Store_Showcase!B2:H144,{6}, FALSE), TRUE)=TRUE, IF(IFERROR(VLOOKUP(E2053,Store_SRP!B2:H110,{6}, FALSE), TRUE)=TRUE,VLOOKUP(E2053,Store_VAM!B2:H273,{6}, FALSE),VLOOKUP(E2053,Store_SRP!B2:H110,{6}, FALSE)), VLOOKUP(E2053,Store_Showcase!B2:H144,{6}, FALSE))</f>
      </c>
      <c r="AH2053">
        <f>VLOOKUP(G2053,Sku_Consolidated!A2:R957,18,FALSE)</f>
      </c>
      <c r="AI2053">
        <f>VLOOKUP(G2053,Sku_Consolidated!A2:S957,19,FALSE)</f>
      </c>
      <c r="AJ2053">
        <f>VLOOKUP(G2053,Sku_Consolidated!A2:T957,20,FALSE)</f>
      </c>
    </row>
    <row r="2054" spans="1:36" x14ac:dyDescent="0.25">
      <c r="A2054">
        <v>2024</v>
      </c>
      <c r="B2054" t="s">
        <v>31</v>
      </c>
      <c r="C2054" t="s">
        <v>32</v>
      </c>
      <c r="D2054" t="s">
        <v>33</v>
      </c>
      <c r="E2054">
        <v>809</v>
      </c>
      <c r="F2054">
        <f>IF(IFERROR(VLOOKUP(E2054,Store_Showcase!B2:H144,{2}, FALSE), TRUE)=TRUE, IF(IFERROR(VLOOKUP(E2054,Store_SRP!B2:H110,{2}, FALSE), TRUE)=TRUE,VLOOKUP(E2054,Store_VAM!B2:H273,{2}, FALSE),VLOOKUP(E2054,Store_SRP!B2:H110,{2}, FALSE)), VLOOKUP(E2054,Store_Showcase!B2:H144,{2}, FALSE))</f>
      </c>
      <c r="G2054">
        <v>670211</v>
      </c>
      <c r="H2054" t="s">
        <v>1412</v>
      </c>
      <c r="I2054" s="8" t="s">
        <v>39</v>
      </c>
      <c r="J2054" t="s">
        <v>36</v>
      </c>
      <c r="K2054" s="8">
        <f>IF(J2054="PCK", I2054, 0)</f>
      </c>
      <c r="L2054" s="8">
        <f>IF(J2054="KLS", I2054, IF(J2054="PCK", I2054*VLOOKUP(G2054,Sku_Consolidated!A2:U957,21, FALSE),I2054*VLOOKUP(G2054,Sku_Consolidated!A2:U957,21, FALSE)))</f>
      </c>
      <c r="M2054" s="8">
        <f>IF(J2054="PCS", I2054, 0)</f>
      </c>
      <c r="N2054" s="8" t="s">
        <v>39</v>
      </c>
      <c r="O2054" s="8">
        <f>N2054 * VLOOKUP(E2054&amp;VLOOKUP(G2054,Sku_Consolidated!A2:Q957,17,FALSE),Sku_CommRate!A2:E1002, 5, FALSE)</f>
      </c>
      <c r="P2054" s="8">
        <f>N2054 - O2054</f>
      </c>
      <c r="Q2054">
        <f>VLOOKUP(G2054,Sku_Consolidated!A2:G957,7, FALSE)</f>
      </c>
      <c r="R2054">
        <f>IF(IFERROR(VLOOKUP(E2054,Store_Showcase!B2:H144,7, FALSE), TRUE)=TRUE, IF(IFERROR(VLOOKUP(E2054,Store_SRP!B2:H110,7, FALSE), TRUE)=TRUE,VLOOKUP(E2054,Store_VAM!B2:H273,7, FALSE),VLOOKUP(E2054,Store_SRP!B2:H110,7, FALSE)), VLOOKUP(E2054,Store_Showcase!B2:H144,7, FALSE))</f>
      </c>
      <c r="S2054">
        <f>IF(IFERROR(VLOOKUP(E2054,Store_Showcase!B2:I144,8, FALSE), TRUE)=TRUE, IF(IFERROR(VLOOKUP(E2054,Store_SRP!B2:I110,8, FALSE), TRUE)=TRUE,VLOOKUP(E2054,Store_VAM!B2:I273,8, FALSE),VLOOKUP(E2054,Store_SRP!B2:I110,8, FALSE)), VLOOKUP(E2054,Store_Showcase!B2:I144,8, FALSE))</f>
      </c>
      <c r="T2054">
        <f>VLOOKUP(G2054,Sku_Consolidated!A2:R957,18,FALSE)</f>
      </c>
      <c r="U2054">
        <v>8439</v>
      </c>
      <c r="V2054">
        <f>IF(VLOOKUP(G2054,Sku_Consolidated!A2:S957,19,FALSE)="SHOWCASE", VLOOKUP(E2054,Store_Showcase!B2:L144,11, FALSE), IF(VLOOKUP(G2054,Sku_Consolidated!A2:S957,19,FALSE)="VAM",VLOOKUP(E2054,Store_VAM!B2:L273,11, FALSE),VLOOKUP(E2054,Store_SRP!B2:L110,11, FALSE)))</f>
      </c>
      <c r="W2054">
        <f>VLOOKUP(G2054,Sku_Consolidated!A2:W957,11,FALSE)</f>
      </c>
      <c r="X2054">
        <f>VLOOKUP(G2054,Sku_Consolidated!A2:H957,8,FALSE)</f>
      </c>
      <c r="Y2054">
        <f>VLOOKUP(G2054,Sku_Consolidated!A2:I957,9,FALSE)</f>
      </c>
      <c r="Z2054" t="s">
        <v>38</v>
      </c>
      <c r="AA2054">
        <f>VLOOKUP(G2054,Sku_Consolidated!A2:E957,5,FALSE)</f>
      </c>
      <c r="AB2054">
        <f>IF(VLOOKUP(G2054,Sku_Consolidated!A2:S957,19,FALSE)="SHOWCASE", VLOOKUP(E2054,Store_Showcase!B2:N144,13, FALSE), IF(VLOOKUP(G2054,Sku_Consolidated!A2:S957,19,FALSE)="VAM",VLOOKUP(E2054,Store_VAM!B2:N273,13, FALSE),VLOOKUP(E2054,Store_SRP!B2:N110,13, FALSE)))</f>
      </c>
      <c r="AC2054">
        <f>IF(IFERROR(AB2054,TRUE)=TRUE, "-","OK")</f>
      </c>
      <c r="AD2054" s="8" t="s">
        <v>39</v>
      </c>
      <c r="AE2054" s="8" t="s">
        <v>39</v>
      </c>
      <c r="AF2054">
        <f>IF(IFERROR(VLOOKUP(E2054,Store_Showcase!B2:H144,{5}, FALSE), TRUE)=TRUE, IF(IFERROR(VLOOKUP(E2054,Store_SRP!B2:H110,{5}, FALSE), TRUE)=TRUE,VLOOKUP(E2054,Store_VAM!B2:H273,{5}, FALSE),VLOOKUP(E2054,Store_SRP!B2:H110,{5}, FALSE)), VLOOKUP(E2054,Store_Showcase!B2:H144,{5}, FALSE))</f>
      </c>
      <c r="AG2054">
        <f>IF(IFERROR(VLOOKUP(E2054,Store_Showcase!B2:H144,{6}, FALSE), TRUE)=TRUE, IF(IFERROR(VLOOKUP(E2054,Store_SRP!B2:H110,{6}, FALSE), TRUE)=TRUE,VLOOKUP(E2054,Store_VAM!B2:H273,{6}, FALSE),VLOOKUP(E2054,Store_SRP!B2:H110,{6}, FALSE)), VLOOKUP(E2054,Store_Showcase!B2:H144,{6}, FALSE))</f>
      </c>
      <c r="AH2054">
        <f>VLOOKUP(G2054,Sku_Consolidated!A2:R957,18,FALSE)</f>
      </c>
      <c r="AI2054">
        <f>VLOOKUP(G2054,Sku_Consolidated!A2:S957,19,FALSE)</f>
      </c>
      <c r="AJ2054">
        <f>VLOOKUP(G2054,Sku_Consolidated!A2:T957,20,FALSE)</f>
      </c>
    </row>
    <row r="2055" spans="1:36" x14ac:dyDescent="0.25">
      <c r="A2055">
        <v>2024</v>
      </c>
      <c r="B2055" t="s">
        <v>31</v>
      </c>
      <c r="C2055" t="s">
        <v>32</v>
      </c>
      <c r="D2055" t="s">
        <v>33</v>
      </c>
      <c r="E2055">
        <v>253</v>
      </c>
      <c r="F2055">
        <f>IF(IFERROR(VLOOKUP(E2055,Store_Showcase!B2:H144,{2}, FALSE), TRUE)=TRUE, IF(IFERROR(VLOOKUP(E2055,Store_SRP!B2:H110,{2}, FALSE), TRUE)=TRUE,VLOOKUP(E2055,Store_VAM!B2:H273,{2}, FALSE),VLOOKUP(E2055,Store_SRP!B2:H110,{2}, FALSE)), VLOOKUP(E2055,Store_Showcase!B2:H144,{2}, FALSE))</f>
      </c>
      <c r="G2055">
        <v>655521</v>
      </c>
      <c r="H2055" t="s">
        <v>3112</v>
      </c>
      <c r="I2055" s="8" t="s">
        <v>39</v>
      </c>
      <c r="J2055" t="s">
        <v>36</v>
      </c>
      <c r="K2055" s="8">
        <f>IF(J2055="PCK", I2055, 0)</f>
      </c>
      <c r="L2055" s="8">
        <f>IF(J2055="KLS", I2055, IF(J2055="PCK", I2055*VLOOKUP(G2055,Sku_Consolidated!A2:U957,21, FALSE),I2055*VLOOKUP(G2055,Sku_Consolidated!A2:U957,21, FALSE)))</f>
      </c>
      <c r="M2055" s="8">
        <f>IF(J2055="PCS", I2055, 0)</f>
      </c>
      <c r="N2055" s="8" t="s">
        <v>39</v>
      </c>
      <c r="O2055" s="8">
        <f>N2055 * VLOOKUP(E2055&amp;VLOOKUP(G2055,Sku_Consolidated!A2:Q957,17,FALSE),Sku_CommRate!A2:E1002, 5, FALSE)</f>
      </c>
      <c r="P2055" s="8">
        <f>N2055 - O2055</f>
      </c>
      <c r="Q2055">
        <f>VLOOKUP(G2055,Sku_Consolidated!A2:G957,7, FALSE)</f>
      </c>
      <c r="R2055">
        <f>IF(IFERROR(VLOOKUP(E2055,Store_Showcase!B2:H144,7, FALSE), TRUE)=TRUE, IF(IFERROR(VLOOKUP(E2055,Store_SRP!B2:H110,7, FALSE), TRUE)=TRUE,VLOOKUP(E2055,Store_VAM!B2:H273,7, FALSE),VLOOKUP(E2055,Store_SRP!B2:H110,7, FALSE)), VLOOKUP(E2055,Store_Showcase!B2:H144,7, FALSE))</f>
      </c>
      <c r="S2055">
        <f>IF(IFERROR(VLOOKUP(E2055,Store_Showcase!B2:I144,8, FALSE), TRUE)=TRUE, IF(IFERROR(VLOOKUP(E2055,Store_SRP!B2:I110,8, FALSE), TRUE)=TRUE,VLOOKUP(E2055,Store_VAM!B2:I273,8, FALSE),VLOOKUP(E2055,Store_SRP!B2:I110,8, FALSE)), VLOOKUP(E2055,Store_Showcase!B2:I144,8, FALSE))</f>
      </c>
      <c r="T2055">
        <f>VLOOKUP(G2055,Sku_Consolidated!A2:R957,18,FALSE)</f>
      </c>
      <c r="U2055">
        <v>6342</v>
      </c>
      <c r="V2055">
        <f>IF(VLOOKUP(G2055,Sku_Consolidated!A2:S957,19,FALSE)="SHOWCASE", VLOOKUP(E2055,Store_Showcase!B2:L144,11, FALSE), IF(VLOOKUP(G2055,Sku_Consolidated!A2:S957,19,FALSE)="VAM",VLOOKUP(E2055,Store_VAM!B2:L273,11, FALSE),VLOOKUP(E2055,Store_SRP!B2:L110,11, FALSE)))</f>
      </c>
      <c r="W2055">
        <f>VLOOKUP(G2055,Sku_Consolidated!A2:W957,11,FALSE)</f>
      </c>
      <c r="X2055">
        <f>VLOOKUP(G2055,Sku_Consolidated!A2:H957,8,FALSE)</f>
      </c>
      <c r="Y2055">
        <f>VLOOKUP(G2055,Sku_Consolidated!A2:I957,9,FALSE)</f>
      </c>
      <c r="Z2055" t="s">
        <v>38</v>
      </c>
      <c r="AA2055">
        <f>VLOOKUP(G2055,Sku_Consolidated!A2:E957,5,FALSE)</f>
      </c>
      <c r="AB2055">
        <f>IF(VLOOKUP(G2055,Sku_Consolidated!A2:S957,19,FALSE)="SHOWCASE", VLOOKUP(E2055,Store_Showcase!B2:N144,13, FALSE), IF(VLOOKUP(G2055,Sku_Consolidated!A2:S957,19,FALSE)="VAM",VLOOKUP(E2055,Store_VAM!B2:N273,13, FALSE),VLOOKUP(E2055,Store_SRP!B2:N110,13, FALSE)))</f>
      </c>
      <c r="AC2055">
        <f>IF(IFERROR(AB2055,TRUE)=TRUE, "-","OK")</f>
      </c>
      <c r="AD2055" s="8" t="s">
        <v>39</v>
      </c>
      <c r="AE2055" s="8" t="s">
        <v>39</v>
      </c>
      <c r="AF2055">
        <f>IF(IFERROR(VLOOKUP(E2055,Store_Showcase!B2:H144,{5}, FALSE), TRUE)=TRUE, IF(IFERROR(VLOOKUP(E2055,Store_SRP!B2:H110,{5}, FALSE), TRUE)=TRUE,VLOOKUP(E2055,Store_VAM!B2:H273,{5}, FALSE),VLOOKUP(E2055,Store_SRP!B2:H110,{5}, FALSE)), VLOOKUP(E2055,Store_Showcase!B2:H144,{5}, FALSE))</f>
      </c>
      <c r="AG2055">
        <f>IF(IFERROR(VLOOKUP(E2055,Store_Showcase!B2:H144,{6}, FALSE), TRUE)=TRUE, IF(IFERROR(VLOOKUP(E2055,Store_SRP!B2:H110,{6}, FALSE), TRUE)=TRUE,VLOOKUP(E2055,Store_VAM!B2:H273,{6}, FALSE),VLOOKUP(E2055,Store_SRP!B2:H110,{6}, FALSE)), VLOOKUP(E2055,Store_Showcase!B2:H144,{6}, FALSE))</f>
      </c>
      <c r="AH2055">
        <f>VLOOKUP(G2055,Sku_Consolidated!A2:R957,18,FALSE)</f>
      </c>
      <c r="AI2055">
        <f>VLOOKUP(G2055,Sku_Consolidated!A2:S957,19,FALSE)</f>
      </c>
      <c r="AJ2055">
        <f>VLOOKUP(G2055,Sku_Consolidated!A2:T957,20,FALSE)</f>
      </c>
    </row>
    <row r="2056" spans="1:36" x14ac:dyDescent="0.25">
      <c r="A2056">
        <v>2024</v>
      </c>
      <c r="B2056" t="s">
        <v>31</v>
      </c>
      <c r="C2056" t="s">
        <v>32</v>
      </c>
      <c r="D2056" t="s">
        <v>33</v>
      </c>
      <c r="E2056">
        <v>105</v>
      </c>
      <c r="F2056">
        <f>IF(IFERROR(VLOOKUP(E2056,Store_Showcase!B2:H144,{2}, FALSE), TRUE)=TRUE, IF(IFERROR(VLOOKUP(E2056,Store_SRP!B2:H110,{2}, FALSE), TRUE)=TRUE,VLOOKUP(E2056,Store_VAM!B2:H273,{2}, FALSE),VLOOKUP(E2056,Store_SRP!B2:H110,{2}, FALSE)), VLOOKUP(E2056,Store_Showcase!B2:H144,{2}, FALSE))</f>
      </c>
      <c r="G2056">
        <v>666982</v>
      </c>
      <c r="H2056" t="s">
        <v>1363</v>
      </c>
      <c r="I2056" s="8" t="s">
        <v>39</v>
      </c>
      <c r="J2056" t="s">
        <v>493</v>
      </c>
      <c r="K2056" s="8">
        <f>IF(J2056="PCK", I2056, 0)</f>
      </c>
      <c r="L2056" s="8">
        <f>IF(J2056="KLS", I2056, IF(J2056="PCK", I2056*VLOOKUP(G2056,Sku_Consolidated!A2:U957,21, FALSE),I2056*VLOOKUP(G2056,Sku_Consolidated!A2:U957,21, FALSE)))</f>
      </c>
      <c r="M2056" s="8">
        <f>IF(J2056="PCS", I2056, 0)</f>
      </c>
      <c r="N2056" s="8" t="s">
        <v>39</v>
      </c>
      <c r="O2056" s="8">
        <f>N2056 * VLOOKUP(E2056&amp;VLOOKUP(G2056,Sku_Consolidated!A2:Q957,17,FALSE),Sku_CommRate!A2:E1002, 5, FALSE)</f>
      </c>
      <c r="P2056" s="8">
        <f>N2056 - O2056</f>
      </c>
      <c r="Q2056">
        <f>VLOOKUP(G2056,Sku_Consolidated!A2:G957,7, FALSE)</f>
      </c>
      <c r="R2056">
        <f>IF(IFERROR(VLOOKUP(E2056,Store_Showcase!B2:H144,7, FALSE), TRUE)=TRUE, IF(IFERROR(VLOOKUP(E2056,Store_SRP!B2:H110,7, FALSE), TRUE)=TRUE,VLOOKUP(E2056,Store_VAM!B2:H273,7, FALSE),VLOOKUP(E2056,Store_SRP!B2:H110,7, FALSE)), VLOOKUP(E2056,Store_Showcase!B2:H144,7, FALSE))</f>
      </c>
      <c r="S2056">
        <f>IF(IFERROR(VLOOKUP(E2056,Store_Showcase!B2:I144,8, FALSE), TRUE)=TRUE, IF(IFERROR(VLOOKUP(E2056,Store_SRP!B2:I110,8, FALSE), TRUE)=TRUE,VLOOKUP(E2056,Store_VAM!B2:I273,8, FALSE),VLOOKUP(E2056,Store_SRP!B2:I110,8, FALSE)), VLOOKUP(E2056,Store_Showcase!B2:I144,8, FALSE))</f>
      </c>
      <c r="T2056">
        <f>VLOOKUP(G2056,Sku_Consolidated!A2:R957,18,FALSE)</f>
      </c>
      <c r="U2056">
        <v>4806532531663</v>
      </c>
      <c r="V2056">
        <f>IF(VLOOKUP(G2056,Sku_Consolidated!A2:S957,19,FALSE)="SHOWCASE", VLOOKUP(E2056,Store_Showcase!B2:L144,11, FALSE), IF(VLOOKUP(G2056,Sku_Consolidated!A2:S957,19,FALSE)="VAM",VLOOKUP(E2056,Store_VAM!B2:L273,11, FALSE),VLOOKUP(E2056,Store_SRP!B2:L110,11, FALSE)))</f>
      </c>
      <c r="W2056">
        <f>VLOOKUP(G2056,Sku_Consolidated!A2:W957,11,FALSE)</f>
      </c>
      <c r="X2056">
        <f>VLOOKUP(G2056,Sku_Consolidated!A2:H957,8,FALSE)</f>
      </c>
      <c r="Y2056">
        <f>VLOOKUP(G2056,Sku_Consolidated!A2:I957,9,FALSE)</f>
      </c>
      <c r="Z2056" t="s">
        <v>38</v>
      </c>
      <c r="AA2056">
        <f>VLOOKUP(G2056,Sku_Consolidated!A2:E957,5,FALSE)</f>
      </c>
      <c r="AB2056">
        <f>IF(VLOOKUP(G2056,Sku_Consolidated!A2:S957,19,FALSE)="SHOWCASE", VLOOKUP(E2056,Store_Showcase!B2:N144,13, FALSE), IF(VLOOKUP(G2056,Sku_Consolidated!A2:S957,19,FALSE)="VAM",VLOOKUP(E2056,Store_VAM!B2:N273,13, FALSE),VLOOKUP(E2056,Store_SRP!B2:N110,13, FALSE)))</f>
      </c>
      <c r="AC2056">
        <f>IF(IFERROR(AB2056,TRUE)=TRUE, "-","OK")</f>
      </c>
      <c r="AD2056" s="8" t="s">
        <v>39</v>
      </c>
      <c r="AE2056" s="8" t="s">
        <v>39</v>
      </c>
      <c r="AF2056">
        <f>IF(IFERROR(VLOOKUP(E2056,Store_Showcase!B2:H144,{5}, FALSE), TRUE)=TRUE, IF(IFERROR(VLOOKUP(E2056,Store_SRP!B2:H110,{5}, FALSE), TRUE)=TRUE,VLOOKUP(E2056,Store_VAM!B2:H273,{5}, FALSE),VLOOKUP(E2056,Store_SRP!B2:H110,{5}, FALSE)), VLOOKUP(E2056,Store_Showcase!B2:H144,{5}, FALSE))</f>
      </c>
      <c r="AG2056">
        <f>IF(IFERROR(VLOOKUP(E2056,Store_Showcase!B2:H144,{6}, FALSE), TRUE)=TRUE, IF(IFERROR(VLOOKUP(E2056,Store_SRP!B2:H110,{6}, FALSE), TRUE)=TRUE,VLOOKUP(E2056,Store_VAM!B2:H273,{6}, FALSE),VLOOKUP(E2056,Store_SRP!B2:H110,{6}, FALSE)), VLOOKUP(E2056,Store_Showcase!B2:H144,{6}, FALSE))</f>
      </c>
      <c r="AH2056">
        <f>VLOOKUP(G2056,Sku_Consolidated!A2:R957,18,FALSE)</f>
      </c>
      <c r="AI2056">
        <f>VLOOKUP(G2056,Sku_Consolidated!A2:S957,19,FALSE)</f>
      </c>
      <c r="AJ2056">
        <f>VLOOKUP(G2056,Sku_Consolidated!A2:T957,20,FALSE)</f>
      </c>
    </row>
    <row r="2057" spans="1:36" x14ac:dyDescent="0.25">
      <c r="A2057">
        <v>2024</v>
      </c>
      <c r="B2057" t="s">
        <v>31</v>
      </c>
      <c r="C2057" t="s">
        <v>32</v>
      </c>
      <c r="D2057" t="s">
        <v>33</v>
      </c>
      <c r="E2057">
        <v>727</v>
      </c>
      <c r="F2057">
        <f>IF(IFERROR(VLOOKUP(E2057,Store_Showcase!B2:H144,{2}, FALSE), TRUE)=TRUE, IF(IFERROR(VLOOKUP(E2057,Store_SRP!B2:H110,{2}, FALSE), TRUE)=TRUE,VLOOKUP(E2057,Store_VAM!B2:H273,{2}, FALSE),VLOOKUP(E2057,Store_SRP!B2:H110,{2}, FALSE)), VLOOKUP(E2057,Store_Showcase!B2:H144,{2}, FALSE))</f>
      </c>
      <c r="G2057">
        <v>683777</v>
      </c>
      <c r="H2057" t="s">
        <v>2635</v>
      </c>
      <c r="I2057" s="8" t="s">
        <v>39</v>
      </c>
      <c r="J2057" t="s">
        <v>493</v>
      </c>
      <c r="K2057" s="8">
        <f>IF(J2057="PCK", I2057, 0)</f>
      </c>
      <c r="L2057" s="8">
        <f>IF(J2057="KLS", I2057, IF(J2057="PCK", I2057*VLOOKUP(G2057,Sku_Consolidated!A2:U957,21, FALSE),I2057*VLOOKUP(G2057,Sku_Consolidated!A2:U957,21, FALSE)))</f>
      </c>
      <c r="M2057" s="8">
        <f>IF(J2057="PCS", I2057, 0)</f>
      </c>
      <c r="N2057" s="8" t="s">
        <v>39</v>
      </c>
      <c r="O2057" s="8">
        <f>N2057 * VLOOKUP(E2057&amp;VLOOKUP(G2057,Sku_Consolidated!A2:Q957,17,FALSE),Sku_CommRate!A2:E1002, 5, FALSE)</f>
      </c>
      <c r="P2057" s="8">
        <f>N2057 - O2057</f>
      </c>
      <c r="Q2057">
        <f>VLOOKUP(G2057,Sku_Consolidated!A2:G957,7, FALSE)</f>
      </c>
      <c r="R2057">
        <f>IF(IFERROR(VLOOKUP(E2057,Store_Showcase!B2:H144,7, FALSE), TRUE)=TRUE, IF(IFERROR(VLOOKUP(E2057,Store_SRP!B2:H110,7, FALSE), TRUE)=TRUE,VLOOKUP(E2057,Store_VAM!B2:H273,7, FALSE),VLOOKUP(E2057,Store_SRP!B2:H110,7, FALSE)), VLOOKUP(E2057,Store_Showcase!B2:H144,7, FALSE))</f>
      </c>
      <c r="S2057">
        <f>IF(IFERROR(VLOOKUP(E2057,Store_Showcase!B2:I144,8, FALSE), TRUE)=TRUE, IF(IFERROR(VLOOKUP(E2057,Store_SRP!B2:I110,8, FALSE), TRUE)=TRUE,VLOOKUP(E2057,Store_VAM!B2:I273,8, FALSE),VLOOKUP(E2057,Store_SRP!B2:I110,8, FALSE)), VLOOKUP(E2057,Store_Showcase!B2:I144,8, FALSE))</f>
      </c>
      <c r="T2057">
        <f>VLOOKUP(G2057,Sku_Consolidated!A2:R957,18,FALSE)</f>
      </c>
      <c r="U2057">
        <v>4806532531618</v>
      </c>
      <c r="V2057">
        <f>IF(VLOOKUP(G2057,Sku_Consolidated!A2:S957,19,FALSE)="SHOWCASE", VLOOKUP(E2057,Store_Showcase!B2:L144,11, FALSE), IF(VLOOKUP(G2057,Sku_Consolidated!A2:S957,19,FALSE)="VAM",VLOOKUP(E2057,Store_VAM!B2:L273,11, FALSE),VLOOKUP(E2057,Store_SRP!B2:L110,11, FALSE)))</f>
      </c>
      <c r="W2057">
        <f>VLOOKUP(G2057,Sku_Consolidated!A2:W957,11,FALSE)</f>
      </c>
      <c r="X2057">
        <f>VLOOKUP(G2057,Sku_Consolidated!A2:H957,8,FALSE)</f>
      </c>
      <c r="Y2057">
        <f>VLOOKUP(G2057,Sku_Consolidated!A2:I957,9,FALSE)</f>
      </c>
      <c r="Z2057" t="s">
        <v>38</v>
      </c>
      <c r="AA2057">
        <f>VLOOKUP(G2057,Sku_Consolidated!A2:E957,5,FALSE)</f>
      </c>
      <c r="AB2057">
        <f>IF(VLOOKUP(G2057,Sku_Consolidated!A2:S957,19,FALSE)="SHOWCASE", VLOOKUP(E2057,Store_Showcase!B2:N144,13, FALSE), IF(VLOOKUP(G2057,Sku_Consolidated!A2:S957,19,FALSE)="VAM",VLOOKUP(E2057,Store_VAM!B2:N273,13, FALSE),VLOOKUP(E2057,Store_SRP!B2:N110,13, FALSE)))</f>
      </c>
      <c r="AC2057">
        <f>IF(IFERROR(AB2057,TRUE)=TRUE, "-","OK")</f>
      </c>
      <c r="AD2057" s="8" t="s">
        <v>39</v>
      </c>
      <c r="AE2057" s="8" t="s">
        <v>39</v>
      </c>
      <c r="AF2057">
        <f>IF(IFERROR(VLOOKUP(E2057,Store_Showcase!B2:H144,{5}, FALSE), TRUE)=TRUE, IF(IFERROR(VLOOKUP(E2057,Store_SRP!B2:H110,{5}, FALSE), TRUE)=TRUE,VLOOKUP(E2057,Store_VAM!B2:H273,{5}, FALSE),VLOOKUP(E2057,Store_SRP!B2:H110,{5}, FALSE)), VLOOKUP(E2057,Store_Showcase!B2:H144,{5}, FALSE))</f>
      </c>
      <c r="AG2057">
        <f>IF(IFERROR(VLOOKUP(E2057,Store_Showcase!B2:H144,{6}, FALSE), TRUE)=TRUE, IF(IFERROR(VLOOKUP(E2057,Store_SRP!B2:H110,{6}, FALSE), TRUE)=TRUE,VLOOKUP(E2057,Store_VAM!B2:H273,{6}, FALSE),VLOOKUP(E2057,Store_SRP!B2:H110,{6}, FALSE)), VLOOKUP(E2057,Store_Showcase!B2:H144,{6}, FALSE))</f>
      </c>
      <c r="AH2057">
        <f>VLOOKUP(G2057,Sku_Consolidated!A2:R957,18,FALSE)</f>
      </c>
      <c r="AI2057">
        <f>VLOOKUP(G2057,Sku_Consolidated!A2:S957,19,FALSE)</f>
      </c>
      <c r="AJ2057">
        <f>VLOOKUP(G2057,Sku_Consolidated!A2:T957,20,FALSE)</f>
      </c>
    </row>
    <row r="2058" spans="1:36" x14ac:dyDescent="0.25">
      <c r="A2058">
        <v>2024</v>
      </c>
      <c r="B2058" t="s">
        <v>31</v>
      </c>
      <c r="C2058" t="s">
        <v>32</v>
      </c>
      <c r="D2058" t="s">
        <v>33</v>
      </c>
      <c r="E2058">
        <v>248</v>
      </c>
      <c r="F2058">
        <f>IF(IFERROR(VLOOKUP(E2058,Store_Showcase!B2:H144,{2}, FALSE), TRUE)=TRUE, IF(IFERROR(VLOOKUP(E2058,Store_SRP!B2:H110,{2}, FALSE), TRUE)=TRUE,VLOOKUP(E2058,Store_VAM!B2:H273,{2}, FALSE),VLOOKUP(E2058,Store_SRP!B2:H110,{2}, FALSE)), VLOOKUP(E2058,Store_Showcase!B2:H144,{2}, FALSE))</f>
      </c>
      <c r="G2058">
        <v>655517</v>
      </c>
      <c r="H2058" t="s">
        <v>152</v>
      </c>
      <c r="I2058" s="8" t="s">
        <v>39</v>
      </c>
      <c r="J2058" t="s">
        <v>36</v>
      </c>
      <c r="K2058" s="8">
        <f>IF(J2058="PCK", I2058, 0)</f>
      </c>
      <c r="L2058" s="8">
        <f>IF(J2058="KLS", I2058, IF(J2058="PCK", I2058*VLOOKUP(G2058,Sku_Consolidated!A2:U957,21, FALSE),I2058*VLOOKUP(G2058,Sku_Consolidated!A2:U957,21, FALSE)))</f>
      </c>
      <c r="M2058" s="8">
        <f>IF(J2058="PCS", I2058, 0)</f>
      </c>
      <c r="N2058" s="8" t="s">
        <v>39</v>
      </c>
      <c r="O2058" s="8">
        <f>N2058 * VLOOKUP(E2058&amp;VLOOKUP(G2058,Sku_Consolidated!A2:Q957,17,FALSE),Sku_CommRate!A2:E1002, 5, FALSE)</f>
      </c>
      <c r="P2058" s="8">
        <f>N2058 - O2058</f>
      </c>
      <c r="Q2058">
        <f>VLOOKUP(G2058,Sku_Consolidated!A2:G957,7, FALSE)</f>
      </c>
      <c r="R2058">
        <f>IF(IFERROR(VLOOKUP(E2058,Store_Showcase!B2:H144,7, FALSE), TRUE)=TRUE, IF(IFERROR(VLOOKUP(E2058,Store_SRP!B2:H110,7, FALSE), TRUE)=TRUE,VLOOKUP(E2058,Store_VAM!B2:H273,7, FALSE),VLOOKUP(E2058,Store_SRP!B2:H110,7, FALSE)), VLOOKUP(E2058,Store_Showcase!B2:H144,7, FALSE))</f>
      </c>
      <c r="S2058">
        <f>IF(IFERROR(VLOOKUP(E2058,Store_Showcase!B2:I144,8, FALSE), TRUE)=TRUE, IF(IFERROR(VLOOKUP(E2058,Store_SRP!B2:I110,8, FALSE), TRUE)=TRUE,VLOOKUP(E2058,Store_VAM!B2:I273,8, FALSE),VLOOKUP(E2058,Store_SRP!B2:I110,8, FALSE)), VLOOKUP(E2058,Store_Showcase!B2:I144,8, FALSE))</f>
      </c>
      <c r="T2058">
        <f>VLOOKUP(G2058,Sku_Consolidated!A2:R957,18,FALSE)</f>
      </c>
      <c r="U2058">
        <v>6339</v>
      </c>
      <c r="V2058">
        <f>IF(VLOOKUP(G2058,Sku_Consolidated!A2:S957,19,FALSE)="SHOWCASE", VLOOKUP(E2058,Store_Showcase!B2:L144,11, FALSE), IF(VLOOKUP(G2058,Sku_Consolidated!A2:S957,19,FALSE)="VAM",VLOOKUP(E2058,Store_VAM!B2:L273,11, FALSE),VLOOKUP(E2058,Store_SRP!B2:L110,11, FALSE)))</f>
      </c>
      <c r="W2058">
        <f>VLOOKUP(G2058,Sku_Consolidated!A2:W957,11,FALSE)</f>
      </c>
      <c r="X2058">
        <f>VLOOKUP(G2058,Sku_Consolidated!A2:H957,8,FALSE)</f>
      </c>
      <c r="Y2058">
        <f>VLOOKUP(G2058,Sku_Consolidated!A2:I957,9,FALSE)</f>
      </c>
      <c r="Z2058" t="s">
        <v>38</v>
      </c>
      <c r="AA2058">
        <f>VLOOKUP(G2058,Sku_Consolidated!A2:E957,5,FALSE)</f>
      </c>
      <c r="AB2058">
        <f>IF(VLOOKUP(G2058,Sku_Consolidated!A2:S957,19,FALSE)="SHOWCASE", VLOOKUP(E2058,Store_Showcase!B2:N144,13, FALSE), IF(VLOOKUP(G2058,Sku_Consolidated!A2:S957,19,FALSE)="VAM",VLOOKUP(E2058,Store_VAM!B2:N273,13, FALSE),VLOOKUP(E2058,Store_SRP!B2:N110,13, FALSE)))</f>
      </c>
      <c r="AC2058">
        <f>IF(IFERROR(AB2058,TRUE)=TRUE, "-","OK")</f>
      </c>
      <c r="AD2058" s="8" t="s">
        <v>39</v>
      </c>
      <c r="AE2058" s="8" t="s">
        <v>39</v>
      </c>
      <c r="AF2058">
        <f>IF(IFERROR(VLOOKUP(E2058,Store_Showcase!B2:H144,{5}, FALSE), TRUE)=TRUE, IF(IFERROR(VLOOKUP(E2058,Store_SRP!B2:H110,{5}, FALSE), TRUE)=TRUE,VLOOKUP(E2058,Store_VAM!B2:H273,{5}, FALSE),VLOOKUP(E2058,Store_SRP!B2:H110,{5}, FALSE)), VLOOKUP(E2058,Store_Showcase!B2:H144,{5}, FALSE))</f>
      </c>
      <c r="AG2058">
        <f>IF(IFERROR(VLOOKUP(E2058,Store_Showcase!B2:H144,{6}, FALSE), TRUE)=TRUE, IF(IFERROR(VLOOKUP(E2058,Store_SRP!B2:H110,{6}, FALSE), TRUE)=TRUE,VLOOKUP(E2058,Store_VAM!B2:H273,{6}, FALSE),VLOOKUP(E2058,Store_SRP!B2:H110,{6}, FALSE)), VLOOKUP(E2058,Store_Showcase!B2:H144,{6}, FALSE))</f>
      </c>
      <c r="AH2058">
        <f>VLOOKUP(G2058,Sku_Consolidated!A2:R957,18,FALSE)</f>
      </c>
      <c r="AI2058">
        <f>VLOOKUP(G2058,Sku_Consolidated!A2:S957,19,FALSE)</f>
      </c>
      <c r="AJ2058">
        <f>VLOOKUP(G2058,Sku_Consolidated!A2:T957,20,FALSE)</f>
      </c>
    </row>
    <row r="2059" spans="1:36" x14ac:dyDescent="0.25">
      <c r="A2059">
        <v>2024</v>
      </c>
      <c r="B2059" t="s">
        <v>31</v>
      </c>
      <c r="C2059" t="s">
        <v>32</v>
      </c>
      <c r="D2059" t="s">
        <v>33</v>
      </c>
      <c r="E2059">
        <v>810</v>
      </c>
      <c r="F2059">
        <f>IF(IFERROR(VLOOKUP(E2059,Store_Showcase!B2:H144,{2}, FALSE), TRUE)=TRUE, IF(IFERROR(VLOOKUP(E2059,Store_SRP!B2:H110,{2}, FALSE), TRUE)=TRUE,VLOOKUP(E2059,Store_VAM!B2:H273,{2}, FALSE),VLOOKUP(E2059,Store_SRP!B2:H110,{2}, FALSE)), VLOOKUP(E2059,Store_Showcase!B2:H144,{2}, FALSE))</f>
      </c>
      <c r="G2059">
        <v>687763</v>
      </c>
      <c r="H2059" t="s">
        <v>1298</v>
      </c>
      <c r="I2059" s="8" t="s">
        <v>39</v>
      </c>
      <c r="J2059" t="s">
        <v>493</v>
      </c>
      <c r="K2059" s="8">
        <f>IF(J2059="PCK", I2059, 0)</f>
      </c>
      <c r="L2059" s="8">
        <f>IF(J2059="KLS", I2059, IF(J2059="PCK", I2059*VLOOKUP(G2059,Sku_Consolidated!A2:U957,21, FALSE),I2059*VLOOKUP(G2059,Sku_Consolidated!A2:U957,21, FALSE)))</f>
      </c>
      <c r="M2059" s="8">
        <f>IF(J2059="PCS", I2059, 0)</f>
      </c>
      <c r="N2059" s="8" t="s">
        <v>39</v>
      </c>
      <c r="O2059" s="8">
        <f>N2059 * VLOOKUP(E2059&amp;VLOOKUP(G2059,Sku_Consolidated!A2:Q957,17,FALSE),Sku_CommRate!A2:E1002, 5, FALSE)</f>
      </c>
      <c r="P2059" s="8">
        <f>N2059 - O2059</f>
      </c>
      <c r="Q2059">
        <f>VLOOKUP(G2059,Sku_Consolidated!A2:G957,7, FALSE)</f>
      </c>
      <c r="R2059">
        <f>IF(IFERROR(VLOOKUP(E2059,Store_Showcase!B2:H144,7, FALSE), TRUE)=TRUE, IF(IFERROR(VLOOKUP(E2059,Store_SRP!B2:H110,7, FALSE), TRUE)=TRUE,VLOOKUP(E2059,Store_VAM!B2:H273,7, FALSE),VLOOKUP(E2059,Store_SRP!B2:H110,7, FALSE)), VLOOKUP(E2059,Store_Showcase!B2:H144,7, FALSE))</f>
      </c>
      <c r="S2059">
        <f>IF(IFERROR(VLOOKUP(E2059,Store_Showcase!B2:I144,8, FALSE), TRUE)=TRUE, IF(IFERROR(VLOOKUP(E2059,Store_SRP!B2:I110,8, FALSE), TRUE)=TRUE,VLOOKUP(E2059,Store_VAM!B2:I273,8, FALSE),VLOOKUP(E2059,Store_SRP!B2:I110,8, FALSE)), VLOOKUP(E2059,Store_Showcase!B2:I144,8, FALSE))</f>
      </c>
      <c r="T2059">
        <f>VLOOKUP(G2059,Sku_Consolidated!A2:R957,18,FALSE)</f>
      </c>
      <c r="U2059">
        <v>4806532531540</v>
      </c>
      <c r="V2059">
        <f>IF(VLOOKUP(G2059,Sku_Consolidated!A2:S957,19,FALSE)="SHOWCASE", VLOOKUP(E2059,Store_Showcase!B2:L144,11, FALSE), IF(VLOOKUP(G2059,Sku_Consolidated!A2:S957,19,FALSE)="VAM",VLOOKUP(E2059,Store_VAM!B2:L273,11, FALSE),VLOOKUP(E2059,Store_SRP!B2:L110,11, FALSE)))</f>
      </c>
      <c r="W2059">
        <f>VLOOKUP(G2059,Sku_Consolidated!A2:W957,11,FALSE)</f>
      </c>
      <c r="X2059">
        <f>VLOOKUP(G2059,Sku_Consolidated!A2:H957,8,FALSE)</f>
      </c>
      <c r="Y2059">
        <f>VLOOKUP(G2059,Sku_Consolidated!A2:I957,9,FALSE)</f>
      </c>
      <c r="Z2059" t="s">
        <v>38</v>
      </c>
      <c r="AA2059">
        <f>VLOOKUP(G2059,Sku_Consolidated!A2:E957,5,FALSE)</f>
      </c>
      <c r="AB2059">
        <f>IF(VLOOKUP(G2059,Sku_Consolidated!A2:S957,19,FALSE)="SHOWCASE", VLOOKUP(E2059,Store_Showcase!B2:N144,13, FALSE), IF(VLOOKUP(G2059,Sku_Consolidated!A2:S957,19,FALSE)="VAM",VLOOKUP(E2059,Store_VAM!B2:N273,13, FALSE),VLOOKUP(E2059,Store_SRP!B2:N110,13, FALSE)))</f>
      </c>
      <c r="AC2059">
        <f>IF(IFERROR(AB2059,TRUE)=TRUE, "-","OK")</f>
      </c>
      <c r="AD2059" s="8" t="s">
        <v>39</v>
      </c>
      <c r="AE2059" s="8" t="s">
        <v>39</v>
      </c>
      <c r="AF2059">
        <f>IF(IFERROR(VLOOKUP(E2059,Store_Showcase!B2:H144,{5}, FALSE), TRUE)=TRUE, IF(IFERROR(VLOOKUP(E2059,Store_SRP!B2:H110,{5}, FALSE), TRUE)=TRUE,VLOOKUP(E2059,Store_VAM!B2:H273,{5}, FALSE),VLOOKUP(E2059,Store_SRP!B2:H110,{5}, FALSE)), VLOOKUP(E2059,Store_Showcase!B2:H144,{5}, FALSE))</f>
      </c>
      <c r="AG2059">
        <f>IF(IFERROR(VLOOKUP(E2059,Store_Showcase!B2:H144,{6}, FALSE), TRUE)=TRUE, IF(IFERROR(VLOOKUP(E2059,Store_SRP!B2:H110,{6}, FALSE), TRUE)=TRUE,VLOOKUP(E2059,Store_VAM!B2:H273,{6}, FALSE),VLOOKUP(E2059,Store_SRP!B2:H110,{6}, FALSE)), VLOOKUP(E2059,Store_Showcase!B2:H144,{6}, FALSE))</f>
      </c>
      <c r="AH2059">
        <f>VLOOKUP(G2059,Sku_Consolidated!A2:R957,18,FALSE)</f>
      </c>
      <c r="AI2059">
        <f>VLOOKUP(G2059,Sku_Consolidated!A2:S957,19,FALSE)</f>
      </c>
      <c r="AJ2059">
        <f>VLOOKUP(G2059,Sku_Consolidated!A2:T957,20,FALSE)</f>
      </c>
    </row>
    <row r="2060" spans="1:36" x14ac:dyDescent="0.25">
      <c r="A2060">
        <v>2024</v>
      </c>
      <c r="B2060" t="s">
        <v>31</v>
      </c>
      <c r="C2060" t="s">
        <v>32</v>
      </c>
      <c r="D2060" t="s">
        <v>33</v>
      </c>
      <c r="E2060">
        <v>262</v>
      </c>
      <c r="F2060">
        <f>IF(IFERROR(VLOOKUP(E2060,Store_Showcase!B2:H144,{2}, FALSE), TRUE)=TRUE, IF(IFERROR(VLOOKUP(E2060,Store_SRP!B2:H110,{2}, FALSE), TRUE)=TRUE,VLOOKUP(E2060,Store_VAM!B2:H273,{2}, FALSE),VLOOKUP(E2060,Store_SRP!B2:H110,{2}, FALSE)), VLOOKUP(E2060,Store_Showcase!B2:H144,{2}, FALSE))</f>
      </c>
      <c r="G2060">
        <v>655308</v>
      </c>
      <c r="H2060" t="s">
        <v>287</v>
      </c>
      <c r="I2060" s="8" t="s">
        <v>39</v>
      </c>
      <c r="J2060" t="s">
        <v>36</v>
      </c>
      <c r="K2060" s="8">
        <f>IF(J2060="PCK", I2060, 0)</f>
      </c>
      <c r="L2060" s="8">
        <f>IF(J2060="KLS", I2060, IF(J2060="PCK", I2060*VLOOKUP(G2060,Sku_Consolidated!A2:U957,21, FALSE),I2060*VLOOKUP(G2060,Sku_Consolidated!A2:U957,21, FALSE)))</f>
      </c>
      <c r="M2060" s="8">
        <f>IF(J2060="PCS", I2060, 0)</f>
      </c>
      <c r="N2060" s="8" t="s">
        <v>39</v>
      </c>
      <c r="O2060" s="8">
        <f>N2060 * VLOOKUP(E2060&amp;VLOOKUP(G2060,Sku_Consolidated!A2:Q957,17,FALSE),Sku_CommRate!A2:E1002, 5, FALSE)</f>
      </c>
      <c r="P2060" s="8">
        <f>N2060 - O2060</f>
      </c>
      <c r="Q2060">
        <f>VLOOKUP(G2060,Sku_Consolidated!A2:G957,7, FALSE)</f>
      </c>
      <c r="R2060">
        <f>IF(IFERROR(VLOOKUP(E2060,Store_Showcase!B2:H144,7, FALSE), TRUE)=TRUE, IF(IFERROR(VLOOKUP(E2060,Store_SRP!B2:H110,7, FALSE), TRUE)=TRUE,VLOOKUP(E2060,Store_VAM!B2:H273,7, FALSE),VLOOKUP(E2060,Store_SRP!B2:H110,7, FALSE)), VLOOKUP(E2060,Store_Showcase!B2:H144,7, FALSE))</f>
      </c>
      <c r="S2060">
        <f>IF(IFERROR(VLOOKUP(E2060,Store_Showcase!B2:I144,8, FALSE), TRUE)=TRUE, IF(IFERROR(VLOOKUP(E2060,Store_SRP!B2:I110,8, FALSE), TRUE)=TRUE,VLOOKUP(E2060,Store_VAM!B2:I273,8, FALSE),VLOOKUP(E2060,Store_SRP!B2:I110,8, FALSE)), VLOOKUP(E2060,Store_Showcase!B2:I144,8, FALSE))</f>
      </c>
      <c r="T2060">
        <f>VLOOKUP(G2060,Sku_Consolidated!A2:R957,18,FALSE)</f>
      </c>
      <c r="U2060">
        <v>6235</v>
      </c>
      <c r="V2060">
        <f>IF(VLOOKUP(G2060,Sku_Consolidated!A2:S957,19,FALSE)="SHOWCASE", VLOOKUP(E2060,Store_Showcase!B2:L144,11, FALSE), IF(VLOOKUP(G2060,Sku_Consolidated!A2:S957,19,FALSE)="VAM",VLOOKUP(E2060,Store_VAM!B2:L273,11, FALSE),VLOOKUP(E2060,Store_SRP!B2:L110,11, FALSE)))</f>
      </c>
      <c r="W2060">
        <f>VLOOKUP(G2060,Sku_Consolidated!A2:W957,11,FALSE)</f>
      </c>
      <c r="X2060">
        <f>VLOOKUP(G2060,Sku_Consolidated!A2:H957,8,FALSE)</f>
      </c>
      <c r="Y2060">
        <f>VLOOKUP(G2060,Sku_Consolidated!A2:I957,9,FALSE)</f>
      </c>
      <c r="Z2060" t="s">
        <v>38</v>
      </c>
      <c r="AA2060">
        <f>VLOOKUP(G2060,Sku_Consolidated!A2:E957,5,FALSE)</f>
      </c>
      <c r="AB2060">
        <f>IF(VLOOKUP(G2060,Sku_Consolidated!A2:S957,19,FALSE)="SHOWCASE", VLOOKUP(E2060,Store_Showcase!B2:N144,13, FALSE), IF(VLOOKUP(G2060,Sku_Consolidated!A2:S957,19,FALSE)="VAM",VLOOKUP(E2060,Store_VAM!B2:N273,13, FALSE),VLOOKUP(E2060,Store_SRP!B2:N110,13, FALSE)))</f>
      </c>
      <c r="AC2060">
        <f>IF(IFERROR(AB2060,TRUE)=TRUE, "-","OK")</f>
      </c>
      <c r="AD2060" s="8" t="s">
        <v>39</v>
      </c>
      <c r="AE2060" s="8" t="s">
        <v>39</v>
      </c>
      <c r="AF2060">
        <f>IF(IFERROR(VLOOKUP(E2060,Store_Showcase!B2:H144,{5}, FALSE), TRUE)=TRUE, IF(IFERROR(VLOOKUP(E2060,Store_SRP!B2:H110,{5}, FALSE), TRUE)=TRUE,VLOOKUP(E2060,Store_VAM!B2:H273,{5}, FALSE),VLOOKUP(E2060,Store_SRP!B2:H110,{5}, FALSE)), VLOOKUP(E2060,Store_Showcase!B2:H144,{5}, FALSE))</f>
      </c>
      <c r="AG2060">
        <f>IF(IFERROR(VLOOKUP(E2060,Store_Showcase!B2:H144,{6}, FALSE), TRUE)=TRUE, IF(IFERROR(VLOOKUP(E2060,Store_SRP!B2:H110,{6}, FALSE), TRUE)=TRUE,VLOOKUP(E2060,Store_VAM!B2:H273,{6}, FALSE),VLOOKUP(E2060,Store_SRP!B2:H110,{6}, FALSE)), VLOOKUP(E2060,Store_Showcase!B2:H144,{6}, FALSE))</f>
      </c>
      <c r="AH2060">
        <f>VLOOKUP(G2060,Sku_Consolidated!A2:R957,18,FALSE)</f>
      </c>
      <c r="AI2060">
        <f>VLOOKUP(G2060,Sku_Consolidated!A2:S957,19,FALSE)</f>
      </c>
      <c r="AJ2060">
        <f>VLOOKUP(G2060,Sku_Consolidated!A2:T957,20,FALSE)</f>
      </c>
    </row>
    <row r="2061" spans="1:36" x14ac:dyDescent="0.25">
      <c r="A2061">
        <v>2024</v>
      </c>
      <c r="B2061" t="s">
        <v>31</v>
      </c>
      <c r="C2061" t="s">
        <v>32</v>
      </c>
      <c r="D2061" t="s">
        <v>33</v>
      </c>
      <c r="E2061">
        <v>481</v>
      </c>
      <c r="F2061">
        <f>IF(IFERROR(VLOOKUP(E2061,Store_Showcase!B2:H144,{2}, FALSE), TRUE)=TRUE, IF(IFERROR(VLOOKUP(E2061,Store_SRP!B2:H110,{2}, FALSE), TRUE)=TRUE,VLOOKUP(E2061,Store_VAM!B2:H273,{2}, FALSE),VLOOKUP(E2061,Store_SRP!B2:H110,{2}, FALSE)), VLOOKUP(E2061,Store_Showcase!B2:H144,{2}, FALSE))</f>
      </c>
      <c r="G2061">
        <v>655727</v>
      </c>
      <c r="H2061" t="s">
        <v>1396</v>
      </c>
      <c r="I2061" s="8" t="s">
        <v>39</v>
      </c>
      <c r="J2061" t="s">
        <v>36</v>
      </c>
      <c r="K2061" s="8">
        <f>IF(J2061="PCK", I2061, 0)</f>
      </c>
      <c r="L2061" s="8">
        <f>IF(J2061="KLS", I2061, IF(J2061="PCK", I2061*VLOOKUP(G2061,Sku_Consolidated!A2:U957,21, FALSE),I2061*VLOOKUP(G2061,Sku_Consolidated!A2:U957,21, FALSE)))</f>
      </c>
      <c r="M2061" s="8">
        <f>IF(J2061="PCS", I2061, 0)</f>
      </c>
      <c r="N2061" s="8" t="s">
        <v>39</v>
      </c>
      <c r="O2061" s="8">
        <f>N2061 * VLOOKUP(E2061&amp;VLOOKUP(G2061,Sku_Consolidated!A2:Q957,17,FALSE),Sku_CommRate!A2:E1002, 5, FALSE)</f>
      </c>
      <c r="P2061" s="8">
        <f>N2061 - O2061</f>
      </c>
      <c r="Q2061">
        <f>VLOOKUP(G2061,Sku_Consolidated!A2:G957,7, FALSE)</f>
      </c>
      <c r="R2061">
        <f>IF(IFERROR(VLOOKUP(E2061,Store_Showcase!B2:H144,7, FALSE), TRUE)=TRUE, IF(IFERROR(VLOOKUP(E2061,Store_SRP!B2:H110,7, FALSE), TRUE)=TRUE,VLOOKUP(E2061,Store_VAM!B2:H273,7, FALSE),VLOOKUP(E2061,Store_SRP!B2:H110,7, FALSE)), VLOOKUP(E2061,Store_Showcase!B2:H144,7, FALSE))</f>
      </c>
      <c r="S2061">
        <f>IF(IFERROR(VLOOKUP(E2061,Store_Showcase!B2:I144,8, FALSE), TRUE)=TRUE, IF(IFERROR(VLOOKUP(E2061,Store_SRP!B2:I110,8, FALSE), TRUE)=TRUE,VLOOKUP(E2061,Store_VAM!B2:I273,8, FALSE),VLOOKUP(E2061,Store_SRP!B2:I110,8, FALSE)), VLOOKUP(E2061,Store_Showcase!B2:I144,8, FALSE))</f>
      </c>
      <c r="T2061">
        <f>VLOOKUP(G2061,Sku_Consolidated!A2:R957,18,FALSE)</f>
      </c>
      <c r="U2061">
        <v>6450</v>
      </c>
      <c r="V2061">
        <f>IF(VLOOKUP(G2061,Sku_Consolidated!A2:S957,19,FALSE)="SHOWCASE", VLOOKUP(E2061,Store_Showcase!B2:L144,11, FALSE), IF(VLOOKUP(G2061,Sku_Consolidated!A2:S957,19,FALSE)="VAM",VLOOKUP(E2061,Store_VAM!B2:L273,11, FALSE),VLOOKUP(E2061,Store_SRP!B2:L110,11, FALSE)))</f>
      </c>
      <c r="W2061">
        <f>VLOOKUP(G2061,Sku_Consolidated!A2:W957,11,FALSE)</f>
      </c>
      <c r="X2061">
        <f>VLOOKUP(G2061,Sku_Consolidated!A2:H957,8,FALSE)</f>
      </c>
      <c r="Y2061">
        <f>VLOOKUP(G2061,Sku_Consolidated!A2:I957,9,FALSE)</f>
      </c>
      <c r="Z2061" t="s">
        <v>38</v>
      </c>
      <c r="AA2061">
        <f>VLOOKUP(G2061,Sku_Consolidated!A2:E957,5,FALSE)</f>
      </c>
      <c r="AB2061">
        <f>IF(VLOOKUP(G2061,Sku_Consolidated!A2:S957,19,FALSE)="SHOWCASE", VLOOKUP(E2061,Store_Showcase!B2:N144,13, FALSE), IF(VLOOKUP(G2061,Sku_Consolidated!A2:S957,19,FALSE)="VAM",VLOOKUP(E2061,Store_VAM!B2:N273,13, FALSE),VLOOKUP(E2061,Store_SRP!B2:N110,13, FALSE)))</f>
      </c>
      <c r="AC2061">
        <f>IF(IFERROR(AB2061,TRUE)=TRUE, "-","OK")</f>
      </c>
      <c r="AD2061" s="8" t="s">
        <v>39</v>
      </c>
      <c r="AE2061" s="8" t="s">
        <v>39</v>
      </c>
      <c r="AF2061">
        <f>IF(IFERROR(VLOOKUP(E2061,Store_Showcase!B2:H144,{5}, FALSE), TRUE)=TRUE, IF(IFERROR(VLOOKUP(E2061,Store_SRP!B2:H110,{5}, FALSE), TRUE)=TRUE,VLOOKUP(E2061,Store_VAM!B2:H273,{5}, FALSE),VLOOKUP(E2061,Store_SRP!B2:H110,{5}, FALSE)), VLOOKUP(E2061,Store_Showcase!B2:H144,{5}, FALSE))</f>
      </c>
      <c r="AG2061">
        <f>IF(IFERROR(VLOOKUP(E2061,Store_Showcase!B2:H144,{6}, FALSE), TRUE)=TRUE, IF(IFERROR(VLOOKUP(E2061,Store_SRP!B2:H110,{6}, FALSE), TRUE)=TRUE,VLOOKUP(E2061,Store_VAM!B2:H273,{6}, FALSE),VLOOKUP(E2061,Store_SRP!B2:H110,{6}, FALSE)), VLOOKUP(E2061,Store_Showcase!B2:H144,{6}, FALSE))</f>
      </c>
      <c r="AH2061">
        <f>VLOOKUP(G2061,Sku_Consolidated!A2:R957,18,FALSE)</f>
      </c>
      <c r="AI2061">
        <f>VLOOKUP(G2061,Sku_Consolidated!A2:S957,19,FALSE)</f>
      </c>
      <c r="AJ2061">
        <f>VLOOKUP(G2061,Sku_Consolidated!A2:T957,20,FALSE)</f>
      </c>
    </row>
    <row r="2062" spans="1:36" x14ac:dyDescent="0.25">
      <c r="A2062">
        <v>2024</v>
      </c>
      <c r="B2062" t="s">
        <v>31</v>
      </c>
      <c r="C2062" t="s">
        <v>32</v>
      </c>
      <c r="D2062" t="s">
        <v>33</v>
      </c>
      <c r="E2062">
        <v>205</v>
      </c>
      <c r="F2062">
        <f>IF(IFERROR(VLOOKUP(E2062,Store_Showcase!B2:H144,{2}, FALSE), TRUE)=TRUE, IF(IFERROR(VLOOKUP(E2062,Store_SRP!B2:H110,{2}, FALSE), TRUE)=TRUE,VLOOKUP(E2062,Store_VAM!B2:H273,{2}, FALSE),VLOOKUP(E2062,Store_SRP!B2:H110,{2}, FALSE)), VLOOKUP(E2062,Store_Showcase!B2:H144,{2}, FALSE))</f>
      </c>
      <c r="G2062">
        <v>671781</v>
      </c>
      <c r="H2062" t="s">
        <v>1676</v>
      </c>
      <c r="I2062" s="8" t="s">
        <v>39</v>
      </c>
      <c r="J2062" t="s">
        <v>493</v>
      </c>
      <c r="K2062" s="8">
        <f>IF(J2062="PCK", I2062, 0)</f>
      </c>
      <c r="L2062" s="8">
        <f>IF(J2062="KLS", I2062, IF(J2062="PCK", I2062*VLOOKUP(G2062,Sku_Consolidated!A2:U957,21, FALSE),I2062*VLOOKUP(G2062,Sku_Consolidated!A2:U957,21, FALSE)))</f>
      </c>
      <c r="M2062" s="8">
        <f>IF(J2062="PCS", I2062, 0)</f>
      </c>
      <c r="N2062" s="8" t="s">
        <v>39</v>
      </c>
      <c r="O2062" s="8">
        <f>N2062 * VLOOKUP(E2062&amp;VLOOKUP(G2062,Sku_Consolidated!A2:Q957,17,FALSE),Sku_CommRate!A2:E1002, 5, FALSE)</f>
      </c>
      <c r="P2062" s="8">
        <f>N2062 - O2062</f>
      </c>
      <c r="Q2062">
        <f>VLOOKUP(G2062,Sku_Consolidated!A2:G957,7, FALSE)</f>
      </c>
      <c r="R2062">
        <f>IF(IFERROR(VLOOKUP(E2062,Store_Showcase!B2:H144,7, FALSE), TRUE)=TRUE, IF(IFERROR(VLOOKUP(E2062,Store_SRP!B2:H110,7, FALSE), TRUE)=TRUE,VLOOKUP(E2062,Store_VAM!B2:H273,7, FALSE),VLOOKUP(E2062,Store_SRP!B2:H110,7, FALSE)), VLOOKUP(E2062,Store_Showcase!B2:H144,7, FALSE))</f>
      </c>
      <c r="S2062">
        <f>IF(IFERROR(VLOOKUP(E2062,Store_Showcase!B2:I144,8, FALSE), TRUE)=TRUE, IF(IFERROR(VLOOKUP(E2062,Store_SRP!B2:I110,8, FALSE), TRUE)=TRUE,VLOOKUP(E2062,Store_VAM!B2:I273,8, FALSE),VLOOKUP(E2062,Store_SRP!B2:I110,8, FALSE)), VLOOKUP(E2062,Store_Showcase!B2:I144,8, FALSE))</f>
      </c>
      <c r="T2062">
        <f>VLOOKUP(G2062,Sku_Consolidated!A2:R957,18,FALSE)</f>
      </c>
      <c r="U2062">
        <v>2100006717815</v>
      </c>
      <c r="V2062">
        <f>IF(VLOOKUP(G2062,Sku_Consolidated!A2:S957,19,FALSE)="SHOWCASE", VLOOKUP(E2062,Store_Showcase!B2:L144,11, FALSE), IF(VLOOKUP(G2062,Sku_Consolidated!A2:S957,19,FALSE)="VAM",VLOOKUP(E2062,Store_VAM!B2:L273,11, FALSE),VLOOKUP(E2062,Store_SRP!B2:L110,11, FALSE)))</f>
      </c>
      <c r="W2062">
        <f>VLOOKUP(G2062,Sku_Consolidated!A2:W957,11,FALSE)</f>
      </c>
      <c r="X2062">
        <f>VLOOKUP(G2062,Sku_Consolidated!A2:H957,8,FALSE)</f>
      </c>
      <c r="Y2062">
        <f>VLOOKUP(G2062,Sku_Consolidated!A2:I957,9,FALSE)</f>
      </c>
      <c r="Z2062" t="s">
        <v>38</v>
      </c>
      <c r="AA2062">
        <f>VLOOKUP(G2062,Sku_Consolidated!A2:E957,5,FALSE)</f>
      </c>
      <c r="AB2062">
        <f>IF(VLOOKUP(G2062,Sku_Consolidated!A2:S957,19,FALSE)="SHOWCASE", VLOOKUP(E2062,Store_Showcase!B2:N144,13, FALSE), IF(VLOOKUP(G2062,Sku_Consolidated!A2:S957,19,FALSE)="VAM",VLOOKUP(E2062,Store_VAM!B2:N273,13, FALSE),VLOOKUP(E2062,Store_SRP!B2:N110,13, FALSE)))</f>
      </c>
      <c r="AC2062">
        <f>IF(IFERROR(AB2062,TRUE)=TRUE, "-","OK")</f>
      </c>
      <c r="AD2062" s="8" t="s">
        <v>39</v>
      </c>
      <c r="AE2062" s="8" t="s">
        <v>39</v>
      </c>
      <c r="AF2062">
        <f>IF(IFERROR(VLOOKUP(E2062,Store_Showcase!B2:H144,{5}, FALSE), TRUE)=TRUE, IF(IFERROR(VLOOKUP(E2062,Store_SRP!B2:H110,{5}, FALSE), TRUE)=TRUE,VLOOKUP(E2062,Store_VAM!B2:H273,{5}, FALSE),VLOOKUP(E2062,Store_SRP!B2:H110,{5}, FALSE)), VLOOKUP(E2062,Store_Showcase!B2:H144,{5}, FALSE))</f>
      </c>
      <c r="AG2062">
        <f>IF(IFERROR(VLOOKUP(E2062,Store_Showcase!B2:H144,{6}, FALSE), TRUE)=TRUE, IF(IFERROR(VLOOKUP(E2062,Store_SRP!B2:H110,{6}, FALSE), TRUE)=TRUE,VLOOKUP(E2062,Store_VAM!B2:H273,{6}, FALSE),VLOOKUP(E2062,Store_SRP!B2:H110,{6}, FALSE)), VLOOKUP(E2062,Store_Showcase!B2:H144,{6}, FALSE))</f>
      </c>
      <c r="AH2062">
        <f>VLOOKUP(G2062,Sku_Consolidated!A2:R957,18,FALSE)</f>
      </c>
      <c r="AI2062">
        <f>VLOOKUP(G2062,Sku_Consolidated!A2:S957,19,FALSE)</f>
      </c>
      <c r="AJ2062">
        <f>VLOOKUP(G2062,Sku_Consolidated!A2:T957,20,FALSE)</f>
      </c>
    </row>
    <row r="2063" spans="1:36" x14ac:dyDescent="0.25">
      <c r="A2063">
        <v>2024</v>
      </c>
      <c r="B2063" t="s">
        <v>31</v>
      </c>
      <c r="C2063" t="s">
        <v>32</v>
      </c>
      <c r="D2063" t="s">
        <v>33</v>
      </c>
      <c r="E2063">
        <v>485</v>
      </c>
      <c r="F2063">
        <f>IF(IFERROR(VLOOKUP(E2063,Store_Showcase!B2:H144,{2}, FALSE), TRUE)=TRUE, IF(IFERROR(VLOOKUP(E2063,Store_SRP!B2:H110,{2}, FALSE), TRUE)=TRUE,VLOOKUP(E2063,Store_VAM!B2:H273,{2}, FALSE),VLOOKUP(E2063,Store_SRP!B2:H110,{2}, FALSE)), VLOOKUP(E2063,Store_Showcase!B2:H144,{2}, FALSE))</f>
      </c>
      <c r="G2063">
        <v>677207</v>
      </c>
      <c r="H2063" t="s">
        <v>2998</v>
      </c>
      <c r="I2063" s="8" t="s">
        <v>39</v>
      </c>
      <c r="J2063" t="s">
        <v>493</v>
      </c>
      <c r="K2063" s="8">
        <f>IF(J2063="PCK", I2063, 0)</f>
      </c>
      <c r="L2063" s="8">
        <f>IF(J2063="KLS", I2063, IF(J2063="PCK", I2063*VLOOKUP(G2063,Sku_Consolidated!A2:U957,21, FALSE),I2063*VLOOKUP(G2063,Sku_Consolidated!A2:U957,21, FALSE)))</f>
      </c>
      <c r="M2063" s="8">
        <f>IF(J2063="PCS", I2063, 0)</f>
      </c>
      <c r="N2063" s="8" t="s">
        <v>39</v>
      </c>
      <c r="O2063" s="8">
        <f>N2063 * VLOOKUP(E2063&amp;VLOOKUP(G2063,Sku_Consolidated!A2:Q957,17,FALSE),Sku_CommRate!A2:E1002, 5, FALSE)</f>
      </c>
      <c r="P2063" s="8">
        <f>N2063 - O2063</f>
      </c>
      <c r="Q2063">
        <f>VLOOKUP(G2063,Sku_Consolidated!A2:G957,7, FALSE)</f>
      </c>
      <c r="R2063">
        <f>IF(IFERROR(VLOOKUP(E2063,Store_Showcase!B2:H144,7, FALSE), TRUE)=TRUE, IF(IFERROR(VLOOKUP(E2063,Store_SRP!B2:H110,7, FALSE), TRUE)=TRUE,VLOOKUP(E2063,Store_VAM!B2:H273,7, FALSE),VLOOKUP(E2063,Store_SRP!B2:H110,7, FALSE)), VLOOKUP(E2063,Store_Showcase!B2:H144,7, FALSE))</f>
      </c>
      <c r="S2063">
        <f>IF(IFERROR(VLOOKUP(E2063,Store_Showcase!B2:I144,8, FALSE), TRUE)=TRUE, IF(IFERROR(VLOOKUP(E2063,Store_SRP!B2:I110,8, FALSE), TRUE)=TRUE,VLOOKUP(E2063,Store_VAM!B2:I273,8, FALSE),VLOOKUP(E2063,Store_SRP!B2:I110,8, FALSE)), VLOOKUP(E2063,Store_Showcase!B2:I144,8, FALSE))</f>
      </c>
      <c r="T2063">
        <f>VLOOKUP(G2063,Sku_Consolidated!A2:R957,18,FALSE)</f>
      </c>
      <c r="U2063">
        <v>9763</v>
      </c>
      <c r="V2063">
        <f>IF(VLOOKUP(G2063,Sku_Consolidated!A2:S957,19,FALSE)="SHOWCASE", VLOOKUP(E2063,Store_Showcase!B2:L144,11, FALSE), IF(VLOOKUP(G2063,Sku_Consolidated!A2:S957,19,FALSE)="VAM",VLOOKUP(E2063,Store_VAM!B2:L273,11, FALSE),VLOOKUP(E2063,Store_SRP!B2:L110,11, FALSE)))</f>
      </c>
      <c r="W2063">
        <f>VLOOKUP(G2063,Sku_Consolidated!A2:W957,11,FALSE)</f>
      </c>
      <c r="X2063">
        <f>VLOOKUP(G2063,Sku_Consolidated!A2:H957,8,FALSE)</f>
      </c>
      <c r="Y2063">
        <f>VLOOKUP(G2063,Sku_Consolidated!A2:I957,9,FALSE)</f>
      </c>
      <c r="Z2063" t="s">
        <v>38</v>
      </c>
      <c r="AA2063">
        <f>VLOOKUP(G2063,Sku_Consolidated!A2:E957,5,FALSE)</f>
      </c>
      <c r="AB2063">
        <f>IF(VLOOKUP(G2063,Sku_Consolidated!A2:S957,19,FALSE)="SHOWCASE", VLOOKUP(E2063,Store_Showcase!B2:N144,13, FALSE), IF(VLOOKUP(G2063,Sku_Consolidated!A2:S957,19,FALSE)="VAM",VLOOKUP(E2063,Store_VAM!B2:N273,13, FALSE),VLOOKUP(E2063,Store_SRP!B2:N110,13, FALSE)))</f>
      </c>
      <c r="AC2063">
        <f>IF(IFERROR(AB2063,TRUE)=TRUE, "-","OK")</f>
      </c>
      <c r="AD2063" s="8" t="s">
        <v>39</v>
      </c>
      <c r="AE2063" s="8" t="s">
        <v>39</v>
      </c>
      <c r="AF2063">
        <f>IF(IFERROR(VLOOKUP(E2063,Store_Showcase!B2:H144,{5}, FALSE), TRUE)=TRUE, IF(IFERROR(VLOOKUP(E2063,Store_SRP!B2:H110,{5}, FALSE), TRUE)=TRUE,VLOOKUP(E2063,Store_VAM!B2:H273,{5}, FALSE),VLOOKUP(E2063,Store_SRP!B2:H110,{5}, FALSE)), VLOOKUP(E2063,Store_Showcase!B2:H144,{5}, FALSE))</f>
      </c>
      <c r="AG2063">
        <f>IF(IFERROR(VLOOKUP(E2063,Store_Showcase!B2:H144,{6}, FALSE), TRUE)=TRUE, IF(IFERROR(VLOOKUP(E2063,Store_SRP!B2:H110,{6}, FALSE), TRUE)=TRUE,VLOOKUP(E2063,Store_VAM!B2:H273,{6}, FALSE),VLOOKUP(E2063,Store_SRP!B2:H110,{6}, FALSE)), VLOOKUP(E2063,Store_Showcase!B2:H144,{6}, FALSE))</f>
      </c>
      <c r="AH2063">
        <f>VLOOKUP(G2063,Sku_Consolidated!A2:R957,18,FALSE)</f>
      </c>
      <c r="AI2063">
        <f>VLOOKUP(G2063,Sku_Consolidated!A2:S957,19,FALSE)</f>
      </c>
      <c r="AJ2063">
        <f>VLOOKUP(G2063,Sku_Consolidated!A2:T957,20,FALSE)</f>
      </c>
    </row>
    <row r="2064" spans="1:36" x14ac:dyDescent="0.25">
      <c r="A2064">
        <v>2024</v>
      </c>
      <c r="B2064" t="s">
        <v>31</v>
      </c>
      <c r="C2064" t="s">
        <v>32</v>
      </c>
      <c r="D2064" t="s">
        <v>33</v>
      </c>
      <c r="E2064">
        <v>720</v>
      </c>
      <c r="F2064">
        <f>IF(IFERROR(VLOOKUP(E2064,Store_Showcase!B2:H144,{2}, FALSE), TRUE)=TRUE, IF(IFERROR(VLOOKUP(E2064,Store_SRP!B2:H110,{2}, FALSE), TRUE)=TRUE,VLOOKUP(E2064,Store_VAM!B2:H273,{2}, FALSE),VLOOKUP(E2064,Store_SRP!B2:H110,{2}, FALSE)), VLOOKUP(E2064,Store_Showcase!B2:H144,{2}, FALSE))</f>
      </c>
      <c r="G2064">
        <v>662375</v>
      </c>
      <c r="H2064" t="s">
        <v>1376</v>
      </c>
      <c r="I2064" s="8" t="s">
        <v>39</v>
      </c>
      <c r="J2064" t="s">
        <v>493</v>
      </c>
      <c r="K2064" s="8">
        <f>IF(J2064="PCK", I2064, 0)</f>
      </c>
      <c r="L2064" s="8">
        <f>IF(J2064="KLS", I2064, IF(J2064="PCK", I2064*VLOOKUP(G2064,Sku_Consolidated!A2:U957,21, FALSE),I2064*VLOOKUP(G2064,Sku_Consolidated!A2:U957,21, FALSE)))</f>
      </c>
      <c r="M2064" s="8">
        <f>IF(J2064="PCS", I2064, 0)</f>
      </c>
      <c r="N2064" s="8" t="s">
        <v>39</v>
      </c>
      <c r="O2064" s="8">
        <f>N2064 * VLOOKUP(E2064&amp;VLOOKUP(G2064,Sku_Consolidated!A2:Q957,17,FALSE),Sku_CommRate!A2:E1002, 5, FALSE)</f>
      </c>
      <c r="P2064" s="8">
        <f>N2064 - O2064</f>
      </c>
      <c r="Q2064">
        <f>VLOOKUP(G2064,Sku_Consolidated!A2:G957,7, FALSE)</f>
      </c>
      <c r="R2064">
        <f>IF(IFERROR(VLOOKUP(E2064,Store_Showcase!B2:H144,7, FALSE), TRUE)=TRUE, IF(IFERROR(VLOOKUP(E2064,Store_SRP!B2:H110,7, FALSE), TRUE)=TRUE,VLOOKUP(E2064,Store_VAM!B2:H273,7, FALSE),VLOOKUP(E2064,Store_SRP!B2:H110,7, FALSE)), VLOOKUP(E2064,Store_Showcase!B2:H144,7, FALSE))</f>
      </c>
      <c r="S2064">
        <f>IF(IFERROR(VLOOKUP(E2064,Store_Showcase!B2:I144,8, FALSE), TRUE)=TRUE, IF(IFERROR(VLOOKUP(E2064,Store_SRP!B2:I110,8, FALSE), TRUE)=TRUE,VLOOKUP(E2064,Store_VAM!B2:I273,8, FALSE),VLOOKUP(E2064,Store_SRP!B2:I110,8, FALSE)), VLOOKUP(E2064,Store_Showcase!B2:I144,8, FALSE))</f>
      </c>
      <c r="T2064">
        <f>VLOOKUP(G2064,Sku_Consolidated!A2:R957,18,FALSE)</f>
      </c>
      <c r="U2064">
        <v>4806532531601</v>
      </c>
      <c r="V2064">
        <f>IF(VLOOKUP(G2064,Sku_Consolidated!A2:S957,19,FALSE)="SHOWCASE", VLOOKUP(E2064,Store_Showcase!B2:L144,11, FALSE), IF(VLOOKUP(G2064,Sku_Consolidated!A2:S957,19,FALSE)="VAM",VLOOKUP(E2064,Store_VAM!B2:L273,11, FALSE),VLOOKUP(E2064,Store_SRP!B2:L110,11, FALSE)))</f>
      </c>
      <c r="W2064">
        <f>VLOOKUP(G2064,Sku_Consolidated!A2:W957,11,FALSE)</f>
      </c>
      <c r="X2064">
        <f>VLOOKUP(G2064,Sku_Consolidated!A2:H957,8,FALSE)</f>
      </c>
      <c r="Y2064">
        <f>VLOOKUP(G2064,Sku_Consolidated!A2:I957,9,FALSE)</f>
      </c>
      <c r="Z2064" t="s">
        <v>38</v>
      </c>
      <c r="AA2064">
        <f>VLOOKUP(G2064,Sku_Consolidated!A2:E957,5,FALSE)</f>
      </c>
      <c r="AB2064">
        <f>IF(VLOOKUP(G2064,Sku_Consolidated!A2:S957,19,FALSE)="SHOWCASE", VLOOKUP(E2064,Store_Showcase!B2:N144,13, FALSE), IF(VLOOKUP(G2064,Sku_Consolidated!A2:S957,19,FALSE)="VAM",VLOOKUP(E2064,Store_VAM!B2:N273,13, FALSE),VLOOKUP(E2064,Store_SRP!B2:N110,13, FALSE)))</f>
      </c>
      <c r="AC2064">
        <f>IF(IFERROR(AB2064,TRUE)=TRUE, "-","OK")</f>
      </c>
      <c r="AD2064" s="8" t="s">
        <v>39</v>
      </c>
      <c r="AE2064" s="8" t="s">
        <v>39</v>
      </c>
      <c r="AF2064">
        <f>IF(IFERROR(VLOOKUP(E2064,Store_Showcase!B2:H144,{5}, FALSE), TRUE)=TRUE, IF(IFERROR(VLOOKUP(E2064,Store_SRP!B2:H110,{5}, FALSE), TRUE)=TRUE,VLOOKUP(E2064,Store_VAM!B2:H273,{5}, FALSE),VLOOKUP(E2064,Store_SRP!B2:H110,{5}, FALSE)), VLOOKUP(E2064,Store_Showcase!B2:H144,{5}, FALSE))</f>
      </c>
      <c r="AG2064">
        <f>IF(IFERROR(VLOOKUP(E2064,Store_Showcase!B2:H144,{6}, FALSE), TRUE)=TRUE, IF(IFERROR(VLOOKUP(E2064,Store_SRP!B2:H110,{6}, FALSE), TRUE)=TRUE,VLOOKUP(E2064,Store_VAM!B2:H273,{6}, FALSE),VLOOKUP(E2064,Store_SRP!B2:H110,{6}, FALSE)), VLOOKUP(E2064,Store_Showcase!B2:H144,{6}, FALSE))</f>
      </c>
      <c r="AH2064">
        <f>VLOOKUP(G2064,Sku_Consolidated!A2:R957,18,FALSE)</f>
      </c>
      <c r="AI2064">
        <f>VLOOKUP(G2064,Sku_Consolidated!A2:S957,19,FALSE)</f>
      </c>
      <c r="AJ2064">
        <f>VLOOKUP(G2064,Sku_Consolidated!A2:T957,20,FALSE)</f>
      </c>
    </row>
    <row r="2065" spans="1:36" x14ac:dyDescent="0.25">
      <c r="A2065">
        <v>2024</v>
      </c>
      <c r="B2065" t="s">
        <v>31</v>
      </c>
      <c r="C2065" t="s">
        <v>32</v>
      </c>
      <c r="D2065" t="s">
        <v>33</v>
      </c>
      <c r="E2065">
        <v>732</v>
      </c>
      <c r="F2065">
        <f>IF(IFERROR(VLOOKUP(E2065,Store_Showcase!B2:H144,{2}, FALSE), TRUE)=TRUE, IF(IFERROR(VLOOKUP(E2065,Store_SRP!B2:H110,{2}, FALSE), TRUE)=TRUE,VLOOKUP(E2065,Store_VAM!B2:H273,{2}, FALSE),VLOOKUP(E2065,Store_SRP!B2:H110,{2}, FALSE)), VLOOKUP(E2065,Store_Showcase!B2:H144,{2}, FALSE))</f>
      </c>
      <c r="G2065">
        <v>662375</v>
      </c>
      <c r="H2065" t="s">
        <v>1376</v>
      </c>
      <c r="I2065" s="8" t="s">
        <v>39</v>
      </c>
      <c r="J2065" t="s">
        <v>493</v>
      </c>
      <c r="K2065" s="8">
        <f>IF(J2065="PCK", I2065, 0)</f>
      </c>
      <c r="L2065" s="8">
        <f>IF(J2065="KLS", I2065, IF(J2065="PCK", I2065*VLOOKUP(G2065,Sku_Consolidated!A2:U957,21, FALSE),I2065*VLOOKUP(G2065,Sku_Consolidated!A2:U957,21, FALSE)))</f>
      </c>
      <c r="M2065" s="8">
        <f>IF(J2065="PCS", I2065, 0)</f>
      </c>
      <c r="N2065" s="8" t="s">
        <v>39</v>
      </c>
      <c r="O2065" s="8">
        <f>N2065 * VLOOKUP(E2065&amp;VLOOKUP(G2065,Sku_Consolidated!A2:Q957,17,FALSE),Sku_CommRate!A2:E1002, 5, FALSE)</f>
      </c>
      <c r="P2065" s="8">
        <f>N2065 - O2065</f>
      </c>
      <c r="Q2065">
        <f>VLOOKUP(G2065,Sku_Consolidated!A2:G957,7, FALSE)</f>
      </c>
      <c r="R2065">
        <f>IF(IFERROR(VLOOKUP(E2065,Store_Showcase!B2:H144,7, FALSE), TRUE)=TRUE, IF(IFERROR(VLOOKUP(E2065,Store_SRP!B2:H110,7, FALSE), TRUE)=TRUE,VLOOKUP(E2065,Store_VAM!B2:H273,7, FALSE),VLOOKUP(E2065,Store_SRP!B2:H110,7, FALSE)), VLOOKUP(E2065,Store_Showcase!B2:H144,7, FALSE))</f>
      </c>
      <c r="S2065">
        <f>IF(IFERROR(VLOOKUP(E2065,Store_Showcase!B2:I144,8, FALSE), TRUE)=TRUE, IF(IFERROR(VLOOKUP(E2065,Store_SRP!B2:I110,8, FALSE), TRUE)=TRUE,VLOOKUP(E2065,Store_VAM!B2:I273,8, FALSE),VLOOKUP(E2065,Store_SRP!B2:I110,8, FALSE)), VLOOKUP(E2065,Store_Showcase!B2:I144,8, FALSE))</f>
      </c>
      <c r="T2065">
        <f>VLOOKUP(G2065,Sku_Consolidated!A2:R957,18,FALSE)</f>
      </c>
      <c r="U2065">
        <v>4806532531601</v>
      </c>
      <c r="V2065">
        <f>IF(VLOOKUP(G2065,Sku_Consolidated!A2:S957,19,FALSE)="SHOWCASE", VLOOKUP(E2065,Store_Showcase!B2:L144,11, FALSE), IF(VLOOKUP(G2065,Sku_Consolidated!A2:S957,19,FALSE)="VAM",VLOOKUP(E2065,Store_VAM!B2:L273,11, FALSE),VLOOKUP(E2065,Store_SRP!B2:L110,11, FALSE)))</f>
      </c>
      <c r="W2065">
        <f>VLOOKUP(G2065,Sku_Consolidated!A2:W957,11,FALSE)</f>
      </c>
      <c r="X2065">
        <f>VLOOKUP(G2065,Sku_Consolidated!A2:H957,8,FALSE)</f>
      </c>
      <c r="Y2065">
        <f>VLOOKUP(G2065,Sku_Consolidated!A2:I957,9,FALSE)</f>
      </c>
      <c r="Z2065" t="s">
        <v>38</v>
      </c>
      <c r="AA2065">
        <f>VLOOKUP(G2065,Sku_Consolidated!A2:E957,5,FALSE)</f>
      </c>
      <c r="AB2065">
        <f>IF(VLOOKUP(G2065,Sku_Consolidated!A2:S957,19,FALSE)="SHOWCASE", VLOOKUP(E2065,Store_Showcase!B2:N144,13, FALSE), IF(VLOOKUP(G2065,Sku_Consolidated!A2:S957,19,FALSE)="VAM",VLOOKUP(E2065,Store_VAM!B2:N273,13, FALSE),VLOOKUP(E2065,Store_SRP!B2:N110,13, FALSE)))</f>
      </c>
      <c r="AC2065">
        <f>IF(IFERROR(AB2065,TRUE)=TRUE, "-","OK")</f>
      </c>
      <c r="AD2065" s="8" t="s">
        <v>39</v>
      </c>
      <c r="AE2065" s="8" t="s">
        <v>39</v>
      </c>
      <c r="AF2065">
        <f>IF(IFERROR(VLOOKUP(E2065,Store_Showcase!B2:H144,{5}, FALSE), TRUE)=TRUE, IF(IFERROR(VLOOKUP(E2065,Store_SRP!B2:H110,{5}, FALSE), TRUE)=TRUE,VLOOKUP(E2065,Store_VAM!B2:H273,{5}, FALSE),VLOOKUP(E2065,Store_SRP!B2:H110,{5}, FALSE)), VLOOKUP(E2065,Store_Showcase!B2:H144,{5}, FALSE))</f>
      </c>
      <c r="AG2065">
        <f>IF(IFERROR(VLOOKUP(E2065,Store_Showcase!B2:H144,{6}, FALSE), TRUE)=TRUE, IF(IFERROR(VLOOKUP(E2065,Store_SRP!B2:H110,{6}, FALSE), TRUE)=TRUE,VLOOKUP(E2065,Store_VAM!B2:H273,{6}, FALSE),VLOOKUP(E2065,Store_SRP!B2:H110,{6}, FALSE)), VLOOKUP(E2065,Store_Showcase!B2:H144,{6}, FALSE))</f>
      </c>
      <c r="AH2065">
        <f>VLOOKUP(G2065,Sku_Consolidated!A2:R957,18,FALSE)</f>
      </c>
      <c r="AI2065">
        <f>VLOOKUP(G2065,Sku_Consolidated!A2:S957,19,FALSE)</f>
      </c>
      <c r="AJ2065">
        <f>VLOOKUP(G2065,Sku_Consolidated!A2:T957,20,FALSE)</f>
      </c>
    </row>
    <row r="2066" spans="1:36" x14ac:dyDescent="0.25">
      <c r="A2066">
        <v>2024</v>
      </c>
      <c r="B2066" t="s">
        <v>31</v>
      </c>
      <c r="C2066" t="s">
        <v>32</v>
      </c>
      <c r="D2066" t="s">
        <v>33</v>
      </c>
      <c r="E2066">
        <v>142</v>
      </c>
      <c r="F2066">
        <f>IF(IFERROR(VLOOKUP(E2066,Store_Showcase!B2:H144,{2}, FALSE), TRUE)=TRUE, IF(IFERROR(VLOOKUP(E2066,Store_SRP!B2:H110,{2}, FALSE), TRUE)=TRUE,VLOOKUP(E2066,Store_VAM!B2:H273,{2}, FALSE),VLOOKUP(E2066,Store_SRP!B2:H110,{2}, FALSE)), VLOOKUP(E2066,Store_Showcase!B2:H144,{2}, FALSE))</f>
      </c>
      <c r="G2066">
        <v>657358</v>
      </c>
      <c r="H2066" t="s">
        <v>3328</v>
      </c>
      <c r="I2066" s="8" t="s">
        <v>39</v>
      </c>
      <c r="J2066" t="s">
        <v>12</v>
      </c>
      <c r="K2066" s="8">
        <f>IF(J2066="PCK", I2066, 0)</f>
      </c>
      <c r="L2066" s="8">
        <f>IF(J2066="KLS", I2066, IF(J2066="PCK", I2066*VLOOKUP(G2066,Sku_Consolidated!A2:U957,21, FALSE),I2066*VLOOKUP(G2066,Sku_Consolidated!A2:U957,21, FALSE)))</f>
      </c>
      <c r="M2066" s="8">
        <f>IF(J2066="PCS", I2066, 0)</f>
      </c>
      <c r="N2066" s="8" t="s">
        <v>39</v>
      </c>
      <c r="O2066" s="8">
        <f>N2066 * VLOOKUP(E2066&amp;VLOOKUP(G2066,Sku_Consolidated!A2:Q957,17,FALSE),Sku_CommRate!A2:E1002, 5, FALSE)</f>
      </c>
      <c r="P2066" s="8">
        <f>N2066 - O2066</f>
      </c>
      <c r="Q2066">
        <f>VLOOKUP(G2066,Sku_Consolidated!A2:G957,7, FALSE)</f>
      </c>
      <c r="R2066">
        <f>IF(IFERROR(VLOOKUP(E2066,Store_Showcase!B2:H144,7, FALSE), TRUE)=TRUE, IF(IFERROR(VLOOKUP(E2066,Store_SRP!B2:H110,7, FALSE), TRUE)=TRUE,VLOOKUP(E2066,Store_VAM!B2:H273,7, FALSE),VLOOKUP(E2066,Store_SRP!B2:H110,7, FALSE)), VLOOKUP(E2066,Store_Showcase!B2:H144,7, FALSE))</f>
      </c>
      <c r="S2066">
        <f>IF(IFERROR(VLOOKUP(E2066,Store_Showcase!B2:I144,8, FALSE), TRUE)=TRUE, IF(IFERROR(VLOOKUP(E2066,Store_SRP!B2:I110,8, FALSE), TRUE)=TRUE,VLOOKUP(E2066,Store_VAM!B2:I273,8, FALSE),VLOOKUP(E2066,Store_SRP!B2:I110,8, FALSE)), VLOOKUP(E2066,Store_Showcase!B2:I144,8, FALSE))</f>
      </c>
      <c r="T2066">
        <f>VLOOKUP(G2066,Sku_Consolidated!A2:R957,18,FALSE)</f>
      </c>
      <c r="U2066">
        <v>4806532531595</v>
      </c>
      <c r="V2066">
        <f>IF(VLOOKUP(G2066,Sku_Consolidated!A2:S957,19,FALSE)="SHOWCASE", VLOOKUP(E2066,Store_Showcase!B2:L144,11, FALSE), IF(VLOOKUP(G2066,Sku_Consolidated!A2:S957,19,FALSE)="VAM",VLOOKUP(E2066,Store_VAM!B2:L273,11, FALSE),VLOOKUP(E2066,Store_SRP!B2:L110,11, FALSE)))</f>
      </c>
      <c r="W2066">
        <f>VLOOKUP(G2066,Sku_Consolidated!A2:W957,11,FALSE)</f>
      </c>
      <c r="X2066">
        <f>VLOOKUP(G2066,Sku_Consolidated!A2:H957,8,FALSE)</f>
      </c>
      <c r="Y2066">
        <f>VLOOKUP(G2066,Sku_Consolidated!A2:I957,9,FALSE)</f>
      </c>
      <c r="Z2066" t="s">
        <v>38</v>
      </c>
      <c r="AA2066">
        <f>VLOOKUP(G2066,Sku_Consolidated!A2:E957,5,FALSE)</f>
      </c>
      <c r="AB2066">
        <f>IF(VLOOKUP(G2066,Sku_Consolidated!A2:S957,19,FALSE)="SHOWCASE", VLOOKUP(E2066,Store_Showcase!B2:N144,13, FALSE), IF(VLOOKUP(G2066,Sku_Consolidated!A2:S957,19,FALSE)="VAM",VLOOKUP(E2066,Store_VAM!B2:N273,13, FALSE),VLOOKUP(E2066,Store_SRP!B2:N110,13, FALSE)))</f>
      </c>
      <c r="AC2066">
        <f>IF(IFERROR(AB2066,TRUE)=TRUE, "-","OK")</f>
      </c>
      <c r="AD2066" s="8" t="s">
        <v>39</v>
      </c>
      <c r="AE2066" s="8" t="s">
        <v>39</v>
      </c>
      <c r="AF2066">
        <f>IF(IFERROR(VLOOKUP(E2066,Store_Showcase!B2:H144,{5}, FALSE), TRUE)=TRUE, IF(IFERROR(VLOOKUP(E2066,Store_SRP!B2:H110,{5}, FALSE), TRUE)=TRUE,VLOOKUP(E2066,Store_VAM!B2:H273,{5}, FALSE),VLOOKUP(E2066,Store_SRP!B2:H110,{5}, FALSE)), VLOOKUP(E2066,Store_Showcase!B2:H144,{5}, FALSE))</f>
      </c>
      <c r="AG2066">
        <f>IF(IFERROR(VLOOKUP(E2066,Store_Showcase!B2:H144,{6}, FALSE), TRUE)=TRUE, IF(IFERROR(VLOOKUP(E2066,Store_SRP!B2:H110,{6}, FALSE), TRUE)=TRUE,VLOOKUP(E2066,Store_VAM!B2:H273,{6}, FALSE),VLOOKUP(E2066,Store_SRP!B2:H110,{6}, FALSE)), VLOOKUP(E2066,Store_Showcase!B2:H144,{6}, FALSE))</f>
      </c>
      <c r="AH2066">
        <f>VLOOKUP(G2066,Sku_Consolidated!A2:R957,18,FALSE)</f>
      </c>
      <c r="AI2066">
        <f>VLOOKUP(G2066,Sku_Consolidated!A2:S957,19,FALSE)</f>
      </c>
      <c r="AJ2066">
        <f>VLOOKUP(G2066,Sku_Consolidated!A2:T957,20,FALSE)</f>
      </c>
    </row>
    <row r="2067" spans="1:36" x14ac:dyDescent="0.25">
      <c r="A2067">
        <v>2024</v>
      </c>
      <c r="B2067" t="s">
        <v>31</v>
      </c>
      <c r="C2067" t="s">
        <v>32</v>
      </c>
      <c r="D2067" t="s">
        <v>33</v>
      </c>
      <c r="E2067">
        <v>703</v>
      </c>
      <c r="F2067">
        <f>IF(IFERROR(VLOOKUP(E2067,Store_Showcase!B2:H144,{2}, FALSE), TRUE)=TRUE, IF(IFERROR(VLOOKUP(E2067,Store_SRP!B2:H110,{2}, FALSE), TRUE)=TRUE,VLOOKUP(E2067,Store_VAM!B2:H273,{2}, FALSE),VLOOKUP(E2067,Store_SRP!B2:H110,{2}, FALSE)), VLOOKUP(E2067,Store_Showcase!B2:H144,{2}, FALSE))</f>
      </c>
      <c r="G2067">
        <v>662375</v>
      </c>
      <c r="H2067" t="s">
        <v>1376</v>
      </c>
      <c r="I2067" s="8" t="s">
        <v>39</v>
      </c>
      <c r="J2067" t="s">
        <v>493</v>
      </c>
      <c r="K2067" s="8">
        <f>IF(J2067="PCK", I2067, 0)</f>
      </c>
      <c r="L2067" s="8">
        <f>IF(J2067="KLS", I2067, IF(J2067="PCK", I2067*VLOOKUP(G2067,Sku_Consolidated!A2:U957,21, FALSE),I2067*VLOOKUP(G2067,Sku_Consolidated!A2:U957,21, FALSE)))</f>
      </c>
      <c r="M2067" s="8">
        <f>IF(J2067="PCS", I2067, 0)</f>
      </c>
      <c r="N2067" s="8" t="s">
        <v>39</v>
      </c>
      <c r="O2067" s="8">
        <f>N2067 * VLOOKUP(E2067&amp;VLOOKUP(G2067,Sku_Consolidated!A2:Q957,17,FALSE),Sku_CommRate!A2:E1002, 5, FALSE)</f>
      </c>
      <c r="P2067" s="8">
        <f>N2067 - O2067</f>
      </c>
      <c r="Q2067">
        <f>VLOOKUP(G2067,Sku_Consolidated!A2:G957,7, FALSE)</f>
      </c>
      <c r="R2067">
        <f>IF(IFERROR(VLOOKUP(E2067,Store_Showcase!B2:H144,7, FALSE), TRUE)=TRUE, IF(IFERROR(VLOOKUP(E2067,Store_SRP!B2:H110,7, FALSE), TRUE)=TRUE,VLOOKUP(E2067,Store_VAM!B2:H273,7, FALSE),VLOOKUP(E2067,Store_SRP!B2:H110,7, FALSE)), VLOOKUP(E2067,Store_Showcase!B2:H144,7, FALSE))</f>
      </c>
      <c r="S2067">
        <f>IF(IFERROR(VLOOKUP(E2067,Store_Showcase!B2:I144,8, FALSE), TRUE)=TRUE, IF(IFERROR(VLOOKUP(E2067,Store_SRP!B2:I110,8, FALSE), TRUE)=TRUE,VLOOKUP(E2067,Store_VAM!B2:I273,8, FALSE),VLOOKUP(E2067,Store_SRP!B2:I110,8, FALSE)), VLOOKUP(E2067,Store_Showcase!B2:I144,8, FALSE))</f>
      </c>
      <c r="T2067">
        <f>VLOOKUP(G2067,Sku_Consolidated!A2:R957,18,FALSE)</f>
      </c>
      <c r="U2067">
        <v>4806532531601</v>
      </c>
      <c r="V2067">
        <f>IF(VLOOKUP(G2067,Sku_Consolidated!A2:S957,19,FALSE)="SHOWCASE", VLOOKUP(E2067,Store_Showcase!B2:L144,11, FALSE), IF(VLOOKUP(G2067,Sku_Consolidated!A2:S957,19,FALSE)="VAM",VLOOKUP(E2067,Store_VAM!B2:L273,11, FALSE),VLOOKUP(E2067,Store_SRP!B2:L110,11, FALSE)))</f>
      </c>
      <c r="W2067">
        <f>VLOOKUP(G2067,Sku_Consolidated!A2:W957,11,FALSE)</f>
      </c>
      <c r="X2067">
        <f>VLOOKUP(G2067,Sku_Consolidated!A2:H957,8,FALSE)</f>
      </c>
      <c r="Y2067">
        <f>VLOOKUP(G2067,Sku_Consolidated!A2:I957,9,FALSE)</f>
      </c>
      <c r="Z2067" t="s">
        <v>38</v>
      </c>
      <c r="AA2067">
        <f>VLOOKUP(G2067,Sku_Consolidated!A2:E957,5,FALSE)</f>
      </c>
      <c r="AB2067">
        <f>IF(VLOOKUP(G2067,Sku_Consolidated!A2:S957,19,FALSE)="SHOWCASE", VLOOKUP(E2067,Store_Showcase!B2:N144,13, FALSE), IF(VLOOKUP(G2067,Sku_Consolidated!A2:S957,19,FALSE)="VAM",VLOOKUP(E2067,Store_VAM!B2:N273,13, FALSE),VLOOKUP(E2067,Store_SRP!B2:N110,13, FALSE)))</f>
      </c>
      <c r="AC2067">
        <f>IF(IFERROR(AB2067,TRUE)=TRUE, "-","OK")</f>
      </c>
      <c r="AD2067" s="8" t="s">
        <v>39</v>
      </c>
      <c r="AE2067" s="8" t="s">
        <v>39</v>
      </c>
      <c r="AF2067">
        <f>IF(IFERROR(VLOOKUP(E2067,Store_Showcase!B2:H144,{5}, FALSE), TRUE)=TRUE, IF(IFERROR(VLOOKUP(E2067,Store_SRP!B2:H110,{5}, FALSE), TRUE)=TRUE,VLOOKUP(E2067,Store_VAM!B2:H273,{5}, FALSE),VLOOKUP(E2067,Store_SRP!B2:H110,{5}, FALSE)), VLOOKUP(E2067,Store_Showcase!B2:H144,{5}, FALSE))</f>
      </c>
      <c r="AG2067">
        <f>IF(IFERROR(VLOOKUP(E2067,Store_Showcase!B2:H144,{6}, FALSE), TRUE)=TRUE, IF(IFERROR(VLOOKUP(E2067,Store_SRP!B2:H110,{6}, FALSE), TRUE)=TRUE,VLOOKUP(E2067,Store_VAM!B2:H273,{6}, FALSE),VLOOKUP(E2067,Store_SRP!B2:H110,{6}, FALSE)), VLOOKUP(E2067,Store_Showcase!B2:H144,{6}, FALSE))</f>
      </c>
      <c r="AH2067">
        <f>VLOOKUP(G2067,Sku_Consolidated!A2:R957,18,FALSE)</f>
      </c>
      <c r="AI2067">
        <f>VLOOKUP(G2067,Sku_Consolidated!A2:S957,19,FALSE)</f>
      </c>
      <c r="AJ2067">
        <f>VLOOKUP(G2067,Sku_Consolidated!A2:T957,20,FALSE)</f>
      </c>
    </row>
    <row r="2068" spans="1:36" x14ac:dyDescent="0.25">
      <c r="A2068">
        <v>2024</v>
      </c>
      <c r="B2068" t="s">
        <v>31</v>
      </c>
      <c r="C2068" t="s">
        <v>32</v>
      </c>
      <c r="D2068" t="s">
        <v>33</v>
      </c>
      <c r="E2068">
        <v>722</v>
      </c>
      <c r="F2068">
        <f>IF(IFERROR(VLOOKUP(E2068,Store_Showcase!B2:H144,{2}, FALSE), TRUE)=TRUE, IF(IFERROR(VLOOKUP(E2068,Store_SRP!B2:H110,{2}, FALSE), TRUE)=TRUE,VLOOKUP(E2068,Store_VAM!B2:H273,{2}, FALSE),VLOOKUP(E2068,Store_SRP!B2:H110,{2}, FALSE)), VLOOKUP(E2068,Store_Showcase!B2:H144,{2}, FALSE))</f>
      </c>
      <c r="G2068">
        <v>655318</v>
      </c>
      <c r="H2068" t="s">
        <v>696</v>
      </c>
      <c r="I2068" s="8" t="s">
        <v>39</v>
      </c>
      <c r="J2068" t="s">
        <v>36</v>
      </c>
      <c r="K2068" s="8">
        <f>IF(J2068="PCK", I2068, 0)</f>
      </c>
      <c r="L2068" s="8">
        <f>IF(J2068="KLS", I2068, IF(J2068="PCK", I2068*VLOOKUP(G2068,Sku_Consolidated!A2:U957,21, FALSE),I2068*VLOOKUP(G2068,Sku_Consolidated!A2:U957,21, FALSE)))</f>
      </c>
      <c r="M2068" s="8">
        <f>IF(J2068="PCS", I2068, 0)</f>
      </c>
      <c r="N2068" s="8" t="s">
        <v>39</v>
      </c>
      <c r="O2068" s="8">
        <f>N2068 * VLOOKUP(E2068&amp;VLOOKUP(G2068,Sku_Consolidated!A2:Q957,17,FALSE),Sku_CommRate!A2:E1002, 5, FALSE)</f>
      </c>
      <c r="P2068" s="8">
        <f>N2068 - O2068</f>
      </c>
      <c r="Q2068">
        <f>VLOOKUP(G2068,Sku_Consolidated!A2:G957,7, FALSE)</f>
      </c>
      <c r="R2068">
        <f>IF(IFERROR(VLOOKUP(E2068,Store_Showcase!B2:H144,7, FALSE), TRUE)=TRUE, IF(IFERROR(VLOOKUP(E2068,Store_SRP!B2:H110,7, FALSE), TRUE)=TRUE,VLOOKUP(E2068,Store_VAM!B2:H273,7, FALSE),VLOOKUP(E2068,Store_SRP!B2:H110,7, FALSE)), VLOOKUP(E2068,Store_Showcase!B2:H144,7, FALSE))</f>
      </c>
      <c r="S2068">
        <f>IF(IFERROR(VLOOKUP(E2068,Store_Showcase!B2:I144,8, FALSE), TRUE)=TRUE, IF(IFERROR(VLOOKUP(E2068,Store_SRP!B2:I110,8, FALSE), TRUE)=TRUE,VLOOKUP(E2068,Store_VAM!B2:I273,8, FALSE),VLOOKUP(E2068,Store_SRP!B2:I110,8, FALSE)), VLOOKUP(E2068,Store_Showcase!B2:I144,8, FALSE))</f>
      </c>
      <c r="T2068">
        <f>VLOOKUP(G2068,Sku_Consolidated!A2:R957,18,FALSE)</f>
      </c>
      <c r="U2068">
        <v>6243</v>
      </c>
      <c r="V2068">
        <f>IF(VLOOKUP(G2068,Sku_Consolidated!A2:S957,19,FALSE)="SHOWCASE", VLOOKUP(E2068,Store_Showcase!B2:L144,11, FALSE), IF(VLOOKUP(G2068,Sku_Consolidated!A2:S957,19,FALSE)="VAM",VLOOKUP(E2068,Store_VAM!B2:L273,11, FALSE),VLOOKUP(E2068,Store_SRP!B2:L110,11, FALSE)))</f>
      </c>
      <c r="W2068">
        <f>VLOOKUP(G2068,Sku_Consolidated!A2:W957,11,FALSE)</f>
      </c>
      <c r="X2068">
        <f>VLOOKUP(G2068,Sku_Consolidated!A2:H957,8,FALSE)</f>
      </c>
      <c r="Y2068">
        <f>VLOOKUP(G2068,Sku_Consolidated!A2:I957,9,FALSE)</f>
      </c>
      <c r="Z2068" t="s">
        <v>38</v>
      </c>
      <c r="AA2068">
        <f>VLOOKUP(G2068,Sku_Consolidated!A2:E957,5,FALSE)</f>
      </c>
      <c r="AB2068">
        <f>IF(VLOOKUP(G2068,Sku_Consolidated!A2:S957,19,FALSE)="SHOWCASE", VLOOKUP(E2068,Store_Showcase!B2:N144,13, FALSE), IF(VLOOKUP(G2068,Sku_Consolidated!A2:S957,19,FALSE)="VAM",VLOOKUP(E2068,Store_VAM!B2:N273,13, FALSE),VLOOKUP(E2068,Store_SRP!B2:N110,13, FALSE)))</f>
      </c>
      <c r="AC2068">
        <f>IF(IFERROR(AB2068,TRUE)=TRUE, "-","OK")</f>
      </c>
      <c r="AD2068" s="8" t="s">
        <v>39</v>
      </c>
      <c r="AE2068" s="8" t="s">
        <v>39</v>
      </c>
      <c r="AF2068">
        <f>IF(IFERROR(VLOOKUP(E2068,Store_Showcase!B2:H144,{5}, FALSE), TRUE)=TRUE, IF(IFERROR(VLOOKUP(E2068,Store_SRP!B2:H110,{5}, FALSE), TRUE)=TRUE,VLOOKUP(E2068,Store_VAM!B2:H273,{5}, FALSE),VLOOKUP(E2068,Store_SRP!B2:H110,{5}, FALSE)), VLOOKUP(E2068,Store_Showcase!B2:H144,{5}, FALSE))</f>
      </c>
      <c r="AG2068">
        <f>IF(IFERROR(VLOOKUP(E2068,Store_Showcase!B2:H144,{6}, FALSE), TRUE)=TRUE, IF(IFERROR(VLOOKUP(E2068,Store_SRP!B2:H110,{6}, FALSE), TRUE)=TRUE,VLOOKUP(E2068,Store_VAM!B2:H273,{6}, FALSE),VLOOKUP(E2068,Store_SRP!B2:H110,{6}, FALSE)), VLOOKUP(E2068,Store_Showcase!B2:H144,{6}, FALSE))</f>
      </c>
      <c r="AH2068">
        <f>VLOOKUP(G2068,Sku_Consolidated!A2:R957,18,FALSE)</f>
      </c>
      <c r="AI2068">
        <f>VLOOKUP(G2068,Sku_Consolidated!A2:S957,19,FALSE)</f>
      </c>
      <c r="AJ2068">
        <f>VLOOKUP(G2068,Sku_Consolidated!A2:T957,20,FALSE)</f>
      </c>
    </row>
    <row r="2069" spans="1:36" x14ac:dyDescent="0.25">
      <c r="A2069">
        <v>2024</v>
      </c>
      <c r="B2069" t="s">
        <v>31</v>
      </c>
      <c r="C2069" t="s">
        <v>32</v>
      </c>
      <c r="D2069" t="s">
        <v>33</v>
      </c>
      <c r="E2069">
        <v>266</v>
      </c>
      <c r="F2069">
        <f>IF(IFERROR(VLOOKUP(E2069,Store_Showcase!B2:H144,{2}, FALSE), TRUE)=TRUE, IF(IFERROR(VLOOKUP(E2069,Store_SRP!B2:H110,{2}, FALSE), TRUE)=TRUE,VLOOKUP(E2069,Store_VAM!B2:H273,{2}, FALSE),VLOOKUP(E2069,Store_SRP!B2:H110,{2}, FALSE)), VLOOKUP(E2069,Store_Showcase!B2:H144,{2}, FALSE))</f>
      </c>
      <c r="G2069">
        <v>655731</v>
      </c>
      <c r="H2069" t="s">
        <v>771</v>
      </c>
      <c r="I2069" s="8" t="s">
        <v>39</v>
      </c>
      <c r="J2069" t="s">
        <v>36</v>
      </c>
      <c r="K2069" s="8">
        <f>IF(J2069="PCK", I2069, 0)</f>
      </c>
      <c r="L2069" s="8">
        <f>IF(J2069="KLS", I2069, IF(J2069="PCK", I2069*VLOOKUP(G2069,Sku_Consolidated!A2:U957,21, FALSE),I2069*VLOOKUP(G2069,Sku_Consolidated!A2:U957,21, FALSE)))</f>
      </c>
      <c r="M2069" s="8">
        <f>IF(J2069="PCS", I2069, 0)</f>
      </c>
      <c r="N2069" s="8" t="s">
        <v>39</v>
      </c>
      <c r="O2069" s="8">
        <f>N2069 * VLOOKUP(E2069&amp;VLOOKUP(G2069,Sku_Consolidated!A2:Q957,17,FALSE),Sku_CommRate!A2:E1002, 5, FALSE)</f>
      </c>
      <c r="P2069" s="8">
        <f>N2069 - O2069</f>
      </c>
      <c r="Q2069">
        <f>VLOOKUP(G2069,Sku_Consolidated!A2:G957,7, FALSE)</f>
      </c>
      <c r="R2069">
        <f>IF(IFERROR(VLOOKUP(E2069,Store_Showcase!B2:H144,7, FALSE), TRUE)=TRUE, IF(IFERROR(VLOOKUP(E2069,Store_SRP!B2:H110,7, FALSE), TRUE)=TRUE,VLOOKUP(E2069,Store_VAM!B2:H273,7, FALSE),VLOOKUP(E2069,Store_SRP!B2:H110,7, FALSE)), VLOOKUP(E2069,Store_Showcase!B2:H144,7, FALSE))</f>
      </c>
      <c r="S2069">
        <f>IF(IFERROR(VLOOKUP(E2069,Store_Showcase!B2:I144,8, FALSE), TRUE)=TRUE, IF(IFERROR(VLOOKUP(E2069,Store_SRP!B2:I110,8, FALSE), TRUE)=TRUE,VLOOKUP(E2069,Store_VAM!B2:I273,8, FALSE),VLOOKUP(E2069,Store_SRP!B2:I110,8, FALSE)), VLOOKUP(E2069,Store_Showcase!B2:I144,8, FALSE))</f>
      </c>
      <c r="T2069">
        <f>VLOOKUP(G2069,Sku_Consolidated!A2:R957,18,FALSE)</f>
      </c>
      <c r="U2069">
        <v>6452</v>
      </c>
      <c r="V2069">
        <f>IF(VLOOKUP(G2069,Sku_Consolidated!A2:S957,19,FALSE)="SHOWCASE", VLOOKUP(E2069,Store_Showcase!B2:L144,11, FALSE), IF(VLOOKUP(G2069,Sku_Consolidated!A2:S957,19,FALSE)="VAM",VLOOKUP(E2069,Store_VAM!B2:L273,11, FALSE),VLOOKUP(E2069,Store_SRP!B2:L110,11, FALSE)))</f>
      </c>
      <c r="W2069">
        <f>VLOOKUP(G2069,Sku_Consolidated!A2:W957,11,FALSE)</f>
      </c>
      <c r="X2069">
        <f>VLOOKUP(G2069,Sku_Consolidated!A2:H957,8,FALSE)</f>
      </c>
      <c r="Y2069">
        <f>VLOOKUP(G2069,Sku_Consolidated!A2:I957,9,FALSE)</f>
      </c>
      <c r="Z2069" t="s">
        <v>38</v>
      </c>
      <c r="AA2069">
        <f>VLOOKUP(G2069,Sku_Consolidated!A2:E957,5,FALSE)</f>
      </c>
      <c r="AB2069">
        <f>IF(VLOOKUP(G2069,Sku_Consolidated!A2:S957,19,FALSE)="SHOWCASE", VLOOKUP(E2069,Store_Showcase!B2:N144,13, FALSE), IF(VLOOKUP(G2069,Sku_Consolidated!A2:S957,19,FALSE)="VAM",VLOOKUP(E2069,Store_VAM!B2:N273,13, FALSE),VLOOKUP(E2069,Store_SRP!B2:N110,13, FALSE)))</f>
      </c>
      <c r="AC2069">
        <f>IF(IFERROR(AB2069,TRUE)=TRUE, "-","OK")</f>
      </c>
      <c r="AD2069" s="8" t="s">
        <v>39</v>
      </c>
      <c r="AE2069" s="8" t="s">
        <v>39</v>
      </c>
      <c r="AF2069">
        <f>IF(IFERROR(VLOOKUP(E2069,Store_Showcase!B2:H144,{5}, FALSE), TRUE)=TRUE, IF(IFERROR(VLOOKUP(E2069,Store_SRP!B2:H110,{5}, FALSE), TRUE)=TRUE,VLOOKUP(E2069,Store_VAM!B2:H273,{5}, FALSE),VLOOKUP(E2069,Store_SRP!B2:H110,{5}, FALSE)), VLOOKUP(E2069,Store_Showcase!B2:H144,{5}, FALSE))</f>
      </c>
      <c r="AG2069">
        <f>IF(IFERROR(VLOOKUP(E2069,Store_Showcase!B2:H144,{6}, FALSE), TRUE)=TRUE, IF(IFERROR(VLOOKUP(E2069,Store_SRP!B2:H110,{6}, FALSE), TRUE)=TRUE,VLOOKUP(E2069,Store_VAM!B2:H273,{6}, FALSE),VLOOKUP(E2069,Store_SRP!B2:H110,{6}, FALSE)), VLOOKUP(E2069,Store_Showcase!B2:H144,{6}, FALSE))</f>
      </c>
      <c r="AH2069">
        <f>VLOOKUP(G2069,Sku_Consolidated!A2:R957,18,FALSE)</f>
      </c>
      <c r="AI2069">
        <f>VLOOKUP(G2069,Sku_Consolidated!A2:S957,19,FALSE)</f>
      </c>
      <c r="AJ2069">
        <f>VLOOKUP(G2069,Sku_Consolidated!A2:T957,20,FALSE)</f>
      </c>
    </row>
    <row r="2070" spans="1:36" x14ac:dyDescent="0.25">
      <c r="A2070">
        <v>2024</v>
      </c>
      <c r="B2070" t="s">
        <v>31</v>
      </c>
      <c r="C2070" t="s">
        <v>32</v>
      </c>
      <c r="D2070" t="s">
        <v>33</v>
      </c>
      <c r="E2070">
        <v>253</v>
      </c>
      <c r="F2070">
        <f>IF(IFERROR(VLOOKUP(E2070,Store_Showcase!B2:H144,{2}, FALSE), TRUE)=TRUE, IF(IFERROR(VLOOKUP(E2070,Store_SRP!B2:H110,{2}, FALSE), TRUE)=TRUE,VLOOKUP(E2070,Store_VAM!B2:H273,{2}, FALSE),VLOOKUP(E2070,Store_SRP!B2:H110,{2}, FALSE)), VLOOKUP(E2070,Store_Showcase!B2:H144,{2}, FALSE))</f>
      </c>
      <c r="G2070">
        <v>687770</v>
      </c>
      <c r="H2070" t="s">
        <v>1487</v>
      </c>
      <c r="I2070" s="8" t="s">
        <v>39</v>
      </c>
      <c r="J2070" t="s">
        <v>493</v>
      </c>
      <c r="K2070" s="8">
        <f>IF(J2070="PCK", I2070, 0)</f>
      </c>
      <c r="L2070" s="8">
        <f>IF(J2070="KLS", I2070, IF(J2070="PCK", I2070*VLOOKUP(G2070,Sku_Consolidated!A2:U957,21, FALSE),I2070*VLOOKUP(G2070,Sku_Consolidated!A2:U957,21, FALSE)))</f>
      </c>
      <c r="M2070" s="8">
        <f>IF(J2070="PCS", I2070, 0)</f>
      </c>
      <c r="N2070" s="8" t="s">
        <v>39</v>
      </c>
      <c r="O2070" s="8">
        <f>N2070 * VLOOKUP(E2070&amp;VLOOKUP(G2070,Sku_Consolidated!A2:Q957,17,FALSE),Sku_CommRate!A2:E1002, 5, FALSE)</f>
      </c>
      <c r="P2070" s="8">
        <f>N2070 - O2070</f>
      </c>
      <c r="Q2070">
        <f>VLOOKUP(G2070,Sku_Consolidated!A2:G957,7, FALSE)</f>
      </c>
      <c r="R2070">
        <f>IF(IFERROR(VLOOKUP(E2070,Store_Showcase!B2:H144,7, FALSE), TRUE)=TRUE, IF(IFERROR(VLOOKUP(E2070,Store_SRP!B2:H110,7, FALSE), TRUE)=TRUE,VLOOKUP(E2070,Store_VAM!B2:H273,7, FALSE),VLOOKUP(E2070,Store_SRP!B2:H110,7, FALSE)), VLOOKUP(E2070,Store_Showcase!B2:H144,7, FALSE))</f>
      </c>
      <c r="S2070">
        <f>IF(IFERROR(VLOOKUP(E2070,Store_Showcase!B2:I144,8, FALSE), TRUE)=TRUE, IF(IFERROR(VLOOKUP(E2070,Store_SRP!B2:I110,8, FALSE), TRUE)=TRUE,VLOOKUP(E2070,Store_VAM!B2:I273,8, FALSE),VLOOKUP(E2070,Store_SRP!B2:I110,8, FALSE)), VLOOKUP(E2070,Store_Showcase!B2:I144,8, FALSE))</f>
      </c>
      <c r="T2070">
        <f>VLOOKUP(G2070,Sku_Consolidated!A2:R957,18,FALSE)</f>
      </c>
      <c r="U2070">
        <v>4806532531526</v>
      </c>
      <c r="V2070">
        <f>IF(VLOOKUP(G2070,Sku_Consolidated!A2:S957,19,FALSE)="SHOWCASE", VLOOKUP(E2070,Store_Showcase!B2:L144,11, FALSE), IF(VLOOKUP(G2070,Sku_Consolidated!A2:S957,19,FALSE)="VAM",VLOOKUP(E2070,Store_VAM!B2:L273,11, FALSE),VLOOKUP(E2070,Store_SRP!B2:L110,11, FALSE)))</f>
      </c>
      <c r="W2070">
        <f>VLOOKUP(G2070,Sku_Consolidated!A2:W957,11,FALSE)</f>
      </c>
      <c r="X2070">
        <f>VLOOKUP(G2070,Sku_Consolidated!A2:H957,8,FALSE)</f>
      </c>
      <c r="Y2070">
        <f>VLOOKUP(G2070,Sku_Consolidated!A2:I957,9,FALSE)</f>
      </c>
      <c r="Z2070" t="s">
        <v>38</v>
      </c>
      <c r="AA2070">
        <f>VLOOKUP(G2070,Sku_Consolidated!A2:E957,5,FALSE)</f>
      </c>
      <c r="AB2070">
        <f>IF(VLOOKUP(G2070,Sku_Consolidated!A2:S957,19,FALSE)="SHOWCASE", VLOOKUP(E2070,Store_Showcase!B2:N144,13, FALSE), IF(VLOOKUP(G2070,Sku_Consolidated!A2:S957,19,FALSE)="VAM",VLOOKUP(E2070,Store_VAM!B2:N273,13, FALSE),VLOOKUP(E2070,Store_SRP!B2:N110,13, FALSE)))</f>
      </c>
      <c r="AC2070">
        <f>IF(IFERROR(AB2070,TRUE)=TRUE, "-","OK")</f>
      </c>
      <c r="AD2070" s="8" t="s">
        <v>39</v>
      </c>
      <c r="AE2070" s="8" t="s">
        <v>39</v>
      </c>
      <c r="AF2070">
        <f>IF(IFERROR(VLOOKUP(E2070,Store_Showcase!B2:H144,{5}, FALSE), TRUE)=TRUE, IF(IFERROR(VLOOKUP(E2070,Store_SRP!B2:H110,{5}, FALSE), TRUE)=TRUE,VLOOKUP(E2070,Store_VAM!B2:H273,{5}, FALSE),VLOOKUP(E2070,Store_SRP!B2:H110,{5}, FALSE)), VLOOKUP(E2070,Store_Showcase!B2:H144,{5}, FALSE))</f>
      </c>
      <c r="AG2070">
        <f>IF(IFERROR(VLOOKUP(E2070,Store_Showcase!B2:H144,{6}, FALSE), TRUE)=TRUE, IF(IFERROR(VLOOKUP(E2070,Store_SRP!B2:H110,{6}, FALSE), TRUE)=TRUE,VLOOKUP(E2070,Store_VAM!B2:H273,{6}, FALSE),VLOOKUP(E2070,Store_SRP!B2:H110,{6}, FALSE)), VLOOKUP(E2070,Store_Showcase!B2:H144,{6}, FALSE))</f>
      </c>
      <c r="AH2070">
        <f>VLOOKUP(G2070,Sku_Consolidated!A2:R957,18,FALSE)</f>
      </c>
      <c r="AI2070">
        <f>VLOOKUP(G2070,Sku_Consolidated!A2:S957,19,FALSE)</f>
      </c>
      <c r="AJ2070">
        <f>VLOOKUP(G2070,Sku_Consolidated!A2:T957,20,FALSE)</f>
      </c>
    </row>
    <row r="2071" spans="1:36" x14ac:dyDescent="0.25">
      <c r="A2071">
        <v>2024</v>
      </c>
      <c r="B2071" t="s">
        <v>31</v>
      </c>
      <c r="C2071" t="s">
        <v>32</v>
      </c>
      <c r="D2071" t="s">
        <v>33</v>
      </c>
      <c r="E2071">
        <v>733</v>
      </c>
      <c r="F2071">
        <f>IF(IFERROR(VLOOKUP(E2071,Store_Showcase!B2:H144,{2}, FALSE), TRUE)=TRUE, IF(IFERROR(VLOOKUP(E2071,Store_SRP!B2:H110,{2}, FALSE), TRUE)=TRUE,VLOOKUP(E2071,Store_VAM!B2:H273,{2}, FALSE),VLOOKUP(E2071,Store_SRP!B2:H110,{2}, FALSE)), VLOOKUP(E2071,Store_Showcase!B2:H144,{2}, FALSE))</f>
      </c>
      <c r="G2071">
        <v>662372</v>
      </c>
      <c r="H2071" t="s">
        <v>654</v>
      </c>
      <c r="I2071" s="8" t="s">
        <v>39</v>
      </c>
      <c r="J2071" t="s">
        <v>493</v>
      </c>
      <c r="K2071" s="8">
        <f>IF(J2071="PCK", I2071, 0)</f>
      </c>
      <c r="L2071" s="8">
        <f>IF(J2071="KLS", I2071, IF(J2071="PCK", I2071*VLOOKUP(G2071,Sku_Consolidated!A2:U957,21, FALSE),I2071*VLOOKUP(G2071,Sku_Consolidated!A2:U957,21, FALSE)))</f>
      </c>
      <c r="M2071" s="8">
        <f>IF(J2071="PCS", I2071, 0)</f>
      </c>
      <c r="N2071" s="8" t="s">
        <v>39</v>
      </c>
      <c r="O2071" s="8">
        <f>N2071 * VLOOKUP(E2071&amp;VLOOKUP(G2071,Sku_Consolidated!A2:Q957,17,FALSE),Sku_CommRate!A2:E1002, 5, FALSE)</f>
      </c>
      <c r="P2071" s="8">
        <f>N2071 - O2071</f>
      </c>
      <c r="Q2071">
        <f>VLOOKUP(G2071,Sku_Consolidated!A2:G957,7, FALSE)</f>
      </c>
      <c r="R2071">
        <f>IF(IFERROR(VLOOKUP(E2071,Store_Showcase!B2:H144,7, FALSE), TRUE)=TRUE, IF(IFERROR(VLOOKUP(E2071,Store_SRP!B2:H110,7, FALSE), TRUE)=TRUE,VLOOKUP(E2071,Store_VAM!B2:H273,7, FALSE),VLOOKUP(E2071,Store_SRP!B2:H110,7, FALSE)), VLOOKUP(E2071,Store_Showcase!B2:H144,7, FALSE))</f>
      </c>
      <c r="S2071">
        <f>IF(IFERROR(VLOOKUP(E2071,Store_Showcase!B2:I144,8, FALSE), TRUE)=TRUE, IF(IFERROR(VLOOKUP(E2071,Store_SRP!B2:I110,8, FALSE), TRUE)=TRUE,VLOOKUP(E2071,Store_VAM!B2:I273,8, FALSE),VLOOKUP(E2071,Store_SRP!B2:I110,8, FALSE)), VLOOKUP(E2071,Store_Showcase!B2:I144,8, FALSE))</f>
      </c>
      <c r="T2071">
        <f>VLOOKUP(G2071,Sku_Consolidated!A2:R957,18,FALSE)</f>
      </c>
      <c r="U2071">
        <v>4806532531625</v>
      </c>
      <c r="V2071">
        <f>IF(VLOOKUP(G2071,Sku_Consolidated!A2:S957,19,FALSE)="SHOWCASE", VLOOKUP(E2071,Store_Showcase!B2:L144,11, FALSE), IF(VLOOKUP(G2071,Sku_Consolidated!A2:S957,19,FALSE)="VAM",VLOOKUP(E2071,Store_VAM!B2:L273,11, FALSE),VLOOKUP(E2071,Store_SRP!B2:L110,11, FALSE)))</f>
      </c>
      <c r="W2071">
        <f>VLOOKUP(G2071,Sku_Consolidated!A2:W957,11,FALSE)</f>
      </c>
      <c r="X2071">
        <f>VLOOKUP(G2071,Sku_Consolidated!A2:H957,8,FALSE)</f>
      </c>
      <c r="Y2071">
        <f>VLOOKUP(G2071,Sku_Consolidated!A2:I957,9,FALSE)</f>
      </c>
      <c r="Z2071" t="s">
        <v>38</v>
      </c>
      <c r="AA2071">
        <f>VLOOKUP(G2071,Sku_Consolidated!A2:E957,5,FALSE)</f>
      </c>
      <c r="AB2071">
        <f>IF(VLOOKUP(G2071,Sku_Consolidated!A2:S957,19,FALSE)="SHOWCASE", VLOOKUP(E2071,Store_Showcase!B2:N144,13, FALSE), IF(VLOOKUP(G2071,Sku_Consolidated!A2:S957,19,FALSE)="VAM",VLOOKUP(E2071,Store_VAM!B2:N273,13, FALSE),VLOOKUP(E2071,Store_SRP!B2:N110,13, FALSE)))</f>
      </c>
      <c r="AC2071">
        <f>IF(IFERROR(AB2071,TRUE)=TRUE, "-","OK")</f>
      </c>
      <c r="AD2071" s="8" t="s">
        <v>39</v>
      </c>
      <c r="AE2071" s="8" t="s">
        <v>39</v>
      </c>
      <c r="AF2071">
        <f>IF(IFERROR(VLOOKUP(E2071,Store_Showcase!B2:H144,{5}, FALSE), TRUE)=TRUE, IF(IFERROR(VLOOKUP(E2071,Store_SRP!B2:H110,{5}, FALSE), TRUE)=TRUE,VLOOKUP(E2071,Store_VAM!B2:H273,{5}, FALSE),VLOOKUP(E2071,Store_SRP!B2:H110,{5}, FALSE)), VLOOKUP(E2071,Store_Showcase!B2:H144,{5}, FALSE))</f>
      </c>
      <c r="AG2071">
        <f>IF(IFERROR(VLOOKUP(E2071,Store_Showcase!B2:H144,{6}, FALSE), TRUE)=TRUE, IF(IFERROR(VLOOKUP(E2071,Store_SRP!B2:H110,{6}, FALSE), TRUE)=TRUE,VLOOKUP(E2071,Store_VAM!B2:H273,{6}, FALSE),VLOOKUP(E2071,Store_SRP!B2:H110,{6}, FALSE)), VLOOKUP(E2071,Store_Showcase!B2:H144,{6}, FALSE))</f>
      </c>
      <c r="AH2071">
        <f>VLOOKUP(G2071,Sku_Consolidated!A2:R957,18,FALSE)</f>
      </c>
      <c r="AI2071">
        <f>VLOOKUP(G2071,Sku_Consolidated!A2:S957,19,FALSE)</f>
      </c>
      <c r="AJ2071">
        <f>VLOOKUP(G2071,Sku_Consolidated!A2:T957,20,FALSE)</f>
      </c>
    </row>
    <row r="2072" spans="1:36" x14ac:dyDescent="0.25">
      <c r="A2072">
        <v>2024</v>
      </c>
      <c r="B2072" t="s">
        <v>31</v>
      </c>
      <c r="C2072" t="s">
        <v>32</v>
      </c>
      <c r="D2072" t="s">
        <v>33</v>
      </c>
      <c r="E2072">
        <v>468</v>
      </c>
      <c r="F2072">
        <f>IF(IFERROR(VLOOKUP(E2072,Store_Showcase!B2:H144,{2}, FALSE), TRUE)=TRUE, IF(IFERROR(VLOOKUP(E2072,Store_SRP!B2:H110,{2}, FALSE), TRUE)=TRUE,VLOOKUP(E2072,Store_VAM!B2:H273,{2}, FALSE),VLOOKUP(E2072,Store_SRP!B2:H110,{2}, FALSE)), VLOOKUP(E2072,Store_Showcase!B2:H144,{2}, FALSE))</f>
      </c>
      <c r="G2072">
        <v>655723</v>
      </c>
      <c r="H2072" t="s">
        <v>1777</v>
      </c>
      <c r="I2072" s="8" t="s">
        <v>39</v>
      </c>
      <c r="J2072" t="s">
        <v>36</v>
      </c>
      <c r="K2072" s="8">
        <f>IF(J2072="PCK", I2072, 0)</f>
      </c>
      <c r="L2072" s="8">
        <f>IF(J2072="KLS", I2072, IF(J2072="PCK", I2072*VLOOKUP(G2072,Sku_Consolidated!A2:U957,21, FALSE),I2072*VLOOKUP(G2072,Sku_Consolidated!A2:U957,21, FALSE)))</f>
      </c>
      <c r="M2072" s="8">
        <f>IF(J2072="PCS", I2072, 0)</f>
      </c>
      <c r="N2072" s="8" t="s">
        <v>39</v>
      </c>
      <c r="O2072" s="8">
        <f>N2072 * VLOOKUP(E2072&amp;VLOOKUP(G2072,Sku_Consolidated!A2:Q957,17,FALSE),Sku_CommRate!A2:E1002, 5, FALSE)</f>
      </c>
      <c r="P2072" s="8">
        <f>N2072 - O2072</f>
      </c>
      <c r="Q2072">
        <f>VLOOKUP(G2072,Sku_Consolidated!A2:G957,7, FALSE)</f>
      </c>
      <c r="R2072">
        <f>IF(IFERROR(VLOOKUP(E2072,Store_Showcase!B2:H144,7, FALSE), TRUE)=TRUE, IF(IFERROR(VLOOKUP(E2072,Store_SRP!B2:H110,7, FALSE), TRUE)=TRUE,VLOOKUP(E2072,Store_VAM!B2:H273,7, FALSE),VLOOKUP(E2072,Store_SRP!B2:H110,7, FALSE)), VLOOKUP(E2072,Store_Showcase!B2:H144,7, FALSE))</f>
      </c>
      <c r="S2072">
        <f>IF(IFERROR(VLOOKUP(E2072,Store_Showcase!B2:I144,8, FALSE), TRUE)=TRUE, IF(IFERROR(VLOOKUP(E2072,Store_SRP!B2:I110,8, FALSE), TRUE)=TRUE,VLOOKUP(E2072,Store_VAM!B2:I273,8, FALSE),VLOOKUP(E2072,Store_SRP!B2:I110,8, FALSE)), VLOOKUP(E2072,Store_Showcase!B2:I144,8, FALSE))</f>
      </c>
      <c r="T2072">
        <f>VLOOKUP(G2072,Sku_Consolidated!A2:R957,18,FALSE)</f>
      </c>
      <c r="U2072">
        <v>6449</v>
      </c>
      <c r="V2072">
        <f>IF(VLOOKUP(G2072,Sku_Consolidated!A2:S957,19,FALSE)="SHOWCASE", VLOOKUP(E2072,Store_Showcase!B2:L144,11, FALSE), IF(VLOOKUP(G2072,Sku_Consolidated!A2:S957,19,FALSE)="VAM",VLOOKUP(E2072,Store_VAM!B2:L273,11, FALSE),VLOOKUP(E2072,Store_SRP!B2:L110,11, FALSE)))</f>
      </c>
      <c r="W2072">
        <f>VLOOKUP(G2072,Sku_Consolidated!A2:W957,11,FALSE)</f>
      </c>
      <c r="X2072">
        <f>VLOOKUP(G2072,Sku_Consolidated!A2:H957,8,FALSE)</f>
      </c>
      <c r="Y2072">
        <f>VLOOKUP(G2072,Sku_Consolidated!A2:I957,9,FALSE)</f>
      </c>
      <c r="Z2072" t="s">
        <v>38</v>
      </c>
      <c r="AA2072">
        <f>VLOOKUP(G2072,Sku_Consolidated!A2:E957,5,FALSE)</f>
      </c>
      <c r="AB2072">
        <f>IF(VLOOKUP(G2072,Sku_Consolidated!A2:S957,19,FALSE)="SHOWCASE", VLOOKUP(E2072,Store_Showcase!B2:N144,13, FALSE), IF(VLOOKUP(G2072,Sku_Consolidated!A2:S957,19,FALSE)="VAM",VLOOKUP(E2072,Store_VAM!B2:N273,13, FALSE),VLOOKUP(E2072,Store_SRP!B2:N110,13, FALSE)))</f>
      </c>
      <c r="AC2072">
        <f>IF(IFERROR(AB2072,TRUE)=TRUE, "-","OK")</f>
      </c>
      <c r="AD2072" s="8" t="s">
        <v>39</v>
      </c>
      <c r="AE2072" s="8" t="s">
        <v>39</v>
      </c>
      <c r="AF2072">
        <f>IF(IFERROR(VLOOKUP(E2072,Store_Showcase!B2:H144,{5}, FALSE), TRUE)=TRUE, IF(IFERROR(VLOOKUP(E2072,Store_SRP!B2:H110,{5}, FALSE), TRUE)=TRUE,VLOOKUP(E2072,Store_VAM!B2:H273,{5}, FALSE),VLOOKUP(E2072,Store_SRP!B2:H110,{5}, FALSE)), VLOOKUP(E2072,Store_Showcase!B2:H144,{5}, FALSE))</f>
      </c>
      <c r="AG2072">
        <f>IF(IFERROR(VLOOKUP(E2072,Store_Showcase!B2:H144,{6}, FALSE), TRUE)=TRUE, IF(IFERROR(VLOOKUP(E2072,Store_SRP!B2:H110,{6}, FALSE), TRUE)=TRUE,VLOOKUP(E2072,Store_VAM!B2:H273,{6}, FALSE),VLOOKUP(E2072,Store_SRP!B2:H110,{6}, FALSE)), VLOOKUP(E2072,Store_Showcase!B2:H144,{6}, FALSE))</f>
      </c>
      <c r="AH2072">
        <f>VLOOKUP(G2072,Sku_Consolidated!A2:R957,18,FALSE)</f>
      </c>
      <c r="AI2072">
        <f>VLOOKUP(G2072,Sku_Consolidated!A2:S957,19,FALSE)</f>
      </c>
      <c r="AJ2072">
        <f>VLOOKUP(G2072,Sku_Consolidated!A2:T957,20,FALSE)</f>
      </c>
    </row>
    <row r="2073" spans="1:36" x14ac:dyDescent="0.25">
      <c r="A2073">
        <v>2024</v>
      </c>
      <c r="B2073" t="s">
        <v>31</v>
      </c>
      <c r="C2073" t="s">
        <v>32</v>
      </c>
      <c r="D2073" t="s">
        <v>33</v>
      </c>
      <c r="E2073">
        <v>265</v>
      </c>
      <c r="F2073">
        <f>IF(IFERROR(VLOOKUP(E2073,Store_Showcase!B2:H144,{2}, FALSE), TRUE)=TRUE, IF(IFERROR(VLOOKUP(E2073,Store_SRP!B2:H110,{2}, FALSE), TRUE)=TRUE,VLOOKUP(E2073,Store_VAM!B2:H273,{2}, FALSE),VLOOKUP(E2073,Store_SRP!B2:H110,{2}, FALSE)), VLOOKUP(E2073,Store_Showcase!B2:H144,{2}, FALSE))</f>
      </c>
      <c r="G2073">
        <v>655723</v>
      </c>
      <c r="H2073" t="s">
        <v>1777</v>
      </c>
      <c r="I2073" s="8" t="s">
        <v>39</v>
      </c>
      <c r="J2073" t="s">
        <v>36</v>
      </c>
      <c r="K2073" s="8">
        <f>IF(J2073="PCK", I2073, 0)</f>
      </c>
      <c r="L2073" s="8">
        <f>IF(J2073="KLS", I2073, IF(J2073="PCK", I2073*VLOOKUP(G2073,Sku_Consolidated!A2:U957,21, FALSE),I2073*VLOOKUP(G2073,Sku_Consolidated!A2:U957,21, FALSE)))</f>
      </c>
      <c r="M2073" s="8">
        <f>IF(J2073="PCS", I2073, 0)</f>
      </c>
      <c r="N2073" s="8" t="s">
        <v>39</v>
      </c>
      <c r="O2073" s="8">
        <f>N2073 * VLOOKUP(E2073&amp;VLOOKUP(G2073,Sku_Consolidated!A2:Q957,17,FALSE),Sku_CommRate!A2:E1002, 5, FALSE)</f>
      </c>
      <c r="P2073" s="8">
        <f>N2073 - O2073</f>
      </c>
      <c r="Q2073">
        <f>VLOOKUP(G2073,Sku_Consolidated!A2:G957,7, FALSE)</f>
      </c>
      <c r="R2073">
        <f>IF(IFERROR(VLOOKUP(E2073,Store_Showcase!B2:H144,7, FALSE), TRUE)=TRUE, IF(IFERROR(VLOOKUP(E2073,Store_SRP!B2:H110,7, FALSE), TRUE)=TRUE,VLOOKUP(E2073,Store_VAM!B2:H273,7, FALSE),VLOOKUP(E2073,Store_SRP!B2:H110,7, FALSE)), VLOOKUP(E2073,Store_Showcase!B2:H144,7, FALSE))</f>
      </c>
      <c r="S2073">
        <f>IF(IFERROR(VLOOKUP(E2073,Store_Showcase!B2:I144,8, FALSE), TRUE)=TRUE, IF(IFERROR(VLOOKUP(E2073,Store_SRP!B2:I110,8, FALSE), TRUE)=TRUE,VLOOKUP(E2073,Store_VAM!B2:I273,8, FALSE),VLOOKUP(E2073,Store_SRP!B2:I110,8, FALSE)), VLOOKUP(E2073,Store_Showcase!B2:I144,8, FALSE))</f>
      </c>
      <c r="T2073">
        <f>VLOOKUP(G2073,Sku_Consolidated!A2:R957,18,FALSE)</f>
      </c>
      <c r="U2073">
        <v>6449</v>
      </c>
      <c r="V2073">
        <f>IF(VLOOKUP(G2073,Sku_Consolidated!A2:S957,19,FALSE)="SHOWCASE", VLOOKUP(E2073,Store_Showcase!B2:L144,11, FALSE), IF(VLOOKUP(G2073,Sku_Consolidated!A2:S957,19,FALSE)="VAM",VLOOKUP(E2073,Store_VAM!B2:L273,11, FALSE),VLOOKUP(E2073,Store_SRP!B2:L110,11, FALSE)))</f>
      </c>
      <c r="W2073">
        <f>VLOOKUP(G2073,Sku_Consolidated!A2:W957,11,FALSE)</f>
      </c>
      <c r="X2073">
        <f>VLOOKUP(G2073,Sku_Consolidated!A2:H957,8,FALSE)</f>
      </c>
      <c r="Y2073">
        <f>VLOOKUP(G2073,Sku_Consolidated!A2:I957,9,FALSE)</f>
      </c>
      <c r="Z2073" t="s">
        <v>38</v>
      </c>
      <c r="AA2073">
        <f>VLOOKUP(G2073,Sku_Consolidated!A2:E957,5,FALSE)</f>
      </c>
      <c r="AB2073">
        <f>IF(VLOOKUP(G2073,Sku_Consolidated!A2:S957,19,FALSE)="SHOWCASE", VLOOKUP(E2073,Store_Showcase!B2:N144,13, FALSE), IF(VLOOKUP(G2073,Sku_Consolidated!A2:S957,19,FALSE)="VAM",VLOOKUP(E2073,Store_VAM!B2:N273,13, FALSE),VLOOKUP(E2073,Store_SRP!B2:N110,13, FALSE)))</f>
      </c>
      <c r="AC2073">
        <f>IF(IFERROR(AB2073,TRUE)=TRUE, "-","OK")</f>
      </c>
      <c r="AD2073" s="8" t="s">
        <v>39</v>
      </c>
      <c r="AE2073" s="8" t="s">
        <v>39</v>
      </c>
      <c r="AF2073">
        <f>IF(IFERROR(VLOOKUP(E2073,Store_Showcase!B2:H144,{5}, FALSE), TRUE)=TRUE, IF(IFERROR(VLOOKUP(E2073,Store_SRP!B2:H110,{5}, FALSE), TRUE)=TRUE,VLOOKUP(E2073,Store_VAM!B2:H273,{5}, FALSE),VLOOKUP(E2073,Store_SRP!B2:H110,{5}, FALSE)), VLOOKUP(E2073,Store_Showcase!B2:H144,{5}, FALSE))</f>
      </c>
      <c r="AG2073">
        <f>IF(IFERROR(VLOOKUP(E2073,Store_Showcase!B2:H144,{6}, FALSE), TRUE)=TRUE, IF(IFERROR(VLOOKUP(E2073,Store_SRP!B2:H110,{6}, FALSE), TRUE)=TRUE,VLOOKUP(E2073,Store_VAM!B2:H273,{6}, FALSE),VLOOKUP(E2073,Store_SRP!B2:H110,{6}, FALSE)), VLOOKUP(E2073,Store_Showcase!B2:H144,{6}, FALSE))</f>
      </c>
      <c r="AH2073">
        <f>VLOOKUP(G2073,Sku_Consolidated!A2:R957,18,FALSE)</f>
      </c>
      <c r="AI2073">
        <f>VLOOKUP(G2073,Sku_Consolidated!A2:S957,19,FALSE)</f>
      </c>
      <c r="AJ2073">
        <f>VLOOKUP(G2073,Sku_Consolidated!A2:T957,20,FALSE)</f>
      </c>
    </row>
    <row r="2074" spans="1:36" x14ac:dyDescent="0.25">
      <c r="A2074">
        <v>2024</v>
      </c>
      <c r="B2074" t="s">
        <v>31</v>
      </c>
      <c r="C2074" t="s">
        <v>32</v>
      </c>
      <c r="D2074" t="s">
        <v>33</v>
      </c>
      <c r="E2074">
        <v>498</v>
      </c>
      <c r="F2074">
        <f>IF(IFERROR(VLOOKUP(E2074,Store_Showcase!B2:H144,{2}, FALSE), TRUE)=TRUE, IF(IFERROR(VLOOKUP(E2074,Store_SRP!B2:H110,{2}, FALSE), TRUE)=TRUE,VLOOKUP(E2074,Store_VAM!B2:H273,{2}, FALSE),VLOOKUP(E2074,Store_SRP!B2:H110,{2}, FALSE)), VLOOKUP(E2074,Store_Showcase!B2:H144,{2}, FALSE))</f>
      </c>
      <c r="G2074">
        <v>671861</v>
      </c>
      <c r="H2074" t="s">
        <v>1651</v>
      </c>
      <c r="I2074" s="8" t="s">
        <v>39</v>
      </c>
      <c r="J2074" t="s">
        <v>493</v>
      </c>
      <c r="K2074" s="8">
        <f>IF(J2074="PCK", I2074, 0)</f>
      </c>
      <c r="L2074" s="8">
        <f>IF(J2074="KLS", I2074, IF(J2074="PCK", I2074*VLOOKUP(G2074,Sku_Consolidated!A2:U957,21, FALSE),I2074*VLOOKUP(G2074,Sku_Consolidated!A2:U957,21, FALSE)))</f>
      </c>
      <c r="M2074" s="8">
        <f>IF(J2074="PCS", I2074, 0)</f>
      </c>
      <c r="N2074" s="8" t="s">
        <v>39</v>
      </c>
      <c r="O2074" s="8">
        <f>N2074 * VLOOKUP(E2074&amp;VLOOKUP(G2074,Sku_Consolidated!A2:Q957,17,FALSE),Sku_CommRate!A2:E1002, 5, FALSE)</f>
      </c>
      <c r="P2074" s="8">
        <f>N2074 - O2074</f>
      </c>
      <c r="Q2074">
        <f>VLOOKUP(G2074,Sku_Consolidated!A2:G957,7, FALSE)</f>
      </c>
      <c r="R2074">
        <f>IF(IFERROR(VLOOKUP(E2074,Store_Showcase!B2:H144,7, FALSE), TRUE)=TRUE, IF(IFERROR(VLOOKUP(E2074,Store_SRP!B2:H110,7, FALSE), TRUE)=TRUE,VLOOKUP(E2074,Store_VAM!B2:H273,7, FALSE),VLOOKUP(E2074,Store_SRP!B2:H110,7, FALSE)), VLOOKUP(E2074,Store_Showcase!B2:H144,7, FALSE))</f>
      </c>
      <c r="S2074">
        <f>IF(IFERROR(VLOOKUP(E2074,Store_Showcase!B2:I144,8, FALSE), TRUE)=TRUE, IF(IFERROR(VLOOKUP(E2074,Store_SRP!B2:I110,8, FALSE), TRUE)=TRUE,VLOOKUP(E2074,Store_VAM!B2:I273,8, FALSE),VLOOKUP(E2074,Store_SRP!B2:I110,8, FALSE)), VLOOKUP(E2074,Store_Showcase!B2:I144,8, FALSE))</f>
      </c>
      <c r="T2074">
        <f>VLOOKUP(G2074,Sku_Consolidated!A2:R957,18,FALSE)</f>
      </c>
      <c r="U2074">
        <v>2100006718614</v>
      </c>
      <c r="V2074">
        <f>IF(VLOOKUP(G2074,Sku_Consolidated!A2:S957,19,FALSE)="SHOWCASE", VLOOKUP(E2074,Store_Showcase!B2:L144,11, FALSE), IF(VLOOKUP(G2074,Sku_Consolidated!A2:S957,19,FALSE)="VAM",VLOOKUP(E2074,Store_VAM!B2:L273,11, FALSE),VLOOKUP(E2074,Store_SRP!B2:L110,11, FALSE)))</f>
      </c>
      <c r="W2074">
        <f>VLOOKUP(G2074,Sku_Consolidated!A2:W957,11,FALSE)</f>
      </c>
      <c r="X2074">
        <f>VLOOKUP(G2074,Sku_Consolidated!A2:H957,8,FALSE)</f>
      </c>
      <c r="Y2074">
        <f>VLOOKUP(G2074,Sku_Consolidated!A2:I957,9,FALSE)</f>
      </c>
      <c r="Z2074" t="s">
        <v>38</v>
      </c>
      <c r="AA2074">
        <f>VLOOKUP(G2074,Sku_Consolidated!A2:E957,5,FALSE)</f>
      </c>
      <c r="AB2074">
        <f>IF(VLOOKUP(G2074,Sku_Consolidated!A2:S957,19,FALSE)="SHOWCASE", VLOOKUP(E2074,Store_Showcase!B2:N144,13, FALSE), IF(VLOOKUP(G2074,Sku_Consolidated!A2:S957,19,FALSE)="VAM",VLOOKUP(E2074,Store_VAM!B2:N273,13, FALSE),VLOOKUP(E2074,Store_SRP!B2:N110,13, FALSE)))</f>
      </c>
      <c r="AC2074">
        <f>IF(IFERROR(AB2074,TRUE)=TRUE, "-","OK")</f>
      </c>
      <c r="AD2074" s="8" t="s">
        <v>39</v>
      </c>
      <c r="AE2074" s="8" t="s">
        <v>39</v>
      </c>
      <c r="AF2074">
        <f>IF(IFERROR(VLOOKUP(E2074,Store_Showcase!B2:H144,{5}, FALSE), TRUE)=TRUE, IF(IFERROR(VLOOKUP(E2074,Store_SRP!B2:H110,{5}, FALSE), TRUE)=TRUE,VLOOKUP(E2074,Store_VAM!B2:H273,{5}, FALSE),VLOOKUP(E2074,Store_SRP!B2:H110,{5}, FALSE)), VLOOKUP(E2074,Store_Showcase!B2:H144,{5}, FALSE))</f>
      </c>
      <c r="AG2074">
        <f>IF(IFERROR(VLOOKUP(E2074,Store_Showcase!B2:H144,{6}, FALSE), TRUE)=TRUE, IF(IFERROR(VLOOKUP(E2074,Store_SRP!B2:H110,{6}, FALSE), TRUE)=TRUE,VLOOKUP(E2074,Store_VAM!B2:H273,{6}, FALSE),VLOOKUP(E2074,Store_SRP!B2:H110,{6}, FALSE)), VLOOKUP(E2074,Store_Showcase!B2:H144,{6}, FALSE))</f>
      </c>
      <c r="AH2074">
        <f>VLOOKUP(G2074,Sku_Consolidated!A2:R957,18,FALSE)</f>
      </c>
      <c r="AI2074">
        <f>VLOOKUP(G2074,Sku_Consolidated!A2:S957,19,FALSE)</f>
      </c>
      <c r="AJ2074">
        <f>VLOOKUP(G2074,Sku_Consolidated!A2:T957,20,FALSE)</f>
      </c>
    </row>
    <row r="2075" spans="1:36" x14ac:dyDescent="0.25">
      <c r="A2075">
        <v>2024</v>
      </c>
      <c r="B2075" t="s">
        <v>31</v>
      </c>
      <c r="C2075" t="s">
        <v>32</v>
      </c>
      <c r="D2075" t="s">
        <v>33</v>
      </c>
      <c r="E2075">
        <v>711</v>
      </c>
      <c r="F2075">
        <f>IF(IFERROR(VLOOKUP(E2075,Store_Showcase!B2:H144,{2}, FALSE), TRUE)=TRUE, IF(IFERROR(VLOOKUP(E2075,Store_SRP!B2:H110,{2}, FALSE), TRUE)=TRUE,VLOOKUP(E2075,Store_VAM!B2:H273,{2}, FALSE),VLOOKUP(E2075,Store_SRP!B2:H110,{2}, FALSE)), VLOOKUP(E2075,Store_Showcase!B2:H144,{2}, FALSE))</f>
      </c>
      <c r="G2075">
        <v>655314</v>
      </c>
      <c r="H2075" t="s">
        <v>69</v>
      </c>
      <c r="I2075" s="8" t="s">
        <v>39</v>
      </c>
      <c r="J2075" t="s">
        <v>36</v>
      </c>
      <c r="K2075" s="8">
        <f>IF(J2075="PCK", I2075, 0)</f>
      </c>
      <c r="L2075" s="8">
        <f>IF(J2075="KLS", I2075, IF(J2075="PCK", I2075*VLOOKUP(G2075,Sku_Consolidated!A2:U957,21, FALSE),I2075*VLOOKUP(G2075,Sku_Consolidated!A2:U957,21, FALSE)))</f>
      </c>
      <c r="M2075" s="8">
        <f>IF(J2075="PCS", I2075, 0)</f>
      </c>
      <c r="N2075" s="8" t="s">
        <v>39</v>
      </c>
      <c r="O2075" s="8">
        <f>N2075 * VLOOKUP(E2075&amp;VLOOKUP(G2075,Sku_Consolidated!A2:Q957,17,FALSE),Sku_CommRate!A2:E1002, 5, FALSE)</f>
      </c>
      <c r="P2075" s="8">
        <f>N2075 - O2075</f>
      </c>
      <c r="Q2075">
        <f>VLOOKUP(G2075,Sku_Consolidated!A2:G957,7, FALSE)</f>
      </c>
      <c r="R2075">
        <f>IF(IFERROR(VLOOKUP(E2075,Store_Showcase!B2:H144,7, FALSE), TRUE)=TRUE, IF(IFERROR(VLOOKUP(E2075,Store_SRP!B2:H110,7, FALSE), TRUE)=TRUE,VLOOKUP(E2075,Store_VAM!B2:H273,7, FALSE),VLOOKUP(E2075,Store_SRP!B2:H110,7, FALSE)), VLOOKUP(E2075,Store_Showcase!B2:H144,7, FALSE))</f>
      </c>
      <c r="S2075">
        <f>IF(IFERROR(VLOOKUP(E2075,Store_Showcase!B2:I144,8, FALSE), TRUE)=TRUE, IF(IFERROR(VLOOKUP(E2075,Store_SRP!B2:I110,8, FALSE), TRUE)=TRUE,VLOOKUP(E2075,Store_VAM!B2:I273,8, FALSE),VLOOKUP(E2075,Store_SRP!B2:I110,8, FALSE)), VLOOKUP(E2075,Store_Showcase!B2:I144,8, FALSE))</f>
      </c>
      <c r="T2075">
        <f>VLOOKUP(G2075,Sku_Consolidated!A2:R957,18,FALSE)</f>
      </c>
      <c r="U2075">
        <v>6239</v>
      </c>
      <c r="V2075">
        <f>IF(VLOOKUP(G2075,Sku_Consolidated!A2:S957,19,FALSE)="SHOWCASE", VLOOKUP(E2075,Store_Showcase!B2:L144,11, FALSE), IF(VLOOKUP(G2075,Sku_Consolidated!A2:S957,19,FALSE)="VAM",VLOOKUP(E2075,Store_VAM!B2:L273,11, FALSE),VLOOKUP(E2075,Store_SRP!B2:L110,11, FALSE)))</f>
      </c>
      <c r="W2075">
        <f>VLOOKUP(G2075,Sku_Consolidated!A2:W957,11,FALSE)</f>
      </c>
      <c r="X2075">
        <f>VLOOKUP(G2075,Sku_Consolidated!A2:H957,8,FALSE)</f>
      </c>
      <c r="Y2075">
        <f>VLOOKUP(G2075,Sku_Consolidated!A2:I957,9,FALSE)</f>
      </c>
      <c r="Z2075" t="s">
        <v>38</v>
      </c>
      <c r="AA2075">
        <f>VLOOKUP(G2075,Sku_Consolidated!A2:E957,5,FALSE)</f>
      </c>
      <c r="AB2075">
        <f>IF(VLOOKUP(G2075,Sku_Consolidated!A2:S957,19,FALSE)="SHOWCASE", VLOOKUP(E2075,Store_Showcase!B2:N144,13, FALSE), IF(VLOOKUP(G2075,Sku_Consolidated!A2:S957,19,FALSE)="VAM",VLOOKUP(E2075,Store_VAM!B2:N273,13, FALSE),VLOOKUP(E2075,Store_SRP!B2:N110,13, FALSE)))</f>
      </c>
      <c r="AC2075">
        <f>IF(IFERROR(AB2075,TRUE)=TRUE, "-","OK")</f>
      </c>
      <c r="AD2075" s="8" t="s">
        <v>39</v>
      </c>
      <c r="AE2075" s="8" t="s">
        <v>39</v>
      </c>
      <c r="AF2075">
        <f>IF(IFERROR(VLOOKUP(E2075,Store_Showcase!B2:H144,{5}, FALSE), TRUE)=TRUE, IF(IFERROR(VLOOKUP(E2075,Store_SRP!B2:H110,{5}, FALSE), TRUE)=TRUE,VLOOKUP(E2075,Store_VAM!B2:H273,{5}, FALSE),VLOOKUP(E2075,Store_SRP!B2:H110,{5}, FALSE)), VLOOKUP(E2075,Store_Showcase!B2:H144,{5}, FALSE))</f>
      </c>
      <c r="AG2075">
        <f>IF(IFERROR(VLOOKUP(E2075,Store_Showcase!B2:H144,{6}, FALSE), TRUE)=TRUE, IF(IFERROR(VLOOKUP(E2075,Store_SRP!B2:H110,{6}, FALSE), TRUE)=TRUE,VLOOKUP(E2075,Store_VAM!B2:H273,{6}, FALSE),VLOOKUP(E2075,Store_SRP!B2:H110,{6}, FALSE)), VLOOKUP(E2075,Store_Showcase!B2:H144,{6}, FALSE))</f>
      </c>
      <c r="AH2075">
        <f>VLOOKUP(G2075,Sku_Consolidated!A2:R957,18,FALSE)</f>
      </c>
      <c r="AI2075">
        <f>VLOOKUP(G2075,Sku_Consolidated!A2:S957,19,FALSE)</f>
      </c>
      <c r="AJ2075">
        <f>VLOOKUP(G2075,Sku_Consolidated!A2:T957,20,FALSE)</f>
      </c>
    </row>
    <row r="2076" spans="1:36" x14ac:dyDescent="0.25">
      <c r="A2076">
        <v>2024</v>
      </c>
      <c r="B2076" t="s">
        <v>31</v>
      </c>
      <c r="C2076" t="s">
        <v>32</v>
      </c>
      <c r="D2076" t="s">
        <v>33</v>
      </c>
      <c r="E2076">
        <v>705</v>
      </c>
      <c r="F2076">
        <f>IF(IFERROR(VLOOKUP(E2076,Store_Showcase!B2:H144,{2}, FALSE), TRUE)=TRUE, IF(IFERROR(VLOOKUP(E2076,Store_SRP!B2:H110,{2}, FALSE), TRUE)=TRUE,VLOOKUP(E2076,Store_VAM!B2:H273,{2}, FALSE),VLOOKUP(E2076,Store_SRP!B2:H110,{2}, FALSE)), VLOOKUP(E2076,Store_Showcase!B2:H144,{2}, FALSE))</f>
      </c>
      <c r="G2076">
        <v>655316</v>
      </c>
      <c r="H2076" t="s">
        <v>875</v>
      </c>
      <c r="I2076" s="8" t="s">
        <v>39</v>
      </c>
      <c r="J2076" t="s">
        <v>36</v>
      </c>
      <c r="K2076" s="8">
        <f>IF(J2076="PCK", I2076, 0)</f>
      </c>
      <c r="L2076" s="8">
        <f>IF(J2076="KLS", I2076, IF(J2076="PCK", I2076*VLOOKUP(G2076,Sku_Consolidated!A2:U957,21, FALSE),I2076*VLOOKUP(G2076,Sku_Consolidated!A2:U957,21, FALSE)))</f>
      </c>
      <c r="M2076" s="8">
        <f>IF(J2076="PCS", I2076, 0)</f>
      </c>
      <c r="N2076" s="8" t="s">
        <v>39</v>
      </c>
      <c r="O2076" s="8">
        <f>N2076 * VLOOKUP(E2076&amp;VLOOKUP(G2076,Sku_Consolidated!A2:Q957,17,FALSE),Sku_CommRate!A2:E1002, 5, FALSE)</f>
      </c>
      <c r="P2076" s="8">
        <f>N2076 - O2076</f>
      </c>
      <c r="Q2076">
        <f>VLOOKUP(G2076,Sku_Consolidated!A2:G957,7, FALSE)</f>
      </c>
      <c r="R2076">
        <f>IF(IFERROR(VLOOKUP(E2076,Store_Showcase!B2:H144,7, FALSE), TRUE)=TRUE, IF(IFERROR(VLOOKUP(E2076,Store_SRP!B2:H110,7, FALSE), TRUE)=TRUE,VLOOKUP(E2076,Store_VAM!B2:H273,7, FALSE),VLOOKUP(E2076,Store_SRP!B2:H110,7, FALSE)), VLOOKUP(E2076,Store_Showcase!B2:H144,7, FALSE))</f>
      </c>
      <c r="S2076">
        <f>IF(IFERROR(VLOOKUP(E2076,Store_Showcase!B2:I144,8, FALSE), TRUE)=TRUE, IF(IFERROR(VLOOKUP(E2076,Store_SRP!B2:I110,8, FALSE), TRUE)=TRUE,VLOOKUP(E2076,Store_VAM!B2:I273,8, FALSE),VLOOKUP(E2076,Store_SRP!B2:I110,8, FALSE)), VLOOKUP(E2076,Store_Showcase!B2:I144,8, FALSE))</f>
      </c>
      <c r="T2076">
        <f>VLOOKUP(G2076,Sku_Consolidated!A2:R957,18,FALSE)</f>
      </c>
      <c r="U2076">
        <v>6241</v>
      </c>
      <c r="V2076">
        <f>IF(VLOOKUP(G2076,Sku_Consolidated!A2:S957,19,FALSE)="SHOWCASE", VLOOKUP(E2076,Store_Showcase!B2:L144,11, FALSE), IF(VLOOKUP(G2076,Sku_Consolidated!A2:S957,19,FALSE)="VAM",VLOOKUP(E2076,Store_VAM!B2:L273,11, FALSE),VLOOKUP(E2076,Store_SRP!B2:L110,11, FALSE)))</f>
      </c>
      <c r="W2076">
        <f>VLOOKUP(G2076,Sku_Consolidated!A2:W957,11,FALSE)</f>
      </c>
      <c r="X2076">
        <f>VLOOKUP(G2076,Sku_Consolidated!A2:H957,8,FALSE)</f>
      </c>
      <c r="Y2076">
        <f>VLOOKUP(G2076,Sku_Consolidated!A2:I957,9,FALSE)</f>
      </c>
      <c r="Z2076" t="s">
        <v>38</v>
      </c>
      <c r="AA2076">
        <f>VLOOKUP(G2076,Sku_Consolidated!A2:E957,5,FALSE)</f>
      </c>
      <c r="AB2076">
        <f>IF(VLOOKUP(G2076,Sku_Consolidated!A2:S957,19,FALSE)="SHOWCASE", VLOOKUP(E2076,Store_Showcase!B2:N144,13, FALSE), IF(VLOOKUP(G2076,Sku_Consolidated!A2:S957,19,FALSE)="VAM",VLOOKUP(E2076,Store_VAM!B2:N273,13, FALSE),VLOOKUP(E2076,Store_SRP!B2:N110,13, FALSE)))</f>
      </c>
      <c r="AC2076">
        <f>IF(IFERROR(AB2076,TRUE)=TRUE, "-","OK")</f>
      </c>
      <c r="AD2076" s="8" t="s">
        <v>39</v>
      </c>
      <c r="AE2076" s="8" t="s">
        <v>39</v>
      </c>
      <c r="AF2076">
        <f>IF(IFERROR(VLOOKUP(E2076,Store_Showcase!B2:H144,{5}, FALSE), TRUE)=TRUE, IF(IFERROR(VLOOKUP(E2076,Store_SRP!B2:H110,{5}, FALSE), TRUE)=TRUE,VLOOKUP(E2076,Store_VAM!B2:H273,{5}, FALSE),VLOOKUP(E2076,Store_SRP!B2:H110,{5}, FALSE)), VLOOKUP(E2076,Store_Showcase!B2:H144,{5}, FALSE))</f>
      </c>
      <c r="AG2076">
        <f>IF(IFERROR(VLOOKUP(E2076,Store_Showcase!B2:H144,{6}, FALSE), TRUE)=TRUE, IF(IFERROR(VLOOKUP(E2076,Store_SRP!B2:H110,{6}, FALSE), TRUE)=TRUE,VLOOKUP(E2076,Store_VAM!B2:H273,{6}, FALSE),VLOOKUP(E2076,Store_SRP!B2:H110,{6}, FALSE)), VLOOKUP(E2076,Store_Showcase!B2:H144,{6}, FALSE))</f>
      </c>
      <c r="AH2076">
        <f>VLOOKUP(G2076,Sku_Consolidated!A2:R957,18,FALSE)</f>
      </c>
      <c r="AI2076">
        <f>VLOOKUP(G2076,Sku_Consolidated!A2:S957,19,FALSE)</f>
      </c>
      <c r="AJ2076">
        <f>VLOOKUP(G2076,Sku_Consolidated!A2:T957,20,FALSE)</f>
      </c>
    </row>
    <row r="2077" spans="1:36" x14ac:dyDescent="0.25">
      <c r="A2077">
        <v>2024</v>
      </c>
      <c r="B2077" t="s">
        <v>31</v>
      </c>
      <c r="C2077" t="s">
        <v>32</v>
      </c>
      <c r="D2077" t="s">
        <v>33</v>
      </c>
      <c r="E2077">
        <v>711</v>
      </c>
      <c r="F2077">
        <f>IF(IFERROR(VLOOKUP(E2077,Store_Showcase!B2:H144,{2}, FALSE), TRUE)=TRUE, IF(IFERROR(VLOOKUP(E2077,Store_SRP!B2:H110,{2}, FALSE), TRUE)=TRUE,VLOOKUP(E2077,Store_VAM!B2:H273,{2}, FALSE),VLOOKUP(E2077,Store_SRP!B2:H110,{2}, FALSE)), VLOOKUP(E2077,Store_Showcase!B2:H144,{2}, FALSE))</f>
      </c>
      <c r="G2077">
        <v>655281</v>
      </c>
      <c r="H2077" t="s">
        <v>40</v>
      </c>
      <c r="I2077" s="8" t="s">
        <v>39</v>
      </c>
      <c r="J2077" t="s">
        <v>36</v>
      </c>
      <c r="K2077" s="8">
        <f>IF(J2077="PCK", I2077, 0)</f>
      </c>
      <c r="L2077" s="8">
        <f>IF(J2077="KLS", I2077, IF(J2077="PCK", I2077*VLOOKUP(G2077,Sku_Consolidated!A2:U957,21, FALSE),I2077*VLOOKUP(G2077,Sku_Consolidated!A2:U957,21, FALSE)))</f>
      </c>
      <c r="M2077" s="8">
        <f>IF(J2077="PCS", I2077, 0)</f>
      </c>
      <c r="N2077" s="8" t="s">
        <v>39</v>
      </c>
      <c r="O2077" s="8">
        <f>N2077 * VLOOKUP(E2077&amp;VLOOKUP(G2077,Sku_Consolidated!A2:Q957,17,FALSE),Sku_CommRate!A2:E1002, 5, FALSE)</f>
      </c>
      <c r="P2077" s="8">
        <f>N2077 - O2077</f>
      </c>
      <c r="Q2077">
        <f>VLOOKUP(G2077,Sku_Consolidated!A2:G957,7, FALSE)</f>
      </c>
      <c r="R2077">
        <f>IF(IFERROR(VLOOKUP(E2077,Store_Showcase!B2:H144,7, FALSE), TRUE)=TRUE, IF(IFERROR(VLOOKUP(E2077,Store_SRP!B2:H110,7, FALSE), TRUE)=TRUE,VLOOKUP(E2077,Store_VAM!B2:H273,7, FALSE),VLOOKUP(E2077,Store_SRP!B2:H110,7, FALSE)), VLOOKUP(E2077,Store_Showcase!B2:H144,7, FALSE))</f>
      </c>
      <c r="S2077">
        <f>IF(IFERROR(VLOOKUP(E2077,Store_Showcase!B2:I144,8, FALSE), TRUE)=TRUE, IF(IFERROR(VLOOKUP(E2077,Store_SRP!B2:I110,8, FALSE), TRUE)=TRUE,VLOOKUP(E2077,Store_VAM!B2:I273,8, FALSE),VLOOKUP(E2077,Store_SRP!B2:I110,8, FALSE)), VLOOKUP(E2077,Store_Showcase!B2:I144,8, FALSE))</f>
      </c>
      <c r="T2077">
        <f>VLOOKUP(G2077,Sku_Consolidated!A2:R957,18,FALSE)</f>
      </c>
      <c r="U2077">
        <v>6216</v>
      </c>
      <c r="V2077">
        <f>IF(VLOOKUP(G2077,Sku_Consolidated!A2:S957,19,FALSE)="SHOWCASE", VLOOKUP(E2077,Store_Showcase!B2:L144,11, FALSE), IF(VLOOKUP(G2077,Sku_Consolidated!A2:S957,19,FALSE)="VAM",VLOOKUP(E2077,Store_VAM!B2:L273,11, FALSE),VLOOKUP(E2077,Store_SRP!B2:L110,11, FALSE)))</f>
      </c>
      <c r="W2077">
        <f>VLOOKUP(G2077,Sku_Consolidated!A2:W957,11,FALSE)</f>
      </c>
      <c r="X2077">
        <f>VLOOKUP(G2077,Sku_Consolidated!A2:H957,8,FALSE)</f>
      </c>
      <c r="Y2077">
        <f>VLOOKUP(G2077,Sku_Consolidated!A2:I957,9,FALSE)</f>
      </c>
      <c r="Z2077" t="s">
        <v>38</v>
      </c>
      <c r="AA2077">
        <f>VLOOKUP(G2077,Sku_Consolidated!A2:E957,5,FALSE)</f>
      </c>
      <c r="AB2077">
        <f>IF(VLOOKUP(G2077,Sku_Consolidated!A2:S957,19,FALSE)="SHOWCASE", VLOOKUP(E2077,Store_Showcase!B2:N144,13, FALSE), IF(VLOOKUP(G2077,Sku_Consolidated!A2:S957,19,FALSE)="VAM",VLOOKUP(E2077,Store_VAM!B2:N273,13, FALSE),VLOOKUP(E2077,Store_SRP!B2:N110,13, FALSE)))</f>
      </c>
      <c r="AC2077">
        <f>IF(IFERROR(AB2077,TRUE)=TRUE, "-","OK")</f>
      </c>
      <c r="AD2077" s="8" t="s">
        <v>39</v>
      </c>
      <c r="AE2077" s="8" t="s">
        <v>39</v>
      </c>
      <c r="AF2077">
        <f>IF(IFERROR(VLOOKUP(E2077,Store_Showcase!B2:H144,{5}, FALSE), TRUE)=TRUE, IF(IFERROR(VLOOKUP(E2077,Store_SRP!B2:H110,{5}, FALSE), TRUE)=TRUE,VLOOKUP(E2077,Store_VAM!B2:H273,{5}, FALSE),VLOOKUP(E2077,Store_SRP!B2:H110,{5}, FALSE)), VLOOKUP(E2077,Store_Showcase!B2:H144,{5}, FALSE))</f>
      </c>
      <c r="AG2077">
        <f>IF(IFERROR(VLOOKUP(E2077,Store_Showcase!B2:H144,{6}, FALSE), TRUE)=TRUE, IF(IFERROR(VLOOKUP(E2077,Store_SRP!B2:H110,{6}, FALSE), TRUE)=TRUE,VLOOKUP(E2077,Store_VAM!B2:H273,{6}, FALSE),VLOOKUP(E2077,Store_SRP!B2:H110,{6}, FALSE)), VLOOKUP(E2077,Store_Showcase!B2:H144,{6}, FALSE))</f>
      </c>
      <c r="AH2077">
        <f>VLOOKUP(G2077,Sku_Consolidated!A2:R957,18,FALSE)</f>
      </c>
      <c r="AI2077">
        <f>VLOOKUP(G2077,Sku_Consolidated!A2:S957,19,FALSE)</f>
      </c>
      <c r="AJ2077">
        <f>VLOOKUP(G2077,Sku_Consolidated!A2:T957,20,FALSE)</f>
      </c>
    </row>
    <row r="2078" spans="1:36" x14ac:dyDescent="0.25">
      <c r="A2078">
        <v>2024</v>
      </c>
      <c r="B2078" t="s">
        <v>31</v>
      </c>
      <c r="C2078" t="s">
        <v>32</v>
      </c>
      <c r="D2078" t="s">
        <v>33</v>
      </c>
      <c r="E2078">
        <v>233</v>
      </c>
      <c r="F2078">
        <f>IF(IFERROR(VLOOKUP(E2078,Store_Showcase!B2:H144,{2}, FALSE), TRUE)=TRUE, IF(IFERROR(VLOOKUP(E2078,Store_SRP!B2:H110,{2}, FALSE), TRUE)=TRUE,VLOOKUP(E2078,Store_VAM!B2:H273,{2}, FALSE),VLOOKUP(E2078,Store_SRP!B2:H110,{2}, FALSE)), VLOOKUP(E2078,Store_Showcase!B2:H144,{2}, FALSE))</f>
      </c>
      <c r="G2078">
        <v>662375</v>
      </c>
      <c r="H2078" t="s">
        <v>1376</v>
      </c>
      <c r="I2078" s="8" t="s">
        <v>39</v>
      </c>
      <c r="J2078" t="s">
        <v>493</v>
      </c>
      <c r="K2078" s="8">
        <f>IF(J2078="PCK", I2078, 0)</f>
      </c>
      <c r="L2078" s="8">
        <f>IF(J2078="KLS", I2078, IF(J2078="PCK", I2078*VLOOKUP(G2078,Sku_Consolidated!A2:U957,21, FALSE),I2078*VLOOKUP(G2078,Sku_Consolidated!A2:U957,21, FALSE)))</f>
      </c>
      <c r="M2078" s="8">
        <f>IF(J2078="PCS", I2078, 0)</f>
      </c>
      <c r="N2078" s="8" t="s">
        <v>39</v>
      </c>
      <c r="O2078" s="8">
        <f>N2078 * VLOOKUP(E2078&amp;VLOOKUP(G2078,Sku_Consolidated!A2:Q957,17,FALSE),Sku_CommRate!A2:E1002, 5, FALSE)</f>
      </c>
      <c r="P2078" s="8">
        <f>N2078 - O2078</f>
      </c>
      <c r="Q2078">
        <f>VLOOKUP(G2078,Sku_Consolidated!A2:G957,7, FALSE)</f>
      </c>
      <c r="R2078">
        <f>IF(IFERROR(VLOOKUP(E2078,Store_Showcase!B2:H144,7, FALSE), TRUE)=TRUE, IF(IFERROR(VLOOKUP(E2078,Store_SRP!B2:H110,7, FALSE), TRUE)=TRUE,VLOOKUP(E2078,Store_VAM!B2:H273,7, FALSE),VLOOKUP(E2078,Store_SRP!B2:H110,7, FALSE)), VLOOKUP(E2078,Store_Showcase!B2:H144,7, FALSE))</f>
      </c>
      <c r="S2078">
        <f>IF(IFERROR(VLOOKUP(E2078,Store_Showcase!B2:I144,8, FALSE), TRUE)=TRUE, IF(IFERROR(VLOOKUP(E2078,Store_SRP!B2:I110,8, FALSE), TRUE)=TRUE,VLOOKUP(E2078,Store_VAM!B2:I273,8, FALSE),VLOOKUP(E2078,Store_SRP!B2:I110,8, FALSE)), VLOOKUP(E2078,Store_Showcase!B2:I144,8, FALSE))</f>
      </c>
      <c r="T2078">
        <f>VLOOKUP(G2078,Sku_Consolidated!A2:R957,18,FALSE)</f>
      </c>
      <c r="U2078">
        <v>4806532531601</v>
      </c>
      <c r="V2078">
        <f>IF(VLOOKUP(G2078,Sku_Consolidated!A2:S957,19,FALSE)="SHOWCASE", VLOOKUP(E2078,Store_Showcase!B2:L144,11, FALSE), IF(VLOOKUP(G2078,Sku_Consolidated!A2:S957,19,FALSE)="VAM",VLOOKUP(E2078,Store_VAM!B2:L273,11, FALSE),VLOOKUP(E2078,Store_SRP!B2:L110,11, FALSE)))</f>
      </c>
      <c r="W2078">
        <f>VLOOKUP(G2078,Sku_Consolidated!A2:W957,11,FALSE)</f>
      </c>
      <c r="X2078">
        <f>VLOOKUP(G2078,Sku_Consolidated!A2:H957,8,FALSE)</f>
      </c>
      <c r="Y2078">
        <f>VLOOKUP(G2078,Sku_Consolidated!A2:I957,9,FALSE)</f>
      </c>
      <c r="Z2078" t="s">
        <v>38</v>
      </c>
      <c r="AA2078">
        <f>VLOOKUP(G2078,Sku_Consolidated!A2:E957,5,FALSE)</f>
      </c>
      <c r="AB2078">
        <f>IF(VLOOKUP(G2078,Sku_Consolidated!A2:S957,19,FALSE)="SHOWCASE", VLOOKUP(E2078,Store_Showcase!B2:N144,13, FALSE), IF(VLOOKUP(G2078,Sku_Consolidated!A2:S957,19,FALSE)="VAM",VLOOKUP(E2078,Store_VAM!B2:N273,13, FALSE),VLOOKUP(E2078,Store_SRP!B2:N110,13, FALSE)))</f>
      </c>
      <c r="AC2078">
        <f>IF(IFERROR(AB2078,TRUE)=TRUE, "-","OK")</f>
      </c>
      <c r="AD2078" s="8" t="s">
        <v>39</v>
      </c>
      <c r="AE2078" s="8" t="s">
        <v>39</v>
      </c>
      <c r="AF2078">
        <f>IF(IFERROR(VLOOKUP(E2078,Store_Showcase!B2:H144,{5}, FALSE), TRUE)=TRUE, IF(IFERROR(VLOOKUP(E2078,Store_SRP!B2:H110,{5}, FALSE), TRUE)=TRUE,VLOOKUP(E2078,Store_VAM!B2:H273,{5}, FALSE),VLOOKUP(E2078,Store_SRP!B2:H110,{5}, FALSE)), VLOOKUP(E2078,Store_Showcase!B2:H144,{5}, FALSE))</f>
      </c>
      <c r="AG2078">
        <f>IF(IFERROR(VLOOKUP(E2078,Store_Showcase!B2:H144,{6}, FALSE), TRUE)=TRUE, IF(IFERROR(VLOOKUP(E2078,Store_SRP!B2:H110,{6}, FALSE), TRUE)=TRUE,VLOOKUP(E2078,Store_VAM!B2:H273,{6}, FALSE),VLOOKUP(E2078,Store_SRP!B2:H110,{6}, FALSE)), VLOOKUP(E2078,Store_Showcase!B2:H144,{6}, FALSE))</f>
      </c>
      <c r="AH2078">
        <f>VLOOKUP(G2078,Sku_Consolidated!A2:R957,18,FALSE)</f>
      </c>
      <c r="AI2078">
        <f>VLOOKUP(G2078,Sku_Consolidated!A2:S957,19,FALSE)</f>
      </c>
      <c r="AJ2078">
        <f>VLOOKUP(G2078,Sku_Consolidated!A2:T957,20,FALSE)</f>
      </c>
    </row>
    <row r="2079" spans="1:36" x14ac:dyDescent="0.25">
      <c r="A2079">
        <v>2024</v>
      </c>
      <c r="B2079" t="s">
        <v>31</v>
      </c>
      <c r="C2079" t="s">
        <v>32</v>
      </c>
      <c r="D2079" t="s">
        <v>33</v>
      </c>
      <c r="E2079">
        <v>813</v>
      </c>
      <c r="F2079">
        <f>IF(IFERROR(VLOOKUP(E2079,Store_Showcase!B2:H144,{2}, FALSE), TRUE)=TRUE, IF(IFERROR(VLOOKUP(E2079,Store_SRP!B2:H110,{2}, FALSE), TRUE)=TRUE,VLOOKUP(E2079,Store_VAM!B2:H273,{2}, FALSE),VLOOKUP(E2079,Store_SRP!B2:H110,{2}, FALSE)), VLOOKUP(E2079,Store_Showcase!B2:H144,{2}, FALSE))</f>
      </c>
      <c r="G2079">
        <v>655529</v>
      </c>
      <c r="H2079" t="s">
        <v>3335</v>
      </c>
      <c r="I2079" s="8" t="s">
        <v>39</v>
      </c>
      <c r="J2079" t="s">
        <v>36</v>
      </c>
      <c r="K2079" s="8">
        <f>IF(J2079="PCK", I2079, 0)</f>
      </c>
      <c r="L2079" s="8">
        <f>IF(J2079="KLS", I2079, IF(J2079="PCK", I2079*VLOOKUP(G2079,Sku_Consolidated!A2:U957,21, FALSE),I2079*VLOOKUP(G2079,Sku_Consolidated!A2:U957,21, FALSE)))</f>
      </c>
      <c r="M2079" s="8">
        <f>IF(J2079="PCS", I2079, 0)</f>
      </c>
      <c r="N2079" s="8" t="s">
        <v>39</v>
      </c>
      <c r="O2079" s="8">
        <f>N2079 * VLOOKUP(E2079&amp;VLOOKUP(G2079,Sku_Consolidated!A2:Q957,17,FALSE),Sku_CommRate!A2:E1002, 5, FALSE)</f>
      </c>
      <c r="P2079" s="8">
        <f>N2079 - O2079</f>
      </c>
      <c r="Q2079">
        <f>VLOOKUP(G2079,Sku_Consolidated!A2:G957,7, FALSE)</f>
      </c>
      <c r="R2079">
        <f>IF(IFERROR(VLOOKUP(E2079,Store_Showcase!B2:H144,7, FALSE), TRUE)=TRUE, IF(IFERROR(VLOOKUP(E2079,Store_SRP!B2:H110,7, FALSE), TRUE)=TRUE,VLOOKUP(E2079,Store_VAM!B2:H273,7, FALSE),VLOOKUP(E2079,Store_SRP!B2:H110,7, FALSE)), VLOOKUP(E2079,Store_Showcase!B2:H144,7, FALSE))</f>
      </c>
      <c r="S2079">
        <f>IF(IFERROR(VLOOKUP(E2079,Store_Showcase!B2:I144,8, FALSE), TRUE)=TRUE, IF(IFERROR(VLOOKUP(E2079,Store_SRP!B2:I110,8, FALSE), TRUE)=TRUE,VLOOKUP(E2079,Store_VAM!B2:I273,8, FALSE),VLOOKUP(E2079,Store_SRP!B2:I110,8, FALSE)), VLOOKUP(E2079,Store_Showcase!B2:I144,8, FALSE))</f>
      </c>
      <c r="T2079">
        <f>VLOOKUP(G2079,Sku_Consolidated!A2:R957,18,FALSE)</f>
      </c>
      <c r="U2079">
        <v>6350</v>
      </c>
      <c r="V2079">
        <f>IF(VLOOKUP(G2079,Sku_Consolidated!A2:S957,19,FALSE)="SHOWCASE", VLOOKUP(E2079,Store_Showcase!B2:L144,11, FALSE), IF(VLOOKUP(G2079,Sku_Consolidated!A2:S957,19,FALSE)="VAM",VLOOKUP(E2079,Store_VAM!B2:L273,11, FALSE),VLOOKUP(E2079,Store_SRP!B2:L110,11, FALSE)))</f>
      </c>
      <c r="W2079">
        <f>VLOOKUP(G2079,Sku_Consolidated!A2:W957,11,FALSE)</f>
      </c>
      <c r="X2079">
        <f>VLOOKUP(G2079,Sku_Consolidated!A2:H957,8,FALSE)</f>
      </c>
      <c r="Y2079">
        <f>VLOOKUP(G2079,Sku_Consolidated!A2:I957,9,FALSE)</f>
      </c>
      <c r="Z2079" t="s">
        <v>38</v>
      </c>
      <c r="AA2079">
        <f>VLOOKUP(G2079,Sku_Consolidated!A2:E957,5,FALSE)</f>
      </c>
      <c r="AB2079">
        <f>IF(VLOOKUP(G2079,Sku_Consolidated!A2:S957,19,FALSE)="SHOWCASE", VLOOKUP(E2079,Store_Showcase!B2:N144,13, FALSE), IF(VLOOKUP(G2079,Sku_Consolidated!A2:S957,19,FALSE)="VAM",VLOOKUP(E2079,Store_VAM!B2:N273,13, FALSE),VLOOKUP(E2079,Store_SRP!B2:N110,13, FALSE)))</f>
      </c>
      <c r="AC2079">
        <f>IF(IFERROR(AB2079,TRUE)=TRUE, "-","OK")</f>
      </c>
      <c r="AD2079" s="8" t="s">
        <v>39</v>
      </c>
      <c r="AE2079" s="8" t="s">
        <v>39</v>
      </c>
      <c r="AF2079">
        <f>IF(IFERROR(VLOOKUP(E2079,Store_Showcase!B2:H144,{5}, FALSE), TRUE)=TRUE, IF(IFERROR(VLOOKUP(E2079,Store_SRP!B2:H110,{5}, FALSE), TRUE)=TRUE,VLOOKUP(E2079,Store_VAM!B2:H273,{5}, FALSE),VLOOKUP(E2079,Store_SRP!B2:H110,{5}, FALSE)), VLOOKUP(E2079,Store_Showcase!B2:H144,{5}, FALSE))</f>
      </c>
      <c r="AG2079">
        <f>IF(IFERROR(VLOOKUP(E2079,Store_Showcase!B2:H144,{6}, FALSE), TRUE)=TRUE, IF(IFERROR(VLOOKUP(E2079,Store_SRP!B2:H110,{6}, FALSE), TRUE)=TRUE,VLOOKUP(E2079,Store_VAM!B2:H273,{6}, FALSE),VLOOKUP(E2079,Store_SRP!B2:H110,{6}, FALSE)), VLOOKUP(E2079,Store_Showcase!B2:H144,{6}, FALSE))</f>
      </c>
      <c r="AH2079">
        <f>VLOOKUP(G2079,Sku_Consolidated!A2:R957,18,FALSE)</f>
      </c>
      <c r="AI2079">
        <f>VLOOKUP(G2079,Sku_Consolidated!A2:S957,19,FALSE)</f>
      </c>
      <c r="AJ2079">
        <f>VLOOKUP(G2079,Sku_Consolidated!A2:T957,20,FALSE)</f>
      </c>
    </row>
    <row r="2080" spans="1:36" x14ac:dyDescent="0.25">
      <c r="A2080">
        <v>2024</v>
      </c>
      <c r="B2080" t="s">
        <v>31</v>
      </c>
      <c r="C2080" t="s">
        <v>32</v>
      </c>
      <c r="D2080" t="s">
        <v>33</v>
      </c>
      <c r="E2080">
        <v>150</v>
      </c>
      <c r="F2080">
        <f>IF(IFERROR(VLOOKUP(E2080,Store_Showcase!B2:H144,{2}, FALSE), TRUE)=TRUE, IF(IFERROR(VLOOKUP(E2080,Store_SRP!B2:H110,{2}, FALSE), TRUE)=TRUE,VLOOKUP(E2080,Store_VAM!B2:H273,{2}, FALSE),VLOOKUP(E2080,Store_SRP!B2:H110,{2}, FALSE)), VLOOKUP(E2080,Store_Showcase!B2:H144,{2}, FALSE))</f>
      </c>
      <c r="G2080">
        <v>655535</v>
      </c>
      <c r="H2080" t="s">
        <v>524</v>
      </c>
      <c r="I2080" s="8" t="s">
        <v>39</v>
      </c>
      <c r="J2080" t="s">
        <v>36</v>
      </c>
      <c r="K2080" s="8">
        <f>IF(J2080="PCK", I2080, 0)</f>
      </c>
      <c r="L2080" s="8">
        <f>IF(J2080="KLS", I2080, IF(J2080="PCK", I2080*VLOOKUP(G2080,Sku_Consolidated!A2:U957,21, FALSE),I2080*VLOOKUP(G2080,Sku_Consolidated!A2:U957,21, FALSE)))</f>
      </c>
      <c r="M2080" s="8">
        <f>IF(J2080="PCS", I2080, 0)</f>
      </c>
      <c r="N2080" s="8" t="s">
        <v>39</v>
      </c>
      <c r="O2080" s="8">
        <f>N2080 * VLOOKUP(E2080&amp;VLOOKUP(G2080,Sku_Consolidated!A2:Q957,17,FALSE),Sku_CommRate!A2:E1002, 5, FALSE)</f>
      </c>
      <c r="P2080" s="8">
        <f>N2080 - O2080</f>
      </c>
      <c r="Q2080">
        <f>VLOOKUP(G2080,Sku_Consolidated!A2:G957,7, FALSE)</f>
      </c>
      <c r="R2080">
        <f>IF(IFERROR(VLOOKUP(E2080,Store_Showcase!B2:H144,7, FALSE), TRUE)=TRUE, IF(IFERROR(VLOOKUP(E2080,Store_SRP!B2:H110,7, FALSE), TRUE)=TRUE,VLOOKUP(E2080,Store_VAM!B2:H273,7, FALSE),VLOOKUP(E2080,Store_SRP!B2:H110,7, FALSE)), VLOOKUP(E2080,Store_Showcase!B2:H144,7, FALSE))</f>
      </c>
      <c r="S2080">
        <f>IF(IFERROR(VLOOKUP(E2080,Store_Showcase!B2:I144,8, FALSE), TRUE)=TRUE, IF(IFERROR(VLOOKUP(E2080,Store_SRP!B2:I110,8, FALSE), TRUE)=TRUE,VLOOKUP(E2080,Store_VAM!B2:I273,8, FALSE),VLOOKUP(E2080,Store_SRP!B2:I110,8, FALSE)), VLOOKUP(E2080,Store_Showcase!B2:I144,8, FALSE))</f>
      </c>
      <c r="T2080">
        <f>VLOOKUP(G2080,Sku_Consolidated!A2:R957,18,FALSE)</f>
      </c>
      <c r="U2080">
        <v>6356</v>
      </c>
      <c r="V2080">
        <f>IF(VLOOKUP(G2080,Sku_Consolidated!A2:S957,19,FALSE)="SHOWCASE", VLOOKUP(E2080,Store_Showcase!B2:L144,11, FALSE), IF(VLOOKUP(G2080,Sku_Consolidated!A2:S957,19,FALSE)="VAM",VLOOKUP(E2080,Store_VAM!B2:L273,11, FALSE),VLOOKUP(E2080,Store_SRP!B2:L110,11, FALSE)))</f>
      </c>
      <c r="W2080">
        <f>VLOOKUP(G2080,Sku_Consolidated!A2:W957,11,FALSE)</f>
      </c>
      <c r="X2080">
        <f>VLOOKUP(G2080,Sku_Consolidated!A2:H957,8,FALSE)</f>
      </c>
      <c r="Y2080">
        <f>VLOOKUP(G2080,Sku_Consolidated!A2:I957,9,FALSE)</f>
      </c>
      <c r="Z2080" t="s">
        <v>38</v>
      </c>
      <c r="AA2080">
        <f>VLOOKUP(G2080,Sku_Consolidated!A2:E957,5,FALSE)</f>
      </c>
      <c r="AB2080">
        <f>IF(VLOOKUP(G2080,Sku_Consolidated!A2:S957,19,FALSE)="SHOWCASE", VLOOKUP(E2080,Store_Showcase!B2:N144,13, FALSE), IF(VLOOKUP(G2080,Sku_Consolidated!A2:S957,19,FALSE)="VAM",VLOOKUP(E2080,Store_VAM!B2:N273,13, FALSE),VLOOKUP(E2080,Store_SRP!B2:N110,13, FALSE)))</f>
      </c>
      <c r="AC2080">
        <f>IF(IFERROR(AB2080,TRUE)=TRUE, "-","OK")</f>
      </c>
      <c r="AD2080" s="8" t="s">
        <v>39</v>
      </c>
      <c r="AE2080" s="8" t="s">
        <v>39</v>
      </c>
      <c r="AF2080">
        <f>IF(IFERROR(VLOOKUP(E2080,Store_Showcase!B2:H144,{5}, FALSE), TRUE)=TRUE, IF(IFERROR(VLOOKUP(E2080,Store_SRP!B2:H110,{5}, FALSE), TRUE)=TRUE,VLOOKUP(E2080,Store_VAM!B2:H273,{5}, FALSE),VLOOKUP(E2080,Store_SRP!B2:H110,{5}, FALSE)), VLOOKUP(E2080,Store_Showcase!B2:H144,{5}, FALSE))</f>
      </c>
      <c r="AG2080">
        <f>IF(IFERROR(VLOOKUP(E2080,Store_Showcase!B2:H144,{6}, FALSE), TRUE)=TRUE, IF(IFERROR(VLOOKUP(E2080,Store_SRP!B2:H110,{6}, FALSE), TRUE)=TRUE,VLOOKUP(E2080,Store_VAM!B2:H273,{6}, FALSE),VLOOKUP(E2080,Store_SRP!B2:H110,{6}, FALSE)), VLOOKUP(E2080,Store_Showcase!B2:H144,{6}, FALSE))</f>
      </c>
      <c r="AH2080">
        <f>VLOOKUP(G2080,Sku_Consolidated!A2:R957,18,FALSE)</f>
      </c>
      <c r="AI2080">
        <f>VLOOKUP(G2080,Sku_Consolidated!A2:S957,19,FALSE)</f>
      </c>
      <c r="AJ2080">
        <f>VLOOKUP(G2080,Sku_Consolidated!A2:T957,20,FALSE)</f>
      </c>
    </row>
    <row r="2081" spans="1:36" x14ac:dyDescent="0.25">
      <c r="A2081">
        <v>2024</v>
      </c>
      <c r="B2081" t="s">
        <v>31</v>
      </c>
      <c r="C2081" t="s">
        <v>32</v>
      </c>
      <c r="D2081" t="s">
        <v>33</v>
      </c>
      <c r="E2081">
        <v>499</v>
      </c>
      <c r="F2081">
        <f>IF(IFERROR(VLOOKUP(E2081,Store_Showcase!B2:H144,{2}, FALSE), TRUE)=TRUE, IF(IFERROR(VLOOKUP(E2081,Store_SRP!B2:H110,{2}, FALSE), TRUE)=TRUE,VLOOKUP(E2081,Store_VAM!B2:H273,{2}, FALSE),VLOOKUP(E2081,Store_SRP!B2:H110,{2}, FALSE)), VLOOKUP(E2081,Store_Showcase!B2:H144,{2}, FALSE))</f>
      </c>
      <c r="G2081">
        <v>655707</v>
      </c>
      <c r="H2081" t="s">
        <v>495</v>
      </c>
      <c r="I2081" s="8" t="s">
        <v>39</v>
      </c>
      <c r="J2081" t="s">
        <v>36</v>
      </c>
      <c r="K2081" s="8">
        <f>IF(J2081="PCK", I2081, 0)</f>
      </c>
      <c r="L2081" s="8">
        <f>IF(J2081="KLS", I2081, IF(J2081="PCK", I2081*VLOOKUP(G2081,Sku_Consolidated!A2:U957,21, FALSE),I2081*VLOOKUP(G2081,Sku_Consolidated!A2:U957,21, FALSE)))</f>
      </c>
      <c r="M2081" s="8">
        <f>IF(J2081="PCS", I2081, 0)</f>
      </c>
      <c r="N2081" s="8" t="s">
        <v>39</v>
      </c>
      <c r="O2081" s="8">
        <f>N2081 * VLOOKUP(E2081&amp;VLOOKUP(G2081,Sku_Consolidated!A2:Q957,17,FALSE),Sku_CommRate!A2:E1002, 5, FALSE)</f>
      </c>
      <c r="P2081" s="8">
        <f>N2081 - O2081</f>
      </c>
      <c r="Q2081">
        <f>VLOOKUP(G2081,Sku_Consolidated!A2:G957,7, FALSE)</f>
      </c>
      <c r="R2081">
        <f>IF(IFERROR(VLOOKUP(E2081,Store_Showcase!B2:H144,7, FALSE), TRUE)=TRUE, IF(IFERROR(VLOOKUP(E2081,Store_SRP!B2:H110,7, FALSE), TRUE)=TRUE,VLOOKUP(E2081,Store_VAM!B2:H273,7, FALSE),VLOOKUP(E2081,Store_SRP!B2:H110,7, FALSE)), VLOOKUP(E2081,Store_Showcase!B2:H144,7, FALSE))</f>
      </c>
      <c r="S2081">
        <f>IF(IFERROR(VLOOKUP(E2081,Store_Showcase!B2:I144,8, FALSE), TRUE)=TRUE, IF(IFERROR(VLOOKUP(E2081,Store_SRP!B2:I110,8, FALSE), TRUE)=TRUE,VLOOKUP(E2081,Store_VAM!B2:I273,8, FALSE),VLOOKUP(E2081,Store_SRP!B2:I110,8, FALSE)), VLOOKUP(E2081,Store_Showcase!B2:I144,8, FALSE))</f>
      </c>
      <c r="T2081">
        <f>VLOOKUP(G2081,Sku_Consolidated!A2:R957,18,FALSE)</f>
      </c>
      <c r="U2081">
        <v>6435</v>
      </c>
      <c r="V2081">
        <f>IF(VLOOKUP(G2081,Sku_Consolidated!A2:S957,19,FALSE)="SHOWCASE", VLOOKUP(E2081,Store_Showcase!B2:L144,11, FALSE), IF(VLOOKUP(G2081,Sku_Consolidated!A2:S957,19,FALSE)="VAM",VLOOKUP(E2081,Store_VAM!B2:L273,11, FALSE),VLOOKUP(E2081,Store_SRP!B2:L110,11, FALSE)))</f>
      </c>
      <c r="W2081">
        <f>VLOOKUP(G2081,Sku_Consolidated!A2:W957,11,FALSE)</f>
      </c>
      <c r="X2081">
        <f>VLOOKUP(G2081,Sku_Consolidated!A2:H957,8,FALSE)</f>
      </c>
      <c r="Y2081">
        <f>VLOOKUP(G2081,Sku_Consolidated!A2:I957,9,FALSE)</f>
      </c>
      <c r="Z2081" t="s">
        <v>38</v>
      </c>
      <c r="AA2081">
        <f>VLOOKUP(G2081,Sku_Consolidated!A2:E957,5,FALSE)</f>
      </c>
      <c r="AB2081">
        <f>IF(VLOOKUP(G2081,Sku_Consolidated!A2:S957,19,FALSE)="SHOWCASE", VLOOKUP(E2081,Store_Showcase!B2:N144,13, FALSE), IF(VLOOKUP(G2081,Sku_Consolidated!A2:S957,19,FALSE)="VAM",VLOOKUP(E2081,Store_VAM!B2:N273,13, FALSE),VLOOKUP(E2081,Store_SRP!B2:N110,13, FALSE)))</f>
      </c>
      <c r="AC2081">
        <f>IF(IFERROR(AB2081,TRUE)=TRUE, "-","OK")</f>
      </c>
      <c r="AD2081" s="8" t="s">
        <v>39</v>
      </c>
      <c r="AE2081" s="8" t="s">
        <v>39</v>
      </c>
      <c r="AF2081">
        <f>IF(IFERROR(VLOOKUP(E2081,Store_Showcase!B2:H144,{5}, FALSE), TRUE)=TRUE, IF(IFERROR(VLOOKUP(E2081,Store_SRP!B2:H110,{5}, FALSE), TRUE)=TRUE,VLOOKUP(E2081,Store_VAM!B2:H273,{5}, FALSE),VLOOKUP(E2081,Store_SRP!B2:H110,{5}, FALSE)), VLOOKUP(E2081,Store_Showcase!B2:H144,{5}, FALSE))</f>
      </c>
      <c r="AG2081">
        <f>IF(IFERROR(VLOOKUP(E2081,Store_Showcase!B2:H144,{6}, FALSE), TRUE)=TRUE, IF(IFERROR(VLOOKUP(E2081,Store_SRP!B2:H110,{6}, FALSE), TRUE)=TRUE,VLOOKUP(E2081,Store_VAM!B2:H273,{6}, FALSE),VLOOKUP(E2081,Store_SRP!B2:H110,{6}, FALSE)), VLOOKUP(E2081,Store_Showcase!B2:H144,{6}, FALSE))</f>
      </c>
      <c r="AH2081">
        <f>VLOOKUP(G2081,Sku_Consolidated!A2:R957,18,FALSE)</f>
      </c>
      <c r="AI2081">
        <f>VLOOKUP(G2081,Sku_Consolidated!A2:S957,19,FALSE)</f>
      </c>
      <c r="AJ2081">
        <f>VLOOKUP(G2081,Sku_Consolidated!A2:T957,20,FALSE)</f>
      </c>
    </row>
    <row r="2082" spans="1:36" x14ac:dyDescent="0.25">
      <c r="A2082">
        <v>2024</v>
      </c>
      <c r="B2082" t="s">
        <v>31</v>
      </c>
      <c r="C2082" t="s">
        <v>32</v>
      </c>
      <c r="D2082" t="s">
        <v>33</v>
      </c>
      <c r="E2082">
        <v>202</v>
      </c>
      <c r="F2082">
        <f>IF(IFERROR(VLOOKUP(E2082,Store_Showcase!B2:H144,{2}, FALSE), TRUE)=TRUE, IF(IFERROR(VLOOKUP(E2082,Store_SRP!B2:H110,{2}, FALSE), TRUE)=TRUE,VLOOKUP(E2082,Store_VAM!B2:H273,{2}, FALSE),VLOOKUP(E2082,Store_SRP!B2:H110,{2}, FALSE)), VLOOKUP(E2082,Store_Showcase!B2:H144,{2}, FALSE))</f>
      </c>
      <c r="G2082">
        <v>657358</v>
      </c>
      <c r="H2082" t="s">
        <v>3328</v>
      </c>
      <c r="I2082" s="8" t="s">
        <v>39</v>
      </c>
      <c r="J2082" t="s">
        <v>12</v>
      </c>
      <c r="K2082" s="8">
        <f>IF(J2082="PCK", I2082, 0)</f>
      </c>
      <c r="L2082" s="8">
        <f>IF(J2082="KLS", I2082, IF(J2082="PCK", I2082*VLOOKUP(G2082,Sku_Consolidated!A2:U957,21, FALSE),I2082*VLOOKUP(G2082,Sku_Consolidated!A2:U957,21, FALSE)))</f>
      </c>
      <c r="M2082" s="8">
        <f>IF(J2082="PCS", I2082, 0)</f>
      </c>
      <c r="N2082" s="8" t="s">
        <v>39</v>
      </c>
      <c r="O2082" s="8">
        <f>N2082 * VLOOKUP(E2082&amp;VLOOKUP(G2082,Sku_Consolidated!A2:Q957,17,FALSE),Sku_CommRate!A2:E1002, 5, FALSE)</f>
      </c>
      <c r="P2082" s="8">
        <f>N2082 - O2082</f>
      </c>
      <c r="Q2082">
        <f>VLOOKUP(G2082,Sku_Consolidated!A2:G957,7, FALSE)</f>
      </c>
      <c r="R2082">
        <f>IF(IFERROR(VLOOKUP(E2082,Store_Showcase!B2:H144,7, FALSE), TRUE)=TRUE, IF(IFERROR(VLOOKUP(E2082,Store_SRP!B2:H110,7, FALSE), TRUE)=TRUE,VLOOKUP(E2082,Store_VAM!B2:H273,7, FALSE),VLOOKUP(E2082,Store_SRP!B2:H110,7, FALSE)), VLOOKUP(E2082,Store_Showcase!B2:H144,7, FALSE))</f>
      </c>
      <c r="S2082">
        <f>IF(IFERROR(VLOOKUP(E2082,Store_Showcase!B2:I144,8, FALSE), TRUE)=TRUE, IF(IFERROR(VLOOKUP(E2082,Store_SRP!B2:I110,8, FALSE), TRUE)=TRUE,VLOOKUP(E2082,Store_VAM!B2:I273,8, FALSE),VLOOKUP(E2082,Store_SRP!B2:I110,8, FALSE)), VLOOKUP(E2082,Store_Showcase!B2:I144,8, FALSE))</f>
      </c>
      <c r="T2082">
        <f>VLOOKUP(G2082,Sku_Consolidated!A2:R957,18,FALSE)</f>
      </c>
      <c r="U2082">
        <v>4806532531595</v>
      </c>
      <c r="V2082">
        <f>IF(VLOOKUP(G2082,Sku_Consolidated!A2:S957,19,FALSE)="SHOWCASE", VLOOKUP(E2082,Store_Showcase!B2:L144,11, FALSE), IF(VLOOKUP(G2082,Sku_Consolidated!A2:S957,19,FALSE)="VAM",VLOOKUP(E2082,Store_VAM!B2:L273,11, FALSE),VLOOKUP(E2082,Store_SRP!B2:L110,11, FALSE)))</f>
      </c>
      <c r="W2082">
        <f>VLOOKUP(G2082,Sku_Consolidated!A2:W957,11,FALSE)</f>
      </c>
      <c r="X2082">
        <f>VLOOKUP(G2082,Sku_Consolidated!A2:H957,8,FALSE)</f>
      </c>
      <c r="Y2082">
        <f>VLOOKUP(G2082,Sku_Consolidated!A2:I957,9,FALSE)</f>
      </c>
      <c r="Z2082" t="s">
        <v>38</v>
      </c>
      <c r="AA2082">
        <f>VLOOKUP(G2082,Sku_Consolidated!A2:E957,5,FALSE)</f>
      </c>
      <c r="AB2082">
        <f>IF(VLOOKUP(G2082,Sku_Consolidated!A2:S957,19,FALSE)="SHOWCASE", VLOOKUP(E2082,Store_Showcase!B2:N144,13, FALSE), IF(VLOOKUP(G2082,Sku_Consolidated!A2:S957,19,FALSE)="VAM",VLOOKUP(E2082,Store_VAM!B2:N273,13, FALSE),VLOOKUP(E2082,Store_SRP!B2:N110,13, FALSE)))</f>
      </c>
      <c r="AC2082">
        <f>IF(IFERROR(AB2082,TRUE)=TRUE, "-","OK")</f>
      </c>
      <c r="AD2082" s="8" t="s">
        <v>39</v>
      </c>
      <c r="AE2082" s="8" t="s">
        <v>39</v>
      </c>
      <c r="AF2082">
        <f>IF(IFERROR(VLOOKUP(E2082,Store_Showcase!B2:H144,{5}, FALSE), TRUE)=TRUE, IF(IFERROR(VLOOKUP(E2082,Store_SRP!B2:H110,{5}, FALSE), TRUE)=TRUE,VLOOKUP(E2082,Store_VAM!B2:H273,{5}, FALSE),VLOOKUP(E2082,Store_SRP!B2:H110,{5}, FALSE)), VLOOKUP(E2082,Store_Showcase!B2:H144,{5}, FALSE))</f>
      </c>
      <c r="AG2082">
        <f>IF(IFERROR(VLOOKUP(E2082,Store_Showcase!B2:H144,{6}, FALSE), TRUE)=TRUE, IF(IFERROR(VLOOKUP(E2082,Store_SRP!B2:H110,{6}, FALSE), TRUE)=TRUE,VLOOKUP(E2082,Store_VAM!B2:H273,{6}, FALSE),VLOOKUP(E2082,Store_SRP!B2:H110,{6}, FALSE)), VLOOKUP(E2082,Store_Showcase!B2:H144,{6}, FALSE))</f>
      </c>
      <c r="AH2082">
        <f>VLOOKUP(G2082,Sku_Consolidated!A2:R957,18,FALSE)</f>
      </c>
      <c r="AI2082">
        <f>VLOOKUP(G2082,Sku_Consolidated!A2:S957,19,FALSE)</f>
      </c>
      <c r="AJ2082">
        <f>VLOOKUP(G2082,Sku_Consolidated!A2:T957,20,FALSE)</f>
      </c>
    </row>
    <row r="2083" spans="1:36" x14ac:dyDescent="0.25">
      <c r="A2083">
        <v>2024</v>
      </c>
      <c r="B2083" t="s">
        <v>31</v>
      </c>
      <c r="C2083" t="s">
        <v>32</v>
      </c>
      <c r="D2083" t="s">
        <v>33</v>
      </c>
      <c r="E2083">
        <v>468</v>
      </c>
      <c r="F2083">
        <f>IF(IFERROR(VLOOKUP(E2083,Store_Showcase!B2:H144,{2}, FALSE), TRUE)=TRUE, IF(IFERROR(VLOOKUP(E2083,Store_SRP!B2:H110,{2}, FALSE), TRUE)=TRUE,VLOOKUP(E2083,Store_VAM!B2:H273,{2}, FALSE),VLOOKUP(E2083,Store_SRP!B2:H110,{2}, FALSE)), VLOOKUP(E2083,Store_Showcase!B2:H144,{2}, FALSE))</f>
      </c>
      <c r="G2083">
        <v>677206</v>
      </c>
      <c r="H2083" t="s">
        <v>2840</v>
      </c>
      <c r="I2083" s="8" t="s">
        <v>39</v>
      </c>
      <c r="J2083" t="s">
        <v>493</v>
      </c>
      <c r="K2083" s="8">
        <f>IF(J2083="PCK", I2083, 0)</f>
      </c>
      <c r="L2083" s="8">
        <f>IF(J2083="KLS", I2083, IF(J2083="PCK", I2083*VLOOKUP(G2083,Sku_Consolidated!A2:U957,21, FALSE),I2083*VLOOKUP(G2083,Sku_Consolidated!A2:U957,21, FALSE)))</f>
      </c>
      <c r="M2083" s="8">
        <f>IF(J2083="PCS", I2083, 0)</f>
      </c>
      <c r="N2083" s="8" t="s">
        <v>39</v>
      </c>
      <c r="O2083" s="8">
        <f>N2083 * VLOOKUP(E2083&amp;VLOOKUP(G2083,Sku_Consolidated!A2:Q957,17,FALSE),Sku_CommRate!A2:E1002, 5, FALSE)</f>
      </c>
      <c r="P2083" s="8">
        <f>N2083 - O2083</f>
      </c>
      <c r="Q2083">
        <f>VLOOKUP(G2083,Sku_Consolidated!A2:G957,7, FALSE)</f>
      </c>
      <c r="R2083">
        <f>IF(IFERROR(VLOOKUP(E2083,Store_Showcase!B2:H144,7, FALSE), TRUE)=TRUE, IF(IFERROR(VLOOKUP(E2083,Store_SRP!B2:H110,7, FALSE), TRUE)=TRUE,VLOOKUP(E2083,Store_VAM!B2:H273,7, FALSE),VLOOKUP(E2083,Store_SRP!B2:H110,7, FALSE)), VLOOKUP(E2083,Store_Showcase!B2:H144,7, FALSE))</f>
      </c>
      <c r="S2083">
        <f>IF(IFERROR(VLOOKUP(E2083,Store_Showcase!B2:I144,8, FALSE), TRUE)=TRUE, IF(IFERROR(VLOOKUP(E2083,Store_SRP!B2:I110,8, FALSE), TRUE)=TRUE,VLOOKUP(E2083,Store_VAM!B2:I273,8, FALSE),VLOOKUP(E2083,Store_SRP!B2:I110,8, FALSE)), VLOOKUP(E2083,Store_Showcase!B2:I144,8, FALSE))</f>
      </c>
      <c r="T2083">
        <f>VLOOKUP(G2083,Sku_Consolidated!A2:R957,18,FALSE)</f>
      </c>
      <c r="U2083">
        <v>9762</v>
      </c>
      <c r="V2083">
        <f>IF(VLOOKUP(G2083,Sku_Consolidated!A2:S957,19,FALSE)="SHOWCASE", VLOOKUP(E2083,Store_Showcase!B2:L144,11, FALSE), IF(VLOOKUP(G2083,Sku_Consolidated!A2:S957,19,FALSE)="VAM",VLOOKUP(E2083,Store_VAM!B2:L273,11, FALSE),VLOOKUP(E2083,Store_SRP!B2:L110,11, FALSE)))</f>
      </c>
      <c r="W2083">
        <f>VLOOKUP(G2083,Sku_Consolidated!A2:W957,11,FALSE)</f>
      </c>
      <c r="X2083">
        <f>VLOOKUP(G2083,Sku_Consolidated!A2:H957,8,FALSE)</f>
      </c>
      <c r="Y2083">
        <f>VLOOKUP(G2083,Sku_Consolidated!A2:I957,9,FALSE)</f>
      </c>
      <c r="Z2083" t="s">
        <v>38</v>
      </c>
      <c r="AA2083">
        <f>VLOOKUP(G2083,Sku_Consolidated!A2:E957,5,FALSE)</f>
      </c>
      <c r="AB2083">
        <f>IF(VLOOKUP(G2083,Sku_Consolidated!A2:S957,19,FALSE)="SHOWCASE", VLOOKUP(E2083,Store_Showcase!B2:N144,13, FALSE), IF(VLOOKUP(G2083,Sku_Consolidated!A2:S957,19,FALSE)="VAM",VLOOKUP(E2083,Store_VAM!B2:N273,13, FALSE),VLOOKUP(E2083,Store_SRP!B2:N110,13, FALSE)))</f>
      </c>
      <c r="AC2083">
        <f>IF(IFERROR(AB2083,TRUE)=TRUE, "-","OK")</f>
      </c>
      <c r="AD2083" s="8" t="s">
        <v>39</v>
      </c>
      <c r="AE2083" s="8" t="s">
        <v>39</v>
      </c>
      <c r="AF2083">
        <f>IF(IFERROR(VLOOKUP(E2083,Store_Showcase!B2:H144,{5}, FALSE), TRUE)=TRUE, IF(IFERROR(VLOOKUP(E2083,Store_SRP!B2:H110,{5}, FALSE), TRUE)=TRUE,VLOOKUP(E2083,Store_VAM!B2:H273,{5}, FALSE),VLOOKUP(E2083,Store_SRP!B2:H110,{5}, FALSE)), VLOOKUP(E2083,Store_Showcase!B2:H144,{5}, FALSE))</f>
      </c>
      <c r="AG2083">
        <f>IF(IFERROR(VLOOKUP(E2083,Store_Showcase!B2:H144,{6}, FALSE), TRUE)=TRUE, IF(IFERROR(VLOOKUP(E2083,Store_SRP!B2:H110,{6}, FALSE), TRUE)=TRUE,VLOOKUP(E2083,Store_VAM!B2:H273,{6}, FALSE),VLOOKUP(E2083,Store_SRP!B2:H110,{6}, FALSE)), VLOOKUP(E2083,Store_Showcase!B2:H144,{6}, FALSE))</f>
      </c>
      <c r="AH2083">
        <f>VLOOKUP(G2083,Sku_Consolidated!A2:R957,18,FALSE)</f>
      </c>
      <c r="AI2083">
        <f>VLOOKUP(G2083,Sku_Consolidated!A2:S957,19,FALSE)</f>
      </c>
      <c r="AJ2083">
        <f>VLOOKUP(G2083,Sku_Consolidated!A2:T957,20,FALSE)</f>
      </c>
    </row>
    <row r="2084" spans="1:36" x14ac:dyDescent="0.25">
      <c r="A2084">
        <v>2024</v>
      </c>
      <c r="B2084" t="s">
        <v>31</v>
      </c>
      <c r="C2084" t="s">
        <v>32</v>
      </c>
      <c r="D2084" t="s">
        <v>33</v>
      </c>
      <c r="E2084">
        <v>495</v>
      </c>
      <c r="F2084">
        <f>IF(IFERROR(VLOOKUP(E2084,Store_Showcase!B2:H144,{2}, FALSE), TRUE)=TRUE, IF(IFERROR(VLOOKUP(E2084,Store_SRP!B2:H110,{2}, FALSE), TRUE)=TRUE,VLOOKUP(E2084,Store_VAM!B2:H273,{2}, FALSE),VLOOKUP(E2084,Store_SRP!B2:H110,{2}, FALSE)), VLOOKUP(E2084,Store_Showcase!B2:H144,{2}, FALSE))</f>
      </c>
      <c r="G2084">
        <v>655732</v>
      </c>
      <c r="H2084" t="s">
        <v>1172</v>
      </c>
      <c r="I2084" s="8" t="s">
        <v>39</v>
      </c>
      <c r="J2084" t="s">
        <v>36</v>
      </c>
      <c r="K2084" s="8">
        <f>IF(J2084="PCK", I2084, 0)</f>
      </c>
      <c r="L2084" s="8">
        <f>IF(J2084="KLS", I2084, IF(J2084="PCK", I2084*VLOOKUP(G2084,Sku_Consolidated!A2:U957,21, FALSE),I2084*VLOOKUP(G2084,Sku_Consolidated!A2:U957,21, FALSE)))</f>
      </c>
      <c r="M2084" s="8">
        <f>IF(J2084="PCS", I2084, 0)</f>
      </c>
      <c r="N2084" s="8" t="s">
        <v>39</v>
      </c>
      <c r="O2084" s="8">
        <f>N2084 * VLOOKUP(E2084&amp;VLOOKUP(G2084,Sku_Consolidated!A2:Q957,17,FALSE),Sku_CommRate!A2:E1002, 5, FALSE)</f>
      </c>
      <c r="P2084" s="8">
        <f>N2084 - O2084</f>
      </c>
      <c r="Q2084">
        <f>VLOOKUP(G2084,Sku_Consolidated!A2:G957,7, FALSE)</f>
      </c>
      <c r="R2084">
        <f>IF(IFERROR(VLOOKUP(E2084,Store_Showcase!B2:H144,7, FALSE), TRUE)=TRUE, IF(IFERROR(VLOOKUP(E2084,Store_SRP!B2:H110,7, FALSE), TRUE)=TRUE,VLOOKUP(E2084,Store_VAM!B2:H273,7, FALSE),VLOOKUP(E2084,Store_SRP!B2:H110,7, FALSE)), VLOOKUP(E2084,Store_Showcase!B2:H144,7, FALSE))</f>
      </c>
      <c r="S2084">
        <f>IF(IFERROR(VLOOKUP(E2084,Store_Showcase!B2:I144,8, FALSE), TRUE)=TRUE, IF(IFERROR(VLOOKUP(E2084,Store_SRP!B2:I110,8, FALSE), TRUE)=TRUE,VLOOKUP(E2084,Store_VAM!B2:I273,8, FALSE),VLOOKUP(E2084,Store_SRP!B2:I110,8, FALSE)), VLOOKUP(E2084,Store_Showcase!B2:I144,8, FALSE))</f>
      </c>
      <c r="T2084">
        <f>VLOOKUP(G2084,Sku_Consolidated!A2:R957,18,FALSE)</f>
      </c>
      <c r="U2084">
        <v>6453</v>
      </c>
      <c r="V2084">
        <f>IF(VLOOKUP(G2084,Sku_Consolidated!A2:S957,19,FALSE)="SHOWCASE", VLOOKUP(E2084,Store_Showcase!B2:L144,11, FALSE), IF(VLOOKUP(G2084,Sku_Consolidated!A2:S957,19,FALSE)="VAM",VLOOKUP(E2084,Store_VAM!B2:L273,11, FALSE),VLOOKUP(E2084,Store_SRP!B2:L110,11, FALSE)))</f>
      </c>
      <c r="W2084">
        <f>VLOOKUP(G2084,Sku_Consolidated!A2:W957,11,FALSE)</f>
      </c>
      <c r="X2084">
        <f>VLOOKUP(G2084,Sku_Consolidated!A2:H957,8,FALSE)</f>
      </c>
      <c r="Y2084">
        <f>VLOOKUP(G2084,Sku_Consolidated!A2:I957,9,FALSE)</f>
      </c>
      <c r="Z2084" t="s">
        <v>38</v>
      </c>
      <c r="AA2084">
        <f>VLOOKUP(G2084,Sku_Consolidated!A2:E957,5,FALSE)</f>
      </c>
      <c r="AB2084">
        <f>IF(VLOOKUP(G2084,Sku_Consolidated!A2:S957,19,FALSE)="SHOWCASE", VLOOKUP(E2084,Store_Showcase!B2:N144,13, FALSE), IF(VLOOKUP(G2084,Sku_Consolidated!A2:S957,19,FALSE)="VAM",VLOOKUP(E2084,Store_VAM!B2:N273,13, FALSE),VLOOKUP(E2084,Store_SRP!B2:N110,13, FALSE)))</f>
      </c>
      <c r="AC2084">
        <f>IF(IFERROR(AB2084,TRUE)=TRUE, "-","OK")</f>
      </c>
      <c r="AD2084" s="8" t="s">
        <v>39</v>
      </c>
      <c r="AE2084" s="8" t="s">
        <v>39</v>
      </c>
      <c r="AF2084">
        <f>IF(IFERROR(VLOOKUP(E2084,Store_Showcase!B2:H144,{5}, FALSE), TRUE)=TRUE, IF(IFERROR(VLOOKUP(E2084,Store_SRP!B2:H110,{5}, FALSE), TRUE)=TRUE,VLOOKUP(E2084,Store_VAM!B2:H273,{5}, FALSE),VLOOKUP(E2084,Store_SRP!B2:H110,{5}, FALSE)), VLOOKUP(E2084,Store_Showcase!B2:H144,{5}, FALSE))</f>
      </c>
      <c r="AG2084">
        <f>IF(IFERROR(VLOOKUP(E2084,Store_Showcase!B2:H144,{6}, FALSE), TRUE)=TRUE, IF(IFERROR(VLOOKUP(E2084,Store_SRP!B2:H110,{6}, FALSE), TRUE)=TRUE,VLOOKUP(E2084,Store_VAM!B2:H273,{6}, FALSE),VLOOKUP(E2084,Store_SRP!B2:H110,{6}, FALSE)), VLOOKUP(E2084,Store_Showcase!B2:H144,{6}, FALSE))</f>
      </c>
      <c r="AH2084">
        <f>VLOOKUP(G2084,Sku_Consolidated!A2:R957,18,FALSE)</f>
      </c>
      <c r="AI2084">
        <f>VLOOKUP(G2084,Sku_Consolidated!A2:S957,19,FALSE)</f>
      </c>
      <c r="AJ2084">
        <f>VLOOKUP(G2084,Sku_Consolidated!A2:T957,20,FALSE)</f>
      </c>
    </row>
    <row r="2085" spans="1:36" x14ac:dyDescent="0.25">
      <c r="A2085">
        <v>2024</v>
      </c>
      <c r="B2085" t="s">
        <v>31</v>
      </c>
      <c r="C2085" t="s">
        <v>32</v>
      </c>
      <c r="D2085" t="s">
        <v>33</v>
      </c>
      <c r="E2085">
        <v>705</v>
      </c>
      <c r="F2085">
        <f>IF(IFERROR(VLOOKUP(E2085,Store_Showcase!B2:H144,{2}, FALSE), TRUE)=TRUE, IF(IFERROR(VLOOKUP(E2085,Store_SRP!B2:H110,{2}, FALSE), TRUE)=TRUE,VLOOKUP(E2085,Store_VAM!B2:H273,{2}, FALSE),VLOOKUP(E2085,Store_SRP!B2:H110,{2}, FALSE)), VLOOKUP(E2085,Store_Showcase!B2:H144,{2}, FALSE))</f>
      </c>
      <c r="G2085">
        <v>655517</v>
      </c>
      <c r="H2085" t="s">
        <v>152</v>
      </c>
      <c r="I2085" s="8" t="s">
        <v>39</v>
      </c>
      <c r="J2085" t="s">
        <v>36</v>
      </c>
      <c r="K2085" s="8">
        <f>IF(J2085="PCK", I2085, 0)</f>
      </c>
      <c r="L2085" s="8">
        <f>IF(J2085="KLS", I2085, IF(J2085="PCK", I2085*VLOOKUP(G2085,Sku_Consolidated!A2:U957,21, FALSE),I2085*VLOOKUP(G2085,Sku_Consolidated!A2:U957,21, FALSE)))</f>
      </c>
      <c r="M2085" s="8">
        <f>IF(J2085="PCS", I2085, 0)</f>
      </c>
      <c r="N2085" s="8" t="s">
        <v>39</v>
      </c>
      <c r="O2085" s="8">
        <f>N2085 * VLOOKUP(E2085&amp;VLOOKUP(G2085,Sku_Consolidated!A2:Q957,17,FALSE),Sku_CommRate!A2:E1002, 5, FALSE)</f>
      </c>
      <c r="P2085" s="8">
        <f>N2085 - O2085</f>
      </c>
      <c r="Q2085">
        <f>VLOOKUP(G2085,Sku_Consolidated!A2:G957,7, FALSE)</f>
      </c>
      <c r="R2085">
        <f>IF(IFERROR(VLOOKUP(E2085,Store_Showcase!B2:H144,7, FALSE), TRUE)=TRUE, IF(IFERROR(VLOOKUP(E2085,Store_SRP!B2:H110,7, FALSE), TRUE)=TRUE,VLOOKUP(E2085,Store_VAM!B2:H273,7, FALSE),VLOOKUP(E2085,Store_SRP!B2:H110,7, FALSE)), VLOOKUP(E2085,Store_Showcase!B2:H144,7, FALSE))</f>
      </c>
      <c r="S2085">
        <f>IF(IFERROR(VLOOKUP(E2085,Store_Showcase!B2:I144,8, FALSE), TRUE)=TRUE, IF(IFERROR(VLOOKUP(E2085,Store_SRP!B2:I110,8, FALSE), TRUE)=TRUE,VLOOKUP(E2085,Store_VAM!B2:I273,8, FALSE),VLOOKUP(E2085,Store_SRP!B2:I110,8, FALSE)), VLOOKUP(E2085,Store_Showcase!B2:I144,8, FALSE))</f>
      </c>
      <c r="T2085">
        <f>VLOOKUP(G2085,Sku_Consolidated!A2:R957,18,FALSE)</f>
      </c>
      <c r="U2085">
        <v>6339</v>
      </c>
      <c r="V2085">
        <f>IF(VLOOKUP(G2085,Sku_Consolidated!A2:S957,19,FALSE)="SHOWCASE", VLOOKUP(E2085,Store_Showcase!B2:L144,11, FALSE), IF(VLOOKUP(G2085,Sku_Consolidated!A2:S957,19,FALSE)="VAM",VLOOKUP(E2085,Store_VAM!B2:L273,11, FALSE),VLOOKUP(E2085,Store_SRP!B2:L110,11, FALSE)))</f>
      </c>
      <c r="W2085">
        <f>VLOOKUP(G2085,Sku_Consolidated!A2:W957,11,FALSE)</f>
      </c>
      <c r="X2085">
        <f>VLOOKUP(G2085,Sku_Consolidated!A2:H957,8,FALSE)</f>
      </c>
      <c r="Y2085">
        <f>VLOOKUP(G2085,Sku_Consolidated!A2:I957,9,FALSE)</f>
      </c>
      <c r="Z2085" t="s">
        <v>38</v>
      </c>
      <c r="AA2085">
        <f>VLOOKUP(G2085,Sku_Consolidated!A2:E957,5,FALSE)</f>
      </c>
      <c r="AB2085">
        <f>IF(VLOOKUP(G2085,Sku_Consolidated!A2:S957,19,FALSE)="SHOWCASE", VLOOKUP(E2085,Store_Showcase!B2:N144,13, FALSE), IF(VLOOKUP(G2085,Sku_Consolidated!A2:S957,19,FALSE)="VAM",VLOOKUP(E2085,Store_VAM!B2:N273,13, FALSE),VLOOKUP(E2085,Store_SRP!B2:N110,13, FALSE)))</f>
      </c>
      <c r="AC2085">
        <f>IF(IFERROR(AB2085,TRUE)=TRUE, "-","OK")</f>
      </c>
      <c r="AD2085" s="8" t="s">
        <v>39</v>
      </c>
      <c r="AE2085" s="8" t="s">
        <v>39</v>
      </c>
      <c r="AF2085">
        <f>IF(IFERROR(VLOOKUP(E2085,Store_Showcase!B2:H144,{5}, FALSE), TRUE)=TRUE, IF(IFERROR(VLOOKUP(E2085,Store_SRP!B2:H110,{5}, FALSE), TRUE)=TRUE,VLOOKUP(E2085,Store_VAM!B2:H273,{5}, FALSE),VLOOKUP(E2085,Store_SRP!B2:H110,{5}, FALSE)), VLOOKUP(E2085,Store_Showcase!B2:H144,{5}, FALSE))</f>
      </c>
      <c r="AG2085">
        <f>IF(IFERROR(VLOOKUP(E2085,Store_Showcase!B2:H144,{6}, FALSE), TRUE)=TRUE, IF(IFERROR(VLOOKUP(E2085,Store_SRP!B2:H110,{6}, FALSE), TRUE)=TRUE,VLOOKUP(E2085,Store_VAM!B2:H273,{6}, FALSE),VLOOKUP(E2085,Store_SRP!B2:H110,{6}, FALSE)), VLOOKUP(E2085,Store_Showcase!B2:H144,{6}, FALSE))</f>
      </c>
      <c r="AH2085">
        <f>VLOOKUP(G2085,Sku_Consolidated!A2:R957,18,FALSE)</f>
      </c>
      <c r="AI2085">
        <f>VLOOKUP(G2085,Sku_Consolidated!A2:S957,19,FALSE)</f>
      </c>
      <c r="AJ2085">
        <f>VLOOKUP(G2085,Sku_Consolidated!A2:T957,20,FALSE)</f>
      </c>
    </row>
    <row r="2086" spans="1:36" x14ac:dyDescent="0.25">
      <c r="A2086">
        <v>2024</v>
      </c>
      <c r="B2086" t="s">
        <v>31</v>
      </c>
      <c r="C2086" t="s">
        <v>32</v>
      </c>
      <c r="D2086" t="s">
        <v>33</v>
      </c>
      <c r="E2086">
        <v>4004</v>
      </c>
      <c r="F2086">
        <f>IF(IFERROR(VLOOKUP(E2086,Store_Showcase!B2:H144,{2}, FALSE), TRUE)=TRUE, IF(IFERROR(VLOOKUP(E2086,Store_SRP!B2:H110,{2}, FALSE), TRUE)=TRUE,VLOOKUP(E2086,Store_VAM!B2:H273,{2}, FALSE),VLOOKUP(E2086,Store_SRP!B2:H110,{2}, FALSE)), VLOOKUP(E2086,Store_Showcase!B2:H144,{2}, FALSE))</f>
      </c>
      <c r="G2086">
        <v>690872</v>
      </c>
      <c r="H2086" t="s">
        <v>3341</v>
      </c>
      <c r="I2086" s="8" t="s">
        <v>39</v>
      </c>
      <c r="J2086" t="s">
        <v>493</v>
      </c>
      <c r="K2086" s="8">
        <f>IF(J2086="PCK", I2086, 0)</f>
      </c>
      <c r="L2086" s="8">
        <f>IF(J2086="KLS", I2086, IF(J2086="PCK", I2086*VLOOKUP(G2086,Sku_Consolidated!A2:U957,21, FALSE),I2086*VLOOKUP(G2086,Sku_Consolidated!A2:U957,21, FALSE)))</f>
      </c>
      <c r="M2086" s="8">
        <f>IF(J2086="PCS", I2086, 0)</f>
      </c>
      <c r="N2086" s="8" t="s">
        <v>39</v>
      </c>
      <c r="O2086" s="8">
        <f>N2086 * VLOOKUP(E2086&amp;VLOOKUP(G2086,Sku_Consolidated!A2:Q957,17,FALSE),Sku_CommRate!A2:E1002, 5, FALSE)</f>
      </c>
      <c r="P2086" s="8">
        <f>N2086 - O2086</f>
      </c>
      <c r="Q2086">
        <f>VLOOKUP(G2086,Sku_Consolidated!A2:G957,7, FALSE)</f>
      </c>
      <c r="R2086">
        <f>IF(IFERROR(VLOOKUP(E2086,Store_Showcase!B2:H144,7, FALSE), TRUE)=TRUE, IF(IFERROR(VLOOKUP(E2086,Store_SRP!B2:H110,7, FALSE), TRUE)=TRUE,VLOOKUP(E2086,Store_VAM!B2:H273,7, FALSE),VLOOKUP(E2086,Store_SRP!B2:H110,7, FALSE)), VLOOKUP(E2086,Store_Showcase!B2:H144,7, FALSE))</f>
      </c>
      <c r="S2086">
        <f>IF(IFERROR(VLOOKUP(E2086,Store_Showcase!B2:I144,8, FALSE), TRUE)=TRUE, IF(IFERROR(VLOOKUP(E2086,Store_SRP!B2:I110,8, FALSE), TRUE)=TRUE,VLOOKUP(E2086,Store_VAM!B2:I273,8, FALSE),VLOOKUP(E2086,Store_SRP!B2:I110,8, FALSE)), VLOOKUP(E2086,Store_Showcase!B2:I144,8, FALSE))</f>
      </c>
      <c r="T2086">
        <f>VLOOKUP(G2086,Sku_Consolidated!A2:R957,18,FALSE)</f>
      </c>
      <c r="U2086">
        <v>4806532531755</v>
      </c>
      <c r="V2086">
        <f>IF(VLOOKUP(G2086,Sku_Consolidated!A2:S957,19,FALSE)="SHOWCASE", VLOOKUP(E2086,Store_Showcase!B2:L144,11, FALSE), IF(VLOOKUP(G2086,Sku_Consolidated!A2:S957,19,FALSE)="VAM",VLOOKUP(E2086,Store_VAM!B2:L273,11, FALSE),VLOOKUP(E2086,Store_SRP!B2:L110,11, FALSE)))</f>
      </c>
      <c r="W2086">
        <f>VLOOKUP(G2086,Sku_Consolidated!A2:W957,11,FALSE)</f>
      </c>
      <c r="X2086">
        <f>VLOOKUP(G2086,Sku_Consolidated!A2:H957,8,FALSE)</f>
      </c>
      <c r="Y2086">
        <f>VLOOKUP(G2086,Sku_Consolidated!A2:I957,9,FALSE)</f>
      </c>
      <c r="Z2086" t="s">
        <v>38</v>
      </c>
      <c r="AA2086">
        <f>VLOOKUP(G2086,Sku_Consolidated!A2:E957,5,FALSE)</f>
      </c>
      <c r="AB2086">
        <f>IF(VLOOKUP(G2086,Sku_Consolidated!A2:S957,19,FALSE)="SHOWCASE", VLOOKUP(E2086,Store_Showcase!B2:N144,13, FALSE), IF(VLOOKUP(G2086,Sku_Consolidated!A2:S957,19,FALSE)="VAM",VLOOKUP(E2086,Store_VAM!B2:N273,13, FALSE),VLOOKUP(E2086,Store_SRP!B2:N110,13, FALSE)))</f>
      </c>
      <c r="AC2086">
        <f>IF(IFERROR(AB2086,TRUE)=TRUE, "-","OK")</f>
      </c>
      <c r="AD2086" s="8" t="s">
        <v>39</v>
      </c>
      <c r="AE2086" s="8" t="s">
        <v>39</v>
      </c>
      <c r="AF2086">
        <f>IF(IFERROR(VLOOKUP(E2086,Store_Showcase!B2:H144,{5}, FALSE), TRUE)=TRUE, IF(IFERROR(VLOOKUP(E2086,Store_SRP!B2:H110,{5}, FALSE), TRUE)=TRUE,VLOOKUP(E2086,Store_VAM!B2:H273,{5}, FALSE),VLOOKUP(E2086,Store_SRP!B2:H110,{5}, FALSE)), VLOOKUP(E2086,Store_Showcase!B2:H144,{5}, FALSE))</f>
      </c>
      <c r="AG2086">
        <f>IF(IFERROR(VLOOKUP(E2086,Store_Showcase!B2:H144,{6}, FALSE), TRUE)=TRUE, IF(IFERROR(VLOOKUP(E2086,Store_SRP!B2:H110,{6}, FALSE), TRUE)=TRUE,VLOOKUP(E2086,Store_VAM!B2:H273,{6}, FALSE),VLOOKUP(E2086,Store_SRP!B2:H110,{6}, FALSE)), VLOOKUP(E2086,Store_Showcase!B2:H144,{6}, FALSE))</f>
      </c>
      <c r="AH2086">
        <f>VLOOKUP(G2086,Sku_Consolidated!A2:R957,18,FALSE)</f>
      </c>
      <c r="AI2086">
        <f>VLOOKUP(G2086,Sku_Consolidated!A2:S957,19,FALSE)</f>
      </c>
      <c r="AJ2086">
        <f>VLOOKUP(G2086,Sku_Consolidated!A2:T957,20,FALSE)</f>
      </c>
    </row>
    <row r="2087" spans="1:36" x14ac:dyDescent="0.25">
      <c r="A2087">
        <v>2024</v>
      </c>
      <c r="B2087" t="s">
        <v>31</v>
      </c>
      <c r="C2087" t="s">
        <v>32</v>
      </c>
      <c r="D2087" t="s">
        <v>33</v>
      </c>
      <c r="E2087">
        <v>717</v>
      </c>
      <c r="F2087">
        <f>IF(IFERROR(VLOOKUP(E2087,Store_Showcase!B2:H144,{2}, FALSE), TRUE)=TRUE, IF(IFERROR(VLOOKUP(E2087,Store_SRP!B2:H110,{2}, FALSE), TRUE)=TRUE,VLOOKUP(E2087,Store_VAM!B2:H273,{2}, FALSE),VLOOKUP(E2087,Store_SRP!B2:H110,{2}, FALSE)), VLOOKUP(E2087,Store_Showcase!B2:H144,{2}, FALSE))</f>
      </c>
      <c r="G2087">
        <v>657471</v>
      </c>
      <c r="H2087" t="s">
        <v>84</v>
      </c>
      <c r="I2087" s="8" t="s">
        <v>39</v>
      </c>
      <c r="J2087" t="s">
        <v>36</v>
      </c>
      <c r="K2087" s="8">
        <f>IF(J2087="PCK", I2087, 0)</f>
      </c>
      <c r="L2087" s="8">
        <f>IF(J2087="KLS", I2087, IF(J2087="PCK", I2087*VLOOKUP(G2087,Sku_Consolidated!A2:U957,21, FALSE),I2087*VLOOKUP(G2087,Sku_Consolidated!A2:U957,21, FALSE)))</f>
      </c>
      <c r="M2087" s="8">
        <f>IF(J2087="PCS", I2087, 0)</f>
      </c>
      <c r="N2087" s="8" t="s">
        <v>39</v>
      </c>
      <c r="O2087" s="8">
        <f>N2087 * VLOOKUP(E2087&amp;VLOOKUP(G2087,Sku_Consolidated!A2:Q957,17,FALSE),Sku_CommRate!A2:E1002, 5, FALSE)</f>
      </c>
      <c r="P2087" s="8">
        <f>N2087 - O2087</f>
      </c>
      <c r="Q2087">
        <f>VLOOKUP(G2087,Sku_Consolidated!A2:G957,7, FALSE)</f>
      </c>
      <c r="R2087">
        <f>IF(IFERROR(VLOOKUP(E2087,Store_Showcase!B2:H144,7, FALSE), TRUE)=TRUE, IF(IFERROR(VLOOKUP(E2087,Store_SRP!B2:H110,7, FALSE), TRUE)=TRUE,VLOOKUP(E2087,Store_VAM!B2:H273,7, FALSE),VLOOKUP(E2087,Store_SRP!B2:H110,7, FALSE)), VLOOKUP(E2087,Store_Showcase!B2:H144,7, FALSE))</f>
      </c>
      <c r="S2087">
        <f>IF(IFERROR(VLOOKUP(E2087,Store_Showcase!B2:I144,8, FALSE), TRUE)=TRUE, IF(IFERROR(VLOOKUP(E2087,Store_SRP!B2:I110,8, FALSE), TRUE)=TRUE,VLOOKUP(E2087,Store_VAM!B2:I273,8, FALSE),VLOOKUP(E2087,Store_SRP!B2:I110,8, FALSE)), VLOOKUP(E2087,Store_Showcase!B2:I144,8, FALSE))</f>
      </c>
      <c r="T2087">
        <f>VLOOKUP(G2087,Sku_Consolidated!A2:R957,18,FALSE)</f>
      </c>
      <c r="U2087">
        <v>7074</v>
      </c>
      <c r="V2087">
        <f>IF(VLOOKUP(G2087,Sku_Consolidated!A2:S957,19,FALSE)="SHOWCASE", VLOOKUP(E2087,Store_Showcase!B2:L144,11, FALSE), IF(VLOOKUP(G2087,Sku_Consolidated!A2:S957,19,FALSE)="VAM",VLOOKUP(E2087,Store_VAM!B2:L273,11, FALSE),VLOOKUP(E2087,Store_SRP!B2:L110,11, FALSE)))</f>
      </c>
      <c r="W2087">
        <f>VLOOKUP(G2087,Sku_Consolidated!A2:W957,11,FALSE)</f>
      </c>
      <c r="X2087">
        <f>VLOOKUP(G2087,Sku_Consolidated!A2:H957,8,FALSE)</f>
      </c>
      <c r="Y2087">
        <f>VLOOKUP(G2087,Sku_Consolidated!A2:I957,9,FALSE)</f>
      </c>
      <c r="Z2087" t="s">
        <v>38</v>
      </c>
      <c r="AA2087">
        <f>VLOOKUP(G2087,Sku_Consolidated!A2:E957,5,FALSE)</f>
      </c>
      <c r="AB2087">
        <f>IF(VLOOKUP(G2087,Sku_Consolidated!A2:S957,19,FALSE)="SHOWCASE", VLOOKUP(E2087,Store_Showcase!B2:N144,13, FALSE), IF(VLOOKUP(G2087,Sku_Consolidated!A2:S957,19,FALSE)="VAM",VLOOKUP(E2087,Store_VAM!B2:N273,13, FALSE),VLOOKUP(E2087,Store_SRP!B2:N110,13, FALSE)))</f>
      </c>
      <c r="AC2087">
        <f>IF(IFERROR(AB2087,TRUE)=TRUE, "-","OK")</f>
      </c>
      <c r="AD2087" s="8" t="s">
        <v>39</v>
      </c>
      <c r="AE2087" s="8" t="s">
        <v>39</v>
      </c>
      <c r="AF2087">
        <f>IF(IFERROR(VLOOKUP(E2087,Store_Showcase!B2:H144,{5}, FALSE), TRUE)=TRUE, IF(IFERROR(VLOOKUP(E2087,Store_SRP!B2:H110,{5}, FALSE), TRUE)=TRUE,VLOOKUP(E2087,Store_VAM!B2:H273,{5}, FALSE),VLOOKUP(E2087,Store_SRP!B2:H110,{5}, FALSE)), VLOOKUP(E2087,Store_Showcase!B2:H144,{5}, FALSE))</f>
      </c>
      <c r="AG2087">
        <f>IF(IFERROR(VLOOKUP(E2087,Store_Showcase!B2:H144,{6}, FALSE), TRUE)=TRUE, IF(IFERROR(VLOOKUP(E2087,Store_SRP!B2:H110,{6}, FALSE), TRUE)=TRUE,VLOOKUP(E2087,Store_VAM!B2:H273,{6}, FALSE),VLOOKUP(E2087,Store_SRP!B2:H110,{6}, FALSE)), VLOOKUP(E2087,Store_Showcase!B2:H144,{6}, FALSE))</f>
      </c>
      <c r="AH2087">
        <f>VLOOKUP(G2087,Sku_Consolidated!A2:R957,18,FALSE)</f>
      </c>
      <c r="AI2087">
        <f>VLOOKUP(G2087,Sku_Consolidated!A2:S957,19,FALSE)</f>
      </c>
      <c r="AJ2087">
        <f>VLOOKUP(G2087,Sku_Consolidated!A2:T957,20,FALSE)</f>
      </c>
    </row>
    <row r="2088" spans="1:36" x14ac:dyDescent="0.25">
      <c r="A2088">
        <v>2024</v>
      </c>
      <c r="B2088" t="s">
        <v>31</v>
      </c>
      <c r="C2088" t="s">
        <v>32</v>
      </c>
      <c r="D2088" t="s">
        <v>33</v>
      </c>
      <c r="E2088">
        <v>201</v>
      </c>
      <c r="F2088">
        <f>IF(IFERROR(VLOOKUP(E2088,Store_Showcase!B2:H144,{2}, FALSE), TRUE)=TRUE, IF(IFERROR(VLOOKUP(E2088,Store_SRP!B2:H110,{2}, FALSE), TRUE)=TRUE,VLOOKUP(E2088,Store_VAM!B2:H273,{2}, FALSE),VLOOKUP(E2088,Store_SRP!B2:H110,{2}, FALSE)), VLOOKUP(E2088,Store_Showcase!B2:H144,{2}, FALSE))</f>
      </c>
      <c r="G2088">
        <v>657358</v>
      </c>
      <c r="H2088" t="s">
        <v>3328</v>
      </c>
      <c r="I2088" s="8" t="s">
        <v>39</v>
      </c>
      <c r="J2088" t="s">
        <v>12</v>
      </c>
      <c r="K2088" s="8">
        <f>IF(J2088="PCK", I2088, 0)</f>
      </c>
      <c r="L2088" s="8">
        <f>IF(J2088="KLS", I2088, IF(J2088="PCK", I2088*VLOOKUP(G2088,Sku_Consolidated!A2:U957,21, FALSE),I2088*VLOOKUP(G2088,Sku_Consolidated!A2:U957,21, FALSE)))</f>
      </c>
      <c r="M2088" s="8">
        <f>IF(J2088="PCS", I2088, 0)</f>
      </c>
      <c r="N2088" s="8" t="s">
        <v>39</v>
      </c>
      <c r="O2088" s="8">
        <f>N2088 * VLOOKUP(E2088&amp;VLOOKUP(G2088,Sku_Consolidated!A2:Q957,17,FALSE),Sku_CommRate!A2:E1002, 5, FALSE)</f>
      </c>
      <c r="P2088" s="8">
        <f>N2088 - O2088</f>
      </c>
      <c r="Q2088">
        <f>VLOOKUP(G2088,Sku_Consolidated!A2:G957,7, FALSE)</f>
      </c>
      <c r="R2088">
        <f>IF(IFERROR(VLOOKUP(E2088,Store_Showcase!B2:H144,7, FALSE), TRUE)=TRUE, IF(IFERROR(VLOOKUP(E2088,Store_SRP!B2:H110,7, FALSE), TRUE)=TRUE,VLOOKUP(E2088,Store_VAM!B2:H273,7, FALSE),VLOOKUP(E2088,Store_SRP!B2:H110,7, FALSE)), VLOOKUP(E2088,Store_Showcase!B2:H144,7, FALSE))</f>
      </c>
      <c r="S2088">
        <f>IF(IFERROR(VLOOKUP(E2088,Store_Showcase!B2:I144,8, FALSE), TRUE)=TRUE, IF(IFERROR(VLOOKUP(E2088,Store_SRP!B2:I110,8, FALSE), TRUE)=TRUE,VLOOKUP(E2088,Store_VAM!B2:I273,8, FALSE),VLOOKUP(E2088,Store_SRP!B2:I110,8, FALSE)), VLOOKUP(E2088,Store_Showcase!B2:I144,8, FALSE))</f>
      </c>
      <c r="T2088">
        <f>VLOOKUP(G2088,Sku_Consolidated!A2:R957,18,FALSE)</f>
      </c>
      <c r="U2088">
        <v>4806532531595</v>
      </c>
      <c r="V2088">
        <f>IF(VLOOKUP(G2088,Sku_Consolidated!A2:S957,19,FALSE)="SHOWCASE", VLOOKUP(E2088,Store_Showcase!B2:L144,11, FALSE), IF(VLOOKUP(G2088,Sku_Consolidated!A2:S957,19,FALSE)="VAM",VLOOKUP(E2088,Store_VAM!B2:L273,11, FALSE),VLOOKUP(E2088,Store_SRP!B2:L110,11, FALSE)))</f>
      </c>
      <c r="W2088">
        <f>VLOOKUP(G2088,Sku_Consolidated!A2:W957,11,FALSE)</f>
      </c>
      <c r="X2088">
        <f>VLOOKUP(G2088,Sku_Consolidated!A2:H957,8,FALSE)</f>
      </c>
      <c r="Y2088">
        <f>VLOOKUP(G2088,Sku_Consolidated!A2:I957,9,FALSE)</f>
      </c>
      <c r="Z2088" t="s">
        <v>38</v>
      </c>
      <c r="AA2088">
        <f>VLOOKUP(G2088,Sku_Consolidated!A2:E957,5,FALSE)</f>
      </c>
      <c r="AB2088">
        <f>IF(VLOOKUP(G2088,Sku_Consolidated!A2:S957,19,FALSE)="SHOWCASE", VLOOKUP(E2088,Store_Showcase!B2:N144,13, FALSE), IF(VLOOKUP(G2088,Sku_Consolidated!A2:S957,19,FALSE)="VAM",VLOOKUP(E2088,Store_VAM!B2:N273,13, FALSE),VLOOKUP(E2088,Store_SRP!B2:N110,13, FALSE)))</f>
      </c>
      <c r="AC2088">
        <f>IF(IFERROR(AB2088,TRUE)=TRUE, "-","OK")</f>
      </c>
      <c r="AD2088" s="8" t="s">
        <v>39</v>
      </c>
      <c r="AE2088" s="8" t="s">
        <v>39</v>
      </c>
      <c r="AF2088">
        <f>IF(IFERROR(VLOOKUP(E2088,Store_Showcase!B2:H144,{5}, FALSE), TRUE)=TRUE, IF(IFERROR(VLOOKUP(E2088,Store_SRP!B2:H110,{5}, FALSE), TRUE)=TRUE,VLOOKUP(E2088,Store_VAM!B2:H273,{5}, FALSE),VLOOKUP(E2088,Store_SRP!B2:H110,{5}, FALSE)), VLOOKUP(E2088,Store_Showcase!B2:H144,{5}, FALSE))</f>
      </c>
      <c r="AG2088">
        <f>IF(IFERROR(VLOOKUP(E2088,Store_Showcase!B2:H144,{6}, FALSE), TRUE)=TRUE, IF(IFERROR(VLOOKUP(E2088,Store_SRP!B2:H110,{6}, FALSE), TRUE)=TRUE,VLOOKUP(E2088,Store_VAM!B2:H273,{6}, FALSE),VLOOKUP(E2088,Store_SRP!B2:H110,{6}, FALSE)), VLOOKUP(E2088,Store_Showcase!B2:H144,{6}, FALSE))</f>
      </c>
      <c r="AH2088">
        <f>VLOOKUP(G2088,Sku_Consolidated!A2:R957,18,FALSE)</f>
      </c>
      <c r="AI2088">
        <f>VLOOKUP(G2088,Sku_Consolidated!A2:S957,19,FALSE)</f>
      </c>
      <c r="AJ2088">
        <f>VLOOKUP(G2088,Sku_Consolidated!A2:T957,20,FALSE)</f>
      </c>
    </row>
    <row r="2089" spans="1:36" x14ac:dyDescent="0.25">
      <c r="A2089">
        <v>2024</v>
      </c>
      <c r="B2089" t="s">
        <v>31</v>
      </c>
      <c r="C2089" t="s">
        <v>32</v>
      </c>
      <c r="D2089" t="s">
        <v>33</v>
      </c>
      <c r="E2089">
        <v>741</v>
      </c>
      <c r="F2089">
        <f>IF(IFERROR(VLOOKUP(E2089,Store_Showcase!B2:H144,{2}, FALSE), TRUE)=TRUE, IF(IFERROR(VLOOKUP(E2089,Store_SRP!B2:H110,{2}, FALSE), TRUE)=TRUE,VLOOKUP(E2089,Store_VAM!B2:H273,{2}, FALSE),VLOOKUP(E2089,Store_SRP!B2:H110,{2}, FALSE)), VLOOKUP(E2089,Store_Showcase!B2:H144,{2}, FALSE))</f>
      </c>
      <c r="G2089">
        <v>662375</v>
      </c>
      <c r="H2089" t="s">
        <v>1376</v>
      </c>
      <c r="I2089" s="8" t="s">
        <v>39</v>
      </c>
      <c r="J2089" t="s">
        <v>493</v>
      </c>
      <c r="K2089" s="8">
        <f>IF(J2089="PCK", I2089, 0)</f>
      </c>
      <c r="L2089" s="8">
        <f>IF(J2089="KLS", I2089, IF(J2089="PCK", I2089*VLOOKUP(G2089,Sku_Consolidated!A2:U957,21, FALSE),I2089*VLOOKUP(G2089,Sku_Consolidated!A2:U957,21, FALSE)))</f>
      </c>
      <c r="M2089" s="8">
        <f>IF(J2089="PCS", I2089, 0)</f>
      </c>
      <c r="N2089" s="8" t="s">
        <v>39</v>
      </c>
      <c r="O2089" s="8">
        <f>N2089 * VLOOKUP(E2089&amp;VLOOKUP(G2089,Sku_Consolidated!A2:Q957,17,FALSE),Sku_CommRate!A2:E1002, 5, FALSE)</f>
      </c>
      <c r="P2089" s="8">
        <f>N2089 - O2089</f>
      </c>
      <c r="Q2089">
        <f>VLOOKUP(G2089,Sku_Consolidated!A2:G957,7, FALSE)</f>
      </c>
      <c r="R2089">
        <f>IF(IFERROR(VLOOKUP(E2089,Store_Showcase!B2:H144,7, FALSE), TRUE)=TRUE, IF(IFERROR(VLOOKUP(E2089,Store_SRP!B2:H110,7, FALSE), TRUE)=TRUE,VLOOKUP(E2089,Store_VAM!B2:H273,7, FALSE),VLOOKUP(E2089,Store_SRP!B2:H110,7, FALSE)), VLOOKUP(E2089,Store_Showcase!B2:H144,7, FALSE))</f>
      </c>
      <c r="S2089">
        <f>IF(IFERROR(VLOOKUP(E2089,Store_Showcase!B2:I144,8, FALSE), TRUE)=TRUE, IF(IFERROR(VLOOKUP(E2089,Store_SRP!B2:I110,8, FALSE), TRUE)=TRUE,VLOOKUP(E2089,Store_VAM!B2:I273,8, FALSE),VLOOKUP(E2089,Store_SRP!B2:I110,8, FALSE)), VLOOKUP(E2089,Store_Showcase!B2:I144,8, FALSE))</f>
      </c>
      <c r="T2089">
        <f>VLOOKUP(G2089,Sku_Consolidated!A2:R957,18,FALSE)</f>
      </c>
      <c r="U2089">
        <v>4806532531601</v>
      </c>
      <c r="V2089">
        <f>IF(VLOOKUP(G2089,Sku_Consolidated!A2:S957,19,FALSE)="SHOWCASE", VLOOKUP(E2089,Store_Showcase!B2:L144,11, FALSE), IF(VLOOKUP(G2089,Sku_Consolidated!A2:S957,19,FALSE)="VAM",VLOOKUP(E2089,Store_VAM!B2:L273,11, FALSE),VLOOKUP(E2089,Store_SRP!B2:L110,11, FALSE)))</f>
      </c>
      <c r="W2089">
        <f>VLOOKUP(G2089,Sku_Consolidated!A2:W957,11,FALSE)</f>
      </c>
      <c r="X2089">
        <f>VLOOKUP(G2089,Sku_Consolidated!A2:H957,8,FALSE)</f>
      </c>
      <c r="Y2089">
        <f>VLOOKUP(G2089,Sku_Consolidated!A2:I957,9,FALSE)</f>
      </c>
      <c r="Z2089" t="s">
        <v>38</v>
      </c>
      <c r="AA2089">
        <f>VLOOKUP(G2089,Sku_Consolidated!A2:E957,5,FALSE)</f>
      </c>
      <c r="AB2089">
        <f>IF(VLOOKUP(G2089,Sku_Consolidated!A2:S957,19,FALSE)="SHOWCASE", VLOOKUP(E2089,Store_Showcase!B2:N144,13, FALSE), IF(VLOOKUP(G2089,Sku_Consolidated!A2:S957,19,FALSE)="VAM",VLOOKUP(E2089,Store_VAM!B2:N273,13, FALSE),VLOOKUP(E2089,Store_SRP!B2:N110,13, FALSE)))</f>
      </c>
      <c r="AC2089">
        <f>IF(IFERROR(AB2089,TRUE)=TRUE, "-","OK")</f>
      </c>
      <c r="AD2089" s="8" t="s">
        <v>39</v>
      </c>
      <c r="AE2089" s="8" t="s">
        <v>39</v>
      </c>
      <c r="AF2089">
        <f>IF(IFERROR(VLOOKUP(E2089,Store_Showcase!B2:H144,{5}, FALSE), TRUE)=TRUE, IF(IFERROR(VLOOKUP(E2089,Store_SRP!B2:H110,{5}, FALSE), TRUE)=TRUE,VLOOKUP(E2089,Store_VAM!B2:H273,{5}, FALSE),VLOOKUP(E2089,Store_SRP!B2:H110,{5}, FALSE)), VLOOKUP(E2089,Store_Showcase!B2:H144,{5}, FALSE))</f>
      </c>
      <c r="AG2089">
        <f>IF(IFERROR(VLOOKUP(E2089,Store_Showcase!B2:H144,{6}, FALSE), TRUE)=TRUE, IF(IFERROR(VLOOKUP(E2089,Store_SRP!B2:H110,{6}, FALSE), TRUE)=TRUE,VLOOKUP(E2089,Store_VAM!B2:H273,{6}, FALSE),VLOOKUP(E2089,Store_SRP!B2:H110,{6}, FALSE)), VLOOKUP(E2089,Store_Showcase!B2:H144,{6}, FALSE))</f>
      </c>
      <c r="AH2089">
        <f>VLOOKUP(G2089,Sku_Consolidated!A2:R957,18,FALSE)</f>
      </c>
      <c r="AI2089">
        <f>VLOOKUP(G2089,Sku_Consolidated!A2:S957,19,FALSE)</f>
      </c>
      <c r="AJ2089">
        <f>VLOOKUP(G2089,Sku_Consolidated!A2:T957,20,FALSE)</f>
      </c>
    </row>
    <row r="2090" spans="1:36" x14ac:dyDescent="0.25">
      <c r="A2090">
        <v>2024</v>
      </c>
      <c r="B2090" t="s">
        <v>31</v>
      </c>
      <c r="C2090" t="s">
        <v>32</v>
      </c>
      <c r="D2090" t="s">
        <v>33</v>
      </c>
      <c r="E2090">
        <v>702</v>
      </c>
      <c r="F2090">
        <f>IF(IFERROR(VLOOKUP(E2090,Store_Showcase!B2:H144,{2}, FALSE), TRUE)=TRUE, IF(IFERROR(VLOOKUP(E2090,Store_SRP!B2:H110,{2}, FALSE), TRUE)=TRUE,VLOOKUP(E2090,Store_VAM!B2:H273,{2}, FALSE),VLOOKUP(E2090,Store_SRP!B2:H110,{2}, FALSE)), VLOOKUP(E2090,Store_Showcase!B2:H144,{2}, FALSE))</f>
      </c>
      <c r="G2090">
        <v>683777</v>
      </c>
      <c r="H2090" t="s">
        <v>2635</v>
      </c>
      <c r="I2090" s="8" t="s">
        <v>39</v>
      </c>
      <c r="J2090" t="s">
        <v>493</v>
      </c>
      <c r="K2090" s="8">
        <f>IF(J2090="PCK", I2090, 0)</f>
      </c>
      <c r="L2090" s="8">
        <f>IF(J2090="KLS", I2090, IF(J2090="PCK", I2090*VLOOKUP(G2090,Sku_Consolidated!A2:U957,21, FALSE),I2090*VLOOKUP(G2090,Sku_Consolidated!A2:U957,21, FALSE)))</f>
      </c>
      <c r="M2090" s="8">
        <f>IF(J2090="PCS", I2090, 0)</f>
      </c>
      <c r="N2090" s="8" t="s">
        <v>39</v>
      </c>
      <c r="O2090" s="8">
        <f>N2090 * VLOOKUP(E2090&amp;VLOOKUP(G2090,Sku_Consolidated!A2:Q957,17,FALSE),Sku_CommRate!A2:E1002, 5, FALSE)</f>
      </c>
      <c r="P2090" s="8">
        <f>N2090 - O2090</f>
      </c>
      <c r="Q2090">
        <f>VLOOKUP(G2090,Sku_Consolidated!A2:G957,7, FALSE)</f>
      </c>
      <c r="R2090">
        <f>IF(IFERROR(VLOOKUP(E2090,Store_Showcase!B2:H144,7, FALSE), TRUE)=TRUE, IF(IFERROR(VLOOKUP(E2090,Store_SRP!B2:H110,7, FALSE), TRUE)=TRUE,VLOOKUP(E2090,Store_VAM!B2:H273,7, FALSE),VLOOKUP(E2090,Store_SRP!B2:H110,7, FALSE)), VLOOKUP(E2090,Store_Showcase!B2:H144,7, FALSE))</f>
      </c>
      <c r="S2090">
        <f>IF(IFERROR(VLOOKUP(E2090,Store_Showcase!B2:I144,8, FALSE), TRUE)=TRUE, IF(IFERROR(VLOOKUP(E2090,Store_SRP!B2:I110,8, FALSE), TRUE)=TRUE,VLOOKUP(E2090,Store_VAM!B2:I273,8, FALSE),VLOOKUP(E2090,Store_SRP!B2:I110,8, FALSE)), VLOOKUP(E2090,Store_Showcase!B2:I144,8, FALSE))</f>
      </c>
      <c r="T2090">
        <f>VLOOKUP(G2090,Sku_Consolidated!A2:R957,18,FALSE)</f>
      </c>
      <c r="U2090">
        <v>4806532531618</v>
      </c>
      <c r="V2090">
        <f>IF(VLOOKUP(G2090,Sku_Consolidated!A2:S957,19,FALSE)="SHOWCASE", VLOOKUP(E2090,Store_Showcase!B2:L144,11, FALSE), IF(VLOOKUP(G2090,Sku_Consolidated!A2:S957,19,FALSE)="VAM",VLOOKUP(E2090,Store_VAM!B2:L273,11, FALSE),VLOOKUP(E2090,Store_SRP!B2:L110,11, FALSE)))</f>
      </c>
      <c r="W2090">
        <f>VLOOKUP(G2090,Sku_Consolidated!A2:W957,11,FALSE)</f>
      </c>
      <c r="X2090">
        <f>VLOOKUP(G2090,Sku_Consolidated!A2:H957,8,FALSE)</f>
      </c>
      <c r="Y2090">
        <f>VLOOKUP(G2090,Sku_Consolidated!A2:I957,9,FALSE)</f>
      </c>
      <c r="Z2090" t="s">
        <v>38</v>
      </c>
      <c r="AA2090">
        <f>VLOOKUP(G2090,Sku_Consolidated!A2:E957,5,FALSE)</f>
      </c>
      <c r="AB2090">
        <f>IF(VLOOKUP(G2090,Sku_Consolidated!A2:S957,19,FALSE)="SHOWCASE", VLOOKUP(E2090,Store_Showcase!B2:N144,13, FALSE), IF(VLOOKUP(G2090,Sku_Consolidated!A2:S957,19,FALSE)="VAM",VLOOKUP(E2090,Store_VAM!B2:N273,13, FALSE),VLOOKUP(E2090,Store_SRP!B2:N110,13, FALSE)))</f>
      </c>
      <c r="AC2090">
        <f>IF(IFERROR(AB2090,TRUE)=TRUE, "-","OK")</f>
      </c>
      <c r="AD2090" s="8" t="s">
        <v>39</v>
      </c>
      <c r="AE2090" s="8" t="s">
        <v>39</v>
      </c>
      <c r="AF2090">
        <f>IF(IFERROR(VLOOKUP(E2090,Store_Showcase!B2:H144,{5}, FALSE), TRUE)=TRUE, IF(IFERROR(VLOOKUP(E2090,Store_SRP!B2:H110,{5}, FALSE), TRUE)=TRUE,VLOOKUP(E2090,Store_VAM!B2:H273,{5}, FALSE),VLOOKUP(E2090,Store_SRP!B2:H110,{5}, FALSE)), VLOOKUP(E2090,Store_Showcase!B2:H144,{5}, FALSE))</f>
      </c>
      <c r="AG2090">
        <f>IF(IFERROR(VLOOKUP(E2090,Store_Showcase!B2:H144,{6}, FALSE), TRUE)=TRUE, IF(IFERROR(VLOOKUP(E2090,Store_SRP!B2:H110,{6}, FALSE), TRUE)=TRUE,VLOOKUP(E2090,Store_VAM!B2:H273,{6}, FALSE),VLOOKUP(E2090,Store_SRP!B2:H110,{6}, FALSE)), VLOOKUP(E2090,Store_Showcase!B2:H144,{6}, FALSE))</f>
      </c>
      <c r="AH2090">
        <f>VLOOKUP(G2090,Sku_Consolidated!A2:R957,18,FALSE)</f>
      </c>
      <c r="AI2090">
        <f>VLOOKUP(G2090,Sku_Consolidated!A2:S957,19,FALSE)</f>
      </c>
      <c r="AJ2090">
        <f>VLOOKUP(G2090,Sku_Consolidated!A2:T957,20,FALSE)</f>
      </c>
    </row>
    <row r="2091" spans="1:36" x14ac:dyDescent="0.25">
      <c r="A2091">
        <v>2024</v>
      </c>
      <c r="B2091" t="s">
        <v>31</v>
      </c>
      <c r="C2091" t="s">
        <v>32</v>
      </c>
      <c r="D2091" t="s">
        <v>33</v>
      </c>
      <c r="E2091">
        <v>716</v>
      </c>
      <c r="F2091">
        <f>IF(IFERROR(VLOOKUP(E2091,Store_Showcase!B2:H144,{2}, FALSE), TRUE)=TRUE, IF(IFERROR(VLOOKUP(E2091,Store_SRP!B2:H110,{2}, FALSE), TRUE)=TRUE,VLOOKUP(E2091,Store_VAM!B2:H273,{2}, FALSE),VLOOKUP(E2091,Store_SRP!B2:H110,{2}, FALSE)), VLOOKUP(E2091,Store_Showcase!B2:H144,{2}, FALSE))</f>
      </c>
      <c r="G2091">
        <v>687763</v>
      </c>
      <c r="H2091" t="s">
        <v>1298</v>
      </c>
      <c r="I2091" s="8" t="s">
        <v>39</v>
      </c>
      <c r="J2091" t="s">
        <v>493</v>
      </c>
      <c r="K2091" s="8">
        <f>IF(J2091="PCK", I2091, 0)</f>
      </c>
      <c r="L2091" s="8">
        <f>IF(J2091="KLS", I2091, IF(J2091="PCK", I2091*VLOOKUP(G2091,Sku_Consolidated!A2:U957,21, FALSE),I2091*VLOOKUP(G2091,Sku_Consolidated!A2:U957,21, FALSE)))</f>
      </c>
      <c r="M2091" s="8">
        <f>IF(J2091="PCS", I2091, 0)</f>
      </c>
      <c r="N2091" s="8" t="s">
        <v>39</v>
      </c>
      <c r="O2091" s="8">
        <f>N2091 * VLOOKUP(E2091&amp;VLOOKUP(G2091,Sku_Consolidated!A2:Q957,17,FALSE),Sku_CommRate!A2:E1002, 5, FALSE)</f>
      </c>
      <c r="P2091" s="8">
        <f>N2091 - O2091</f>
      </c>
      <c r="Q2091">
        <f>VLOOKUP(G2091,Sku_Consolidated!A2:G957,7, FALSE)</f>
      </c>
      <c r="R2091">
        <f>IF(IFERROR(VLOOKUP(E2091,Store_Showcase!B2:H144,7, FALSE), TRUE)=TRUE, IF(IFERROR(VLOOKUP(E2091,Store_SRP!B2:H110,7, FALSE), TRUE)=TRUE,VLOOKUP(E2091,Store_VAM!B2:H273,7, FALSE),VLOOKUP(E2091,Store_SRP!B2:H110,7, FALSE)), VLOOKUP(E2091,Store_Showcase!B2:H144,7, FALSE))</f>
      </c>
      <c r="S2091">
        <f>IF(IFERROR(VLOOKUP(E2091,Store_Showcase!B2:I144,8, FALSE), TRUE)=TRUE, IF(IFERROR(VLOOKUP(E2091,Store_SRP!B2:I110,8, FALSE), TRUE)=TRUE,VLOOKUP(E2091,Store_VAM!B2:I273,8, FALSE),VLOOKUP(E2091,Store_SRP!B2:I110,8, FALSE)), VLOOKUP(E2091,Store_Showcase!B2:I144,8, FALSE))</f>
      </c>
      <c r="T2091">
        <f>VLOOKUP(G2091,Sku_Consolidated!A2:R957,18,FALSE)</f>
      </c>
      <c r="U2091">
        <v>4806532531540</v>
      </c>
      <c r="V2091">
        <f>IF(VLOOKUP(G2091,Sku_Consolidated!A2:S957,19,FALSE)="SHOWCASE", VLOOKUP(E2091,Store_Showcase!B2:L144,11, FALSE), IF(VLOOKUP(G2091,Sku_Consolidated!A2:S957,19,FALSE)="VAM",VLOOKUP(E2091,Store_VAM!B2:L273,11, FALSE),VLOOKUP(E2091,Store_SRP!B2:L110,11, FALSE)))</f>
      </c>
      <c r="W2091">
        <f>VLOOKUP(G2091,Sku_Consolidated!A2:W957,11,FALSE)</f>
      </c>
      <c r="X2091">
        <f>VLOOKUP(G2091,Sku_Consolidated!A2:H957,8,FALSE)</f>
      </c>
      <c r="Y2091">
        <f>VLOOKUP(G2091,Sku_Consolidated!A2:I957,9,FALSE)</f>
      </c>
      <c r="Z2091" t="s">
        <v>38</v>
      </c>
      <c r="AA2091">
        <f>VLOOKUP(G2091,Sku_Consolidated!A2:E957,5,FALSE)</f>
      </c>
      <c r="AB2091">
        <f>IF(VLOOKUP(G2091,Sku_Consolidated!A2:S957,19,FALSE)="SHOWCASE", VLOOKUP(E2091,Store_Showcase!B2:N144,13, FALSE), IF(VLOOKUP(G2091,Sku_Consolidated!A2:S957,19,FALSE)="VAM",VLOOKUP(E2091,Store_VAM!B2:N273,13, FALSE),VLOOKUP(E2091,Store_SRP!B2:N110,13, FALSE)))</f>
      </c>
      <c r="AC2091">
        <f>IF(IFERROR(AB2091,TRUE)=TRUE, "-","OK")</f>
      </c>
      <c r="AD2091" s="8" t="s">
        <v>39</v>
      </c>
      <c r="AE2091" s="8" t="s">
        <v>39</v>
      </c>
      <c r="AF2091">
        <f>IF(IFERROR(VLOOKUP(E2091,Store_Showcase!B2:H144,{5}, FALSE), TRUE)=TRUE, IF(IFERROR(VLOOKUP(E2091,Store_SRP!B2:H110,{5}, FALSE), TRUE)=TRUE,VLOOKUP(E2091,Store_VAM!B2:H273,{5}, FALSE),VLOOKUP(E2091,Store_SRP!B2:H110,{5}, FALSE)), VLOOKUP(E2091,Store_Showcase!B2:H144,{5}, FALSE))</f>
      </c>
      <c r="AG2091">
        <f>IF(IFERROR(VLOOKUP(E2091,Store_Showcase!B2:H144,{6}, FALSE), TRUE)=TRUE, IF(IFERROR(VLOOKUP(E2091,Store_SRP!B2:H110,{6}, FALSE), TRUE)=TRUE,VLOOKUP(E2091,Store_VAM!B2:H273,{6}, FALSE),VLOOKUP(E2091,Store_SRP!B2:H110,{6}, FALSE)), VLOOKUP(E2091,Store_Showcase!B2:H144,{6}, FALSE))</f>
      </c>
      <c r="AH2091">
        <f>VLOOKUP(G2091,Sku_Consolidated!A2:R957,18,FALSE)</f>
      </c>
      <c r="AI2091">
        <f>VLOOKUP(G2091,Sku_Consolidated!A2:S957,19,FALSE)</f>
      </c>
      <c r="AJ2091">
        <f>VLOOKUP(G2091,Sku_Consolidated!A2:T957,20,FALSE)</f>
      </c>
    </row>
    <row r="2092" spans="1:36" x14ac:dyDescent="0.25">
      <c r="A2092">
        <v>2024</v>
      </c>
      <c r="B2092" t="s">
        <v>31</v>
      </c>
      <c r="C2092" t="s">
        <v>32</v>
      </c>
      <c r="D2092" t="s">
        <v>33</v>
      </c>
      <c r="E2092">
        <v>814</v>
      </c>
      <c r="F2092">
        <f>IF(IFERROR(VLOOKUP(E2092,Store_Showcase!B2:H144,{2}, FALSE), TRUE)=TRUE, IF(IFERROR(VLOOKUP(E2092,Store_SRP!B2:H110,{2}, FALSE), TRUE)=TRUE,VLOOKUP(E2092,Store_VAM!B2:H273,{2}, FALSE),VLOOKUP(E2092,Store_SRP!B2:H110,{2}, FALSE)), VLOOKUP(E2092,Store_Showcase!B2:H144,{2}, FALSE))</f>
      </c>
      <c r="G2092">
        <v>655281</v>
      </c>
      <c r="H2092" t="s">
        <v>40</v>
      </c>
      <c r="I2092" s="8" t="s">
        <v>39</v>
      </c>
      <c r="J2092" t="s">
        <v>36</v>
      </c>
      <c r="K2092" s="8">
        <f>IF(J2092="PCK", I2092, 0)</f>
      </c>
      <c r="L2092" s="8">
        <f>IF(J2092="KLS", I2092, IF(J2092="PCK", I2092*VLOOKUP(G2092,Sku_Consolidated!A2:U957,21, FALSE),I2092*VLOOKUP(G2092,Sku_Consolidated!A2:U957,21, FALSE)))</f>
      </c>
      <c r="M2092" s="8">
        <f>IF(J2092="PCS", I2092, 0)</f>
      </c>
      <c r="N2092" s="8" t="s">
        <v>39</v>
      </c>
      <c r="O2092" s="8">
        <f>N2092 * VLOOKUP(E2092&amp;VLOOKUP(G2092,Sku_Consolidated!A2:Q957,17,FALSE),Sku_CommRate!A2:E1002, 5, FALSE)</f>
      </c>
      <c r="P2092" s="8">
        <f>N2092 - O2092</f>
      </c>
      <c r="Q2092">
        <f>VLOOKUP(G2092,Sku_Consolidated!A2:G957,7, FALSE)</f>
      </c>
      <c r="R2092">
        <f>IF(IFERROR(VLOOKUP(E2092,Store_Showcase!B2:H144,7, FALSE), TRUE)=TRUE, IF(IFERROR(VLOOKUP(E2092,Store_SRP!B2:H110,7, FALSE), TRUE)=TRUE,VLOOKUP(E2092,Store_VAM!B2:H273,7, FALSE),VLOOKUP(E2092,Store_SRP!B2:H110,7, FALSE)), VLOOKUP(E2092,Store_Showcase!B2:H144,7, FALSE))</f>
      </c>
      <c r="S2092">
        <f>IF(IFERROR(VLOOKUP(E2092,Store_Showcase!B2:I144,8, FALSE), TRUE)=TRUE, IF(IFERROR(VLOOKUP(E2092,Store_SRP!B2:I110,8, FALSE), TRUE)=TRUE,VLOOKUP(E2092,Store_VAM!B2:I273,8, FALSE),VLOOKUP(E2092,Store_SRP!B2:I110,8, FALSE)), VLOOKUP(E2092,Store_Showcase!B2:I144,8, FALSE))</f>
      </c>
      <c r="T2092">
        <f>VLOOKUP(G2092,Sku_Consolidated!A2:R957,18,FALSE)</f>
      </c>
      <c r="U2092">
        <v>6216</v>
      </c>
      <c r="V2092">
        <f>IF(VLOOKUP(G2092,Sku_Consolidated!A2:S957,19,FALSE)="SHOWCASE", VLOOKUP(E2092,Store_Showcase!B2:L144,11, FALSE), IF(VLOOKUP(G2092,Sku_Consolidated!A2:S957,19,FALSE)="VAM",VLOOKUP(E2092,Store_VAM!B2:L273,11, FALSE),VLOOKUP(E2092,Store_SRP!B2:L110,11, FALSE)))</f>
      </c>
      <c r="W2092">
        <f>VLOOKUP(G2092,Sku_Consolidated!A2:W957,11,FALSE)</f>
      </c>
      <c r="X2092">
        <f>VLOOKUP(G2092,Sku_Consolidated!A2:H957,8,FALSE)</f>
      </c>
      <c r="Y2092">
        <f>VLOOKUP(G2092,Sku_Consolidated!A2:I957,9,FALSE)</f>
      </c>
      <c r="Z2092" t="s">
        <v>38</v>
      </c>
      <c r="AA2092">
        <f>VLOOKUP(G2092,Sku_Consolidated!A2:E957,5,FALSE)</f>
      </c>
      <c r="AB2092">
        <f>IF(VLOOKUP(G2092,Sku_Consolidated!A2:S957,19,FALSE)="SHOWCASE", VLOOKUP(E2092,Store_Showcase!B2:N144,13, FALSE), IF(VLOOKUP(G2092,Sku_Consolidated!A2:S957,19,FALSE)="VAM",VLOOKUP(E2092,Store_VAM!B2:N273,13, FALSE),VLOOKUP(E2092,Store_SRP!B2:N110,13, FALSE)))</f>
      </c>
      <c r="AC2092">
        <f>IF(IFERROR(AB2092,TRUE)=TRUE, "-","OK")</f>
      </c>
      <c r="AD2092" s="8" t="s">
        <v>39</v>
      </c>
      <c r="AE2092" s="8" t="s">
        <v>39</v>
      </c>
      <c r="AF2092">
        <f>IF(IFERROR(VLOOKUP(E2092,Store_Showcase!B2:H144,{5}, FALSE), TRUE)=TRUE, IF(IFERROR(VLOOKUP(E2092,Store_SRP!B2:H110,{5}, FALSE), TRUE)=TRUE,VLOOKUP(E2092,Store_VAM!B2:H273,{5}, FALSE),VLOOKUP(E2092,Store_SRP!B2:H110,{5}, FALSE)), VLOOKUP(E2092,Store_Showcase!B2:H144,{5}, FALSE))</f>
      </c>
      <c r="AG2092">
        <f>IF(IFERROR(VLOOKUP(E2092,Store_Showcase!B2:H144,{6}, FALSE), TRUE)=TRUE, IF(IFERROR(VLOOKUP(E2092,Store_SRP!B2:H110,{6}, FALSE), TRUE)=TRUE,VLOOKUP(E2092,Store_VAM!B2:H273,{6}, FALSE),VLOOKUP(E2092,Store_SRP!B2:H110,{6}, FALSE)), VLOOKUP(E2092,Store_Showcase!B2:H144,{6}, FALSE))</f>
      </c>
      <c r="AH2092">
        <f>VLOOKUP(G2092,Sku_Consolidated!A2:R957,18,FALSE)</f>
      </c>
      <c r="AI2092">
        <f>VLOOKUP(G2092,Sku_Consolidated!A2:S957,19,FALSE)</f>
      </c>
      <c r="AJ2092">
        <f>VLOOKUP(G2092,Sku_Consolidated!A2:T957,20,FALSE)</f>
      </c>
    </row>
    <row r="2093" spans="1:36" x14ac:dyDescent="0.25">
      <c r="A2093">
        <v>2024</v>
      </c>
      <c r="B2093" t="s">
        <v>31</v>
      </c>
      <c r="C2093" t="s">
        <v>32</v>
      </c>
      <c r="D2093" t="s">
        <v>33</v>
      </c>
      <c r="E2093">
        <v>4004</v>
      </c>
      <c r="F2093">
        <f>IF(IFERROR(VLOOKUP(E2093,Store_Showcase!B2:H144,{2}, FALSE), TRUE)=TRUE, IF(IFERROR(VLOOKUP(E2093,Store_SRP!B2:H110,{2}, FALSE), TRUE)=TRUE,VLOOKUP(E2093,Store_VAM!B2:H273,{2}, FALSE),VLOOKUP(E2093,Store_SRP!B2:H110,{2}, FALSE)), VLOOKUP(E2093,Store_Showcase!B2:H144,{2}, FALSE))</f>
      </c>
      <c r="G2093">
        <v>690868</v>
      </c>
      <c r="H2093" t="s">
        <v>3342</v>
      </c>
      <c r="I2093" s="8" t="s">
        <v>39</v>
      </c>
      <c r="J2093" t="s">
        <v>493</v>
      </c>
      <c r="K2093" s="8">
        <f>IF(J2093="PCK", I2093, 0)</f>
      </c>
      <c r="L2093" s="8">
        <f>IF(J2093="KLS", I2093, IF(J2093="PCK", I2093*VLOOKUP(G2093,Sku_Consolidated!A2:U957,21, FALSE),I2093*VLOOKUP(G2093,Sku_Consolidated!A2:U957,21, FALSE)))</f>
      </c>
      <c r="M2093" s="8">
        <f>IF(J2093="PCS", I2093, 0)</f>
      </c>
      <c r="N2093" s="8" t="s">
        <v>39</v>
      </c>
      <c r="O2093" s="8">
        <f>N2093 * VLOOKUP(E2093&amp;VLOOKUP(G2093,Sku_Consolidated!A2:Q957,17,FALSE),Sku_CommRate!A2:E1002, 5, FALSE)</f>
      </c>
      <c r="P2093" s="8">
        <f>N2093 - O2093</f>
      </c>
      <c r="Q2093">
        <f>VLOOKUP(G2093,Sku_Consolidated!A2:G957,7, FALSE)</f>
      </c>
      <c r="R2093">
        <f>IF(IFERROR(VLOOKUP(E2093,Store_Showcase!B2:H144,7, FALSE), TRUE)=TRUE, IF(IFERROR(VLOOKUP(E2093,Store_SRP!B2:H110,7, FALSE), TRUE)=TRUE,VLOOKUP(E2093,Store_VAM!B2:H273,7, FALSE),VLOOKUP(E2093,Store_SRP!B2:H110,7, FALSE)), VLOOKUP(E2093,Store_Showcase!B2:H144,7, FALSE))</f>
      </c>
      <c r="S2093">
        <f>IF(IFERROR(VLOOKUP(E2093,Store_Showcase!B2:I144,8, FALSE), TRUE)=TRUE, IF(IFERROR(VLOOKUP(E2093,Store_SRP!B2:I110,8, FALSE), TRUE)=TRUE,VLOOKUP(E2093,Store_VAM!B2:I273,8, FALSE),VLOOKUP(E2093,Store_SRP!B2:I110,8, FALSE)), VLOOKUP(E2093,Store_Showcase!B2:I144,8, FALSE))</f>
      </c>
      <c r="T2093">
        <f>VLOOKUP(G2093,Sku_Consolidated!A2:R957,18,FALSE)</f>
      </c>
      <c r="U2093">
        <v>4806532531717</v>
      </c>
      <c r="V2093">
        <f>IF(VLOOKUP(G2093,Sku_Consolidated!A2:S957,19,FALSE)="SHOWCASE", VLOOKUP(E2093,Store_Showcase!B2:L144,11, FALSE), IF(VLOOKUP(G2093,Sku_Consolidated!A2:S957,19,FALSE)="VAM",VLOOKUP(E2093,Store_VAM!B2:L273,11, FALSE),VLOOKUP(E2093,Store_SRP!B2:L110,11, FALSE)))</f>
      </c>
      <c r="W2093">
        <f>VLOOKUP(G2093,Sku_Consolidated!A2:W957,11,FALSE)</f>
      </c>
      <c r="X2093">
        <f>VLOOKUP(G2093,Sku_Consolidated!A2:H957,8,FALSE)</f>
      </c>
      <c r="Y2093">
        <f>VLOOKUP(G2093,Sku_Consolidated!A2:I957,9,FALSE)</f>
      </c>
      <c r="Z2093" t="s">
        <v>38</v>
      </c>
      <c r="AA2093">
        <f>VLOOKUP(G2093,Sku_Consolidated!A2:E957,5,FALSE)</f>
      </c>
      <c r="AB2093">
        <f>IF(VLOOKUP(G2093,Sku_Consolidated!A2:S957,19,FALSE)="SHOWCASE", VLOOKUP(E2093,Store_Showcase!B2:N144,13, FALSE), IF(VLOOKUP(G2093,Sku_Consolidated!A2:S957,19,FALSE)="VAM",VLOOKUP(E2093,Store_VAM!B2:N273,13, FALSE),VLOOKUP(E2093,Store_SRP!B2:N110,13, FALSE)))</f>
      </c>
      <c r="AC2093">
        <f>IF(IFERROR(AB2093,TRUE)=TRUE, "-","OK")</f>
      </c>
      <c r="AD2093" s="8" t="s">
        <v>39</v>
      </c>
      <c r="AE2093" s="8" t="s">
        <v>39</v>
      </c>
      <c r="AF2093">
        <f>IF(IFERROR(VLOOKUP(E2093,Store_Showcase!B2:H144,{5}, FALSE), TRUE)=TRUE, IF(IFERROR(VLOOKUP(E2093,Store_SRP!B2:H110,{5}, FALSE), TRUE)=TRUE,VLOOKUP(E2093,Store_VAM!B2:H273,{5}, FALSE),VLOOKUP(E2093,Store_SRP!B2:H110,{5}, FALSE)), VLOOKUP(E2093,Store_Showcase!B2:H144,{5}, FALSE))</f>
      </c>
      <c r="AG2093">
        <f>IF(IFERROR(VLOOKUP(E2093,Store_Showcase!B2:H144,{6}, FALSE), TRUE)=TRUE, IF(IFERROR(VLOOKUP(E2093,Store_SRP!B2:H110,{6}, FALSE), TRUE)=TRUE,VLOOKUP(E2093,Store_VAM!B2:H273,{6}, FALSE),VLOOKUP(E2093,Store_SRP!B2:H110,{6}, FALSE)), VLOOKUP(E2093,Store_Showcase!B2:H144,{6}, FALSE))</f>
      </c>
      <c r="AH2093">
        <f>VLOOKUP(G2093,Sku_Consolidated!A2:R957,18,FALSE)</f>
      </c>
      <c r="AI2093">
        <f>VLOOKUP(G2093,Sku_Consolidated!A2:S957,19,FALSE)</f>
      </c>
      <c r="AJ2093">
        <f>VLOOKUP(G2093,Sku_Consolidated!A2:T957,20,FALSE)</f>
      </c>
    </row>
    <row r="2094" spans="1:36" x14ac:dyDescent="0.25">
      <c r="A2094">
        <v>2024</v>
      </c>
      <c r="B2094" t="s">
        <v>31</v>
      </c>
      <c r="C2094" t="s">
        <v>32</v>
      </c>
      <c r="D2094" t="s">
        <v>33</v>
      </c>
      <c r="E2094">
        <v>814</v>
      </c>
      <c r="F2094">
        <f>IF(IFERROR(VLOOKUP(E2094,Store_Showcase!B2:H144,{2}, FALSE), TRUE)=TRUE, IF(IFERROR(VLOOKUP(E2094,Store_SRP!B2:H110,{2}, FALSE), TRUE)=TRUE,VLOOKUP(E2094,Store_VAM!B2:H273,{2}, FALSE),VLOOKUP(E2094,Store_SRP!B2:H110,{2}, FALSE)), VLOOKUP(E2094,Store_Showcase!B2:H144,{2}, FALSE))</f>
      </c>
      <c r="G2094">
        <v>666982</v>
      </c>
      <c r="H2094" t="s">
        <v>1363</v>
      </c>
      <c r="I2094" s="8" t="s">
        <v>39</v>
      </c>
      <c r="J2094" t="s">
        <v>493</v>
      </c>
      <c r="K2094" s="8">
        <f>IF(J2094="PCK", I2094, 0)</f>
      </c>
      <c r="L2094" s="8">
        <f>IF(J2094="KLS", I2094, IF(J2094="PCK", I2094*VLOOKUP(G2094,Sku_Consolidated!A2:U957,21, FALSE),I2094*VLOOKUP(G2094,Sku_Consolidated!A2:U957,21, FALSE)))</f>
      </c>
      <c r="M2094" s="8">
        <f>IF(J2094="PCS", I2094, 0)</f>
      </c>
      <c r="N2094" s="8" t="s">
        <v>39</v>
      </c>
      <c r="O2094" s="8">
        <f>N2094 * VLOOKUP(E2094&amp;VLOOKUP(G2094,Sku_Consolidated!A2:Q957,17,FALSE),Sku_CommRate!A2:E1002, 5, FALSE)</f>
      </c>
      <c r="P2094" s="8">
        <f>N2094 - O2094</f>
      </c>
      <c r="Q2094">
        <f>VLOOKUP(G2094,Sku_Consolidated!A2:G957,7, FALSE)</f>
      </c>
      <c r="R2094">
        <f>IF(IFERROR(VLOOKUP(E2094,Store_Showcase!B2:H144,7, FALSE), TRUE)=TRUE, IF(IFERROR(VLOOKUP(E2094,Store_SRP!B2:H110,7, FALSE), TRUE)=TRUE,VLOOKUP(E2094,Store_VAM!B2:H273,7, FALSE),VLOOKUP(E2094,Store_SRP!B2:H110,7, FALSE)), VLOOKUP(E2094,Store_Showcase!B2:H144,7, FALSE))</f>
      </c>
      <c r="S2094">
        <f>IF(IFERROR(VLOOKUP(E2094,Store_Showcase!B2:I144,8, FALSE), TRUE)=TRUE, IF(IFERROR(VLOOKUP(E2094,Store_SRP!B2:I110,8, FALSE), TRUE)=TRUE,VLOOKUP(E2094,Store_VAM!B2:I273,8, FALSE),VLOOKUP(E2094,Store_SRP!B2:I110,8, FALSE)), VLOOKUP(E2094,Store_Showcase!B2:I144,8, FALSE))</f>
      </c>
      <c r="T2094">
        <f>VLOOKUP(G2094,Sku_Consolidated!A2:R957,18,FALSE)</f>
      </c>
      <c r="U2094">
        <v>4806532531663</v>
      </c>
      <c r="V2094">
        <f>IF(VLOOKUP(G2094,Sku_Consolidated!A2:S957,19,FALSE)="SHOWCASE", VLOOKUP(E2094,Store_Showcase!B2:L144,11, FALSE), IF(VLOOKUP(G2094,Sku_Consolidated!A2:S957,19,FALSE)="VAM",VLOOKUP(E2094,Store_VAM!B2:L273,11, FALSE),VLOOKUP(E2094,Store_SRP!B2:L110,11, FALSE)))</f>
      </c>
      <c r="W2094">
        <f>VLOOKUP(G2094,Sku_Consolidated!A2:W957,11,FALSE)</f>
      </c>
      <c r="X2094">
        <f>VLOOKUP(G2094,Sku_Consolidated!A2:H957,8,FALSE)</f>
      </c>
      <c r="Y2094">
        <f>VLOOKUP(G2094,Sku_Consolidated!A2:I957,9,FALSE)</f>
      </c>
      <c r="Z2094" t="s">
        <v>38</v>
      </c>
      <c r="AA2094">
        <f>VLOOKUP(G2094,Sku_Consolidated!A2:E957,5,FALSE)</f>
      </c>
      <c r="AB2094">
        <f>IF(VLOOKUP(G2094,Sku_Consolidated!A2:S957,19,FALSE)="SHOWCASE", VLOOKUP(E2094,Store_Showcase!B2:N144,13, FALSE), IF(VLOOKUP(G2094,Sku_Consolidated!A2:S957,19,FALSE)="VAM",VLOOKUP(E2094,Store_VAM!B2:N273,13, FALSE),VLOOKUP(E2094,Store_SRP!B2:N110,13, FALSE)))</f>
      </c>
      <c r="AC2094">
        <f>IF(IFERROR(AB2094,TRUE)=TRUE, "-","OK")</f>
      </c>
      <c r="AD2094" s="8" t="s">
        <v>39</v>
      </c>
      <c r="AE2094" s="8" t="s">
        <v>39</v>
      </c>
      <c r="AF2094">
        <f>IF(IFERROR(VLOOKUP(E2094,Store_Showcase!B2:H144,{5}, FALSE), TRUE)=TRUE, IF(IFERROR(VLOOKUP(E2094,Store_SRP!B2:H110,{5}, FALSE), TRUE)=TRUE,VLOOKUP(E2094,Store_VAM!B2:H273,{5}, FALSE),VLOOKUP(E2094,Store_SRP!B2:H110,{5}, FALSE)), VLOOKUP(E2094,Store_Showcase!B2:H144,{5}, FALSE))</f>
      </c>
      <c r="AG2094">
        <f>IF(IFERROR(VLOOKUP(E2094,Store_Showcase!B2:H144,{6}, FALSE), TRUE)=TRUE, IF(IFERROR(VLOOKUP(E2094,Store_SRP!B2:H110,{6}, FALSE), TRUE)=TRUE,VLOOKUP(E2094,Store_VAM!B2:H273,{6}, FALSE),VLOOKUP(E2094,Store_SRP!B2:H110,{6}, FALSE)), VLOOKUP(E2094,Store_Showcase!B2:H144,{6}, FALSE))</f>
      </c>
      <c r="AH2094">
        <f>VLOOKUP(G2094,Sku_Consolidated!A2:R957,18,FALSE)</f>
      </c>
      <c r="AI2094">
        <f>VLOOKUP(G2094,Sku_Consolidated!A2:S957,19,FALSE)</f>
      </c>
      <c r="AJ2094">
        <f>VLOOKUP(G2094,Sku_Consolidated!A2:T957,20,FALSE)</f>
      </c>
    </row>
    <row r="2095" spans="1:36" x14ac:dyDescent="0.25">
      <c r="A2095">
        <v>2024</v>
      </c>
      <c r="B2095" t="s">
        <v>31</v>
      </c>
      <c r="C2095" t="s">
        <v>32</v>
      </c>
      <c r="D2095" t="s">
        <v>33</v>
      </c>
      <c r="E2095">
        <v>423</v>
      </c>
      <c r="F2095">
        <f>IF(IFERROR(VLOOKUP(E2095,Store_Showcase!B2:H144,{2}, FALSE), TRUE)=TRUE, IF(IFERROR(VLOOKUP(E2095,Store_SRP!B2:H110,{2}, FALSE), TRUE)=TRUE,VLOOKUP(E2095,Store_VAM!B2:H273,{2}, FALSE),VLOOKUP(E2095,Store_SRP!B2:H110,{2}, FALSE)), VLOOKUP(E2095,Store_Showcase!B2:H144,{2}, FALSE))</f>
      </c>
      <c r="G2095">
        <v>655909</v>
      </c>
      <c r="H2095" t="s">
        <v>2350</v>
      </c>
      <c r="I2095" s="8" t="s">
        <v>39</v>
      </c>
      <c r="J2095" t="s">
        <v>36</v>
      </c>
      <c r="K2095" s="8">
        <f>IF(J2095="PCK", I2095, 0)</f>
      </c>
      <c r="L2095" s="8">
        <f>IF(J2095="KLS", I2095, IF(J2095="PCK", I2095*VLOOKUP(G2095,Sku_Consolidated!A2:U957,21, FALSE),I2095*VLOOKUP(G2095,Sku_Consolidated!A2:U957,21, FALSE)))</f>
      </c>
      <c r="M2095" s="8">
        <f>IF(J2095="PCS", I2095, 0)</f>
      </c>
      <c r="N2095" s="8" t="s">
        <v>39</v>
      </c>
      <c r="O2095" s="8">
        <f>N2095 * VLOOKUP(E2095&amp;VLOOKUP(G2095,Sku_Consolidated!A2:Q957,17,FALSE),Sku_CommRate!A2:E1002, 5, FALSE)</f>
      </c>
      <c r="P2095" s="8">
        <f>N2095 - O2095</f>
      </c>
      <c r="Q2095">
        <f>VLOOKUP(G2095,Sku_Consolidated!A2:G957,7, FALSE)</f>
      </c>
      <c r="R2095">
        <f>IF(IFERROR(VLOOKUP(E2095,Store_Showcase!B2:H144,7, FALSE), TRUE)=TRUE, IF(IFERROR(VLOOKUP(E2095,Store_SRP!B2:H110,7, FALSE), TRUE)=TRUE,VLOOKUP(E2095,Store_VAM!B2:H273,7, FALSE),VLOOKUP(E2095,Store_SRP!B2:H110,7, FALSE)), VLOOKUP(E2095,Store_Showcase!B2:H144,7, FALSE))</f>
      </c>
      <c r="S2095">
        <f>IF(IFERROR(VLOOKUP(E2095,Store_Showcase!B2:I144,8, FALSE), TRUE)=TRUE, IF(IFERROR(VLOOKUP(E2095,Store_SRP!B2:I110,8, FALSE), TRUE)=TRUE,VLOOKUP(E2095,Store_VAM!B2:I273,8, FALSE),VLOOKUP(E2095,Store_SRP!B2:I110,8, FALSE)), VLOOKUP(E2095,Store_Showcase!B2:I144,8, FALSE))</f>
      </c>
      <c r="T2095">
        <f>VLOOKUP(G2095,Sku_Consolidated!A2:R957,18,FALSE)</f>
      </c>
      <c r="U2095">
        <v>6503</v>
      </c>
      <c r="V2095">
        <f>IF(VLOOKUP(G2095,Sku_Consolidated!A2:S957,19,FALSE)="SHOWCASE", VLOOKUP(E2095,Store_Showcase!B2:L144,11, FALSE), IF(VLOOKUP(G2095,Sku_Consolidated!A2:S957,19,FALSE)="VAM",VLOOKUP(E2095,Store_VAM!B2:L273,11, FALSE),VLOOKUP(E2095,Store_SRP!B2:L110,11, FALSE)))</f>
      </c>
      <c r="W2095">
        <f>VLOOKUP(G2095,Sku_Consolidated!A2:W957,11,FALSE)</f>
      </c>
      <c r="X2095">
        <f>VLOOKUP(G2095,Sku_Consolidated!A2:H957,8,FALSE)</f>
      </c>
      <c r="Y2095">
        <f>VLOOKUP(G2095,Sku_Consolidated!A2:I957,9,FALSE)</f>
      </c>
      <c r="Z2095" t="s">
        <v>38</v>
      </c>
      <c r="AA2095">
        <f>VLOOKUP(G2095,Sku_Consolidated!A2:E957,5,FALSE)</f>
      </c>
      <c r="AB2095">
        <f>IF(VLOOKUP(G2095,Sku_Consolidated!A2:S957,19,FALSE)="SHOWCASE", VLOOKUP(E2095,Store_Showcase!B2:N144,13, FALSE), IF(VLOOKUP(G2095,Sku_Consolidated!A2:S957,19,FALSE)="VAM",VLOOKUP(E2095,Store_VAM!B2:N273,13, FALSE),VLOOKUP(E2095,Store_SRP!B2:N110,13, FALSE)))</f>
      </c>
      <c r="AC2095">
        <f>IF(IFERROR(AB2095,TRUE)=TRUE, "-","OK")</f>
      </c>
      <c r="AD2095" s="8" t="s">
        <v>39</v>
      </c>
      <c r="AE2095" s="8" t="s">
        <v>39</v>
      </c>
      <c r="AF2095">
        <f>IF(IFERROR(VLOOKUP(E2095,Store_Showcase!B2:H144,{5}, FALSE), TRUE)=TRUE, IF(IFERROR(VLOOKUP(E2095,Store_SRP!B2:H110,{5}, FALSE), TRUE)=TRUE,VLOOKUP(E2095,Store_VAM!B2:H273,{5}, FALSE),VLOOKUP(E2095,Store_SRP!B2:H110,{5}, FALSE)), VLOOKUP(E2095,Store_Showcase!B2:H144,{5}, FALSE))</f>
      </c>
      <c r="AG2095">
        <f>IF(IFERROR(VLOOKUP(E2095,Store_Showcase!B2:H144,{6}, FALSE), TRUE)=TRUE, IF(IFERROR(VLOOKUP(E2095,Store_SRP!B2:H110,{6}, FALSE), TRUE)=TRUE,VLOOKUP(E2095,Store_VAM!B2:H273,{6}, FALSE),VLOOKUP(E2095,Store_SRP!B2:H110,{6}, FALSE)), VLOOKUP(E2095,Store_Showcase!B2:H144,{6}, FALSE))</f>
      </c>
      <c r="AH2095">
        <f>VLOOKUP(G2095,Sku_Consolidated!A2:R957,18,FALSE)</f>
      </c>
      <c r="AI2095">
        <f>VLOOKUP(G2095,Sku_Consolidated!A2:S957,19,FALSE)</f>
      </c>
      <c r="AJ2095">
        <f>VLOOKUP(G2095,Sku_Consolidated!A2:T957,20,FALSE)</f>
      </c>
    </row>
    <row r="2096" spans="1:36" x14ac:dyDescent="0.25">
      <c r="A2096">
        <v>2024</v>
      </c>
      <c r="B2096" t="s">
        <v>31</v>
      </c>
      <c r="C2096" t="s">
        <v>32</v>
      </c>
      <c r="D2096" t="s">
        <v>33</v>
      </c>
      <c r="E2096">
        <v>4017</v>
      </c>
      <c r="F2096">
        <f>IF(IFERROR(VLOOKUP(E2096,Store_Showcase!B2:H144,{2}, FALSE), TRUE)=TRUE, IF(IFERROR(VLOOKUP(E2096,Store_SRP!B2:H110,{2}, FALSE), TRUE)=TRUE,VLOOKUP(E2096,Store_VAM!B2:H273,{2}, FALSE),VLOOKUP(E2096,Store_SRP!B2:H110,{2}, FALSE)), VLOOKUP(E2096,Store_Showcase!B2:H144,{2}, FALSE))</f>
      </c>
      <c r="G2096">
        <v>655715</v>
      </c>
      <c r="H2096" t="s">
        <v>591</v>
      </c>
      <c r="I2096" s="8" t="s">
        <v>39</v>
      </c>
      <c r="J2096" t="s">
        <v>36</v>
      </c>
      <c r="K2096" s="8">
        <f>IF(J2096="PCK", I2096, 0)</f>
      </c>
      <c r="L2096" s="8">
        <f>IF(J2096="KLS", I2096, IF(J2096="PCK", I2096*VLOOKUP(G2096,Sku_Consolidated!A2:U957,21, FALSE),I2096*VLOOKUP(G2096,Sku_Consolidated!A2:U957,21, FALSE)))</f>
      </c>
      <c r="M2096" s="8">
        <f>IF(J2096="PCS", I2096, 0)</f>
      </c>
      <c r="N2096" s="8" t="s">
        <v>39</v>
      </c>
      <c r="O2096" s="8">
        <f>N2096 * VLOOKUP(E2096&amp;VLOOKUP(G2096,Sku_Consolidated!A2:Q957,17,FALSE),Sku_CommRate!A2:E1002, 5, FALSE)</f>
      </c>
      <c r="P2096" s="8">
        <f>N2096 - O2096</f>
      </c>
      <c r="Q2096">
        <f>VLOOKUP(G2096,Sku_Consolidated!A2:G957,7, FALSE)</f>
      </c>
      <c r="R2096">
        <f>IF(IFERROR(VLOOKUP(E2096,Store_Showcase!B2:H144,7, FALSE), TRUE)=TRUE, IF(IFERROR(VLOOKUP(E2096,Store_SRP!B2:H110,7, FALSE), TRUE)=TRUE,VLOOKUP(E2096,Store_VAM!B2:H273,7, FALSE),VLOOKUP(E2096,Store_SRP!B2:H110,7, FALSE)), VLOOKUP(E2096,Store_Showcase!B2:H144,7, FALSE))</f>
      </c>
      <c r="S2096">
        <f>IF(IFERROR(VLOOKUP(E2096,Store_Showcase!B2:I144,8, FALSE), TRUE)=TRUE, IF(IFERROR(VLOOKUP(E2096,Store_SRP!B2:I110,8, FALSE), TRUE)=TRUE,VLOOKUP(E2096,Store_VAM!B2:I273,8, FALSE),VLOOKUP(E2096,Store_SRP!B2:I110,8, FALSE)), VLOOKUP(E2096,Store_Showcase!B2:I144,8, FALSE))</f>
      </c>
      <c r="T2096">
        <f>VLOOKUP(G2096,Sku_Consolidated!A2:R957,18,FALSE)</f>
      </c>
      <c r="U2096">
        <v>6443</v>
      </c>
      <c r="V2096">
        <f>IF(VLOOKUP(G2096,Sku_Consolidated!A2:S957,19,FALSE)="SHOWCASE", VLOOKUP(E2096,Store_Showcase!B2:L144,11, FALSE), IF(VLOOKUP(G2096,Sku_Consolidated!A2:S957,19,FALSE)="VAM",VLOOKUP(E2096,Store_VAM!B2:L273,11, FALSE),VLOOKUP(E2096,Store_SRP!B2:L110,11, FALSE)))</f>
      </c>
      <c r="W2096">
        <f>VLOOKUP(G2096,Sku_Consolidated!A2:W957,11,FALSE)</f>
      </c>
      <c r="X2096">
        <f>VLOOKUP(G2096,Sku_Consolidated!A2:H957,8,FALSE)</f>
      </c>
      <c r="Y2096">
        <f>VLOOKUP(G2096,Sku_Consolidated!A2:I957,9,FALSE)</f>
      </c>
      <c r="Z2096" t="s">
        <v>38</v>
      </c>
      <c r="AA2096">
        <f>VLOOKUP(G2096,Sku_Consolidated!A2:E957,5,FALSE)</f>
      </c>
      <c r="AB2096">
        <f>IF(VLOOKUP(G2096,Sku_Consolidated!A2:S957,19,FALSE)="SHOWCASE", VLOOKUP(E2096,Store_Showcase!B2:N144,13, FALSE), IF(VLOOKUP(G2096,Sku_Consolidated!A2:S957,19,FALSE)="VAM",VLOOKUP(E2096,Store_VAM!B2:N273,13, FALSE),VLOOKUP(E2096,Store_SRP!B2:N110,13, FALSE)))</f>
      </c>
      <c r="AC2096">
        <f>IF(IFERROR(AB2096,TRUE)=TRUE, "-","OK")</f>
      </c>
      <c r="AD2096" s="8" t="s">
        <v>39</v>
      </c>
      <c r="AE2096" s="8" t="s">
        <v>39</v>
      </c>
      <c r="AF2096">
        <f>IF(IFERROR(VLOOKUP(E2096,Store_Showcase!B2:H144,{5}, FALSE), TRUE)=TRUE, IF(IFERROR(VLOOKUP(E2096,Store_SRP!B2:H110,{5}, FALSE), TRUE)=TRUE,VLOOKUP(E2096,Store_VAM!B2:H273,{5}, FALSE),VLOOKUP(E2096,Store_SRP!B2:H110,{5}, FALSE)), VLOOKUP(E2096,Store_Showcase!B2:H144,{5}, FALSE))</f>
      </c>
      <c r="AG2096">
        <f>IF(IFERROR(VLOOKUP(E2096,Store_Showcase!B2:H144,{6}, FALSE), TRUE)=TRUE, IF(IFERROR(VLOOKUP(E2096,Store_SRP!B2:H110,{6}, FALSE), TRUE)=TRUE,VLOOKUP(E2096,Store_VAM!B2:H273,{6}, FALSE),VLOOKUP(E2096,Store_SRP!B2:H110,{6}, FALSE)), VLOOKUP(E2096,Store_Showcase!B2:H144,{6}, FALSE))</f>
      </c>
      <c r="AH2096">
        <f>VLOOKUP(G2096,Sku_Consolidated!A2:R957,18,FALSE)</f>
      </c>
      <c r="AI2096">
        <f>VLOOKUP(G2096,Sku_Consolidated!A2:S957,19,FALSE)</f>
      </c>
      <c r="AJ2096">
        <f>VLOOKUP(G2096,Sku_Consolidated!A2:T957,20,FALSE)</f>
      </c>
    </row>
    <row r="2097" spans="1:36" x14ac:dyDescent="0.25">
      <c r="A2097">
        <v>2024</v>
      </c>
      <c r="B2097" t="s">
        <v>31</v>
      </c>
      <c r="C2097" t="s">
        <v>32</v>
      </c>
      <c r="D2097" t="s">
        <v>33</v>
      </c>
      <c r="E2097">
        <v>816</v>
      </c>
      <c r="F2097">
        <f>IF(IFERROR(VLOOKUP(E2097,Store_Showcase!B2:H144,{2}, FALSE), TRUE)=TRUE, IF(IFERROR(VLOOKUP(E2097,Store_SRP!B2:H110,{2}, FALSE), TRUE)=TRUE,VLOOKUP(E2097,Store_VAM!B2:H273,{2}, FALSE),VLOOKUP(E2097,Store_SRP!B2:H110,{2}, FALSE)), VLOOKUP(E2097,Store_Showcase!B2:H144,{2}, FALSE))</f>
      </c>
      <c r="G2097">
        <v>683777</v>
      </c>
      <c r="H2097" t="s">
        <v>2635</v>
      </c>
      <c r="I2097" s="8" t="s">
        <v>39</v>
      </c>
      <c r="J2097" t="s">
        <v>493</v>
      </c>
      <c r="K2097" s="8">
        <f>IF(J2097="PCK", I2097, 0)</f>
      </c>
      <c r="L2097" s="8">
        <f>IF(J2097="KLS", I2097, IF(J2097="PCK", I2097*VLOOKUP(G2097,Sku_Consolidated!A2:U957,21, FALSE),I2097*VLOOKUP(G2097,Sku_Consolidated!A2:U957,21, FALSE)))</f>
      </c>
      <c r="M2097" s="8">
        <f>IF(J2097="PCS", I2097, 0)</f>
      </c>
      <c r="N2097" s="8" t="s">
        <v>39</v>
      </c>
      <c r="O2097" s="8">
        <f>N2097 * VLOOKUP(E2097&amp;VLOOKUP(G2097,Sku_Consolidated!A2:Q957,17,FALSE),Sku_CommRate!A2:E1002, 5, FALSE)</f>
      </c>
      <c r="P2097" s="8">
        <f>N2097 - O2097</f>
      </c>
      <c r="Q2097">
        <f>VLOOKUP(G2097,Sku_Consolidated!A2:G957,7, FALSE)</f>
      </c>
      <c r="R2097">
        <f>IF(IFERROR(VLOOKUP(E2097,Store_Showcase!B2:H144,7, FALSE), TRUE)=TRUE, IF(IFERROR(VLOOKUP(E2097,Store_SRP!B2:H110,7, FALSE), TRUE)=TRUE,VLOOKUP(E2097,Store_VAM!B2:H273,7, FALSE),VLOOKUP(E2097,Store_SRP!B2:H110,7, FALSE)), VLOOKUP(E2097,Store_Showcase!B2:H144,7, FALSE))</f>
      </c>
      <c r="S2097">
        <f>IF(IFERROR(VLOOKUP(E2097,Store_Showcase!B2:I144,8, FALSE), TRUE)=TRUE, IF(IFERROR(VLOOKUP(E2097,Store_SRP!B2:I110,8, FALSE), TRUE)=TRUE,VLOOKUP(E2097,Store_VAM!B2:I273,8, FALSE),VLOOKUP(E2097,Store_SRP!B2:I110,8, FALSE)), VLOOKUP(E2097,Store_Showcase!B2:I144,8, FALSE))</f>
      </c>
      <c r="T2097">
        <f>VLOOKUP(G2097,Sku_Consolidated!A2:R957,18,FALSE)</f>
      </c>
      <c r="U2097">
        <v>4806532531618</v>
      </c>
      <c r="V2097">
        <f>IF(VLOOKUP(G2097,Sku_Consolidated!A2:S957,19,FALSE)="SHOWCASE", VLOOKUP(E2097,Store_Showcase!B2:L144,11, FALSE), IF(VLOOKUP(G2097,Sku_Consolidated!A2:S957,19,FALSE)="VAM",VLOOKUP(E2097,Store_VAM!B2:L273,11, FALSE),VLOOKUP(E2097,Store_SRP!B2:L110,11, FALSE)))</f>
      </c>
      <c r="W2097">
        <f>VLOOKUP(G2097,Sku_Consolidated!A2:W957,11,FALSE)</f>
      </c>
      <c r="X2097">
        <f>VLOOKUP(G2097,Sku_Consolidated!A2:H957,8,FALSE)</f>
      </c>
      <c r="Y2097">
        <f>VLOOKUP(G2097,Sku_Consolidated!A2:I957,9,FALSE)</f>
      </c>
      <c r="Z2097" t="s">
        <v>38</v>
      </c>
      <c r="AA2097">
        <f>VLOOKUP(G2097,Sku_Consolidated!A2:E957,5,FALSE)</f>
      </c>
      <c r="AB2097">
        <f>IF(VLOOKUP(G2097,Sku_Consolidated!A2:S957,19,FALSE)="SHOWCASE", VLOOKUP(E2097,Store_Showcase!B2:N144,13, FALSE), IF(VLOOKUP(G2097,Sku_Consolidated!A2:S957,19,FALSE)="VAM",VLOOKUP(E2097,Store_VAM!B2:N273,13, FALSE),VLOOKUP(E2097,Store_SRP!B2:N110,13, FALSE)))</f>
      </c>
      <c r="AC2097">
        <f>IF(IFERROR(AB2097,TRUE)=TRUE, "-","OK")</f>
      </c>
      <c r="AD2097" s="8" t="s">
        <v>39</v>
      </c>
      <c r="AE2097" s="8" t="s">
        <v>39</v>
      </c>
      <c r="AF2097">
        <f>IF(IFERROR(VLOOKUP(E2097,Store_Showcase!B2:H144,{5}, FALSE), TRUE)=TRUE, IF(IFERROR(VLOOKUP(E2097,Store_SRP!B2:H110,{5}, FALSE), TRUE)=TRUE,VLOOKUP(E2097,Store_VAM!B2:H273,{5}, FALSE),VLOOKUP(E2097,Store_SRP!B2:H110,{5}, FALSE)), VLOOKUP(E2097,Store_Showcase!B2:H144,{5}, FALSE))</f>
      </c>
      <c r="AG2097">
        <f>IF(IFERROR(VLOOKUP(E2097,Store_Showcase!B2:H144,{6}, FALSE), TRUE)=TRUE, IF(IFERROR(VLOOKUP(E2097,Store_SRP!B2:H110,{6}, FALSE), TRUE)=TRUE,VLOOKUP(E2097,Store_VAM!B2:H273,{6}, FALSE),VLOOKUP(E2097,Store_SRP!B2:H110,{6}, FALSE)), VLOOKUP(E2097,Store_Showcase!B2:H144,{6}, FALSE))</f>
      </c>
      <c r="AH2097">
        <f>VLOOKUP(G2097,Sku_Consolidated!A2:R957,18,FALSE)</f>
      </c>
      <c r="AI2097">
        <f>VLOOKUP(G2097,Sku_Consolidated!A2:S957,19,FALSE)</f>
      </c>
      <c r="AJ2097">
        <f>VLOOKUP(G2097,Sku_Consolidated!A2:T957,20,FALSE)</f>
      </c>
    </row>
    <row r="2098" spans="1:36" x14ac:dyDescent="0.25">
      <c r="A2098">
        <v>2024</v>
      </c>
      <c r="B2098" t="s">
        <v>31</v>
      </c>
      <c r="C2098" t="s">
        <v>32</v>
      </c>
      <c r="D2098" t="s">
        <v>33</v>
      </c>
      <c r="E2098">
        <v>4017</v>
      </c>
      <c r="F2098">
        <f>IF(IFERROR(VLOOKUP(E2098,Store_Showcase!B2:H144,{2}, FALSE), TRUE)=TRUE, IF(IFERROR(VLOOKUP(E2098,Store_SRP!B2:H110,{2}, FALSE), TRUE)=TRUE,VLOOKUP(E2098,Store_VAM!B2:H273,{2}, FALSE),VLOOKUP(E2098,Store_SRP!B2:H110,{2}, FALSE)), VLOOKUP(E2098,Store_Showcase!B2:H144,{2}, FALSE))</f>
      </c>
      <c r="G2098">
        <v>655712</v>
      </c>
      <c r="H2098" t="s">
        <v>360</v>
      </c>
      <c r="I2098" s="8" t="s">
        <v>39</v>
      </c>
      <c r="J2098" t="s">
        <v>36</v>
      </c>
      <c r="K2098" s="8">
        <f>IF(J2098="PCK", I2098, 0)</f>
      </c>
      <c r="L2098" s="8">
        <f>IF(J2098="KLS", I2098, IF(J2098="PCK", I2098*VLOOKUP(G2098,Sku_Consolidated!A2:U957,21, FALSE),I2098*VLOOKUP(G2098,Sku_Consolidated!A2:U957,21, FALSE)))</f>
      </c>
      <c r="M2098" s="8">
        <f>IF(J2098="PCS", I2098, 0)</f>
      </c>
      <c r="N2098" s="8" t="s">
        <v>39</v>
      </c>
      <c r="O2098" s="8">
        <f>N2098 * VLOOKUP(E2098&amp;VLOOKUP(G2098,Sku_Consolidated!A2:Q957,17,FALSE),Sku_CommRate!A2:E1002, 5, FALSE)</f>
      </c>
      <c r="P2098" s="8">
        <f>N2098 - O2098</f>
      </c>
      <c r="Q2098">
        <f>VLOOKUP(G2098,Sku_Consolidated!A2:G957,7, FALSE)</f>
      </c>
      <c r="R2098">
        <f>IF(IFERROR(VLOOKUP(E2098,Store_Showcase!B2:H144,7, FALSE), TRUE)=TRUE, IF(IFERROR(VLOOKUP(E2098,Store_SRP!B2:H110,7, FALSE), TRUE)=TRUE,VLOOKUP(E2098,Store_VAM!B2:H273,7, FALSE),VLOOKUP(E2098,Store_SRP!B2:H110,7, FALSE)), VLOOKUP(E2098,Store_Showcase!B2:H144,7, FALSE))</f>
      </c>
      <c r="S2098">
        <f>IF(IFERROR(VLOOKUP(E2098,Store_Showcase!B2:I144,8, FALSE), TRUE)=TRUE, IF(IFERROR(VLOOKUP(E2098,Store_SRP!B2:I110,8, FALSE), TRUE)=TRUE,VLOOKUP(E2098,Store_VAM!B2:I273,8, FALSE),VLOOKUP(E2098,Store_SRP!B2:I110,8, FALSE)), VLOOKUP(E2098,Store_Showcase!B2:I144,8, FALSE))</f>
      </c>
      <c r="T2098">
        <f>VLOOKUP(G2098,Sku_Consolidated!A2:R957,18,FALSE)</f>
      </c>
      <c r="U2098">
        <v>6440</v>
      </c>
      <c r="V2098">
        <f>IF(VLOOKUP(G2098,Sku_Consolidated!A2:S957,19,FALSE)="SHOWCASE", VLOOKUP(E2098,Store_Showcase!B2:L144,11, FALSE), IF(VLOOKUP(G2098,Sku_Consolidated!A2:S957,19,FALSE)="VAM",VLOOKUP(E2098,Store_VAM!B2:L273,11, FALSE),VLOOKUP(E2098,Store_SRP!B2:L110,11, FALSE)))</f>
      </c>
      <c r="W2098">
        <f>VLOOKUP(G2098,Sku_Consolidated!A2:W957,11,FALSE)</f>
      </c>
      <c r="X2098">
        <f>VLOOKUP(G2098,Sku_Consolidated!A2:H957,8,FALSE)</f>
      </c>
      <c r="Y2098">
        <f>VLOOKUP(G2098,Sku_Consolidated!A2:I957,9,FALSE)</f>
      </c>
      <c r="Z2098" t="s">
        <v>38</v>
      </c>
      <c r="AA2098">
        <f>VLOOKUP(G2098,Sku_Consolidated!A2:E957,5,FALSE)</f>
      </c>
      <c r="AB2098">
        <f>IF(VLOOKUP(G2098,Sku_Consolidated!A2:S957,19,FALSE)="SHOWCASE", VLOOKUP(E2098,Store_Showcase!B2:N144,13, FALSE), IF(VLOOKUP(G2098,Sku_Consolidated!A2:S957,19,FALSE)="VAM",VLOOKUP(E2098,Store_VAM!B2:N273,13, FALSE),VLOOKUP(E2098,Store_SRP!B2:N110,13, FALSE)))</f>
      </c>
      <c r="AC2098">
        <f>IF(IFERROR(AB2098,TRUE)=TRUE, "-","OK")</f>
      </c>
      <c r="AD2098" s="8" t="s">
        <v>39</v>
      </c>
      <c r="AE2098" s="8" t="s">
        <v>39</v>
      </c>
      <c r="AF2098">
        <f>IF(IFERROR(VLOOKUP(E2098,Store_Showcase!B2:H144,{5}, FALSE), TRUE)=TRUE, IF(IFERROR(VLOOKUP(E2098,Store_SRP!B2:H110,{5}, FALSE), TRUE)=TRUE,VLOOKUP(E2098,Store_VAM!B2:H273,{5}, FALSE),VLOOKUP(E2098,Store_SRP!B2:H110,{5}, FALSE)), VLOOKUP(E2098,Store_Showcase!B2:H144,{5}, FALSE))</f>
      </c>
      <c r="AG2098">
        <f>IF(IFERROR(VLOOKUP(E2098,Store_Showcase!B2:H144,{6}, FALSE), TRUE)=TRUE, IF(IFERROR(VLOOKUP(E2098,Store_SRP!B2:H110,{6}, FALSE), TRUE)=TRUE,VLOOKUP(E2098,Store_VAM!B2:H273,{6}, FALSE),VLOOKUP(E2098,Store_SRP!B2:H110,{6}, FALSE)), VLOOKUP(E2098,Store_Showcase!B2:H144,{6}, FALSE))</f>
      </c>
      <c r="AH2098">
        <f>VLOOKUP(G2098,Sku_Consolidated!A2:R957,18,FALSE)</f>
      </c>
      <c r="AI2098">
        <f>VLOOKUP(G2098,Sku_Consolidated!A2:S957,19,FALSE)</f>
      </c>
      <c r="AJ2098">
        <f>VLOOKUP(G2098,Sku_Consolidated!A2:T957,20,FALSE)</f>
      </c>
    </row>
    <row r="2099" spans="1:36" x14ac:dyDescent="0.25">
      <c r="A2099">
        <v>2024</v>
      </c>
      <c r="B2099" t="s">
        <v>31</v>
      </c>
      <c r="C2099" t="s">
        <v>32</v>
      </c>
      <c r="D2099" t="s">
        <v>33</v>
      </c>
      <c r="E2099">
        <v>251</v>
      </c>
      <c r="F2099">
        <f>IF(IFERROR(VLOOKUP(E2099,Store_Showcase!B2:H144,{2}, FALSE), TRUE)=TRUE, IF(IFERROR(VLOOKUP(E2099,Store_SRP!B2:H110,{2}, FALSE), TRUE)=TRUE,VLOOKUP(E2099,Store_VAM!B2:H273,{2}, FALSE),VLOOKUP(E2099,Store_SRP!B2:H110,{2}, FALSE)), VLOOKUP(E2099,Store_Showcase!B2:H144,{2}, FALSE))</f>
      </c>
      <c r="G2099">
        <v>655538</v>
      </c>
      <c r="H2099" t="s">
        <v>374</v>
      </c>
      <c r="I2099" s="8" t="s">
        <v>39</v>
      </c>
      <c r="J2099" t="s">
        <v>36</v>
      </c>
      <c r="K2099" s="8">
        <f>IF(J2099="PCK", I2099, 0)</f>
      </c>
      <c r="L2099" s="8">
        <f>IF(J2099="KLS", I2099, IF(J2099="PCK", I2099*VLOOKUP(G2099,Sku_Consolidated!A2:U957,21, FALSE),I2099*VLOOKUP(G2099,Sku_Consolidated!A2:U957,21, FALSE)))</f>
      </c>
      <c r="M2099" s="8">
        <f>IF(J2099="PCS", I2099, 0)</f>
      </c>
      <c r="N2099" s="8" t="s">
        <v>39</v>
      </c>
      <c r="O2099" s="8">
        <f>N2099 * VLOOKUP(E2099&amp;VLOOKUP(G2099,Sku_Consolidated!A2:Q957,17,FALSE),Sku_CommRate!A2:E1002, 5, FALSE)</f>
      </c>
      <c r="P2099" s="8">
        <f>N2099 - O2099</f>
      </c>
      <c r="Q2099">
        <f>VLOOKUP(G2099,Sku_Consolidated!A2:G957,7, FALSE)</f>
      </c>
      <c r="R2099">
        <f>IF(IFERROR(VLOOKUP(E2099,Store_Showcase!B2:H144,7, FALSE), TRUE)=TRUE, IF(IFERROR(VLOOKUP(E2099,Store_SRP!B2:H110,7, FALSE), TRUE)=TRUE,VLOOKUP(E2099,Store_VAM!B2:H273,7, FALSE),VLOOKUP(E2099,Store_SRP!B2:H110,7, FALSE)), VLOOKUP(E2099,Store_Showcase!B2:H144,7, FALSE))</f>
      </c>
      <c r="S2099">
        <f>IF(IFERROR(VLOOKUP(E2099,Store_Showcase!B2:I144,8, FALSE), TRUE)=TRUE, IF(IFERROR(VLOOKUP(E2099,Store_SRP!B2:I110,8, FALSE), TRUE)=TRUE,VLOOKUP(E2099,Store_VAM!B2:I273,8, FALSE),VLOOKUP(E2099,Store_SRP!B2:I110,8, FALSE)), VLOOKUP(E2099,Store_Showcase!B2:I144,8, FALSE))</f>
      </c>
      <c r="T2099">
        <f>VLOOKUP(G2099,Sku_Consolidated!A2:R957,18,FALSE)</f>
      </c>
      <c r="U2099">
        <v>6359</v>
      </c>
      <c r="V2099">
        <f>IF(VLOOKUP(G2099,Sku_Consolidated!A2:S957,19,FALSE)="SHOWCASE", VLOOKUP(E2099,Store_Showcase!B2:L144,11, FALSE), IF(VLOOKUP(G2099,Sku_Consolidated!A2:S957,19,FALSE)="VAM",VLOOKUP(E2099,Store_VAM!B2:L273,11, FALSE),VLOOKUP(E2099,Store_SRP!B2:L110,11, FALSE)))</f>
      </c>
      <c r="W2099">
        <f>VLOOKUP(G2099,Sku_Consolidated!A2:W957,11,FALSE)</f>
      </c>
      <c r="X2099">
        <f>VLOOKUP(G2099,Sku_Consolidated!A2:H957,8,FALSE)</f>
      </c>
      <c r="Y2099">
        <f>VLOOKUP(G2099,Sku_Consolidated!A2:I957,9,FALSE)</f>
      </c>
      <c r="Z2099" t="s">
        <v>38</v>
      </c>
      <c r="AA2099">
        <f>VLOOKUP(G2099,Sku_Consolidated!A2:E957,5,FALSE)</f>
      </c>
      <c r="AB2099">
        <f>IF(VLOOKUP(G2099,Sku_Consolidated!A2:S957,19,FALSE)="SHOWCASE", VLOOKUP(E2099,Store_Showcase!B2:N144,13, FALSE), IF(VLOOKUP(G2099,Sku_Consolidated!A2:S957,19,FALSE)="VAM",VLOOKUP(E2099,Store_VAM!B2:N273,13, FALSE),VLOOKUP(E2099,Store_SRP!B2:N110,13, FALSE)))</f>
      </c>
      <c r="AC2099">
        <f>IF(IFERROR(AB2099,TRUE)=TRUE, "-","OK")</f>
      </c>
      <c r="AD2099" s="8" t="s">
        <v>39</v>
      </c>
      <c r="AE2099" s="8" t="s">
        <v>39</v>
      </c>
      <c r="AF2099">
        <f>IF(IFERROR(VLOOKUP(E2099,Store_Showcase!B2:H144,{5}, FALSE), TRUE)=TRUE, IF(IFERROR(VLOOKUP(E2099,Store_SRP!B2:H110,{5}, FALSE), TRUE)=TRUE,VLOOKUP(E2099,Store_VAM!B2:H273,{5}, FALSE),VLOOKUP(E2099,Store_SRP!B2:H110,{5}, FALSE)), VLOOKUP(E2099,Store_Showcase!B2:H144,{5}, FALSE))</f>
      </c>
      <c r="AG2099">
        <f>IF(IFERROR(VLOOKUP(E2099,Store_Showcase!B2:H144,{6}, FALSE), TRUE)=TRUE, IF(IFERROR(VLOOKUP(E2099,Store_SRP!B2:H110,{6}, FALSE), TRUE)=TRUE,VLOOKUP(E2099,Store_VAM!B2:H273,{6}, FALSE),VLOOKUP(E2099,Store_SRP!B2:H110,{6}, FALSE)), VLOOKUP(E2099,Store_Showcase!B2:H144,{6}, FALSE))</f>
      </c>
      <c r="AH2099">
        <f>VLOOKUP(G2099,Sku_Consolidated!A2:R957,18,FALSE)</f>
      </c>
      <c r="AI2099">
        <f>VLOOKUP(G2099,Sku_Consolidated!A2:S957,19,FALSE)</f>
      </c>
      <c r="AJ2099">
        <f>VLOOKUP(G2099,Sku_Consolidated!A2:T957,20,FALSE)</f>
      </c>
    </row>
    <row r="2100" spans="1:36" x14ac:dyDescent="0.25">
      <c r="A2100">
        <v>2024</v>
      </c>
      <c r="B2100" t="s">
        <v>31</v>
      </c>
      <c r="C2100" t="s">
        <v>32</v>
      </c>
      <c r="D2100" t="s">
        <v>33</v>
      </c>
      <c r="E2100">
        <v>149</v>
      </c>
      <c r="F2100">
        <f>IF(IFERROR(VLOOKUP(E2100,Store_Showcase!B2:H144,{2}, FALSE), TRUE)=TRUE, IF(IFERROR(VLOOKUP(E2100,Store_SRP!B2:H110,{2}, FALSE), TRUE)=TRUE,VLOOKUP(E2100,Store_VAM!B2:H273,{2}, FALSE),VLOOKUP(E2100,Store_SRP!B2:H110,{2}, FALSE)), VLOOKUP(E2100,Store_Showcase!B2:H144,{2}, FALSE))</f>
      </c>
      <c r="G2100">
        <v>662372</v>
      </c>
      <c r="H2100" t="s">
        <v>654</v>
      </c>
      <c r="I2100" s="8" t="s">
        <v>39</v>
      </c>
      <c r="J2100" t="s">
        <v>493</v>
      </c>
      <c r="K2100" s="8">
        <f>IF(J2100="PCK", I2100, 0)</f>
      </c>
      <c r="L2100" s="8">
        <f>IF(J2100="KLS", I2100, IF(J2100="PCK", I2100*VLOOKUP(G2100,Sku_Consolidated!A2:U957,21, FALSE),I2100*VLOOKUP(G2100,Sku_Consolidated!A2:U957,21, FALSE)))</f>
      </c>
      <c r="M2100" s="8">
        <f>IF(J2100="PCS", I2100, 0)</f>
      </c>
      <c r="N2100" s="8" t="s">
        <v>39</v>
      </c>
      <c r="O2100" s="8">
        <f>N2100 * VLOOKUP(E2100&amp;VLOOKUP(G2100,Sku_Consolidated!A2:Q957,17,FALSE),Sku_CommRate!A2:E1002, 5, FALSE)</f>
      </c>
      <c r="P2100" s="8">
        <f>N2100 - O2100</f>
      </c>
      <c r="Q2100">
        <f>VLOOKUP(G2100,Sku_Consolidated!A2:G957,7, FALSE)</f>
      </c>
      <c r="R2100">
        <f>IF(IFERROR(VLOOKUP(E2100,Store_Showcase!B2:H144,7, FALSE), TRUE)=TRUE, IF(IFERROR(VLOOKUP(E2100,Store_SRP!B2:H110,7, FALSE), TRUE)=TRUE,VLOOKUP(E2100,Store_VAM!B2:H273,7, FALSE),VLOOKUP(E2100,Store_SRP!B2:H110,7, FALSE)), VLOOKUP(E2100,Store_Showcase!B2:H144,7, FALSE))</f>
      </c>
      <c r="S2100">
        <f>IF(IFERROR(VLOOKUP(E2100,Store_Showcase!B2:I144,8, FALSE), TRUE)=TRUE, IF(IFERROR(VLOOKUP(E2100,Store_SRP!B2:I110,8, FALSE), TRUE)=TRUE,VLOOKUP(E2100,Store_VAM!B2:I273,8, FALSE),VLOOKUP(E2100,Store_SRP!B2:I110,8, FALSE)), VLOOKUP(E2100,Store_Showcase!B2:I144,8, FALSE))</f>
      </c>
      <c r="T2100">
        <f>VLOOKUP(G2100,Sku_Consolidated!A2:R957,18,FALSE)</f>
      </c>
      <c r="U2100">
        <v>4806532531625</v>
      </c>
      <c r="V2100">
        <f>IF(VLOOKUP(G2100,Sku_Consolidated!A2:S957,19,FALSE)="SHOWCASE", VLOOKUP(E2100,Store_Showcase!B2:L144,11, FALSE), IF(VLOOKUP(G2100,Sku_Consolidated!A2:S957,19,FALSE)="VAM",VLOOKUP(E2100,Store_VAM!B2:L273,11, FALSE),VLOOKUP(E2100,Store_SRP!B2:L110,11, FALSE)))</f>
      </c>
      <c r="W2100">
        <f>VLOOKUP(G2100,Sku_Consolidated!A2:W957,11,FALSE)</f>
      </c>
      <c r="X2100">
        <f>VLOOKUP(G2100,Sku_Consolidated!A2:H957,8,FALSE)</f>
      </c>
      <c r="Y2100">
        <f>VLOOKUP(G2100,Sku_Consolidated!A2:I957,9,FALSE)</f>
      </c>
      <c r="Z2100" t="s">
        <v>38</v>
      </c>
      <c r="AA2100">
        <f>VLOOKUP(G2100,Sku_Consolidated!A2:E957,5,FALSE)</f>
      </c>
      <c r="AB2100">
        <f>IF(VLOOKUP(G2100,Sku_Consolidated!A2:S957,19,FALSE)="SHOWCASE", VLOOKUP(E2100,Store_Showcase!B2:N144,13, FALSE), IF(VLOOKUP(G2100,Sku_Consolidated!A2:S957,19,FALSE)="VAM",VLOOKUP(E2100,Store_VAM!B2:N273,13, FALSE),VLOOKUP(E2100,Store_SRP!B2:N110,13, FALSE)))</f>
      </c>
      <c r="AC2100">
        <f>IF(IFERROR(AB2100,TRUE)=TRUE, "-","OK")</f>
      </c>
      <c r="AD2100" s="8" t="s">
        <v>39</v>
      </c>
      <c r="AE2100" s="8" t="s">
        <v>39</v>
      </c>
      <c r="AF2100">
        <f>IF(IFERROR(VLOOKUP(E2100,Store_Showcase!B2:H144,{5}, FALSE), TRUE)=TRUE, IF(IFERROR(VLOOKUP(E2100,Store_SRP!B2:H110,{5}, FALSE), TRUE)=TRUE,VLOOKUP(E2100,Store_VAM!B2:H273,{5}, FALSE),VLOOKUP(E2100,Store_SRP!B2:H110,{5}, FALSE)), VLOOKUP(E2100,Store_Showcase!B2:H144,{5}, FALSE))</f>
      </c>
      <c r="AG2100">
        <f>IF(IFERROR(VLOOKUP(E2100,Store_Showcase!B2:H144,{6}, FALSE), TRUE)=TRUE, IF(IFERROR(VLOOKUP(E2100,Store_SRP!B2:H110,{6}, FALSE), TRUE)=TRUE,VLOOKUP(E2100,Store_VAM!B2:H273,{6}, FALSE),VLOOKUP(E2100,Store_SRP!B2:H110,{6}, FALSE)), VLOOKUP(E2100,Store_Showcase!B2:H144,{6}, FALSE))</f>
      </c>
      <c r="AH2100">
        <f>VLOOKUP(G2100,Sku_Consolidated!A2:R957,18,FALSE)</f>
      </c>
      <c r="AI2100">
        <f>VLOOKUP(G2100,Sku_Consolidated!A2:S957,19,FALSE)</f>
      </c>
      <c r="AJ2100">
        <f>VLOOKUP(G2100,Sku_Consolidated!A2:T957,20,FALSE)</f>
      </c>
    </row>
    <row r="2101" spans="1:36" x14ac:dyDescent="0.25">
      <c r="A2101">
        <v>2024</v>
      </c>
      <c r="B2101" t="s">
        <v>31</v>
      </c>
      <c r="C2101" t="s">
        <v>32</v>
      </c>
      <c r="D2101" t="s">
        <v>33</v>
      </c>
      <c r="E2101">
        <v>466</v>
      </c>
      <c r="F2101">
        <f>IF(IFERROR(VLOOKUP(E2101,Store_Showcase!B2:H144,{2}, FALSE), TRUE)=TRUE, IF(IFERROR(VLOOKUP(E2101,Store_SRP!B2:H110,{2}, FALSE), TRUE)=TRUE,VLOOKUP(E2101,Store_VAM!B2:H273,{2}, FALSE),VLOOKUP(E2101,Store_SRP!B2:H110,{2}, FALSE)), VLOOKUP(E2101,Store_Showcase!B2:H144,{2}, FALSE))</f>
      </c>
      <c r="G2101">
        <v>655815</v>
      </c>
      <c r="H2101" t="s">
        <v>446</v>
      </c>
      <c r="I2101" s="8" t="s">
        <v>39</v>
      </c>
      <c r="J2101" t="s">
        <v>36</v>
      </c>
      <c r="K2101" s="8">
        <f>IF(J2101="PCK", I2101, 0)</f>
      </c>
      <c r="L2101" s="8">
        <f>IF(J2101="KLS", I2101, IF(J2101="PCK", I2101*VLOOKUP(G2101,Sku_Consolidated!A2:U957,21, FALSE),I2101*VLOOKUP(G2101,Sku_Consolidated!A2:U957,21, FALSE)))</f>
      </c>
      <c r="M2101" s="8">
        <f>IF(J2101="PCS", I2101, 0)</f>
      </c>
      <c r="N2101" s="8" t="s">
        <v>39</v>
      </c>
      <c r="O2101" s="8">
        <f>N2101 * VLOOKUP(E2101&amp;VLOOKUP(G2101,Sku_Consolidated!A2:Q957,17,FALSE),Sku_CommRate!A2:E1002, 5, FALSE)</f>
      </c>
      <c r="P2101" s="8">
        <f>N2101 - O2101</f>
      </c>
      <c r="Q2101">
        <f>VLOOKUP(G2101,Sku_Consolidated!A2:G957,7, FALSE)</f>
      </c>
      <c r="R2101">
        <f>IF(IFERROR(VLOOKUP(E2101,Store_Showcase!B2:H144,7, FALSE), TRUE)=TRUE, IF(IFERROR(VLOOKUP(E2101,Store_SRP!B2:H110,7, FALSE), TRUE)=TRUE,VLOOKUP(E2101,Store_VAM!B2:H273,7, FALSE),VLOOKUP(E2101,Store_SRP!B2:H110,7, FALSE)), VLOOKUP(E2101,Store_Showcase!B2:H144,7, FALSE))</f>
      </c>
      <c r="S2101">
        <f>IF(IFERROR(VLOOKUP(E2101,Store_Showcase!B2:I144,8, FALSE), TRUE)=TRUE, IF(IFERROR(VLOOKUP(E2101,Store_SRP!B2:I110,8, FALSE), TRUE)=TRUE,VLOOKUP(E2101,Store_VAM!B2:I273,8, FALSE),VLOOKUP(E2101,Store_SRP!B2:I110,8, FALSE)), VLOOKUP(E2101,Store_Showcase!B2:I144,8, FALSE))</f>
      </c>
      <c r="T2101">
        <f>VLOOKUP(G2101,Sku_Consolidated!A2:R957,18,FALSE)</f>
      </c>
      <c r="U2101">
        <v>6472</v>
      </c>
      <c r="V2101">
        <f>IF(VLOOKUP(G2101,Sku_Consolidated!A2:S957,19,FALSE)="SHOWCASE", VLOOKUP(E2101,Store_Showcase!B2:L144,11, FALSE), IF(VLOOKUP(G2101,Sku_Consolidated!A2:S957,19,FALSE)="VAM",VLOOKUP(E2101,Store_VAM!B2:L273,11, FALSE),VLOOKUP(E2101,Store_SRP!B2:L110,11, FALSE)))</f>
      </c>
      <c r="W2101">
        <f>VLOOKUP(G2101,Sku_Consolidated!A2:W957,11,FALSE)</f>
      </c>
      <c r="X2101">
        <f>VLOOKUP(G2101,Sku_Consolidated!A2:H957,8,FALSE)</f>
      </c>
      <c r="Y2101">
        <f>VLOOKUP(G2101,Sku_Consolidated!A2:I957,9,FALSE)</f>
      </c>
      <c r="Z2101" t="s">
        <v>38</v>
      </c>
      <c r="AA2101">
        <f>VLOOKUP(G2101,Sku_Consolidated!A2:E957,5,FALSE)</f>
      </c>
      <c r="AB2101">
        <f>IF(VLOOKUP(G2101,Sku_Consolidated!A2:S957,19,FALSE)="SHOWCASE", VLOOKUP(E2101,Store_Showcase!B2:N144,13, FALSE), IF(VLOOKUP(G2101,Sku_Consolidated!A2:S957,19,FALSE)="VAM",VLOOKUP(E2101,Store_VAM!B2:N273,13, FALSE),VLOOKUP(E2101,Store_SRP!B2:N110,13, FALSE)))</f>
      </c>
      <c r="AC2101">
        <f>IF(IFERROR(AB2101,TRUE)=TRUE, "-","OK")</f>
      </c>
      <c r="AD2101" s="8" t="s">
        <v>39</v>
      </c>
      <c r="AE2101" s="8" t="s">
        <v>39</v>
      </c>
      <c r="AF2101">
        <f>IF(IFERROR(VLOOKUP(E2101,Store_Showcase!B2:H144,{5}, FALSE), TRUE)=TRUE, IF(IFERROR(VLOOKUP(E2101,Store_SRP!B2:H110,{5}, FALSE), TRUE)=TRUE,VLOOKUP(E2101,Store_VAM!B2:H273,{5}, FALSE),VLOOKUP(E2101,Store_SRP!B2:H110,{5}, FALSE)), VLOOKUP(E2101,Store_Showcase!B2:H144,{5}, FALSE))</f>
      </c>
      <c r="AG2101">
        <f>IF(IFERROR(VLOOKUP(E2101,Store_Showcase!B2:H144,{6}, FALSE), TRUE)=TRUE, IF(IFERROR(VLOOKUP(E2101,Store_SRP!B2:H110,{6}, FALSE), TRUE)=TRUE,VLOOKUP(E2101,Store_VAM!B2:H273,{6}, FALSE),VLOOKUP(E2101,Store_SRP!B2:H110,{6}, FALSE)), VLOOKUP(E2101,Store_Showcase!B2:H144,{6}, FALSE))</f>
      </c>
      <c r="AH2101">
        <f>VLOOKUP(G2101,Sku_Consolidated!A2:R957,18,FALSE)</f>
      </c>
      <c r="AI2101">
        <f>VLOOKUP(G2101,Sku_Consolidated!A2:S957,19,FALSE)</f>
      </c>
      <c r="AJ2101">
        <f>VLOOKUP(G2101,Sku_Consolidated!A2:T957,20,FALSE)</f>
      </c>
    </row>
    <row r="2102" spans="1:36" x14ac:dyDescent="0.25">
      <c r="A2102">
        <v>2024</v>
      </c>
      <c r="B2102" t="s">
        <v>31</v>
      </c>
      <c r="C2102" t="s">
        <v>32</v>
      </c>
      <c r="D2102" t="s">
        <v>33</v>
      </c>
      <c r="E2102">
        <v>248</v>
      </c>
      <c r="F2102">
        <f>IF(IFERROR(VLOOKUP(E2102,Store_Showcase!B2:H144,{2}, FALSE), TRUE)=TRUE, IF(IFERROR(VLOOKUP(E2102,Store_SRP!B2:H110,{2}, FALSE), TRUE)=TRUE,VLOOKUP(E2102,Store_VAM!B2:H273,{2}, FALSE),VLOOKUP(E2102,Store_SRP!B2:H110,{2}, FALSE)), VLOOKUP(E2102,Store_Showcase!B2:H144,{2}, FALSE))</f>
      </c>
      <c r="G2102">
        <v>657358</v>
      </c>
      <c r="H2102" t="s">
        <v>3328</v>
      </c>
      <c r="I2102" s="8" t="s">
        <v>39</v>
      </c>
      <c r="J2102" t="s">
        <v>12</v>
      </c>
      <c r="K2102" s="8">
        <f>IF(J2102="PCK", I2102, 0)</f>
      </c>
      <c r="L2102" s="8">
        <f>IF(J2102="KLS", I2102, IF(J2102="PCK", I2102*VLOOKUP(G2102,Sku_Consolidated!A2:U957,21, FALSE),I2102*VLOOKUP(G2102,Sku_Consolidated!A2:U957,21, FALSE)))</f>
      </c>
      <c r="M2102" s="8">
        <f>IF(J2102="PCS", I2102, 0)</f>
      </c>
      <c r="N2102" s="8" t="s">
        <v>39</v>
      </c>
      <c r="O2102" s="8">
        <f>N2102 * VLOOKUP(E2102&amp;VLOOKUP(G2102,Sku_Consolidated!A2:Q957,17,FALSE),Sku_CommRate!A2:E1002, 5, FALSE)</f>
      </c>
      <c r="P2102" s="8">
        <f>N2102 - O2102</f>
      </c>
      <c r="Q2102">
        <f>VLOOKUP(G2102,Sku_Consolidated!A2:G957,7, FALSE)</f>
      </c>
      <c r="R2102">
        <f>IF(IFERROR(VLOOKUP(E2102,Store_Showcase!B2:H144,7, FALSE), TRUE)=TRUE, IF(IFERROR(VLOOKUP(E2102,Store_SRP!B2:H110,7, FALSE), TRUE)=TRUE,VLOOKUP(E2102,Store_VAM!B2:H273,7, FALSE),VLOOKUP(E2102,Store_SRP!B2:H110,7, FALSE)), VLOOKUP(E2102,Store_Showcase!B2:H144,7, FALSE))</f>
      </c>
      <c r="S2102">
        <f>IF(IFERROR(VLOOKUP(E2102,Store_Showcase!B2:I144,8, FALSE), TRUE)=TRUE, IF(IFERROR(VLOOKUP(E2102,Store_SRP!B2:I110,8, FALSE), TRUE)=TRUE,VLOOKUP(E2102,Store_VAM!B2:I273,8, FALSE),VLOOKUP(E2102,Store_SRP!B2:I110,8, FALSE)), VLOOKUP(E2102,Store_Showcase!B2:I144,8, FALSE))</f>
      </c>
      <c r="T2102">
        <f>VLOOKUP(G2102,Sku_Consolidated!A2:R957,18,FALSE)</f>
      </c>
      <c r="U2102">
        <v>4806532531595</v>
      </c>
      <c r="V2102">
        <f>IF(VLOOKUP(G2102,Sku_Consolidated!A2:S957,19,FALSE)="SHOWCASE", VLOOKUP(E2102,Store_Showcase!B2:L144,11, FALSE), IF(VLOOKUP(G2102,Sku_Consolidated!A2:S957,19,FALSE)="VAM",VLOOKUP(E2102,Store_VAM!B2:L273,11, FALSE),VLOOKUP(E2102,Store_SRP!B2:L110,11, FALSE)))</f>
      </c>
      <c r="W2102">
        <f>VLOOKUP(G2102,Sku_Consolidated!A2:W957,11,FALSE)</f>
      </c>
      <c r="X2102">
        <f>VLOOKUP(G2102,Sku_Consolidated!A2:H957,8,FALSE)</f>
      </c>
      <c r="Y2102">
        <f>VLOOKUP(G2102,Sku_Consolidated!A2:I957,9,FALSE)</f>
      </c>
      <c r="Z2102" t="s">
        <v>38</v>
      </c>
      <c r="AA2102">
        <f>VLOOKUP(G2102,Sku_Consolidated!A2:E957,5,FALSE)</f>
      </c>
      <c r="AB2102">
        <f>IF(VLOOKUP(G2102,Sku_Consolidated!A2:S957,19,FALSE)="SHOWCASE", VLOOKUP(E2102,Store_Showcase!B2:N144,13, FALSE), IF(VLOOKUP(G2102,Sku_Consolidated!A2:S957,19,FALSE)="VAM",VLOOKUP(E2102,Store_VAM!B2:N273,13, FALSE),VLOOKUP(E2102,Store_SRP!B2:N110,13, FALSE)))</f>
      </c>
      <c r="AC2102">
        <f>IF(IFERROR(AB2102,TRUE)=TRUE, "-","OK")</f>
      </c>
      <c r="AD2102" s="8" t="s">
        <v>39</v>
      </c>
      <c r="AE2102" s="8" t="s">
        <v>39</v>
      </c>
      <c r="AF2102">
        <f>IF(IFERROR(VLOOKUP(E2102,Store_Showcase!B2:H144,{5}, FALSE), TRUE)=TRUE, IF(IFERROR(VLOOKUP(E2102,Store_SRP!B2:H110,{5}, FALSE), TRUE)=TRUE,VLOOKUP(E2102,Store_VAM!B2:H273,{5}, FALSE),VLOOKUP(E2102,Store_SRP!B2:H110,{5}, FALSE)), VLOOKUP(E2102,Store_Showcase!B2:H144,{5}, FALSE))</f>
      </c>
      <c r="AG2102">
        <f>IF(IFERROR(VLOOKUP(E2102,Store_Showcase!B2:H144,{6}, FALSE), TRUE)=TRUE, IF(IFERROR(VLOOKUP(E2102,Store_SRP!B2:H110,{6}, FALSE), TRUE)=TRUE,VLOOKUP(E2102,Store_VAM!B2:H273,{6}, FALSE),VLOOKUP(E2102,Store_SRP!B2:H110,{6}, FALSE)), VLOOKUP(E2102,Store_Showcase!B2:H144,{6}, FALSE))</f>
      </c>
      <c r="AH2102">
        <f>VLOOKUP(G2102,Sku_Consolidated!A2:R957,18,FALSE)</f>
      </c>
      <c r="AI2102">
        <f>VLOOKUP(G2102,Sku_Consolidated!A2:S957,19,FALSE)</f>
      </c>
      <c r="AJ2102">
        <f>VLOOKUP(G2102,Sku_Consolidated!A2:T957,20,FALSE)</f>
      </c>
    </row>
    <row r="2103" spans="1:36" x14ac:dyDescent="0.25">
      <c r="A2103">
        <v>2024</v>
      </c>
      <c r="B2103" t="s">
        <v>31</v>
      </c>
      <c r="C2103" t="s">
        <v>32</v>
      </c>
      <c r="D2103" t="s">
        <v>33</v>
      </c>
      <c r="E2103">
        <v>216</v>
      </c>
      <c r="F2103">
        <f>IF(IFERROR(VLOOKUP(E2103,Store_Showcase!B2:H144,{2}, FALSE), TRUE)=TRUE, IF(IFERROR(VLOOKUP(E2103,Store_SRP!B2:H110,{2}, FALSE), TRUE)=TRUE,VLOOKUP(E2103,Store_VAM!B2:H273,{2}, FALSE),VLOOKUP(E2103,Store_SRP!B2:H110,{2}, FALSE)), VLOOKUP(E2103,Store_Showcase!B2:H144,{2}, FALSE))</f>
      </c>
      <c r="G2103">
        <v>666982</v>
      </c>
      <c r="H2103" t="s">
        <v>1363</v>
      </c>
      <c r="I2103" s="8" t="s">
        <v>39</v>
      </c>
      <c r="J2103" t="s">
        <v>493</v>
      </c>
      <c r="K2103" s="8">
        <f>IF(J2103="PCK", I2103, 0)</f>
      </c>
      <c r="L2103" s="8">
        <f>IF(J2103="KLS", I2103, IF(J2103="PCK", I2103*VLOOKUP(G2103,Sku_Consolidated!A2:U957,21, FALSE),I2103*VLOOKUP(G2103,Sku_Consolidated!A2:U957,21, FALSE)))</f>
      </c>
      <c r="M2103" s="8">
        <f>IF(J2103="PCS", I2103, 0)</f>
      </c>
      <c r="N2103" s="8" t="s">
        <v>39</v>
      </c>
      <c r="O2103" s="8">
        <f>N2103 * VLOOKUP(E2103&amp;VLOOKUP(G2103,Sku_Consolidated!A2:Q957,17,FALSE),Sku_CommRate!A2:E1002, 5, FALSE)</f>
      </c>
      <c r="P2103" s="8">
        <f>N2103 - O2103</f>
      </c>
      <c r="Q2103">
        <f>VLOOKUP(G2103,Sku_Consolidated!A2:G957,7, FALSE)</f>
      </c>
      <c r="R2103">
        <f>IF(IFERROR(VLOOKUP(E2103,Store_Showcase!B2:H144,7, FALSE), TRUE)=TRUE, IF(IFERROR(VLOOKUP(E2103,Store_SRP!B2:H110,7, FALSE), TRUE)=TRUE,VLOOKUP(E2103,Store_VAM!B2:H273,7, FALSE),VLOOKUP(E2103,Store_SRP!B2:H110,7, FALSE)), VLOOKUP(E2103,Store_Showcase!B2:H144,7, FALSE))</f>
      </c>
      <c r="S2103">
        <f>IF(IFERROR(VLOOKUP(E2103,Store_Showcase!B2:I144,8, FALSE), TRUE)=TRUE, IF(IFERROR(VLOOKUP(E2103,Store_SRP!B2:I110,8, FALSE), TRUE)=TRUE,VLOOKUP(E2103,Store_VAM!B2:I273,8, FALSE),VLOOKUP(E2103,Store_SRP!B2:I110,8, FALSE)), VLOOKUP(E2103,Store_Showcase!B2:I144,8, FALSE))</f>
      </c>
      <c r="T2103">
        <f>VLOOKUP(G2103,Sku_Consolidated!A2:R957,18,FALSE)</f>
      </c>
      <c r="U2103">
        <v>4806532531663</v>
      </c>
      <c r="V2103">
        <f>IF(VLOOKUP(G2103,Sku_Consolidated!A2:S957,19,FALSE)="SHOWCASE", VLOOKUP(E2103,Store_Showcase!B2:L144,11, FALSE), IF(VLOOKUP(G2103,Sku_Consolidated!A2:S957,19,FALSE)="VAM",VLOOKUP(E2103,Store_VAM!B2:L273,11, FALSE),VLOOKUP(E2103,Store_SRP!B2:L110,11, FALSE)))</f>
      </c>
      <c r="W2103">
        <f>VLOOKUP(G2103,Sku_Consolidated!A2:W957,11,FALSE)</f>
      </c>
      <c r="X2103">
        <f>VLOOKUP(G2103,Sku_Consolidated!A2:H957,8,FALSE)</f>
      </c>
      <c r="Y2103">
        <f>VLOOKUP(G2103,Sku_Consolidated!A2:I957,9,FALSE)</f>
      </c>
      <c r="Z2103" t="s">
        <v>38</v>
      </c>
      <c r="AA2103">
        <f>VLOOKUP(G2103,Sku_Consolidated!A2:E957,5,FALSE)</f>
      </c>
      <c r="AB2103">
        <f>IF(VLOOKUP(G2103,Sku_Consolidated!A2:S957,19,FALSE)="SHOWCASE", VLOOKUP(E2103,Store_Showcase!B2:N144,13, FALSE), IF(VLOOKUP(G2103,Sku_Consolidated!A2:S957,19,FALSE)="VAM",VLOOKUP(E2103,Store_VAM!B2:N273,13, FALSE),VLOOKUP(E2103,Store_SRP!B2:N110,13, FALSE)))</f>
      </c>
      <c r="AC2103">
        <f>IF(IFERROR(AB2103,TRUE)=TRUE, "-","OK")</f>
      </c>
      <c r="AD2103" s="8" t="s">
        <v>39</v>
      </c>
      <c r="AE2103" s="8" t="s">
        <v>39</v>
      </c>
      <c r="AF2103">
        <f>IF(IFERROR(VLOOKUP(E2103,Store_Showcase!B2:H144,{5}, FALSE), TRUE)=TRUE, IF(IFERROR(VLOOKUP(E2103,Store_SRP!B2:H110,{5}, FALSE), TRUE)=TRUE,VLOOKUP(E2103,Store_VAM!B2:H273,{5}, FALSE),VLOOKUP(E2103,Store_SRP!B2:H110,{5}, FALSE)), VLOOKUP(E2103,Store_Showcase!B2:H144,{5}, FALSE))</f>
      </c>
      <c r="AG2103">
        <f>IF(IFERROR(VLOOKUP(E2103,Store_Showcase!B2:H144,{6}, FALSE), TRUE)=TRUE, IF(IFERROR(VLOOKUP(E2103,Store_SRP!B2:H110,{6}, FALSE), TRUE)=TRUE,VLOOKUP(E2103,Store_VAM!B2:H273,{6}, FALSE),VLOOKUP(E2103,Store_SRP!B2:H110,{6}, FALSE)), VLOOKUP(E2103,Store_Showcase!B2:H144,{6}, FALSE))</f>
      </c>
      <c r="AH2103">
        <f>VLOOKUP(G2103,Sku_Consolidated!A2:R957,18,FALSE)</f>
      </c>
      <c r="AI2103">
        <f>VLOOKUP(G2103,Sku_Consolidated!A2:S957,19,FALSE)</f>
      </c>
      <c r="AJ2103">
        <f>VLOOKUP(G2103,Sku_Consolidated!A2:T957,20,FALSE)</f>
      </c>
    </row>
    <row r="2104" spans="1:36" x14ac:dyDescent="0.25">
      <c r="A2104">
        <v>2024</v>
      </c>
      <c r="B2104" t="s">
        <v>31</v>
      </c>
      <c r="C2104" t="s">
        <v>32</v>
      </c>
      <c r="D2104" t="s">
        <v>33</v>
      </c>
      <c r="E2104">
        <v>262</v>
      </c>
      <c r="F2104">
        <f>IF(IFERROR(VLOOKUP(E2104,Store_Showcase!B2:H144,{2}, FALSE), TRUE)=TRUE, IF(IFERROR(VLOOKUP(E2104,Store_SRP!B2:H110,{2}, FALSE), TRUE)=TRUE,VLOOKUP(E2104,Store_VAM!B2:H273,{2}, FALSE),VLOOKUP(E2104,Store_SRP!B2:H110,{2}, FALSE)), VLOOKUP(E2104,Store_Showcase!B2:H144,{2}, FALSE))</f>
      </c>
      <c r="G2104">
        <v>655316</v>
      </c>
      <c r="H2104" t="s">
        <v>875</v>
      </c>
      <c r="I2104" s="8" t="s">
        <v>39</v>
      </c>
      <c r="J2104" t="s">
        <v>36</v>
      </c>
      <c r="K2104" s="8">
        <f>IF(J2104="PCK", I2104, 0)</f>
      </c>
      <c r="L2104" s="8">
        <f>IF(J2104="KLS", I2104, IF(J2104="PCK", I2104*VLOOKUP(G2104,Sku_Consolidated!A2:U957,21, FALSE),I2104*VLOOKUP(G2104,Sku_Consolidated!A2:U957,21, FALSE)))</f>
      </c>
      <c r="M2104" s="8">
        <f>IF(J2104="PCS", I2104, 0)</f>
      </c>
      <c r="N2104" s="8" t="s">
        <v>39</v>
      </c>
      <c r="O2104" s="8">
        <f>N2104 * VLOOKUP(E2104&amp;VLOOKUP(G2104,Sku_Consolidated!A2:Q957,17,FALSE),Sku_CommRate!A2:E1002, 5, FALSE)</f>
      </c>
      <c r="P2104" s="8">
        <f>N2104 - O2104</f>
      </c>
      <c r="Q2104">
        <f>VLOOKUP(G2104,Sku_Consolidated!A2:G957,7, FALSE)</f>
      </c>
      <c r="R2104">
        <f>IF(IFERROR(VLOOKUP(E2104,Store_Showcase!B2:H144,7, FALSE), TRUE)=TRUE, IF(IFERROR(VLOOKUP(E2104,Store_SRP!B2:H110,7, FALSE), TRUE)=TRUE,VLOOKUP(E2104,Store_VAM!B2:H273,7, FALSE),VLOOKUP(E2104,Store_SRP!B2:H110,7, FALSE)), VLOOKUP(E2104,Store_Showcase!B2:H144,7, FALSE))</f>
      </c>
      <c r="S2104">
        <f>IF(IFERROR(VLOOKUP(E2104,Store_Showcase!B2:I144,8, FALSE), TRUE)=TRUE, IF(IFERROR(VLOOKUP(E2104,Store_SRP!B2:I110,8, FALSE), TRUE)=TRUE,VLOOKUP(E2104,Store_VAM!B2:I273,8, FALSE),VLOOKUP(E2104,Store_SRP!B2:I110,8, FALSE)), VLOOKUP(E2104,Store_Showcase!B2:I144,8, FALSE))</f>
      </c>
      <c r="T2104">
        <f>VLOOKUP(G2104,Sku_Consolidated!A2:R957,18,FALSE)</f>
      </c>
      <c r="U2104">
        <v>6241</v>
      </c>
      <c r="V2104">
        <f>IF(VLOOKUP(G2104,Sku_Consolidated!A2:S957,19,FALSE)="SHOWCASE", VLOOKUP(E2104,Store_Showcase!B2:L144,11, FALSE), IF(VLOOKUP(G2104,Sku_Consolidated!A2:S957,19,FALSE)="VAM",VLOOKUP(E2104,Store_VAM!B2:L273,11, FALSE),VLOOKUP(E2104,Store_SRP!B2:L110,11, FALSE)))</f>
      </c>
      <c r="W2104">
        <f>VLOOKUP(G2104,Sku_Consolidated!A2:W957,11,FALSE)</f>
      </c>
      <c r="X2104">
        <f>VLOOKUP(G2104,Sku_Consolidated!A2:H957,8,FALSE)</f>
      </c>
      <c r="Y2104">
        <f>VLOOKUP(G2104,Sku_Consolidated!A2:I957,9,FALSE)</f>
      </c>
      <c r="Z2104" t="s">
        <v>38</v>
      </c>
      <c r="AA2104">
        <f>VLOOKUP(G2104,Sku_Consolidated!A2:E957,5,FALSE)</f>
      </c>
      <c r="AB2104">
        <f>IF(VLOOKUP(G2104,Sku_Consolidated!A2:S957,19,FALSE)="SHOWCASE", VLOOKUP(E2104,Store_Showcase!B2:N144,13, FALSE), IF(VLOOKUP(G2104,Sku_Consolidated!A2:S957,19,FALSE)="VAM",VLOOKUP(E2104,Store_VAM!B2:N273,13, FALSE),VLOOKUP(E2104,Store_SRP!B2:N110,13, FALSE)))</f>
      </c>
      <c r="AC2104">
        <f>IF(IFERROR(AB2104,TRUE)=TRUE, "-","OK")</f>
      </c>
      <c r="AD2104" s="8" t="s">
        <v>39</v>
      </c>
      <c r="AE2104" s="8" t="s">
        <v>39</v>
      </c>
      <c r="AF2104">
        <f>IF(IFERROR(VLOOKUP(E2104,Store_Showcase!B2:H144,{5}, FALSE), TRUE)=TRUE, IF(IFERROR(VLOOKUP(E2104,Store_SRP!B2:H110,{5}, FALSE), TRUE)=TRUE,VLOOKUP(E2104,Store_VAM!B2:H273,{5}, FALSE),VLOOKUP(E2104,Store_SRP!B2:H110,{5}, FALSE)), VLOOKUP(E2104,Store_Showcase!B2:H144,{5}, FALSE))</f>
      </c>
      <c r="AG2104">
        <f>IF(IFERROR(VLOOKUP(E2104,Store_Showcase!B2:H144,{6}, FALSE), TRUE)=TRUE, IF(IFERROR(VLOOKUP(E2104,Store_SRP!B2:H110,{6}, FALSE), TRUE)=TRUE,VLOOKUP(E2104,Store_VAM!B2:H273,{6}, FALSE),VLOOKUP(E2104,Store_SRP!B2:H110,{6}, FALSE)), VLOOKUP(E2104,Store_Showcase!B2:H144,{6}, FALSE))</f>
      </c>
      <c r="AH2104">
        <f>VLOOKUP(G2104,Sku_Consolidated!A2:R957,18,FALSE)</f>
      </c>
      <c r="AI2104">
        <f>VLOOKUP(G2104,Sku_Consolidated!A2:S957,19,FALSE)</f>
      </c>
      <c r="AJ2104">
        <f>VLOOKUP(G2104,Sku_Consolidated!A2:T957,20,FALSE)</f>
      </c>
    </row>
    <row r="2105" spans="1:36" x14ac:dyDescent="0.25">
      <c r="A2105">
        <v>2024</v>
      </c>
      <c r="B2105" t="s">
        <v>31</v>
      </c>
      <c r="C2105" t="s">
        <v>32</v>
      </c>
      <c r="D2105" t="s">
        <v>33</v>
      </c>
      <c r="E2105">
        <v>499</v>
      </c>
      <c r="F2105">
        <f>IF(IFERROR(VLOOKUP(E2105,Store_Showcase!B2:H144,{2}, FALSE), TRUE)=TRUE, IF(IFERROR(VLOOKUP(E2105,Store_SRP!B2:H110,{2}, FALSE), TRUE)=TRUE,VLOOKUP(E2105,Store_VAM!B2:H273,{2}, FALSE),VLOOKUP(E2105,Store_SRP!B2:H110,{2}, FALSE)), VLOOKUP(E2105,Store_Showcase!B2:H144,{2}, FALSE))</f>
      </c>
      <c r="G2105">
        <v>655711</v>
      </c>
      <c r="H2105" t="s">
        <v>159</v>
      </c>
      <c r="I2105" s="8" t="s">
        <v>39</v>
      </c>
      <c r="J2105" t="s">
        <v>36</v>
      </c>
      <c r="K2105" s="8">
        <f>IF(J2105="PCK", I2105, 0)</f>
      </c>
      <c r="L2105" s="8">
        <f>IF(J2105="KLS", I2105, IF(J2105="PCK", I2105*VLOOKUP(G2105,Sku_Consolidated!A2:U957,21, FALSE),I2105*VLOOKUP(G2105,Sku_Consolidated!A2:U957,21, FALSE)))</f>
      </c>
      <c r="M2105" s="8">
        <f>IF(J2105="PCS", I2105, 0)</f>
      </c>
      <c r="N2105" s="8" t="s">
        <v>39</v>
      </c>
      <c r="O2105" s="8">
        <f>N2105 * VLOOKUP(E2105&amp;VLOOKUP(G2105,Sku_Consolidated!A2:Q957,17,FALSE),Sku_CommRate!A2:E1002, 5, FALSE)</f>
      </c>
      <c r="P2105" s="8">
        <f>N2105 - O2105</f>
      </c>
      <c r="Q2105">
        <f>VLOOKUP(G2105,Sku_Consolidated!A2:G957,7, FALSE)</f>
      </c>
      <c r="R2105">
        <f>IF(IFERROR(VLOOKUP(E2105,Store_Showcase!B2:H144,7, FALSE), TRUE)=TRUE, IF(IFERROR(VLOOKUP(E2105,Store_SRP!B2:H110,7, FALSE), TRUE)=TRUE,VLOOKUP(E2105,Store_VAM!B2:H273,7, FALSE),VLOOKUP(E2105,Store_SRP!B2:H110,7, FALSE)), VLOOKUP(E2105,Store_Showcase!B2:H144,7, FALSE))</f>
      </c>
      <c r="S2105">
        <f>IF(IFERROR(VLOOKUP(E2105,Store_Showcase!B2:I144,8, FALSE), TRUE)=TRUE, IF(IFERROR(VLOOKUP(E2105,Store_SRP!B2:I110,8, FALSE), TRUE)=TRUE,VLOOKUP(E2105,Store_VAM!B2:I273,8, FALSE),VLOOKUP(E2105,Store_SRP!B2:I110,8, FALSE)), VLOOKUP(E2105,Store_Showcase!B2:I144,8, FALSE))</f>
      </c>
      <c r="T2105">
        <f>VLOOKUP(G2105,Sku_Consolidated!A2:R957,18,FALSE)</f>
      </c>
      <c r="U2105">
        <v>6439</v>
      </c>
      <c r="V2105">
        <f>IF(VLOOKUP(G2105,Sku_Consolidated!A2:S957,19,FALSE)="SHOWCASE", VLOOKUP(E2105,Store_Showcase!B2:L144,11, FALSE), IF(VLOOKUP(G2105,Sku_Consolidated!A2:S957,19,FALSE)="VAM",VLOOKUP(E2105,Store_VAM!B2:L273,11, FALSE),VLOOKUP(E2105,Store_SRP!B2:L110,11, FALSE)))</f>
      </c>
      <c r="W2105">
        <f>VLOOKUP(G2105,Sku_Consolidated!A2:W957,11,FALSE)</f>
      </c>
      <c r="X2105">
        <f>VLOOKUP(G2105,Sku_Consolidated!A2:H957,8,FALSE)</f>
      </c>
      <c r="Y2105">
        <f>VLOOKUP(G2105,Sku_Consolidated!A2:I957,9,FALSE)</f>
      </c>
      <c r="Z2105" t="s">
        <v>38</v>
      </c>
      <c r="AA2105">
        <f>VLOOKUP(G2105,Sku_Consolidated!A2:E957,5,FALSE)</f>
      </c>
      <c r="AB2105">
        <f>IF(VLOOKUP(G2105,Sku_Consolidated!A2:S957,19,FALSE)="SHOWCASE", VLOOKUP(E2105,Store_Showcase!B2:N144,13, FALSE), IF(VLOOKUP(G2105,Sku_Consolidated!A2:S957,19,FALSE)="VAM",VLOOKUP(E2105,Store_VAM!B2:N273,13, FALSE),VLOOKUP(E2105,Store_SRP!B2:N110,13, FALSE)))</f>
      </c>
      <c r="AC2105">
        <f>IF(IFERROR(AB2105,TRUE)=TRUE, "-","OK")</f>
      </c>
      <c r="AD2105" s="8" t="s">
        <v>39</v>
      </c>
      <c r="AE2105" s="8" t="s">
        <v>39</v>
      </c>
      <c r="AF2105">
        <f>IF(IFERROR(VLOOKUP(E2105,Store_Showcase!B2:H144,{5}, FALSE), TRUE)=TRUE, IF(IFERROR(VLOOKUP(E2105,Store_SRP!B2:H110,{5}, FALSE), TRUE)=TRUE,VLOOKUP(E2105,Store_VAM!B2:H273,{5}, FALSE),VLOOKUP(E2105,Store_SRP!B2:H110,{5}, FALSE)), VLOOKUP(E2105,Store_Showcase!B2:H144,{5}, FALSE))</f>
      </c>
      <c r="AG2105">
        <f>IF(IFERROR(VLOOKUP(E2105,Store_Showcase!B2:H144,{6}, FALSE), TRUE)=TRUE, IF(IFERROR(VLOOKUP(E2105,Store_SRP!B2:H110,{6}, FALSE), TRUE)=TRUE,VLOOKUP(E2105,Store_VAM!B2:H273,{6}, FALSE),VLOOKUP(E2105,Store_SRP!B2:H110,{6}, FALSE)), VLOOKUP(E2105,Store_Showcase!B2:H144,{6}, FALSE))</f>
      </c>
      <c r="AH2105">
        <f>VLOOKUP(G2105,Sku_Consolidated!A2:R957,18,FALSE)</f>
      </c>
      <c r="AI2105">
        <f>VLOOKUP(G2105,Sku_Consolidated!A2:S957,19,FALSE)</f>
      </c>
      <c r="AJ2105">
        <f>VLOOKUP(G2105,Sku_Consolidated!A2:T957,20,FALSE)</f>
      </c>
    </row>
    <row r="2106" spans="1:36" x14ac:dyDescent="0.25">
      <c r="A2106">
        <v>2024</v>
      </c>
      <c r="B2106" t="s">
        <v>31</v>
      </c>
      <c r="C2106" t="s">
        <v>32</v>
      </c>
      <c r="D2106" t="s">
        <v>33</v>
      </c>
      <c r="E2106">
        <v>711</v>
      </c>
      <c r="F2106">
        <f>IF(IFERROR(VLOOKUP(E2106,Store_Showcase!B2:H144,{2}, FALSE), TRUE)=TRUE, IF(IFERROR(VLOOKUP(E2106,Store_SRP!B2:H110,{2}, FALSE), TRUE)=TRUE,VLOOKUP(E2106,Store_VAM!B2:H273,{2}, FALSE),VLOOKUP(E2106,Store_SRP!B2:H110,{2}, FALSE)), VLOOKUP(E2106,Store_Showcase!B2:H144,{2}, FALSE))</f>
      </c>
      <c r="G2106">
        <v>657353</v>
      </c>
      <c r="H2106" t="s">
        <v>779</v>
      </c>
      <c r="I2106" s="8" t="s">
        <v>39</v>
      </c>
      <c r="J2106" t="s">
        <v>12</v>
      </c>
      <c r="K2106" s="8">
        <f>IF(J2106="PCK", I2106, 0)</f>
      </c>
      <c r="L2106" s="8">
        <f>IF(J2106="KLS", I2106, IF(J2106="PCK", I2106*VLOOKUP(G2106,Sku_Consolidated!A2:U957,21, FALSE),I2106*VLOOKUP(G2106,Sku_Consolidated!A2:U957,21, FALSE)))</f>
      </c>
      <c r="M2106" s="8">
        <f>IF(J2106="PCS", I2106, 0)</f>
      </c>
      <c r="N2106" s="8" t="s">
        <v>39</v>
      </c>
      <c r="O2106" s="8">
        <f>N2106 * VLOOKUP(E2106&amp;VLOOKUP(G2106,Sku_Consolidated!A2:Q957,17,FALSE),Sku_CommRate!A2:E1002, 5, FALSE)</f>
      </c>
      <c r="P2106" s="8">
        <f>N2106 - O2106</f>
      </c>
      <c r="Q2106">
        <f>VLOOKUP(G2106,Sku_Consolidated!A2:G957,7, FALSE)</f>
      </c>
      <c r="R2106">
        <f>IF(IFERROR(VLOOKUP(E2106,Store_Showcase!B2:H144,7, FALSE), TRUE)=TRUE, IF(IFERROR(VLOOKUP(E2106,Store_SRP!B2:H110,7, FALSE), TRUE)=TRUE,VLOOKUP(E2106,Store_VAM!B2:H273,7, FALSE),VLOOKUP(E2106,Store_SRP!B2:H110,7, FALSE)), VLOOKUP(E2106,Store_Showcase!B2:H144,7, FALSE))</f>
      </c>
      <c r="S2106">
        <f>IF(IFERROR(VLOOKUP(E2106,Store_Showcase!B2:I144,8, FALSE), TRUE)=TRUE, IF(IFERROR(VLOOKUP(E2106,Store_SRP!B2:I110,8, FALSE), TRUE)=TRUE,VLOOKUP(E2106,Store_VAM!B2:I273,8, FALSE),VLOOKUP(E2106,Store_SRP!B2:I110,8, FALSE)), VLOOKUP(E2106,Store_Showcase!B2:I144,8, FALSE))</f>
      </c>
      <c r="T2106">
        <f>VLOOKUP(G2106,Sku_Consolidated!A2:R957,18,FALSE)</f>
      </c>
      <c r="U2106">
        <v>4806532531588</v>
      </c>
      <c r="V2106">
        <f>IF(VLOOKUP(G2106,Sku_Consolidated!A2:S957,19,FALSE)="SHOWCASE", VLOOKUP(E2106,Store_Showcase!B2:L144,11, FALSE), IF(VLOOKUP(G2106,Sku_Consolidated!A2:S957,19,FALSE)="VAM",VLOOKUP(E2106,Store_VAM!B2:L273,11, FALSE),VLOOKUP(E2106,Store_SRP!B2:L110,11, FALSE)))</f>
      </c>
      <c r="W2106">
        <f>VLOOKUP(G2106,Sku_Consolidated!A2:W957,11,FALSE)</f>
      </c>
      <c r="X2106">
        <f>VLOOKUP(G2106,Sku_Consolidated!A2:H957,8,FALSE)</f>
      </c>
      <c r="Y2106">
        <f>VLOOKUP(G2106,Sku_Consolidated!A2:I957,9,FALSE)</f>
      </c>
      <c r="Z2106" t="s">
        <v>38</v>
      </c>
      <c r="AA2106">
        <f>VLOOKUP(G2106,Sku_Consolidated!A2:E957,5,FALSE)</f>
      </c>
      <c r="AB2106">
        <f>IF(VLOOKUP(G2106,Sku_Consolidated!A2:S957,19,FALSE)="SHOWCASE", VLOOKUP(E2106,Store_Showcase!B2:N144,13, FALSE), IF(VLOOKUP(G2106,Sku_Consolidated!A2:S957,19,FALSE)="VAM",VLOOKUP(E2106,Store_VAM!B2:N273,13, FALSE),VLOOKUP(E2106,Store_SRP!B2:N110,13, FALSE)))</f>
      </c>
      <c r="AC2106">
        <f>IF(IFERROR(AB2106,TRUE)=TRUE, "-","OK")</f>
      </c>
      <c r="AD2106" s="8" t="s">
        <v>39</v>
      </c>
      <c r="AE2106" s="8" t="s">
        <v>39</v>
      </c>
      <c r="AF2106">
        <f>IF(IFERROR(VLOOKUP(E2106,Store_Showcase!B2:H144,{5}, FALSE), TRUE)=TRUE, IF(IFERROR(VLOOKUP(E2106,Store_SRP!B2:H110,{5}, FALSE), TRUE)=TRUE,VLOOKUP(E2106,Store_VAM!B2:H273,{5}, FALSE),VLOOKUP(E2106,Store_SRP!B2:H110,{5}, FALSE)), VLOOKUP(E2106,Store_Showcase!B2:H144,{5}, FALSE))</f>
      </c>
      <c r="AG2106">
        <f>IF(IFERROR(VLOOKUP(E2106,Store_Showcase!B2:H144,{6}, FALSE), TRUE)=TRUE, IF(IFERROR(VLOOKUP(E2106,Store_SRP!B2:H110,{6}, FALSE), TRUE)=TRUE,VLOOKUP(E2106,Store_VAM!B2:H273,{6}, FALSE),VLOOKUP(E2106,Store_SRP!B2:H110,{6}, FALSE)), VLOOKUP(E2106,Store_Showcase!B2:H144,{6}, FALSE))</f>
      </c>
      <c r="AH2106">
        <f>VLOOKUP(G2106,Sku_Consolidated!A2:R957,18,FALSE)</f>
      </c>
      <c r="AI2106">
        <f>VLOOKUP(G2106,Sku_Consolidated!A2:S957,19,FALSE)</f>
      </c>
      <c r="AJ2106">
        <f>VLOOKUP(G2106,Sku_Consolidated!A2:T957,20,FALSE)</f>
      </c>
    </row>
    <row r="2107" spans="1:36" x14ac:dyDescent="0.25">
      <c r="A2107">
        <v>2024</v>
      </c>
      <c r="B2107" t="s">
        <v>31</v>
      </c>
      <c r="C2107" t="s">
        <v>32</v>
      </c>
      <c r="D2107" t="s">
        <v>33</v>
      </c>
      <c r="E2107">
        <v>705</v>
      </c>
      <c r="F2107">
        <f>IF(IFERROR(VLOOKUP(E2107,Store_Showcase!B2:H144,{2}, FALSE), TRUE)=TRUE, IF(IFERROR(VLOOKUP(E2107,Store_SRP!B2:H110,{2}, FALSE), TRUE)=TRUE,VLOOKUP(E2107,Store_VAM!B2:H273,{2}, FALSE),VLOOKUP(E2107,Store_SRP!B2:H110,{2}, FALSE)), VLOOKUP(E2107,Store_Showcase!B2:H144,{2}, FALSE))</f>
      </c>
      <c r="G2107">
        <v>683777</v>
      </c>
      <c r="H2107" t="s">
        <v>2635</v>
      </c>
      <c r="I2107" s="8" t="s">
        <v>39</v>
      </c>
      <c r="J2107" t="s">
        <v>493</v>
      </c>
      <c r="K2107" s="8">
        <f>IF(J2107="PCK", I2107, 0)</f>
      </c>
      <c r="L2107" s="8">
        <f>IF(J2107="KLS", I2107, IF(J2107="PCK", I2107*VLOOKUP(G2107,Sku_Consolidated!A2:U957,21, FALSE),I2107*VLOOKUP(G2107,Sku_Consolidated!A2:U957,21, FALSE)))</f>
      </c>
      <c r="M2107" s="8">
        <f>IF(J2107="PCS", I2107, 0)</f>
      </c>
      <c r="N2107" s="8" t="s">
        <v>39</v>
      </c>
      <c r="O2107" s="8">
        <f>N2107 * VLOOKUP(E2107&amp;VLOOKUP(G2107,Sku_Consolidated!A2:Q957,17,FALSE),Sku_CommRate!A2:E1002, 5, FALSE)</f>
      </c>
      <c r="P2107" s="8">
        <f>N2107 - O2107</f>
      </c>
      <c r="Q2107">
        <f>VLOOKUP(G2107,Sku_Consolidated!A2:G957,7, FALSE)</f>
      </c>
      <c r="R2107">
        <f>IF(IFERROR(VLOOKUP(E2107,Store_Showcase!B2:H144,7, FALSE), TRUE)=TRUE, IF(IFERROR(VLOOKUP(E2107,Store_SRP!B2:H110,7, FALSE), TRUE)=TRUE,VLOOKUP(E2107,Store_VAM!B2:H273,7, FALSE),VLOOKUP(E2107,Store_SRP!B2:H110,7, FALSE)), VLOOKUP(E2107,Store_Showcase!B2:H144,7, FALSE))</f>
      </c>
      <c r="S2107">
        <f>IF(IFERROR(VLOOKUP(E2107,Store_Showcase!B2:I144,8, FALSE), TRUE)=TRUE, IF(IFERROR(VLOOKUP(E2107,Store_SRP!B2:I110,8, FALSE), TRUE)=TRUE,VLOOKUP(E2107,Store_VAM!B2:I273,8, FALSE),VLOOKUP(E2107,Store_SRP!B2:I110,8, FALSE)), VLOOKUP(E2107,Store_Showcase!B2:I144,8, FALSE))</f>
      </c>
      <c r="T2107">
        <f>VLOOKUP(G2107,Sku_Consolidated!A2:R957,18,FALSE)</f>
      </c>
      <c r="U2107">
        <v>4806532531618</v>
      </c>
      <c r="V2107">
        <f>IF(VLOOKUP(G2107,Sku_Consolidated!A2:S957,19,FALSE)="SHOWCASE", VLOOKUP(E2107,Store_Showcase!B2:L144,11, FALSE), IF(VLOOKUP(G2107,Sku_Consolidated!A2:S957,19,FALSE)="VAM",VLOOKUP(E2107,Store_VAM!B2:L273,11, FALSE),VLOOKUP(E2107,Store_SRP!B2:L110,11, FALSE)))</f>
      </c>
      <c r="W2107">
        <f>VLOOKUP(G2107,Sku_Consolidated!A2:W957,11,FALSE)</f>
      </c>
      <c r="X2107">
        <f>VLOOKUP(G2107,Sku_Consolidated!A2:H957,8,FALSE)</f>
      </c>
      <c r="Y2107">
        <f>VLOOKUP(G2107,Sku_Consolidated!A2:I957,9,FALSE)</f>
      </c>
      <c r="Z2107" t="s">
        <v>38</v>
      </c>
      <c r="AA2107">
        <f>VLOOKUP(G2107,Sku_Consolidated!A2:E957,5,FALSE)</f>
      </c>
      <c r="AB2107">
        <f>IF(VLOOKUP(G2107,Sku_Consolidated!A2:S957,19,FALSE)="SHOWCASE", VLOOKUP(E2107,Store_Showcase!B2:N144,13, FALSE), IF(VLOOKUP(G2107,Sku_Consolidated!A2:S957,19,FALSE)="VAM",VLOOKUP(E2107,Store_VAM!B2:N273,13, FALSE),VLOOKUP(E2107,Store_SRP!B2:N110,13, FALSE)))</f>
      </c>
      <c r="AC2107">
        <f>IF(IFERROR(AB2107,TRUE)=TRUE, "-","OK")</f>
      </c>
      <c r="AD2107" s="8" t="s">
        <v>39</v>
      </c>
      <c r="AE2107" s="8" t="s">
        <v>39</v>
      </c>
      <c r="AF2107">
        <f>IF(IFERROR(VLOOKUP(E2107,Store_Showcase!B2:H144,{5}, FALSE), TRUE)=TRUE, IF(IFERROR(VLOOKUP(E2107,Store_SRP!B2:H110,{5}, FALSE), TRUE)=TRUE,VLOOKUP(E2107,Store_VAM!B2:H273,{5}, FALSE),VLOOKUP(E2107,Store_SRP!B2:H110,{5}, FALSE)), VLOOKUP(E2107,Store_Showcase!B2:H144,{5}, FALSE))</f>
      </c>
      <c r="AG2107">
        <f>IF(IFERROR(VLOOKUP(E2107,Store_Showcase!B2:H144,{6}, FALSE), TRUE)=TRUE, IF(IFERROR(VLOOKUP(E2107,Store_SRP!B2:H110,{6}, FALSE), TRUE)=TRUE,VLOOKUP(E2107,Store_VAM!B2:H273,{6}, FALSE),VLOOKUP(E2107,Store_SRP!B2:H110,{6}, FALSE)), VLOOKUP(E2107,Store_Showcase!B2:H144,{6}, FALSE))</f>
      </c>
      <c r="AH2107">
        <f>VLOOKUP(G2107,Sku_Consolidated!A2:R957,18,FALSE)</f>
      </c>
      <c r="AI2107">
        <f>VLOOKUP(G2107,Sku_Consolidated!A2:S957,19,FALSE)</f>
      </c>
      <c r="AJ2107">
        <f>VLOOKUP(G2107,Sku_Consolidated!A2:T957,20,FALSE)</f>
      </c>
    </row>
    <row r="2108" spans="1:36" x14ac:dyDescent="0.25">
      <c r="A2108">
        <v>2024</v>
      </c>
      <c r="B2108" t="s">
        <v>31</v>
      </c>
      <c r="C2108" t="s">
        <v>32</v>
      </c>
      <c r="D2108" t="s">
        <v>33</v>
      </c>
      <c r="E2108">
        <v>229</v>
      </c>
      <c r="F2108">
        <f>IF(IFERROR(VLOOKUP(E2108,Store_Showcase!B2:H144,{2}, FALSE), TRUE)=TRUE, IF(IFERROR(VLOOKUP(E2108,Store_SRP!B2:H110,{2}, FALSE), TRUE)=TRUE,VLOOKUP(E2108,Store_VAM!B2:H273,{2}, FALSE),VLOOKUP(E2108,Store_SRP!B2:H110,{2}, FALSE)), VLOOKUP(E2108,Store_Showcase!B2:H144,{2}, FALSE))</f>
      </c>
      <c r="G2108">
        <v>657472</v>
      </c>
      <c r="H2108" t="s">
        <v>162</v>
      </c>
      <c r="I2108" s="8" t="s">
        <v>39</v>
      </c>
      <c r="J2108" t="s">
        <v>36</v>
      </c>
      <c r="K2108" s="8">
        <f>IF(J2108="PCK", I2108, 0)</f>
      </c>
      <c r="L2108" s="8">
        <f>IF(J2108="KLS", I2108, IF(J2108="PCK", I2108*VLOOKUP(G2108,Sku_Consolidated!A2:U957,21, FALSE),I2108*VLOOKUP(G2108,Sku_Consolidated!A2:U957,21, FALSE)))</f>
      </c>
      <c r="M2108" s="8">
        <f>IF(J2108="PCS", I2108, 0)</f>
      </c>
      <c r="N2108" s="8" t="s">
        <v>39</v>
      </c>
      <c r="O2108" s="8">
        <f>N2108 * VLOOKUP(E2108&amp;VLOOKUP(G2108,Sku_Consolidated!A2:Q957,17,FALSE),Sku_CommRate!A2:E1002, 5, FALSE)</f>
      </c>
      <c r="P2108" s="8">
        <f>N2108 - O2108</f>
      </c>
      <c r="Q2108">
        <f>VLOOKUP(G2108,Sku_Consolidated!A2:G957,7, FALSE)</f>
      </c>
      <c r="R2108">
        <f>IF(IFERROR(VLOOKUP(E2108,Store_Showcase!B2:H144,7, FALSE), TRUE)=TRUE, IF(IFERROR(VLOOKUP(E2108,Store_SRP!B2:H110,7, FALSE), TRUE)=TRUE,VLOOKUP(E2108,Store_VAM!B2:H273,7, FALSE),VLOOKUP(E2108,Store_SRP!B2:H110,7, FALSE)), VLOOKUP(E2108,Store_Showcase!B2:H144,7, FALSE))</f>
      </c>
      <c r="S2108">
        <f>IF(IFERROR(VLOOKUP(E2108,Store_Showcase!B2:I144,8, FALSE), TRUE)=TRUE, IF(IFERROR(VLOOKUP(E2108,Store_SRP!B2:I110,8, FALSE), TRUE)=TRUE,VLOOKUP(E2108,Store_VAM!B2:I273,8, FALSE),VLOOKUP(E2108,Store_SRP!B2:I110,8, FALSE)), VLOOKUP(E2108,Store_Showcase!B2:I144,8, FALSE))</f>
      </c>
      <c r="T2108">
        <f>VLOOKUP(G2108,Sku_Consolidated!A2:R957,18,FALSE)</f>
      </c>
      <c r="U2108">
        <v>7075</v>
      </c>
      <c r="V2108">
        <f>IF(VLOOKUP(G2108,Sku_Consolidated!A2:S957,19,FALSE)="SHOWCASE", VLOOKUP(E2108,Store_Showcase!B2:L144,11, FALSE), IF(VLOOKUP(G2108,Sku_Consolidated!A2:S957,19,FALSE)="VAM",VLOOKUP(E2108,Store_VAM!B2:L273,11, FALSE),VLOOKUP(E2108,Store_SRP!B2:L110,11, FALSE)))</f>
      </c>
      <c r="W2108">
        <f>VLOOKUP(G2108,Sku_Consolidated!A2:W957,11,FALSE)</f>
      </c>
      <c r="X2108">
        <f>VLOOKUP(G2108,Sku_Consolidated!A2:H957,8,FALSE)</f>
      </c>
      <c r="Y2108">
        <f>VLOOKUP(G2108,Sku_Consolidated!A2:I957,9,FALSE)</f>
      </c>
      <c r="Z2108" t="s">
        <v>38</v>
      </c>
      <c r="AA2108">
        <f>VLOOKUP(G2108,Sku_Consolidated!A2:E957,5,FALSE)</f>
      </c>
      <c r="AB2108">
        <f>IF(VLOOKUP(G2108,Sku_Consolidated!A2:S957,19,FALSE)="SHOWCASE", VLOOKUP(E2108,Store_Showcase!B2:N144,13, FALSE), IF(VLOOKUP(G2108,Sku_Consolidated!A2:S957,19,FALSE)="VAM",VLOOKUP(E2108,Store_VAM!B2:N273,13, FALSE),VLOOKUP(E2108,Store_SRP!B2:N110,13, FALSE)))</f>
      </c>
      <c r="AC2108">
        <f>IF(IFERROR(AB2108,TRUE)=TRUE, "-","OK")</f>
      </c>
      <c r="AD2108" s="8" t="s">
        <v>39</v>
      </c>
      <c r="AE2108" s="8" t="s">
        <v>39</v>
      </c>
      <c r="AF2108">
        <f>IF(IFERROR(VLOOKUP(E2108,Store_Showcase!B2:H144,{5}, FALSE), TRUE)=TRUE, IF(IFERROR(VLOOKUP(E2108,Store_SRP!B2:H110,{5}, FALSE), TRUE)=TRUE,VLOOKUP(E2108,Store_VAM!B2:H273,{5}, FALSE),VLOOKUP(E2108,Store_SRP!B2:H110,{5}, FALSE)), VLOOKUP(E2108,Store_Showcase!B2:H144,{5}, FALSE))</f>
      </c>
      <c r="AG2108">
        <f>IF(IFERROR(VLOOKUP(E2108,Store_Showcase!B2:H144,{6}, FALSE), TRUE)=TRUE, IF(IFERROR(VLOOKUP(E2108,Store_SRP!B2:H110,{6}, FALSE), TRUE)=TRUE,VLOOKUP(E2108,Store_VAM!B2:H273,{6}, FALSE),VLOOKUP(E2108,Store_SRP!B2:H110,{6}, FALSE)), VLOOKUP(E2108,Store_Showcase!B2:H144,{6}, FALSE))</f>
      </c>
      <c r="AH2108">
        <f>VLOOKUP(G2108,Sku_Consolidated!A2:R957,18,FALSE)</f>
      </c>
      <c r="AI2108">
        <f>VLOOKUP(G2108,Sku_Consolidated!A2:S957,19,FALSE)</f>
      </c>
      <c r="AJ2108">
        <f>VLOOKUP(G2108,Sku_Consolidated!A2:T957,20,FALSE)</f>
      </c>
    </row>
    <row r="2109" spans="1:36" x14ac:dyDescent="0.25">
      <c r="A2109">
        <v>2024</v>
      </c>
      <c r="B2109" t="s">
        <v>31</v>
      </c>
      <c r="C2109" t="s">
        <v>32</v>
      </c>
      <c r="D2109" t="s">
        <v>33</v>
      </c>
      <c r="E2109">
        <v>237</v>
      </c>
      <c r="F2109">
        <f>IF(IFERROR(VLOOKUP(E2109,Store_Showcase!B2:H144,{2}, FALSE), TRUE)=TRUE, IF(IFERROR(VLOOKUP(E2109,Store_SRP!B2:H110,{2}, FALSE), TRUE)=TRUE,VLOOKUP(E2109,Store_VAM!B2:H273,{2}, FALSE),VLOOKUP(E2109,Store_SRP!B2:H110,{2}, FALSE)), VLOOKUP(E2109,Store_Showcase!B2:H144,{2}, FALSE))</f>
      </c>
      <c r="G2109">
        <v>687763</v>
      </c>
      <c r="H2109" t="s">
        <v>1298</v>
      </c>
      <c r="I2109" s="8" t="s">
        <v>39</v>
      </c>
      <c r="J2109" t="s">
        <v>493</v>
      </c>
      <c r="K2109" s="8">
        <f>IF(J2109="PCK", I2109, 0)</f>
      </c>
      <c r="L2109" s="8">
        <f>IF(J2109="KLS", I2109, IF(J2109="PCK", I2109*VLOOKUP(G2109,Sku_Consolidated!A2:U957,21, FALSE),I2109*VLOOKUP(G2109,Sku_Consolidated!A2:U957,21, FALSE)))</f>
      </c>
      <c r="M2109" s="8">
        <f>IF(J2109="PCS", I2109, 0)</f>
      </c>
      <c r="N2109" s="8" t="s">
        <v>39</v>
      </c>
      <c r="O2109" s="8">
        <f>N2109 * VLOOKUP(E2109&amp;VLOOKUP(G2109,Sku_Consolidated!A2:Q957,17,FALSE),Sku_CommRate!A2:E1002, 5, FALSE)</f>
      </c>
      <c r="P2109" s="8">
        <f>N2109 - O2109</f>
      </c>
      <c r="Q2109">
        <f>VLOOKUP(G2109,Sku_Consolidated!A2:G957,7, FALSE)</f>
      </c>
      <c r="R2109">
        <f>IF(IFERROR(VLOOKUP(E2109,Store_Showcase!B2:H144,7, FALSE), TRUE)=TRUE, IF(IFERROR(VLOOKUP(E2109,Store_SRP!B2:H110,7, FALSE), TRUE)=TRUE,VLOOKUP(E2109,Store_VAM!B2:H273,7, FALSE),VLOOKUP(E2109,Store_SRP!B2:H110,7, FALSE)), VLOOKUP(E2109,Store_Showcase!B2:H144,7, FALSE))</f>
      </c>
      <c r="S2109">
        <f>IF(IFERROR(VLOOKUP(E2109,Store_Showcase!B2:I144,8, FALSE), TRUE)=TRUE, IF(IFERROR(VLOOKUP(E2109,Store_SRP!B2:I110,8, FALSE), TRUE)=TRUE,VLOOKUP(E2109,Store_VAM!B2:I273,8, FALSE),VLOOKUP(E2109,Store_SRP!B2:I110,8, FALSE)), VLOOKUP(E2109,Store_Showcase!B2:I144,8, FALSE))</f>
      </c>
      <c r="T2109">
        <f>VLOOKUP(G2109,Sku_Consolidated!A2:R957,18,FALSE)</f>
      </c>
      <c r="U2109">
        <v>4806532531540</v>
      </c>
      <c r="V2109">
        <f>IF(VLOOKUP(G2109,Sku_Consolidated!A2:S957,19,FALSE)="SHOWCASE", VLOOKUP(E2109,Store_Showcase!B2:L144,11, FALSE), IF(VLOOKUP(G2109,Sku_Consolidated!A2:S957,19,FALSE)="VAM",VLOOKUP(E2109,Store_VAM!B2:L273,11, FALSE),VLOOKUP(E2109,Store_SRP!B2:L110,11, FALSE)))</f>
      </c>
      <c r="W2109">
        <f>VLOOKUP(G2109,Sku_Consolidated!A2:W957,11,FALSE)</f>
      </c>
      <c r="X2109">
        <f>VLOOKUP(G2109,Sku_Consolidated!A2:H957,8,FALSE)</f>
      </c>
      <c r="Y2109">
        <f>VLOOKUP(G2109,Sku_Consolidated!A2:I957,9,FALSE)</f>
      </c>
      <c r="Z2109" t="s">
        <v>38</v>
      </c>
      <c r="AA2109">
        <f>VLOOKUP(G2109,Sku_Consolidated!A2:E957,5,FALSE)</f>
      </c>
      <c r="AB2109">
        <f>IF(VLOOKUP(G2109,Sku_Consolidated!A2:S957,19,FALSE)="SHOWCASE", VLOOKUP(E2109,Store_Showcase!B2:N144,13, FALSE), IF(VLOOKUP(G2109,Sku_Consolidated!A2:S957,19,FALSE)="VAM",VLOOKUP(E2109,Store_VAM!B2:N273,13, FALSE),VLOOKUP(E2109,Store_SRP!B2:N110,13, FALSE)))</f>
      </c>
      <c r="AC2109">
        <f>IF(IFERROR(AB2109,TRUE)=TRUE, "-","OK")</f>
      </c>
      <c r="AD2109" s="8" t="s">
        <v>39</v>
      </c>
      <c r="AE2109" s="8" t="s">
        <v>39</v>
      </c>
      <c r="AF2109">
        <f>IF(IFERROR(VLOOKUP(E2109,Store_Showcase!B2:H144,{5}, FALSE), TRUE)=TRUE, IF(IFERROR(VLOOKUP(E2109,Store_SRP!B2:H110,{5}, FALSE), TRUE)=TRUE,VLOOKUP(E2109,Store_VAM!B2:H273,{5}, FALSE),VLOOKUP(E2109,Store_SRP!B2:H110,{5}, FALSE)), VLOOKUP(E2109,Store_Showcase!B2:H144,{5}, FALSE))</f>
      </c>
      <c r="AG2109">
        <f>IF(IFERROR(VLOOKUP(E2109,Store_Showcase!B2:H144,{6}, FALSE), TRUE)=TRUE, IF(IFERROR(VLOOKUP(E2109,Store_SRP!B2:H110,{6}, FALSE), TRUE)=TRUE,VLOOKUP(E2109,Store_VAM!B2:H273,{6}, FALSE),VLOOKUP(E2109,Store_SRP!B2:H110,{6}, FALSE)), VLOOKUP(E2109,Store_Showcase!B2:H144,{6}, FALSE))</f>
      </c>
      <c r="AH2109">
        <f>VLOOKUP(G2109,Sku_Consolidated!A2:R957,18,FALSE)</f>
      </c>
      <c r="AI2109">
        <f>VLOOKUP(G2109,Sku_Consolidated!A2:S957,19,FALSE)</f>
      </c>
      <c r="AJ2109">
        <f>VLOOKUP(G2109,Sku_Consolidated!A2:T957,20,FALSE)</f>
      </c>
    </row>
    <row r="2110" spans="1:36" x14ac:dyDescent="0.25">
      <c r="A2110">
        <v>2024</v>
      </c>
      <c r="B2110" t="s">
        <v>31</v>
      </c>
      <c r="C2110" t="s">
        <v>32</v>
      </c>
      <c r="D2110" t="s">
        <v>33</v>
      </c>
      <c r="E2110">
        <v>216</v>
      </c>
      <c r="F2110">
        <f>IF(IFERROR(VLOOKUP(E2110,Store_Showcase!B2:H144,{2}, FALSE), TRUE)=TRUE, IF(IFERROR(VLOOKUP(E2110,Store_SRP!B2:H110,{2}, FALSE), TRUE)=TRUE,VLOOKUP(E2110,Store_VAM!B2:H273,{2}, FALSE),VLOOKUP(E2110,Store_SRP!B2:H110,{2}, FALSE)), VLOOKUP(E2110,Store_Showcase!B2:H144,{2}, FALSE))</f>
      </c>
      <c r="G2110">
        <v>655515</v>
      </c>
      <c r="H2110" t="s">
        <v>428</v>
      </c>
      <c r="I2110" s="8" t="s">
        <v>39</v>
      </c>
      <c r="J2110" t="s">
        <v>36</v>
      </c>
      <c r="K2110" s="8">
        <f>IF(J2110="PCK", I2110, 0)</f>
      </c>
      <c r="L2110" s="8">
        <f>IF(J2110="KLS", I2110, IF(J2110="PCK", I2110*VLOOKUP(G2110,Sku_Consolidated!A2:U957,21, FALSE),I2110*VLOOKUP(G2110,Sku_Consolidated!A2:U957,21, FALSE)))</f>
      </c>
      <c r="M2110" s="8">
        <f>IF(J2110="PCS", I2110, 0)</f>
      </c>
      <c r="N2110" s="8" t="s">
        <v>39</v>
      </c>
      <c r="O2110" s="8">
        <f>N2110 * VLOOKUP(E2110&amp;VLOOKUP(G2110,Sku_Consolidated!A2:Q957,17,FALSE),Sku_CommRate!A2:E1002, 5, FALSE)</f>
      </c>
      <c r="P2110" s="8">
        <f>N2110 - O2110</f>
      </c>
      <c r="Q2110">
        <f>VLOOKUP(G2110,Sku_Consolidated!A2:G957,7, FALSE)</f>
      </c>
      <c r="R2110">
        <f>IF(IFERROR(VLOOKUP(E2110,Store_Showcase!B2:H144,7, FALSE), TRUE)=TRUE, IF(IFERROR(VLOOKUP(E2110,Store_SRP!B2:H110,7, FALSE), TRUE)=TRUE,VLOOKUP(E2110,Store_VAM!B2:H273,7, FALSE),VLOOKUP(E2110,Store_SRP!B2:H110,7, FALSE)), VLOOKUP(E2110,Store_Showcase!B2:H144,7, FALSE))</f>
      </c>
      <c r="S2110">
        <f>IF(IFERROR(VLOOKUP(E2110,Store_Showcase!B2:I144,8, FALSE), TRUE)=TRUE, IF(IFERROR(VLOOKUP(E2110,Store_SRP!B2:I110,8, FALSE), TRUE)=TRUE,VLOOKUP(E2110,Store_VAM!B2:I273,8, FALSE),VLOOKUP(E2110,Store_SRP!B2:I110,8, FALSE)), VLOOKUP(E2110,Store_Showcase!B2:I144,8, FALSE))</f>
      </c>
      <c r="T2110">
        <f>VLOOKUP(G2110,Sku_Consolidated!A2:R957,18,FALSE)</f>
      </c>
      <c r="U2110">
        <v>6338</v>
      </c>
      <c r="V2110">
        <f>IF(VLOOKUP(G2110,Sku_Consolidated!A2:S957,19,FALSE)="SHOWCASE", VLOOKUP(E2110,Store_Showcase!B2:L144,11, FALSE), IF(VLOOKUP(G2110,Sku_Consolidated!A2:S957,19,FALSE)="VAM",VLOOKUP(E2110,Store_VAM!B2:L273,11, FALSE),VLOOKUP(E2110,Store_SRP!B2:L110,11, FALSE)))</f>
      </c>
      <c r="W2110">
        <f>VLOOKUP(G2110,Sku_Consolidated!A2:W957,11,FALSE)</f>
      </c>
      <c r="X2110">
        <f>VLOOKUP(G2110,Sku_Consolidated!A2:H957,8,FALSE)</f>
      </c>
      <c r="Y2110">
        <f>VLOOKUP(G2110,Sku_Consolidated!A2:I957,9,FALSE)</f>
      </c>
      <c r="Z2110" t="s">
        <v>38</v>
      </c>
      <c r="AA2110">
        <f>VLOOKUP(G2110,Sku_Consolidated!A2:E957,5,FALSE)</f>
      </c>
      <c r="AB2110">
        <f>IF(VLOOKUP(G2110,Sku_Consolidated!A2:S957,19,FALSE)="SHOWCASE", VLOOKUP(E2110,Store_Showcase!B2:N144,13, FALSE), IF(VLOOKUP(G2110,Sku_Consolidated!A2:S957,19,FALSE)="VAM",VLOOKUP(E2110,Store_VAM!B2:N273,13, FALSE),VLOOKUP(E2110,Store_SRP!B2:N110,13, FALSE)))</f>
      </c>
      <c r="AC2110">
        <f>IF(IFERROR(AB2110,TRUE)=TRUE, "-","OK")</f>
      </c>
      <c r="AD2110" s="8" t="s">
        <v>39</v>
      </c>
      <c r="AE2110" s="8" t="s">
        <v>39</v>
      </c>
      <c r="AF2110">
        <f>IF(IFERROR(VLOOKUP(E2110,Store_Showcase!B2:H144,{5}, FALSE), TRUE)=TRUE, IF(IFERROR(VLOOKUP(E2110,Store_SRP!B2:H110,{5}, FALSE), TRUE)=TRUE,VLOOKUP(E2110,Store_VAM!B2:H273,{5}, FALSE),VLOOKUP(E2110,Store_SRP!B2:H110,{5}, FALSE)), VLOOKUP(E2110,Store_Showcase!B2:H144,{5}, FALSE))</f>
      </c>
      <c r="AG2110">
        <f>IF(IFERROR(VLOOKUP(E2110,Store_Showcase!B2:H144,{6}, FALSE), TRUE)=TRUE, IF(IFERROR(VLOOKUP(E2110,Store_SRP!B2:H110,{6}, FALSE), TRUE)=TRUE,VLOOKUP(E2110,Store_VAM!B2:H273,{6}, FALSE),VLOOKUP(E2110,Store_SRP!B2:H110,{6}, FALSE)), VLOOKUP(E2110,Store_Showcase!B2:H144,{6}, FALSE))</f>
      </c>
      <c r="AH2110">
        <f>VLOOKUP(G2110,Sku_Consolidated!A2:R957,18,FALSE)</f>
      </c>
      <c r="AI2110">
        <f>VLOOKUP(G2110,Sku_Consolidated!A2:S957,19,FALSE)</f>
      </c>
      <c r="AJ2110">
        <f>VLOOKUP(G2110,Sku_Consolidated!A2:T957,20,FALSE)</f>
      </c>
    </row>
    <row r="2111" spans="1:36" x14ac:dyDescent="0.25">
      <c r="A2111">
        <v>2024</v>
      </c>
      <c r="B2111" t="s">
        <v>31</v>
      </c>
      <c r="C2111" t="s">
        <v>32</v>
      </c>
      <c r="D2111" t="s">
        <v>33</v>
      </c>
      <c r="E2111">
        <v>727</v>
      </c>
      <c r="F2111">
        <f>IF(IFERROR(VLOOKUP(E2111,Store_Showcase!B2:H144,{2}, FALSE), TRUE)=TRUE, IF(IFERROR(VLOOKUP(E2111,Store_SRP!B2:H110,{2}, FALSE), TRUE)=TRUE,VLOOKUP(E2111,Store_VAM!B2:H273,{2}, FALSE),VLOOKUP(E2111,Store_SRP!B2:H110,{2}, FALSE)), VLOOKUP(E2111,Store_Showcase!B2:H144,{2}, FALSE))</f>
      </c>
      <c r="G2111">
        <v>657358</v>
      </c>
      <c r="H2111" t="s">
        <v>3328</v>
      </c>
      <c r="I2111" s="8" t="s">
        <v>39</v>
      </c>
      <c r="J2111" t="s">
        <v>12</v>
      </c>
      <c r="K2111" s="8">
        <f>IF(J2111="PCK", I2111, 0)</f>
      </c>
      <c r="L2111" s="8">
        <f>IF(J2111="KLS", I2111, IF(J2111="PCK", I2111*VLOOKUP(G2111,Sku_Consolidated!A2:U957,21, FALSE),I2111*VLOOKUP(G2111,Sku_Consolidated!A2:U957,21, FALSE)))</f>
      </c>
      <c r="M2111" s="8">
        <f>IF(J2111="PCS", I2111, 0)</f>
      </c>
      <c r="N2111" s="8" t="s">
        <v>39</v>
      </c>
      <c r="O2111" s="8">
        <f>N2111 * VLOOKUP(E2111&amp;VLOOKUP(G2111,Sku_Consolidated!A2:Q957,17,FALSE),Sku_CommRate!A2:E1002, 5, FALSE)</f>
      </c>
      <c r="P2111" s="8">
        <f>N2111 - O2111</f>
      </c>
      <c r="Q2111">
        <f>VLOOKUP(G2111,Sku_Consolidated!A2:G957,7, FALSE)</f>
      </c>
      <c r="R2111">
        <f>IF(IFERROR(VLOOKUP(E2111,Store_Showcase!B2:H144,7, FALSE), TRUE)=TRUE, IF(IFERROR(VLOOKUP(E2111,Store_SRP!B2:H110,7, FALSE), TRUE)=TRUE,VLOOKUP(E2111,Store_VAM!B2:H273,7, FALSE),VLOOKUP(E2111,Store_SRP!B2:H110,7, FALSE)), VLOOKUP(E2111,Store_Showcase!B2:H144,7, FALSE))</f>
      </c>
      <c r="S2111">
        <f>IF(IFERROR(VLOOKUP(E2111,Store_Showcase!B2:I144,8, FALSE), TRUE)=TRUE, IF(IFERROR(VLOOKUP(E2111,Store_SRP!B2:I110,8, FALSE), TRUE)=TRUE,VLOOKUP(E2111,Store_VAM!B2:I273,8, FALSE),VLOOKUP(E2111,Store_SRP!B2:I110,8, FALSE)), VLOOKUP(E2111,Store_Showcase!B2:I144,8, FALSE))</f>
      </c>
      <c r="T2111">
        <f>VLOOKUP(G2111,Sku_Consolidated!A2:R957,18,FALSE)</f>
      </c>
      <c r="U2111">
        <v>4806532531595</v>
      </c>
      <c r="V2111">
        <f>IF(VLOOKUP(G2111,Sku_Consolidated!A2:S957,19,FALSE)="SHOWCASE", VLOOKUP(E2111,Store_Showcase!B2:L144,11, FALSE), IF(VLOOKUP(G2111,Sku_Consolidated!A2:S957,19,FALSE)="VAM",VLOOKUP(E2111,Store_VAM!B2:L273,11, FALSE),VLOOKUP(E2111,Store_SRP!B2:L110,11, FALSE)))</f>
      </c>
      <c r="W2111">
        <f>VLOOKUP(G2111,Sku_Consolidated!A2:W957,11,FALSE)</f>
      </c>
      <c r="X2111">
        <f>VLOOKUP(G2111,Sku_Consolidated!A2:H957,8,FALSE)</f>
      </c>
      <c r="Y2111">
        <f>VLOOKUP(G2111,Sku_Consolidated!A2:I957,9,FALSE)</f>
      </c>
      <c r="Z2111" t="s">
        <v>38</v>
      </c>
      <c r="AA2111">
        <f>VLOOKUP(G2111,Sku_Consolidated!A2:E957,5,FALSE)</f>
      </c>
      <c r="AB2111">
        <f>IF(VLOOKUP(G2111,Sku_Consolidated!A2:S957,19,FALSE)="SHOWCASE", VLOOKUP(E2111,Store_Showcase!B2:N144,13, FALSE), IF(VLOOKUP(G2111,Sku_Consolidated!A2:S957,19,FALSE)="VAM",VLOOKUP(E2111,Store_VAM!B2:N273,13, FALSE),VLOOKUP(E2111,Store_SRP!B2:N110,13, FALSE)))</f>
      </c>
      <c r="AC2111">
        <f>IF(IFERROR(AB2111,TRUE)=TRUE, "-","OK")</f>
      </c>
      <c r="AD2111" s="8" t="s">
        <v>39</v>
      </c>
      <c r="AE2111" s="8" t="s">
        <v>39</v>
      </c>
      <c r="AF2111">
        <f>IF(IFERROR(VLOOKUP(E2111,Store_Showcase!B2:H144,{5}, FALSE), TRUE)=TRUE, IF(IFERROR(VLOOKUP(E2111,Store_SRP!B2:H110,{5}, FALSE), TRUE)=TRUE,VLOOKUP(E2111,Store_VAM!B2:H273,{5}, FALSE),VLOOKUP(E2111,Store_SRP!B2:H110,{5}, FALSE)), VLOOKUP(E2111,Store_Showcase!B2:H144,{5}, FALSE))</f>
      </c>
      <c r="AG2111">
        <f>IF(IFERROR(VLOOKUP(E2111,Store_Showcase!B2:H144,{6}, FALSE), TRUE)=TRUE, IF(IFERROR(VLOOKUP(E2111,Store_SRP!B2:H110,{6}, FALSE), TRUE)=TRUE,VLOOKUP(E2111,Store_VAM!B2:H273,{6}, FALSE),VLOOKUP(E2111,Store_SRP!B2:H110,{6}, FALSE)), VLOOKUP(E2111,Store_Showcase!B2:H144,{6}, FALSE))</f>
      </c>
      <c r="AH2111">
        <f>VLOOKUP(G2111,Sku_Consolidated!A2:R957,18,FALSE)</f>
      </c>
      <c r="AI2111">
        <f>VLOOKUP(G2111,Sku_Consolidated!A2:S957,19,FALSE)</f>
      </c>
      <c r="AJ2111">
        <f>VLOOKUP(G2111,Sku_Consolidated!A2:T957,20,FALSE)</f>
      </c>
    </row>
    <row r="2112" spans="1:36" x14ac:dyDescent="0.25">
      <c r="A2112">
        <v>2024</v>
      </c>
      <c r="B2112" t="s">
        <v>31</v>
      </c>
      <c r="C2112" t="s">
        <v>32</v>
      </c>
      <c r="D2112" t="s">
        <v>33</v>
      </c>
      <c r="E2112">
        <v>602</v>
      </c>
      <c r="F2112">
        <f>IF(IFERROR(VLOOKUP(E2112,Store_Showcase!B2:H144,{2}, FALSE), TRUE)=TRUE, IF(IFERROR(VLOOKUP(E2112,Store_SRP!B2:H110,{2}, FALSE), TRUE)=TRUE,VLOOKUP(E2112,Store_VAM!B2:H273,{2}, FALSE),VLOOKUP(E2112,Store_SRP!B2:H110,{2}, FALSE)), VLOOKUP(E2112,Store_Showcase!B2:H144,{2}, FALSE))</f>
      </c>
      <c r="G2112">
        <v>666982</v>
      </c>
      <c r="H2112" t="s">
        <v>1363</v>
      </c>
      <c r="I2112" s="8" t="s">
        <v>39</v>
      </c>
      <c r="J2112" t="s">
        <v>493</v>
      </c>
      <c r="K2112" s="8">
        <f>IF(J2112="PCK", I2112, 0)</f>
      </c>
      <c r="L2112" s="8">
        <f>IF(J2112="KLS", I2112, IF(J2112="PCK", I2112*VLOOKUP(G2112,Sku_Consolidated!A2:U957,21, FALSE),I2112*VLOOKUP(G2112,Sku_Consolidated!A2:U957,21, FALSE)))</f>
      </c>
      <c r="M2112" s="8">
        <f>IF(J2112="PCS", I2112, 0)</f>
      </c>
      <c r="N2112" s="8" t="s">
        <v>39</v>
      </c>
      <c r="O2112" s="8">
        <f>N2112 * VLOOKUP(E2112&amp;VLOOKUP(G2112,Sku_Consolidated!A2:Q957,17,FALSE),Sku_CommRate!A2:E1002, 5, FALSE)</f>
      </c>
      <c r="P2112" s="8">
        <f>N2112 - O2112</f>
      </c>
      <c r="Q2112">
        <f>VLOOKUP(G2112,Sku_Consolidated!A2:G957,7, FALSE)</f>
      </c>
      <c r="R2112">
        <f>IF(IFERROR(VLOOKUP(E2112,Store_Showcase!B2:H144,7, FALSE), TRUE)=TRUE, IF(IFERROR(VLOOKUP(E2112,Store_SRP!B2:H110,7, FALSE), TRUE)=TRUE,VLOOKUP(E2112,Store_VAM!B2:H273,7, FALSE),VLOOKUP(E2112,Store_SRP!B2:H110,7, FALSE)), VLOOKUP(E2112,Store_Showcase!B2:H144,7, FALSE))</f>
      </c>
      <c r="S2112">
        <f>IF(IFERROR(VLOOKUP(E2112,Store_Showcase!B2:I144,8, FALSE), TRUE)=TRUE, IF(IFERROR(VLOOKUP(E2112,Store_SRP!B2:I110,8, FALSE), TRUE)=TRUE,VLOOKUP(E2112,Store_VAM!B2:I273,8, FALSE),VLOOKUP(E2112,Store_SRP!B2:I110,8, FALSE)), VLOOKUP(E2112,Store_Showcase!B2:I144,8, FALSE))</f>
      </c>
      <c r="T2112">
        <f>VLOOKUP(G2112,Sku_Consolidated!A2:R957,18,FALSE)</f>
      </c>
      <c r="U2112">
        <v>4806532531663</v>
      </c>
      <c r="V2112">
        <f>IF(VLOOKUP(G2112,Sku_Consolidated!A2:S957,19,FALSE)="SHOWCASE", VLOOKUP(E2112,Store_Showcase!B2:L144,11, FALSE), IF(VLOOKUP(G2112,Sku_Consolidated!A2:S957,19,FALSE)="VAM",VLOOKUP(E2112,Store_VAM!B2:L273,11, FALSE),VLOOKUP(E2112,Store_SRP!B2:L110,11, FALSE)))</f>
      </c>
      <c r="W2112">
        <f>VLOOKUP(G2112,Sku_Consolidated!A2:W957,11,FALSE)</f>
      </c>
      <c r="X2112">
        <f>VLOOKUP(G2112,Sku_Consolidated!A2:H957,8,FALSE)</f>
      </c>
      <c r="Y2112">
        <f>VLOOKUP(G2112,Sku_Consolidated!A2:I957,9,FALSE)</f>
      </c>
      <c r="Z2112" t="s">
        <v>38</v>
      </c>
      <c r="AA2112">
        <f>VLOOKUP(G2112,Sku_Consolidated!A2:E957,5,FALSE)</f>
      </c>
      <c r="AB2112">
        <f>IF(VLOOKUP(G2112,Sku_Consolidated!A2:S957,19,FALSE)="SHOWCASE", VLOOKUP(E2112,Store_Showcase!B2:N144,13, FALSE), IF(VLOOKUP(G2112,Sku_Consolidated!A2:S957,19,FALSE)="VAM",VLOOKUP(E2112,Store_VAM!B2:N273,13, FALSE),VLOOKUP(E2112,Store_SRP!B2:N110,13, FALSE)))</f>
      </c>
      <c r="AC2112">
        <f>IF(IFERROR(AB2112,TRUE)=TRUE, "-","OK")</f>
      </c>
      <c r="AD2112" s="8" t="s">
        <v>39</v>
      </c>
      <c r="AE2112" s="8" t="s">
        <v>39</v>
      </c>
      <c r="AF2112">
        <f>IF(IFERROR(VLOOKUP(E2112,Store_Showcase!B2:H144,{5}, FALSE), TRUE)=TRUE, IF(IFERROR(VLOOKUP(E2112,Store_SRP!B2:H110,{5}, FALSE), TRUE)=TRUE,VLOOKUP(E2112,Store_VAM!B2:H273,{5}, FALSE),VLOOKUP(E2112,Store_SRP!B2:H110,{5}, FALSE)), VLOOKUP(E2112,Store_Showcase!B2:H144,{5}, FALSE))</f>
      </c>
      <c r="AG2112">
        <f>IF(IFERROR(VLOOKUP(E2112,Store_Showcase!B2:H144,{6}, FALSE), TRUE)=TRUE, IF(IFERROR(VLOOKUP(E2112,Store_SRP!B2:H110,{6}, FALSE), TRUE)=TRUE,VLOOKUP(E2112,Store_VAM!B2:H273,{6}, FALSE),VLOOKUP(E2112,Store_SRP!B2:H110,{6}, FALSE)), VLOOKUP(E2112,Store_Showcase!B2:H144,{6}, FALSE))</f>
      </c>
      <c r="AH2112">
        <f>VLOOKUP(G2112,Sku_Consolidated!A2:R957,18,FALSE)</f>
      </c>
      <c r="AI2112">
        <f>VLOOKUP(G2112,Sku_Consolidated!A2:S957,19,FALSE)</f>
      </c>
      <c r="AJ2112">
        <f>VLOOKUP(G2112,Sku_Consolidated!A2:T957,20,FALSE)</f>
      </c>
    </row>
    <row r="2113" spans="1:36" x14ac:dyDescent="0.25">
      <c r="A2113">
        <v>2024</v>
      </c>
      <c r="B2113" t="s">
        <v>31</v>
      </c>
      <c r="C2113" t="s">
        <v>32</v>
      </c>
      <c r="D2113" t="s">
        <v>33</v>
      </c>
      <c r="E2113">
        <v>221</v>
      </c>
      <c r="F2113">
        <f>IF(IFERROR(VLOOKUP(E2113,Store_Showcase!B2:H144,{2}, FALSE), TRUE)=TRUE, IF(IFERROR(VLOOKUP(E2113,Store_SRP!B2:H110,{2}, FALSE), TRUE)=TRUE,VLOOKUP(E2113,Store_VAM!B2:H273,{2}, FALSE),VLOOKUP(E2113,Store_SRP!B2:H110,{2}, FALSE)), VLOOKUP(E2113,Store_Showcase!B2:H144,{2}, FALSE))</f>
      </c>
      <c r="G2113">
        <v>655307</v>
      </c>
      <c r="H2113" t="s">
        <v>389</v>
      </c>
      <c r="I2113" s="8" t="s">
        <v>39</v>
      </c>
      <c r="J2113" t="s">
        <v>36</v>
      </c>
      <c r="K2113" s="8">
        <f>IF(J2113="PCK", I2113, 0)</f>
      </c>
      <c r="L2113" s="8">
        <f>IF(J2113="KLS", I2113, IF(J2113="PCK", I2113*VLOOKUP(G2113,Sku_Consolidated!A2:U957,21, FALSE),I2113*VLOOKUP(G2113,Sku_Consolidated!A2:U957,21, FALSE)))</f>
      </c>
      <c r="M2113" s="8">
        <f>IF(J2113="PCS", I2113, 0)</f>
      </c>
      <c r="N2113" s="8" t="s">
        <v>39</v>
      </c>
      <c r="O2113" s="8">
        <f>N2113 * VLOOKUP(E2113&amp;VLOOKUP(G2113,Sku_Consolidated!A2:Q957,17,FALSE),Sku_CommRate!A2:E1002, 5, FALSE)</f>
      </c>
      <c r="P2113" s="8">
        <f>N2113 - O2113</f>
      </c>
      <c r="Q2113">
        <f>VLOOKUP(G2113,Sku_Consolidated!A2:G957,7, FALSE)</f>
      </c>
      <c r="R2113">
        <f>IF(IFERROR(VLOOKUP(E2113,Store_Showcase!B2:H144,7, FALSE), TRUE)=TRUE, IF(IFERROR(VLOOKUP(E2113,Store_SRP!B2:H110,7, FALSE), TRUE)=TRUE,VLOOKUP(E2113,Store_VAM!B2:H273,7, FALSE),VLOOKUP(E2113,Store_SRP!B2:H110,7, FALSE)), VLOOKUP(E2113,Store_Showcase!B2:H144,7, FALSE))</f>
      </c>
      <c r="S2113">
        <f>IF(IFERROR(VLOOKUP(E2113,Store_Showcase!B2:I144,8, FALSE), TRUE)=TRUE, IF(IFERROR(VLOOKUP(E2113,Store_SRP!B2:I110,8, FALSE), TRUE)=TRUE,VLOOKUP(E2113,Store_VAM!B2:I273,8, FALSE),VLOOKUP(E2113,Store_SRP!B2:I110,8, FALSE)), VLOOKUP(E2113,Store_Showcase!B2:I144,8, FALSE))</f>
      </c>
      <c r="T2113">
        <f>VLOOKUP(G2113,Sku_Consolidated!A2:R957,18,FALSE)</f>
      </c>
      <c r="U2113">
        <v>6234</v>
      </c>
      <c r="V2113">
        <f>IF(VLOOKUP(G2113,Sku_Consolidated!A2:S957,19,FALSE)="SHOWCASE", VLOOKUP(E2113,Store_Showcase!B2:L144,11, FALSE), IF(VLOOKUP(G2113,Sku_Consolidated!A2:S957,19,FALSE)="VAM",VLOOKUP(E2113,Store_VAM!B2:L273,11, FALSE),VLOOKUP(E2113,Store_SRP!B2:L110,11, FALSE)))</f>
      </c>
      <c r="W2113">
        <f>VLOOKUP(G2113,Sku_Consolidated!A2:W957,11,FALSE)</f>
      </c>
      <c r="X2113">
        <f>VLOOKUP(G2113,Sku_Consolidated!A2:H957,8,FALSE)</f>
      </c>
      <c r="Y2113">
        <f>VLOOKUP(G2113,Sku_Consolidated!A2:I957,9,FALSE)</f>
      </c>
      <c r="Z2113" t="s">
        <v>38</v>
      </c>
      <c r="AA2113">
        <f>VLOOKUP(G2113,Sku_Consolidated!A2:E957,5,FALSE)</f>
      </c>
      <c r="AB2113">
        <f>IF(VLOOKUP(G2113,Sku_Consolidated!A2:S957,19,FALSE)="SHOWCASE", VLOOKUP(E2113,Store_Showcase!B2:N144,13, FALSE), IF(VLOOKUP(G2113,Sku_Consolidated!A2:S957,19,FALSE)="VAM",VLOOKUP(E2113,Store_VAM!B2:N273,13, FALSE),VLOOKUP(E2113,Store_SRP!B2:N110,13, FALSE)))</f>
      </c>
      <c r="AC2113">
        <f>IF(IFERROR(AB2113,TRUE)=TRUE, "-","OK")</f>
      </c>
      <c r="AD2113" s="8" t="s">
        <v>39</v>
      </c>
      <c r="AE2113" s="8" t="s">
        <v>39</v>
      </c>
      <c r="AF2113">
        <f>IF(IFERROR(VLOOKUP(E2113,Store_Showcase!B2:H144,{5}, FALSE), TRUE)=TRUE, IF(IFERROR(VLOOKUP(E2113,Store_SRP!B2:H110,{5}, FALSE), TRUE)=TRUE,VLOOKUP(E2113,Store_VAM!B2:H273,{5}, FALSE),VLOOKUP(E2113,Store_SRP!B2:H110,{5}, FALSE)), VLOOKUP(E2113,Store_Showcase!B2:H144,{5}, FALSE))</f>
      </c>
      <c r="AG2113">
        <f>IF(IFERROR(VLOOKUP(E2113,Store_Showcase!B2:H144,{6}, FALSE), TRUE)=TRUE, IF(IFERROR(VLOOKUP(E2113,Store_SRP!B2:H110,{6}, FALSE), TRUE)=TRUE,VLOOKUP(E2113,Store_VAM!B2:H273,{6}, FALSE),VLOOKUP(E2113,Store_SRP!B2:H110,{6}, FALSE)), VLOOKUP(E2113,Store_Showcase!B2:H144,{6}, FALSE))</f>
      </c>
      <c r="AH2113">
        <f>VLOOKUP(G2113,Sku_Consolidated!A2:R957,18,FALSE)</f>
      </c>
      <c r="AI2113">
        <f>VLOOKUP(G2113,Sku_Consolidated!A2:S957,19,FALSE)</f>
      </c>
      <c r="AJ2113">
        <f>VLOOKUP(G2113,Sku_Consolidated!A2:T957,20,FALSE)</f>
      </c>
    </row>
    <row r="2114" spans="1:36" x14ac:dyDescent="0.25">
      <c r="A2114">
        <v>2024</v>
      </c>
      <c r="B2114" t="s">
        <v>31</v>
      </c>
      <c r="C2114" t="s">
        <v>32</v>
      </c>
      <c r="D2114" t="s">
        <v>33</v>
      </c>
      <c r="E2114">
        <v>705</v>
      </c>
      <c r="F2114">
        <f>IF(IFERROR(VLOOKUP(E2114,Store_Showcase!B2:H144,{2}, FALSE), TRUE)=TRUE, IF(IFERROR(VLOOKUP(E2114,Store_SRP!B2:H110,{2}, FALSE), TRUE)=TRUE,VLOOKUP(E2114,Store_VAM!B2:H273,{2}, FALSE),VLOOKUP(E2114,Store_SRP!B2:H110,{2}, FALSE)), VLOOKUP(E2114,Store_Showcase!B2:H144,{2}, FALSE))</f>
      </c>
      <c r="G2114">
        <v>655335</v>
      </c>
      <c r="H2114" t="s">
        <v>1089</v>
      </c>
      <c r="I2114" s="8" t="s">
        <v>39</v>
      </c>
      <c r="J2114" t="s">
        <v>36</v>
      </c>
      <c r="K2114" s="8">
        <f>IF(J2114="PCK", I2114, 0)</f>
      </c>
      <c r="L2114" s="8">
        <f>IF(J2114="KLS", I2114, IF(J2114="PCK", I2114*VLOOKUP(G2114,Sku_Consolidated!A2:U957,21, FALSE),I2114*VLOOKUP(G2114,Sku_Consolidated!A2:U957,21, FALSE)))</f>
      </c>
      <c r="M2114" s="8">
        <f>IF(J2114="PCS", I2114, 0)</f>
      </c>
      <c r="N2114" s="8" t="s">
        <v>39</v>
      </c>
      <c r="O2114" s="8">
        <f>N2114 * VLOOKUP(E2114&amp;VLOOKUP(G2114,Sku_Consolidated!A2:Q957,17,FALSE),Sku_CommRate!A2:E1002, 5, FALSE)</f>
      </c>
      <c r="P2114" s="8">
        <f>N2114 - O2114</f>
      </c>
      <c r="Q2114">
        <f>VLOOKUP(G2114,Sku_Consolidated!A2:G957,7, FALSE)</f>
      </c>
      <c r="R2114">
        <f>IF(IFERROR(VLOOKUP(E2114,Store_Showcase!B2:H144,7, FALSE), TRUE)=TRUE, IF(IFERROR(VLOOKUP(E2114,Store_SRP!B2:H110,7, FALSE), TRUE)=TRUE,VLOOKUP(E2114,Store_VAM!B2:H273,7, FALSE),VLOOKUP(E2114,Store_SRP!B2:H110,7, FALSE)), VLOOKUP(E2114,Store_Showcase!B2:H144,7, FALSE))</f>
      </c>
      <c r="S2114">
        <f>IF(IFERROR(VLOOKUP(E2114,Store_Showcase!B2:I144,8, FALSE), TRUE)=TRUE, IF(IFERROR(VLOOKUP(E2114,Store_SRP!B2:I110,8, FALSE), TRUE)=TRUE,VLOOKUP(E2114,Store_VAM!B2:I273,8, FALSE),VLOOKUP(E2114,Store_SRP!B2:I110,8, FALSE)), VLOOKUP(E2114,Store_Showcase!B2:I144,8, FALSE))</f>
      </c>
      <c r="T2114">
        <f>VLOOKUP(G2114,Sku_Consolidated!A2:R957,18,FALSE)</f>
      </c>
      <c r="U2114">
        <v>6259</v>
      </c>
      <c r="V2114">
        <f>IF(VLOOKUP(G2114,Sku_Consolidated!A2:S957,19,FALSE)="SHOWCASE", VLOOKUP(E2114,Store_Showcase!B2:L144,11, FALSE), IF(VLOOKUP(G2114,Sku_Consolidated!A2:S957,19,FALSE)="VAM",VLOOKUP(E2114,Store_VAM!B2:L273,11, FALSE),VLOOKUP(E2114,Store_SRP!B2:L110,11, FALSE)))</f>
      </c>
      <c r="W2114">
        <f>VLOOKUP(G2114,Sku_Consolidated!A2:W957,11,FALSE)</f>
      </c>
      <c r="X2114">
        <f>VLOOKUP(G2114,Sku_Consolidated!A2:H957,8,FALSE)</f>
      </c>
      <c r="Y2114">
        <f>VLOOKUP(G2114,Sku_Consolidated!A2:I957,9,FALSE)</f>
      </c>
      <c r="Z2114" t="s">
        <v>38</v>
      </c>
      <c r="AA2114">
        <f>VLOOKUP(G2114,Sku_Consolidated!A2:E957,5,FALSE)</f>
      </c>
      <c r="AB2114">
        <f>IF(VLOOKUP(G2114,Sku_Consolidated!A2:S957,19,FALSE)="SHOWCASE", VLOOKUP(E2114,Store_Showcase!B2:N144,13, FALSE), IF(VLOOKUP(G2114,Sku_Consolidated!A2:S957,19,FALSE)="VAM",VLOOKUP(E2114,Store_VAM!B2:N273,13, FALSE),VLOOKUP(E2114,Store_SRP!B2:N110,13, FALSE)))</f>
      </c>
      <c r="AC2114">
        <f>IF(IFERROR(AB2114,TRUE)=TRUE, "-","OK")</f>
      </c>
      <c r="AD2114" s="8" t="s">
        <v>39</v>
      </c>
      <c r="AE2114" s="8" t="s">
        <v>39</v>
      </c>
      <c r="AF2114">
        <f>IF(IFERROR(VLOOKUP(E2114,Store_Showcase!B2:H144,{5}, FALSE), TRUE)=TRUE, IF(IFERROR(VLOOKUP(E2114,Store_SRP!B2:H110,{5}, FALSE), TRUE)=TRUE,VLOOKUP(E2114,Store_VAM!B2:H273,{5}, FALSE),VLOOKUP(E2114,Store_SRP!B2:H110,{5}, FALSE)), VLOOKUP(E2114,Store_Showcase!B2:H144,{5}, FALSE))</f>
      </c>
      <c r="AG2114">
        <f>IF(IFERROR(VLOOKUP(E2114,Store_Showcase!B2:H144,{6}, FALSE), TRUE)=TRUE, IF(IFERROR(VLOOKUP(E2114,Store_SRP!B2:H110,{6}, FALSE), TRUE)=TRUE,VLOOKUP(E2114,Store_VAM!B2:H273,{6}, FALSE),VLOOKUP(E2114,Store_SRP!B2:H110,{6}, FALSE)), VLOOKUP(E2114,Store_Showcase!B2:H144,{6}, FALSE))</f>
      </c>
      <c r="AH2114">
        <f>VLOOKUP(G2114,Sku_Consolidated!A2:R957,18,FALSE)</f>
      </c>
      <c r="AI2114">
        <f>VLOOKUP(G2114,Sku_Consolidated!A2:S957,19,FALSE)</f>
      </c>
      <c r="AJ2114">
        <f>VLOOKUP(G2114,Sku_Consolidated!A2:T957,20,FALSE)</f>
      </c>
    </row>
    <row r="2115" spans="1:36" x14ac:dyDescent="0.25">
      <c r="A2115">
        <v>2024</v>
      </c>
      <c r="B2115" t="s">
        <v>31</v>
      </c>
      <c r="C2115" t="s">
        <v>32</v>
      </c>
      <c r="D2115" t="s">
        <v>33</v>
      </c>
      <c r="E2115">
        <v>202</v>
      </c>
      <c r="F2115">
        <f>IF(IFERROR(VLOOKUP(E2115,Store_Showcase!B2:H144,{2}, FALSE), TRUE)=TRUE, IF(IFERROR(VLOOKUP(E2115,Store_SRP!B2:H110,{2}, FALSE), TRUE)=TRUE,VLOOKUP(E2115,Store_VAM!B2:H273,{2}, FALSE),VLOOKUP(E2115,Store_SRP!B2:H110,{2}, FALSE)), VLOOKUP(E2115,Store_Showcase!B2:H144,{2}, FALSE))</f>
      </c>
      <c r="G2115">
        <v>687763</v>
      </c>
      <c r="H2115" t="s">
        <v>1298</v>
      </c>
      <c r="I2115" s="8" t="s">
        <v>39</v>
      </c>
      <c r="J2115" t="s">
        <v>493</v>
      </c>
      <c r="K2115" s="8">
        <f>IF(J2115="PCK", I2115, 0)</f>
      </c>
      <c r="L2115" s="8">
        <f>IF(J2115="KLS", I2115, IF(J2115="PCK", I2115*VLOOKUP(G2115,Sku_Consolidated!A2:U957,21, FALSE),I2115*VLOOKUP(G2115,Sku_Consolidated!A2:U957,21, FALSE)))</f>
      </c>
      <c r="M2115" s="8">
        <f>IF(J2115="PCS", I2115, 0)</f>
      </c>
      <c r="N2115" s="8" t="s">
        <v>39</v>
      </c>
      <c r="O2115" s="8">
        <f>N2115 * VLOOKUP(E2115&amp;VLOOKUP(G2115,Sku_Consolidated!A2:Q957,17,FALSE),Sku_CommRate!A2:E1002, 5, FALSE)</f>
      </c>
      <c r="P2115" s="8">
        <f>N2115 - O2115</f>
      </c>
      <c r="Q2115">
        <f>VLOOKUP(G2115,Sku_Consolidated!A2:G957,7, FALSE)</f>
      </c>
      <c r="R2115">
        <f>IF(IFERROR(VLOOKUP(E2115,Store_Showcase!B2:H144,7, FALSE), TRUE)=TRUE, IF(IFERROR(VLOOKUP(E2115,Store_SRP!B2:H110,7, FALSE), TRUE)=TRUE,VLOOKUP(E2115,Store_VAM!B2:H273,7, FALSE),VLOOKUP(E2115,Store_SRP!B2:H110,7, FALSE)), VLOOKUP(E2115,Store_Showcase!B2:H144,7, FALSE))</f>
      </c>
      <c r="S2115">
        <f>IF(IFERROR(VLOOKUP(E2115,Store_Showcase!B2:I144,8, FALSE), TRUE)=TRUE, IF(IFERROR(VLOOKUP(E2115,Store_SRP!B2:I110,8, FALSE), TRUE)=TRUE,VLOOKUP(E2115,Store_VAM!B2:I273,8, FALSE),VLOOKUP(E2115,Store_SRP!B2:I110,8, FALSE)), VLOOKUP(E2115,Store_Showcase!B2:I144,8, FALSE))</f>
      </c>
      <c r="T2115">
        <f>VLOOKUP(G2115,Sku_Consolidated!A2:R957,18,FALSE)</f>
      </c>
      <c r="U2115">
        <v>4806532531540</v>
      </c>
      <c r="V2115">
        <f>IF(VLOOKUP(G2115,Sku_Consolidated!A2:S957,19,FALSE)="SHOWCASE", VLOOKUP(E2115,Store_Showcase!B2:L144,11, FALSE), IF(VLOOKUP(G2115,Sku_Consolidated!A2:S957,19,FALSE)="VAM",VLOOKUP(E2115,Store_VAM!B2:L273,11, FALSE),VLOOKUP(E2115,Store_SRP!B2:L110,11, FALSE)))</f>
      </c>
      <c r="W2115">
        <f>VLOOKUP(G2115,Sku_Consolidated!A2:W957,11,FALSE)</f>
      </c>
      <c r="X2115">
        <f>VLOOKUP(G2115,Sku_Consolidated!A2:H957,8,FALSE)</f>
      </c>
      <c r="Y2115">
        <f>VLOOKUP(G2115,Sku_Consolidated!A2:I957,9,FALSE)</f>
      </c>
      <c r="Z2115" t="s">
        <v>38</v>
      </c>
      <c r="AA2115">
        <f>VLOOKUP(G2115,Sku_Consolidated!A2:E957,5,FALSE)</f>
      </c>
      <c r="AB2115">
        <f>IF(VLOOKUP(G2115,Sku_Consolidated!A2:S957,19,FALSE)="SHOWCASE", VLOOKUP(E2115,Store_Showcase!B2:N144,13, FALSE), IF(VLOOKUP(G2115,Sku_Consolidated!A2:S957,19,FALSE)="VAM",VLOOKUP(E2115,Store_VAM!B2:N273,13, FALSE),VLOOKUP(E2115,Store_SRP!B2:N110,13, FALSE)))</f>
      </c>
      <c r="AC2115">
        <f>IF(IFERROR(AB2115,TRUE)=TRUE, "-","OK")</f>
      </c>
      <c r="AD2115" s="8" t="s">
        <v>39</v>
      </c>
      <c r="AE2115" s="8" t="s">
        <v>39</v>
      </c>
      <c r="AF2115">
        <f>IF(IFERROR(VLOOKUP(E2115,Store_Showcase!B2:H144,{5}, FALSE), TRUE)=TRUE, IF(IFERROR(VLOOKUP(E2115,Store_SRP!B2:H110,{5}, FALSE), TRUE)=TRUE,VLOOKUP(E2115,Store_VAM!B2:H273,{5}, FALSE),VLOOKUP(E2115,Store_SRP!B2:H110,{5}, FALSE)), VLOOKUP(E2115,Store_Showcase!B2:H144,{5}, FALSE))</f>
      </c>
      <c r="AG2115">
        <f>IF(IFERROR(VLOOKUP(E2115,Store_Showcase!B2:H144,{6}, FALSE), TRUE)=TRUE, IF(IFERROR(VLOOKUP(E2115,Store_SRP!B2:H110,{6}, FALSE), TRUE)=TRUE,VLOOKUP(E2115,Store_VAM!B2:H273,{6}, FALSE),VLOOKUP(E2115,Store_SRP!B2:H110,{6}, FALSE)), VLOOKUP(E2115,Store_Showcase!B2:H144,{6}, FALSE))</f>
      </c>
      <c r="AH2115">
        <f>VLOOKUP(G2115,Sku_Consolidated!A2:R957,18,FALSE)</f>
      </c>
      <c r="AI2115">
        <f>VLOOKUP(G2115,Sku_Consolidated!A2:S957,19,FALSE)</f>
      </c>
      <c r="AJ2115">
        <f>VLOOKUP(G2115,Sku_Consolidated!A2:T957,20,FALSE)</f>
      </c>
    </row>
    <row r="2116" spans="1:36" x14ac:dyDescent="0.25">
      <c r="A2116">
        <v>2024</v>
      </c>
      <c r="B2116" t="s">
        <v>31</v>
      </c>
      <c r="C2116" t="s">
        <v>32</v>
      </c>
      <c r="D2116" t="s">
        <v>33</v>
      </c>
      <c r="E2116">
        <v>705</v>
      </c>
      <c r="F2116">
        <f>IF(IFERROR(VLOOKUP(E2116,Store_Showcase!B2:H144,{2}, FALSE), TRUE)=TRUE, IF(IFERROR(VLOOKUP(E2116,Store_SRP!B2:H110,{2}, FALSE), TRUE)=TRUE,VLOOKUP(E2116,Store_VAM!B2:H273,{2}, FALSE),VLOOKUP(E2116,Store_SRP!B2:H110,{2}, FALSE)), VLOOKUP(E2116,Store_Showcase!B2:H144,{2}, FALSE))</f>
      </c>
      <c r="G2116">
        <v>671781</v>
      </c>
      <c r="H2116" t="s">
        <v>1676</v>
      </c>
      <c r="I2116" s="8" t="s">
        <v>39</v>
      </c>
      <c r="J2116" t="s">
        <v>493</v>
      </c>
      <c r="K2116" s="8">
        <f>IF(J2116="PCK", I2116, 0)</f>
      </c>
      <c r="L2116" s="8">
        <f>IF(J2116="KLS", I2116, IF(J2116="PCK", I2116*VLOOKUP(G2116,Sku_Consolidated!A2:U957,21, FALSE),I2116*VLOOKUP(G2116,Sku_Consolidated!A2:U957,21, FALSE)))</f>
      </c>
      <c r="M2116" s="8">
        <f>IF(J2116="PCS", I2116, 0)</f>
      </c>
      <c r="N2116" s="8" t="s">
        <v>39</v>
      </c>
      <c r="O2116" s="8">
        <f>N2116 * VLOOKUP(E2116&amp;VLOOKUP(G2116,Sku_Consolidated!A2:Q957,17,FALSE),Sku_CommRate!A2:E1002, 5, FALSE)</f>
      </c>
      <c r="P2116" s="8">
        <f>N2116 - O2116</f>
      </c>
      <c r="Q2116">
        <f>VLOOKUP(G2116,Sku_Consolidated!A2:G957,7, FALSE)</f>
      </c>
      <c r="R2116">
        <f>IF(IFERROR(VLOOKUP(E2116,Store_Showcase!B2:H144,7, FALSE), TRUE)=TRUE, IF(IFERROR(VLOOKUP(E2116,Store_SRP!B2:H110,7, FALSE), TRUE)=TRUE,VLOOKUP(E2116,Store_VAM!B2:H273,7, FALSE),VLOOKUP(E2116,Store_SRP!B2:H110,7, FALSE)), VLOOKUP(E2116,Store_Showcase!B2:H144,7, FALSE))</f>
      </c>
      <c r="S2116">
        <f>IF(IFERROR(VLOOKUP(E2116,Store_Showcase!B2:I144,8, FALSE), TRUE)=TRUE, IF(IFERROR(VLOOKUP(E2116,Store_SRP!B2:I110,8, FALSE), TRUE)=TRUE,VLOOKUP(E2116,Store_VAM!B2:I273,8, FALSE),VLOOKUP(E2116,Store_SRP!B2:I110,8, FALSE)), VLOOKUP(E2116,Store_Showcase!B2:I144,8, FALSE))</f>
      </c>
      <c r="T2116">
        <f>VLOOKUP(G2116,Sku_Consolidated!A2:R957,18,FALSE)</f>
      </c>
      <c r="U2116">
        <v>2100006717815</v>
      </c>
      <c r="V2116">
        <f>IF(VLOOKUP(G2116,Sku_Consolidated!A2:S957,19,FALSE)="SHOWCASE", VLOOKUP(E2116,Store_Showcase!B2:L144,11, FALSE), IF(VLOOKUP(G2116,Sku_Consolidated!A2:S957,19,FALSE)="VAM",VLOOKUP(E2116,Store_VAM!B2:L273,11, FALSE),VLOOKUP(E2116,Store_SRP!B2:L110,11, FALSE)))</f>
      </c>
      <c r="W2116">
        <f>VLOOKUP(G2116,Sku_Consolidated!A2:W957,11,FALSE)</f>
      </c>
      <c r="X2116">
        <f>VLOOKUP(G2116,Sku_Consolidated!A2:H957,8,FALSE)</f>
      </c>
      <c r="Y2116">
        <f>VLOOKUP(G2116,Sku_Consolidated!A2:I957,9,FALSE)</f>
      </c>
      <c r="Z2116" t="s">
        <v>38</v>
      </c>
      <c r="AA2116">
        <f>VLOOKUP(G2116,Sku_Consolidated!A2:E957,5,FALSE)</f>
      </c>
      <c r="AB2116">
        <f>IF(VLOOKUP(G2116,Sku_Consolidated!A2:S957,19,FALSE)="SHOWCASE", VLOOKUP(E2116,Store_Showcase!B2:N144,13, FALSE), IF(VLOOKUP(G2116,Sku_Consolidated!A2:S957,19,FALSE)="VAM",VLOOKUP(E2116,Store_VAM!B2:N273,13, FALSE),VLOOKUP(E2116,Store_SRP!B2:N110,13, FALSE)))</f>
      </c>
      <c r="AC2116">
        <f>IF(IFERROR(AB2116,TRUE)=TRUE, "-","OK")</f>
      </c>
      <c r="AD2116" s="8" t="s">
        <v>39</v>
      </c>
      <c r="AE2116" s="8" t="s">
        <v>39</v>
      </c>
      <c r="AF2116">
        <f>IF(IFERROR(VLOOKUP(E2116,Store_Showcase!B2:H144,{5}, FALSE), TRUE)=TRUE, IF(IFERROR(VLOOKUP(E2116,Store_SRP!B2:H110,{5}, FALSE), TRUE)=TRUE,VLOOKUP(E2116,Store_VAM!B2:H273,{5}, FALSE),VLOOKUP(E2116,Store_SRP!B2:H110,{5}, FALSE)), VLOOKUP(E2116,Store_Showcase!B2:H144,{5}, FALSE))</f>
      </c>
      <c r="AG2116">
        <f>IF(IFERROR(VLOOKUP(E2116,Store_Showcase!B2:H144,{6}, FALSE), TRUE)=TRUE, IF(IFERROR(VLOOKUP(E2116,Store_SRP!B2:H110,{6}, FALSE), TRUE)=TRUE,VLOOKUP(E2116,Store_VAM!B2:H273,{6}, FALSE),VLOOKUP(E2116,Store_SRP!B2:H110,{6}, FALSE)), VLOOKUP(E2116,Store_Showcase!B2:H144,{6}, FALSE))</f>
      </c>
      <c r="AH2116">
        <f>VLOOKUP(G2116,Sku_Consolidated!A2:R957,18,FALSE)</f>
      </c>
      <c r="AI2116">
        <f>VLOOKUP(G2116,Sku_Consolidated!A2:S957,19,FALSE)</f>
      </c>
      <c r="AJ2116">
        <f>VLOOKUP(G2116,Sku_Consolidated!A2:T957,20,FALSE)</f>
      </c>
    </row>
    <row r="2117" spans="1:36" x14ac:dyDescent="0.25">
      <c r="A2117">
        <v>2024</v>
      </c>
      <c r="B2117" t="s">
        <v>31</v>
      </c>
      <c r="C2117" t="s">
        <v>32</v>
      </c>
      <c r="D2117" t="s">
        <v>33</v>
      </c>
      <c r="E2117">
        <v>4004</v>
      </c>
      <c r="F2117">
        <f>IF(IFERROR(VLOOKUP(E2117,Store_Showcase!B2:H144,{2}, FALSE), TRUE)=TRUE, IF(IFERROR(VLOOKUP(E2117,Store_SRP!B2:H110,{2}, FALSE), TRUE)=TRUE,VLOOKUP(E2117,Store_VAM!B2:H273,{2}, FALSE),VLOOKUP(E2117,Store_SRP!B2:H110,{2}, FALSE)), VLOOKUP(E2117,Store_Showcase!B2:H144,{2}, FALSE))</f>
      </c>
      <c r="G2117">
        <v>671790</v>
      </c>
      <c r="H2117" t="s">
        <v>2664</v>
      </c>
      <c r="I2117" s="8" t="s">
        <v>39</v>
      </c>
      <c r="J2117" t="s">
        <v>493</v>
      </c>
      <c r="K2117" s="8">
        <f>IF(J2117="PCK", I2117, 0)</f>
      </c>
      <c r="L2117" s="8">
        <f>IF(J2117="KLS", I2117, IF(J2117="PCK", I2117*VLOOKUP(G2117,Sku_Consolidated!A2:U957,21, FALSE),I2117*VLOOKUP(G2117,Sku_Consolidated!A2:U957,21, FALSE)))</f>
      </c>
      <c r="M2117" s="8">
        <f>IF(J2117="PCS", I2117, 0)</f>
      </c>
      <c r="N2117" s="8" t="s">
        <v>39</v>
      </c>
      <c r="O2117" s="8">
        <f>N2117 * VLOOKUP(E2117&amp;VLOOKUP(G2117,Sku_Consolidated!A2:Q957,17,FALSE),Sku_CommRate!A2:E1002, 5, FALSE)</f>
      </c>
      <c r="P2117" s="8">
        <f>N2117 - O2117</f>
      </c>
      <c r="Q2117">
        <f>VLOOKUP(G2117,Sku_Consolidated!A2:G957,7, FALSE)</f>
      </c>
      <c r="R2117">
        <f>IF(IFERROR(VLOOKUP(E2117,Store_Showcase!B2:H144,7, FALSE), TRUE)=TRUE, IF(IFERROR(VLOOKUP(E2117,Store_SRP!B2:H110,7, FALSE), TRUE)=TRUE,VLOOKUP(E2117,Store_VAM!B2:H273,7, FALSE),VLOOKUP(E2117,Store_SRP!B2:H110,7, FALSE)), VLOOKUP(E2117,Store_Showcase!B2:H144,7, FALSE))</f>
      </c>
      <c r="S2117">
        <f>IF(IFERROR(VLOOKUP(E2117,Store_Showcase!B2:I144,8, FALSE), TRUE)=TRUE, IF(IFERROR(VLOOKUP(E2117,Store_SRP!B2:I110,8, FALSE), TRUE)=TRUE,VLOOKUP(E2117,Store_VAM!B2:I273,8, FALSE),VLOOKUP(E2117,Store_SRP!B2:I110,8, FALSE)), VLOOKUP(E2117,Store_Showcase!B2:I144,8, FALSE))</f>
      </c>
      <c r="T2117">
        <f>VLOOKUP(G2117,Sku_Consolidated!A2:R957,18,FALSE)</f>
      </c>
      <c r="U2117">
        <v>2100006717907</v>
      </c>
      <c r="V2117">
        <f>IF(VLOOKUP(G2117,Sku_Consolidated!A2:S957,19,FALSE)="SHOWCASE", VLOOKUP(E2117,Store_Showcase!B2:L144,11, FALSE), IF(VLOOKUP(G2117,Sku_Consolidated!A2:S957,19,FALSE)="VAM",VLOOKUP(E2117,Store_VAM!B2:L273,11, FALSE),VLOOKUP(E2117,Store_SRP!B2:L110,11, FALSE)))</f>
      </c>
      <c r="W2117">
        <f>VLOOKUP(G2117,Sku_Consolidated!A2:W957,11,FALSE)</f>
      </c>
      <c r="X2117">
        <f>VLOOKUP(G2117,Sku_Consolidated!A2:H957,8,FALSE)</f>
      </c>
      <c r="Y2117">
        <f>VLOOKUP(G2117,Sku_Consolidated!A2:I957,9,FALSE)</f>
      </c>
      <c r="Z2117" t="s">
        <v>38</v>
      </c>
      <c r="AA2117">
        <f>VLOOKUP(G2117,Sku_Consolidated!A2:E957,5,FALSE)</f>
      </c>
      <c r="AB2117">
        <f>IF(VLOOKUP(G2117,Sku_Consolidated!A2:S957,19,FALSE)="SHOWCASE", VLOOKUP(E2117,Store_Showcase!B2:N144,13, FALSE), IF(VLOOKUP(G2117,Sku_Consolidated!A2:S957,19,FALSE)="VAM",VLOOKUP(E2117,Store_VAM!B2:N273,13, FALSE),VLOOKUP(E2117,Store_SRP!B2:N110,13, FALSE)))</f>
      </c>
      <c r="AC2117">
        <f>IF(IFERROR(AB2117,TRUE)=TRUE, "-","OK")</f>
      </c>
      <c r="AD2117" s="8" t="s">
        <v>39</v>
      </c>
      <c r="AE2117" s="8" t="s">
        <v>39</v>
      </c>
      <c r="AF2117">
        <f>IF(IFERROR(VLOOKUP(E2117,Store_Showcase!B2:H144,{5}, FALSE), TRUE)=TRUE, IF(IFERROR(VLOOKUP(E2117,Store_SRP!B2:H110,{5}, FALSE), TRUE)=TRUE,VLOOKUP(E2117,Store_VAM!B2:H273,{5}, FALSE),VLOOKUP(E2117,Store_SRP!B2:H110,{5}, FALSE)), VLOOKUP(E2117,Store_Showcase!B2:H144,{5}, FALSE))</f>
      </c>
      <c r="AG2117">
        <f>IF(IFERROR(VLOOKUP(E2117,Store_Showcase!B2:H144,{6}, FALSE), TRUE)=TRUE, IF(IFERROR(VLOOKUP(E2117,Store_SRP!B2:H110,{6}, FALSE), TRUE)=TRUE,VLOOKUP(E2117,Store_VAM!B2:H273,{6}, FALSE),VLOOKUP(E2117,Store_SRP!B2:H110,{6}, FALSE)), VLOOKUP(E2117,Store_Showcase!B2:H144,{6}, FALSE))</f>
      </c>
      <c r="AH2117">
        <f>VLOOKUP(G2117,Sku_Consolidated!A2:R957,18,FALSE)</f>
      </c>
      <c r="AI2117">
        <f>VLOOKUP(G2117,Sku_Consolidated!A2:S957,19,FALSE)</f>
      </c>
      <c r="AJ2117">
        <f>VLOOKUP(G2117,Sku_Consolidated!A2:T957,20,FALSE)</f>
      </c>
    </row>
    <row r="2118" spans="1:36" x14ac:dyDescent="0.25">
      <c r="A2118">
        <v>2024</v>
      </c>
      <c r="B2118" t="s">
        <v>31</v>
      </c>
      <c r="C2118" t="s">
        <v>32</v>
      </c>
      <c r="D2118" t="s">
        <v>33</v>
      </c>
      <c r="E2118">
        <v>202</v>
      </c>
      <c r="F2118">
        <f>IF(IFERROR(VLOOKUP(E2118,Store_Showcase!B2:H144,{2}, FALSE), TRUE)=TRUE, IF(IFERROR(VLOOKUP(E2118,Store_SRP!B2:H110,{2}, FALSE), TRUE)=TRUE,VLOOKUP(E2118,Store_VAM!B2:H273,{2}, FALSE),VLOOKUP(E2118,Store_SRP!B2:H110,{2}, FALSE)), VLOOKUP(E2118,Store_Showcase!B2:H144,{2}, FALSE))</f>
      </c>
      <c r="G2118">
        <v>666982</v>
      </c>
      <c r="H2118" t="s">
        <v>1363</v>
      </c>
      <c r="I2118" s="8" t="s">
        <v>39</v>
      </c>
      <c r="J2118" t="s">
        <v>493</v>
      </c>
      <c r="K2118" s="8">
        <f>IF(J2118="PCK", I2118, 0)</f>
      </c>
      <c r="L2118" s="8">
        <f>IF(J2118="KLS", I2118, IF(J2118="PCK", I2118*VLOOKUP(G2118,Sku_Consolidated!A2:U957,21, FALSE),I2118*VLOOKUP(G2118,Sku_Consolidated!A2:U957,21, FALSE)))</f>
      </c>
      <c r="M2118" s="8">
        <f>IF(J2118="PCS", I2118, 0)</f>
      </c>
      <c r="N2118" s="8" t="s">
        <v>39</v>
      </c>
      <c r="O2118" s="8">
        <f>N2118 * VLOOKUP(E2118&amp;VLOOKUP(G2118,Sku_Consolidated!A2:Q957,17,FALSE),Sku_CommRate!A2:E1002, 5, FALSE)</f>
      </c>
      <c r="P2118" s="8">
        <f>N2118 - O2118</f>
      </c>
      <c r="Q2118">
        <f>VLOOKUP(G2118,Sku_Consolidated!A2:G957,7, FALSE)</f>
      </c>
      <c r="R2118">
        <f>IF(IFERROR(VLOOKUP(E2118,Store_Showcase!B2:H144,7, FALSE), TRUE)=TRUE, IF(IFERROR(VLOOKUP(E2118,Store_SRP!B2:H110,7, FALSE), TRUE)=TRUE,VLOOKUP(E2118,Store_VAM!B2:H273,7, FALSE),VLOOKUP(E2118,Store_SRP!B2:H110,7, FALSE)), VLOOKUP(E2118,Store_Showcase!B2:H144,7, FALSE))</f>
      </c>
      <c r="S2118">
        <f>IF(IFERROR(VLOOKUP(E2118,Store_Showcase!B2:I144,8, FALSE), TRUE)=TRUE, IF(IFERROR(VLOOKUP(E2118,Store_SRP!B2:I110,8, FALSE), TRUE)=TRUE,VLOOKUP(E2118,Store_VAM!B2:I273,8, FALSE),VLOOKUP(E2118,Store_SRP!B2:I110,8, FALSE)), VLOOKUP(E2118,Store_Showcase!B2:I144,8, FALSE))</f>
      </c>
      <c r="T2118">
        <f>VLOOKUP(G2118,Sku_Consolidated!A2:R957,18,FALSE)</f>
      </c>
      <c r="U2118">
        <v>4806532531663</v>
      </c>
      <c r="V2118">
        <f>IF(VLOOKUP(G2118,Sku_Consolidated!A2:S957,19,FALSE)="SHOWCASE", VLOOKUP(E2118,Store_Showcase!B2:L144,11, FALSE), IF(VLOOKUP(G2118,Sku_Consolidated!A2:S957,19,FALSE)="VAM",VLOOKUP(E2118,Store_VAM!B2:L273,11, FALSE),VLOOKUP(E2118,Store_SRP!B2:L110,11, FALSE)))</f>
      </c>
      <c r="W2118">
        <f>VLOOKUP(G2118,Sku_Consolidated!A2:W957,11,FALSE)</f>
      </c>
      <c r="X2118">
        <f>VLOOKUP(G2118,Sku_Consolidated!A2:H957,8,FALSE)</f>
      </c>
      <c r="Y2118">
        <f>VLOOKUP(G2118,Sku_Consolidated!A2:I957,9,FALSE)</f>
      </c>
      <c r="Z2118" t="s">
        <v>38</v>
      </c>
      <c r="AA2118">
        <f>VLOOKUP(G2118,Sku_Consolidated!A2:E957,5,FALSE)</f>
      </c>
      <c r="AB2118">
        <f>IF(VLOOKUP(G2118,Sku_Consolidated!A2:S957,19,FALSE)="SHOWCASE", VLOOKUP(E2118,Store_Showcase!B2:N144,13, FALSE), IF(VLOOKUP(G2118,Sku_Consolidated!A2:S957,19,FALSE)="VAM",VLOOKUP(E2118,Store_VAM!B2:N273,13, FALSE),VLOOKUP(E2118,Store_SRP!B2:N110,13, FALSE)))</f>
      </c>
      <c r="AC2118">
        <f>IF(IFERROR(AB2118,TRUE)=TRUE, "-","OK")</f>
      </c>
      <c r="AD2118" s="8" t="s">
        <v>39</v>
      </c>
      <c r="AE2118" s="8" t="s">
        <v>39</v>
      </c>
      <c r="AF2118">
        <f>IF(IFERROR(VLOOKUP(E2118,Store_Showcase!B2:H144,{5}, FALSE), TRUE)=TRUE, IF(IFERROR(VLOOKUP(E2118,Store_SRP!B2:H110,{5}, FALSE), TRUE)=TRUE,VLOOKUP(E2118,Store_VAM!B2:H273,{5}, FALSE),VLOOKUP(E2118,Store_SRP!B2:H110,{5}, FALSE)), VLOOKUP(E2118,Store_Showcase!B2:H144,{5}, FALSE))</f>
      </c>
      <c r="AG2118">
        <f>IF(IFERROR(VLOOKUP(E2118,Store_Showcase!B2:H144,{6}, FALSE), TRUE)=TRUE, IF(IFERROR(VLOOKUP(E2118,Store_SRP!B2:H110,{6}, FALSE), TRUE)=TRUE,VLOOKUP(E2118,Store_VAM!B2:H273,{6}, FALSE),VLOOKUP(E2118,Store_SRP!B2:H110,{6}, FALSE)), VLOOKUP(E2118,Store_Showcase!B2:H144,{6}, FALSE))</f>
      </c>
      <c r="AH2118">
        <f>VLOOKUP(G2118,Sku_Consolidated!A2:R957,18,FALSE)</f>
      </c>
      <c r="AI2118">
        <f>VLOOKUP(G2118,Sku_Consolidated!A2:S957,19,FALSE)</f>
      </c>
      <c r="AJ2118">
        <f>VLOOKUP(G2118,Sku_Consolidated!A2:T957,20,FALSE)</f>
      </c>
    </row>
    <row r="2119" spans="1:36" x14ac:dyDescent="0.25">
      <c r="A2119">
        <v>2024</v>
      </c>
      <c r="B2119" t="s">
        <v>31</v>
      </c>
      <c r="C2119" t="s">
        <v>32</v>
      </c>
      <c r="D2119" t="s">
        <v>33</v>
      </c>
      <c r="E2119">
        <v>805</v>
      </c>
      <c r="F2119">
        <f>IF(IFERROR(VLOOKUP(E2119,Store_Showcase!B2:H144,{2}, FALSE), TRUE)=TRUE, IF(IFERROR(VLOOKUP(E2119,Store_SRP!B2:H110,{2}, FALSE), TRUE)=TRUE,VLOOKUP(E2119,Store_VAM!B2:H273,{2}, FALSE),VLOOKUP(E2119,Store_SRP!B2:H110,{2}, FALSE)), VLOOKUP(E2119,Store_Showcase!B2:H144,{2}, FALSE))</f>
      </c>
      <c r="G2119">
        <v>666982</v>
      </c>
      <c r="H2119" t="s">
        <v>1363</v>
      </c>
      <c r="I2119" s="8" t="s">
        <v>39</v>
      </c>
      <c r="J2119" t="s">
        <v>493</v>
      </c>
      <c r="K2119" s="8">
        <f>IF(J2119="PCK", I2119, 0)</f>
      </c>
      <c r="L2119" s="8">
        <f>IF(J2119="KLS", I2119, IF(J2119="PCK", I2119*VLOOKUP(G2119,Sku_Consolidated!A2:U957,21, FALSE),I2119*VLOOKUP(G2119,Sku_Consolidated!A2:U957,21, FALSE)))</f>
      </c>
      <c r="M2119" s="8">
        <f>IF(J2119="PCS", I2119, 0)</f>
      </c>
      <c r="N2119" s="8" t="s">
        <v>39</v>
      </c>
      <c r="O2119" s="8">
        <f>N2119 * VLOOKUP(E2119&amp;VLOOKUP(G2119,Sku_Consolidated!A2:Q957,17,FALSE),Sku_CommRate!A2:E1002, 5, FALSE)</f>
      </c>
      <c r="P2119" s="8">
        <f>N2119 - O2119</f>
      </c>
      <c r="Q2119">
        <f>VLOOKUP(G2119,Sku_Consolidated!A2:G957,7, FALSE)</f>
      </c>
      <c r="R2119">
        <f>IF(IFERROR(VLOOKUP(E2119,Store_Showcase!B2:H144,7, FALSE), TRUE)=TRUE, IF(IFERROR(VLOOKUP(E2119,Store_SRP!B2:H110,7, FALSE), TRUE)=TRUE,VLOOKUP(E2119,Store_VAM!B2:H273,7, FALSE),VLOOKUP(E2119,Store_SRP!B2:H110,7, FALSE)), VLOOKUP(E2119,Store_Showcase!B2:H144,7, FALSE))</f>
      </c>
      <c r="S2119">
        <f>IF(IFERROR(VLOOKUP(E2119,Store_Showcase!B2:I144,8, FALSE), TRUE)=TRUE, IF(IFERROR(VLOOKUP(E2119,Store_SRP!B2:I110,8, FALSE), TRUE)=TRUE,VLOOKUP(E2119,Store_VAM!B2:I273,8, FALSE),VLOOKUP(E2119,Store_SRP!B2:I110,8, FALSE)), VLOOKUP(E2119,Store_Showcase!B2:I144,8, FALSE))</f>
      </c>
      <c r="T2119">
        <f>VLOOKUP(G2119,Sku_Consolidated!A2:R957,18,FALSE)</f>
      </c>
      <c r="U2119">
        <v>4806532531663</v>
      </c>
      <c r="V2119">
        <f>IF(VLOOKUP(G2119,Sku_Consolidated!A2:S957,19,FALSE)="SHOWCASE", VLOOKUP(E2119,Store_Showcase!B2:L144,11, FALSE), IF(VLOOKUP(G2119,Sku_Consolidated!A2:S957,19,FALSE)="VAM",VLOOKUP(E2119,Store_VAM!B2:L273,11, FALSE),VLOOKUP(E2119,Store_SRP!B2:L110,11, FALSE)))</f>
      </c>
      <c r="W2119">
        <f>VLOOKUP(G2119,Sku_Consolidated!A2:W957,11,FALSE)</f>
      </c>
      <c r="X2119">
        <f>VLOOKUP(G2119,Sku_Consolidated!A2:H957,8,FALSE)</f>
      </c>
      <c r="Y2119">
        <f>VLOOKUP(G2119,Sku_Consolidated!A2:I957,9,FALSE)</f>
      </c>
      <c r="Z2119" t="s">
        <v>38</v>
      </c>
      <c r="AA2119">
        <f>VLOOKUP(G2119,Sku_Consolidated!A2:E957,5,FALSE)</f>
      </c>
      <c r="AB2119">
        <f>IF(VLOOKUP(G2119,Sku_Consolidated!A2:S957,19,FALSE)="SHOWCASE", VLOOKUP(E2119,Store_Showcase!B2:N144,13, FALSE), IF(VLOOKUP(G2119,Sku_Consolidated!A2:S957,19,FALSE)="VAM",VLOOKUP(E2119,Store_VAM!B2:N273,13, FALSE),VLOOKUP(E2119,Store_SRP!B2:N110,13, FALSE)))</f>
      </c>
      <c r="AC2119">
        <f>IF(IFERROR(AB2119,TRUE)=TRUE, "-","OK")</f>
      </c>
      <c r="AD2119" s="8" t="s">
        <v>39</v>
      </c>
      <c r="AE2119" s="8" t="s">
        <v>39</v>
      </c>
      <c r="AF2119">
        <f>IF(IFERROR(VLOOKUP(E2119,Store_Showcase!B2:H144,{5}, FALSE), TRUE)=TRUE, IF(IFERROR(VLOOKUP(E2119,Store_SRP!B2:H110,{5}, FALSE), TRUE)=TRUE,VLOOKUP(E2119,Store_VAM!B2:H273,{5}, FALSE),VLOOKUP(E2119,Store_SRP!B2:H110,{5}, FALSE)), VLOOKUP(E2119,Store_Showcase!B2:H144,{5}, FALSE))</f>
      </c>
      <c r="AG2119">
        <f>IF(IFERROR(VLOOKUP(E2119,Store_Showcase!B2:H144,{6}, FALSE), TRUE)=TRUE, IF(IFERROR(VLOOKUP(E2119,Store_SRP!B2:H110,{6}, FALSE), TRUE)=TRUE,VLOOKUP(E2119,Store_VAM!B2:H273,{6}, FALSE),VLOOKUP(E2119,Store_SRP!B2:H110,{6}, FALSE)), VLOOKUP(E2119,Store_Showcase!B2:H144,{6}, FALSE))</f>
      </c>
      <c r="AH2119">
        <f>VLOOKUP(G2119,Sku_Consolidated!A2:R957,18,FALSE)</f>
      </c>
      <c r="AI2119">
        <f>VLOOKUP(G2119,Sku_Consolidated!A2:S957,19,FALSE)</f>
      </c>
      <c r="AJ2119">
        <f>VLOOKUP(G2119,Sku_Consolidated!A2:T957,20,FALSE)</f>
      </c>
    </row>
    <row r="2120" spans="1:36" x14ac:dyDescent="0.25">
      <c r="A2120">
        <v>2024</v>
      </c>
      <c r="B2120" t="s">
        <v>31</v>
      </c>
      <c r="C2120" t="s">
        <v>32</v>
      </c>
      <c r="D2120" t="s">
        <v>33</v>
      </c>
      <c r="E2120">
        <v>802</v>
      </c>
      <c r="F2120">
        <f>IF(IFERROR(VLOOKUP(E2120,Store_Showcase!B2:H144,{2}, FALSE), TRUE)=TRUE, IF(IFERROR(VLOOKUP(E2120,Store_SRP!B2:H110,{2}, FALSE), TRUE)=TRUE,VLOOKUP(E2120,Store_VAM!B2:H273,{2}, FALSE),VLOOKUP(E2120,Store_SRP!B2:H110,{2}, FALSE)), VLOOKUP(E2120,Store_Showcase!B2:H144,{2}, FALSE))</f>
      </c>
      <c r="G2120">
        <v>657358</v>
      </c>
      <c r="H2120" t="s">
        <v>3328</v>
      </c>
      <c r="I2120" s="8" t="s">
        <v>39</v>
      </c>
      <c r="J2120" t="s">
        <v>12</v>
      </c>
      <c r="K2120" s="8">
        <f>IF(J2120="PCK", I2120, 0)</f>
      </c>
      <c r="L2120" s="8">
        <f>IF(J2120="KLS", I2120, IF(J2120="PCK", I2120*VLOOKUP(G2120,Sku_Consolidated!A2:U957,21, FALSE),I2120*VLOOKUP(G2120,Sku_Consolidated!A2:U957,21, FALSE)))</f>
      </c>
      <c r="M2120" s="8">
        <f>IF(J2120="PCS", I2120, 0)</f>
      </c>
      <c r="N2120" s="8" t="s">
        <v>39</v>
      </c>
      <c r="O2120" s="8">
        <f>N2120 * VLOOKUP(E2120&amp;VLOOKUP(G2120,Sku_Consolidated!A2:Q957,17,FALSE),Sku_CommRate!A2:E1002, 5, FALSE)</f>
      </c>
      <c r="P2120" s="8">
        <f>N2120 - O2120</f>
      </c>
      <c r="Q2120">
        <f>VLOOKUP(G2120,Sku_Consolidated!A2:G957,7, FALSE)</f>
      </c>
      <c r="R2120">
        <f>IF(IFERROR(VLOOKUP(E2120,Store_Showcase!B2:H144,7, FALSE), TRUE)=TRUE, IF(IFERROR(VLOOKUP(E2120,Store_SRP!B2:H110,7, FALSE), TRUE)=TRUE,VLOOKUP(E2120,Store_VAM!B2:H273,7, FALSE),VLOOKUP(E2120,Store_SRP!B2:H110,7, FALSE)), VLOOKUP(E2120,Store_Showcase!B2:H144,7, FALSE))</f>
      </c>
      <c r="S2120">
        <f>IF(IFERROR(VLOOKUP(E2120,Store_Showcase!B2:I144,8, FALSE), TRUE)=TRUE, IF(IFERROR(VLOOKUP(E2120,Store_SRP!B2:I110,8, FALSE), TRUE)=TRUE,VLOOKUP(E2120,Store_VAM!B2:I273,8, FALSE),VLOOKUP(E2120,Store_SRP!B2:I110,8, FALSE)), VLOOKUP(E2120,Store_Showcase!B2:I144,8, FALSE))</f>
      </c>
      <c r="T2120">
        <f>VLOOKUP(G2120,Sku_Consolidated!A2:R957,18,FALSE)</f>
      </c>
      <c r="U2120">
        <v>4806532531595</v>
      </c>
      <c r="V2120">
        <f>IF(VLOOKUP(G2120,Sku_Consolidated!A2:S957,19,FALSE)="SHOWCASE", VLOOKUP(E2120,Store_Showcase!B2:L144,11, FALSE), IF(VLOOKUP(G2120,Sku_Consolidated!A2:S957,19,FALSE)="VAM",VLOOKUP(E2120,Store_VAM!B2:L273,11, FALSE),VLOOKUP(E2120,Store_SRP!B2:L110,11, FALSE)))</f>
      </c>
      <c r="W2120">
        <f>VLOOKUP(G2120,Sku_Consolidated!A2:W957,11,FALSE)</f>
      </c>
      <c r="X2120">
        <f>VLOOKUP(G2120,Sku_Consolidated!A2:H957,8,FALSE)</f>
      </c>
      <c r="Y2120">
        <f>VLOOKUP(G2120,Sku_Consolidated!A2:I957,9,FALSE)</f>
      </c>
      <c r="Z2120" t="s">
        <v>38</v>
      </c>
      <c r="AA2120">
        <f>VLOOKUP(G2120,Sku_Consolidated!A2:E957,5,FALSE)</f>
      </c>
      <c r="AB2120">
        <f>IF(VLOOKUP(G2120,Sku_Consolidated!A2:S957,19,FALSE)="SHOWCASE", VLOOKUP(E2120,Store_Showcase!B2:N144,13, FALSE), IF(VLOOKUP(G2120,Sku_Consolidated!A2:S957,19,FALSE)="VAM",VLOOKUP(E2120,Store_VAM!B2:N273,13, FALSE),VLOOKUP(E2120,Store_SRP!B2:N110,13, FALSE)))</f>
      </c>
      <c r="AC2120">
        <f>IF(IFERROR(AB2120,TRUE)=TRUE, "-","OK")</f>
      </c>
      <c r="AD2120" s="8" t="s">
        <v>39</v>
      </c>
      <c r="AE2120" s="8" t="s">
        <v>39</v>
      </c>
      <c r="AF2120">
        <f>IF(IFERROR(VLOOKUP(E2120,Store_Showcase!B2:H144,{5}, FALSE), TRUE)=TRUE, IF(IFERROR(VLOOKUP(E2120,Store_SRP!B2:H110,{5}, FALSE), TRUE)=TRUE,VLOOKUP(E2120,Store_VAM!B2:H273,{5}, FALSE),VLOOKUP(E2120,Store_SRP!B2:H110,{5}, FALSE)), VLOOKUP(E2120,Store_Showcase!B2:H144,{5}, FALSE))</f>
      </c>
      <c r="AG2120">
        <f>IF(IFERROR(VLOOKUP(E2120,Store_Showcase!B2:H144,{6}, FALSE), TRUE)=TRUE, IF(IFERROR(VLOOKUP(E2120,Store_SRP!B2:H110,{6}, FALSE), TRUE)=TRUE,VLOOKUP(E2120,Store_VAM!B2:H273,{6}, FALSE),VLOOKUP(E2120,Store_SRP!B2:H110,{6}, FALSE)), VLOOKUP(E2120,Store_Showcase!B2:H144,{6}, FALSE))</f>
      </c>
      <c r="AH2120">
        <f>VLOOKUP(G2120,Sku_Consolidated!A2:R957,18,FALSE)</f>
      </c>
      <c r="AI2120">
        <f>VLOOKUP(G2120,Sku_Consolidated!A2:S957,19,FALSE)</f>
      </c>
      <c r="AJ2120">
        <f>VLOOKUP(G2120,Sku_Consolidated!A2:T957,20,FALSE)</f>
      </c>
    </row>
    <row r="2121" spans="1:36" x14ac:dyDescent="0.25">
      <c r="A2121">
        <v>2024</v>
      </c>
      <c r="B2121" t="s">
        <v>31</v>
      </c>
      <c r="C2121" t="s">
        <v>32</v>
      </c>
      <c r="D2121" t="s">
        <v>33</v>
      </c>
      <c r="E2121">
        <v>485</v>
      </c>
      <c r="F2121">
        <f>IF(IFERROR(VLOOKUP(E2121,Store_Showcase!B2:H144,{2}, FALSE), TRUE)=TRUE, IF(IFERROR(VLOOKUP(E2121,Store_SRP!B2:H110,{2}, FALSE), TRUE)=TRUE,VLOOKUP(E2121,Store_VAM!B2:H273,{2}, FALSE),VLOOKUP(E2121,Store_SRP!B2:H110,{2}, FALSE)), VLOOKUP(E2121,Store_Showcase!B2:H144,{2}, FALSE))</f>
      </c>
      <c r="G2121">
        <v>677213</v>
      </c>
      <c r="H2121" t="s">
        <v>3343</v>
      </c>
      <c r="I2121" s="8" t="s">
        <v>39</v>
      </c>
      <c r="J2121" t="s">
        <v>493</v>
      </c>
      <c r="K2121" s="8">
        <f>IF(J2121="PCK", I2121, 0)</f>
      </c>
      <c r="L2121" s="8">
        <f>IF(J2121="KLS", I2121, IF(J2121="PCK", I2121*VLOOKUP(G2121,Sku_Consolidated!A2:U957,21, FALSE),I2121*VLOOKUP(G2121,Sku_Consolidated!A2:U957,21, FALSE)))</f>
      </c>
      <c r="M2121" s="8">
        <f>IF(J2121="PCS", I2121, 0)</f>
      </c>
      <c r="N2121" s="8" t="s">
        <v>39</v>
      </c>
      <c r="O2121" s="8">
        <f>N2121 * VLOOKUP(E2121&amp;VLOOKUP(G2121,Sku_Consolidated!A2:Q957,17,FALSE),Sku_CommRate!A2:E1002, 5, FALSE)</f>
      </c>
      <c r="P2121" s="8">
        <f>N2121 - O2121</f>
      </c>
      <c r="Q2121">
        <f>VLOOKUP(G2121,Sku_Consolidated!A2:G957,7, FALSE)</f>
      </c>
      <c r="R2121">
        <f>IF(IFERROR(VLOOKUP(E2121,Store_Showcase!B2:H144,7, FALSE), TRUE)=TRUE, IF(IFERROR(VLOOKUP(E2121,Store_SRP!B2:H110,7, FALSE), TRUE)=TRUE,VLOOKUP(E2121,Store_VAM!B2:H273,7, FALSE),VLOOKUP(E2121,Store_SRP!B2:H110,7, FALSE)), VLOOKUP(E2121,Store_Showcase!B2:H144,7, FALSE))</f>
      </c>
      <c r="S2121">
        <f>IF(IFERROR(VLOOKUP(E2121,Store_Showcase!B2:I144,8, FALSE), TRUE)=TRUE, IF(IFERROR(VLOOKUP(E2121,Store_SRP!B2:I110,8, FALSE), TRUE)=TRUE,VLOOKUP(E2121,Store_VAM!B2:I273,8, FALSE),VLOOKUP(E2121,Store_SRP!B2:I110,8, FALSE)), VLOOKUP(E2121,Store_Showcase!B2:I144,8, FALSE))</f>
      </c>
      <c r="T2121">
        <f>VLOOKUP(G2121,Sku_Consolidated!A2:R957,18,FALSE)</f>
      </c>
      <c r="U2121">
        <v>9769</v>
      </c>
      <c r="V2121">
        <f>IF(VLOOKUP(G2121,Sku_Consolidated!A2:S957,19,FALSE)="SHOWCASE", VLOOKUP(E2121,Store_Showcase!B2:L144,11, FALSE), IF(VLOOKUP(G2121,Sku_Consolidated!A2:S957,19,FALSE)="VAM",VLOOKUP(E2121,Store_VAM!B2:L273,11, FALSE),VLOOKUP(E2121,Store_SRP!B2:L110,11, FALSE)))</f>
      </c>
      <c r="W2121">
        <f>VLOOKUP(G2121,Sku_Consolidated!A2:W957,11,FALSE)</f>
      </c>
      <c r="X2121">
        <f>VLOOKUP(G2121,Sku_Consolidated!A2:H957,8,FALSE)</f>
      </c>
      <c r="Y2121">
        <f>VLOOKUP(G2121,Sku_Consolidated!A2:I957,9,FALSE)</f>
      </c>
      <c r="Z2121" t="s">
        <v>38</v>
      </c>
      <c r="AA2121">
        <f>VLOOKUP(G2121,Sku_Consolidated!A2:E957,5,FALSE)</f>
      </c>
      <c r="AB2121">
        <f>IF(VLOOKUP(G2121,Sku_Consolidated!A2:S957,19,FALSE)="SHOWCASE", VLOOKUP(E2121,Store_Showcase!B2:N144,13, FALSE), IF(VLOOKUP(G2121,Sku_Consolidated!A2:S957,19,FALSE)="VAM",VLOOKUP(E2121,Store_VAM!B2:N273,13, FALSE),VLOOKUP(E2121,Store_SRP!B2:N110,13, FALSE)))</f>
      </c>
      <c r="AC2121">
        <f>IF(IFERROR(AB2121,TRUE)=TRUE, "-","OK")</f>
      </c>
      <c r="AD2121" s="8" t="s">
        <v>39</v>
      </c>
      <c r="AE2121" s="8" t="s">
        <v>39</v>
      </c>
      <c r="AF2121">
        <f>IF(IFERROR(VLOOKUP(E2121,Store_Showcase!B2:H144,{5}, FALSE), TRUE)=TRUE, IF(IFERROR(VLOOKUP(E2121,Store_SRP!B2:H110,{5}, FALSE), TRUE)=TRUE,VLOOKUP(E2121,Store_VAM!B2:H273,{5}, FALSE),VLOOKUP(E2121,Store_SRP!B2:H110,{5}, FALSE)), VLOOKUP(E2121,Store_Showcase!B2:H144,{5}, FALSE))</f>
      </c>
      <c r="AG2121">
        <f>IF(IFERROR(VLOOKUP(E2121,Store_Showcase!B2:H144,{6}, FALSE), TRUE)=TRUE, IF(IFERROR(VLOOKUP(E2121,Store_SRP!B2:H110,{6}, FALSE), TRUE)=TRUE,VLOOKUP(E2121,Store_VAM!B2:H273,{6}, FALSE),VLOOKUP(E2121,Store_SRP!B2:H110,{6}, FALSE)), VLOOKUP(E2121,Store_Showcase!B2:H144,{6}, FALSE))</f>
      </c>
      <c r="AH2121">
        <f>VLOOKUP(G2121,Sku_Consolidated!A2:R957,18,FALSE)</f>
      </c>
      <c r="AI2121">
        <f>VLOOKUP(G2121,Sku_Consolidated!A2:S957,19,FALSE)</f>
      </c>
      <c r="AJ2121">
        <f>VLOOKUP(G2121,Sku_Consolidated!A2:T957,20,FALSE)</f>
      </c>
    </row>
    <row r="2122" spans="1:36" x14ac:dyDescent="0.25">
      <c r="A2122">
        <v>2024</v>
      </c>
      <c r="B2122" t="s">
        <v>31</v>
      </c>
      <c r="C2122" t="s">
        <v>32</v>
      </c>
      <c r="D2122" t="s">
        <v>33</v>
      </c>
      <c r="E2122">
        <v>150</v>
      </c>
      <c r="F2122">
        <f>IF(IFERROR(VLOOKUP(E2122,Store_Showcase!B2:H144,{2}, FALSE), TRUE)=TRUE, IF(IFERROR(VLOOKUP(E2122,Store_SRP!B2:H110,{2}, FALSE), TRUE)=TRUE,VLOOKUP(E2122,Store_VAM!B2:H273,{2}, FALSE),VLOOKUP(E2122,Store_SRP!B2:H110,{2}, FALSE)), VLOOKUP(E2122,Store_Showcase!B2:H144,{2}, FALSE))</f>
      </c>
      <c r="G2122">
        <v>655517</v>
      </c>
      <c r="H2122" t="s">
        <v>152</v>
      </c>
      <c r="I2122" s="8" t="s">
        <v>39</v>
      </c>
      <c r="J2122" t="s">
        <v>36</v>
      </c>
      <c r="K2122" s="8">
        <f>IF(J2122="PCK", I2122, 0)</f>
      </c>
      <c r="L2122" s="8">
        <f>IF(J2122="KLS", I2122, IF(J2122="PCK", I2122*VLOOKUP(G2122,Sku_Consolidated!A2:U957,21, FALSE),I2122*VLOOKUP(G2122,Sku_Consolidated!A2:U957,21, FALSE)))</f>
      </c>
      <c r="M2122" s="8">
        <f>IF(J2122="PCS", I2122, 0)</f>
      </c>
      <c r="N2122" s="8" t="s">
        <v>39</v>
      </c>
      <c r="O2122" s="8">
        <f>N2122 * VLOOKUP(E2122&amp;VLOOKUP(G2122,Sku_Consolidated!A2:Q957,17,FALSE),Sku_CommRate!A2:E1002, 5, FALSE)</f>
      </c>
      <c r="P2122" s="8">
        <f>N2122 - O2122</f>
      </c>
      <c r="Q2122">
        <f>VLOOKUP(G2122,Sku_Consolidated!A2:G957,7, FALSE)</f>
      </c>
      <c r="R2122">
        <f>IF(IFERROR(VLOOKUP(E2122,Store_Showcase!B2:H144,7, FALSE), TRUE)=TRUE, IF(IFERROR(VLOOKUP(E2122,Store_SRP!B2:H110,7, FALSE), TRUE)=TRUE,VLOOKUP(E2122,Store_VAM!B2:H273,7, FALSE),VLOOKUP(E2122,Store_SRP!B2:H110,7, FALSE)), VLOOKUP(E2122,Store_Showcase!B2:H144,7, FALSE))</f>
      </c>
      <c r="S2122">
        <f>IF(IFERROR(VLOOKUP(E2122,Store_Showcase!B2:I144,8, FALSE), TRUE)=TRUE, IF(IFERROR(VLOOKUP(E2122,Store_SRP!B2:I110,8, FALSE), TRUE)=TRUE,VLOOKUP(E2122,Store_VAM!B2:I273,8, FALSE),VLOOKUP(E2122,Store_SRP!B2:I110,8, FALSE)), VLOOKUP(E2122,Store_Showcase!B2:I144,8, FALSE))</f>
      </c>
      <c r="T2122">
        <f>VLOOKUP(G2122,Sku_Consolidated!A2:R957,18,FALSE)</f>
      </c>
      <c r="U2122">
        <v>6339</v>
      </c>
      <c r="V2122">
        <f>IF(VLOOKUP(G2122,Sku_Consolidated!A2:S957,19,FALSE)="SHOWCASE", VLOOKUP(E2122,Store_Showcase!B2:L144,11, FALSE), IF(VLOOKUP(G2122,Sku_Consolidated!A2:S957,19,FALSE)="VAM",VLOOKUP(E2122,Store_VAM!B2:L273,11, FALSE),VLOOKUP(E2122,Store_SRP!B2:L110,11, FALSE)))</f>
      </c>
      <c r="W2122">
        <f>VLOOKUP(G2122,Sku_Consolidated!A2:W957,11,FALSE)</f>
      </c>
      <c r="X2122">
        <f>VLOOKUP(G2122,Sku_Consolidated!A2:H957,8,FALSE)</f>
      </c>
      <c r="Y2122">
        <f>VLOOKUP(G2122,Sku_Consolidated!A2:I957,9,FALSE)</f>
      </c>
      <c r="Z2122" t="s">
        <v>38</v>
      </c>
      <c r="AA2122">
        <f>VLOOKUP(G2122,Sku_Consolidated!A2:E957,5,FALSE)</f>
      </c>
      <c r="AB2122">
        <f>IF(VLOOKUP(G2122,Sku_Consolidated!A2:S957,19,FALSE)="SHOWCASE", VLOOKUP(E2122,Store_Showcase!B2:N144,13, FALSE), IF(VLOOKUP(G2122,Sku_Consolidated!A2:S957,19,FALSE)="VAM",VLOOKUP(E2122,Store_VAM!B2:N273,13, FALSE),VLOOKUP(E2122,Store_SRP!B2:N110,13, FALSE)))</f>
      </c>
      <c r="AC2122">
        <f>IF(IFERROR(AB2122,TRUE)=TRUE, "-","OK")</f>
      </c>
      <c r="AD2122" s="8" t="s">
        <v>39</v>
      </c>
      <c r="AE2122" s="8" t="s">
        <v>39</v>
      </c>
      <c r="AF2122">
        <f>IF(IFERROR(VLOOKUP(E2122,Store_Showcase!B2:H144,{5}, FALSE), TRUE)=TRUE, IF(IFERROR(VLOOKUP(E2122,Store_SRP!B2:H110,{5}, FALSE), TRUE)=TRUE,VLOOKUP(E2122,Store_VAM!B2:H273,{5}, FALSE),VLOOKUP(E2122,Store_SRP!B2:H110,{5}, FALSE)), VLOOKUP(E2122,Store_Showcase!B2:H144,{5}, FALSE))</f>
      </c>
      <c r="AG2122">
        <f>IF(IFERROR(VLOOKUP(E2122,Store_Showcase!B2:H144,{6}, FALSE), TRUE)=TRUE, IF(IFERROR(VLOOKUP(E2122,Store_SRP!B2:H110,{6}, FALSE), TRUE)=TRUE,VLOOKUP(E2122,Store_VAM!B2:H273,{6}, FALSE),VLOOKUP(E2122,Store_SRP!B2:H110,{6}, FALSE)), VLOOKUP(E2122,Store_Showcase!B2:H144,{6}, FALSE))</f>
      </c>
      <c r="AH2122">
        <f>VLOOKUP(G2122,Sku_Consolidated!A2:R957,18,FALSE)</f>
      </c>
      <c r="AI2122">
        <f>VLOOKUP(G2122,Sku_Consolidated!A2:S957,19,FALSE)</f>
      </c>
      <c r="AJ2122">
        <f>VLOOKUP(G2122,Sku_Consolidated!A2:T957,20,FALSE)</f>
      </c>
    </row>
    <row r="2123" spans="1:36" x14ac:dyDescent="0.25">
      <c r="A2123">
        <v>2024</v>
      </c>
      <c r="B2123" t="s">
        <v>31</v>
      </c>
      <c r="C2123" t="s">
        <v>32</v>
      </c>
      <c r="D2123" t="s">
        <v>33</v>
      </c>
      <c r="E2123">
        <v>814</v>
      </c>
      <c r="F2123">
        <f>IF(IFERROR(VLOOKUP(E2123,Store_Showcase!B2:H144,{2}, FALSE), TRUE)=TRUE, IF(IFERROR(VLOOKUP(E2123,Store_SRP!B2:H110,{2}, FALSE), TRUE)=TRUE,VLOOKUP(E2123,Store_VAM!B2:H273,{2}, FALSE),VLOOKUP(E2123,Store_SRP!B2:H110,{2}, FALSE)), VLOOKUP(E2123,Store_Showcase!B2:H144,{2}, FALSE))</f>
      </c>
      <c r="G2123">
        <v>655308</v>
      </c>
      <c r="H2123" t="s">
        <v>287</v>
      </c>
      <c r="I2123" s="8" t="s">
        <v>39</v>
      </c>
      <c r="J2123" t="s">
        <v>36</v>
      </c>
      <c r="K2123" s="8">
        <f>IF(J2123="PCK", I2123, 0)</f>
      </c>
      <c r="L2123" s="8">
        <f>IF(J2123="KLS", I2123, IF(J2123="PCK", I2123*VLOOKUP(G2123,Sku_Consolidated!A2:U957,21, FALSE),I2123*VLOOKUP(G2123,Sku_Consolidated!A2:U957,21, FALSE)))</f>
      </c>
      <c r="M2123" s="8">
        <f>IF(J2123="PCS", I2123, 0)</f>
      </c>
      <c r="N2123" s="8" t="s">
        <v>39</v>
      </c>
      <c r="O2123" s="8">
        <f>N2123 * VLOOKUP(E2123&amp;VLOOKUP(G2123,Sku_Consolidated!A2:Q957,17,FALSE),Sku_CommRate!A2:E1002, 5, FALSE)</f>
      </c>
      <c r="P2123" s="8">
        <f>N2123 - O2123</f>
      </c>
      <c r="Q2123">
        <f>VLOOKUP(G2123,Sku_Consolidated!A2:G957,7, FALSE)</f>
      </c>
      <c r="R2123">
        <f>IF(IFERROR(VLOOKUP(E2123,Store_Showcase!B2:H144,7, FALSE), TRUE)=TRUE, IF(IFERROR(VLOOKUP(E2123,Store_SRP!B2:H110,7, FALSE), TRUE)=TRUE,VLOOKUP(E2123,Store_VAM!B2:H273,7, FALSE),VLOOKUP(E2123,Store_SRP!B2:H110,7, FALSE)), VLOOKUP(E2123,Store_Showcase!B2:H144,7, FALSE))</f>
      </c>
      <c r="S2123">
        <f>IF(IFERROR(VLOOKUP(E2123,Store_Showcase!B2:I144,8, FALSE), TRUE)=TRUE, IF(IFERROR(VLOOKUP(E2123,Store_SRP!B2:I110,8, FALSE), TRUE)=TRUE,VLOOKUP(E2123,Store_VAM!B2:I273,8, FALSE),VLOOKUP(E2123,Store_SRP!B2:I110,8, FALSE)), VLOOKUP(E2123,Store_Showcase!B2:I144,8, FALSE))</f>
      </c>
      <c r="T2123">
        <f>VLOOKUP(G2123,Sku_Consolidated!A2:R957,18,FALSE)</f>
      </c>
      <c r="U2123">
        <v>6235</v>
      </c>
      <c r="V2123">
        <f>IF(VLOOKUP(G2123,Sku_Consolidated!A2:S957,19,FALSE)="SHOWCASE", VLOOKUP(E2123,Store_Showcase!B2:L144,11, FALSE), IF(VLOOKUP(G2123,Sku_Consolidated!A2:S957,19,FALSE)="VAM",VLOOKUP(E2123,Store_VAM!B2:L273,11, FALSE),VLOOKUP(E2123,Store_SRP!B2:L110,11, FALSE)))</f>
      </c>
      <c r="W2123">
        <f>VLOOKUP(G2123,Sku_Consolidated!A2:W957,11,FALSE)</f>
      </c>
      <c r="X2123">
        <f>VLOOKUP(G2123,Sku_Consolidated!A2:H957,8,FALSE)</f>
      </c>
      <c r="Y2123">
        <f>VLOOKUP(G2123,Sku_Consolidated!A2:I957,9,FALSE)</f>
      </c>
      <c r="Z2123" t="s">
        <v>38</v>
      </c>
      <c r="AA2123">
        <f>VLOOKUP(G2123,Sku_Consolidated!A2:E957,5,FALSE)</f>
      </c>
      <c r="AB2123">
        <f>IF(VLOOKUP(G2123,Sku_Consolidated!A2:S957,19,FALSE)="SHOWCASE", VLOOKUP(E2123,Store_Showcase!B2:N144,13, FALSE), IF(VLOOKUP(G2123,Sku_Consolidated!A2:S957,19,FALSE)="VAM",VLOOKUP(E2123,Store_VAM!B2:N273,13, FALSE),VLOOKUP(E2123,Store_SRP!B2:N110,13, FALSE)))</f>
      </c>
      <c r="AC2123">
        <f>IF(IFERROR(AB2123,TRUE)=TRUE, "-","OK")</f>
      </c>
      <c r="AD2123" s="8" t="s">
        <v>39</v>
      </c>
      <c r="AE2123" s="8" t="s">
        <v>39</v>
      </c>
      <c r="AF2123">
        <f>IF(IFERROR(VLOOKUP(E2123,Store_Showcase!B2:H144,{5}, FALSE), TRUE)=TRUE, IF(IFERROR(VLOOKUP(E2123,Store_SRP!B2:H110,{5}, FALSE), TRUE)=TRUE,VLOOKUP(E2123,Store_VAM!B2:H273,{5}, FALSE),VLOOKUP(E2123,Store_SRP!B2:H110,{5}, FALSE)), VLOOKUP(E2123,Store_Showcase!B2:H144,{5}, FALSE))</f>
      </c>
      <c r="AG2123">
        <f>IF(IFERROR(VLOOKUP(E2123,Store_Showcase!B2:H144,{6}, FALSE), TRUE)=TRUE, IF(IFERROR(VLOOKUP(E2123,Store_SRP!B2:H110,{6}, FALSE), TRUE)=TRUE,VLOOKUP(E2123,Store_VAM!B2:H273,{6}, FALSE),VLOOKUP(E2123,Store_SRP!B2:H110,{6}, FALSE)), VLOOKUP(E2123,Store_Showcase!B2:H144,{6}, FALSE))</f>
      </c>
      <c r="AH2123">
        <f>VLOOKUP(G2123,Sku_Consolidated!A2:R957,18,FALSE)</f>
      </c>
      <c r="AI2123">
        <f>VLOOKUP(G2123,Sku_Consolidated!A2:S957,19,FALSE)</f>
      </c>
      <c r="AJ2123">
        <f>VLOOKUP(G2123,Sku_Consolidated!A2:T957,20,FALSE)</f>
      </c>
    </row>
    <row r="2124" spans="1:36" x14ac:dyDescent="0.25">
      <c r="A2124">
        <v>2024</v>
      </c>
      <c r="B2124" t="s">
        <v>31</v>
      </c>
      <c r="C2124" t="s">
        <v>32</v>
      </c>
      <c r="D2124" t="s">
        <v>33</v>
      </c>
      <c r="E2124">
        <v>717</v>
      </c>
      <c r="F2124">
        <f>IF(IFERROR(VLOOKUP(E2124,Store_Showcase!B2:H144,{2}, FALSE), TRUE)=TRUE, IF(IFERROR(VLOOKUP(E2124,Store_SRP!B2:H110,{2}, FALSE), TRUE)=TRUE,VLOOKUP(E2124,Store_VAM!B2:H273,{2}, FALSE),VLOOKUP(E2124,Store_SRP!B2:H110,{2}, FALSE)), VLOOKUP(E2124,Store_Showcase!B2:H144,{2}, FALSE))</f>
      </c>
      <c r="G2124">
        <v>655316</v>
      </c>
      <c r="H2124" t="s">
        <v>875</v>
      </c>
      <c r="I2124" s="8" t="s">
        <v>39</v>
      </c>
      <c r="J2124" t="s">
        <v>36</v>
      </c>
      <c r="K2124" s="8">
        <f>IF(J2124="PCK", I2124, 0)</f>
      </c>
      <c r="L2124" s="8">
        <f>IF(J2124="KLS", I2124, IF(J2124="PCK", I2124*VLOOKUP(G2124,Sku_Consolidated!A2:U957,21, FALSE),I2124*VLOOKUP(G2124,Sku_Consolidated!A2:U957,21, FALSE)))</f>
      </c>
      <c r="M2124" s="8">
        <f>IF(J2124="PCS", I2124, 0)</f>
      </c>
      <c r="N2124" s="8" t="s">
        <v>39</v>
      </c>
      <c r="O2124" s="8">
        <f>N2124 * VLOOKUP(E2124&amp;VLOOKUP(G2124,Sku_Consolidated!A2:Q957,17,FALSE),Sku_CommRate!A2:E1002, 5, FALSE)</f>
      </c>
      <c r="P2124" s="8">
        <f>N2124 - O2124</f>
      </c>
      <c r="Q2124">
        <f>VLOOKUP(G2124,Sku_Consolidated!A2:G957,7, FALSE)</f>
      </c>
      <c r="R2124">
        <f>IF(IFERROR(VLOOKUP(E2124,Store_Showcase!B2:H144,7, FALSE), TRUE)=TRUE, IF(IFERROR(VLOOKUP(E2124,Store_SRP!B2:H110,7, FALSE), TRUE)=TRUE,VLOOKUP(E2124,Store_VAM!B2:H273,7, FALSE),VLOOKUP(E2124,Store_SRP!B2:H110,7, FALSE)), VLOOKUP(E2124,Store_Showcase!B2:H144,7, FALSE))</f>
      </c>
      <c r="S2124">
        <f>IF(IFERROR(VLOOKUP(E2124,Store_Showcase!B2:I144,8, FALSE), TRUE)=TRUE, IF(IFERROR(VLOOKUP(E2124,Store_SRP!B2:I110,8, FALSE), TRUE)=TRUE,VLOOKUP(E2124,Store_VAM!B2:I273,8, FALSE),VLOOKUP(E2124,Store_SRP!B2:I110,8, FALSE)), VLOOKUP(E2124,Store_Showcase!B2:I144,8, FALSE))</f>
      </c>
      <c r="T2124">
        <f>VLOOKUP(G2124,Sku_Consolidated!A2:R957,18,FALSE)</f>
      </c>
      <c r="U2124">
        <v>6241</v>
      </c>
      <c r="V2124">
        <f>IF(VLOOKUP(G2124,Sku_Consolidated!A2:S957,19,FALSE)="SHOWCASE", VLOOKUP(E2124,Store_Showcase!B2:L144,11, FALSE), IF(VLOOKUP(G2124,Sku_Consolidated!A2:S957,19,FALSE)="VAM",VLOOKUP(E2124,Store_VAM!B2:L273,11, FALSE),VLOOKUP(E2124,Store_SRP!B2:L110,11, FALSE)))</f>
      </c>
      <c r="W2124">
        <f>VLOOKUP(G2124,Sku_Consolidated!A2:W957,11,FALSE)</f>
      </c>
      <c r="X2124">
        <f>VLOOKUP(G2124,Sku_Consolidated!A2:H957,8,FALSE)</f>
      </c>
      <c r="Y2124">
        <f>VLOOKUP(G2124,Sku_Consolidated!A2:I957,9,FALSE)</f>
      </c>
      <c r="Z2124" t="s">
        <v>38</v>
      </c>
      <c r="AA2124">
        <f>VLOOKUP(G2124,Sku_Consolidated!A2:E957,5,FALSE)</f>
      </c>
      <c r="AB2124">
        <f>IF(VLOOKUP(G2124,Sku_Consolidated!A2:S957,19,FALSE)="SHOWCASE", VLOOKUP(E2124,Store_Showcase!B2:N144,13, FALSE), IF(VLOOKUP(G2124,Sku_Consolidated!A2:S957,19,FALSE)="VAM",VLOOKUP(E2124,Store_VAM!B2:N273,13, FALSE),VLOOKUP(E2124,Store_SRP!B2:N110,13, FALSE)))</f>
      </c>
      <c r="AC2124">
        <f>IF(IFERROR(AB2124,TRUE)=TRUE, "-","OK")</f>
      </c>
      <c r="AD2124" s="8" t="s">
        <v>39</v>
      </c>
      <c r="AE2124" s="8" t="s">
        <v>39</v>
      </c>
      <c r="AF2124">
        <f>IF(IFERROR(VLOOKUP(E2124,Store_Showcase!B2:H144,{5}, FALSE), TRUE)=TRUE, IF(IFERROR(VLOOKUP(E2124,Store_SRP!B2:H110,{5}, FALSE), TRUE)=TRUE,VLOOKUP(E2124,Store_VAM!B2:H273,{5}, FALSE),VLOOKUP(E2124,Store_SRP!B2:H110,{5}, FALSE)), VLOOKUP(E2124,Store_Showcase!B2:H144,{5}, FALSE))</f>
      </c>
      <c r="AG2124">
        <f>IF(IFERROR(VLOOKUP(E2124,Store_Showcase!B2:H144,{6}, FALSE), TRUE)=TRUE, IF(IFERROR(VLOOKUP(E2124,Store_SRP!B2:H110,{6}, FALSE), TRUE)=TRUE,VLOOKUP(E2124,Store_VAM!B2:H273,{6}, FALSE),VLOOKUP(E2124,Store_SRP!B2:H110,{6}, FALSE)), VLOOKUP(E2124,Store_Showcase!B2:H144,{6}, FALSE))</f>
      </c>
      <c r="AH2124">
        <f>VLOOKUP(G2124,Sku_Consolidated!A2:R957,18,FALSE)</f>
      </c>
      <c r="AI2124">
        <f>VLOOKUP(G2124,Sku_Consolidated!A2:S957,19,FALSE)</f>
      </c>
      <c r="AJ2124">
        <f>VLOOKUP(G2124,Sku_Consolidated!A2:T957,20,FALSE)</f>
      </c>
    </row>
    <row r="2125" spans="1:36" x14ac:dyDescent="0.25">
      <c r="A2125">
        <v>2024</v>
      </c>
      <c r="B2125" t="s">
        <v>31</v>
      </c>
      <c r="C2125" t="s">
        <v>32</v>
      </c>
      <c r="D2125" t="s">
        <v>33</v>
      </c>
      <c r="E2125">
        <v>423</v>
      </c>
      <c r="F2125">
        <f>IF(IFERROR(VLOOKUP(E2125,Store_Showcase!B2:H144,{2}, FALSE), TRUE)=TRUE, IF(IFERROR(VLOOKUP(E2125,Store_SRP!B2:H110,{2}, FALSE), TRUE)=TRUE,VLOOKUP(E2125,Store_VAM!B2:H273,{2}, FALSE),VLOOKUP(E2125,Store_SRP!B2:H110,{2}, FALSE)), VLOOKUP(E2125,Store_Showcase!B2:H144,{2}, FALSE))</f>
      </c>
      <c r="G2125">
        <v>655732</v>
      </c>
      <c r="H2125" t="s">
        <v>1172</v>
      </c>
      <c r="I2125" s="8" t="s">
        <v>39</v>
      </c>
      <c r="J2125" t="s">
        <v>36</v>
      </c>
      <c r="K2125" s="8">
        <f>IF(J2125="PCK", I2125, 0)</f>
      </c>
      <c r="L2125" s="8">
        <f>IF(J2125="KLS", I2125, IF(J2125="PCK", I2125*VLOOKUP(G2125,Sku_Consolidated!A2:U957,21, FALSE),I2125*VLOOKUP(G2125,Sku_Consolidated!A2:U957,21, FALSE)))</f>
      </c>
      <c r="M2125" s="8">
        <f>IF(J2125="PCS", I2125, 0)</f>
      </c>
      <c r="N2125" s="8" t="s">
        <v>39</v>
      </c>
      <c r="O2125" s="8">
        <f>N2125 * VLOOKUP(E2125&amp;VLOOKUP(G2125,Sku_Consolidated!A2:Q957,17,FALSE),Sku_CommRate!A2:E1002, 5, FALSE)</f>
      </c>
      <c r="P2125" s="8">
        <f>N2125 - O2125</f>
      </c>
      <c r="Q2125">
        <f>VLOOKUP(G2125,Sku_Consolidated!A2:G957,7, FALSE)</f>
      </c>
      <c r="R2125">
        <f>IF(IFERROR(VLOOKUP(E2125,Store_Showcase!B2:H144,7, FALSE), TRUE)=TRUE, IF(IFERROR(VLOOKUP(E2125,Store_SRP!B2:H110,7, FALSE), TRUE)=TRUE,VLOOKUP(E2125,Store_VAM!B2:H273,7, FALSE),VLOOKUP(E2125,Store_SRP!B2:H110,7, FALSE)), VLOOKUP(E2125,Store_Showcase!B2:H144,7, FALSE))</f>
      </c>
      <c r="S2125">
        <f>IF(IFERROR(VLOOKUP(E2125,Store_Showcase!B2:I144,8, FALSE), TRUE)=TRUE, IF(IFERROR(VLOOKUP(E2125,Store_SRP!B2:I110,8, FALSE), TRUE)=TRUE,VLOOKUP(E2125,Store_VAM!B2:I273,8, FALSE),VLOOKUP(E2125,Store_SRP!B2:I110,8, FALSE)), VLOOKUP(E2125,Store_Showcase!B2:I144,8, FALSE))</f>
      </c>
      <c r="T2125">
        <f>VLOOKUP(G2125,Sku_Consolidated!A2:R957,18,FALSE)</f>
      </c>
      <c r="U2125">
        <v>6453</v>
      </c>
      <c r="V2125">
        <f>IF(VLOOKUP(G2125,Sku_Consolidated!A2:S957,19,FALSE)="SHOWCASE", VLOOKUP(E2125,Store_Showcase!B2:L144,11, FALSE), IF(VLOOKUP(G2125,Sku_Consolidated!A2:S957,19,FALSE)="VAM",VLOOKUP(E2125,Store_VAM!B2:L273,11, FALSE),VLOOKUP(E2125,Store_SRP!B2:L110,11, FALSE)))</f>
      </c>
      <c r="W2125">
        <f>VLOOKUP(G2125,Sku_Consolidated!A2:W957,11,FALSE)</f>
      </c>
      <c r="X2125">
        <f>VLOOKUP(G2125,Sku_Consolidated!A2:H957,8,FALSE)</f>
      </c>
      <c r="Y2125">
        <f>VLOOKUP(G2125,Sku_Consolidated!A2:I957,9,FALSE)</f>
      </c>
      <c r="Z2125" t="s">
        <v>38</v>
      </c>
      <c r="AA2125">
        <f>VLOOKUP(G2125,Sku_Consolidated!A2:E957,5,FALSE)</f>
      </c>
      <c r="AB2125">
        <f>IF(VLOOKUP(G2125,Sku_Consolidated!A2:S957,19,FALSE)="SHOWCASE", VLOOKUP(E2125,Store_Showcase!B2:N144,13, FALSE), IF(VLOOKUP(G2125,Sku_Consolidated!A2:S957,19,FALSE)="VAM",VLOOKUP(E2125,Store_VAM!B2:N273,13, FALSE),VLOOKUP(E2125,Store_SRP!B2:N110,13, FALSE)))</f>
      </c>
      <c r="AC2125">
        <f>IF(IFERROR(AB2125,TRUE)=TRUE, "-","OK")</f>
      </c>
      <c r="AD2125" s="8" t="s">
        <v>39</v>
      </c>
      <c r="AE2125" s="8" t="s">
        <v>39</v>
      </c>
      <c r="AF2125">
        <f>IF(IFERROR(VLOOKUP(E2125,Store_Showcase!B2:H144,{5}, FALSE), TRUE)=TRUE, IF(IFERROR(VLOOKUP(E2125,Store_SRP!B2:H110,{5}, FALSE), TRUE)=TRUE,VLOOKUP(E2125,Store_VAM!B2:H273,{5}, FALSE),VLOOKUP(E2125,Store_SRP!B2:H110,{5}, FALSE)), VLOOKUP(E2125,Store_Showcase!B2:H144,{5}, FALSE))</f>
      </c>
      <c r="AG2125">
        <f>IF(IFERROR(VLOOKUP(E2125,Store_Showcase!B2:H144,{6}, FALSE), TRUE)=TRUE, IF(IFERROR(VLOOKUP(E2125,Store_SRP!B2:H110,{6}, FALSE), TRUE)=TRUE,VLOOKUP(E2125,Store_VAM!B2:H273,{6}, FALSE),VLOOKUP(E2125,Store_SRP!B2:H110,{6}, FALSE)), VLOOKUP(E2125,Store_Showcase!B2:H144,{6}, FALSE))</f>
      </c>
      <c r="AH2125">
        <f>VLOOKUP(G2125,Sku_Consolidated!A2:R957,18,FALSE)</f>
      </c>
      <c r="AI2125">
        <f>VLOOKUP(G2125,Sku_Consolidated!A2:S957,19,FALSE)</f>
      </c>
      <c r="AJ2125">
        <f>VLOOKUP(G2125,Sku_Consolidated!A2:T957,20,FALSE)</f>
      </c>
    </row>
    <row r="2126" spans="1:36" x14ac:dyDescent="0.25">
      <c r="A2126">
        <v>2024</v>
      </c>
      <c r="B2126" t="s">
        <v>31</v>
      </c>
      <c r="C2126" t="s">
        <v>32</v>
      </c>
      <c r="D2126" t="s">
        <v>33</v>
      </c>
      <c r="E2126">
        <v>729</v>
      </c>
      <c r="F2126">
        <f>IF(IFERROR(VLOOKUP(E2126,Store_Showcase!B2:H144,{2}, FALSE), TRUE)=TRUE, IF(IFERROR(VLOOKUP(E2126,Store_SRP!B2:H110,{2}, FALSE), TRUE)=TRUE,VLOOKUP(E2126,Store_VAM!B2:H273,{2}, FALSE),VLOOKUP(E2126,Store_SRP!B2:H110,{2}, FALSE)), VLOOKUP(E2126,Store_Showcase!B2:H144,{2}, FALSE))</f>
      </c>
      <c r="G2126">
        <v>687767</v>
      </c>
      <c r="H2126" t="s">
        <v>1118</v>
      </c>
      <c r="I2126" s="8" t="s">
        <v>39</v>
      </c>
      <c r="J2126" t="s">
        <v>493</v>
      </c>
      <c r="K2126" s="8">
        <f>IF(J2126="PCK", I2126, 0)</f>
      </c>
      <c r="L2126" s="8">
        <f>IF(J2126="KLS", I2126, IF(J2126="PCK", I2126*VLOOKUP(G2126,Sku_Consolidated!A2:U957,21, FALSE),I2126*VLOOKUP(G2126,Sku_Consolidated!A2:U957,21, FALSE)))</f>
      </c>
      <c r="M2126" s="8">
        <f>IF(J2126="PCS", I2126, 0)</f>
      </c>
      <c r="N2126" s="8" t="s">
        <v>39</v>
      </c>
      <c r="O2126" s="8">
        <f>N2126 * VLOOKUP(E2126&amp;VLOOKUP(G2126,Sku_Consolidated!A2:Q957,17,FALSE),Sku_CommRate!A2:E1002, 5, FALSE)</f>
      </c>
      <c r="P2126" s="8">
        <f>N2126 - O2126</f>
      </c>
      <c r="Q2126">
        <f>VLOOKUP(G2126,Sku_Consolidated!A2:G957,7, FALSE)</f>
      </c>
      <c r="R2126">
        <f>IF(IFERROR(VLOOKUP(E2126,Store_Showcase!B2:H144,7, FALSE), TRUE)=TRUE, IF(IFERROR(VLOOKUP(E2126,Store_SRP!B2:H110,7, FALSE), TRUE)=TRUE,VLOOKUP(E2126,Store_VAM!B2:H273,7, FALSE),VLOOKUP(E2126,Store_SRP!B2:H110,7, FALSE)), VLOOKUP(E2126,Store_Showcase!B2:H144,7, FALSE))</f>
      </c>
      <c r="S2126">
        <f>IF(IFERROR(VLOOKUP(E2126,Store_Showcase!B2:I144,8, FALSE), TRUE)=TRUE, IF(IFERROR(VLOOKUP(E2126,Store_SRP!B2:I110,8, FALSE), TRUE)=TRUE,VLOOKUP(E2126,Store_VAM!B2:I273,8, FALSE),VLOOKUP(E2126,Store_SRP!B2:I110,8, FALSE)), VLOOKUP(E2126,Store_Showcase!B2:I144,8, FALSE))</f>
      </c>
      <c r="T2126">
        <f>VLOOKUP(G2126,Sku_Consolidated!A2:R957,18,FALSE)</f>
      </c>
      <c r="U2126">
        <v>4806532531557</v>
      </c>
      <c r="V2126">
        <f>IF(VLOOKUP(G2126,Sku_Consolidated!A2:S957,19,FALSE)="SHOWCASE", VLOOKUP(E2126,Store_Showcase!B2:L144,11, FALSE), IF(VLOOKUP(G2126,Sku_Consolidated!A2:S957,19,FALSE)="VAM",VLOOKUP(E2126,Store_VAM!B2:L273,11, FALSE),VLOOKUP(E2126,Store_SRP!B2:L110,11, FALSE)))</f>
      </c>
      <c r="W2126">
        <f>VLOOKUP(G2126,Sku_Consolidated!A2:W957,11,FALSE)</f>
      </c>
      <c r="X2126">
        <f>VLOOKUP(G2126,Sku_Consolidated!A2:H957,8,FALSE)</f>
      </c>
      <c r="Y2126">
        <f>VLOOKUP(G2126,Sku_Consolidated!A2:I957,9,FALSE)</f>
      </c>
      <c r="Z2126" t="s">
        <v>38</v>
      </c>
      <c r="AA2126">
        <f>VLOOKUP(G2126,Sku_Consolidated!A2:E957,5,FALSE)</f>
      </c>
      <c r="AB2126">
        <f>IF(VLOOKUP(G2126,Sku_Consolidated!A2:S957,19,FALSE)="SHOWCASE", VLOOKUP(E2126,Store_Showcase!B2:N144,13, FALSE), IF(VLOOKUP(G2126,Sku_Consolidated!A2:S957,19,FALSE)="VAM",VLOOKUP(E2126,Store_VAM!B2:N273,13, FALSE),VLOOKUP(E2126,Store_SRP!B2:N110,13, FALSE)))</f>
      </c>
      <c r="AC2126">
        <f>IF(IFERROR(AB2126,TRUE)=TRUE, "-","OK")</f>
      </c>
      <c r="AD2126" s="8" t="s">
        <v>39</v>
      </c>
      <c r="AE2126" s="8" t="s">
        <v>39</v>
      </c>
      <c r="AF2126">
        <f>IF(IFERROR(VLOOKUP(E2126,Store_Showcase!B2:H144,{5}, FALSE), TRUE)=TRUE, IF(IFERROR(VLOOKUP(E2126,Store_SRP!B2:H110,{5}, FALSE), TRUE)=TRUE,VLOOKUP(E2126,Store_VAM!B2:H273,{5}, FALSE),VLOOKUP(E2126,Store_SRP!B2:H110,{5}, FALSE)), VLOOKUP(E2126,Store_Showcase!B2:H144,{5}, FALSE))</f>
      </c>
      <c r="AG2126">
        <f>IF(IFERROR(VLOOKUP(E2126,Store_Showcase!B2:H144,{6}, FALSE), TRUE)=TRUE, IF(IFERROR(VLOOKUP(E2126,Store_SRP!B2:H110,{6}, FALSE), TRUE)=TRUE,VLOOKUP(E2126,Store_VAM!B2:H273,{6}, FALSE),VLOOKUP(E2126,Store_SRP!B2:H110,{6}, FALSE)), VLOOKUP(E2126,Store_Showcase!B2:H144,{6}, FALSE))</f>
      </c>
      <c r="AH2126">
        <f>VLOOKUP(G2126,Sku_Consolidated!A2:R957,18,FALSE)</f>
      </c>
      <c r="AI2126">
        <f>VLOOKUP(G2126,Sku_Consolidated!A2:S957,19,FALSE)</f>
      </c>
      <c r="AJ2126">
        <f>VLOOKUP(G2126,Sku_Consolidated!A2:T957,20,FALSE)</f>
      </c>
    </row>
    <row r="2127" spans="1:36" x14ac:dyDescent="0.25">
      <c r="A2127">
        <v>2024</v>
      </c>
      <c r="B2127" t="s">
        <v>31</v>
      </c>
      <c r="C2127" t="s">
        <v>32</v>
      </c>
      <c r="D2127" t="s">
        <v>33</v>
      </c>
      <c r="E2127">
        <v>721</v>
      </c>
      <c r="F2127">
        <f>IF(IFERROR(VLOOKUP(E2127,Store_Showcase!B2:H144,{2}, FALSE), TRUE)=TRUE, IF(IFERROR(VLOOKUP(E2127,Store_SRP!B2:H110,{2}, FALSE), TRUE)=TRUE,VLOOKUP(E2127,Store_VAM!B2:H273,{2}, FALSE),VLOOKUP(E2127,Store_SRP!B2:H110,{2}, FALSE)), VLOOKUP(E2127,Store_Showcase!B2:H144,{2}, FALSE))</f>
      </c>
      <c r="G2127">
        <v>657358</v>
      </c>
      <c r="H2127" t="s">
        <v>3328</v>
      </c>
      <c r="I2127" s="8" t="s">
        <v>39</v>
      </c>
      <c r="J2127" t="s">
        <v>12</v>
      </c>
      <c r="K2127" s="8">
        <f>IF(J2127="PCK", I2127, 0)</f>
      </c>
      <c r="L2127" s="8">
        <f>IF(J2127="KLS", I2127, IF(J2127="PCK", I2127*VLOOKUP(G2127,Sku_Consolidated!A2:U957,21, FALSE),I2127*VLOOKUP(G2127,Sku_Consolidated!A2:U957,21, FALSE)))</f>
      </c>
      <c r="M2127" s="8">
        <f>IF(J2127="PCS", I2127, 0)</f>
      </c>
      <c r="N2127" s="8" t="s">
        <v>39</v>
      </c>
      <c r="O2127" s="8">
        <f>N2127 * VLOOKUP(E2127&amp;VLOOKUP(G2127,Sku_Consolidated!A2:Q957,17,FALSE),Sku_CommRate!A2:E1002, 5, FALSE)</f>
      </c>
      <c r="P2127" s="8">
        <f>N2127 - O2127</f>
      </c>
      <c r="Q2127">
        <f>VLOOKUP(G2127,Sku_Consolidated!A2:G957,7, FALSE)</f>
      </c>
      <c r="R2127">
        <f>IF(IFERROR(VLOOKUP(E2127,Store_Showcase!B2:H144,7, FALSE), TRUE)=TRUE, IF(IFERROR(VLOOKUP(E2127,Store_SRP!B2:H110,7, FALSE), TRUE)=TRUE,VLOOKUP(E2127,Store_VAM!B2:H273,7, FALSE),VLOOKUP(E2127,Store_SRP!B2:H110,7, FALSE)), VLOOKUP(E2127,Store_Showcase!B2:H144,7, FALSE))</f>
      </c>
      <c r="S2127">
        <f>IF(IFERROR(VLOOKUP(E2127,Store_Showcase!B2:I144,8, FALSE), TRUE)=TRUE, IF(IFERROR(VLOOKUP(E2127,Store_SRP!B2:I110,8, FALSE), TRUE)=TRUE,VLOOKUP(E2127,Store_VAM!B2:I273,8, FALSE),VLOOKUP(E2127,Store_SRP!B2:I110,8, FALSE)), VLOOKUP(E2127,Store_Showcase!B2:I144,8, FALSE))</f>
      </c>
      <c r="T2127">
        <f>VLOOKUP(G2127,Sku_Consolidated!A2:R957,18,FALSE)</f>
      </c>
      <c r="U2127">
        <v>4806532531595</v>
      </c>
      <c r="V2127">
        <f>IF(VLOOKUP(G2127,Sku_Consolidated!A2:S957,19,FALSE)="SHOWCASE", VLOOKUP(E2127,Store_Showcase!B2:L144,11, FALSE), IF(VLOOKUP(G2127,Sku_Consolidated!A2:S957,19,FALSE)="VAM",VLOOKUP(E2127,Store_VAM!B2:L273,11, FALSE),VLOOKUP(E2127,Store_SRP!B2:L110,11, FALSE)))</f>
      </c>
      <c r="W2127">
        <f>VLOOKUP(G2127,Sku_Consolidated!A2:W957,11,FALSE)</f>
      </c>
      <c r="X2127">
        <f>VLOOKUP(G2127,Sku_Consolidated!A2:H957,8,FALSE)</f>
      </c>
      <c r="Y2127">
        <f>VLOOKUP(G2127,Sku_Consolidated!A2:I957,9,FALSE)</f>
      </c>
      <c r="Z2127" t="s">
        <v>38</v>
      </c>
      <c r="AA2127">
        <f>VLOOKUP(G2127,Sku_Consolidated!A2:E957,5,FALSE)</f>
      </c>
      <c r="AB2127">
        <f>IF(VLOOKUP(G2127,Sku_Consolidated!A2:S957,19,FALSE)="SHOWCASE", VLOOKUP(E2127,Store_Showcase!B2:N144,13, FALSE), IF(VLOOKUP(G2127,Sku_Consolidated!A2:S957,19,FALSE)="VAM",VLOOKUP(E2127,Store_VAM!B2:N273,13, FALSE),VLOOKUP(E2127,Store_SRP!B2:N110,13, FALSE)))</f>
      </c>
      <c r="AC2127">
        <f>IF(IFERROR(AB2127,TRUE)=TRUE, "-","OK")</f>
      </c>
      <c r="AD2127" s="8" t="s">
        <v>39</v>
      </c>
      <c r="AE2127" s="8" t="s">
        <v>39</v>
      </c>
      <c r="AF2127">
        <f>IF(IFERROR(VLOOKUP(E2127,Store_Showcase!B2:H144,{5}, FALSE), TRUE)=TRUE, IF(IFERROR(VLOOKUP(E2127,Store_SRP!B2:H110,{5}, FALSE), TRUE)=TRUE,VLOOKUP(E2127,Store_VAM!B2:H273,{5}, FALSE),VLOOKUP(E2127,Store_SRP!B2:H110,{5}, FALSE)), VLOOKUP(E2127,Store_Showcase!B2:H144,{5}, FALSE))</f>
      </c>
      <c r="AG2127">
        <f>IF(IFERROR(VLOOKUP(E2127,Store_Showcase!B2:H144,{6}, FALSE), TRUE)=TRUE, IF(IFERROR(VLOOKUP(E2127,Store_SRP!B2:H110,{6}, FALSE), TRUE)=TRUE,VLOOKUP(E2127,Store_VAM!B2:H273,{6}, FALSE),VLOOKUP(E2127,Store_SRP!B2:H110,{6}, FALSE)), VLOOKUP(E2127,Store_Showcase!B2:H144,{6}, FALSE))</f>
      </c>
      <c r="AH2127">
        <f>VLOOKUP(G2127,Sku_Consolidated!A2:R957,18,FALSE)</f>
      </c>
      <c r="AI2127">
        <f>VLOOKUP(G2127,Sku_Consolidated!A2:S957,19,FALSE)</f>
      </c>
      <c r="AJ2127">
        <f>VLOOKUP(G2127,Sku_Consolidated!A2:T957,20,FALSE)</f>
      </c>
    </row>
    <row r="2128" spans="1:36" x14ac:dyDescent="0.25">
      <c r="A2128">
        <v>2024</v>
      </c>
      <c r="B2128" t="s">
        <v>31</v>
      </c>
      <c r="C2128" t="s">
        <v>32</v>
      </c>
      <c r="D2128" t="s">
        <v>33</v>
      </c>
      <c r="E2128">
        <v>809</v>
      </c>
      <c r="F2128">
        <f>IF(IFERROR(VLOOKUP(E2128,Store_Showcase!B2:H144,{2}, FALSE), TRUE)=TRUE, IF(IFERROR(VLOOKUP(E2128,Store_SRP!B2:H110,{2}, FALSE), TRUE)=TRUE,VLOOKUP(E2128,Store_VAM!B2:H273,{2}, FALSE),VLOOKUP(E2128,Store_SRP!B2:H110,{2}, FALSE)), VLOOKUP(E2128,Store_Showcase!B2:H144,{2}, FALSE))</f>
      </c>
      <c r="G2128">
        <v>657474</v>
      </c>
      <c r="H2128" t="s">
        <v>785</v>
      </c>
      <c r="I2128" s="8" t="s">
        <v>39</v>
      </c>
      <c r="J2128" t="s">
        <v>36</v>
      </c>
      <c r="K2128" s="8">
        <f>IF(J2128="PCK", I2128, 0)</f>
      </c>
      <c r="L2128" s="8">
        <f>IF(J2128="KLS", I2128, IF(J2128="PCK", I2128*VLOOKUP(G2128,Sku_Consolidated!A2:U957,21, FALSE),I2128*VLOOKUP(G2128,Sku_Consolidated!A2:U957,21, FALSE)))</f>
      </c>
      <c r="M2128" s="8">
        <f>IF(J2128="PCS", I2128, 0)</f>
      </c>
      <c r="N2128" s="8" t="s">
        <v>39</v>
      </c>
      <c r="O2128" s="8">
        <f>N2128 * VLOOKUP(E2128&amp;VLOOKUP(G2128,Sku_Consolidated!A2:Q957,17,FALSE),Sku_CommRate!A2:E1002, 5, FALSE)</f>
      </c>
      <c r="P2128" s="8">
        <f>N2128 - O2128</f>
      </c>
      <c r="Q2128">
        <f>VLOOKUP(G2128,Sku_Consolidated!A2:G957,7, FALSE)</f>
      </c>
      <c r="R2128">
        <f>IF(IFERROR(VLOOKUP(E2128,Store_Showcase!B2:H144,7, FALSE), TRUE)=TRUE, IF(IFERROR(VLOOKUP(E2128,Store_SRP!B2:H110,7, FALSE), TRUE)=TRUE,VLOOKUP(E2128,Store_VAM!B2:H273,7, FALSE),VLOOKUP(E2128,Store_SRP!B2:H110,7, FALSE)), VLOOKUP(E2128,Store_Showcase!B2:H144,7, FALSE))</f>
      </c>
      <c r="S2128">
        <f>IF(IFERROR(VLOOKUP(E2128,Store_Showcase!B2:I144,8, FALSE), TRUE)=TRUE, IF(IFERROR(VLOOKUP(E2128,Store_SRP!B2:I110,8, FALSE), TRUE)=TRUE,VLOOKUP(E2128,Store_VAM!B2:I273,8, FALSE),VLOOKUP(E2128,Store_SRP!B2:I110,8, FALSE)), VLOOKUP(E2128,Store_Showcase!B2:I144,8, FALSE))</f>
      </c>
      <c r="T2128">
        <f>VLOOKUP(G2128,Sku_Consolidated!A2:R957,18,FALSE)</f>
      </c>
      <c r="U2128">
        <v>7077</v>
      </c>
      <c r="V2128">
        <f>IF(VLOOKUP(G2128,Sku_Consolidated!A2:S957,19,FALSE)="SHOWCASE", VLOOKUP(E2128,Store_Showcase!B2:L144,11, FALSE), IF(VLOOKUP(G2128,Sku_Consolidated!A2:S957,19,FALSE)="VAM",VLOOKUP(E2128,Store_VAM!B2:L273,11, FALSE),VLOOKUP(E2128,Store_SRP!B2:L110,11, FALSE)))</f>
      </c>
      <c r="W2128">
        <f>VLOOKUP(G2128,Sku_Consolidated!A2:W957,11,FALSE)</f>
      </c>
      <c r="X2128">
        <f>VLOOKUP(G2128,Sku_Consolidated!A2:H957,8,FALSE)</f>
      </c>
      <c r="Y2128">
        <f>VLOOKUP(G2128,Sku_Consolidated!A2:I957,9,FALSE)</f>
      </c>
      <c r="Z2128" t="s">
        <v>38</v>
      </c>
      <c r="AA2128">
        <f>VLOOKUP(G2128,Sku_Consolidated!A2:E957,5,FALSE)</f>
      </c>
      <c r="AB2128">
        <f>IF(VLOOKUP(G2128,Sku_Consolidated!A2:S957,19,FALSE)="SHOWCASE", VLOOKUP(E2128,Store_Showcase!B2:N144,13, FALSE), IF(VLOOKUP(G2128,Sku_Consolidated!A2:S957,19,FALSE)="VAM",VLOOKUP(E2128,Store_VAM!B2:N273,13, FALSE),VLOOKUP(E2128,Store_SRP!B2:N110,13, FALSE)))</f>
      </c>
      <c r="AC2128">
        <f>IF(IFERROR(AB2128,TRUE)=TRUE, "-","OK")</f>
      </c>
      <c r="AD2128" s="8" t="s">
        <v>39</v>
      </c>
      <c r="AE2128" s="8" t="s">
        <v>39</v>
      </c>
      <c r="AF2128">
        <f>IF(IFERROR(VLOOKUP(E2128,Store_Showcase!B2:H144,{5}, FALSE), TRUE)=TRUE, IF(IFERROR(VLOOKUP(E2128,Store_SRP!B2:H110,{5}, FALSE), TRUE)=TRUE,VLOOKUP(E2128,Store_VAM!B2:H273,{5}, FALSE),VLOOKUP(E2128,Store_SRP!B2:H110,{5}, FALSE)), VLOOKUP(E2128,Store_Showcase!B2:H144,{5}, FALSE))</f>
      </c>
      <c r="AG2128">
        <f>IF(IFERROR(VLOOKUP(E2128,Store_Showcase!B2:H144,{6}, FALSE), TRUE)=TRUE, IF(IFERROR(VLOOKUP(E2128,Store_SRP!B2:H110,{6}, FALSE), TRUE)=TRUE,VLOOKUP(E2128,Store_VAM!B2:H273,{6}, FALSE),VLOOKUP(E2128,Store_SRP!B2:H110,{6}, FALSE)), VLOOKUP(E2128,Store_Showcase!B2:H144,{6}, FALSE))</f>
      </c>
      <c r="AH2128">
        <f>VLOOKUP(G2128,Sku_Consolidated!A2:R957,18,FALSE)</f>
      </c>
      <c r="AI2128">
        <f>VLOOKUP(G2128,Sku_Consolidated!A2:S957,19,FALSE)</f>
      </c>
      <c r="AJ2128">
        <f>VLOOKUP(G2128,Sku_Consolidated!A2:T957,20,FALSE)</f>
      </c>
    </row>
    <row r="2129" spans="1:36" x14ac:dyDescent="0.25">
      <c r="A2129">
        <v>2024</v>
      </c>
      <c r="B2129" t="s">
        <v>31</v>
      </c>
      <c r="C2129" t="s">
        <v>32</v>
      </c>
      <c r="D2129" t="s">
        <v>33</v>
      </c>
      <c r="E2129">
        <v>4017</v>
      </c>
      <c r="F2129">
        <f>IF(IFERROR(VLOOKUP(E2129,Store_Showcase!B2:H144,{2}, FALSE), TRUE)=TRUE, IF(IFERROR(VLOOKUP(E2129,Store_SRP!B2:H110,{2}, FALSE), TRUE)=TRUE,VLOOKUP(E2129,Store_VAM!B2:H273,{2}, FALSE),VLOOKUP(E2129,Store_SRP!B2:H110,{2}, FALSE)), VLOOKUP(E2129,Store_Showcase!B2:H144,{2}, FALSE))</f>
      </c>
      <c r="G2129">
        <v>655718</v>
      </c>
      <c r="H2129" t="s">
        <v>306</v>
      </c>
      <c r="I2129" s="8" t="s">
        <v>39</v>
      </c>
      <c r="J2129" t="s">
        <v>36</v>
      </c>
      <c r="K2129" s="8">
        <f>IF(J2129="PCK", I2129, 0)</f>
      </c>
      <c r="L2129" s="8">
        <f>IF(J2129="KLS", I2129, IF(J2129="PCK", I2129*VLOOKUP(G2129,Sku_Consolidated!A2:U957,21, FALSE),I2129*VLOOKUP(G2129,Sku_Consolidated!A2:U957,21, FALSE)))</f>
      </c>
      <c r="M2129" s="8">
        <f>IF(J2129="PCS", I2129, 0)</f>
      </c>
      <c r="N2129" s="8" t="s">
        <v>39</v>
      </c>
      <c r="O2129" s="8">
        <f>N2129 * VLOOKUP(E2129&amp;VLOOKUP(G2129,Sku_Consolidated!A2:Q957,17,FALSE),Sku_CommRate!A2:E1002, 5, FALSE)</f>
      </c>
      <c r="P2129" s="8">
        <f>N2129 - O2129</f>
      </c>
      <c r="Q2129">
        <f>VLOOKUP(G2129,Sku_Consolidated!A2:G957,7, FALSE)</f>
      </c>
      <c r="R2129">
        <f>IF(IFERROR(VLOOKUP(E2129,Store_Showcase!B2:H144,7, FALSE), TRUE)=TRUE, IF(IFERROR(VLOOKUP(E2129,Store_SRP!B2:H110,7, FALSE), TRUE)=TRUE,VLOOKUP(E2129,Store_VAM!B2:H273,7, FALSE),VLOOKUP(E2129,Store_SRP!B2:H110,7, FALSE)), VLOOKUP(E2129,Store_Showcase!B2:H144,7, FALSE))</f>
      </c>
      <c r="S2129">
        <f>IF(IFERROR(VLOOKUP(E2129,Store_Showcase!B2:I144,8, FALSE), TRUE)=TRUE, IF(IFERROR(VLOOKUP(E2129,Store_SRP!B2:I110,8, FALSE), TRUE)=TRUE,VLOOKUP(E2129,Store_VAM!B2:I273,8, FALSE),VLOOKUP(E2129,Store_SRP!B2:I110,8, FALSE)), VLOOKUP(E2129,Store_Showcase!B2:I144,8, FALSE))</f>
      </c>
      <c r="T2129">
        <f>VLOOKUP(G2129,Sku_Consolidated!A2:R957,18,FALSE)</f>
      </c>
      <c r="U2129">
        <v>6446</v>
      </c>
      <c r="V2129">
        <f>IF(VLOOKUP(G2129,Sku_Consolidated!A2:S957,19,FALSE)="SHOWCASE", VLOOKUP(E2129,Store_Showcase!B2:L144,11, FALSE), IF(VLOOKUP(G2129,Sku_Consolidated!A2:S957,19,FALSE)="VAM",VLOOKUP(E2129,Store_VAM!B2:L273,11, FALSE),VLOOKUP(E2129,Store_SRP!B2:L110,11, FALSE)))</f>
      </c>
      <c r="W2129">
        <f>VLOOKUP(G2129,Sku_Consolidated!A2:W957,11,FALSE)</f>
      </c>
      <c r="X2129">
        <f>VLOOKUP(G2129,Sku_Consolidated!A2:H957,8,FALSE)</f>
      </c>
      <c r="Y2129">
        <f>VLOOKUP(G2129,Sku_Consolidated!A2:I957,9,FALSE)</f>
      </c>
      <c r="Z2129" t="s">
        <v>38</v>
      </c>
      <c r="AA2129">
        <f>VLOOKUP(G2129,Sku_Consolidated!A2:E957,5,FALSE)</f>
      </c>
      <c r="AB2129">
        <f>IF(VLOOKUP(G2129,Sku_Consolidated!A2:S957,19,FALSE)="SHOWCASE", VLOOKUP(E2129,Store_Showcase!B2:N144,13, FALSE), IF(VLOOKUP(G2129,Sku_Consolidated!A2:S957,19,FALSE)="VAM",VLOOKUP(E2129,Store_VAM!B2:N273,13, FALSE),VLOOKUP(E2129,Store_SRP!B2:N110,13, FALSE)))</f>
      </c>
      <c r="AC2129">
        <f>IF(IFERROR(AB2129,TRUE)=TRUE, "-","OK")</f>
      </c>
      <c r="AD2129" s="8" t="s">
        <v>39</v>
      </c>
      <c r="AE2129" s="8" t="s">
        <v>39</v>
      </c>
      <c r="AF2129">
        <f>IF(IFERROR(VLOOKUP(E2129,Store_Showcase!B2:H144,{5}, FALSE), TRUE)=TRUE, IF(IFERROR(VLOOKUP(E2129,Store_SRP!B2:H110,{5}, FALSE), TRUE)=TRUE,VLOOKUP(E2129,Store_VAM!B2:H273,{5}, FALSE),VLOOKUP(E2129,Store_SRP!B2:H110,{5}, FALSE)), VLOOKUP(E2129,Store_Showcase!B2:H144,{5}, FALSE))</f>
      </c>
      <c r="AG2129">
        <f>IF(IFERROR(VLOOKUP(E2129,Store_Showcase!B2:H144,{6}, FALSE), TRUE)=TRUE, IF(IFERROR(VLOOKUP(E2129,Store_SRP!B2:H110,{6}, FALSE), TRUE)=TRUE,VLOOKUP(E2129,Store_VAM!B2:H273,{6}, FALSE),VLOOKUP(E2129,Store_SRP!B2:H110,{6}, FALSE)), VLOOKUP(E2129,Store_Showcase!B2:H144,{6}, FALSE))</f>
      </c>
      <c r="AH2129">
        <f>VLOOKUP(G2129,Sku_Consolidated!A2:R957,18,FALSE)</f>
      </c>
      <c r="AI2129">
        <f>VLOOKUP(G2129,Sku_Consolidated!A2:S957,19,FALSE)</f>
      </c>
      <c r="AJ2129">
        <f>VLOOKUP(G2129,Sku_Consolidated!A2:T957,20,FALSE)</f>
      </c>
    </row>
    <row r="2130" spans="1:36" x14ac:dyDescent="0.25">
      <c r="A2130">
        <v>2024</v>
      </c>
      <c r="B2130" t="s">
        <v>31</v>
      </c>
      <c r="C2130" t="s">
        <v>32</v>
      </c>
      <c r="D2130" t="s">
        <v>33</v>
      </c>
      <c r="E2130">
        <v>266</v>
      </c>
      <c r="F2130">
        <f>IF(IFERROR(VLOOKUP(E2130,Store_Showcase!B2:H144,{2}, FALSE), TRUE)=TRUE, IF(IFERROR(VLOOKUP(E2130,Store_SRP!B2:H110,{2}, FALSE), TRUE)=TRUE,VLOOKUP(E2130,Store_VAM!B2:H273,{2}, FALSE),VLOOKUP(E2130,Store_SRP!B2:H110,{2}, FALSE)), VLOOKUP(E2130,Store_Showcase!B2:H144,{2}, FALSE))</f>
      </c>
      <c r="G2130">
        <v>683777</v>
      </c>
      <c r="H2130" t="s">
        <v>2635</v>
      </c>
      <c r="I2130" s="8" t="s">
        <v>39</v>
      </c>
      <c r="J2130" t="s">
        <v>493</v>
      </c>
      <c r="K2130" s="8">
        <f>IF(J2130="PCK", I2130, 0)</f>
      </c>
      <c r="L2130" s="8">
        <f>IF(J2130="KLS", I2130, IF(J2130="PCK", I2130*VLOOKUP(G2130,Sku_Consolidated!A2:U957,21, FALSE),I2130*VLOOKUP(G2130,Sku_Consolidated!A2:U957,21, FALSE)))</f>
      </c>
      <c r="M2130" s="8">
        <f>IF(J2130="PCS", I2130, 0)</f>
      </c>
      <c r="N2130" s="8" t="s">
        <v>39</v>
      </c>
      <c r="O2130" s="8">
        <f>N2130 * VLOOKUP(E2130&amp;VLOOKUP(G2130,Sku_Consolidated!A2:Q957,17,FALSE),Sku_CommRate!A2:E1002, 5, FALSE)</f>
      </c>
      <c r="P2130" s="8">
        <f>N2130 - O2130</f>
      </c>
      <c r="Q2130">
        <f>VLOOKUP(G2130,Sku_Consolidated!A2:G957,7, FALSE)</f>
      </c>
      <c r="R2130">
        <f>IF(IFERROR(VLOOKUP(E2130,Store_Showcase!B2:H144,7, FALSE), TRUE)=TRUE, IF(IFERROR(VLOOKUP(E2130,Store_SRP!B2:H110,7, FALSE), TRUE)=TRUE,VLOOKUP(E2130,Store_VAM!B2:H273,7, FALSE),VLOOKUP(E2130,Store_SRP!B2:H110,7, FALSE)), VLOOKUP(E2130,Store_Showcase!B2:H144,7, FALSE))</f>
      </c>
      <c r="S2130">
        <f>IF(IFERROR(VLOOKUP(E2130,Store_Showcase!B2:I144,8, FALSE), TRUE)=TRUE, IF(IFERROR(VLOOKUP(E2130,Store_SRP!B2:I110,8, FALSE), TRUE)=TRUE,VLOOKUP(E2130,Store_VAM!B2:I273,8, FALSE),VLOOKUP(E2130,Store_SRP!B2:I110,8, FALSE)), VLOOKUP(E2130,Store_Showcase!B2:I144,8, FALSE))</f>
      </c>
      <c r="T2130">
        <f>VLOOKUP(G2130,Sku_Consolidated!A2:R957,18,FALSE)</f>
      </c>
      <c r="U2130">
        <v>4806532531618</v>
      </c>
      <c r="V2130">
        <f>IF(VLOOKUP(G2130,Sku_Consolidated!A2:S957,19,FALSE)="SHOWCASE", VLOOKUP(E2130,Store_Showcase!B2:L144,11, FALSE), IF(VLOOKUP(G2130,Sku_Consolidated!A2:S957,19,FALSE)="VAM",VLOOKUP(E2130,Store_VAM!B2:L273,11, FALSE),VLOOKUP(E2130,Store_SRP!B2:L110,11, FALSE)))</f>
      </c>
      <c r="W2130">
        <f>VLOOKUP(G2130,Sku_Consolidated!A2:W957,11,FALSE)</f>
      </c>
      <c r="X2130">
        <f>VLOOKUP(G2130,Sku_Consolidated!A2:H957,8,FALSE)</f>
      </c>
      <c r="Y2130">
        <f>VLOOKUP(G2130,Sku_Consolidated!A2:I957,9,FALSE)</f>
      </c>
      <c r="Z2130" t="s">
        <v>38</v>
      </c>
      <c r="AA2130">
        <f>VLOOKUP(G2130,Sku_Consolidated!A2:E957,5,FALSE)</f>
      </c>
      <c r="AB2130">
        <f>IF(VLOOKUP(G2130,Sku_Consolidated!A2:S957,19,FALSE)="SHOWCASE", VLOOKUP(E2130,Store_Showcase!B2:N144,13, FALSE), IF(VLOOKUP(G2130,Sku_Consolidated!A2:S957,19,FALSE)="VAM",VLOOKUP(E2130,Store_VAM!B2:N273,13, FALSE),VLOOKUP(E2130,Store_SRP!B2:N110,13, FALSE)))</f>
      </c>
      <c r="AC2130">
        <f>IF(IFERROR(AB2130,TRUE)=TRUE, "-","OK")</f>
      </c>
      <c r="AD2130" s="8" t="s">
        <v>39</v>
      </c>
      <c r="AE2130" s="8" t="s">
        <v>39</v>
      </c>
      <c r="AF2130">
        <f>IF(IFERROR(VLOOKUP(E2130,Store_Showcase!B2:H144,{5}, FALSE), TRUE)=TRUE, IF(IFERROR(VLOOKUP(E2130,Store_SRP!B2:H110,{5}, FALSE), TRUE)=TRUE,VLOOKUP(E2130,Store_VAM!B2:H273,{5}, FALSE),VLOOKUP(E2130,Store_SRP!B2:H110,{5}, FALSE)), VLOOKUP(E2130,Store_Showcase!B2:H144,{5}, FALSE))</f>
      </c>
      <c r="AG2130">
        <f>IF(IFERROR(VLOOKUP(E2130,Store_Showcase!B2:H144,{6}, FALSE), TRUE)=TRUE, IF(IFERROR(VLOOKUP(E2130,Store_SRP!B2:H110,{6}, FALSE), TRUE)=TRUE,VLOOKUP(E2130,Store_VAM!B2:H273,{6}, FALSE),VLOOKUP(E2130,Store_SRP!B2:H110,{6}, FALSE)), VLOOKUP(E2130,Store_Showcase!B2:H144,{6}, FALSE))</f>
      </c>
      <c r="AH2130">
        <f>VLOOKUP(G2130,Sku_Consolidated!A2:R957,18,FALSE)</f>
      </c>
      <c r="AI2130">
        <f>VLOOKUP(G2130,Sku_Consolidated!A2:S957,19,FALSE)</f>
      </c>
      <c r="AJ2130">
        <f>VLOOKUP(G2130,Sku_Consolidated!A2:T957,20,FALSE)</f>
      </c>
    </row>
    <row r="2131" spans="1:36" x14ac:dyDescent="0.25">
      <c r="A2131">
        <v>2024</v>
      </c>
      <c r="B2131" t="s">
        <v>31</v>
      </c>
      <c r="C2131" t="s">
        <v>32</v>
      </c>
      <c r="D2131" t="s">
        <v>33</v>
      </c>
      <c r="E2131">
        <v>149</v>
      </c>
      <c r="F2131">
        <f>IF(IFERROR(VLOOKUP(E2131,Store_Showcase!B2:H144,{2}, FALSE), TRUE)=TRUE, IF(IFERROR(VLOOKUP(E2131,Store_SRP!B2:H110,{2}, FALSE), TRUE)=TRUE,VLOOKUP(E2131,Store_VAM!B2:H273,{2}, FALSE),VLOOKUP(E2131,Store_SRP!B2:H110,{2}, FALSE)), VLOOKUP(E2131,Store_Showcase!B2:H144,{2}, FALSE))</f>
      </c>
      <c r="G2131">
        <v>657358</v>
      </c>
      <c r="H2131" t="s">
        <v>3328</v>
      </c>
      <c r="I2131" s="8" t="s">
        <v>39</v>
      </c>
      <c r="J2131" t="s">
        <v>12</v>
      </c>
      <c r="K2131" s="8">
        <f>IF(J2131="PCK", I2131, 0)</f>
      </c>
      <c r="L2131" s="8">
        <f>IF(J2131="KLS", I2131, IF(J2131="PCK", I2131*VLOOKUP(G2131,Sku_Consolidated!A2:U957,21, FALSE),I2131*VLOOKUP(G2131,Sku_Consolidated!A2:U957,21, FALSE)))</f>
      </c>
      <c r="M2131" s="8">
        <f>IF(J2131="PCS", I2131, 0)</f>
      </c>
      <c r="N2131" s="8" t="s">
        <v>39</v>
      </c>
      <c r="O2131" s="8">
        <f>N2131 * VLOOKUP(E2131&amp;VLOOKUP(G2131,Sku_Consolidated!A2:Q957,17,FALSE),Sku_CommRate!A2:E1002, 5, FALSE)</f>
      </c>
      <c r="P2131" s="8">
        <f>N2131 - O2131</f>
      </c>
      <c r="Q2131">
        <f>VLOOKUP(G2131,Sku_Consolidated!A2:G957,7, FALSE)</f>
      </c>
      <c r="R2131">
        <f>IF(IFERROR(VLOOKUP(E2131,Store_Showcase!B2:H144,7, FALSE), TRUE)=TRUE, IF(IFERROR(VLOOKUP(E2131,Store_SRP!B2:H110,7, FALSE), TRUE)=TRUE,VLOOKUP(E2131,Store_VAM!B2:H273,7, FALSE),VLOOKUP(E2131,Store_SRP!B2:H110,7, FALSE)), VLOOKUP(E2131,Store_Showcase!B2:H144,7, FALSE))</f>
      </c>
      <c r="S2131">
        <f>IF(IFERROR(VLOOKUP(E2131,Store_Showcase!B2:I144,8, FALSE), TRUE)=TRUE, IF(IFERROR(VLOOKUP(E2131,Store_SRP!B2:I110,8, FALSE), TRUE)=TRUE,VLOOKUP(E2131,Store_VAM!B2:I273,8, FALSE),VLOOKUP(E2131,Store_SRP!B2:I110,8, FALSE)), VLOOKUP(E2131,Store_Showcase!B2:I144,8, FALSE))</f>
      </c>
      <c r="T2131">
        <f>VLOOKUP(G2131,Sku_Consolidated!A2:R957,18,FALSE)</f>
      </c>
      <c r="U2131">
        <v>4806532531595</v>
      </c>
      <c r="V2131">
        <f>IF(VLOOKUP(G2131,Sku_Consolidated!A2:S957,19,FALSE)="SHOWCASE", VLOOKUP(E2131,Store_Showcase!B2:L144,11, FALSE), IF(VLOOKUP(G2131,Sku_Consolidated!A2:S957,19,FALSE)="VAM",VLOOKUP(E2131,Store_VAM!B2:L273,11, FALSE),VLOOKUP(E2131,Store_SRP!B2:L110,11, FALSE)))</f>
      </c>
      <c r="W2131">
        <f>VLOOKUP(G2131,Sku_Consolidated!A2:W957,11,FALSE)</f>
      </c>
      <c r="X2131">
        <f>VLOOKUP(G2131,Sku_Consolidated!A2:H957,8,FALSE)</f>
      </c>
      <c r="Y2131">
        <f>VLOOKUP(G2131,Sku_Consolidated!A2:I957,9,FALSE)</f>
      </c>
      <c r="Z2131" t="s">
        <v>38</v>
      </c>
      <c r="AA2131">
        <f>VLOOKUP(G2131,Sku_Consolidated!A2:E957,5,FALSE)</f>
      </c>
      <c r="AB2131">
        <f>IF(VLOOKUP(G2131,Sku_Consolidated!A2:S957,19,FALSE)="SHOWCASE", VLOOKUP(E2131,Store_Showcase!B2:N144,13, FALSE), IF(VLOOKUP(G2131,Sku_Consolidated!A2:S957,19,FALSE)="VAM",VLOOKUP(E2131,Store_VAM!B2:N273,13, FALSE),VLOOKUP(E2131,Store_SRP!B2:N110,13, FALSE)))</f>
      </c>
      <c r="AC2131">
        <f>IF(IFERROR(AB2131,TRUE)=TRUE, "-","OK")</f>
      </c>
      <c r="AD2131" s="8" t="s">
        <v>39</v>
      </c>
      <c r="AE2131" s="8" t="s">
        <v>39</v>
      </c>
      <c r="AF2131">
        <f>IF(IFERROR(VLOOKUP(E2131,Store_Showcase!B2:H144,{5}, FALSE), TRUE)=TRUE, IF(IFERROR(VLOOKUP(E2131,Store_SRP!B2:H110,{5}, FALSE), TRUE)=TRUE,VLOOKUP(E2131,Store_VAM!B2:H273,{5}, FALSE),VLOOKUP(E2131,Store_SRP!B2:H110,{5}, FALSE)), VLOOKUP(E2131,Store_Showcase!B2:H144,{5}, FALSE))</f>
      </c>
      <c r="AG2131">
        <f>IF(IFERROR(VLOOKUP(E2131,Store_Showcase!B2:H144,{6}, FALSE), TRUE)=TRUE, IF(IFERROR(VLOOKUP(E2131,Store_SRP!B2:H110,{6}, FALSE), TRUE)=TRUE,VLOOKUP(E2131,Store_VAM!B2:H273,{6}, FALSE),VLOOKUP(E2131,Store_SRP!B2:H110,{6}, FALSE)), VLOOKUP(E2131,Store_Showcase!B2:H144,{6}, FALSE))</f>
      </c>
      <c r="AH2131">
        <f>VLOOKUP(G2131,Sku_Consolidated!A2:R957,18,FALSE)</f>
      </c>
      <c r="AI2131">
        <f>VLOOKUP(G2131,Sku_Consolidated!A2:S957,19,FALSE)</f>
      </c>
      <c r="AJ2131">
        <f>VLOOKUP(G2131,Sku_Consolidated!A2:T957,20,FALSE)</f>
      </c>
    </row>
    <row r="2132" spans="1:36" x14ac:dyDescent="0.25">
      <c r="A2132">
        <v>2024</v>
      </c>
      <c r="B2132" t="s">
        <v>31</v>
      </c>
      <c r="C2132" t="s">
        <v>32</v>
      </c>
      <c r="D2132" t="s">
        <v>33</v>
      </c>
      <c r="E2132">
        <v>266</v>
      </c>
      <c r="F2132">
        <f>IF(IFERROR(VLOOKUP(E2132,Store_Showcase!B2:H144,{2}, FALSE), TRUE)=TRUE, IF(IFERROR(VLOOKUP(E2132,Store_SRP!B2:H110,{2}, FALSE), TRUE)=TRUE,VLOOKUP(E2132,Store_VAM!B2:H273,{2}, FALSE),VLOOKUP(E2132,Store_SRP!B2:H110,{2}, FALSE)), VLOOKUP(E2132,Store_Showcase!B2:H144,{2}, FALSE))</f>
      </c>
      <c r="G2132">
        <v>655706</v>
      </c>
      <c r="H2132" t="s">
        <v>1159</v>
      </c>
      <c r="I2132" s="8" t="s">
        <v>39</v>
      </c>
      <c r="J2132" t="s">
        <v>36</v>
      </c>
      <c r="K2132" s="8">
        <f>IF(J2132="PCK", I2132, 0)</f>
      </c>
      <c r="L2132" s="8">
        <f>IF(J2132="KLS", I2132, IF(J2132="PCK", I2132*VLOOKUP(G2132,Sku_Consolidated!A2:U957,21, FALSE),I2132*VLOOKUP(G2132,Sku_Consolidated!A2:U957,21, FALSE)))</f>
      </c>
      <c r="M2132" s="8">
        <f>IF(J2132="PCS", I2132, 0)</f>
      </c>
      <c r="N2132" s="8" t="s">
        <v>39</v>
      </c>
      <c r="O2132" s="8">
        <f>N2132 * VLOOKUP(E2132&amp;VLOOKUP(G2132,Sku_Consolidated!A2:Q957,17,FALSE),Sku_CommRate!A2:E1002, 5, FALSE)</f>
      </c>
      <c r="P2132" s="8">
        <f>N2132 - O2132</f>
      </c>
      <c r="Q2132">
        <f>VLOOKUP(G2132,Sku_Consolidated!A2:G957,7, FALSE)</f>
      </c>
      <c r="R2132">
        <f>IF(IFERROR(VLOOKUP(E2132,Store_Showcase!B2:H144,7, FALSE), TRUE)=TRUE, IF(IFERROR(VLOOKUP(E2132,Store_SRP!B2:H110,7, FALSE), TRUE)=TRUE,VLOOKUP(E2132,Store_VAM!B2:H273,7, FALSE),VLOOKUP(E2132,Store_SRP!B2:H110,7, FALSE)), VLOOKUP(E2132,Store_Showcase!B2:H144,7, FALSE))</f>
      </c>
      <c r="S2132">
        <f>IF(IFERROR(VLOOKUP(E2132,Store_Showcase!B2:I144,8, FALSE), TRUE)=TRUE, IF(IFERROR(VLOOKUP(E2132,Store_SRP!B2:I110,8, FALSE), TRUE)=TRUE,VLOOKUP(E2132,Store_VAM!B2:I273,8, FALSE),VLOOKUP(E2132,Store_SRP!B2:I110,8, FALSE)), VLOOKUP(E2132,Store_Showcase!B2:I144,8, FALSE))</f>
      </c>
      <c r="T2132">
        <f>VLOOKUP(G2132,Sku_Consolidated!A2:R957,18,FALSE)</f>
      </c>
      <c r="U2132">
        <v>6434</v>
      </c>
      <c r="V2132">
        <f>IF(VLOOKUP(G2132,Sku_Consolidated!A2:S957,19,FALSE)="SHOWCASE", VLOOKUP(E2132,Store_Showcase!B2:L144,11, FALSE), IF(VLOOKUP(G2132,Sku_Consolidated!A2:S957,19,FALSE)="VAM",VLOOKUP(E2132,Store_VAM!B2:L273,11, FALSE),VLOOKUP(E2132,Store_SRP!B2:L110,11, FALSE)))</f>
      </c>
      <c r="W2132">
        <f>VLOOKUP(G2132,Sku_Consolidated!A2:W957,11,FALSE)</f>
      </c>
      <c r="X2132">
        <f>VLOOKUP(G2132,Sku_Consolidated!A2:H957,8,FALSE)</f>
      </c>
      <c r="Y2132">
        <f>VLOOKUP(G2132,Sku_Consolidated!A2:I957,9,FALSE)</f>
      </c>
      <c r="Z2132" t="s">
        <v>38</v>
      </c>
      <c r="AA2132">
        <f>VLOOKUP(G2132,Sku_Consolidated!A2:E957,5,FALSE)</f>
      </c>
      <c r="AB2132">
        <f>IF(VLOOKUP(G2132,Sku_Consolidated!A2:S957,19,FALSE)="SHOWCASE", VLOOKUP(E2132,Store_Showcase!B2:N144,13, FALSE), IF(VLOOKUP(G2132,Sku_Consolidated!A2:S957,19,FALSE)="VAM",VLOOKUP(E2132,Store_VAM!B2:N273,13, FALSE),VLOOKUP(E2132,Store_SRP!B2:N110,13, FALSE)))</f>
      </c>
      <c r="AC2132">
        <f>IF(IFERROR(AB2132,TRUE)=TRUE, "-","OK")</f>
      </c>
      <c r="AD2132" s="8" t="s">
        <v>39</v>
      </c>
      <c r="AE2132" s="8" t="s">
        <v>39</v>
      </c>
      <c r="AF2132">
        <f>IF(IFERROR(VLOOKUP(E2132,Store_Showcase!B2:H144,{5}, FALSE), TRUE)=TRUE, IF(IFERROR(VLOOKUP(E2132,Store_SRP!B2:H110,{5}, FALSE), TRUE)=TRUE,VLOOKUP(E2132,Store_VAM!B2:H273,{5}, FALSE),VLOOKUP(E2132,Store_SRP!B2:H110,{5}, FALSE)), VLOOKUP(E2132,Store_Showcase!B2:H144,{5}, FALSE))</f>
      </c>
      <c r="AG2132">
        <f>IF(IFERROR(VLOOKUP(E2132,Store_Showcase!B2:H144,{6}, FALSE), TRUE)=TRUE, IF(IFERROR(VLOOKUP(E2132,Store_SRP!B2:H110,{6}, FALSE), TRUE)=TRUE,VLOOKUP(E2132,Store_VAM!B2:H273,{6}, FALSE),VLOOKUP(E2132,Store_SRP!B2:H110,{6}, FALSE)), VLOOKUP(E2132,Store_Showcase!B2:H144,{6}, FALSE))</f>
      </c>
      <c r="AH2132">
        <f>VLOOKUP(G2132,Sku_Consolidated!A2:R957,18,FALSE)</f>
      </c>
      <c r="AI2132">
        <f>VLOOKUP(G2132,Sku_Consolidated!A2:S957,19,FALSE)</f>
      </c>
      <c r="AJ2132">
        <f>VLOOKUP(G2132,Sku_Consolidated!A2:T957,20,FALSE)</f>
      </c>
    </row>
    <row r="2133" spans="1:36" x14ac:dyDescent="0.25">
      <c r="A2133">
        <v>2024</v>
      </c>
      <c r="B2133" t="s">
        <v>31</v>
      </c>
      <c r="C2133" t="s">
        <v>32</v>
      </c>
      <c r="D2133" t="s">
        <v>33</v>
      </c>
      <c r="E2133">
        <v>251</v>
      </c>
      <c r="F2133">
        <f>IF(IFERROR(VLOOKUP(E2133,Store_Showcase!B2:H144,{2}, FALSE), TRUE)=TRUE, IF(IFERROR(VLOOKUP(E2133,Store_SRP!B2:H110,{2}, FALSE), TRUE)=TRUE,VLOOKUP(E2133,Store_VAM!B2:H273,{2}, FALSE),VLOOKUP(E2133,Store_SRP!B2:H110,{2}, FALSE)), VLOOKUP(E2133,Store_Showcase!B2:H144,{2}, FALSE))</f>
      </c>
      <c r="G2133">
        <v>655537</v>
      </c>
      <c r="H2133" t="s">
        <v>708</v>
      </c>
      <c r="I2133" s="8" t="s">
        <v>39</v>
      </c>
      <c r="J2133" t="s">
        <v>36</v>
      </c>
      <c r="K2133" s="8">
        <f>IF(J2133="PCK", I2133, 0)</f>
      </c>
      <c r="L2133" s="8">
        <f>IF(J2133="KLS", I2133, IF(J2133="PCK", I2133*VLOOKUP(G2133,Sku_Consolidated!A2:U957,21, FALSE),I2133*VLOOKUP(G2133,Sku_Consolidated!A2:U957,21, FALSE)))</f>
      </c>
      <c r="M2133" s="8">
        <f>IF(J2133="PCS", I2133, 0)</f>
      </c>
      <c r="N2133" s="8" t="s">
        <v>39</v>
      </c>
      <c r="O2133" s="8">
        <f>N2133 * VLOOKUP(E2133&amp;VLOOKUP(G2133,Sku_Consolidated!A2:Q957,17,FALSE),Sku_CommRate!A2:E1002, 5, FALSE)</f>
      </c>
      <c r="P2133" s="8">
        <f>N2133 - O2133</f>
      </c>
      <c r="Q2133">
        <f>VLOOKUP(G2133,Sku_Consolidated!A2:G957,7, FALSE)</f>
      </c>
      <c r="R2133">
        <f>IF(IFERROR(VLOOKUP(E2133,Store_Showcase!B2:H144,7, FALSE), TRUE)=TRUE, IF(IFERROR(VLOOKUP(E2133,Store_SRP!B2:H110,7, FALSE), TRUE)=TRUE,VLOOKUP(E2133,Store_VAM!B2:H273,7, FALSE),VLOOKUP(E2133,Store_SRP!B2:H110,7, FALSE)), VLOOKUP(E2133,Store_Showcase!B2:H144,7, FALSE))</f>
      </c>
      <c r="S2133">
        <f>IF(IFERROR(VLOOKUP(E2133,Store_Showcase!B2:I144,8, FALSE), TRUE)=TRUE, IF(IFERROR(VLOOKUP(E2133,Store_SRP!B2:I110,8, FALSE), TRUE)=TRUE,VLOOKUP(E2133,Store_VAM!B2:I273,8, FALSE),VLOOKUP(E2133,Store_SRP!B2:I110,8, FALSE)), VLOOKUP(E2133,Store_Showcase!B2:I144,8, FALSE))</f>
      </c>
      <c r="T2133">
        <f>VLOOKUP(G2133,Sku_Consolidated!A2:R957,18,FALSE)</f>
      </c>
      <c r="U2133">
        <v>6358</v>
      </c>
      <c r="V2133">
        <f>IF(VLOOKUP(G2133,Sku_Consolidated!A2:S957,19,FALSE)="SHOWCASE", VLOOKUP(E2133,Store_Showcase!B2:L144,11, FALSE), IF(VLOOKUP(G2133,Sku_Consolidated!A2:S957,19,FALSE)="VAM",VLOOKUP(E2133,Store_VAM!B2:L273,11, FALSE),VLOOKUP(E2133,Store_SRP!B2:L110,11, FALSE)))</f>
      </c>
      <c r="W2133">
        <f>VLOOKUP(G2133,Sku_Consolidated!A2:W957,11,FALSE)</f>
      </c>
      <c r="X2133">
        <f>VLOOKUP(G2133,Sku_Consolidated!A2:H957,8,FALSE)</f>
      </c>
      <c r="Y2133">
        <f>VLOOKUP(G2133,Sku_Consolidated!A2:I957,9,FALSE)</f>
      </c>
      <c r="Z2133" t="s">
        <v>38</v>
      </c>
      <c r="AA2133">
        <f>VLOOKUP(G2133,Sku_Consolidated!A2:E957,5,FALSE)</f>
      </c>
      <c r="AB2133">
        <f>IF(VLOOKUP(G2133,Sku_Consolidated!A2:S957,19,FALSE)="SHOWCASE", VLOOKUP(E2133,Store_Showcase!B2:N144,13, FALSE), IF(VLOOKUP(G2133,Sku_Consolidated!A2:S957,19,FALSE)="VAM",VLOOKUP(E2133,Store_VAM!B2:N273,13, FALSE),VLOOKUP(E2133,Store_SRP!B2:N110,13, FALSE)))</f>
      </c>
      <c r="AC2133">
        <f>IF(IFERROR(AB2133,TRUE)=TRUE, "-","OK")</f>
      </c>
      <c r="AD2133" s="8" t="s">
        <v>39</v>
      </c>
      <c r="AE2133" s="8" t="s">
        <v>39</v>
      </c>
      <c r="AF2133">
        <f>IF(IFERROR(VLOOKUP(E2133,Store_Showcase!B2:H144,{5}, FALSE), TRUE)=TRUE, IF(IFERROR(VLOOKUP(E2133,Store_SRP!B2:H110,{5}, FALSE), TRUE)=TRUE,VLOOKUP(E2133,Store_VAM!B2:H273,{5}, FALSE),VLOOKUP(E2133,Store_SRP!B2:H110,{5}, FALSE)), VLOOKUP(E2133,Store_Showcase!B2:H144,{5}, FALSE))</f>
      </c>
      <c r="AG2133">
        <f>IF(IFERROR(VLOOKUP(E2133,Store_Showcase!B2:H144,{6}, FALSE), TRUE)=TRUE, IF(IFERROR(VLOOKUP(E2133,Store_SRP!B2:H110,{6}, FALSE), TRUE)=TRUE,VLOOKUP(E2133,Store_VAM!B2:H273,{6}, FALSE),VLOOKUP(E2133,Store_SRP!B2:H110,{6}, FALSE)), VLOOKUP(E2133,Store_Showcase!B2:H144,{6}, FALSE))</f>
      </c>
      <c r="AH2133">
        <f>VLOOKUP(G2133,Sku_Consolidated!A2:R957,18,FALSE)</f>
      </c>
      <c r="AI2133">
        <f>VLOOKUP(G2133,Sku_Consolidated!A2:S957,19,FALSE)</f>
      </c>
      <c r="AJ2133">
        <f>VLOOKUP(G2133,Sku_Consolidated!A2:T957,20,FALSE)</f>
      </c>
    </row>
    <row r="2134" spans="1:36" x14ac:dyDescent="0.25">
      <c r="A2134">
        <v>2024</v>
      </c>
      <c r="B2134" t="s">
        <v>31</v>
      </c>
      <c r="C2134" t="s">
        <v>32</v>
      </c>
      <c r="D2134" t="s">
        <v>33</v>
      </c>
      <c r="E2134">
        <v>248</v>
      </c>
      <c r="F2134">
        <f>IF(IFERROR(VLOOKUP(E2134,Store_Showcase!B2:H144,{2}, FALSE), TRUE)=TRUE, IF(IFERROR(VLOOKUP(E2134,Store_SRP!B2:H110,{2}, FALSE), TRUE)=TRUE,VLOOKUP(E2134,Store_VAM!B2:H273,{2}, FALSE),VLOOKUP(E2134,Store_SRP!B2:H110,{2}, FALSE)), VLOOKUP(E2134,Store_Showcase!B2:H144,{2}, FALSE))</f>
      </c>
      <c r="G2134">
        <v>655544</v>
      </c>
      <c r="H2134" t="s">
        <v>1192</v>
      </c>
      <c r="I2134" s="8" t="s">
        <v>39</v>
      </c>
      <c r="J2134" t="s">
        <v>36</v>
      </c>
      <c r="K2134" s="8">
        <f>IF(J2134="PCK", I2134, 0)</f>
      </c>
      <c r="L2134" s="8">
        <f>IF(J2134="KLS", I2134, IF(J2134="PCK", I2134*VLOOKUP(G2134,Sku_Consolidated!A2:U957,21, FALSE),I2134*VLOOKUP(G2134,Sku_Consolidated!A2:U957,21, FALSE)))</f>
      </c>
      <c r="M2134" s="8">
        <f>IF(J2134="PCS", I2134, 0)</f>
      </c>
      <c r="N2134" s="8" t="s">
        <v>39</v>
      </c>
      <c r="O2134" s="8">
        <f>N2134 * VLOOKUP(E2134&amp;VLOOKUP(G2134,Sku_Consolidated!A2:Q957,17,FALSE),Sku_CommRate!A2:E1002, 5, FALSE)</f>
      </c>
      <c r="P2134" s="8">
        <f>N2134 - O2134</f>
      </c>
      <c r="Q2134">
        <f>VLOOKUP(G2134,Sku_Consolidated!A2:G957,7, FALSE)</f>
      </c>
      <c r="R2134">
        <f>IF(IFERROR(VLOOKUP(E2134,Store_Showcase!B2:H144,7, FALSE), TRUE)=TRUE, IF(IFERROR(VLOOKUP(E2134,Store_SRP!B2:H110,7, FALSE), TRUE)=TRUE,VLOOKUP(E2134,Store_VAM!B2:H273,7, FALSE),VLOOKUP(E2134,Store_SRP!B2:H110,7, FALSE)), VLOOKUP(E2134,Store_Showcase!B2:H144,7, FALSE))</f>
      </c>
      <c r="S2134">
        <f>IF(IFERROR(VLOOKUP(E2134,Store_Showcase!B2:I144,8, FALSE), TRUE)=TRUE, IF(IFERROR(VLOOKUP(E2134,Store_SRP!B2:I110,8, FALSE), TRUE)=TRUE,VLOOKUP(E2134,Store_VAM!B2:I273,8, FALSE),VLOOKUP(E2134,Store_SRP!B2:I110,8, FALSE)), VLOOKUP(E2134,Store_Showcase!B2:I144,8, FALSE))</f>
      </c>
      <c r="T2134">
        <f>VLOOKUP(G2134,Sku_Consolidated!A2:R957,18,FALSE)</f>
      </c>
      <c r="U2134">
        <v>6363</v>
      </c>
      <c r="V2134">
        <f>IF(VLOOKUP(G2134,Sku_Consolidated!A2:S957,19,FALSE)="SHOWCASE", VLOOKUP(E2134,Store_Showcase!B2:L144,11, FALSE), IF(VLOOKUP(G2134,Sku_Consolidated!A2:S957,19,FALSE)="VAM",VLOOKUP(E2134,Store_VAM!B2:L273,11, FALSE),VLOOKUP(E2134,Store_SRP!B2:L110,11, FALSE)))</f>
      </c>
      <c r="W2134">
        <f>VLOOKUP(G2134,Sku_Consolidated!A2:W957,11,FALSE)</f>
      </c>
      <c r="X2134">
        <f>VLOOKUP(G2134,Sku_Consolidated!A2:H957,8,FALSE)</f>
      </c>
      <c r="Y2134">
        <f>VLOOKUP(G2134,Sku_Consolidated!A2:I957,9,FALSE)</f>
      </c>
      <c r="Z2134" t="s">
        <v>38</v>
      </c>
      <c r="AA2134">
        <f>VLOOKUP(G2134,Sku_Consolidated!A2:E957,5,FALSE)</f>
      </c>
      <c r="AB2134">
        <f>IF(VLOOKUP(G2134,Sku_Consolidated!A2:S957,19,FALSE)="SHOWCASE", VLOOKUP(E2134,Store_Showcase!B2:N144,13, FALSE), IF(VLOOKUP(G2134,Sku_Consolidated!A2:S957,19,FALSE)="VAM",VLOOKUP(E2134,Store_VAM!B2:N273,13, FALSE),VLOOKUP(E2134,Store_SRP!B2:N110,13, FALSE)))</f>
      </c>
      <c r="AC2134">
        <f>IF(IFERROR(AB2134,TRUE)=TRUE, "-","OK")</f>
      </c>
      <c r="AD2134" s="8" t="s">
        <v>39</v>
      </c>
      <c r="AE2134" s="8" t="s">
        <v>39</v>
      </c>
      <c r="AF2134">
        <f>IF(IFERROR(VLOOKUP(E2134,Store_Showcase!B2:H144,{5}, FALSE), TRUE)=TRUE, IF(IFERROR(VLOOKUP(E2134,Store_SRP!B2:H110,{5}, FALSE), TRUE)=TRUE,VLOOKUP(E2134,Store_VAM!B2:H273,{5}, FALSE),VLOOKUP(E2134,Store_SRP!B2:H110,{5}, FALSE)), VLOOKUP(E2134,Store_Showcase!B2:H144,{5}, FALSE))</f>
      </c>
      <c r="AG2134">
        <f>IF(IFERROR(VLOOKUP(E2134,Store_Showcase!B2:H144,{6}, FALSE), TRUE)=TRUE, IF(IFERROR(VLOOKUP(E2134,Store_SRP!B2:H110,{6}, FALSE), TRUE)=TRUE,VLOOKUP(E2134,Store_VAM!B2:H273,{6}, FALSE),VLOOKUP(E2134,Store_SRP!B2:H110,{6}, FALSE)), VLOOKUP(E2134,Store_Showcase!B2:H144,{6}, FALSE))</f>
      </c>
      <c r="AH2134">
        <f>VLOOKUP(G2134,Sku_Consolidated!A2:R957,18,FALSE)</f>
      </c>
      <c r="AI2134">
        <f>VLOOKUP(G2134,Sku_Consolidated!A2:S957,19,FALSE)</f>
      </c>
      <c r="AJ2134">
        <f>VLOOKUP(G2134,Sku_Consolidated!A2:T957,20,FALSE)</f>
      </c>
    </row>
    <row r="2135" spans="1:36" x14ac:dyDescent="0.25">
      <c r="A2135">
        <v>2024</v>
      </c>
      <c r="B2135" t="s">
        <v>31</v>
      </c>
      <c r="C2135" t="s">
        <v>32</v>
      </c>
      <c r="D2135" t="s">
        <v>33</v>
      </c>
      <c r="E2135">
        <v>251</v>
      </c>
      <c r="F2135">
        <f>IF(IFERROR(VLOOKUP(E2135,Store_Showcase!B2:H144,{2}, FALSE), TRUE)=TRUE, IF(IFERROR(VLOOKUP(E2135,Store_SRP!B2:H110,{2}, FALSE), TRUE)=TRUE,VLOOKUP(E2135,Store_VAM!B2:H273,{2}, FALSE),VLOOKUP(E2135,Store_SRP!B2:H110,{2}, FALSE)), VLOOKUP(E2135,Store_Showcase!B2:H144,{2}, FALSE))</f>
      </c>
      <c r="G2135">
        <v>657472</v>
      </c>
      <c r="H2135" t="s">
        <v>162</v>
      </c>
      <c r="I2135" s="8" t="s">
        <v>39</v>
      </c>
      <c r="J2135" t="s">
        <v>36</v>
      </c>
      <c r="K2135" s="8">
        <f>IF(J2135="PCK", I2135, 0)</f>
      </c>
      <c r="L2135" s="8">
        <f>IF(J2135="KLS", I2135, IF(J2135="PCK", I2135*VLOOKUP(G2135,Sku_Consolidated!A2:U957,21, FALSE),I2135*VLOOKUP(G2135,Sku_Consolidated!A2:U957,21, FALSE)))</f>
      </c>
      <c r="M2135" s="8">
        <f>IF(J2135="PCS", I2135, 0)</f>
      </c>
      <c r="N2135" s="8" t="s">
        <v>39</v>
      </c>
      <c r="O2135" s="8">
        <f>N2135 * VLOOKUP(E2135&amp;VLOOKUP(G2135,Sku_Consolidated!A2:Q957,17,FALSE),Sku_CommRate!A2:E1002, 5, FALSE)</f>
      </c>
      <c r="P2135" s="8">
        <f>N2135 - O2135</f>
      </c>
      <c r="Q2135">
        <f>VLOOKUP(G2135,Sku_Consolidated!A2:G957,7, FALSE)</f>
      </c>
      <c r="R2135">
        <f>IF(IFERROR(VLOOKUP(E2135,Store_Showcase!B2:H144,7, FALSE), TRUE)=TRUE, IF(IFERROR(VLOOKUP(E2135,Store_SRP!B2:H110,7, FALSE), TRUE)=TRUE,VLOOKUP(E2135,Store_VAM!B2:H273,7, FALSE),VLOOKUP(E2135,Store_SRP!B2:H110,7, FALSE)), VLOOKUP(E2135,Store_Showcase!B2:H144,7, FALSE))</f>
      </c>
      <c r="S2135">
        <f>IF(IFERROR(VLOOKUP(E2135,Store_Showcase!B2:I144,8, FALSE), TRUE)=TRUE, IF(IFERROR(VLOOKUP(E2135,Store_SRP!B2:I110,8, FALSE), TRUE)=TRUE,VLOOKUP(E2135,Store_VAM!B2:I273,8, FALSE),VLOOKUP(E2135,Store_SRP!B2:I110,8, FALSE)), VLOOKUP(E2135,Store_Showcase!B2:I144,8, FALSE))</f>
      </c>
      <c r="T2135">
        <f>VLOOKUP(G2135,Sku_Consolidated!A2:R957,18,FALSE)</f>
      </c>
      <c r="U2135">
        <v>7075</v>
      </c>
      <c r="V2135">
        <f>IF(VLOOKUP(G2135,Sku_Consolidated!A2:S957,19,FALSE)="SHOWCASE", VLOOKUP(E2135,Store_Showcase!B2:L144,11, FALSE), IF(VLOOKUP(G2135,Sku_Consolidated!A2:S957,19,FALSE)="VAM",VLOOKUP(E2135,Store_VAM!B2:L273,11, FALSE),VLOOKUP(E2135,Store_SRP!B2:L110,11, FALSE)))</f>
      </c>
      <c r="W2135">
        <f>VLOOKUP(G2135,Sku_Consolidated!A2:W957,11,FALSE)</f>
      </c>
      <c r="X2135">
        <f>VLOOKUP(G2135,Sku_Consolidated!A2:H957,8,FALSE)</f>
      </c>
      <c r="Y2135">
        <f>VLOOKUP(G2135,Sku_Consolidated!A2:I957,9,FALSE)</f>
      </c>
      <c r="Z2135" t="s">
        <v>38</v>
      </c>
      <c r="AA2135">
        <f>VLOOKUP(G2135,Sku_Consolidated!A2:E957,5,FALSE)</f>
      </c>
      <c r="AB2135">
        <f>IF(VLOOKUP(G2135,Sku_Consolidated!A2:S957,19,FALSE)="SHOWCASE", VLOOKUP(E2135,Store_Showcase!B2:N144,13, FALSE), IF(VLOOKUP(G2135,Sku_Consolidated!A2:S957,19,FALSE)="VAM",VLOOKUP(E2135,Store_VAM!B2:N273,13, FALSE),VLOOKUP(E2135,Store_SRP!B2:N110,13, FALSE)))</f>
      </c>
      <c r="AC2135">
        <f>IF(IFERROR(AB2135,TRUE)=TRUE, "-","OK")</f>
      </c>
      <c r="AD2135" s="8" t="s">
        <v>39</v>
      </c>
      <c r="AE2135" s="8" t="s">
        <v>39</v>
      </c>
      <c r="AF2135">
        <f>IF(IFERROR(VLOOKUP(E2135,Store_Showcase!B2:H144,{5}, FALSE), TRUE)=TRUE, IF(IFERROR(VLOOKUP(E2135,Store_SRP!B2:H110,{5}, FALSE), TRUE)=TRUE,VLOOKUP(E2135,Store_VAM!B2:H273,{5}, FALSE),VLOOKUP(E2135,Store_SRP!B2:H110,{5}, FALSE)), VLOOKUP(E2135,Store_Showcase!B2:H144,{5}, FALSE))</f>
      </c>
      <c r="AG2135">
        <f>IF(IFERROR(VLOOKUP(E2135,Store_Showcase!B2:H144,{6}, FALSE), TRUE)=TRUE, IF(IFERROR(VLOOKUP(E2135,Store_SRP!B2:H110,{6}, FALSE), TRUE)=TRUE,VLOOKUP(E2135,Store_VAM!B2:H273,{6}, FALSE),VLOOKUP(E2135,Store_SRP!B2:H110,{6}, FALSE)), VLOOKUP(E2135,Store_Showcase!B2:H144,{6}, FALSE))</f>
      </c>
      <c r="AH2135">
        <f>VLOOKUP(G2135,Sku_Consolidated!A2:R957,18,FALSE)</f>
      </c>
      <c r="AI2135">
        <f>VLOOKUP(G2135,Sku_Consolidated!A2:S957,19,FALSE)</f>
      </c>
      <c r="AJ2135">
        <f>VLOOKUP(G2135,Sku_Consolidated!A2:T957,20,FALSE)</f>
      </c>
    </row>
    <row r="2136" spans="1:36" x14ac:dyDescent="0.25">
      <c r="A2136">
        <v>2024</v>
      </c>
      <c r="B2136" t="s">
        <v>31</v>
      </c>
      <c r="C2136" t="s">
        <v>32</v>
      </c>
      <c r="D2136" t="s">
        <v>33</v>
      </c>
      <c r="E2136">
        <v>248</v>
      </c>
      <c r="F2136">
        <f>IF(IFERROR(VLOOKUP(E2136,Store_Showcase!B2:H144,{2}, FALSE), TRUE)=TRUE, IF(IFERROR(VLOOKUP(E2136,Store_SRP!B2:H110,{2}, FALSE), TRUE)=TRUE,VLOOKUP(E2136,Store_VAM!B2:H273,{2}, FALSE),VLOOKUP(E2136,Store_SRP!B2:H110,{2}, FALSE)), VLOOKUP(E2136,Store_Showcase!B2:H144,{2}, FALSE))</f>
      </c>
      <c r="G2136">
        <v>666982</v>
      </c>
      <c r="H2136" t="s">
        <v>1363</v>
      </c>
      <c r="I2136" s="8" t="s">
        <v>39</v>
      </c>
      <c r="J2136" t="s">
        <v>493</v>
      </c>
      <c r="K2136" s="8">
        <f>IF(J2136="PCK", I2136, 0)</f>
      </c>
      <c r="L2136" s="8">
        <f>IF(J2136="KLS", I2136, IF(J2136="PCK", I2136*VLOOKUP(G2136,Sku_Consolidated!A2:U957,21, FALSE),I2136*VLOOKUP(G2136,Sku_Consolidated!A2:U957,21, FALSE)))</f>
      </c>
      <c r="M2136" s="8">
        <f>IF(J2136="PCS", I2136, 0)</f>
      </c>
      <c r="N2136" s="8" t="s">
        <v>39</v>
      </c>
      <c r="O2136" s="8">
        <f>N2136 * VLOOKUP(E2136&amp;VLOOKUP(G2136,Sku_Consolidated!A2:Q957,17,FALSE),Sku_CommRate!A2:E1002, 5, FALSE)</f>
      </c>
      <c r="P2136" s="8">
        <f>N2136 - O2136</f>
      </c>
      <c r="Q2136">
        <f>VLOOKUP(G2136,Sku_Consolidated!A2:G957,7, FALSE)</f>
      </c>
      <c r="R2136">
        <f>IF(IFERROR(VLOOKUP(E2136,Store_Showcase!B2:H144,7, FALSE), TRUE)=TRUE, IF(IFERROR(VLOOKUP(E2136,Store_SRP!B2:H110,7, FALSE), TRUE)=TRUE,VLOOKUP(E2136,Store_VAM!B2:H273,7, FALSE),VLOOKUP(E2136,Store_SRP!B2:H110,7, FALSE)), VLOOKUP(E2136,Store_Showcase!B2:H144,7, FALSE))</f>
      </c>
      <c r="S2136">
        <f>IF(IFERROR(VLOOKUP(E2136,Store_Showcase!B2:I144,8, FALSE), TRUE)=TRUE, IF(IFERROR(VLOOKUP(E2136,Store_SRP!B2:I110,8, FALSE), TRUE)=TRUE,VLOOKUP(E2136,Store_VAM!B2:I273,8, FALSE),VLOOKUP(E2136,Store_SRP!B2:I110,8, FALSE)), VLOOKUP(E2136,Store_Showcase!B2:I144,8, FALSE))</f>
      </c>
      <c r="T2136">
        <f>VLOOKUP(G2136,Sku_Consolidated!A2:R957,18,FALSE)</f>
      </c>
      <c r="U2136">
        <v>4806532531663</v>
      </c>
      <c r="V2136">
        <f>IF(VLOOKUP(G2136,Sku_Consolidated!A2:S957,19,FALSE)="SHOWCASE", VLOOKUP(E2136,Store_Showcase!B2:L144,11, FALSE), IF(VLOOKUP(G2136,Sku_Consolidated!A2:S957,19,FALSE)="VAM",VLOOKUP(E2136,Store_VAM!B2:L273,11, FALSE),VLOOKUP(E2136,Store_SRP!B2:L110,11, FALSE)))</f>
      </c>
      <c r="W2136">
        <f>VLOOKUP(G2136,Sku_Consolidated!A2:W957,11,FALSE)</f>
      </c>
      <c r="X2136">
        <f>VLOOKUP(G2136,Sku_Consolidated!A2:H957,8,FALSE)</f>
      </c>
      <c r="Y2136">
        <f>VLOOKUP(G2136,Sku_Consolidated!A2:I957,9,FALSE)</f>
      </c>
      <c r="Z2136" t="s">
        <v>38</v>
      </c>
      <c r="AA2136">
        <f>VLOOKUP(G2136,Sku_Consolidated!A2:E957,5,FALSE)</f>
      </c>
      <c r="AB2136">
        <f>IF(VLOOKUP(G2136,Sku_Consolidated!A2:S957,19,FALSE)="SHOWCASE", VLOOKUP(E2136,Store_Showcase!B2:N144,13, FALSE), IF(VLOOKUP(G2136,Sku_Consolidated!A2:S957,19,FALSE)="VAM",VLOOKUP(E2136,Store_VAM!B2:N273,13, FALSE),VLOOKUP(E2136,Store_SRP!B2:N110,13, FALSE)))</f>
      </c>
      <c r="AC2136">
        <f>IF(IFERROR(AB2136,TRUE)=TRUE, "-","OK")</f>
      </c>
      <c r="AD2136" s="8" t="s">
        <v>39</v>
      </c>
      <c r="AE2136" s="8" t="s">
        <v>39</v>
      </c>
      <c r="AF2136">
        <f>IF(IFERROR(VLOOKUP(E2136,Store_Showcase!B2:H144,{5}, FALSE), TRUE)=TRUE, IF(IFERROR(VLOOKUP(E2136,Store_SRP!B2:H110,{5}, FALSE), TRUE)=TRUE,VLOOKUP(E2136,Store_VAM!B2:H273,{5}, FALSE),VLOOKUP(E2136,Store_SRP!B2:H110,{5}, FALSE)), VLOOKUP(E2136,Store_Showcase!B2:H144,{5}, FALSE))</f>
      </c>
      <c r="AG2136">
        <f>IF(IFERROR(VLOOKUP(E2136,Store_Showcase!B2:H144,{6}, FALSE), TRUE)=TRUE, IF(IFERROR(VLOOKUP(E2136,Store_SRP!B2:H110,{6}, FALSE), TRUE)=TRUE,VLOOKUP(E2136,Store_VAM!B2:H273,{6}, FALSE),VLOOKUP(E2136,Store_SRP!B2:H110,{6}, FALSE)), VLOOKUP(E2136,Store_Showcase!B2:H144,{6}, FALSE))</f>
      </c>
      <c r="AH2136">
        <f>VLOOKUP(G2136,Sku_Consolidated!A2:R957,18,FALSE)</f>
      </c>
      <c r="AI2136">
        <f>VLOOKUP(G2136,Sku_Consolidated!A2:S957,19,FALSE)</f>
      </c>
      <c r="AJ2136">
        <f>VLOOKUP(G2136,Sku_Consolidated!A2:T957,20,FALSE)</f>
      </c>
    </row>
    <row r="2137" spans="1:36" x14ac:dyDescent="0.25">
      <c r="A2137">
        <v>2024</v>
      </c>
      <c r="B2137" t="s">
        <v>31</v>
      </c>
      <c r="C2137" t="s">
        <v>32</v>
      </c>
      <c r="D2137" t="s">
        <v>33</v>
      </c>
      <c r="E2137">
        <v>216</v>
      </c>
      <c r="F2137">
        <f>IF(IFERROR(VLOOKUP(E2137,Store_Showcase!B2:H144,{2}, FALSE), TRUE)=TRUE, IF(IFERROR(VLOOKUP(E2137,Store_SRP!B2:H110,{2}, FALSE), TRUE)=TRUE,VLOOKUP(E2137,Store_VAM!B2:H273,{2}, FALSE),VLOOKUP(E2137,Store_SRP!B2:H110,{2}, FALSE)), VLOOKUP(E2137,Store_Showcase!B2:H144,{2}, FALSE))</f>
      </c>
      <c r="G2137">
        <v>655308</v>
      </c>
      <c r="H2137" t="s">
        <v>287</v>
      </c>
      <c r="I2137" s="8" t="s">
        <v>39</v>
      </c>
      <c r="J2137" t="s">
        <v>36</v>
      </c>
      <c r="K2137" s="8">
        <f>IF(J2137="PCK", I2137, 0)</f>
      </c>
      <c r="L2137" s="8">
        <f>IF(J2137="KLS", I2137, IF(J2137="PCK", I2137*VLOOKUP(G2137,Sku_Consolidated!A2:U957,21, FALSE),I2137*VLOOKUP(G2137,Sku_Consolidated!A2:U957,21, FALSE)))</f>
      </c>
      <c r="M2137" s="8">
        <f>IF(J2137="PCS", I2137, 0)</f>
      </c>
      <c r="N2137" s="8" t="s">
        <v>39</v>
      </c>
      <c r="O2137" s="8">
        <f>N2137 * VLOOKUP(E2137&amp;VLOOKUP(G2137,Sku_Consolidated!A2:Q957,17,FALSE),Sku_CommRate!A2:E1002, 5, FALSE)</f>
      </c>
      <c r="P2137" s="8">
        <f>N2137 - O2137</f>
      </c>
      <c r="Q2137">
        <f>VLOOKUP(G2137,Sku_Consolidated!A2:G957,7, FALSE)</f>
      </c>
      <c r="R2137">
        <f>IF(IFERROR(VLOOKUP(E2137,Store_Showcase!B2:H144,7, FALSE), TRUE)=TRUE, IF(IFERROR(VLOOKUP(E2137,Store_SRP!B2:H110,7, FALSE), TRUE)=TRUE,VLOOKUP(E2137,Store_VAM!B2:H273,7, FALSE),VLOOKUP(E2137,Store_SRP!B2:H110,7, FALSE)), VLOOKUP(E2137,Store_Showcase!B2:H144,7, FALSE))</f>
      </c>
      <c r="S2137">
        <f>IF(IFERROR(VLOOKUP(E2137,Store_Showcase!B2:I144,8, FALSE), TRUE)=TRUE, IF(IFERROR(VLOOKUP(E2137,Store_SRP!B2:I110,8, FALSE), TRUE)=TRUE,VLOOKUP(E2137,Store_VAM!B2:I273,8, FALSE),VLOOKUP(E2137,Store_SRP!B2:I110,8, FALSE)), VLOOKUP(E2137,Store_Showcase!B2:I144,8, FALSE))</f>
      </c>
      <c r="T2137">
        <f>VLOOKUP(G2137,Sku_Consolidated!A2:R957,18,FALSE)</f>
      </c>
      <c r="U2137">
        <v>6235</v>
      </c>
      <c r="V2137">
        <f>IF(VLOOKUP(G2137,Sku_Consolidated!A2:S957,19,FALSE)="SHOWCASE", VLOOKUP(E2137,Store_Showcase!B2:L144,11, FALSE), IF(VLOOKUP(G2137,Sku_Consolidated!A2:S957,19,FALSE)="VAM",VLOOKUP(E2137,Store_VAM!B2:L273,11, FALSE),VLOOKUP(E2137,Store_SRP!B2:L110,11, FALSE)))</f>
      </c>
      <c r="W2137">
        <f>VLOOKUP(G2137,Sku_Consolidated!A2:W957,11,FALSE)</f>
      </c>
      <c r="X2137">
        <f>VLOOKUP(G2137,Sku_Consolidated!A2:H957,8,FALSE)</f>
      </c>
      <c r="Y2137">
        <f>VLOOKUP(G2137,Sku_Consolidated!A2:I957,9,FALSE)</f>
      </c>
      <c r="Z2137" t="s">
        <v>38</v>
      </c>
      <c r="AA2137">
        <f>VLOOKUP(G2137,Sku_Consolidated!A2:E957,5,FALSE)</f>
      </c>
      <c r="AB2137">
        <f>IF(VLOOKUP(G2137,Sku_Consolidated!A2:S957,19,FALSE)="SHOWCASE", VLOOKUP(E2137,Store_Showcase!B2:N144,13, FALSE), IF(VLOOKUP(G2137,Sku_Consolidated!A2:S957,19,FALSE)="VAM",VLOOKUP(E2137,Store_VAM!B2:N273,13, FALSE),VLOOKUP(E2137,Store_SRP!B2:N110,13, FALSE)))</f>
      </c>
      <c r="AC2137">
        <f>IF(IFERROR(AB2137,TRUE)=TRUE, "-","OK")</f>
      </c>
      <c r="AD2137" s="8" t="s">
        <v>39</v>
      </c>
      <c r="AE2137" s="8" t="s">
        <v>39</v>
      </c>
      <c r="AF2137">
        <f>IF(IFERROR(VLOOKUP(E2137,Store_Showcase!B2:H144,{5}, FALSE), TRUE)=TRUE, IF(IFERROR(VLOOKUP(E2137,Store_SRP!B2:H110,{5}, FALSE), TRUE)=TRUE,VLOOKUP(E2137,Store_VAM!B2:H273,{5}, FALSE),VLOOKUP(E2137,Store_SRP!B2:H110,{5}, FALSE)), VLOOKUP(E2137,Store_Showcase!B2:H144,{5}, FALSE))</f>
      </c>
      <c r="AG2137">
        <f>IF(IFERROR(VLOOKUP(E2137,Store_Showcase!B2:H144,{6}, FALSE), TRUE)=TRUE, IF(IFERROR(VLOOKUP(E2137,Store_SRP!B2:H110,{6}, FALSE), TRUE)=TRUE,VLOOKUP(E2137,Store_VAM!B2:H273,{6}, FALSE),VLOOKUP(E2137,Store_SRP!B2:H110,{6}, FALSE)), VLOOKUP(E2137,Store_Showcase!B2:H144,{6}, FALSE))</f>
      </c>
      <c r="AH2137">
        <f>VLOOKUP(G2137,Sku_Consolidated!A2:R957,18,FALSE)</f>
      </c>
      <c r="AI2137">
        <f>VLOOKUP(G2137,Sku_Consolidated!A2:S957,19,FALSE)</f>
      </c>
      <c r="AJ2137">
        <f>VLOOKUP(G2137,Sku_Consolidated!A2:T957,20,FALSE)</f>
      </c>
    </row>
    <row r="2138" spans="1:36" x14ac:dyDescent="0.25">
      <c r="A2138">
        <v>2024</v>
      </c>
      <c r="B2138" t="s">
        <v>31</v>
      </c>
      <c r="C2138" t="s">
        <v>32</v>
      </c>
      <c r="D2138" t="s">
        <v>33</v>
      </c>
      <c r="E2138">
        <v>252</v>
      </c>
      <c r="F2138">
        <f>IF(IFERROR(VLOOKUP(E2138,Store_Showcase!B2:H144,{2}, FALSE), TRUE)=TRUE, IF(IFERROR(VLOOKUP(E2138,Store_SRP!B2:H110,{2}, FALSE), TRUE)=TRUE,VLOOKUP(E2138,Store_VAM!B2:H273,{2}, FALSE),VLOOKUP(E2138,Store_SRP!B2:H110,{2}, FALSE)), VLOOKUP(E2138,Store_Showcase!B2:H144,{2}, FALSE))</f>
      </c>
      <c r="G2138">
        <v>655538</v>
      </c>
      <c r="H2138" t="s">
        <v>374</v>
      </c>
      <c r="I2138" s="8" t="s">
        <v>39</v>
      </c>
      <c r="J2138" t="s">
        <v>36</v>
      </c>
      <c r="K2138" s="8">
        <f>IF(J2138="PCK", I2138, 0)</f>
      </c>
      <c r="L2138" s="8">
        <f>IF(J2138="KLS", I2138, IF(J2138="PCK", I2138*VLOOKUP(G2138,Sku_Consolidated!A2:U957,21, FALSE),I2138*VLOOKUP(G2138,Sku_Consolidated!A2:U957,21, FALSE)))</f>
      </c>
      <c r="M2138" s="8">
        <f>IF(J2138="PCS", I2138, 0)</f>
      </c>
      <c r="N2138" s="8" t="s">
        <v>39</v>
      </c>
      <c r="O2138" s="8">
        <f>N2138 * VLOOKUP(E2138&amp;VLOOKUP(G2138,Sku_Consolidated!A2:Q957,17,FALSE),Sku_CommRate!A2:E1002, 5, FALSE)</f>
      </c>
      <c r="P2138" s="8">
        <f>N2138 - O2138</f>
      </c>
      <c r="Q2138">
        <f>VLOOKUP(G2138,Sku_Consolidated!A2:G957,7, FALSE)</f>
      </c>
      <c r="R2138">
        <f>IF(IFERROR(VLOOKUP(E2138,Store_Showcase!B2:H144,7, FALSE), TRUE)=TRUE, IF(IFERROR(VLOOKUP(E2138,Store_SRP!B2:H110,7, FALSE), TRUE)=TRUE,VLOOKUP(E2138,Store_VAM!B2:H273,7, FALSE),VLOOKUP(E2138,Store_SRP!B2:H110,7, FALSE)), VLOOKUP(E2138,Store_Showcase!B2:H144,7, FALSE))</f>
      </c>
      <c r="S2138">
        <f>IF(IFERROR(VLOOKUP(E2138,Store_Showcase!B2:I144,8, FALSE), TRUE)=TRUE, IF(IFERROR(VLOOKUP(E2138,Store_SRP!B2:I110,8, FALSE), TRUE)=TRUE,VLOOKUP(E2138,Store_VAM!B2:I273,8, FALSE),VLOOKUP(E2138,Store_SRP!B2:I110,8, FALSE)), VLOOKUP(E2138,Store_Showcase!B2:I144,8, FALSE))</f>
      </c>
      <c r="T2138">
        <f>VLOOKUP(G2138,Sku_Consolidated!A2:R957,18,FALSE)</f>
      </c>
      <c r="U2138">
        <v>6359</v>
      </c>
      <c r="V2138">
        <f>IF(VLOOKUP(G2138,Sku_Consolidated!A2:S957,19,FALSE)="SHOWCASE", VLOOKUP(E2138,Store_Showcase!B2:L144,11, FALSE), IF(VLOOKUP(G2138,Sku_Consolidated!A2:S957,19,FALSE)="VAM",VLOOKUP(E2138,Store_VAM!B2:L273,11, FALSE),VLOOKUP(E2138,Store_SRP!B2:L110,11, FALSE)))</f>
      </c>
      <c r="W2138">
        <f>VLOOKUP(G2138,Sku_Consolidated!A2:W957,11,FALSE)</f>
      </c>
      <c r="X2138">
        <f>VLOOKUP(G2138,Sku_Consolidated!A2:H957,8,FALSE)</f>
      </c>
      <c r="Y2138">
        <f>VLOOKUP(G2138,Sku_Consolidated!A2:I957,9,FALSE)</f>
      </c>
      <c r="Z2138" t="s">
        <v>38</v>
      </c>
      <c r="AA2138">
        <f>VLOOKUP(G2138,Sku_Consolidated!A2:E957,5,FALSE)</f>
      </c>
      <c r="AB2138">
        <f>IF(VLOOKUP(G2138,Sku_Consolidated!A2:S957,19,FALSE)="SHOWCASE", VLOOKUP(E2138,Store_Showcase!B2:N144,13, FALSE), IF(VLOOKUP(G2138,Sku_Consolidated!A2:S957,19,FALSE)="VAM",VLOOKUP(E2138,Store_VAM!B2:N273,13, FALSE),VLOOKUP(E2138,Store_SRP!B2:N110,13, FALSE)))</f>
      </c>
      <c r="AC2138">
        <f>IF(IFERROR(AB2138,TRUE)=TRUE, "-","OK")</f>
      </c>
      <c r="AD2138" s="8" t="s">
        <v>39</v>
      </c>
      <c r="AE2138" s="8" t="s">
        <v>39</v>
      </c>
      <c r="AF2138">
        <f>IF(IFERROR(VLOOKUP(E2138,Store_Showcase!B2:H144,{5}, FALSE), TRUE)=TRUE, IF(IFERROR(VLOOKUP(E2138,Store_SRP!B2:H110,{5}, FALSE), TRUE)=TRUE,VLOOKUP(E2138,Store_VAM!B2:H273,{5}, FALSE),VLOOKUP(E2138,Store_SRP!B2:H110,{5}, FALSE)), VLOOKUP(E2138,Store_Showcase!B2:H144,{5}, FALSE))</f>
      </c>
      <c r="AG2138">
        <f>IF(IFERROR(VLOOKUP(E2138,Store_Showcase!B2:H144,{6}, FALSE), TRUE)=TRUE, IF(IFERROR(VLOOKUP(E2138,Store_SRP!B2:H110,{6}, FALSE), TRUE)=TRUE,VLOOKUP(E2138,Store_VAM!B2:H273,{6}, FALSE),VLOOKUP(E2138,Store_SRP!B2:H110,{6}, FALSE)), VLOOKUP(E2138,Store_Showcase!B2:H144,{6}, FALSE))</f>
      </c>
      <c r="AH2138">
        <f>VLOOKUP(G2138,Sku_Consolidated!A2:R957,18,FALSE)</f>
      </c>
      <c r="AI2138">
        <f>VLOOKUP(G2138,Sku_Consolidated!A2:S957,19,FALSE)</f>
      </c>
      <c r="AJ2138">
        <f>VLOOKUP(G2138,Sku_Consolidated!A2:T957,20,FALSE)</f>
      </c>
    </row>
    <row r="2139" spans="1:36" x14ac:dyDescent="0.25">
      <c r="A2139">
        <v>2024</v>
      </c>
      <c r="B2139" t="s">
        <v>31</v>
      </c>
      <c r="C2139" t="s">
        <v>32</v>
      </c>
      <c r="D2139" t="s">
        <v>33</v>
      </c>
      <c r="E2139">
        <v>139</v>
      </c>
      <c r="F2139">
        <f>IF(IFERROR(VLOOKUP(E2139,Store_Showcase!B2:H144,{2}, FALSE), TRUE)=TRUE, IF(IFERROR(VLOOKUP(E2139,Store_SRP!B2:H110,{2}, FALSE), TRUE)=TRUE,VLOOKUP(E2139,Store_VAM!B2:H273,{2}, FALSE),VLOOKUP(E2139,Store_SRP!B2:H110,{2}, FALSE)), VLOOKUP(E2139,Store_Showcase!B2:H144,{2}, FALSE))</f>
      </c>
      <c r="G2139">
        <v>671782</v>
      </c>
      <c r="H2139" t="s">
        <v>1549</v>
      </c>
      <c r="I2139" s="8" t="s">
        <v>39</v>
      </c>
      <c r="J2139" t="s">
        <v>493</v>
      </c>
      <c r="K2139" s="8">
        <f>IF(J2139="PCK", I2139, 0)</f>
      </c>
      <c r="L2139" s="8">
        <f>IF(J2139="KLS", I2139, IF(J2139="PCK", I2139*VLOOKUP(G2139,Sku_Consolidated!A2:U957,21, FALSE),I2139*VLOOKUP(G2139,Sku_Consolidated!A2:U957,21, FALSE)))</f>
      </c>
      <c r="M2139" s="8">
        <f>IF(J2139="PCS", I2139, 0)</f>
      </c>
      <c r="N2139" s="8" t="s">
        <v>39</v>
      </c>
      <c r="O2139" s="8">
        <f>N2139 * VLOOKUP(E2139&amp;VLOOKUP(G2139,Sku_Consolidated!A2:Q957,17,FALSE),Sku_CommRate!A2:E1002, 5, FALSE)</f>
      </c>
      <c r="P2139" s="8">
        <f>N2139 - O2139</f>
      </c>
      <c r="Q2139">
        <f>VLOOKUP(G2139,Sku_Consolidated!A2:G957,7, FALSE)</f>
      </c>
      <c r="R2139">
        <f>IF(IFERROR(VLOOKUP(E2139,Store_Showcase!B2:H144,7, FALSE), TRUE)=TRUE, IF(IFERROR(VLOOKUP(E2139,Store_SRP!B2:H110,7, FALSE), TRUE)=TRUE,VLOOKUP(E2139,Store_VAM!B2:H273,7, FALSE),VLOOKUP(E2139,Store_SRP!B2:H110,7, FALSE)), VLOOKUP(E2139,Store_Showcase!B2:H144,7, FALSE))</f>
      </c>
      <c r="S2139">
        <f>IF(IFERROR(VLOOKUP(E2139,Store_Showcase!B2:I144,8, FALSE), TRUE)=TRUE, IF(IFERROR(VLOOKUP(E2139,Store_SRP!B2:I110,8, FALSE), TRUE)=TRUE,VLOOKUP(E2139,Store_VAM!B2:I273,8, FALSE),VLOOKUP(E2139,Store_SRP!B2:I110,8, FALSE)), VLOOKUP(E2139,Store_Showcase!B2:I144,8, FALSE))</f>
      </c>
      <c r="T2139">
        <f>VLOOKUP(G2139,Sku_Consolidated!A2:R957,18,FALSE)</f>
      </c>
      <c r="U2139">
        <v>2100006717822</v>
      </c>
      <c r="V2139">
        <f>IF(VLOOKUP(G2139,Sku_Consolidated!A2:S957,19,FALSE)="SHOWCASE", VLOOKUP(E2139,Store_Showcase!B2:L144,11, FALSE), IF(VLOOKUP(G2139,Sku_Consolidated!A2:S957,19,FALSE)="VAM",VLOOKUP(E2139,Store_VAM!B2:L273,11, FALSE),VLOOKUP(E2139,Store_SRP!B2:L110,11, FALSE)))</f>
      </c>
      <c r="W2139">
        <f>VLOOKUP(G2139,Sku_Consolidated!A2:W957,11,FALSE)</f>
      </c>
      <c r="X2139">
        <f>VLOOKUP(G2139,Sku_Consolidated!A2:H957,8,FALSE)</f>
      </c>
      <c r="Y2139">
        <f>VLOOKUP(G2139,Sku_Consolidated!A2:I957,9,FALSE)</f>
      </c>
      <c r="Z2139" t="s">
        <v>38</v>
      </c>
      <c r="AA2139">
        <f>VLOOKUP(G2139,Sku_Consolidated!A2:E957,5,FALSE)</f>
      </c>
      <c r="AB2139">
        <f>IF(VLOOKUP(G2139,Sku_Consolidated!A2:S957,19,FALSE)="SHOWCASE", VLOOKUP(E2139,Store_Showcase!B2:N144,13, FALSE), IF(VLOOKUP(G2139,Sku_Consolidated!A2:S957,19,FALSE)="VAM",VLOOKUP(E2139,Store_VAM!B2:N273,13, FALSE),VLOOKUP(E2139,Store_SRP!B2:N110,13, FALSE)))</f>
      </c>
      <c r="AC2139">
        <f>IF(IFERROR(AB2139,TRUE)=TRUE, "-","OK")</f>
      </c>
      <c r="AD2139" s="8" t="s">
        <v>39</v>
      </c>
      <c r="AE2139" s="8" t="s">
        <v>39</v>
      </c>
      <c r="AF2139">
        <f>IF(IFERROR(VLOOKUP(E2139,Store_Showcase!B2:H144,{5}, FALSE), TRUE)=TRUE, IF(IFERROR(VLOOKUP(E2139,Store_SRP!B2:H110,{5}, FALSE), TRUE)=TRUE,VLOOKUP(E2139,Store_VAM!B2:H273,{5}, FALSE),VLOOKUP(E2139,Store_SRP!B2:H110,{5}, FALSE)), VLOOKUP(E2139,Store_Showcase!B2:H144,{5}, FALSE))</f>
      </c>
      <c r="AG2139">
        <f>IF(IFERROR(VLOOKUP(E2139,Store_Showcase!B2:H144,{6}, FALSE), TRUE)=TRUE, IF(IFERROR(VLOOKUP(E2139,Store_SRP!B2:H110,{6}, FALSE), TRUE)=TRUE,VLOOKUP(E2139,Store_VAM!B2:H273,{6}, FALSE),VLOOKUP(E2139,Store_SRP!B2:H110,{6}, FALSE)), VLOOKUP(E2139,Store_Showcase!B2:H144,{6}, FALSE))</f>
      </c>
      <c r="AH2139">
        <f>VLOOKUP(G2139,Sku_Consolidated!A2:R957,18,FALSE)</f>
      </c>
      <c r="AI2139">
        <f>VLOOKUP(G2139,Sku_Consolidated!A2:S957,19,FALSE)</f>
      </c>
      <c r="AJ2139">
        <f>VLOOKUP(G2139,Sku_Consolidated!A2:T957,20,FALSE)</f>
      </c>
    </row>
    <row r="2140" spans="1:36" x14ac:dyDescent="0.25">
      <c r="A2140">
        <v>2024</v>
      </c>
      <c r="B2140" t="s">
        <v>31</v>
      </c>
      <c r="C2140" t="s">
        <v>32</v>
      </c>
      <c r="D2140" t="s">
        <v>33</v>
      </c>
      <c r="E2140">
        <v>804</v>
      </c>
      <c r="F2140">
        <f>IF(IFERROR(VLOOKUP(E2140,Store_Showcase!B2:H144,{2}, FALSE), TRUE)=TRUE, IF(IFERROR(VLOOKUP(E2140,Store_SRP!B2:H110,{2}, FALSE), TRUE)=TRUE,VLOOKUP(E2140,Store_VAM!B2:H273,{2}, FALSE),VLOOKUP(E2140,Store_SRP!B2:H110,{2}, FALSE)), VLOOKUP(E2140,Store_Showcase!B2:H144,{2}, FALSE))</f>
      </c>
      <c r="G2140">
        <v>655325</v>
      </c>
      <c r="H2140" t="s">
        <v>377</v>
      </c>
      <c r="I2140" s="8" t="s">
        <v>39</v>
      </c>
      <c r="J2140" t="s">
        <v>36</v>
      </c>
      <c r="K2140" s="8">
        <f>IF(J2140="PCK", I2140, 0)</f>
      </c>
      <c r="L2140" s="8">
        <f>IF(J2140="KLS", I2140, IF(J2140="PCK", I2140*VLOOKUP(G2140,Sku_Consolidated!A2:U957,21, FALSE),I2140*VLOOKUP(G2140,Sku_Consolidated!A2:U957,21, FALSE)))</f>
      </c>
      <c r="M2140" s="8">
        <f>IF(J2140="PCS", I2140, 0)</f>
      </c>
      <c r="N2140" s="8" t="s">
        <v>39</v>
      </c>
      <c r="O2140" s="8">
        <f>N2140 * VLOOKUP(E2140&amp;VLOOKUP(G2140,Sku_Consolidated!A2:Q957,17,FALSE),Sku_CommRate!A2:E1002, 5, FALSE)</f>
      </c>
      <c r="P2140" s="8">
        <f>N2140 - O2140</f>
      </c>
      <c r="Q2140">
        <f>VLOOKUP(G2140,Sku_Consolidated!A2:G957,7, FALSE)</f>
      </c>
      <c r="R2140">
        <f>IF(IFERROR(VLOOKUP(E2140,Store_Showcase!B2:H144,7, FALSE), TRUE)=TRUE, IF(IFERROR(VLOOKUP(E2140,Store_SRP!B2:H110,7, FALSE), TRUE)=TRUE,VLOOKUP(E2140,Store_VAM!B2:H273,7, FALSE),VLOOKUP(E2140,Store_SRP!B2:H110,7, FALSE)), VLOOKUP(E2140,Store_Showcase!B2:H144,7, FALSE))</f>
      </c>
      <c r="S2140">
        <f>IF(IFERROR(VLOOKUP(E2140,Store_Showcase!B2:I144,8, FALSE), TRUE)=TRUE, IF(IFERROR(VLOOKUP(E2140,Store_SRP!B2:I110,8, FALSE), TRUE)=TRUE,VLOOKUP(E2140,Store_VAM!B2:I273,8, FALSE),VLOOKUP(E2140,Store_SRP!B2:I110,8, FALSE)), VLOOKUP(E2140,Store_Showcase!B2:I144,8, FALSE))</f>
      </c>
      <c r="T2140">
        <f>VLOOKUP(G2140,Sku_Consolidated!A2:R957,18,FALSE)</f>
      </c>
      <c r="U2140">
        <v>6250</v>
      </c>
      <c r="V2140">
        <f>IF(VLOOKUP(G2140,Sku_Consolidated!A2:S957,19,FALSE)="SHOWCASE", VLOOKUP(E2140,Store_Showcase!B2:L144,11, FALSE), IF(VLOOKUP(G2140,Sku_Consolidated!A2:S957,19,FALSE)="VAM",VLOOKUP(E2140,Store_VAM!B2:L273,11, FALSE),VLOOKUP(E2140,Store_SRP!B2:L110,11, FALSE)))</f>
      </c>
      <c r="W2140">
        <f>VLOOKUP(G2140,Sku_Consolidated!A2:W957,11,FALSE)</f>
      </c>
      <c r="X2140">
        <f>VLOOKUP(G2140,Sku_Consolidated!A2:H957,8,FALSE)</f>
      </c>
      <c r="Y2140">
        <f>VLOOKUP(G2140,Sku_Consolidated!A2:I957,9,FALSE)</f>
      </c>
      <c r="Z2140" t="s">
        <v>38</v>
      </c>
      <c r="AA2140">
        <f>VLOOKUP(G2140,Sku_Consolidated!A2:E957,5,FALSE)</f>
      </c>
      <c r="AB2140">
        <f>IF(VLOOKUP(G2140,Sku_Consolidated!A2:S957,19,FALSE)="SHOWCASE", VLOOKUP(E2140,Store_Showcase!B2:N144,13, FALSE), IF(VLOOKUP(G2140,Sku_Consolidated!A2:S957,19,FALSE)="VAM",VLOOKUP(E2140,Store_VAM!B2:N273,13, FALSE),VLOOKUP(E2140,Store_SRP!B2:N110,13, FALSE)))</f>
      </c>
      <c r="AC2140">
        <f>IF(IFERROR(AB2140,TRUE)=TRUE, "-","OK")</f>
      </c>
      <c r="AD2140" s="8" t="s">
        <v>39</v>
      </c>
      <c r="AE2140" s="8" t="s">
        <v>39</v>
      </c>
      <c r="AF2140">
        <f>IF(IFERROR(VLOOKUP(E2140,Store_Showcase!B2:H144,{5}, FALSE), TRUE)=TRUE, IF(IFERROR(VLOOKUP(E2140,Store_SRP!B2:H110,{5}, FALSE), TRUE)=TRUE,VLOOKUP(E2140,Store_VAM!B2:H273,{5}, FALSE),VLOOKUP(E2140,Store_SRP!B2:H110,{5}, FALSE)), VLOOKUP(E2140,Store_Showcase!B2:H144,{5}, FALSE))</f>
      </c>
      <c r="AG2140">
        <f>IF(IFERROR(VLOOKUP(E2140,Store_Showcase!B2:H144,{6}, FALSE), TRUE)=TRUE, IF(IFERROR(VLOOKUP(E2140,Store_SRP!B2:H110,{6}, FALSE), TRUE)=TRUE,VLOOKUP(E2140,Store_VAM!B2:H273,{6}, FALSE),VLOOKUP(E2140,Store_SRP!B2:H110,{6}, FALSE)), VLOOKUP(E2140,Store_Showcase!B2:H144,{6}, FALSE))</f>
      </c>
      <c r="AH2140">
        <f>VLOOKUP(G2140,Sku_Consolidated!A2:R957,18,FALSE)</f>
      </c>
      <c r="AI2140">
        <f>VLOOKUP(G2140,Sku_Consolidated!A2:S957,19,FALSE)</f>
      </c>
      <c r="AJ2140">
        <f>VLOOKUP(G2140,Sku_Consolidated!A2:T957,20,FALSE)</f>
      </c>
    </row>
    <row r="2141" spans="1:36" x14ac:dyDescent="0.25">
      <c r="A2141">
        <v>2024</v>
      </c>
      <c r="B2141" t="s">
        <v>31</v>
      </c>
      <c r="C2141" t="s">
        <v>32</v>
      </c>
      <c r="D2141" t="s">
        <v>33</v>
      </c>
      <c r="E2141">
        <v>499</v>
      </c>
      <c r="F2141">
        <f>IF(IFERROR(VLOOKUP(E2141,Store_Showcase!B2:H144,{2}, FALSE), TRUE)=TRUE, IF(IFERROR(VLOOKUP(E2141,Store_SRP!B2:H110,{2}, FALSE), TRUE)=TRUE,VLOOKUP(E2141,Store_VAM!B2:H273,{2}, FALSE),VLOOKUP(E2141,Store_SRP!B2:H110,{2}, FALSE)), VLOOKUP(E2141,Store_Showcase!B2:H144,{2}, FALSE))</f>
      </c>
      <c r="G2141">
        <v>655712</v>
      </c>
      <c r="H2141" t="s">
        <v>360</v>
      </c>
      <c r="I2141" s="8" t="s">
        <v>39</v>
      </c>
      <c r="J2141" t="s">
        <v>36</v>
      </c>
      <c r="K2141" s="8">
        <f>IF(J2141="PCK", I2141, 0)</f>
      </c>
      <c r="L2141" s="8">
        <f>IF(J2141="KLS", I2141, IF(J2141="PCK", I2141*VLOOKUP(G2141,Sku_Consolidated!A2:U957,21, FALSE),I2141*VLOOKUP(G2141,Sku_Consolidated!A2:U957,21, FALSE)))</f>
      </c>
      <c r="M2141" s="8">
        <f>IF(J2141="PCS", I2141, 0)</f>
      </c>
      <c r="N2141" s="8" t="s">
        <v>39</v>
      </c>
      <c r="O2141" s="8">
        <f>N2141 * VLOOKUP(E2141&amp;VLOOKUP(G2141,Sku_Consolidated!A2:Q957,17,FALSE),Sku_CommRate!A2:E1002, 5, FALSE)</f>
      </c>
      <c r="P2141" s="8">
        <f>N2141 - O2141</f>
      </c>
      <c r="Q2141">
        <f>VLOOKUP(G2141,Sku_Consolidated!A2:G957,7, FALSE)</f>
      </c>
      <c r="R2141">
        <f>IF(IFERROR(VLOOKUP(E2141,Store_Showcase!B2:H144,7, FALSE), TRUE)=TRUE, IF(IFERROR(VLOOKUP(E2141,Store_SRP!B2:H110,7, FALSE), TRUE)=TRUE,VLOOKUP(E2141,Store_VAM!B2:H273,7, FALSE),VLOOKUP(E2141,Store_SRP!B2:H110,7, FALSE)), VLOOKUP(E2141,Store_Showcase!B2:H144,7, FALSE))</f>
      </c>
      <c r="S2141">
        <f>IF(IFERROR(VLOOKUP(E2141,Store_Showcase!B2:I144,8, FALSE), TRUE)=TRUE, IF(IFERROR(VLOOKUP(E2141,Store_SRP!B2:I110,8, FALSE), TRUE)=TRUE,VLOOKUP(E2141,Store_VAM!B2:I273,8, FALSE),VLOOKUP(E2141,Store_SRP!B2:I110,8, FALSE)), VLOOKUP(E2141,Store_Showcase!B2:I144,8, FALSE))</f>
      </c>
      <c r="T2141">
        <f>VLOOKUP(G2141,Sku_Consolidated!A2:R957,18,FALSE)</f>
      </c>
      <c r="U2141">
        <v>6440</v>
      </c>
      <c r="V2141">
        <f>IF(VLOOKUP(G2141,Sku_Consolidated!A2:S957,19,FALSE)="SHOWCASE", VLOOKUP(E2141,Store_Showcase!B2:L144,11, FALSE), IF(VLOOKUP(G2141,Sku_Consolidated!A2:S957,19,FALSE)="VAM",VLOOKUP(E2141,Store_VAM!B2:L273,11, FALSE),VLOOKUP(E2141,Store_SRP!B2:L110,11, FALSE)))</f>
      </c>
      <c r="W2141">
        <f>VLOOKUP(G2141,Sku_Consolidated!A2:W957,11,FALSE)</f>
      </c>
      <c r="X2141">
        <f>VLOOKUP(G2141,Sku_Consolidated!A2:H957,8,FALSE)</f>
      </c>
      <c r="Y2141">
        <f>VLOOKUP(G2141,Sku_Consolidated!A2:I957,9,FALSE)</f>
      </c>
      <c r="Z2141" t="s">
        <v>38</v>
      </c>
      <c r="AA2141">
        <f>VLOOKUP(G2141,Sku_Consolidated!A2:E957,5,FALSE)</f>
      </c>
      <c r="AB2141">
        <f>IF(VLOOKUP(G2141,Sku_Consolidated!A2:S957,19,FALSE)="SHOWCASE", VLOOKUP(E2141,Store_Showcase!B2:N144,13, FALSE), IF(VLOOKUP(G2141,Sku_Consolidated!A2:S957,19,FALSE)="VAM",VLOOKUP(E2141,Store_VAM!B2:N273,13, FALSE),VLOOKUP(E2141,Store_SRP!B2:N110,13, FALSE)))</f>
      </c>
      <c r="AC2141">
        <f>IF(IFERROR(AB2141,TRUE)=TRUE, "-","OK")</f>
      </c>
      <c r="AD2141" s="8" t="s">
        <v>39</v>
      </c>
      <c r="AE2141" s="8" t="s">
        <v>39</v>
      </c>
      <c r="AF2141">
        <f>IF(IFERROR(VLOOKUP(E2141,Store_Showcase!B2:H144,{5}, FALSE), TRUE)=TRUE, IF(IFERROR(VLOOKUP(E2141,Store_SRP!B2:H110,{5}, FALSE), TRUE)=TRUE,VLOOKUP(E2141,Store_VAM!B2:H273,{5}, FALSE),VLOOKUP(E2141,Store_SRP!B2:H110,{5}, FALSE)), VLOOKUP(E2141,Store_Showcase!B2:H144,{5}, FALSE))</f>
      </c>
      <c r="AG2141">
        <f>IF(IFERROR(VLOOKUP(E2141,Store_Showcase!B2:H144,{6}, FALSE), TRUE)=TRUE, IF(IFERROR(VLOOKUP(E2141,Store_SRP!B2:H110,{6}, FALSE), TRUE)=TRUE,VLOOKUP(E2141,Store_VAM!B2:H273,{6}, FALSE),VLOOKUP(E2141,Store_SRP!B2:H110,{6}, FALSE)), VLOOKUP(E2141,Store_Showcase!B2:H144,{6}, FALSE))</f>
      </c>
      <c r="AH2141">
        <f>VLOOKUP(G2141,Sku_Consolidated!A2:R957,18,FALSE)</f>
      </c>
      <c r="AI2141">
        <f>VLOOKUP(G2141,Sku_Consolidated!A2:S957,19,FALSE)</f>
      </c>
      <c r="AJ2141">
        <f>VLOOKUP(G2141,Sku_Consolidated!A2:T957,20,FALSE)</f>
      </c>
    </row>
    <row r="2142" spans="1:36" x14ac:dyDescent="0.25">
      <c r="A2142">
        <v>2024</v>
      </c>
      <c r="B2142" t="s">
        <v>31</v>
      </c>
      <c r="C2142" t="s">
        <v>32</v>
      </c>
      <c r="D2142" t="s">
        <v>33</v>
      </c>
      <c r="E2142">
        <v>813</v>
      </c>
      <c r="F2142">
        <f>IF(IFERROR(VLOOKUP(E2142,Store_Showcase!B2:H144,{2}, FALSE), TRUE)=TRUE, IF(IFERROR(VLOOKUP(E2142,Store_SRP!B2:H110,{2}, FALSE), TRUE)=TRUE,VLOOKUP(E2142,Store_VAM!B2:H273,{2}, FALSE),VLOOKUP(E2142,Store_SRP!B2:H110,{2}, FALSE)), VLOOKUP(E2142,Store_Showcase!B2:H144,{2}, FALSE))</f>
      </c>
      <c r="G2142">
        <v>664874</v>
      </c>
      <c r="H2142" t="s">
        <v>262</v>
      </c>
      <c r="I2142" s="8" t="s">
        <v>39</v>
      </c>
      <c r="J2142" t="s">
        <v>36</v>
      </c>
      <c r="K2142" s="8">
        <f>IF(J2142="PCK", I2142, 0)</f>
      </c>
      <c r="L2142" s="8">
        <f>IF(J2142="KLS", I2142, IF(J2142="PCK", I2142*VLOOKUP(G2142,Sku_Consolidated!A2:U957,21, FALSE),I2142*VLOOKUP(G2142,Sku_Consolidated!A2:U957,21, FALSE)))</f>
      </c>
      <c r="M2142" s="8">
        <f>IF(J2142="PCS", I2142, 0)</f>
      </c>
      <c r="N2142" s="8" t="s">
        <v>39</v>
      </c>
      <c r="O2142" s="8">
        <f>N2142 * VLOOKUP(E2142&amp;VLOOKUP(G2142,Sku_Consolidated!A2:Q957,17,FALSE),Sku_CommRate!A2:E1002, 5, FALSE)</f>
      </c>
      <c r="P2142" s="8">
        <f>N2142 - O2142</f>
      </c>
      <c r="Q2142">
        <f>VLOOKUP(G2142,Sku_Consolidated!A2:G957,7, FALSE)</f>
      </c>
      <c r="R2142">
        <f>IF(IFERROR(VLOOKUP(E2142,Store_Showcase!B2:H144,7, FALSE), TRUE)=TRUE, IF(IFERROR(VLOOKUP(E2142,Store_SRP!B2:H110,7, FALSE), TRUE)=TRUE,VLOOKUP(E2142,Store_VAM!B2:H273,7, FALSE),VLOOKUP(E2142,Store_SRP!B2:H110,7, FALSE)), VLOOKUP(E2142,Store_Showcase!B2:H144,7, FALSE))</f>
      </c>
      <c r="S2142">
        <f>IF(IFERROR(VLOOKUP(E2142,Store_Showcase!B2:I144,8, FALSE), TRUE)=TRUE, IF(IFERROR(VLOOKUP(E2142,Store_SRP!B2:I110,8, FALSE), TRUE)=TRUE,VLOOKUP(E2142,Store_VAM!B2:I273,8, FALSE),VLOOKUP(E2142,Store_SRP!B2:I110,8, FALSE)), VLOOKUP(E2142,Store_Showcase!B2:I144,8, FALSE))</f>
      </c>
      <c r="T2142">
        <f>VLOOKUP(G2142,Sku_Consolidated!A2:R957,18,FALSE)</f>
      </c>
      <c r="U2142">
        <v>7766</v>
      </c>
      <c r="V2142">
        <f>IF(VLOOKUP(G2142,Sku_Consolidated!A2:S957,19,FALSE)="SHOWCASE", VLOOKUP(E2142,Store_Showcase!B2:L144,11, FALSE), IF(VLOOKUP(G2142,Sku_Consolidated!A2:S957,19,FALSE)="VAM",VLOOKUP(E2142,Store_VAM!B2:L273,11, FALSE),VLOOKUP(E2142,Store_SRP!B2:L110,11, FALSE)))</f>
      </c>
      <c r="W2142">
        <f>VLOOKUP(G2142,Sku_Consolidated!A2:W957,11,FALSE)</f>
      </c>
      <c r="X2142">
        <f>VLOOKUP(G2142,Sku_Consolidated!A2:H957,8,FALSE)</f>
      </c>
      <c r="Y2142">
        <f>VLOOKUP(G2142,Sku_Consolidated!A2:I957,9,FALSE)</f>
      </c>
      <c r="Z2142" t="s">
        <v>38</v>
      </c>
      <c r="AA2142">
        <f>VLOOKUP(G2142,Sku_Consolidated!A2:E957,5,FALSE)</f>
      </c>
      <c r="AB2142">
        <f>IF(VLOOKUP(G2142,Sku_Consolidated!A2:S957,19,FALSE)="SHOWCASE", VLOOKUP(E2142,Store_Showcase!B2:N144,13, FALSE), IF(VLOOKUP(G2142,Sku_Consolidated!A2:S957,19,FALSE)="VAM",VLOOKUP(E2142,Store_VAM!B2:N273,13, FALSE),VLOOKUP(E2142,Store_SRP!B2:N110,13, FALSE)))</f>
      </c>
      <c r="AC2142">
        <f>IF(IFERROR(AB2142,TRUE)=TRUE, "-","OK")</f>
      </c>
      <c r="AD2142" s="8" t="s">
        <v>39</v>
      </c>
      <c r="AE2142" s="8" t="s">
        <v>39</v>
      </c>
      <c r="AF2142">
        <f>IF(IFERROR(VLOOKUP(E2142,Store_Showcase!B2:H144,{5}, FALSE), TRUE)=TRUE, IF(IFERROR(VLOOKUP(E2142,Store_SRP!B2:H110,{5}, FALSE), TRUE)=TRUE,VLOOKUP(E2142,Store_VAM!B2:H273,{5}, FALSE),VLOOKUP(E2142,Store_SRP!B2:H110,{5}, FALSE)), VLOOKUP(E2142,Store_Showcase!B2:H144,{5}, FALSE))</f>
      </c>
      <c r="AG2142">
        <f>IF(IFERROR(VLOOKUP(E2142,Store_Showcase!B2:H144,{6}, FALSE), TRUE)=TRUE, IF(IFERROR(VLOOKUP(E2142,Store_SRP!B2:H110,{6}, FALSE), TRUE)=TRUE,VLOOKUP(E2142,Store_VAM!B2:H273,{6}, FALSE),VLOOKUP(E2142,Store_SRP!B2:H110,{6}, FALSE)), VLOOKUP(E2142,Store_Showcase!B2:H144,{6}, FALSE))</f>
      </c>
      <c r="AH2142">
        <f>VLOOKUP(G2142,Sku_Consolidated!A2:R957,18,FALSE)</f>
      </c>
      <c r="AI2142">
        <f>VLOOKUP(G2142,Sku_Consolidated!A2:S957,19,FALSE)</f>
      </c>
      <c r="AJ2142">
        <f>VLOOKUP(G2142,Sku_Consolidated!A2:T957,20,FALSE)</f>
      </c>
    </row>
    <row r="2143" spans="1:36" x14ac:dyDescent="0.25">
      <c r="A2143">
        <v>2024</v>
      </c>
      <c r="B2143" t="s">
        <v>31</v>
      </c>
      <c r="C2143" t="s">
        <v>32</v>
      </c>
      <c r="D2143" t="s">
        <v>33</v>
      </c>
      <c r="E2143">
        <v>218</v>
      </c>
      <c r="F2143">
        <f>IF(IFERROR(VLOOKUP(E2143,Store_Showcase!B2:H144,{2}, FALSE), TRUE)=TRUE, IF(IFERROR(VLOOKUP(E2143,Store_SRP!B2:H110,{2}, FALSE), TRUE)=TRUE,VLOOKUP(E2143,Store_VAM!B2:H273,{2}, FALSE),VLOOKUP(E2143,Store_SRP!B2:H110,{2}, FALSE)), VLOOKUP(E2143,Store_Showcase!B2:H144,{2}, FALSE))</f>
      </c>
      <c r="G2143">
        <v>657358</v>
      </c>
      <c r="H2143" t="s">
        <v>3328</v>
      </c>
      <c r="I2143" s="8" t="s">
        <v>39</v>
      </c>
      <c r="J2143" t="s">
        <v>12</v>
      </c>
      <c r="K2143" s="8">
        <f>IF(J2143="PCK", I2143, 0)</f>
      </c>
      <c r="L2143" s="8">
        <f>IF(J2143="KLS", I2143, IF(J2143="PCK", I2143*VLOOKUP(G2143,Sku_Consolidated!A2:U957,21, FALSE),I2143*VLOOKUP(G2143,Sku_Consolidated!A2:U957,21, FALSE)))</f>
      </c>
      <c r="M2143" s="8">
        <f>IF(J2143="PCS", I2143, 0)</f>
      </c>
      <c r="N2143" s="8" t="s">
        <v>39</v>
      </c>
      <c r="O2143" s="8">
        <f>N2143 * VLOOKUP(E2143&amp;VLOOKUP(G2143,Sku_Consolidated!A2:Q957,17,FALSE),Sku_CommRate!A2:E1002, 5, FALSE)</f>
      </c>
      <c r="P2143" s="8">
        <f>N2143 - O2143</f>
      </c>
      <c r="Q2143">
        <f>VLOOKUP(G2143,Sku_Consolidated!A2:G957,7, FALSE)</f>
      </c>
      <c r="R2143">
        <f>IF(IFERROR(VLOOKUP(E2143,Store_Showcase!B2:H144,7, FALSE), TRUE)=TRUE, IF(IFERROR(VLOOKUP(E2143,Store_SRP!B2:H110,7, FALSE), TRUE)=TRUE,VLOOKUP(E2143,Store_VAM!B2:H273,7, FALSE),VLOOKUP(E2143,Store_SRP!B2:H110,7, FALSE)), VLOOKUP(E2143,Store_Showcase!B2:H144,7, FALSE))</f>
      </c>
      <c r="S2143">
        <f>IF(IFERROR(VLOOKUP(E2143,Store_Showcase!B2:I144,8, FALSE), TRUE)=TRUE, IF(IFERROR(VLOOKUP(E2143,Store_SRP!B2:I110,8, FALSE), TRUE)=TRUE,VLOOKUP(E2143,Store_VAM!B2:I273,8, FALSE),VLOOKUP(E2143,Store_SRP!B2:I110,8, FALSE)), VLOOKUP(E2143,Store_Showcase!B2:I144,8, FALSE))</f>
      </c>
      <c r="T2143">
        <f>VLOOKUP(G2143,Sku_Consolidated!A2:R957,18,FALSE)</f>
      </c>
      <c r="U2143">
        <v>4806532531595</v>
      </c>
      <c r="V2143">
        <f>IF(VLOOKUP(G2143,Sku_Consolidated!A2:S957,19,FALSE)="SHOWCASE", VLOOKUP(E2143,Store_Showcase!B2:L144,11, FALSE), IF(VLOOKUP(G2143,Sku_Consolidated!A2:S957,19,FALSE)="VAM",VLOOKUP(E2143,Store_VAM!B2:L273,11, FALSE),VLOOKUP(E2143,Store_SRP!B2:L110,11, FALSE)))</f>
      </c>
      <c r="W2143">
        <f>VLOOKUP(G2143,Sku_Consolidated!A2:W957,11,FALSE)</f>
      </c>
      <c r="X2143">
        <f>VLOOKUP(G2143,Sku_Consolidated!A2:H957,8,FALSE)</f>
      </c>
      <c r="Y2143">
        <f>VLOOKUP(G2143,Sku_Consolidated!A2:I957,9,FALSE)</f>
      </c>
      <c r="Z2143" t="s">
        <v>38</v>
      </c>
      <c r="AA2143">
        <f>VLOOKUP(G2143,Sku_Consolidated!A2:E957,5,FALSE)</f>
      </c>
      <c r="AB2143">
        <f>IF(VLOOKUP(G2143,Sku_Consolidated!A2:S957,19,FALSE)="SHOWCASE", VLOOKUP(E2143,Store_Showcase!B2:N144,13, FALSE), IF(VLOOKUP(G2143,Sku_Consolidated!A2:S957,19,FALSE)="VAM",VLOOKUP(E2143,Store_VAM!B2:N273,13, FALSE),VLOOKUP(E2143,Store_SRP!B2:N110,13, FALSE)))</f>
      </c>
      <c r="AC2143">
        <f>IF(IFERROR(AB2143,TRUE)=TRUE, "-","OK")</f>
      </c>
      <c r="AD2143" s="8" t="s">
        <v>39</v>
      </c>
      <c r="AE2143" s="8" t="s">
        <v>39</v>
      </c>
      <c r="AF2143">
        <f>IF(IFERROR(VLOOKUP(E2143,Store_Showcase!B2:H144,{5}, FALSE), TRUE)=TRUE, IF(IFERROR(VLOOKUP(E2143,Store_SRP!B2:H110,{5}, FALSE), TRUE)=TRUE,VLOOKUP(E2143,Store_VAM!B2:H273,{5}, FALSE),VLOOKUP(E2143,Store_SRP!B2:H110,{5}, FALSE)), VLOOKUP(E2143,Store_Showcase!B2:H144,{5}, FALSE))</f>
      </c>
      <c r="AG2143">
        <f>IF(IFERROR(VLOOKUP(E2143,Store_Showcase!B2:H144,{6}, FALSE), TRUE)=TRUE, IF(IFERROR(VLOOKUP(E2143,Store_SRP!B2:H110,{6}, FALSE), TRUE)=TRUE,VLOOKUP(E2143,Store_VAM!B2:H273,{6}, FALSE),VLOOKUP(E2143,Store_SRP!B2:H110,{6}, FALSE)), VLOOKUP(E2143,Store_Showcase!B2:H144,{6}, FALSE))</f>
      </c>
      <c r="AH2143">
        <f>VLOOKUP(G2143,Sku_Consolidated!A2:R957,18,FALSE)</f>
      </c>
      <c r="AI2143">
        <f>VLOOKUP(G2143,Sku_Consolidated!A2:S957,19,FALSE)</f>
      </c>
      <c r="AJ2143">
        <f>VLOOKUP(G2143,Sku_Consolidated!A2:T957,20,FALSE)</f>
      </c>
    </row>
    <row r="2144" spans="1:36" x14ac:dyDescent="0.25">
      <c r="A2144">
        <v>2024</v>
      </c>
      <c r="B2144" t="s">
        <v>31</v>
      </c>
      <c r="C2144" t="s">
        <v>32</v>
      </c>
      <c r="D2144" t="s">
        <v>33</v>
      </c>
      <c r="E2144">
        <v>253</v>
      </c>
      <c r="F2144">
        <f>IF(IFERROR(VLOOKUP(E2144,Store_Showcase!B2:H144,{2}, FALSE), TRUE)=TRUE, IF(IFERROR(VLOOKUP(E2144,Store_SRP!B2:H110,{2}, FALSE), TRUE)=TRUE,VLOOKUP(E2144,Store_VAM!B2:H273,{2}, FALSE),VLOOKUP(E2144,Store_SRP!B2:H110,{2}, FALSE)), VLOOKUP(E2144,Store_Showcase!B2:H144,{2}, FALSE))</f>
      </c>
      <c r="G2144">
        <v>655316</v>
      </c>
      <c r="H2144" t="s">
        <v>875</v>
      </c>
      <c r="I2144" s="8" t="s">
        <v>39</v>
      </c>
      <c r="J2144" t="s">
        <v>36</v>
      </c>
      <c r="K2144" s="8">
        <f>IF(J2144="PCK", I2144, 0)</f>
      </c>
      <c r="L2144" s="8">
        <f>IF(J2144="KLS", I2144, IF(J2144="PCK", I2144*VLOOKUP(G2144,Sku_Consolidated!A2:U957,21, FALSE),I2144*VLOOKUP(G2144,Sku_Consolidated!A2:U957,21, FALSE)))</f>
      </c>
      <c r="M2144" s="8">
        <f>IF(J2144="PCS", I2144, 0)</f>
      </c>
      <c r="N2144" s="8" t="s">
        <v>39</v>
      </c>
      <c r="O2144" s="8">
        <f>N2144 * VLOOKUP(E2144&amp;VLOOKUP(G2144,Sku_Consolidated!A2:Q957,17,FALSE),Sku_CommRate!A2:E1002, 5, FALSE)</f>
      </c>
      <c r="P2144" s="8">
        <f>N2144 - O2144</f>
      </c>
      <c r="Q2144">
        <f>VLOOKUP(G2144,Sku_Consolidated!A2:G957,7, FALSE)</f>
      </c>
      <c r="R2144">
        <f>IF(IFERROR(VLOOKUP(E2144,Store_Showcase!B2:H144,7, FALSE), TRUE)=TRUE, IF(IFERROR(VLOOKUP(E2144,Store_SRP!B2:H110,7, FALSE), TRUE)=TRUE,VLOOKUP(E2144,Store_VAM!B2:H273,7, FALSE),VLOOKUP(E2144,Store_SRP!B2:H110,7, FALSE)), VLOOKUP(E2144,Store_Showcase!B2:H144,7, FALSE))</f>
      </c>
      <c r="S2144">
        <f>IF(IFERROR(VLOOKUP(E2144,Store_Showcase!B2:I144,8, FALSE), TRUE)=TRUE, IF(IFERROR(VLOOKUP(E2144,Store_SRP!B2:I110,8, FALSE), TRUE)=TRUE,VLOOKUP(E2144,Store_VAM!B2:I273,8, FALSE),VLOOKUP(E2144,Store_SRP!B2:I110,8, FALSE)), VLOOKUP(E2144,Store_Showcase!B2:I144,8, FALSE))</f>
      </c>
      <c r="T2144">
        <f>VLOOKUP(G2144,Sku_Consolidated!A2:R957,18,FALSE)</f>
      </c>
      <c r="U2144">
        <v>6241</v>
      </c>
      <c r="V2144">
        <f>IF(VLOOKUP(G2144,Sku_Consolidated!A2:S957,19,FALSE)="SHOWCASE", VLOOKUP(E2144,Store_Showcase!B2:L144,11, FALSE), IF(VLOOKUP(G2144,Sku_Consolidated!A2:S957,19,FALSE)="VAM",VLOOKUP(E2144,Store_VAM!B2:L273,11, FALSE),VLOOKUP(E2144,Store_SRP!B2:L110,11, FALSE)))</f>
      </c>
      <c r="W2144">
        <f>VLOOKUP(G2144,Sku_Consolidated!A2:W957,11,FALSE)</f>
      </c>
      <c r="X2144">
        <f>VLOOKUP(G2144,Sku_Consolidated!A2:H957,8,FALSE)</f>
      </c>
      <c r="Y2144">
        <f>VLOOKUP(G2144,Sku_Consolidated!A2:I957,9,FALSE)</f>
      </c>
      <c r="Z2144" t="s">
        <v>38</v>
      </c>
      <c r="AA2144">
        <f>VLOOKUP(G2144,Sku_Consolidated!A2:E957,5,FALSE)</f>
      </c>
      <c r="AB2144">
        <f>IF(VLOOKUP(G2144,Sku_Consolidated!A2:S957,19,FALSE)="SHOWCASE", VLOOKUP(E2144,Store_Showcase!B2:N144,13, FALSE), IF(VLOOKUP(G2144,Sku_Consolidated!A2:S957,19,FALSE)="VAM",VLOOKUP(E2144,Store_VAM!B2:N273,13, FALSE),VLOOKUP(E2144,Store_SRP!B2:N110,13, FALSE)))</f>
      </c>
      <c r="AC2144">
        <f>IF(IFERROR(AB2144,TRUE)=TRUE, "-","OK")</f>
      </c>
      <c r="AD2144" s="8" t="s">
        <v>39</v>
      </c>
      <c r="AE2144" s="8" t="s">
        <v>39</v>
      </c>
      <c r="AF2144">
        <f>IF(IFERROR(VLOOKUP(E2144,Store_Showcase!B2:H144,{5}, FALSE), TRUE)=TRUE, IF(IFERROR(VLOOKUP(E2144,Store_SRP!B2:H110,{5}, FALSE), TRUE)=TRUE,VLOOKUP(E2144,Store_VAM!B2:H273,{5}, FALSE),VLOOKUP(E2144,Store_SRP!B2:H110,{5}, FALSE)), VLOOKUP(E2144,Store_Showcase!B2:H144,{5}, FALSE))</f>
      </c>
      <c r="AG2144">
        <f>IF(IFERROR(VLOOKUP(E2144,Store_Showcase!B2:H144,{6}, FALSE), TRUE)=TRUE, IF(IFERROR(VLOOKUP(E2144,Store_SRP!B2:H110,{6}, FALSE), TRUE)=TRUE,VLOOKUP(E2144,Store_VAM!B2:H273,{6}, FALSE),VLOOKUP(E2144,Store_SRP!B2:H110,{6}, FALSE)), VLOOKUP(E2144,Store_Showcase!B2:H144,{6}, FALSE))</f>
      </c>
      <c r="AH2144">
        <f>VLOOKUP(G2144,Sku_Consolidated!A2:R957,18,FALSE)</f>
      </c>
      <c r="AI2144">
        <f>VLOOKUP(G2144,Sku_Consolidated!A2:S957,19,FALSE)</f>
      </c>
      <c r="AJ2144">
        <f>VLOOKUP(G2144,Sku_Consolidated!A2:T957,20,FALSE)</f>
      </c>
    </row>
    <row r="2145" spans="1:36" x14ac:dyDescent="0.25">
      <c r="A2145">
        <v>2024</v>
      </c>
      <c r="B2145" t="s">
        <v>31</v>
      </c>
      <c r="C2145" t="s">
        <v>32</v>
      </c>
      <c r="D2145" t="s">
        <v>33</v>
      </c>
      <c r="E2145">
        <v>468</v>
      </c>
      <c r="F2145">
        <f>IF(IFERROR(VLOOKUP(E2145,Store_Showcase!B2:H144,{2}, FALSE), TRUE)=TRUE, IF(IFERROR(VLOOKUP(E2145,Store_SRP!B2:H110,{2}, FALSE), TRUE)=TRUE,VLOOKUP(E2145,Store_VAM!B2:H273,{2}, FALSE),VLOOKUP(E2145,Store_SRP!B2:H110,{2}, FALSE)), VLOOKUP(E2145,Store_Showcase!B2:H144,{2}, FALSE))</f>
      </c>
      <c r="G2145">
        <v>655731</v>
      </c>
      <c r="H2145" t="s">
        <v>771</v>
      </c>
      <c r="I2145" s="8" t="s">
        <v>39</v>
      </c>
      <c r="J2145" t="s">
        <v>36</v>
      </c>
      <c r="K2145" s="8">
        <f>IF(J2145="PCK", I2145, 0)</f>
      </c>
      <c r="L2145" s="8">
        <f>IF(J2145="KLS", I2145, IF(J2145="PCK", I2145*VLOOKUP(G2145,Sku_Consolidated!A2:U957,21, FALSE),I2145*VLOOKUP(G2145,Sku_Consolidated!A2:U957,21, FALSE)))</f>
      </c>
      <c r="M2145" s="8">
        <f>IF(J2145="PCS", I2145, 0)</f>
      </c>
      <c r="N2145" s="8" t="s">
        <v>39</v>
      </c>
      <c r="O2145" s="8">
        <f>N2145 * VLOOKUP(E2145&amp;VLOOKUP(G2145,Sku_Consolidated!A2:Q957,17,FALSE),Sku_CommRate!A2:E1002, 5, FALSE)</f>
      </c>
      <c r="P2145" s="8">
        <f>N2145 - O2145</f>
      </c>
      <c r="Q2145">
        <f>VLOOKUP(G2145,Sku_Consolidated!A2:G957,7, FALSE)</f>
      </c>
      <c r="R2145">
        <f>IF(IFERROR(VLOOKUP(E2145,Store_Showcase!B2:H144,7, FALSE), TRUE)=TRUE, IF(IFERROR(VLOOKUP(E2145,Store_SRP!B2:H110,7, FALSE), TRUE)=TRUE,VLOOKUP(E2145,Store_VAM!B2:H273,7, FALSE),VLOOKUP(E2145,Store_SRP!B2:H110,7, FALSE)), VLOOKUP(E2145,Store_Showcase!B2:H144,7, FALSE))</f>
      </c>
      <c r="S2145">
        <f>IF(IFERROR(VLOOKUP(E2145,Store_Showcase!B2:I144,8, FALSE), TRUE)=TRUE, IF(IFERROR(VLOOKUP(E2145,Store_SRP!B2:I110,8, FALSE), TRUE)=TRUE,VLOOKUP(E2145,Store_VAM!B2:I273,8, FALSE),VLOOKUP(E2145,Store_SRP!B2:I110,8, FALSE)), VLOOKUP(E2145,Store_Showcase!B2:I144,8, FALSE))</f>
      </c>
      <c r="T2145">
        <f>VLOOKUP(G2145,Sku_Consolidated!A2:R957,18,FALSE)</f>
      </c>
      <c r="U2145">
        <v>6452</v>
      </c>
      <c r="V2145">
        <f>IF(VLOOKUP(G2145,Sku_Consolidated!A2:S957,19,FALSE)="SHOWCASE", VLOOKUP(E2145,Store_Showcase!B2:L144,11, FALSE), IF(VLOOKUP(G2145,Sku_Consolidated!A2:S957,19,FALSE)="VAM",VLOOKUP(E2145,Store_VAM!B2:L273,11, FALSE),VLOOKUP(E2145,Store_SRP!B2:L110,11, FALSE)))</f>
      </c>
      <c r="W2145">
        <f>VLOOKUP(G2145,Sku_Consolidated!A2:W957,11,FALSE)</f>
      </c>
      <c r="X2145">
        <f>VLOOKUP(G2145,Sku_Consolidated!A2:H957,8,FALSE)</f>
      </c>
      <c r="Y2145">
        <f>VLOOKUP(G2145,Sku_Consolidated!A2:I957,9,FALSE)</f>
      </c>
      <c r="Z2145" t="s">
        <v>38</v>
      </c>
      <c r="AA2145">
        <f>VLOOKUP(G2145,Sku_Consolidated!A2:E957,5,FALSE)</f>
      </c>
      <c r="AB2145">
        <f>IF(VLOOKUP(G2145,Sku_Consolidated!A2:S957,19,FALSE)="SHOWCASE", VLOOKUP(E2145,Store_Showcase!B2:N144,13, FALSE), IF(VLOOKUP(G2145,Sku_Consolidated!A2:S957,19,FALSE)="VAM",VLOOKUP(E2145,Store_VAM!B2:N273,13, FALSE),VLOOKUP(E2145,Store_SRP!B2:N110,13, FALSE)))</f>
      </c>
      <c r="AC2145">
        <f>IF(IFERROR(AB2145,TRUE)=TRUE, "-","OK")</f>
      </c>
      <c r="AD2145" s="8" t="s">
        <v>39</v>
      </c>
      <c r="AE2145" s="8" t="s">
        <v>39</v>
      </c>
      <c r="AF2145">
        <f>IF(IFERROR(VLOOKUP(E2145,Store_Showcase!B2:H144,{5}, FALSE), TRUE)=TRUE, IF(IFERROR(VLOOKUP(E2145,Store_SRP!B2:H110,{5}, FALSE), TRUE)=TRUE,VLOOKUP(E2145,Store_VAM!B2:H273,{5}, FALSE),VLOOKUP(E2145,Store_SRP!B2:H110,{5}, FALSE)), VLOOKUP(E2145,Store_Showcase!B2:H144,{5}, FALSE))</f>
      </c>
      <c r="AG2145">
        <f>IF(IFERROR(VLOOKUP(E2145,Store_Showcase!B2:H144,{6}, FALSE), TRUE)=TRUE, IF(IFERROR(VLOOKUP(E2145,Store_SRP!B2:H110,{6}, FALSE), TRUE)=TRUE,VLOOKUP(E2145,Store_VAM!B2:H273,{6}, FALSE),VLOOKUP(E2145,Store_SRP!B2:H110,{6}, FALSE)), VLOOKUP(E2145,Store_Showcase!B2:H144,{6}, FALSE))</f>
      </c>
      <c r="AH2145">
        <f>VLOOKUP(G2145,Sku_Consolidated!A2:R957,18,FALSE)</f>
      </c>
      <c r="AI2145">
        <f>VLOOKUP(G2145,Sku_Consolidated!A2:S957,19,FALSE)</f>
      </c>
      <c r="AJ2145">
        <f>VLOOKUP(G2145,Sku_Consolidated!A2:T957,20,FALSE)</f>
      </c>
    </row>
    <row r="2146" spans="1:36" x14ac:dyDescent="0.25">
      <c r="A2146">
        <v>2024</v>
      </c>
      <c r="B2146" t="s">
        <v>31</v>
      </c>
      <c r="C2146" t="s">
        <v>32</v>
      </c>
      <c r="D2146" t="s">
        <v>33</v>
      </c>
      <c r="E2146">
        <v>499</v>
      </c>
      <c r="F2146">
        <f>IF(IFERROR(VLOOKUP(E2146,Store_Showcase!B2:H144,{2}, FALSE), TRUE)=TRUE, IF(IFERROR(VLOOKUP(E2146,Store_SRP!B2:H110,{2}, FALSE), TRUE)=TRUE,VLOOKUP(E2146,Store_VAM!B2:H273,{2}, FALSE),VLOOKUP(E2146,Store_SRP!B2:H110,{2}, FALSE)), VLOOKUP(E2146,Store_Showcase!B2:H144,{2}, FALSE))</f>
      </c>
      <c r="G2146">
        <v>655815</v>
      </c>
      <c r="H2146" t="s">
        <v>446</v>
      </c>
      <c r="I2146" s="8" t="s">
        <v>39</v>
      </c>
      <c r="J2146" t="s">
        <v>36</v>
      </c>
      <c r="K2146" s="8">
        <f>IF(J2146="PCK", I2146, 0)</f>
      </c>
      <c r="L2146" s="8">
        <f>IF(J2146="KLS", I2146, IF(J2146="PCK", I2146*VLOOKUP(G2146,Sku_Consolidated!A2:U957,21, FALSE),I2146*VLOOKUP(G2146,Sku_Consolidated!A2:U957,21, FALSE)))</f>
      </c>
      <c r="M2146" s="8">
        <f>IF(J2146="PCS", I2146, 0)</f>
      </c>
      <c r="N2146" s="8" t="s">
        <v>39</v>
      </c>
      <c r="O2146" s="8">
        <f>N2146 * VLOOKUP(E2146&amp;VLOOKUP(G2146,Sku_Consolidated!A2:Q957,17,FALSE),Sku_CommRate!A2:E1002, 5, FALSE)</f>
      </c>
      <c r="P2146" s="8">
        <f>N2146 - O2146</f>
      </c>
      <c r="Q2146">
        <f>VLOOKUP(G2146,Sku_Consolidated!A2:G957,7, FALSE)</f>
      </c>
      <c r="R2146">
        <f>IF(IFERROR(VLOOKUP(E2146,Store_Showcase!B2:H144,7, FALSE), TRUE)=TRUE, IF(IFERROR(VLOOKUP(E2146,Store_SRP!B2:H110,7, FALSE), TRUE)=TRUE,VLOOKUP(E2146,Store_VAM!B2:H273,7, FALSE),VLOOKUP(E2146,Store_SRP!B2:H110,7, FALSE)), VLOOKUP(E2146,Store_Showcase!B2:H144,7, FALSE))</f>
      </c>
      <c r="S2146">
        <f>IF(IFERROR(VLOOKUP(E2146,Store_Showcase!B2:I144,8, FALSE), TRUE)=TRUE, IF(IFERROR(VLOOKUP(E2146,Store_SRP!B2:I110,8, FALSE), TRUE)=TRUE,VLOOKUP(E2146,Store_VAM!B2:I273,8, FALSE),VLOOKUP(E2146,Store_SRP!B2:I110,8, FALSE)), VLOOKUP(E2146,Store_Showcase!B2:I144,8, FALSE))</f>
      </c>
      <c r="T2146">
        <f>VLOOKUP(G2146,Sku_Consolidated!A2:R957,18,FALSE)</f>
      </c>
      <c r="U2146">
        <v>6472</v>
      </c>
      <c r="V2146">
        <f>IF(VLOOKUP(G2146,Sku_Consolidated!A2:S957,19,FALSE)="SHOWCASE", VLOOKUP(E2146,Store_Showcase!B2:L144,11, FALSE), IF(VLOOKUP(G2146,Sku_Consolidated!A2:S957,19,FALSE)="VAM",VLOOKUP(E2146,Store_VAM!B2:L273,11, FALSE),VLOOKUP(E2146,Store_SRP!B2:L110,11, FALSE)))</f>
      </c>
      <c r="W2146">
        <f>VLOOKUP(G2146,Sku_Consolidated!A2:W957,11,FALSE)</f>
      </c>
      <c r="X2146">
        <f>VLOOKUP(G2146,Sku_Consolidated!A2:H957,8,FALSE)</f>
      </c>
      <c r="Y2146">
        <f>VLOOKUP(G2146,Sku_Consolidated!A2:I957,9,FALSE)</f>
      </c>
      <c r="Z2146" t="s">
        <v>38</v>
      </c>
      <c r="AA2146">
        <f>VLOOKUP(G2146,Sku_Consolidated!A2:E957,5,FALSE)</f>
      </c>
      <c r="AB2146">
        <f>IF(VLOOKUP(G2146,Sku_Consolidated!A2:S957,19,FALSE)="SHOWCASE", VLOOKUP(E2146,Store_Showcase!B2:N144,13, FALSE), IF(VLOOKUP(G2146,Sku_Consolidated!A2:S957,19,FALSE)="VAM",VLOOKUP(E2146,Store_VAM!B2:N273,13, FALSE),VLOOKUP(E2146,Store_SRP!B2:N110,13, FALSE)))</f>
      </c>
      <c r="AC2146">
        <f>IF(IFERROR(AB2146,TRUE)=TRUE, "-","OK")</f>
      </c>
      <c r="AD2146" s="8" t="s">
        <v>39</v>
      </c>
      <c r="AE2146" s="8" t="s">
        <v>39</v>
      </c>
      <c r="AF2146">
        <f>IF(IFERROR(VLOOKUP(E2146,Store_Showcase!B2:H144,{5}, FALSE), TRUE)=TRUE, IF(IFERROR(VLOOKUP(E2146,Store_SRP!B2:H110,{5}, FALSE), TRUE)=TRUE,VLOOKUP(E2146,Store_VAM!B2:H273,{5}, FALSE),VLOOKUP(E2146,Store_SRP!B2:H110,{5}, FALSE)), VLOOKUP(E2146,Store_Showcase!B2:H144,{5}, FALSE))</f>
      </c>
      <c r="AG2146">
        <f>IF(IFERROR(VLOOKUP(E2146,Store_Showcase!B2:H144,{6}, FALSE), TRUE)=TRUE, IF(IFERROR(VLOOKUP(E2146,Store_SRP!B2:H110,{6}, FALSE), TRUE)=TRUE,VLOOKUP(E2146,Store_VAM!B2:H273,{6}, FALSE),VLOOKUP(E2146,Store_SRP!B2:H110,{6}, FALSE)), VLOOKUP(E2146,Store_Showcase!B2:H144,{6}, FALSE))</f>
      </c>
      <c r="AH2146">
        <f>VLOOKUP(G2146,Sku_Consolidated!A2:R957,18,FALSE)</f>
      </c>
      <c r="AI2146">
        <f>VLOOKUP(G2146,Sku_Consolidated!A2:S957,19,FALSE)</f>
      </c>
      <c r="AJ2146">
        <f>VLOOKUP(G2146,Sku_Consolidated!A2:T957,20,FALSE)</f>
      </c>
    </row>
    <row r="2147" spans="1:36" x14ac:dyDescent="0.25">
      <c r="A2147">
        <v>2024</v>
      </c>
      <c r="B2147" t="s">
        <v>31</v>
      </c>
      <c r="C2147" t="s">
        <v>32</v>
      </c>
      <c r="D2147" t="s">
        <v>33</v>
      </c>
      <c r="E2147">
        <v>705</v>
      </c>
      <c r="F2147">
        <f>IF(IFERROR(VLOOKUP(E2147,Store_Showcase!B2:H144,{2}, FALSE), TRUE)=TRUE, IF(IFERROR(VLOOKUP(E2147,Store_SRP!B2:H110,{2}, FALSE), TRUE)=TRUE,VLOOKUP(E2147,Store_VAM!B2:H273,{2}, FALSE),VLOOKUP(E2147,Store_SRP!B2:H110,{2}, FALSE)), VLOOKUP(E2147,Store_Showcase!B2:H144,{2}, FALSE))</f>
      </c>
      <c r="G2147">
        <v>656322</v>
      </c>
      <c r="H2147" t="s">
        <v>2166</v>
      </c>
      <c r="I2147" s="8" t="s">
        <v>39</v>
      </c>
      <c r="J2147" t="s">
        <v>36</v>
      </c>
      <c r="K2147" s="8">
        <f>IF(J2147="PCK", I2147, 0)</f>
      </c>
      <c r="L2147" s="8">
        <f>IF(J2147="KLS", I2147, IF(J2147="PCK", I2147*VLOOKUP(G2147,Sku_Consolidated!A2:U957,21, FALSE),I2147*VLOOKUP(G2147,Sku_Consolidated!A2:U957,21, FALSE)))</f>
      </c>
      <c r="M2147" s="8">
        <f>IF(J2147="PCS", I2147, 0)</f>
      </c>
      <c r="N2147" s="8" t="s">
        <v>39</v>
      </c>
      <c r="O2147" s="8">
        <f>N2147 * VLOOKUP(E2147&amp;VLOOKUP(G2147,Sku_Consolidated!A2:Q957,17,FALSE),Sku_CommRate!A2:E1002, 5, FALSE)</f>
      </c>
      <c r="P2147" s="8">
        <f>N2147 - O2147</f>
      </c>
      <c r="Q2147">
        <f>VLOOKUP(G2147,Sku_Consolidated!A2:G957,7, FALSE)</f>
      </c>
      <c r="R2147">
        <f>IF(IFERROR(VLOOKUP(E2147,Store_Showcase!B2:H144,7, FALSE), TRUE)=TRUE, IF(IFERROR(VLOOKUP(E2147,Store_SRP!B2:H110,7, FALSE), TRUE)=TRUE,VLOOKUP(E2147,Store_VAM!B2:H273,7, FALSE),VLOOKUP(E2147,Store_SRP!B2:H110,7, FALSE)), VLOOKUP(E2147,Store_Showcase!B2:H144,7, FALSE))</f>
      </c>
      <c r="S2147">
        <f>IF(IFERROR(VLOOKUP(E2147,Store_Showcase!B2:I144,8, FALSE), TRUE)=TRUE, IF(IFERROR(VLOOKUP(E2147,Store_SRP!B2:I110,8, FALSE), TRUE)=TRUE,VLOOKUP(E2147,Store_VAM!B2:I273,8, FALSE),VLOOKUP(E2147,Store_SRP!B2:I110,8, FALSE)), VLOOKUP(E2147,Store_Showcase!B2:I144,8, FALSE))</f>
      </c>
      <c r="T2147">
        <f>VLOOKUP(G2147,Sku_Consolidated!A2:R957,18,FALSE)</f>
      </c>
      <c r="U2147">
        <v>6775</v>
      </c>
      <c r="V2147">
        <f>IF(VLOOKUP(G2147,Sku_Consolidated!A2:S957,19,FALSE)="SHOWCASE", VLOOKUP(E2147,Store_Showcase!B2:L144,11, FALSE), IF(VLOOKUP(G2147,Sku_Consolidated!A2:S957,19,FALSE)="VAM",VLOOKUP(E2147,Store_VAM!B2:L273,11, FALSE),VLOOKUP(E2147,Store_SRP!B2:L110,11, FALSE)))</f>
      </c>
      <c r="W2147">
        <f>VLOOKUP(G2147,Sku_Consolidated!A2:W957,11,FALSE)</f>
      </c>
      <c r="X2147">
        <f>VLOOKUP(G2147,Sku_Consolidated!A2:H957,8,FALSE)</f>
      </c>
      <c r="Y2147">
        <f>VLOOKUP(G2147,Sku_Consolidated!A2:I957,9,FALSE)</f>
      </c>
      <c r="Z2147" t="s">
        <v>38</v>
      </c>
      <c r="AA2147">
        <f>VLOOKUP(G2147,Sku_Consolidated!A2:E957,5,FALSE)</f>
      </c>
      <c r="AB2147">
        <f>IF(VLOOKUP(G2147,Sku_Consolidated!A2:S957,19,FALSE)="SHOWCASE", VLOOKUP(E2147,Store_Showcase!B2:N144,13, FALSE), IF(VLOOKUP(G2147,Sku_Consolidated!A2:S957,19,FALSE)="VAM",VLOOKUP(E2147,Store_VAM!B2:N273,13, FALSE),VLOOKUP(E2147,Store_SRP!B2:N110,13, FALSE)))</f>
      </c>
      <c r="AC2147">
        <f>IF(IFERROR(AB2147,TRUE)=TRUE, "-","OK")</f>
      </c>
      <c r="AD2147" s="8" t="s">
        <v>39</v>
      </c>
      <c r="AE2147" s="8" t="s">
        <v>39</v>
      </c>
      <c r="AF2147">
        <f>IF(IFERROR(VLOOKUP(E2147,Store_Showcase!B2:H144,{5}, FALSE), TRUE)=TRUE, IF(IFERROR(VLOOKUP(E2147,Store_SRP!B2:H110,{5}, FALSE), TRUE)=TRUE,VLOOKUP(E2147,Store_VAM!B2:H273,{5}, FALSE),VLOOKUP(E2147,Store_SRP!B2:H110,{5}, FALSE)), VLOOKUP(E2147,Store_Showcase!B2:H144,{5}, FALSE))</f>
      </c>
      <c r="AG2147">
        <f>IF(IFERROR(VLOOKUP(E2147,Store_Showcase!B2:H144,{6}, FALSE), TRUE)=TRUE, IF(IFERROR(VLOOKUP(E2147,Store_SRP!B2:H110,{6}, FALSE), TRUE)=TRUE,VLOOKUP(E2147,Store_VAM!B2:H273,{6}, FALSE),VLOOKUP(E2147,Store_SRP!B2:H110,{6}, FALSE)), VLOOKUP(E2147,Store_Showcase!B2:H144,{6}, FALSE))</f>
      </c>
      <c r="AH2147">
        <f>VLOOKUP(G2147,Sku_Consolidated!A2:R957,18,FALSE)</f>
      </c>
      <c r="AI2147">
        <f>VLOOKUP(G2147,Sku_Consolidated!A2:S957,19,FALSE)</f>
      </c>
      <c r="AJ2147">
        <f>VLOOKUP(G2147,Sku_Consolidated!A2:T957,20,FALSE)</f>
      </c>
    </row>
    <row r="2148" spans="1:36" x14ac:dyDescent="0.25">
      <c r="A2148">
        <v>2024</v>
      </c>
      <c r="B2148" t="s">
        <v>31</v>
      </c>
      <c r="C2148" t="s">
        <v>32</v>
      </c>
      <c r="D2148" t="s">
        <v>33</v>
      </c>
      <c r="E2148">
        <v>705</v>
      </c>
      <c r="F2148">
        <f>IF(IFERROR(VLOOKUP(E2148,Store_Showcase!B2:H144,{2}, FALSE), TRUE)=TRUE, IF(IFERROR(VLOOKUP(E2148,Store_SRP!B2:H110,{2}, FALSE), TRUE)=TRUE,VLOOKUP(E2148,Store_VAM!B2:H273,{2}, FALSE),VLOOKUP(E2148,Store_SRP!B2:H110,{2}, FALSE)), VLOOKUP(E2148,Store_Showcase!B2:H144,{2}, FALSE))</f>
      </c>
      <c r="G2148">
        <v>655530</v>
      </c>
      <c r="H2148" t="s">
        <v>3344</v>
      </c>
      <c r="I2148" s="8" t="s">
        <v>39</v>
      </c>
      <c r="J2148" t="s">
        <v>36</v>
      </c>
      <c r="K2148" s="8">
        <f>IF(J2148="PCK", I2148, 0)</f>
      </c>
      <c r="L2148" s="8">
        <f>IF(J2148="KLS", I2148, IF(J2148="PCK", I2148*VLOOKUP(G2148,Sku_Consolidated!A2:U957,21, FALSE),I2148*VLOOKUP(G2148,Sku_Consolidated!A2:U957,21, FALSE)))</f>
      </c>
      <c r="M2148" s="8">
        <f>IF(J2148="PCS", I2148, 0)</f>
      </c>
      <c r="N2148" s="8" t="s">
        <v>39</v>
      </c>
      <c r="O2148" s="8">
        <f>N2148 * VLOOKUP(E2148&amp;VLOOKUP(G2148,Sku_Consolidated!A2:Q957,17,FALSE),Sku_CommRate!A2:E1002, 5, FALSE)</f>
      </c>
      <c r="P2148" s="8">
        <f>N2148 - O2148</f>
      </c>
      <c r="Q2148">
        <f>VLOOKUP(G2148,Sku_Consolidated!A2:G957,7, FALSE)</f>
      </c>
      <c r="R2148">
        <f>IF(IFERROR(VLOOKUP(E2148,Store_Showcase!B2:H144,7, FALSE), TRUE)=TRUE, IF(IFERROR(VLOOKUP(E2148,Store_SRP!B2:H110,7, FALSE), TRUE)=TRUE,VLOOKUP(E2148,Store_VAM!B2:H273,7, FALSE),VLOOKUP(E2148,Store_SRP!B2:H110,7, FALSE)), VLOOKUP(E2148,Store_Showcase!B2:H144,7, FALSE))</f>
      </c>
      <c r="S2148">
        <f>IF(IFERROR(VLOOKUP(E2148,Store_Showcase!B2:I144,8, FALSE), TRUE)=TRUE, IF(IFERROR(VLOOKUP(E2148,Store_SRP!B2:I110,8, FALSE), TRUE)=TRUE,VLOOKUP(E2148,Store_VAM!B2:I273,8, FALSE),VLOOKUP(E2148,Store_SRP!B2:I110,8, FALSE)), VLOOKUP(E2148,Store_Showcase!B2:I144,8, FALSE))</f>
      </c>
      <c r="T2148">
        <f>VLOOKUP(G2148,Sku_Consolidated!A2:R957,18,FALSE)</f>
      </c>
      <c r="U2148">
        <v>6351</v>
      </c>
      <c r="V2148">
        <f>IF(VLOOKUP(G2148,Sku_Consolidated!A2:S957,19,FALSE)="SHOWCASE", VLOOKUP(E2148,Store_Showcase!B2:L144,11, FALSE), IF(VLOOKUP(G2148,Sku_Consolidated!A2:S957,19,FALSE)="VAM",VLOOKUP(E2148,Store_VAM!B2:L273,11, FALSE),VLOOKUP(E2148,Store_SRP!B2:L110,11, FALSE)))</f>
      </c>
      <c r="W2148">
        <f>VLOOKUP(G2148,Sku_Consolidated!A2:W957,11,FALSE)</f>
      </c>
      <c r="X2148">
        <f>VLOOKUP(G2148,Sku_Consolidated!A2:H957,8,FALSE)</f>
      </c>
      <c r="Y2148">
        <f>VLOOKUP(G2148,Sku_Consolidated!A2:I957,9,FALSE)</f>
      </c>
      <c r="Z2148" t="s">
        <v>38</v>
      </c>
      <c r="AA2148">
        <f>VLOOKUP(G2148,Sku_Consolidated!A2:E957,5,FALSE)</f>
      </c>
      <c r="AB2148">
        <f>IF(VLOOKUP(G2148,Sku_Consolidated!A2:S957,19,FALSE)="SHOWCASE", VLOOKUP(E2148,Store_Showcase!B2:N144,13, FALSE), IF(VLOOKUP(G2148,Sku_Consolidated!A2:S957,19,FALSE)="VAM",VLOOKUP(E2148,Store_VAM!B2:N273,13, FALSE),VLOOKUP(E2148,Store_SRP!B2:N110,13, FALSE)))</f>
      </c>
      <c r="AC2148">
        <f>IF(IFERROR(AB2148,TRUE)=TRUE, "-","OK")</f>
      </c>
      <c r="AD2148" s="8" t="s">
        <v>39</v>
      </c>
      <c r="AE2148" s="8" t="s">
        <v>39</v>
      </c>
      <c r="AF2148">
        <f>IF(IFERROR(VLOOKUP(E2148,Store_Showcase!B2:H144,{5}, FALSE), TRUE)=TRUE, IF(IFERROR(VLOOKUP(E2148,Store_SRP!B2:H110,{5}, FALSE), TRUE)=TRUE,VLOOKUP(E2148,Store_VAM!B2:H273,{5}, FALSE),VLOOKUP(E2148,Store_SRP!B2:H110,{5}, FALSE)), VLOOKUP(E2148,Store_Showcase!B2:H144,{5}, FALSE))</f>
      </c>
      <c r="AG2148">
        <f>IF(IFERROR(VLOOKUP(E2148,Store_Showcase!B2:H144,{6}, FALSE), TRUE)=TRUE, IF(IFERROR(VLOOKUP(E2148,Store_SRP!B2:H110,{6}, FALSE), TRUE)=TRUE,VLOOKUP(E2148,Store_VAM!B2:H273,{6}, FALSE),VLOOKUP(E2148,Store_SRP!B2:H110,{6}, FALSE)), VLOOKUP(E2148,Store_Showcase!B2:H144,{6}, FALSE))</f>
      </c>
      <c r="AH2148">
        <f>VLOOKUP(G2148,Sku_Consolidated!A2:R957,18,FALSE)</f>
      </c>
      <c r="AI2148">
        <f>VLOOKUP(G2148,Sku_Consolidated!A2:S957,19,FALSE)</f>
      </c>
      <c r="AJ2148">
        <f>VLOOKUP(G2148,Sku_Consolidated!A2:T957,20,FALSE)</f>
      </c>
    </row>
    <row r="2149" spans="1:36" x14ac:dyDescent="0.25">
      <c r="A2149">
        <v>2024</v>
      </c>
      <c r="B2149" t="s">
        <v>31</v>
      </c>
      <c r="C2149" t="s">
        <v>32</v>
      </c>
      <c r="D2149" t="s">
        <v>33</v>
      </c>
      <c r="E2149">
        <v>813</v>
      </c>
      <c r="F2149">
        <f>IF(IFERROR(VLOOKUP(E2149,Store_Showcase!B2:H144,{2}, FALSE), TRUE)=TRUE, IF(IFERROR(VLOOKUP(E2149,Store_SRP!B2:H110,{2}, FALSE), TRUE)=TRUE,VLOOKUP(E2149,Store_VAM!B2:H273,{2}, FALSE),VLOOKUP(E2149,Store_SRP!B2:H110,{2}, FALSE)), VLOOKUP(E2149,Store_Showcase!B2:H144,{2}, FALSE))</f>
      </c>
      <c r="G2149">
        <v>670205</v>
      </c>
      <c r="H2149" t="s">
        <v>1586</v>
      </c>
      <c r="I2149" s="8" t="s">
        <v>39</v>
      </c>
      <c r="J2149" t="s">
        <v>36</v>
      </c>
      <c r="K2149" s="8">
        <f>IF(J2149="PCK", I2149, 0)</f>
      </c>
      <c r="L2149" s="8">
        <f>IF(J2149="KLS", I2149, IF(J2149="PCK", I2149*VLOOKUP(G2149,Sku_Consolidated!A2:U957,21, FALSE),I2149*VLOOKUP(G2149,Sku_Consolidated!A2:U957,21, FALSE)))</f>
      </c>
      <c r="M2149" s="8">
        <f>IF(J2149="PCS", I2149, 0)</f>
      </c>
      <c r="N2149" s="8" t="s">
        <v>39</v>
      </c>
      <c r="O2149" s="8">
        <f>N2149 * VLOOKUP(E2149&amp;VLOOKUP(G2149,Sku_Consolidated!A2:Q957,17,FALSE),Sku_CommRate!A2:E1002, 5, FALSE)</f>
      </c>
      <c r="P2149" s="8">
        <f>N2149 - O2149</f>
      </c>
      <c r="Q2149">
        <f>VLOOKUP(G2149,Sku_Consolidated!A2:G957,7, FALSE)</f>
      </c>
      <c r="R2149">
        <f>IF(IFERROR(VLOOKUP(E2149,Store_Showcase!B2:H144,7, FALSE), TRUE)=TRUE, IF(IFERROR(VLOOKUP(E2149,Store_SRP!B2:H110,7, FALSE), TRUE)=TRUE,VLOOKUP(E2149,Store_VAM!B2:H273,7, FALSE),VLOOKUP(E2149,Store_SRP!B2:H110,7, FALSE)), VLOOKUP(E2149,Store_Showcase!B2:H144,7, FALSE))</f>
      </c>
      <c r="S2149">
        <f>IF(IFERROR(VLOOKUP(E2149,Store_Showcase!B2:I144,8, FALSE), TRUE)=TRUE, IF(IFERROR(VLOOKUP(E2149,Store_SRP!B2:I110,8, FALSE), TRUE)=TRUE,VLOOKUP(E2149,Store_VAM!B2:I273,8, FALSE),VLOOKUP(E2149,Store_SRP!B2:I110,8, FALSE)), VLOOKUP(E2149,Store_Showcase!B2:I144,8, FALSE))</f>
      </c>
      <c r="T2149">
        <f>VLOOKUP(G2149,Sku_Consolidated!A2:R957,18,FALSE)</f>
      </c>
      <c r="U2149">
        <v>8433</v>
      </c>
      <c r="V2149">
        <f>IF(VLOOKUP(G2149,Sku_Consolidated!A2:S957,19,FALSE)="SHOWCASE", VLOOKUP(E2149,Store_Showcase!B2:L144,11, FALSE), IF(VLOOKUP(G2149,Sku_Consolidated!A2:S957,19,FALSE)="VAM",VLOOKUP(E2149,Store_VAM!B2:L273,11, FALSE),VLOOKUP(E2149,Store_SRP!B2:L110,11, FALSE)))</f>
      </c>
      <c r="W2149">
        <f>VLOOKUP(G2149,Sku_Consolidated!A2:W957,11,FALSE)</f>
      </c>
      <c r="X2149">
        <f>VLOOKUP(G2149,Sku_Consolidated!A2:H957,8,FALSE)</f>
      </c>
      <c r="Y2149">
        <f>VLOOKUP(G2149,Sku_Consolidated!A2:I957,9,FALSE)</f>
      </c>
      <c r="Z2149" t="s">
        <v>38</v>
      </c>
      <c r="AA2149">
        <f>VLOOKUP(G2149,Sku_Consolidated!A2:E957,5,FALSE)</f>
      </c>
      <c r="AB2149">
        <f>IF(VLOOKUP(G2149,Sku_Consolidated!A2:S957,19,FALSE)="SHOWCASE", VLOOKUP(E2149,Store_Showcase!B2:N144,13, FALSE), IF(VLOOKUP(G2149,Sku_Consolidated!A2:S957,19,FALSE)="VAM",VLOOKUP(E2149,Store_VAM!B2:N273,13, FALSE),VLOOKUP(E2149,Store_SRP!B2:N110,13, FALSE)))</f>
      </c>
      <c r="AC2149">
        <f>IF(IFERROR(AB2149,TRUE)=TRUE, "-","OK")</f>
      </c>
      <c r="AD2149" s="8" t="s">
        <v>39</v>
      </c>
      <c r="AE2149" s="8" t="s">
        <v>39</v>
      </c>
      <c r="AF2149">
        <f>IF(IFERROR(VLOOKUP(E2149,Store_Showcase!B2:H144,{5}, FALSE), TRUE)=TRUE, IF(IFERROR(VLOOKUP(E2149,Store_SRP!B2:H110,{5}, FALSE), TRUE)=TRUE,VLOOKUP(E2149,Store_VAM!B2:H273,{5}, FALSE),VLOOKUP(E2149,Store_SRP!B2:H110,{5}, FALSE)), VLOOKUP(E2149,Store_Showcase!B2:H144,{5}, FALSE))</f>
      </c>
      <c r="AG2149">
        <f>IF(IFERROR(VLOOKUP(E2149,Store_Showcase!B2:H144,{6}, FALSE), TRUE)=TRUE, IF(IFERROR(VLOOKUP(E2149,Store_SRP!B2:H110,{6}, FALSE), TRUE)=TRUE,VLOOKUP(E2149,Store_VAM!B2:H273,{6}, FALSE),VLOOKUP(E2149,Store_SRP!B2:H110,{6}, FALSE)), VLOOKUP(E2149,Store_Showcase!B2:H144,{6}, FALSE))</f>
      </c>
      <c r="AH2149">
        <f>VLOOKUP(G2149,Sku_Consolidated!A2:R957,18,FALSE)</f>
      </c>
      <c r="AI2149">
        <f>VLOOKUP(G2149,Sku_Consolidated!A2:S957,19,FALSE)</f>
      </c>
      <c r="AJ2149">
        <f>VLOOKUP(G2149,Sku_Consolidated!A2:T957,20,FALSE)</f>
      </c>
    </row>
    <row r="2150" spans="1:36" x14ac:dyDescent="0.25">
      <c r="A2150">
        <v>2024</v>
      </c>
      <c r="B2150" t="s">
        <v>31</v>
      </c>
      <c r="C2150" t="s">
        <v>32</v>
      </c>
      <c r="D2150" t="s">
        <v>33</v>
      </c>
      <c r="E2150">
        <v>210</v>
      </c>
      <c r="F2150">
        <f>IF(IFERROR(VLOOKUP(E2150,Store_Showcase!B2:H144,{2}, FALSE), TRUE)=TRUE, IF(IFERROR(VLOOKUP(E2150,Store_SRP!B2:H110,{2}, FALSE), TRUE)=TRUE,VLOOKUP(E2150,Store_VAM!B2:H273,{2}, FALSE),VLOOKUP(E2150,Store_SRP!B2:H110,{2}, FALSE)), VLOOKUP(E2150,Store_Showcase!B2:H144,{2}, FALSE))</f>
      </c>
      <c r="G2150">
        <v>687767</v>
      </c>
      <c r="H2150" t="s">
        <v>1118</v>
      </c>
      <c r="I2150" s="8" t="s">
        <v>39</v>
      </c>
      <c r="J2150" t="s">
        <v>493</v>
      </c>
      <c r="K2150" s="8">
        <f>IF(J2150="PCK", I2150, 0)</f>
      </c>
      <c r="L2150" s="8">
        <f>IF(J2150="KLS", I2150, IF(J2150="PCK", I2150*VLOOKUP(G2150,Sku_Consolidated!A2:U957,21, FALSE),I2150*VLOOKUP(G2150,Sku_Consolidated!A2:U957,21, FALSE)))</f>
      </c>
      <c r="M2150" s="8">
        <f>IF(J2150="PCS", I2150, 0)</f>
      </c>
      <c r="N2150" s="8" t="s">
        <v>39</v>
      </c>
      <c r="O2150" s="8">
        <f>N2150 * VLOOKUP(E2150&amp;VLOOKUP(G2150,Sku_Consolidated!A2:Q957,17,FALSE),Sku_CommRate!A2:E1002, 5, FALSE)</f>
      </c>
      <c r="P2150" s="8">
        <f>N2150 - O2150</f>
      </c>
      <c r="Q2150">
        <f>VLOOKUP(G2150,Sku_Consolidated!A2:G957,7, FALSE)</f>
      </c>
      <c r="R2150">
        <f>IF(IFERROR(VLOOKUP(E2150,Store_Showcase!B2:H144,7, FALSE), TRUE)=TRUE, IF(IFERROR(VLOOKUP(E2150,Store_SRP!B2:H110,7, FALSE), TRUE)=TRUE,VLOOKUP(E2150,Store_VAM!B2:H273,7, FALSE),VLOOKUP(E2150,Store_SRP!B2:H110,7, FALSE)), VLOOKUP(E2150,Store_Showcase!B2:H144,7, FALSE))</f>
      </c>
      <c r="S2150">
        <f>IF(IFERROR(VLOOKUP(E2150,Store_Showcase!B2:I144,8, FALSE), TRUE)=TRUE, IF(IFERROR(VLOOKUP(E2150,Store_SRP!B2:I110,8, FALSE), TRUE)=TRUE,VLOOKUP(E2150,Store_VAM!B2:I273,8, FALSE),VLOOKUP(E2150,Store_SRP!B2:I110,8, FALSE)), VLOOKUP(E2150,Store_Showcase!B2:I144,8, FALSE))</f>
      </c>
      <c r="T2150">
        <f>VLOOKUP(G2150,Sku_Consolidated!A2:R957,18,FALSE)</f>
      </c>
      <c r="U2150">
        <v>4806532531557</v>
      </c>
      <c r="V2150">
        <f>IF(VLOOKUP(G2150,Sku_Consolidated!A2:S957,19,FALSE)="SHOWCASE", VLOOKUP(E2150,Store_Showcase!B2:L144,11, FALSE), IF(VLOOKUP(G2150,Sku_Consolidated!A2:S957,19,FALSE)="VAM",VLOOKUP(E2150,Store_VAM!B2:L273,11, FALSE),VLOOKUP(E2150,Store_SRP!B2:L110,11, FALSE)))</f>
      </c>
      <c r="W2150">
        <f>VLOOKUP(G2150,Sku_Consolidated!A2:W957,11,FALSE)</f>
      </c>
      <c r="X2150">
        <f>VLOOKUP(G2150,Sku_Consolidated!A2:H957,8,FALSE)</f>
      </c>
      <c r="Y2150">
        <f>VLOOKUP(G2150,Sku_Consolidated!A2:I957,9,FALSE)</f>
      </c>
      <c r="Z2150" t="s">
        <v>38</v>
      </c>
      <c r="AA2150">
        <f>VLOOKUP(G2150,Sku_Consolidated!A2:E957,5,FALSE)</f>
      </c>
      <c r="AB2150">
        <f>IF(VLOOKUP(G2150,Sku_Consolidated!A2:S957,19,FALSE)="SHOWCASE", VLOOKUP(E2150,Store_Showcase!B2:N144,13, FALSE), IF(VLOOKUP(G2150,Sku_Consolidated!A2:S957,19,FALSE)="VAM",VLOOKUP(E2150,Store_VAM!B2:N273,13, FALSE),VLOOKUP(E2150,Store_SRP!B2:N110,13, FALSE)))</f>
      </c>
      <c r="AC2150">
        <f>IF(IFERROR(AB2150,TRUE)=TRUE, "-","OK")</f>
      </c>
      <c r="AD2150" s="8" t="s">
        <v>39</v>
      </c>
      <c r="AE2150" s="8" t="s">
        <v>39</v>
      </c>
      <c r="AF2150">
        <f>IF(IFERROR(VLOOKUP(E2150,Store_Showcase!B2:H144,{5}, FALSE), TRUE)=TRUE, IF(IFERROR(VLOOKUP(E2150,Store_SRP!B2:H110,{5}, FALSE), TRUE)=TRUE,VLOOKUP(E2150,Store_VAM!B2:H273,{5}, FALSE),VLOOKUP(E2150,Store_SRP!B2:H110,{5}, FALSE)), VLOOKUP(E2150,Store_Showcase!B2:H144,{5}, FALSE))</f>
      </c>
      <c r="AG2150">
        <f>IF(IFERROR(VLOOKUP(E2150,Store_Showcase!B2:H144,{6}, FALSE), TRUE)=TRUE, IF(IFERROR(VLOOKUP(E2150,Store_SRP!B2:H110,{6}, FALSE), TRUE)=TRUE,VLOOKUP(E2150,Store_VAM!B2:H273,{6}, FALSE),VLOOKUP(E2150,Store_SRP!B2:H110,{6}, FALSE)), VLOOKUP(E2150,Store_Showcase!B2:H144,{6}, FALSE))</f>
      </c>
      <c r="AH2150">
        <f>VLOOKUP(G2150,Sku_Consolidated!A2:R957,18,FALSE)</f>
      </c>
      <c r="AI2150">
        <f>VLOOKUP(G2150,Sku_Consolidated!A2:S957,19,FALSE)</f>
      </c>
      <c r="AJ2150">
        <f>VLOOKUP(G2150,Sku_Consolidated!A2:T957,20,FALSE)</f>
      </c>
    </row>
    <row r="2151" spans="1:36" x14ac:dyDescent="0.25">
      <c r="A2151">
        <v>2024</v>
      </c>
      <c r="B2151" t="s">
        <v>31</v>
      </c>
      <c r="C2151" t="s">
        <v>32</v>
      </c>
      <c r="D2151" t="s">
        <v>33</v>
      </c>
      <c r="E2151">
        <v>4015</v>
      </c>
      <c r="F2151">
        <f>IF(IFERROR(VLOOKUP(E2151,Store_Showcase!B2:H144,{2}, FALSE), TRUE)=TRUE, IF(IFERROR(VLOOKUP(E2151,Store_SRP!B2:H110,{2}, FALSE), TRUE)=TRUE,VLOOKUP(E2151,Store_VAM!B2:H273,{2}, FALSE),VLOOKUP(E2151,Store_SRP!B2:H110,{2}, FALSE)), VLOOKUP(E2151,Store_Showcase!B2:H144,{2}, FALSE))</f>
      </c>
      <c r="G2151">
        <v>655730</v>
      </c>
      <c r="H2151" t="s">
        <v>1794</v>
      </c>
      <c r="I2151" s="8" t="s">
        <v>39</v>
      </c>
      <c r="J2151" t="s">
        <v>36</v>
      </c>
      <c r="K2151" s="8">
        <f>IF(J2151="PCK", I2151, 0)</f>
      </c>
      <c r="L2151" s="8">
        <f>IF(J2151="KLS", I2151, IF(J2151="PCK", I2151*VLOOKUP(G2151,Sku_Consolidated!A2:U957,21, FALSE),I2151*VLOOKUP(G2151,Sku_Consolidated!A2:U957,21, FALSE)))</f>
      </c>
      <c r="M2151" s="8">
        <f>IF(J2151="PCS", I2151, 0)</f>
      </c>
      <c r="N2151" s="8" t="s">
        <v>39</v>
      </c>
      <c r="O2151" s="8">
        <f>N2151 * VLOOKUP(E2151&amp;VLOOKUP(G2151,Sku_Consolidated!A2:Q957,17,FALSE),Sku_CommRate!A2:E1002, 5, FALSE)</f>
      </c>
      <c r="P2151" s="8">
        <f>N2151 - O2151</f>
      </c>
      <c r="Q2151">
        <f>VLOOKUP(G2151,Sku_Consolidated!A2:G957,7, FALSE)</f>
      </c>
      <c r="R2151">
        <f>IF(IFERROR(VLOOKUP(E2151,Store_Showcase!B2:H144,7, FALSE), TRUE)=TRUE, IF(IFERROR(VLOOKUP(E2151,Store_SRP!B2:H110,7, FALSE), TRUE)=TRUE,VLOOKUP(E2151,Store_VAM!B2:H273,7, FALSE),VLOOKUP(E2151,Store_SRP!B2:H110,7, FALSE)), VLOOKUP(E2151,Store_Showcase!B2:H144,7, FALSE))</f>
      </c>
      <c r="S2151">
        <f>IF(IFERROR(VLOOKUP(E2151,Store_Showcase!B2:I144,8, FALSE), TRUE)=TRUE, IF(IFERROR(VLOOKUP(E2151,Store_SRP!B2:I110,8, FALSE), TRUE)=TRUE,VLOOKUP(E2151,Store_VAM!B2:I273,8, FALSE),VLOOKUP(E2151,Store_SRP!B2:I110,8, FALSE)), VLOOKUP(E2151,Store_Showcase!B2:I144,8, FALSE))</f>
      </c>
      <c r="T2151">
        <f>VLOOKUP(G2151,Sku_Consolidated!A2:R957,18,FALSE)</f>
      </c>
      <c r="U2151">
        <v>6451</v>
      </c>
      <c r="V2151">
        <f>IF(VLOOKUP(G2151,Sku_Consolidated!A2:S957,19,FALSE)="SHOWCASE", VLOOKUP(E2151,Store_Showcase!B2:L144,11, FALSE), IF(VLOOKUP(G2151,Sku_Consolidated!A2:S957,19,FALSE)="VAM",VLOOKUP(E2151,Store_VAM!B2:L273,11, FALSE),VLOOKUP(E2151,Store_SRP!B2:L110,11, FALSE)))</f>
      </c>
      <c r="W2151">
        <f>VLOOKUP(G2151,Sku_Consolidated!A2:W957,11,FALSE)</f>
      </c>
      <c r="X2151">
        <f>VLOOKUP(G2151,Sku_Consolidated!A2:H957,8,FALSE)</f>
      </c>
      <c r="Y2151">
        <f>VLOOKUP(G2151,Sku_Consolidated!A2:I957,9,FALSE)</f>
      </c>
      <c r="Z2151" t="s">
        <v>38</v>
      </c>
      <c r="AA2151">
        <f>VLOOKUP(G2151,Sku_Consolidated!A2:E957,5,FALSE)</f>
      </c>
      <c r="AB2151">
        <f>IF(VLOOKUP(G2151,Sku_Consolidated!A2:S957,19,FALSE)="SHOWCASE", VLOOKUP(E2151,Store_Showcase!B2:N144,13, FALSE), IF(VLOOKUP(G2151,Sku_Consolidated!A2:S957,19,FALSE)="VAM",VLOOKUP(E2151,Store_VAM!B2:N273,13, FALSE),VLOOKUP(E2151,Store_SRP!B2:N110,13, FALSE)))</f>
      </c>
      <c r="AC2151">
        <f>IF(IFERROR(AB2151,TRUE)=TRUE, "-","OK")</f>
      </c>
      <c r="AD2151" s="8" t="s">
        <v>39</v>
      </c>
      <c r="AE2151" s="8" t="s">
        <v>39</v>
      </c>
      <c r="AF2151">
        <f>IF(IFERROR(VLOOKUP(E2151,Store_Showcase!B2:H144,{5}, FALSE), TRUE)=TRUE, IF(IFERROR(VLOOKUP(E2151,Store_SRP!B2:H110,{5}, FALSE), TRUE)=TRUE,VLOOKUP(E2151,Store_VAM!B2:H273,{5}, FALSE),VLOOKUP(E2151,Store_SRP!B2:H110,{5}, FALSE)), VLOOKUP(E2151,Store_Showcase!B2:H144,{5}, FALSE))</f>
      </c>
      <c r="AG2151">
        <f>IF(IFERROR(VLOOKUP(E2151,Store_Showcase!B2:H144,{6}, FALSE), TRUE)=TRUE, IF(IFERROR(VLOOKUP(E2151,Store_SRP!B2:H110,{6}, FALSE), TRUE)=TRUE,VLOOKUP(E2151,Store_VAM!B2:H273,{6}, FALSE),VLOOKUP(E2151,Store_SRP!B2:H110,{6}, FALSE)), VLOOKUP(E2151,Store_Showcase!B2:H144,{6}, FALSE))</f>
      </c>
      <c r="AH2151">
        <f>VLOOKUP(G2151,Sku_Consolidated!A2:R957,18,FALSE)</f>
      </c>
      <c r="AI2151">
        <f>VLOOKUP(G2151,Sku_Consolidated!A2:S957,19,FALSE)</f>
      </c>
      <c r="AJ2151">
        <f>VLOOKUP(G2151,Sku_Consolidated!A2:T957,20,FALSE)</f>
      </c>
    </row>
    <row r="2152" spans="1:36" x14ac:dyDescent="0.25">
      <c r="A2152">
        <v>2024</v>
      </c>
      <c r="B2152" t="s">
        <v>31</v>
      </c>
      <c r="C2152" t="s">
        <v>32</v>
      </c>
      <c r="D2152" t="s">
        <v>33</v>
      </c>
      <c r="E2152">
        <v>111</v>
      </c>
      <c r="F2152">
        <f>IF(IFERROR(VLOOKUP(E2152,Store_Showcase!B2:H144,{2}, FALSE), TRUE)=TRUE, IF(IFERROR(VLOOKUP(E2152,Store_SRP!B2:H110,{2}, FALSE), TRUE)=TRUE,VLOOKUP(E2152,Store_VAM!B2:H273,{2}, FALSE),VLOOKUP(E2152,Store_SRP!B2:H110,{2}, FALSE)), VLOOKUP(E2152,Store_Showcase!B2:H144,{2}, FALSE))</f>
      </c>
      <c r="G2152">
        <v>655736</v>
      </c>
      <c r="H2152" t="s">
        <v>3345</v>
      </c>
      <c r="I2152" s="8" t="s">
        <v>39</v>
      </c>
      <c r="J2152" t="s">
        <v>36</v>
      </c>
      <c r="K2152" s="8">
        <f>IF(J2152="PCK", I2152, 0)</f>
      </c>
      <c r="L2152" s="8">
        <f>IF(J2152="KLS", I2152, IF(J2152="PCK", I2152*VLOOKUP(G2152,Sku_Consolidated!A2:U957,21, FALSE),I2152*VLOOKUP(G2152,Sku_Consolidated!A2:U957,21, FALSE)))</f>
      </c>
      <c r="M2152" s="8">
        <f>IF(J2152="PCS", I2152, 0)</f>
      </c>
      <c r="N2152" s="8" t="s">
        <v>39</v>
      </c>
      <c r="O2152" s="8">
        <f>N2152 * VLOOKUP(E2152&amp;VLOOKUP(G2152,Sku_Consolidated!A2:Q957,17,FALSE),Sku_CommRate!A2:E1002, 5, FALSE)</f>
      </c>
      <c r="P2152" s="8">
        <f>N2152 - O2152</f>
      </c>
      <c r="Q2152">
        <f>VLOOKUP(G2152,Sku_Consolidated!A2:G957,7, FALSE)</f>
      </c>
      <c r="R2152">
        <f>IF(IFERROR(VLOOKUP(E2152,Store_Showcase!B2:H144,7, FALSE), TRUE)=TRUE, IF(IFERROR(VLOOKUP(E2152,Store_SRP!B2:H110,7, FALSE), TRUE)=TRUE,VLOOKUP(E2152,Store_VAM!B2:H273,7, FALSE),VLOOKUP(E2152,Store_SRP!B2:H110,7, FALSE)), VLOOKUP(E2152,Store_Showcase!B2:H144,7, FALSE))</f>
      </c>
      <c r="S2152">
        <f>IF(IFERROR(VLOOKUP(E2152,Store_Showcase!B2:I144,8, FALSE), TRUE)=TRUE, IF(IFERROR(VLOOKUP(E2152,Store_SRP!B2:I110,8, FALSE), TRUE)=TRUE,VLOOKUP(E2152,Store_VAM!B2:I273,8, FALSE),VLOOKUP(E2152,Store_SRP!B2:I110,8, FALSE)), VLOOKUP(E2152,Store_Showcase!B2:I144,8, FALSE))</f>
      </c>
      <c r="T2152">
        <f>VLOOKUP(G2152,Sku_Consolidated!A2:R957,18,FALSE)</f>
      </c>
      <c r="U2152">
        <v>6457</v>
      </c>
      <c r="V2152">
        <f>IF(VLOOKUP(G2152,Sku_Consolidated!A2:S957,19,FALSE)="SHOWCASE", VLOOKUP(E2152,Store_Showcase!B2:L144,11, FALSE), IF(VLOOKUP(G2152,Sku_Consolidated!A2:S957,19,FALSE)="VAM",VLOOKUP(E2152,Store_VAM!B2:L273,11, FALSE),VLOOKUP(E2152,Store_SRP!B2:L110,11, FALSE)))</f>
      </c>
      <c r="W2152">
        <f>VLOOKUP(G2152,Sku_Consolidated!A2:W957,11,FALSE)</f>
      </c>
      <c r="X2152">
        <f>VLOOKUP(G2152,Sku_Consolidated!A2:H957,8,FALSE)</f>
      </c>
      <c r="Y2152">
        <f>VLOOKUP(G2152,Sku_Consolidated!A2:I957,9,FALSE)</f>
      </c>
      <c r="Z2152" t="s">
        <v>38</v>
      </c>
      <c r="AA2152">
        <f>VLOOKUP(G2152,Sku_Consolidated!A2:E957,5,FALSE)</f>
      </c>
      <c r="AB2152">
        <f>IF(VLOOKUP(G2152,Sku_Consolidated!A2:S957,19,FALSE)="SHOWCASE", VLOOKUP(E2152,Store_Showcase!B2:N144,13, FALSE), IF(VLOOKUP(G2152,Sku_Consolidated!A2:S957,19,FALSE)="VAM",VLOOKUP(E2152,Store_VAM!B2:N273,13, FALSE),VLOOKUP(E2152,Store_SRP!B2:N110,13, FALSE)))</f>
      </c>
      <c r="AC2152">
        <f>IF(IFERROR(AB2152,TRUE)=TRUE, "-","OK")</f>
      </c>
      <c r="AD2152" s="8" t="s">
        <v>39</v>
      </c>
      <c r="AE2152" s="8" t="s">
        <v>39</v>
      </c>
      <c r="AF2152">
        <f>IF(IFERROR(VLOOKUP(E2152,Store_Showcase!B2:H144,{5}, FALSE), TRUE)=TRUE, IF(IFERROR(VLOOKUP(E2152,Store_SRP!B2:H110,{5}, FALSE), TRUE)=TRUE,VLOOKUP(E2152,Store_VAM!B2:H273,{5}, FALSE),VLOOKUP(E2152,Store_SRP!B2:H110,{5}, FALSE)), VLOOKUP(E2152,Store_Showcase!B2:H144,{5}, FALSE))</f>
      </c>
      <c r="AG2152">
        <f>IF(IFERROR(VLOOKUP(E2152,Store_Showcase!B2:H144,{6}, FALSE), TRUE)=TRUE, IF(IFERROR(VLOOKUP(E2152,Store_SRP!B2:H110,{6}, FALSE), TRUE)=TRUE,VLOOKUP(E2152,Store_VAM!B2:H273,{6}, FALSE),VLOOKUP(E2152,Store_SRP!B2:H110,{6}, FALSE)), VLOOKUP(E2152,Store_Showcase!B2:H144,{6}, FALSE))</f>
      </c>
      <c r="AH2152">
        <f>VLOOKUP(G2152,Sku_Consolidated!A2:R957,18,FALSE)</f>
      </c>
      <c r="AI2152">
        <f>VLOOKUP(G2152,Sku_Consolidated!A2:S957,19,FALSE)</f>
      </c>
      <c r="AJ2152">
        <f>VLOOKUP(G2152,Sku_Consolidated!A2:T957,20,FALSE)</f>
      </c>
    </row>
    <row r="2153" spans="1:36" x14ac:dyDescent="0.25">
      <c r="A2153">
        <v>2024</v>
      </c>
      <c r="B2153" t="s">
        <v>31</v>
      </c>
      <c r="C2153" t="s">
        <v>32</v>
      </c>
      <c r="D2153" t="s">
        <v>33</v>
      </c>
      <c r="E2153">
        <v>495</v>
      </c>
      <c r="F2153">
        <f>IF(IFERROR(VLOOKUP(E2153,Store_Showcase!B2:H144,{2}, FALSE), TRUE)=TRUE, IF(IFERROR(VLOOKUP(E2153,Store_SRP!B2:H110,{2}, FALSE), TRUE)=TRUE,VLOOKUP(E2153,Store_VAM!B2:H273,{2}, FALSE),VLOOKUP(E2153,Store_SRP!B2:H110,{2}, FALSE)), VLOOKUP(E2153,Store_Showcase!B2:H144,{2}, FALSE))</f>
      </c>
      <c r="G2153">
        <v>677205</v>
      </c>
      <c r="H2153" t="s">
        <v>2996</v>
      </c>
      <c r="I2153" s="8" t="s">
        <v>39</v>
      </c>
      <c r="J2153" t="s">
        <v>493</v>
      </c>
      <c r="K2153" s="8">
        <f>IF(J2153="PCK", I2153, 0)</f>
      </c>
      <c r="L2153" s="8">
        <f>IF(J2153="KLS", I2153, IF(J2153="PCK", I2153*VLOOKUP(G2153,Sku_Consolidated!A2:U957,21, FALSE),I2153*VLOOKUP(G2153,Sku_Consolidated!A2:U957,21, FALSE)))</f>
      </c>
      <c r="M2153" s="8">
        <f>IF(J2153="PCS", I2153, 0)</f>
      </c>
      <c r="N2153" s="8" t="s">
        <v>39</v>
      </c>
      <c r="O2153" s="8">
        <f>N2153 * VLOOKUP(E2153&amp;VLOOKUP(G2153,Sku_Consolidated!A2:Q957,17,FALSE),Sku_CommRate!A2:E1002, 5, FALSE)</f>
      </c>
      <c r="P2153" s="8">
        <f>N2153 - O2153</f>
      </c>
      <c r="Q2153">
        <f>VLOOKUP(G2153,Sku_Consolidated!A2:G957,7, FALSE)</f>
      </c>
      <c r="R2153">
        <f>IF(IFERROR(VLOOKUP(E2153,Store_Showcase!B2:H144,7, FALSE), TRUE)=TRUE, IF(IFERROR(VLOOKUP(E2153,Store_SRP!B2:H110,7, FALSE), TRUE)=TRUE,VLOOKUP(E2153,Store_VAM!B2:H273,7, FALSE),VLOOKUP(E2153,Store_SRP!B2:H110,7, FALSE)), VLOOKUP(E2153,Store_Showcase!B2:H144,7, FALSE))</f>
      </c>
      <c r="S2153">
        <f>IF(IFERROR(VLOOKUP(E2153,Store_Showcase!B2:I144,8, FALSE), TRUE)=TRUE, IF(IFERROR(VLOOKUP(E2153,Store_SRP!B2:I110,8, FALSE), TRUE)=TRUE,VLOOKUP(E2153,Store_VAM!B2:I273,8, FALSE),VLOOKUP(E2153,Store_SRP!B2:I110,8, FALSE)), VLOOKUP(E2153,Store_Showcase!B2:I144,8, FALSE))</f>
      </c>
      <c r="T2153">
        <f>VLOOKUP(G2153,Sku_Consolidated!A2:R957,18,FALSE)</f>
      </c>
      <c r="U2153">
        <v>9761</v>
      </c>
      <c r="V2153">
        <f>IF(VLOOKUP(G2153,Sku_Consolidated!A2:S957,19,FALSE)="SHOWCASE", VLOOKUP(E2153,Store_Showcase!B2:L144,11, FALSE), IF(VLOOKUP(G2153,Sku_Consolidated!A2:S957,19,FALSE)="VAM",VLOOKUP(E2153,Store_VAM!B2:L273,11, FALSE),VLOOKUP(E2153,Store_SRP!B2:L110,11, FALSE)))</f>
      </c>
      <c r="W2153">
        <f>VLOOKUP(G2153,Sku_Consolidated!A2:W957,11,FALSE)</f>
      </c>
      <c r="X2153">
        <f>VLOOKUP(G2153,Sku_Consolidated!A2:H957,8,FALSE)</f>
      </c>
      <c r="Y2153">
        <f>VLOOKUP(G2153,Sku_Consolidated!A2:I957,9,FALSE)</f>
      </c>
      <c r="Z2153" t="s">
        <v>38</v>
      </c>
      <c r="AA2153">
        <f>VLOOKUP(G2153,Sku_Consolidated!A2:E957,5,FALSE)</f>
      </c>
      <c r="AB2153">
        <f>IF(VLOOKUP(G2153,Sku_Consolidated!A2:S957,19,FALSE)="SHOWCASE", VLOOKUP(E2153,Store_Showcase!B2:N144,13, FALSE), IF(VLOOKUP(G2153,Sku_Consolidated!A2:S957,19,FALSE)="VAM",VLOOKUP(E2153,Store_VAM!B2:N273,13, FALSE),VLOOKUP(E2153,Store_SRP!B2:N110,13, FALSE)))</f>
      </c>
      <c r="AC2153">
        <f>IF(IFERROR(AB2153,TRUE)=TRUE, "-","OK")</f>
      </c>
      <c r="AD2153" s="8" t="s">
        <v>39</v>
      </c>
      <c r="AE2153" s="8" t="s">
        <v>39</v>
      </c>
      <c r="AF2153">
        <f>IF(IFERROR(VLOOKUP(E2153,Store_Showcase!B2:H144,{5}, FALSE), TRUE)=TRUE, IF(IFERROR(VLOOKUP(E2153,Store_SRP!B2:H110,{5}, FALSE), TRUE)=TRUE,VLOOKUP(E2153,Store_VAM!B2:H273,{5}, FALSE),VLOOKUP(E2153,Store_SRP!B2:H110,{5}, FALSE)), VLOOKUP(E2153,Store_Showcase!B2:H144,{5}, FALSE))</f>
      </c>
      <c r="AG2153">
        <f>IF(IFERROR(VLOOKUP(E2153,Store_Showcase!B2:H144,{6}, FALSE), TRUE)=TRUE, IF(IFERROR(VLOOKUP(E2153,Store_SRP!B2:H110,{6}, FALSE), TRUE)=TRUE,VLOOKUP(E2153,Store_VAM!B2:H273,{6}, FALSE),VLOOKUP(E2153,Store_SRP!B2:H110,{6}, FALSE)), VLOOKUP(E2153,Store_Showcase!B2:H144,{6}, FALSE))</f>
      </c>
      <c r="AH2153">
        <f>VLOOKUP(G2153,Sku_Consolidated!A2:R957,18,FALSE)</f>
      </c>
      <c r="AI2153">
        <f>VLOOKUP(G2153,Sku_Consolidated!A2:S957,19,FALSE)</f>
      </c>
      <c r="AJ2153">
        <f>VLOOKUP(G2153,Sku_Consolidated!A2:T957,20,FALSE)</f>
      </c>
    </row>
    <row r="2154" spans="1:36" x14ac:dyDescent="0.25">
      <c r="A2154">
        <v>2024</v>
      </c>
      <c r="B2154" t="s">
        <v>31</v>
      </c>
      <c r="C2154" t="s">
        <v>32</v>
      </c>
      <c r="D2154" t="s">
        <v>33</v>
      </c>
      <c r="E2154">
        <v>225</v>
      </c>
      <c r="F2154">
        <f>IF(IFERROR(VLOOKUP(E2154,Store_Showcase!B2:H144,{2}, FALSE), TRUE)=TRUE, IF(IFERROR(VLOOKUP(E2154,Store_SRP!B2:H110,{2}, FALSE), TRUE)=TRUE,VLOOKUP(E2154,Store_VAM!B2:H273,{2}, FALSE),VLOOKUP(E2154,Store_SRP!B2:H110,{2}, FALSE)), VLOOKUP(E2154,Store_Showcase!B2:H144,{2}, FALSE))</f>
      </c>
      <c r="G2154">
        <v>657358</v>
      </c>
      <c r="H2154" t="s">
        <v>3328</v>
      </c>
      <c r="I2154" s="8" t="s">
        <v>39</v>
      </c>
      <c r="J2154" t="s">
        <v>12</v>
      </c>
      <c r="K2154" s="8">
        <f>IF(J2154="PCK", I2154, 0)</f>
      </c>
      <c r="L2154" s="8">
        <f>IF(J2154="KLS", I2154, IF(J2154="PCK", I2154*VLOOKUP(G2154,Sku_Consolidated!A2:U957,21, FALSE),I2154*VLOOKUP(G2154,Sku_Consolidated!A2:U957,21, FALSE)))</f>
      </c>
      <c r="M2154" s="8">
        <f>IF(J2154="PCS", I2154, 0)</f>
      </c>
      <c r="N2154" s="8" t="s">
        <v>39</v>
      </c>
      <c r="O2154" s="8">
        <f>N2154 * VLOOKUP(E2154&amp;VLOOKUP(G2154,Sku_Consolidated!A2:Q957,17,FALSE),Sku_CommRate!A2:E1002, 5, FALSE)</f>
      </c>
      <c r="P2154" s="8">
        <f>N2154 - O2154</f>
      </c>
      <c r="Q2154">
        <f>VLOOKUP(G2154,Sku_Consolidated!A2:G957,7, FALSE)</f>
      </c>
      <c r="R2154">
        <f>IF(IFERROR(VLOOKUP(E2154,Store_Showcase!B2:H144,7, FALSE), TRUE)=TRUE, IF(IFERROR(VLOOKUP(E2154,Store_SRP!B2:H110,7, FALSE), TRUE)=TRUE,VLOOKUP(E2154,Store_VAM!B2:H273,7, FALSE),VLOOKUP(E2154,Store_SRP!B2:H110,7, FALSE)), VLOOKUP(E2154,Store_Showcase!B2:H144,7, FALSE))</f>
      </c>
      <c r="S2154">
        <f>IF(IFERROR(VLOOKUP(E2154,Store_Showcase!B2:I144,8, FALSE), TRUE)=TRUE, IF(IFERROR(VLOOKUP(E2154,Store_SRP!B2:I110,8, FALSE), TRUE)=TRUE,VLOOKUP(E2154,Store_VAM!B2:I273,8, FALSE),VLOOKUP(E2154,Store_SRP!B2:I110,8, FALSE)), VLOOKUP(E2154,Store_Showcase!B2:I144,8, FALSE))</f>
      </c>
      <c r="T2154">
        <f>VLOOKUP(G2154,Sku_Consolidated!A2:R957,18,FALSE)</f>
      </c>
      <c r="U2154">
        <v>4806532531595</v>
      </c>
      <c r="V2154">
        <f>IF(VLOOKUP(G2154,Sku_Consolidated!A2:S957,19,FALSE)="SHOWCASE", VLOOKUP(E2154,Store_Showcase!B2:L144,11, FALSE), IF(VLOOKUP(G2154,Sku_Consolidated!A2:S957,19,FALSE)="VAM",VLOOKUP(E2154,Store_VAM!B2:L273,11, FALSE),VLOOKUP(E2154,Store_SRP!B2:L110,11, FALSE)))</f>
      </c>
      <c r="W2154">
        <f>VLOOKUP(G2154,Sku_Consolidated!A2:W957,11,FALSE)</f>
      </c>
      <c r="X2154">
        <f>VLOOKUP(G2154,Sku_Consolidated!A2:H957,8,FALSE)</f>
      </c>
      <c r="Y2154">
        <f>VLOOKUP(G2154,Sku_Consolidated!A2:I957,9,FALSE)</f>
      </c>
      <c r="Z2154" t="s">
        <v>38</v>
      </c>
      <c r="AA2154">
        <f>VLOOKUP(G2154,Sku_Consolidated!A2:E957,5,FALSE)</f>
      </c>
      <c r="AB2154">
        <f>IF(VLOOKUP(G2154,Sku_Consolidated!A2:S957,19,FALSE)="SHOWCASE", VLOOKUP(E2154,Store_Showcase!B2:N144,13, FALSE), IF(VLOOKUP(G2154,Sku_Consolidated!A2:S957,19,FALSE)="VAM",VLOOKUP(E2154,Store_VAM!B2:N273,13, FALSE),VLOOKUP(E2154,Store_SRP!B2:N110,13, FALSE)))</f>
      </c>
      <c r="AC2154">
        <f>IF(IFERROR(AB2154,TRUE)=TRUE, "-","OK")</f>
      </c>
      <c r="AD2154" s="8" t="s">
        <v>39</v>
      </c>
      <c r="AE2154" s="8" t="s">
        <v>39</v>
      </c>
      <c r="AF2154">
        <f>IF(IFERROR(VLOOKUP(E2154,Store_Showcase!B2:H144,{5}, FALSE), TRUE)=TRUE, IF(IFERROR(VLOOKUP(E2154,Store_SRP!B2:H110,{5}, FALSE), TRUE)=TRUE,VLOOKUP(E2154,Store_VAM!B2:H273,{5}, FALSE),VLOOKUP(E2154,Store_SRP!B2:H110,{5}, FALSE)), VLOOKUP(E2154,Store_Showcase!B2:H144,{5}, FALSE))</f>
      </c>
      <c r="AG2154">
        <f>IF(IFERROR(VLOOKUP(E2154,Store_Showcase!B2:H144,{6}, FALSE), TRUE)=TRUE, IF(IFERROR(VLOOKUP(E2154,Store_SRP!B2:H110,{6}, FALSE), TRUE)=TRUE,VLOOKUP(E2154,Store_VAM!B2:H273,{6}, FALSE),VLOOKUP(E2154,Store_SRP!B2:H110,{6}, FALSE)), VLOOKUP(E2154,Store_Showcase!B2:H144,{6}, FALSE))</f>
      </c>
      <c r="AH2154">
        <f>VLOOKUP(G2154,Sku_Consolidated!A2:R957,18,FALSE)</f>
      </c>
      <c r="AI2154">
        <f>VLOOKUP(G2154,Sku_Consolidated!A2:S957,19,FALSE)</f>
      </c>
      <c r="AJ2154">
        <f>VLOOKUP(G2154,Sku_Consolidated!A2:T957,20,FALSE)</f>
      </c>
    </row>
    <row r="2155" spans="1:36" x14ac:dyDescent="0.25">
      <c r="A2155">
        <v>2024</v>
      </c>
      <c r="B2155" t="s">
        <v>31</v>
      </c>
      <c r="C2155" t="s">
        <v>32</v>
      </c>
      <c r="D2155" t="s">
        <v>33</v>
      </c>
      <c r="E2155">
        <v>810</v>
      </c>
      <c r="F2155">
        <f>IF(IFERROR(VLOOKUP(E2155,Store_Showcase!B2:H144,{2}, FALSE), TRUE)=TRUE, IF(IFERROR(VLOOKUP(E2155,Store_SRP!B2:H110,{2}, FALSE), TRUE)=TRUE,VLOOKUP(E2155,Store_VAM!B2:H273,{2}, FALSE),VLOOKUP(E2155,Store_SRP!B2:H110,{2}, FALSE)), VLOOKUP(E2155,Store_Showcase!B2:H144,{2}, FALSE))</f>
      </c>
      <c r="G2155">
        <v>666982</v>
      </c>
      <c r="H2155" t="s">
        <v>1363</v>
      </c>
      <c r="I2155" s="8" t="s">
        <v>39</v>
      </c>
      <c r="J2155" t="s">
        <v>493</v>
      </c>
      <c r="K2155" s="8">
        <f>IF(J2155="PCK", I2155, 0)</f>
      </c>
      <c r="L2155" s="8">
        <f>IF(J2155="KLS", I2155, IF(J2155="PCK", I2155*VLOOKUP(G2155,Sku_Consolidated!A2:U957,21, FALSE),I2155*VLOOKUP(G2155,Sku_Consolidated!A2:U957,21, FALSE)))</f>
      </c>
      <c r="M2155" s="8">
        <f>IF(J2155="PCS", I2155, 0)</f>
      </c>
      <c r="N2155" s="8" t="s">
        <v>39</v>
      </c>
      <c r="O2155" s="8">
        <f>N2155 * VLOOKUP(E2155&amp;VLOOKUP(G2155,Sku_Consolidated!A2:Q957,17,FALSE),Sku_CommRate!A2:E1002, 5, FALSE)</f>
      </c>
      <c r="P2155" s="8">
        <f>N2155 - O2155</f>
      </c>
      <c r="Q2155">
        <f>VLOOKUP(G2155,Sku_Consolidated!A2:G957,7, FALSE)</f>
      </c>
      <c r="R2155">
        <f>IF(IFERROR(VLOOKUP(E2155,Store_Showcase!B2:H144,7, FALSE), TRUE)=TRUE, IF(IFERROR(VLOOKUP(E2155,Store_SRP!B2:H110,7, FALSE), TRUE)=TRUE,VLOOKUP(E2155,Store_VAM!B2:H273,7, FALSE),VLOOKUP(E2155,Store_SRP!B2:H110,7, FALSE)), VLOOKUP(E2155,Store_Showcase!B2:H144,7, FALSE))</f>
      </c>
      <c r="S2155">
        <f>IF(IFERROR(VLOOKUP(E2155,Store_Showcase!B2:I144,8, FALSE), TRUE)=TRUE, IF(IFERROR(VLOOKUP(E2155,Store_SRP!B2:I110,8, FALSE), TRUE)=TRUE,VLOOKUP(E2155,Store_VAM!B2:I273,8, FALSE),VLOOKUP(E2155,Store_SRP!B2:I110,8, FALSE)), VLOOKUP(E2155,Store_Showcase!B2:I144,8, FALSE))</f>
      </c>
      <c r="T2155">
        <f>VLOOKUP(G2155,Sku_Consolidated!A2:R957,18,FALSE)</f>
      </c>
      <c r="U2155">
        <v>4806532531663</v>
      </c>
      <c r="V2155">
        <f>IF(VLOOKUP(G2155,Sku_Consolidated!A2:S957,19,FALSE)="SHOWCASE", VLOOKUP(E2155,Store_Showcase!B2:L144,11, FALSE), IF(VLOOKUP(G2155,Sku_Consolidated!A2:S957,19,FALSE)="VAM",VLOOKUP(E2155,Store_VAM!B2:L273,11, FALSE),VLOOKUP(E2155,Store_SRP!B2:L110,11, FALSE)))</f>
      </c>
      <c r="W2155">
        <f>VLOOKUP(G2155,Sku_Consolidated!A2:W957,11,FALSE)</f>
      </c>
      <c r="X2155">
        <f>VLOOKUP(G2155,Sku_Consolidated!A2:H957,8,FALSE)</f>
      </c>
      <c r="Y2155">
        <f>VLOOKUP(G2155,Sku_Consolidated!A2:I957,9,FALSE)</f>
      </c>
      <c r="Z2155" t="s">
        <v>38</v>
      </c>
      <c r="AA2155">
        <f>VLOOKUP(G2155,Sku_Consolidated!A2:E957,5,FALSE)</f>
      </c>
      <c r="AB2155">
        <f>IF(VLOOKUP(G2155,Sku_Consolidated!A2:S957,19,FALSE)="SHOWCASE", VLOOKUP(E2155,Store_Showcase!B2:N144,13, FALSE), IF(VLOOKUP(G2155,Sku_Consolidated!A2:S957,19,FALSE)="VAM",VLOOKUP(E2155,Store_VAM!B2:N273,13, FALSE),VLOOKUP(E2155,Store_SRP!B2:N110,13, FALSE)))</f>
      </c>
      <c r="AC2155">
        <f>IF(IFERROR(AB2155,TRUE)=TRUE, "-","OK")</f>
      </c>
      <c r="AD2155" s="8" t="s">
        <v>39</v>
      </c>
      <c r="AE2155" s="8" t="s">
        <v>39</v>
      </c>
      <c r="AF2155">
        <f>IF(IFERROR(VLOOKUP(E2155,Store_Showcase!B2:H144,{5}, FALSE), TRUE)=TRUE, IF(IFERROR(VLOOKUP(E2155,Store_SRP!B2:H110,{5}, FALSE), TRUE)=TRUE,VLOOKUP(E2155,Store_VAM!B2:H273,{5}, FALSE),VLOOKUP(E2155,Store_SRP!B2:H110,{5}, FALSE)), VLOOKUP(E2155,Store_Showcase!B2:H144,{5}, FALSE))</f>
      </c>
      <c r="AG2155">
        <f>IF(IFERROR(VLOOKUP(E2155,Store_Showcase!B2:H144,{6}, FALSE), TRUE)=TRUE, IF(IFERROR(VLOOKUP(E2155,Store_SRP!B2:H110,{6}, FALSE), TRUE)=TRUE,VLOOKUP(E2155,Store_VAM!B2:H273,{6}, FALSE),VLOOKUP(E2155,Store_SRP!B2:H110,{6}, FALSE)), VLOOKUP(E2155,Store_Showcase!B2:H144,{6}, FALSE))</f>
      </c>
      <c r="AH2155">
        <f>VLOOKUP(G2155,Sku_Consolidated!A2:R957,18,FALSE)</f>
      </c>
      <c r="AI2155">
        <f>VLOOKUP(G2155,Sku_Consolidated!A2:S957,19,FALSE)</f>
      </c>
      <c r="AJ2155">
        <f>VLOOKUP(G2155,Sku_Consolidated!A2:T957,20,FALSE)</f>
      </c>
    </row>
    <row r="2156" spans="1:36" x14ac:dyDescent="0.25">
      <c r="A2156">
        <v>2024</v>
      </c>
      <c r="B2156" t="s">
        <v>31</v>
      </c>
      <c r="C2156" t="s">
        <v>32</v>
      </c>
      <c r="D2156" t="s">
        <v>33</v>
      </c>
      <c r="E2156">
        <v>480</v>
      </c>
      <c r="F2156">
        <f>IF(IFERROR(VLOOKUP(E2156,Store_Showcase!B2:H144,{2}, FALSE), TRUE)=TRUE, IF(IFERROR(VLOOKUP(E2156,Store_SRP!B2:H110,{2}, FALSE), TRUE)=TRUE,VLOOKUP(E2156,Store_VAM!B2:H273,{2}, FALSE),VLOOKUP(E2156,Store_SRP!B2:H110,{2}, FALSE)), VLOOKUP(E2156,Store_Showcase!B2:H144,{2}, FALSE))</f>
      </c>
      <c r="G2156">
        <v>655733</v>
      </c>
      <c r="H2156" t="s">
        <v>1880</v>
      </c>
      <c r="I2156" s="8" t="s">
        <v>39</v>
      </c>
      <c r="J2156" t="s">
        <v>36</v>
      </c>
      <c r="K2156" s="8">
        <f>IF(J2156="PCK", I2156, 0)</f>
      </c>
      <c r="L2156" s="8">
        <f>IF(J2156="KLS", I2156, IF(J2156="PCK", I2156*VLOOKUP(G2156,Sku_Consolidated!A2:U957,21, FALSE),I2156*VLOOKUP(G2156,Sku_Consolidated!A2:U957,21, FALSE)))</f>
      </c>
      <c r="M2156" s="8">
        <f>IF(J2156="PCS", I2156, 0)</f>
      </c>
      <c r="N2156" s="8" t="s">
        <v>39</v>
      </c>
      <c r="O2156" s="8">
        <f>N2156 * VLOOKUP(E2156&amp;VLOOKUP(G2156,Sku_Consolidated!A2:Q957,17,FALSE),Sku_CommRate!A2:E1002, 5, FALSE)</f>
      </c>
      <c r="P2156" s="8">
        <f>N2156 - O2156</f>
      </c>
      <c r="Q2156">
        <f>VLOOKUP(G2156,Sku_Consolidated!A2:G957,7, FALSE)</f>
      </c>
      <c r="R2156">
        <f>IF(IFERROR(VLOOKUP(E2156,Store_Showcase!B2:H144,7, FALSE), TRUE)=TRUE, IF(IFERROR(VLOOKUP(E2156,Store_SRP!B2:H110,7, FALSE), TRUE)=TRUE,VLOOKUP(E2156,Store_VAM!B2:H273,7, FALSE),VLOOKUP(E2156,Store_SRP!B2:H110,7, FALSE)), VLOOKUP(E2156,Store_Showcase!B2:H144,7, FALSE))</f>
      </c>
      <c r="S2156">
        <f>IF(IFERROR(VLOOKUP(E2156,Store_Showcase!B2:I144,8, FALSE), TRUE)=TRUE, IF(IFERROR(VLOOKUP(E2156,Store_SRP!B2:I110,8, FALSE), TRUE)=TRUE,VLOOKUP(E2156,Store_VAM!B2:I273,8, FALSE),VLOOKUP(E2156,Store_SRP!B2:I110,8, FALSE)), VLOOKUP(E2156,Store_Showcase!B2:I144,8, FALSE))</f>
      </c>
      <c r="T2156">
        <f>VLOOKUP(G2156,Sku_Consolidated!A2:R957,18,FALSE)</f>
      </c>
      <c r="U2156">
        <v>6454</v>
      </c>
      <c r="V2156">
        <f>IF(VLOOKUP(G2156,Sku_Consolidated!A2:S957,19,FALSE)="SHOWCASE", VLOOKUP(E2156,Store_Showcase!B2:L144,11, FALSE), IF(VLOOKUP(G2156,Sku_Consolidated!A2:S957,19,FALSE)="VAM",VLOOKUP(E2156,Store_VAM!B2:L273,11, FALSE),VLOOKUP(E2156,Store_SRP!B2:L110,11, FALSE)))</f>
      </c>
      <c r="W2156">
        <f>VLOOKUP(G2156,Sku_Consolidated!A2:W957,11,FALSE)</f>
      </c>
      <c r="X2156">
        <f>VLOOKUP(G2156,Sku_Consolidated!A2:H957,8,FALSE)</f>
      </c>
      <c r="Y2156">
        <f>VLOOKUP(G2156,Sku_Consolidated!A2:I957,9,FALSE)</f>
      </c>
      <c r="Z2156" t="s">
        <v>38</v>
      </c>
      <c r="AA2156">
        <f>VLOOKUP(G2156,Sku_Consolidated!A2:E957,5,FALSE)</f>
      </c>
      <c r="AB2156">
        <f>IF(VLOOKUP(G2156,Sku_Consolidated!A2:S957,19,FALSE)="SHOWCASE", VLOOKUP(E2156,Store_Showcase!B2:N144,13, FALSE), IF(VLOOKUP(G2156,Sku_Consolidated!A2:S957,19,FALSE)="VAM",VLOOKUP(E2156,Store_VAM!B2:N273,13, FALSE),VLOOKUP(E2156,Store_SRP!B2:N110,13, FALSE)))</f>
      </c>
      <c r="AC2156">
        <f>IF(IFERROR(AB2156,TRUE)=TRUE, "-","OK")</f>
      </c>
      <c r="AD2156" s="8" t="s">
        <v>39</v>
      </c>
      <c r="AE2156" s="8" t="s">
        <v>39</v>
      </c>
      <c r="AF2156">
        <f>IF(IFERROR(VLOOKUP(E2156,Store_Showcase!B2:H144,{5}, FALSE), TRUE)=TRUE, IF(IFERROR(VLOOKUP(E2156,Store_SRP!B2:H110,{5}, FALSE), TRUE)=TRUE,VLOOKUP(E2156,Store_VAM!B2:H273,{5}, FALSE),VLOOKUP(E2156,Store_SRP!B2:H110,{5}, FALSE)), VLOOKUP(E2156,Store_Showcase!B2:H144,{5}, FALSE))</f>
      </c>
      <c r="AG2156">
        <f>IF(IFERROR(VLOOKUP(E2156,Store_Showcase!B2:H144,{6}, FALSE), TRUE)=TRUE, IF(IFERROR(VLOOKUP(E2156,Store_SRP!B2:H110,{6}, FALSE), TRUE)=TRUE,VLOOKUP(E2156,Store_VAM!B2:H273,{6}, FALSE),VLOOKUP(E2156,Store_SRP!B2:H110,{6}, FALSE)), VLOOKUP(E2156,Store_Showcase!B2:H144,{6}, FALSE))</f>
      </c>
      <c r="AH2156">
        <f>VLOOKUP(G2156,Sku_Consolidated!A2:R957,18,FALSE)</f>
      </c>
      <c r="AI2156">
        <f>VLOOKUP(G2156,Sku_Consolidated!A2:S957,19,FALSE)</f>
      </c>
      <c r="AJ2156">
        <f>VLOOKUP(G2156,Sku_Consolidated!A2:T957,20,FALSE)</f>
      </c>
    </row>
    <row r="2157" spans="1:36" x14ac:dyDescent="0.25">
      <c r="A2157">
        <v>2024</v>
      </c>
      <c r="B2157" t="s">
        <v>31</v>
      </c>
      <c r="C2157" t="s">
        <v>32</v>
      </c>
      <c r="D2157" t="s">
        <v>33</v>
      </c>
      <c r="E2157">
        <v>231</v>
      </c>
      <c r="F2157">
        <f>IF(IFERROR(VLOOKUP(E2157,Store_Showcase!B2:H144,{2}, FALSE), TRUE)=TRUE, IF(IFERROR(VLOOKUP(E2157,Store_SRP!B2:H110,{2}, FALSE), TRUE)=TRUE,VLOOKUP(E2157,Store_VAM!B2:H273,{2}, FALSE),VLOOKUP(E2157,Store_SRP!B2:H110,{2}, FALSE)), VLOOKUP(E2157,Store_Showcase!B2:H144,{2}, FALSE))</f>
      </c>
      <c r="G2157">
        <v>665668</v>
      </c>
      <c r="H2157" t="s">
        <v>1250</v>
      </c>
      <c r="I2157" s="8" t="s">
        <v>39</v>
      </c>
      <c r="J2157" t="s">
        <v>36</v>
      </c>
      <c r="K2157" s="8">
        <f>IF(J2157="PCK", I2157, 0)</f>
      </c>
      <c r="L2157" s="8">
        <f>IF(J2157="KLS", I2157, IF(J2157="PCK", I2157*VLOOKUP(G2157,Sku_Consolidated!A2:U957,21, FALSE),I2157*VLOOKUP(G2157,Sku_Consolidated!A2:U957,21, FALSE)))</f>
      </c>
      <c r="M2157" s="8">
        <f>IF(J2157="PCS", I2157, 0)</f>
      </c>
      <c r="N2157" s="8" t="s">
        <v>39</v>
      </c>
      <c r="O2157" s="8">
        <f>N2157 * VLOOKUP(E2157&amp;VLOOKUP(G2157,Sku_Consolidated!A2:Q957,17,FALSE),Sku_CommRate!A2:E1002, 5, FALSE)</f>
      </c>
      <c r="P2157" s="8">
        <f>N2157 - O2157</f>
      </c>
      <c r="Q2157">
        <f>VLOOKUP(G2157,Sku_Consolidated!A2:G957,7, FALSE)</f>
      </c>
      <c r="R2157">
        <f>IF(IFERROR(VLOOKUP(E2157,Store_Showcase!B2:H144,7, FALSE), TRUE)=TRUE, IF(IFERROR(VLOOKUP(E2157,Store_SRP!B2:H110,7, FALSE), TRUE)=TRUE,VLOOKUP(E2157,Store_VAM!B2:H273,7, FALSE),VLOOKUP(E2157,Store_SRP!B2:H110,7, FALSE)), VLOOKUP(E2157,Store_Showcase!B2:H144,7, FALSE))</f>
      </c>
      <c r="S2157">
        <f>IF(IFERROR(VLOOKUP(E2157,Store_Showcase!B2:I144,8, FALSE), TRUE)=TRUE, IF(IFERROR(VLOOKUP(E2157,Store_SRP!B2:I110,8, FALSE), TRUE)=TRUE,VLOOKUP(E2157,Store_VAM!B2:I273,8, FALSE),VLOOKUP(E2157,Store_SRP!B2:I110,8, FALSE)), VLOOKUP(E2157,Store_Showcase!B2:I144,8, FALSE))</f>
      </c>
      <c r="T2157">
        <f>VLOOKUP(G2157,Sku_Consolidated!A2:R957,18,FALSE)</f>
      </c>
      <c r="U2157">
        <v>7839</v>
      </c>
      <c r="V2157">
        <f>IF(VLOOKUP(G2157,Sku_Consolidated!A2:S957,19,FALSE)="SHOWCASE", VLOOKUP(E2157,Store_Showcase!B2:L144,11, FALSE), IF(VLOOKUP(G2157,Sku_Consolidated!A2:S957,19,FALSE)="VAM",VLOOKUP(E2157,Store_VAM!B2:L273,11, FALSE),VLOOKUP(E2157,Store_SRP!B2:L110,11, FALSE)))</f>
      </c>
      <c r="W2157">
        <f>VLOOKUP(G2157,Sku_Consolidated!A2:W957,11,FALSE)</f>
      </c>
      <c r="X2157">
        <f>VLOOKUP(G2157,Sku_Consolidated!A2:H957,8,FALSE)</f>
      </c>
      <c r="Y2157">
        <f>VLOOKUP(G2157,Sku_Consolidated!A2:I957,9,FALSE)</f>
      </c>
      <c r="Z2157" t="s">
        <v>38</v>
      </c>
      <c r="AA2157">
        <f>VLOOKUP(G2157,Sku_Consolidated!A2:E957,5,FALSE)</f>
      </c>
      <c r="AB2157">
        <f>IF(VLOOKUP(G2157,Sku_Consolidated!A2:S957,19,FALSE)="SHOWCASE", VLOOKUP(E2157,Store_Showcase!B2:N144,13, FALSE), IF(VLOOKUP(G2157,Sku_Consolidated!A2:S957,19,FALSE)="VAM",VLOOKUP(E2157,Store_VAM!B2:N273,13, FALSE),VLOOKUP(E2157,Store_SRP!B2:N110,13, FALSE)))</f>
      </c>
      <c r="AC2157">
        <f>IF(IFERROR(AB2157,TRUE)=TRUE, "-","OK")</f>
      </c>
      <c r="AD2157" s="8" t="s">
        <v>39</v>
      </c>
      <c r="AE2157" s="8" t="s">
        <v>39</v>
      </c>
      <c r="AF2157">
        <f>IF(IFERROR(VLOOKUP(E2157,Store_Showcase!B2:H144,{5}, FALSE), TRUE)=TRUE, IF(IFERROR(VLOOKUP(E2157,Store_SRP!B2:H110,{5}, FALSE), TRUE)=TRUE,VLOOKUP(E2157,Store_VAM!B2:H273,{5}, FALSE),VLOOKUP(E2157,Store_SRP!B2:H110,{5}, FALSE)), VLOOKUP(E2157,Store_Showcase!B2:H144,{5}, FALSE))</f>
      </c>
      <c r="AG2157">
        <f>IF(IFERROR(VLOOKUP(E2157,Store_Showcase!B2:H144,{6}, FALSE), TRUE)=TRUE, IF(IFERROR(VLOOKUP(E2157,Store_SRP!B2:H110,{6}, FALSE), TRUE)=TRUE,VLOOKUP(E2157,Store_VAM!B2:H273,{6}, FALSE),VLOOKUP(E2157,Store_SRP!B2:H110,{6}, FALSE)), VLOOKUP(E2157,Store_Showcase!B2:H144,{6}, FALSE))</f>
      </c>
      <c r="AH2157">
        <f>VLOOKUP(G2157,Sku_Consolidated!A2:R957,18,FALSE)</f>
      </c>
      <c r="AI2157">
        <f>VLOOKUP(G2157,Sku_Consolidated!A2:S957,19,FALSE)</f>
      </c>
      <c r="AJ2157">
        <f>VLOOKUP(G2157,Sku_Consolidated!A2:T957,20,FALSE)</f>
      </c>
    </row>
    <row r="2158" spans="1:36" x14ac:dyDescent="0.25">
      <c r="A2158">
        <v>2024</v>
      </c>
      <c r="B2158" t="s">
        <v>31</v>
      </c>
      <c r="C2158" t="s">
        <v>32</v>
      </c>
      <c r="D2158" t="s">
        <v>33</v>
      </c>
      <c r="E2158">
        <v>485</v>
      </c>
      <c r="F2158">
        <f>IF(IFERROR(VLOOKUP(E2158,Store_Showcase!B2:H144,{2}, FALSE), TRUE)=TRUE, IF(IFERROR(VLOOKUP(E2158,Store_SRP!B2:H110,{2}, FALSE), TRUE)=TRUE,VLOOKUP(E2158,Store_VAM!B2:H273,{2}, FALSE),VLOOKUP(E2158,Store_SRP!B2:H110,{2}, FALSE)), VLOOKUP(E2158,Store_Showcase!B2:H144,{2}, FALSE))</f>
      </c>
      <c r="G2158">
        <v>655834</v>
      </c>
      <c r="H2158" t="s">
        <v>774</v>
      </c>
      <c r="I2158" s="8" t="s">
        <v>39</v>
      </c>
      <c r="J2158" t="s">
        <v>36</v>
      </c>
      <c r="K2158" s="8">
        <f>IF(J2158="PCK", I2158, 0)</f>
      </c>
      <c r="L2158" s="8">
        <f>IF(J2158="KLS", I2158, IF(J2158="PCK", I2158*VLOOKUP(G2158,Sku_Consolidated!A2:U957,21, FALSE),I2158*VLOOKUP(G2158,Sku_Consolidated!A2:U957,21, FALSE)))</f>
      </c>
      <c r="M2158" s="8">
        <f>IF(J2158="PCS", I2158, 0)</f>
      </c>
      <c r="N2158" s="8" t="s">
        <v>39</v>
      </c>
      <c r="O2158" s="8">
        <f>N2158 * VLOOKUP(E2158&amp;VLOOKUP(G2158,Sku_Consolidated!A2:Q957,17,FALSE),Sku_CommRate!A2:E1002, 5, FALSE)</f>
      </c>
      <c r="P2158" s="8">
        <f>N2158 - O2158</f>
      </c>
      <c r="Q2158">
        <f>VLOOKUP(G2158,Sku_Consolidated!A2:G957,7, FALSE)</f>
      </c>
      <c r="R2158">
        <f>IF(IFERROR(VLOOKUP(E2158,Store_Showcase!B2:H144,7, FALSE), TRUE)=TRUE, IF(IFERROR(VLOOKUP(E2158,Store_SRP!B2:H110,7, FALSE), TRUE)=TRUE,VLOOKUP(E2158,Store_VAM!B2:H273,7, FALSE),VLOOKUP(E2158,Store_SRP!B2:H110,7, FALSE)), VLOOKUP(E2158,Store_Showcase!B2:H144,7, FALSE))</f>
      </c>
      <c r="S2158">
        <f>IF(IFERROR(VLOOKUP(E2158,Store_Showcase!B2:I144,8, FALSE), TRUE)=TRUE, IF(IFERROR(VLOOKUP(E2158,Store_SRP!B2:I110,8, FALSE), TRUE)=TRUE,VLOOKUP(E2158,Store_VAM!B2:I273,8, FALSE),VLOOKUP(E2158,Store_SRP!B2:I110,8, FALSE)), VLOOKUP(E2158,Store_Showcase!B2:I144,8, FALSE))</f>
      </c>
      <c r="T2158">
        <f>VLOOKUP(G2158,Sku_Consolidated!A2:R957,18,FALSE)</f>
      </c>
      <c r="U2158">
        <v>6491</v>
      </c>
      <c r="V2158">
        <f>IF(VLOOKUP(G2158,Sku_Consolidated!A2:S957,19,FALSE)="SHOWCASE", VLOOKUP(E2158,Store_Showcase!B2:L144,11, FALSE), IF(VLOOKUP(G2158,Sku_Consolidated!A2:S957,19,FALSE)="VAM",VLOOKUP(E2158,Store_VAM!B2:L273,11, FALSE),VLOOKUP(E2158,Store_SRP!B2:L110,11, FALSE)))</f>
      </c>
      <c r="W2158">
        <f>VLOOKUP(G2158,Sku_Consolidated!A2:W957,11,FALSE)</f>
      </c>
      <c r="X2158">
        <f>VLOOKUP(G2158,Sku_Consolidated!A2:H957,8,FALSE)</f>
      </c>
      <c r="Y2158">
        <f>VLOOKUP(G2158,Sku_Consolidated!A2:I957,9,FALSE)</f>
      </c>
      <c r="Z2158" t="s">
        <v>38</v>
      </c>
      <c r="AA2158">
        <f>VLOOKUP(G2158,Sku_Consolidated!A2:E957,5,FALSE)</f>
      </c>
      <c r="AB2158">
        <f>IF(VLOOKUP(G2158,Sku_Consolidated!A2:S957,19,FALSE)="SHOWCASE", VLOOKUP(E2158,Store_Showcase!B2:N144,13, FALSE), IF(VLOOKUP(G2158,Sku_Consolidated!A2:S957,19,FALSE)="VAM",VLOOKUP(E2158,Store_VAM!B2:N273,13, FALSE),VLOOKUP(E2158,Store_SRP!B2:N110,13, FALSE)))</f>
      </c>
      <c r="AC2158">
        <f>IF(IFERROR(AB2158,TRUE)=TRUE, "-","OK")</f>
      </c>
      <c r="AD2158" s="8" t="s">
        <v>39</v>
      </c>
      <c r="AE2158" s="8" t="s">
        <v>39</v>
      </c>
      <c r="AF2158">
        <f>IF(IFERROR(VLOOKUP(E2158,Store_Showcase!B2:H144,{5}, FALSE), TRUE)=TRUE, IF(IFERROR(VLOOKUP(E2158,Store_SRP!B2:H110,{5}, FALSE), TRUE)=TRUE,VLOOKUP(E2158,Store_VAM!B2:H273,{5}, FALSE),VLOOKUP(E2158,Store_SRP!B2:H110,{5}, FALSE)), VLOOKUP(E2158,Store_Showcase!B2:H144,{5}, FALSE))</f>
      </c>
      <c r="AG2158">
        <f>IF(IFERROR(VLOOKUP(E2158,Store_Showcase!B2:H144,{6}, FALSE), TRUE)=TRUE, IF(IFERROR(VLOOKUP(E2158,Store_SRP!B2:H110,{6}, FALSE), TRUE)=TRUE,VLOOKUP(E2158,Store_VAM!B2:H273,{6}, FALSE),VLOOKUP(E2158,Store_SRP!B2:H110,{6}, FALSE)), VLOOKUP(E2158,Store_Showcase!B2:H144,{6}, FALSE))</f>
      </c>
      <c r="AH2158">
        <f>VLOOKUP(G2158,Sku_Consolidated!A2:R957,18,FALSE)</f>
      </c>
      <c r="AI2158">
        <f>VLOOKUP(G2158,Sku_Consolidated!A2:S957,19,FALSE)</f>
      </c>
      <c r="AJ2158">
        <f>VLOOKUP(G2158,Sku_Consolidated!A2:T957,20,FALSE)</f>
      </c>
    </row>
    <row r="2159" spans="1:36" x14ac:dyDescent="0.25">
      <c r="A2159">
        <v>2024</v>
      </c>
      <c r="B2159" t="s">
        <v>31</v>
      </c>
      <c r="C2159" t="s">
        <v>32</v>
      </c>
      <c r="D2159" t="s">
        <v>33</v>
      </c>
      <c r="E2159">
        <v>736</v>
      </c>
      <c r="F2159">
        <f>IF(IFERROR(VLOOKUP(E2159,Store_Showcase!B2:H144,{2}, FALSE), TRUE)=TRUE, IF(IFERROR(VLOOKUP(E2159,Store_SRP!B2:H110,{2}, FALSE), TRUE)=TRUE,VLOOKUP(E2159,Store_VAM!B2:H273,{2}, FALSE),VLOOKUP(E2159,Store_SRP!B2:H110,{2}, FALSE)), VLOOKUP(E2159,Store_Showcase!B2:H144,{2}, FALSE))</f>
      </c>
      <c r="G2159">
        <v>656325</v>
      </c>
      <c r="H2159" t="s">
        <v>474</v>
      </c>
      <c r="I2159" s="8" t="s">
        <v>39</v>
      </c>
      <c r="J2159" t="s">
        <v>36</v>
      </c>
      <c r="K2159" s="8">
        <f>IF(J2159="PCK", I2159, 0)</f>
      </c>
      <c r="L2159" s="8">
        <f>IF(J2159="KLS", I2159, IF(J2159="PCK", I2159*VLOOKUP(G2159,Sku_Consolidated!A2:U957,21, FALSE),I2159*VLOOKUP(G2159,Sku_Consolidated!A2:U957,21, FALSE)))</f>
      </c>
      <c r="M2159" s="8">
        <f>IF(J2159="PCS", I2159, 0)</f>
      </c>
      <c r="N2159" s="8" t="s">
        <v>39</v>
      </c>
      <c r="O2159" s="8">
        <f>N2159 * VLOOKUP(E2159&amp;VLOOKUP(G2159,Sku_Consolidated!A2:Q957,17,FALSE),Sku_CommRate!A2:E1002, 5, FALSE)</f>
      </c>
      <c r="P2159" s="8">
        <f>N2159 - O2159</f>
      </c>
      <c r="Q2159">
        <f>VLOOKUP(G2159,Sku_Consolidated!A2:G957,7, FALSE)</f>
      </c>
      <c r="R2159">
        <f>IF(IFERROR(VLOOKUP(E2159,Store_Showcase!B2:H144,7, FALSE), TRUE)=TRUE, IF(IFERROR(VLOOKUP(E2159,Store_SRP!B2:H110,7, FALSE), TRUE)=TRUE,VLOOKUP(E2159,Store_VAM!B2:H273,7, FALSE),VLOOKUP(E2159,Store_SRP!B2:H110,7, FALSE)), VLOOKUP(E2159,Store_Showcase!B2:H144,7, FALSE))</f>
      </c>
      <c r="S2159">
        <f>IF(IFERROR(VLOOKUP(E2159,Store_Showcase!B2:I144,8, FALSE), TRUE)=TRUE, IF(IFERROR(VLOOKUP(E2159,Store_SRP!B2:I110,8, FALSE), TRUE)=TRUE,VLOOKUP(E2159,Store_VAM!B2:I273,8, FALSE),VLOOKUP(E2159,Store_SRP!B2:I110,8, FALSE)), VLOOKUP(E2159,Store_Showcase!B2:I144,8, FALSE))</f>
      </c>
      <c r="T2159">
        <f>VLOOKUP(G2159,Sku_Consolidated!A2:R957,18,FALSE)</f>
      </c>
      <c r="U2159">
        <v>6778</v>
      </c>
      <c r="V2159">
        <f>IF(VLOOKUP(G2159,Sku_Consolidated!A2:S957,19,FALSE)="SHOWCASE", VLOOKUP(E2159,Store_Showcase!B2:L144,11, FALSE), IF(VLOOKUP(G2159,Sku_Consolidated!A2:S957,19,FALSE)="VAM",VLOOKUP(E2159,Store_VAM!B2:L273,11, FALSE),VLOOKUP(E2159,Store_SRP!B2:L110,11, FALSE)))</f>
      </c>
      <c r="W2159">
        <f>VLOOKUP(G2159,Sku_Consolidated!A2:W957,11,FALSE)</f>
      </c>
      <c r="X2159">
        <f>VLOOKUP(G2159,Sku_Consolidated!A2:H957,8,FALSE)</f>
      </c>
      <c r="Y2159">
        <f>VLOOKUP(G2159,Sku_Consolidated!A2:I957,9,FALSE)</f>
      </c>
      <c r="Z2159" t="s">
        <v>38</v>
      </c>
      <c r="AA2159">
        <f>VLOOKUP(G2159,Sku_Consolidated!A2:E957,5,FALSE)</f>
      </c>
      <c r="AB2159">
        <f>IF(VLOOKUP(G2159,Sku_Consolidated!A2:S957,19,FALSE)="SHOWCASE", VLOOKUP(E2159,Store_Showcase!B2:N144,13, FALSE), IF(VLOOKUP(G2159,Sku_Consolidated!A2:S957,19,FALSE)="VAM",VLOOKUP(E2159,Store_VAM!B2:N273,13, FALSE),VLOOKUP(E2159,Store_SRP!B2:N110,13, FALSE)))</f>
      </c>
      <c r="AC2159">
        <f>IF(IFERROR(AB2159,TRUE)=TRUE, "-","OK")</f>
      </c>
      <c r="AD2159" s="8" t="s">
        <v>39</v>
      </c>
      <c r="AE2159" s="8" t="s">
        <v>39</v>
      </c>
      <c r="AF2159">
        <f>IF(IFERROR(VLOOKUP(E2159,Store_Showcase!B2:H144,{5}, FALSE), TRUE)=TRUE, IF(IFERROR(VLOOKUP(E2159,Store_SRP!B2:H110,{5}, FALSE), TRUE)=TRUE,VLOOKUP(E2159,Store_VAM!B2:H273,{5}, FALSE),VLOOKUP(E2159,Store_SRP!B2:H110,{5}, FALSE)), VLOOKUP(E2159,Store_Showcase!B2:H144,{5}, FALSE))</f>
      </c>
      <c r="AG2159">
        <f>IF(IFERROR(VLOOKUP(E2159,Store_Showcase!B2:H144,{6}, FALSE), TRUE)=TRUE, IF(IFERROR(VLOOKUP(E2159,Store_SRP!B2:H110,{6}, FALSE), TRUE)=TRUE,VLOOKUP(E2159,Store_VAM!B2:H273,{6}, FALSE),VLOOKUP(E2159,Store_SRP!B2:H110,{6}, FALSE)), VLOOKUP(E2159,Store_Showcase!B2:H144,{6}, FALSE))</f>
      </c>
      <c r="AH2159">
        <f>VLOOKUP(G2159,Sku_Consolidated!A2:R957,18,FALSE)</f>
      </c>
      <c r="AI2159">
        <f>VLOOKUP(G2159,Sku_Consolidated!A2:S957,19,FALSE)</f>
      </c>
      <c r="AJ2159">
        <f>VLOOKUP(G2159,Sku_Consolidated!A2:T957,20,FALSE)</f>
      </c>
    </row>
    <row r="2160" spans="1:36" x14ac:dyDescent="0.25">
      <c r="A2160">
        <v>2024</v>
      </c>
      <c r="B2160" t="s">
        <v>31</v>
      </c>
      <c r="C2160" t="s">
        <v>32</v>
      </c>
      <c r="D2160" t="s">
        <v>33</v>
      </c>
      <c r="E2160">
        <v>402</v>
      </c>
      <c r="F2160">
        <f>IF(IFERROR(VLOOKUP(E2160,Store_Showcase!B2:H144,{2}, FALSE), TRUE)=TRUE, IF(IFERROR(VLOOKUP(E2160,Store_SRP!B2:H110,{2}, FALSE), TRUE)=TRUE,VLOOKUP(E2160,Store_VAM!B2:H273,{2}, FALSE),VLOOKUP(E2160,Store_SRP!B2:H110,{2}, FALSE)), VLOOKUP(E2160,Store_Showcase!B2:H144,{2}, FALSE))</f>
      </c>
      <c r="G2160">
        <v>657472</v>
      </c>
      <c r="H2160" t="s">
        <v>162</v>
      </c>
      <c r="I2160" s="8" t="s">
        <v>39</v>
      </c>
      <c r="J2160" t="s">
        <v>36</v>
      </c>
      <c r="K2160" s="8">
        <f>IF(J2160="PCK", I2160, 0)</f>
      </c>
      <c r="L2160" s="8">
        <f>IF(J2160="KLS", I2160, IF(J2160="PCK", I2160*VLOOKUP(G2160,Sku_Consolidated!A2:U957,21, FALSE),I2160*VLOOKUP(G2160,Sku_Consolidated!A2:U957,21, FALSE)))</f>
      </c>
      <c r="M2160" s="8">
        <f>IF(J2160="PCS", I2160, 0)</f>
      </c>
      <c r="N2160" s="8" t="s">
        <v>39</v>
      </c>
      <c r="O2160" s="8">
        <f>N2160 * VLOOKUP(E2160&amp;VLOOKUP(G2160,Sku_Consolidated!A2:Q957,17,FALSE),Sku_CommRate!A2:E1002, 5, FALSE)</f>
      </c>
      <c r="P2160" s="8">
        <f>N2160 - O2160</f>
      </c>
      <c r="Q2160">
        <f>VLOOKUP(G2160,Sku_Consolidated!A2:G957,7, FALSE)</f>
      </c>
      <c r="R2160">
        <f>IF(IFERROR(VLOOKUP(E2160,Store_Showcase!B2:H144,7, FALSE), TRUE)=TRUE, IF(IFERROR(VLOOKUP(E2160,Store_SRP!B2:H110,7, FALSE), TRUE)=TRUE,VLOOKUP(E2160,Store_VAM!B2:H273,7, FALSE),VLOOKUP(E2160,Store_SRP!B2:H110,7, FALSE)), VLOOKUP(E2160,Store_Showcase!B2:H144,7, FALSE))</f>
      </c>
      <c r="S2160">
        <f>IF(IFERROR(VLOOKUP(E2160,Store_Showcase!B2:I144,8, FALSE), TRUE)=TRUE, IF(IFERROR(VLOOKUP(E2160,Store_SRP!B2:I110,8, FALSE), TRUE)=TRUE,VLOOKUP(E2160,Store_VAM!B2:I273,8, FALSE),VLOOKUP(E2160,Store_SRP!B2:I110,8, FALSE)), VLOOKUP(E2160,Store_Showcase!B2:I144,8, FALSE))</f>
      </c>
      <c r="T2160">
        <f>VLOOKUP(G2160,Sku_Consolidated!A2:R957,18,FALSE)</f>
      </c>
      <c r="U2160">
        <v>7075</v>
      </c>
      <c r="V2160">
        <f>IF(VLOOKUP(G2160,Sku_Consolidated!A2:S957,19,FALSE)="SHOWCASE", VLOOKUP(E2160,Store_Showcase!B2:L144,11, FALSE), IF(VLOOKUP(G2160,Sku_Consolidated!A2:S957,19,FALSE)="VAM",VLOOKUP(E2160,Store_VAM!B2:L273,11, FALSE),VLOOKUP(E2160,Store_SRP!B2:L110,11, FALSE)))</f>
      </c>
      <c r="W2160">
        <f>VLOOKUP(G2160,Sku_Consolidated!A2:W957,11,FALSE)</f>
      </c>
      <c r="X2160">
        <f>VLOOKUP(G2160,Sku_Consolidated!A2:H957,8,FALSE)</f>
      </c>
      <c r="Y2160">
        <f>VLOOKUP(G2160,Sku_Consolidated!A2:I957,9,FALSE)</f>
      </c>
      <c r="Z2160" t="s">
        <v>38</v>
      </c>
      <c r="AA2160">
        <f>VLOOKUP(G2160,Sku_Consolidated!A2:E957,5,FALSE)</f>
      </c>
      <c r="AB2160">
        <f>IF(VLOOKUP(G2160,Sku_Consolidated!A2:S957,19,FALSE)="SHOWCASE", VLOOKUP(E2160,Store_Showcase!B2:N144,13, FALSE), IF(VLOOKUP(G2160,Sku_Consolidated!A2:S957,19,FALSE)="VAM",VLOOKUP(E2160,Store_VAM!B2:N273,13, FALSE),VLOOKUP(E2160,Store_SRP!B2:N110,13, FALSE)))</f>
      </c>
      <c r="AC2160">
        <f>IF(IFERROR(AB2160,TRUE)=TRUE, "-","OK")</f>
      </c>
      <c r="AD2160" s="8" t="s">
        <v>39</v>
      </c>
      <c r="AE2160" s="8" t="s">
        <v>39</v>
      </c>
      <c r="AF2160">
        <f>IF(IFERROR(VLOOKUP(E2160,Store_Showcase!B2:H144,{5}, FALSE), TRUE)=TRUE, IF(IFERROR(VLOOKUP(E2160,Store_SRP!B2:H110,{5}, FALSE), TRUE)=TRUE,VLOOKUP(E2160,Store_VAM!B2:H273,{5}, FALSE),VLOOKUP(E2160,Store_SRP!B2:H110,{5}, FALSE)), VLOOKUP(E2160,Store_Showcase!B2:H144,{5}, FALSE))</f>
      </c>
      <c r="AG2160">
        <f>IF(IFERROR(VLOOKUP(E2160,Store_Showcase!B2:H144,{6}, FALSE), TRUE)=TRUE, IF(IFERROR(VLOOKUP(E2160,Store_SRP!B2:H110,{6}, FALSE), TRUE)=TRUE,VLOOKUP(E2160,Store_VAM!B2:H273,{6}, FALSE),VLOOKUP(E2160,Store_SRP!B2:H110,{6}, FALSE)), VLOOKUP(E2160,Store_Showcase!B2:H144,{6}, FALSE))</f>
      </c>
      <c r="AH2160">
        <f>VLOOKUP(G2160,Sku_Consolidated!A2:R957,18,FALSE)</f>
      </c>
      <c r="AI2160">
        <f>VLOOKUP(G2160,Sku_Consolidated!A2:S957,19,FALSE)</f>
      </c>
      <c r="AJ2160">
        <f>VLOOKUP(G2160,Sku_Consolidated!A2:T957,20,FALSE)</f>
      </c>
    </row>
    <row r="2161" spans="1:36" x14ac:dyDescent="0.25">
      <c r="A2161">
        <v>2024</v>
      </c>
      <c r="B2161" t="s">
        <v>31</v>
      </c>
      <c r="C2161" t="s">
        <v>32</v>
      </c>
      <c r="D2161" t="s">
        <v>33</v>
      </c>
      <c r="E2161">
        <v>806</v>
      </c>
      <c r="F2161">
        <f>IF(IFERROR(VLOOKUP(E2161,Store_Showcase!B2:H144,{2}, FALSE), TRUE)=TRUE, IF(IFERROR(VLOOKUP(E2161,Store_SRP!B2:H110,{2}, FALSE), TRUE)=TRUE,VLOOKUP(E2161,Store_VAM!B2:H273,{2}, FALSE),VLOOKUP(E2161,Store_SRP!B2:H110,{2}, FALSE)), VLOOKUP(E2161,Store_Showcase!B2:H144,{2}, FALSE))</f>
      </c>
      <c r="G2161">
        <v>666982</v>
      </c>
      <c r="H2161" t="s">
        <v>1363</v>
      </c>
      <c r="I2161" s="8" t="s">
        <v>39</v>
      </c>
      <c r="J2161" t="s">
        <v>493</v>
      </c>
      <c r="K2161" s="8">
        <f>IF(J2161="PCK", I2161, 0)</f>
      </c>
      <c r="L2161" s="8">
        <f>IF(J2161="KLS", I2161, IF(J2161="PCK", I2161*VLOOKUP(G2161,Sku_Consolidated!A2:U957,21, FALSE),I2161*VLOOKUP(G2161,Sku_Consolidated!A2:U957,21, FALSE)))</f>
      </c>
      <c r="M2161" s="8">
        <f>IF(J2161="PCS", I2161, 0)</f>
      </c>
      <c r="N2161" s="8" t="s">
        <v>39</v>
      </c>
      <c r="O2161" s="8">
        <f>N2161 * VLOOKUP(E2161&amp;VLOOKUP(G2161,Sku_Consolidated!A2:Q957,17,FALSE),Sku_CommRate!A2:E1002, 5, FALSE)</f>
      </c>
      <c r="P2161" s="8">
        <f>N2161 - O2161</f>
      </c>
      <c r="Q2161">
        <f>VLOOKUP(G2161,Sku_Consolidated!A2:G957,7, FALSE)</f>
      </c>
      <c r="R2161">
        <f>IF(IFERROR(VLOOKUP(E2161,Store_Showcase!B2:H144,7, FALSE), TRUE)=TRUE, IF(IFERROR(VLOOKUP(E2161,Store_SRP!B2:H110,7, FALSE), TRUE)=TRUE,VLOOKUP(E2161,Store_VAM!B2:H273,7, FALSE),VLOOKUP(E2161,Store_SRP!B2:H110,7, FALSE)), VLOOKUP(E2161,Store_Showcase!B2:H144,7, FALSE))</f>
      </c>
      <c r="S2161">
        <f>IF(IFERROR(VLOOKUP(E2161,Store_Showcase!B2:I144,8, FALSE), TRUE)=TRUE, IF(IFERROR(VLOOKUP(E2161,Store_SRP!B2:I110,8, FALSE), TRUE)=TRUE,VLOOKUP(E2161,Store_VAM!B2:I273,8, FALSE),VLOOKUP(E2161,Store_SRP!B2:I110,8, FALSE)), VLOOKUP(E2161,Store_Showcase!B2:I144,8, FALSE))</f>
      </c>
      <c r="T2161">
        <f>VLOOKUP(G2161,Sku_Consolidated!A2:R957,18,FALSE)</f>
      </c>
      <c r="U2161">
        <v>4806532531663</v>
      </c>
      <c r="V2161">
        <f>IF(VLOOKUP(G2161,Sku_Consolidated!A2:S957,19,FALSE)="SHOWCASE", VLOOKUP(E2161,Store_Showcase!B2:L144,11, FALSE), IF(VLOOKUP(G2161,Sku_Consolidated!A2:S957,19,FALSE)="VAM",VLOOKUP(E2161,Store_VAM!B2:L273,11, FALSE),VLOOKUP(E2161,Store_SRP!B2:L110,11, FALSE)))</f>
      </c>
      <c r="W2161">
        <f>VLOOKUP(G2161,Sku_Consolidated!A2:W957,11,FALSE)</f>
      </c>
      <c r="X2161">
        <f>VLOOKUP(G2161,Sku_Consolidated!A2:H957,8,FALSE)</f>
      </c>
      <c r="Y2161">
        <f>VLOOKUP(G2161,Sku_Consolidated!A2:I957,9,FALSE)</f>
      </c>
      <c r="Z2161" t="s">
        <v>38</v>
      </c>
      <c r="AA2161">
        <f>VLOOKUP(G2161,Sku_Consolidated!A2:E957,5,FALSE)</f>
      </c>
      <c r="AB2161">
        <f>IF(VLOOKUP(G2161,Sku_Consolidated!A2:S957,19,FALSE)="SHOWCASE", VLOOKUP(E2161,Store_Showcase!B2:N144,13, FALSE), IF(VLOOKUP(G2161,Sku_Consolidated!A2:S957,19,FALSE)="VAM",VLOOKUP(E2161,Store_VAM!B2:N273,13, FALSE),VLOOKUP(E2161,Store_SRP!B2:N110,13, FALSE)))</f>
      </c>
      <c r="AC2161">
        <f>IF(IFERROR(AB2161,TRUE)=TRUE, "-","OK")</f>
      </c>
      <c r="AD2161" s="8" t="s">
        <v>39</v>
      </c>
      <c r="AE2161" s="8" t="s">
        <v>39</v>
      </c>
      <c r="AF2161">
        <f>IF(IFERROR(VLOOKUP(E2161,Store_Showcase!B2:H144,{5}, FALSE), TRUE)=TRUE, IF(IFERROR(VLOOKUP(E2161,Store_SRP!B2:H110,{5}, FALSE), TRUE)=TRUE,VLOOKUP(E2161,Store_VAM!B2:H273,{5}, FALSE),VLOOKUP(E2161,Store_SRP!B2:H110,{5}, FALSE)), VLOOKUP(E2161,Store_Showcase!B2:H144,{5}, FALSE))</f>
      </c>
      <c r="AG2161">
        <f>IF(IFERROR(VLOOKUP(E2161,Store_Showcase!B2:H144,{6}, FALSE), TRUE)=TRUE, IF(IFERROR(VLOOKUP(E2161,Store_SRP!B2:H110,{6}, FALSE), TRUE)=TRUE,VLOOKUP(E2161,Store_VAM!B2:H273,{6}, FALSE),VLOOKUP(E2161,Store_SRP!B2:H110,{6}, FALSE)), VLOOKUP(E2161,Store_Showcase!B2:H144,{6}, FALSE))</f>
      </c>
      <c r="AH2161">
        <f>VLOOKUP(G2161,Sku_Consolidated!A2:R957,18,FALSE)</f>
      </c>
      <c r="AI2161">
        <f>VLOOKUP(G2161,Sku_Consolidated!A2:S957,19,FALSE)</f>
      </c>
      <c r="AJ2161">
        <f>VLOOKUP(G2161,Sku_Consolidated!A2:T957,20,FALSE)</f>
      </c>
    </row>
    <row r="2162" spans="1:36" x14ac:dyDescent="0.25">
      <c r="A2162">
        <v>2024</v>
      </c>
      <c r="B2162" t="s">
        <v>31</v>
      </c>
      <c r="C2162" t="s">
        <v>32</v>
      </c>
      <c r="D2162" t="s">
        <v>33</v>
      </c>
      <c r="E2162">
        <v>711</v>
      </c>
      <c r="F2162">
        <f>IF(IFERROR(VLOOKUP(E2162,Store_Showcase!B2:H144,{2}, FALSE), TRUE)=TRUE, IF(IFERROR(VLOOKUP(E2162,Store_SRP!B2:H110,{2}, FALSE), TRUE)=TRUE,VLOOKUP(E2162,Store_VAM!B2:H273,{2}, FALSE),VLOOKUP(E2162,Store_SRP!B2:H110,{2}, FALSE)), VLOOKUP(E2162,Store_Showcase!B2:H144,{2}, FALSE))</f>
      </c>
      <c r="G2162">
        <v>655322</v>
      </c>
      <c r="H2162" t="s">
        <v>66</v>
      </c>
      <c r="I2162" s="8" t="s">
        <v>39</v>
      </c>
      <c r="J2162" t="s">
        <v>36</v>
      </c>
      <c r="K2162" s="8">
        <f>IF(J2162="PCK", I2162, 0)</f>
      </c>
      <c r="L2162" s="8">
        <f>IF(J2162="KLS", I2162, IF(J2162="PCK", I2162*VLOOKUP(G2162,Sku_Consolidated!A2:U957,21, FALSE),I2162*VLOOKUP(G2162,Sku_Consolidated!A2:U957,21, FALSE)))</f>
      </c>
      <c r="M2162" s="8">
        <f>IF(J2162="PCS", I2162, 0)</f>
      </c>
      <c r="N2162" s="8" t="s">
        <v>39</v>
      </c>
      <c r="O2162" s="8">
        <f>N2162 * VLOOKUP(E2162&amp;VLOOKUP(G2162,Sku_Consolidated!A2:Q957,17,FALSE),Sku_CommRate!A2:E1002, 5, FALSE)</f>
      </c>
      <c r="P2162" s="8">
        <f>N2162 - O2162</f>
      </c>
      <c r="Q2162">
        <f>VLOOKUP(G2162,Sku_Consolidated!A2:G957,7, FALSE)</f>
      </c>
      <c r="R2162">
        <f>IF(IFERROR(VLOOKUP(E2162,Store_Showcase!B2:H144,7, FALSE), TRUE)=TRUE, IF(IFERROR(VLOOKUP(E2162,Store_SRP!B2:H110,7, FALSE), TRUE)=TRUE,VLOOKUP(E2162,Store_VAM!B2:H273,7, FALSE),VLOOKUP(E2162,Store_SRP!B2:H110,7, FALSE)), VLOOKUP(E2162,Store_Showcase!B2:H144,7, FALSE))</f>
      </c>
      <c r="S2162">
        <f>IF(IFERROR(VLOOKUP(E2162,Store_Showcase!B2:I144,8, FALSE), TRUE)=TRUE, IF(IFERROR(VLOOKUP(E2162,Store_SRP!B2:I110,8, FALSE), TRUE)=TRUE,VLOOKUP(E2162,Store_VAM!B2:I273,8, FALSE),VLOOKUP(E2162,Store_SRP!B2:I110,8, FALSE)), VLOOKUP(E2162,Store_Showcase!B2:I144,8, FALSE))</f>
      </c>
      <c r="T2162">
        <f>VLOOKUP(G2162,Sku_Consolidated!A2:R957,18,FALSE)</f>
      </c>
      <c r="U2162">
        <v>6247</v>
      </c>
      <c r="V2162">
        <f>IF(VLOOKUP(G2162,Sku_Consolidated!A2:S957,19,FALSE)="SHOWCASE", VLOOKUP(E2162,Store_Showcase!B2:L144,11, FALSE), IF(VLOOKUP(G2162,Sku_Consolidated!A2:S957,19,FALSE)="VAM",VLOOKUP(E2162,Store_VAM!B2:L273,11, FALSE),VLOOKUP(E2162,Store_SRP!B2:L110,11, FALSE)))</f>
      </c>
      <c r="W2162">
        <f>VLOOKUP(G2162,Sku_Consolidated!A2:W957,11,FALSE)</f>
      </c>
      <c r="X2162">
        <f>VLOOKUP(G2162,Sku_Consolidated!A2:H957,8,FALSE)</f>
      </c>
      <c r="Y2162">
        <f>VLOOKUP(G2162,Sku_Consolidated!A2:I957,9,FALSE)</f>
      </c>
      <c r="Z2162" t="s">
        <v>38</v>
      </c>
      <c r="AA2162">
        <f>VLOOKUP(G2162,Sku_Consolidated!A2:E957,5,FALSE)</f>
      </c>
      <c r="AB2162">
        <f>IF(VLOOKUP(G2162,Sku_Consolidated!A2:S957,19,FALSE)="SHOWCASE", VLOOKUP(E2162,Store_Showcase!B2:N144,13, FALSE), IF(VLOOKUP(G2162,Sku_Consolidated!A2:S957,19,FALSE)="VAM",VLOOKUP(E2162,Store_VAM!B2:N273,13, FALSE),VLOOKUP(E2162,Store_SRP!B2:N110,13, FALSE)))</f>
      </c>
      <c r="AC2162">
        <f>IF(IFERROR(AB2162,TRUE)=TRUE, "-","OK")</f>
      </c>
      <c r="AD2162" s="8" t="s">
        <v>39</v>
      </c>
      <c r="AE2162" s="8" t="s">
        <v>39</v>
      </c>
      <c r="AF2162">
        <f>IF(IFERROR(VLOOKUP(E2162,Store_Showcase!B2:H144,{5}, FALSE), TRUE)=TRUE, IF(IFERROR(VLOOKUP(E2162,Store_SRP!B2:H110,{5}, FALSE), TRUE)=TRUE,VLOOKUP(E2162,Store_VAM!B2:H273,{5}, FALSE),VLOOKUP(E2162,Store_SRP!B2:H110,{5}, FALSE)), VLOOKUP(E2162,Store_Showcase!B2:H144,{5}, FALSE))</f>
      </c>
      <c r="AG2162">
        <f>IF(IFERROR(VLOOKUP(E2162,Store_Showcase!B2:H144,{6}, FALSE), TRUE)=TRUE, IF(IFERROR(VLOOKUP(E2162,Store_SRP!B2:H110,{6}, FALSE), TRUE)=TRUE,VLOOKUP(E2162,Store_VAM!B2:H273,{6}, FALSE),VLOOKUP(E2162,Store_SRP!B2:H110,{6}, FALSE)), VLOOKUP(E2162,Store_Showcase!B2:H144,{6}, FALSE))</f>
      </c>
      <c r="AH2162">
        <f>VLOOKUP(G2162,Sku_Consolidated!A2:R957,18,FALSE)</f>
      </c>
      <c r="AI2162">
        <f>VLOOKUP(G2162,Sku_Consolidated!A2:S957,19,FALSE)</f>
      </c>
      <c r="AJ2162">
        <f>VLOOKUP(G2162,Sku_Consolidated!A2:T957,20,FALSE)</f>
      </c>
    </row>
    <row r="2163" spans="1:36" x14ac:dyDescent="0.25">
      <c r="A2163">
        <v>2024</v>
      </c>
      <c r="B2163" t="s">
        <v>31</v>
      </c>
      <c r="C2163" t="s">
        <v>32</v>
      </c>
      <c r="D2163" t="s">
        <v>33</v>
      </c>
      <c r="E2163">
        <v>485</v>
      </c>
      <c r="F2163">
        <f>IF(IFERROR(VLOOKUP(E2163,Store_Showcase!B2:H144,{2}, FALSE), TRUE)=TRUE, IF(IFERROR(VLOOKUP(E2163,Store_SRP!B2:H110,{2}, FALSE), TRUE)=TRUE,VLOOKUP(E2163,Store_VAM!B2:H273,{2}, FALSE),VLOOKUP(E2163,Store_SRP!B2:H110,{2}, FALSE)), VLOOKUP(E2163,Store_Showcase!B2:H144,{2}, FALSE))</f>
      </c>
      <c r="G2163">
        <v>655731</v>
      </c>
      <c r="H2163" t="s">
        <v>771</v>
      </c>
      <c r="I2163" s="8" t="s">
        <v>39</v>
      </c>
      <c r="J2163" t="s">
        <v>36</v>
      </c>
      <c r="K2163" s="8">
        <f>IF(J2163="PCK", I2163, 0)</f>
      </c>
      <c r="L2163" s="8">
        <f>IF(J2163="KLS", I2163, IF(J2163="PCK", I2163*VLOOKUP(G2163,Sku_Consolidated!A2:U957,21, FALSE),I2163*VLOOKUP(G2163,Sku_Consolidated!A2:U957,21, FALSE)))</f>
      </c>
      <c r="M2163" s="8">
        <f>IF(J2163="PCS", I2163, 0)</f>
      </c>
      <c r="N2163" s="8" t="s">
        <v>39</v>
      </c>
      <c r="O2163" s="8">
        <f>N2163 * VLOOKUP(E2163&amp;VLOOKUP(G2163,Sku_Consolidated!A2:Q957,17,FALSE),Sku_CommRate!A2:E1002, 5, FALSE)</f>
      </c>
      <c r="P2163" s="8">
        <f>N2163 - O2163</f>
      </c>
      <c r="Q2163">
        <f>VLOOKUP(G2163,Sku_Consolidated!A2:G957,7, FALSE)</f>
      </c>
      <c r="R2163">
        <f>IF(IFERROR(VLOOKUP(E2163,Store_Showcase!B2:H144,7, FALSE), TRUE)=TRUE, IF(IFERROR(VLOOKUP(E2163,Store_SRP!B2:H110,7, FALSE), TRUE)=TRUE,VLOOKUP(E2163,Store_VAM!B2:H273,7, FALSE),VLOOKUP(E2163,Store_SRP!B2:H110,7, FALSE)), VLOOKUP(E2163,Store_Showcase!B2:H144,7, FALSE))</f>
      </c>
      <c r="S2163">
        <f>IF(IFERROR(VLOOKUP(E2163,Store_Showcase!B2:I144,8, FALSE), TRUE)=TRUE, IF(IFERROR(VLOOKUP(E2163,Store_SRP!B2:I110,8, FALSE), TRUE)=TRUE,VLOOKUP(E2163,Store_VAM!B2:I273,8, FALSE),VLOOKUP(E2163,Store_SRP!B2:I110,8, FALSE)), VLOOKUP(E2163,Store_Showcase!B2:I144,8, FALSE))</f>
      </c>
      <c r="T2163">
        <f>VLOOKUP(G2163,Sku_Consolidated!A2:R957,18,FALSE)</f>
      </c>
      <c r="U2163">
        <v>6452</v>
      </c>
      <c r="V2163">
        <f>IF(VLOOKUP(G2163,Sku_Consolidated!A2:S957,19,FALSE)="SHOWCASE", VLOOKUP(E2163,Store_Showcase!B2:L144,11, FALSE), IF(VLOOKUP(G2163,Sku_Consolidated!A2:S957,19,FALSE)="VAM",VLOOKUP(E2163,Store_VAM!B2:L273,11, FALSE),VLOOKUP(E2163,Store_SRP!B2:L110,11, FALSE)))</f>
      </c>
      <c r="W2163">
        <f>VLOOKUP(G2163,Sku_Consolidated!A2:W957,11,FALSE)</f>
      </c>
      <c r="X2163">
        <f>VLOOKUP(G2163,Sku_Consolidated!A2:H957,8,FALSE)</f>
      </c>
      <c r="Y2163">
        <f>VLOOKUP(G2163,Sku_Consolidated!A2:I957,9,FALSE)</f>
      </c>
      <c r="Z2163" t="s">
        <v>38</v>
      </c>
      <c r="AA2163">
        <f>VLOOKUP(G2163,Sku_Consolidated!A2:E957,5,FALSE)</f>
      </c>
      <c r="AB2163">
        <f>IF(VLOOKUP(G2163,Sku_Consolidated!A2:S957,19,FALSE)="SHOWCASE", VLOOKUP(E2163,Store_Showcase!B2:N144,13, FALSE), IF(VLOOKUP(G2163,Sku_Consolidated!A2:S957,19,FALSE)="VAM",VLOOKUP(E2163,Store_VAM!B2:N273,13, FALSE),VLOOKUP(E2163,Store_SRP!B2:N110,13, FALSE)))</f>
      </c>
      <c r="AC2163">
        <f>IF(IFERROR(AB2163,TRUE)=TRUE, "-","OK")</f>
      </c>
      <c r="AD2163" s="8" t="s">
        <v>39</v>
      </c>
      <c r="AE2163" s="8" t="s">
        <v>39</v>
      </c>
      <c r="AF2163">
        <f>IF(IFERROR(VLOOKUP(E2163,Store_Showcase!B2:H144,{5}, FALSE), TRUE)=TRUE, IF(IFERROR(VLOOKUP(E2163,Store_SRP!B2:H110,{5}, FALSE), TRUE)=TRUE,VLOOKUP(E2163,Store_VAM!B2:H273,{5}, FALSE),VLOOKUP(E2163,Store_SRP!B2:H110,{5}, FALSE)), VLOOKUP(E2163,Store_Showcase!B2:H144,{5}, FALSE))</f>
      </c>
      <c r="AG2163">
        <f>IF(IFERROR(VLOOKUP(E2163,Store_Showcase!B2:H144,{6}, FALSE), TRUE)=TRUE, IF(IFERROR(VLOOKUP(E2163,Store_SRP!B2:H110,{6}, FALSE), TRUE)=TRUE,VLOOKUP(E2163,Store_VAM!B2:H273,{6}, FALSE),VLOOKUP(E2163,Store_SRP!B2:H110,{6}, FALSE)), VLOOKUP(E2163,Store_Showcase!B2:H144,{6}, FALSE))</f>
      </c>
      <c r="AH2163">
        <f>VLOOKUP(G2163,Sku_Consolidated!A2:R957,18,FALSE)</f>
      </c>
      <c r="AI2163">
        <f>VLOOKUP(G2163,Sku_Consolidated!A2:S957,19,FALSE)</f>
      </c>
      <c r="AJ2163">
        <f>VLOOKUP(G2163,Sku_Consolidated!A2:T957,20,FALSE)</f>
      </c>
    </row>
    <row r="2164" spans="1:36" x14ac:dyDescent="0.25">
      <c r="A2164">
        <v>2024</v>
      </c>
      <c r="B2164" t="s">
        <v>31</v>
      </c>
      <c r="C2164" t="s">
        <v>32</v>
      </c>
      <c r="D2164" t="s">
        <v>33</v>
      </c>
      <c r="E2164">
        <v>265</v>
      </c>
      <c r="F2164">
        <f>IF(IFERROR(VLOOKUP(E2164,Store_Showcase!B2:H144,{2}, FALSE), TRUE)=TRUE, IF(IFERROR(VLOOKUP(E2164,Store_SRP!B2:H110,{2}, FALSE), TRUE)=TRUE,VLOOKUP(E2164,Store_VAM!B2:H273,{2}, FALSE),VLOOKUP(E2164,Store_SRP!B2:H110,{2}, FALSE)), VLOOKUP(E2164,Store_Showcase!B2:H144,{2}, FALSE))</f>
      </c>
      <c r="G2164">
        <v>657358</v>
      </c>
      <c r="H2164" t="s">
        <v>3328</v>
      </c>
      <c r="I2164" s="8" t="s">
        <v>39</v>
      </c>
      <c r="J2164" t="s">
        <v>12</v>
      </c>
      <c r="K2164" s="8">
        <f>IF(J2164="PCK", I2164, 0)</f>
      </c>
      <c r="L2164" s="8">
        <f>IF(J2164="KLS", I2164, IF(J2164="PCK", I2164*VLOOKUP(G2164,Sku_Consolidated!A2:U957,21, FALSE),I2164*VLOOKUP(G2164,Sku_Consolidated!A2:U957,21, FALSE)))</f>
      </c>
      <c r="M2164" s="8">
        <f>IF(J2164="PCS", I2164, 0)</f>
      </c>
      <c r="N2164" s="8" t="s">
        <v>39</v>
      </c>
      <c r="O2164" s="8">
        <f>N2164 * VLOOKUP(E2164&amp;VLOOKUP(G2164,Sku_Consolidated!A2:Q957,17,FALSE),Sku_CommRate!A2:E1002, 5, FALSE)</f>
      </c>
      <c r="P2164" s="8">
        <f>N2164 - O2164</f>
      </c>
      <c r="Q2164">
        <f>VLOOKUP(G2164,Sku_Consolidated!A2:G957,7, FALSE)</f>
      </c>
      <c r="R2164">
        <f>IF(IFERROR(VLOOKUP(E2164,Store_Showcase!B2:H144,7, FALSE), TRUE)=TRUE, IF(IFERROR(VLOOKUP(E2164,Store_SRP!B2:H110,7, FALSE), TRUE)=TRUE,VLOOKUP(E2164,Store_VAM!B2:H273,7, FALSE),VLOOKUP(E2164,Store_SRP!B2:H110,7, FALSE)), VLOOKUP(E2164,Store_Showcase!B2:H144,7, FALSE))</f>
      </c>
      <c r="S2164">
        <f>IF(IFERROR(VLOOKUP(E2164,Store_Showcase!B2:I144,8, FALSE), TRUE)=TRUE, IF(IFERROR(VLOOKUP(E2164,Store_SRP!B2:I110,8, FALSE), TRUE)=TRUE,VLOOKUP(E2164,Store_VAM!B2:I273,8, FALSE),VLOOKUP(E2164,Store_SRP!B2:I110,8, FALSE)), VLOOKUP(E2164,Store_Showcase!B2:I144,8, FALSE))</f>
      </c>
      <c r="T2164">
        <f>VLOOKUP(G2164,Sku_Consolidated!A2:R957,18,FALSE)</f>
      </c>
      <c r="U2164">
        <v>4806532531595</v>
      </c>
      <c r="V2164">
        <f>IF(VLOOKUP(G2164,Sku_Consolidated!A2:S957,19,FALSE)="SHOWCASE", VLOOKUP(E2164,Store_Showcase!B2:L144,11, FALSE), IF(VLOOKUP(G2164,Sku_Consolidated!A2:S957,19,FALSE)="VAM",VLOOKUP(E2164,Store_VAM!B2:L273,11, FALSE),VLOOKUP(E2164,Store_SRP!B2:L110,11, FALSE)))</f>
      </c>
      <c r="W2164">
        <f>VLOOKUP(G2164,Sku_Consolidated!A2:W957,11,FALSE)</f>
      </c>
      <c r="X2164">
        <f>VLOOKUP(G2164,Sku_Consolidated!A2:H957,8,FALSE)</f>
      </c>
      <c r="Y2164">
        <f>VLOOKUP(G2164,Sku_Consolidated!A2:I957,9,FALSE)</f>
      </c>
      <c r="Z2164" t="s">
        <v>38</v>
      </c>
      <c r="AA2164">
        <f>VLOOKUP(G2164,Sku_Consolidated!A2:E957,5,FALSE)</f>
      </c>
      <c r="AB2164">
        <f>IF(VLOOKUP(G2164,Sku_Consolidated!A2:S957,19,FALSE)="SHOWCASE", VLOOKUP(E2164,Store_Showcase!B2:N144,13, FALSE), IF(VLOOKUP(G2164,Sku_Consolidated!A2:S957,19,FALSE)="VAM",VLOOKUP(E2164,Store_VAM!B2:N273,13, FALSE),VLOOKUP(E2164,Store_SRP!B2:N110,13, FALSE)))</f>
      </c>
      <c r="AC2164">
        <f>IF(IFERROR(AB2164,TRUE)=TRUE, "-","OK")</f>
      </c>
      <c r="AD2164" s="8" t="s">
        <v>39</v>
      </c>
      <c r="AE2164" s="8" t="s">
        <v>39</v>
      </c>
      <c r="AF2164">
        <f>IF(IFERROR(VLOOKUP(E2164,Store_Showcase!B2:H144,{5}, FALSE), TRUE)=TRUE, IF(IFERROR(VLOOKUP(E2164,Store_SRP!B2:H110,{5}, FALSE), TRUE)=TRUE,VLOOKUP(E2164,Store_VAM!B2:H273,{5}, FALSE),VLOOKUP(E2164,Store_SRP!B2:H110,{5}, FALSE)), VLOOKUP(E2164,Store_Showcase!B2:H144,{5}, FALSE))</f>
      </c>
      <c r="AG2164">
        <f>IF(IFERROR(VLOOKUP(E2164,Store_Showcase!B2:H144,{6}, FALSE), TRUE)=TRUE, IF(IFERROR(VLOOKUP(E2164,Store_SRP!B2:H110,{6}, FALSE), TRUE)=TRUE,VLOOKUP(E2164,Store_VAM!B2:H273,{6}, FALSE),VLOOKUP(E2164,Store_SRP!B2:H110,{6}, FALSE)), VLOOKUP(E2164,Store_Showcase!B2:H144,{6}, FALSE))</f>
      </c>
      <c r="AH2164">
        <f>VLOOKUP(G2164,Sku_Consolidated!A2:R957,18,FALSE)</f>
      </c>
      <c r="AI2164">
        <f>VLOOKUP(G2164,Sku_Consolidated!A2:S957,19,FALSE)</f>
      </c>
      <c r="AJ2164">
        <f>VLOOKUP(G2164,Sku_Consolidated!A2:T957,20,FALSE)</f>
      </c>
    </row>
    <row r="2165" spans="1:36" x14ac:dyDescent="0.25">
      <c r="A2165">
        <v>2024</v>
      </c>
      <c r="B2165" t="s">
        <v>31</v>
      </c>
      <c r="C2165" t="s">
        <v>32</v>
      </c>
      <c r="D2165" t="s">
        <v>33</v>
      </c>
      <c r="E2165">
        <v>127</v>
      </c>
      <c r="F2165">
        <f>IF(IFERROR(VLOOKUP(E2165,Store_Showcase!B2:H144,{2}, FALSE), TRUE)=TRUE, IF(IFERROR(VLOOKUP(E2165,Store_SRP!B2:H110,{2}, FALSE), TRUE)=TRUE,VLOOKUP(E2165,Store_VAM!B2:H273,{2}, FALSE),VLOOKUP(E2165,Store_SRP!B2:H110,{2}, FALSE)), VLOOKUP(E2165,Store_Showcase!B2:H144,{2}, FALSE))</f>
      </c>
      <c r="G2165">
        <v>683777</v>
      </c>
      <c r="H2165" t="s">
        <v>2635</v>
      </c>
      <c r="I2165" s="8" t="s">
        <v>39</v>
      </c>
      <c r="J2165" t="s">
        <v>493</v>
      </c>
      <c r="K2165" s="8">
        <f>IF(J2165="PCK", I2165, 0)</f>
      </c>
      <c r="L2165" s="8">
        <f>IF(J2165="KLS", I2165, IF(J2165="PCK", I2165*VLOOKUP(G2165,Sku_Consolidated!A2:U957,21, FALSE),I2165*VLOOKUP(G2165,Sku_Consolidated!A2:U957,21, FALSE)))</f>
      </c>
      <c r="M2165" s="8">
        <f>IF(J2165="PCS", I2165, 0)</f>
      </c>
      <c r="N2165" s="8" t="s">
        <v>39</v>
      </c>
      <c r="O2165" s="8">
        <f>N2165 * VLOOKUP(E2165&amp;VLOOKUP(G2165,Sku_Consolidated!A2:Q957,17,FALSE),Sku_CommRate!A2:E1002, 5, FALSE)</f>
      </c>
      <c r="P2165" s="8">
        <f>N2165 - O2165</f>
      </c>
      <c r="Q2165">
        <f>VLOOKUP(G2165,Sku_Consolidated!A2:G957,7, FALSE)</f>
      </c>
      <c r="R2165">
        <f>IF(IFERROR(VLOOKUP(E2165,Store_Showcase!B2:H144,7, FALSE), TRUE)=TRUE, IF(IFERROR(VLOOKUP(E2165,Store_SRP!B2:H110,7, FALSE), TRUE)=TRUE,VLOOKUP(E2165,Store_VAM!B2:H273,7, FALSE),VLOOKUP(E2165,Store_SRP!B2:H110,7, FALSE)), VLOOKUP(E2165,Store_Showcase!B2:H144,7, FALSE))</f>
      </c>
      <c r="S2165">
        <f>IF(IFERROR(VLOOKUP(E2165,Store_Showcase!B2:I144,8, FALSE), TRUE)=TRUE, IF(IFERROR(VLOOKUP(E2165,Store_SRP!B2:I110,8, FALSE), TRUE)=TRUE,VLOOKUP(E2165,Store_VAM!B2:I273,8, FALSE),VLOOKUP(E2165,Store_SRP!B2:I110,8, FALSE)), VLOOKUP(E2165,Store_Showcase!B2:I144,8, FALSE))</f>
      </c>
      <c r="T2165">
        <f>VLOOKUP(G2165,Sku_Consolidated!A2:R957,18,FALSE)</f>
      </c>
      <c r="U2165">
        <v>4806532531618</v>
      </c>
      <c r="V2165">
        <f>IF(VLOOKUP(G2165,Sku_Consolidated!A2:S957,19,FALSE)="SHOWCASE", VLOOKUP(E2165,Store_Showcase!B2:L144,11, FALSE), IF(VLOOKUP(G2165,Sku_Consolidated!A2:S957,19,FALSE)="VAM",VLOOKUP(E2165,Store_VAM!B2:L273,11, FALSE),VLOOKUP(E2165,Store_SRP!B2:L110,11, FALSE)))</f>
      </c>
      <c r="W2165">
        <f>VLOOKUP(G2165,Sku_Consolidated!A2:W957,11,FALSE)</f>
      </c>
      <c r="X2165">
        <f>VLOOKUP(G2165,Sku_Consolidated!A2:H957,8,FALSE)</f>
      </c>
      <c r="Y2165">
        <f>VLOOKUP(G2165,Sku_Consolidated!A2:I957,9,FALSE)</f>
      </c>
      <c r="Z2165" t="s">
        <v>38</v>
      </c>
      <c r="AA2165">
        <f>VLOOKUP(G2165,Sku_Consolidated!A2:E957,5,FALSE)</f>
      </c>
      <c r="AB2165">
        <f>IF(VLOOKUP(G2165,Sku_Consolidated!A2:S957,19,FALSE)="SHOWCASE", VLOOKUP(E2165,Store_Showcase!B2:N144,13, FALSE), IF(VLOOKUP(G2165,Sku_Consolidated!A2:S957,19,FALSE)="VAM",VLOOKUP(E2165,Store_VAM!B2:N273,13, FALSE),VLOOKUP(E2165,Store_SRP!B2:N110,13, FALSE)))</f>
      </c>
      <c r="AC2165">
        <f>IF(IFERROR(AB2165,TRUE)=TRUE, "-","OK")</f>
      </c>
      <c r="AD2165" s="8" t="s">
        <v>39</v>
      </c>
      <c r="AE2165" s="8" t="s">
        <v>39</v>
      </c>
      <c r="AF2165">
        <f>IF(IFERROR(VLOOKUP(E2165,Store_Showcase!B2:H144,{5}, FALSE), TRUE)=TRUE, IF(IFERROR(VLOOKUP(E2165,Store_SRP!B2:H110,{5}, FALSE), TRUE)=TRUE,VLOOKUP(E2165,Store_VAM!B2:H273,{5}, FALSE),VLOOKUP(E2165,Store_SRP!B2:H110,{5}, FALSE)), VLOOKUP(E2165,Store_Showcase!B2:H144,{5}, FALSE))</f>
      </c>
      <c r="AG2165">
        <f>IF(IFERROR(VLOOKUP(E2165,Store_Showcase!B2:H144,{6}, FALSE), TRUE)=TRUE, IF(IFERROR(VLOOKUP(E2165,Store_SRP!B2:H110,{6}, FALSE), TRUE)=TRUE,VLOOKUP(E2165,Store_VAM!B2:H273,{6}, FALSE),VLOOKUP(E2165,Store_SRP!B2:H110,{6}, FALSE)), VLOOKUP(E2165,Store_Showcase!B2:H144,{6}, FALSE))</f>
      </c>
      <c r="AH2165">
        <f>VLOOKUP(G2165,Sku_Consolidated!A2:R957,18,FALSE)</f>
      </c>
      <c r="AI2165">
        <f>VLOOKUP(G2165,Sku_Consolidated!A2:S957,19,FALSE)</f>
      </c>
      <c r="AJ2165">
        <f>VLOOKUP(G2165,Sku_Consolidated!A2:T957,20,FALSE)</f>
      </c>
    </row>
    <row r="2166" spans="1:36" x14ac:dyDescent="0.25">
      <c r="A2166">
        <v>2024</v>
      </c>
      <c r="B2166" t="s">
        <v>31</v>
      </c>
      <c r="C2166" t="s">
        <v>32</v>
      </c>
      <c r="D2166" t="s">
        <v>33</v>
      </c>
      <c r="E2166">
        <v>253</v>
      </c>
      <c r="F2166">
        <f>IF(IFERROR(VLOOKUP(E2166,Store_Showcase!B2:H144,{2}, FALSE), TRUE)=TRUE, IF(IFERROR(VLOOKUP(E2166,Store_SRP!B2:H110,{2}, FALSE), TRUE)=TRUE,VLOOKUP(E2166,Store_VAM!B2:H273,{2}, FALSE),VLOOKUP(E2166,Store_SRP!B2:H110,{2}, FALSE)), VLOOKUP(E2166,Store_Showcase!B2:H144,{2}, FALSE))</f>
      </c>
      <c r="G2166">
        <v>655537</v>
      </c>
      <c r="H2166" t="s">
        <v>708</v>
      </c>
      <c r="I2166" s="8" t="s">
        <v>39</v>
      </c>
      <c r="J2166" t="s">
        <v>36</v>
      </c>
      <c r="K2166" s="8">
        <f>IF(J2166="PCK", I2166, 0)</f>
      </c>
      <c r="L2166" s="8">
        <f>IF(J2166="KLS", I2166, IF(J2166="PCK", I2166*VLOOKUP(G2166,Sku_Consolidated!A2:U957,21, FALSE),I2166*VLOOKUP(G2166,Sku_Consolidated!A2:U957,21, FALSE)))</f>
      </c>
      <c r="M2166" s="8">
        <f>IF(J2166="PCS", I2166, 0)</f>
      </c>
      <c r="N2166" s="8" t="s">
        <v>39</v>
      </c>
      <c r="O2166" s="8">
        <f>N2166 * VLOOKUP(E2166&amp;VLOOKUP(G2166,Sku_Consolidated!A2:Q957,17,FALSE),Sku_CommRate!A2:E1002, 5, FALSE)</f>
      </c>
      <c r="P2166" s="8">
        <f>N2166 - O2166</f>
      </c>
      <c r="Q2166">
        <f>VLOOKUP(G2166,Sku_Consolidated!A2:G957,7, FALSE)</f>
      </c>
      <c r="R2166">
        <f>IF(IFERROR(VLOOKUP(E2166,Store_Showcase!B2:H144,7, FALSE), TRUE)=TRUE, IF(IFERROR(VLOOKUP(E2166,Store_SRP!B2:H110,7, FALSE), TRUE)=TRUE,VLOOKUP(E2166,Store_VAM!B2:H273,7, FALSE),VLOOKUP(E2166,Store_SRP!B2:H110,7, FALSE)), VLOOKUP(E2166,Store_Showcase!B2:H144,7, FALSE))</f>
      </c>
      <c r="S2166">
        <f>IF(IFERROR(VLOOKUP(E2166,Store_Showcase!B2:I144,8, FALSE), TRUE)=TRUE, IF(IFERROR(VLOOKUP(E2166,Store_SRP!B2:I110,8, FALSE), TRUE)=TRUE,VLOOKUP(E2166,Store_VAM!B2:I273,8, FALSE),VLOOKUP(E2166,Store_SRP!B2:I110,8, FALSE)), VLOOKUP(E2166,Store_Showcase!B2:I144,8, FALSE))</f>
      </c>
      <c r="T2166">
        <f>VLOOKUP(G2166,Sku_Consolidated!A2:R957,18,FALSE)</f>
      </c>
      <c r="U2166">
        <v>6358</v>
      </c>
      <c r="V2166">
        <f>IF(VLOOKUP(G2166,Sku_Consolidated!A2:S957,19,FALSE)="SHOWCASE", VLOOKUP(E2166,Store_Showcase!B2:L144,11, FALSE), IF(VLOOKUP(G2166,Sku_Consolidated!A2:S957,19,FALSE)="VAM",VLOOKUP(E2166,Store_VAM!B2:L273,11, FALSE),VLOOKUP(E2166,Store_SRP!B2:L110,11, FALSE)))</f>
      </c>
      <c r="W2166">
        <f>VLOOKUP(G2166,Sku_Consolidated!A2:W957,11,FALSE)</f>
      </c>
      <c r="X2166">
        <f>VLOOKUP(G2166,Sku_Consolidated!A2:H957,8,FALSE)</f>
      </c>
      <c r="Y2166">
        <f>VLOOKUP(G2166,Sku_Consolidated!A2:I957,9,FALSE)</f>
      </c>
      <c r="Z2166" t="s">
        <v>38</v>
      </c>
      <c r="AA2166">
        <f>VLOOKUP(G2166,Sku_Consolidated!A2:E957,5,FALSE)</f>
      </c>
      <c r="AB2166">
        <f>IF(VLOOKUP(G2166,Sku_Consolidated!A2:S957,19,FALSE)="SHOWCASE", VLOOKUP(E2166,Store_Showcase!B2:N144,13, FALSE), IF(VLOOKUP(G2166,Sku_Consolidated!A2:S957,19,FALSE)="VAM",VLOOKUP(E2166,Store_VAM!B2:N273,13, FALSE),VLOOKUP(E2166,Store_SRP!B2:N110,13, FALSE)))</f>
      </c>
      <c r="AC2166">
        <f>IF(IFERROR(AB2166,TRUE)=TRUE, "-","OK")</f>
      </c>
      <c r="AD2166" s="8" t="s">
        <v>39</v>
      </c>
      <c r="AE2166" s="8" t="s">
        <v>39</v>
      </c>
      <c r="AF2166">
        <f>IF(IFERROR(VLOOKUP(E2166,Store_Showcase!B2:H144,{5}, FALSE), TRUE)=TRUE, IF(IFERROR(VLOOKUP(E2166,Store_SRP!B2:H110,{5}, FALSE), TRUE)=TRUE,VLOOKUP(E2166,Store_VAM!B2:H273,{5}, FALSE),VLOOKUP(E2166,Store_SRP!B2:H110,{5}, FALSE)), VLOOKUP(E2166,Store_Showcase!B2:H144,{5}, FALSE))</f>
      </c>
      <c r="AG2166">
        <f>IF(IFERROR(VLOOKUP(E2166,Store_Showcase!B2:H144,{6}, FALSE), TRUE)=TRUE, IF(IFERROR(VLOOKUP(E2166,Store_SRP!B2:H110,{6}, FALSE), TRUE)=TRUE,VLOOKUP(E2166,Store_VAM!B2:H273,{6}, FALSE),VLOOKUP(E2166,Store_SRP!B2:H110,{6}, FALSE)), VLOOKUP(E2166,Store_Showcase!B2:H144,{6}, FALSE))</f>
      </c>
      <c r="AH2166">
        <f>VLOOKUP(G2166,Sku_Consolidated!A2:R957,18,FALSE)</f>
      </c>
      <c r="AI2166">
        <f>VLOOKUP(G2166,Sku_Consolidated!A2:S957,19,FALSE)</f>
      </c>
      <c r="AJ2166">
        <f>VLOOKUP(G2166,Sku_Consolidated!A2:T957,20,FALSE)</f>
      </c>
    </row>
    <row r="2167" spans="1:36" x14ac:dyDescent="0.25">
      <c r="A2167">
        <v>2024</v>
      </c>
      <c r="B2167" t="s">
        <v>31</v>
      </c>
      <c r="C2167" t="s">
        <v>32</v>
      </c>
      <c r="D2167" t="s">
        <v>33</v>
      </c>
      <c r="E2167">
        <v>603</v>
      </c>
      <c r="F2167">
        <f>IF(IFERROR(VLOOKUP(E2167,Store_Showcase!B2:H144,{2}, FALSE), TRUE)=TRUE, IF(IFERROR(VLOOKUP(E2167,Store_SRP!B2:H110,{2}, FALSE), TRUE)=TRUE,VLOOKUP(E2167,Store_VAM!B2:H273,{2}, FALSE),VLOOKUP(E2167,Store_SRP!B2:H110,{2}, FALSE)), VLOOKUP(E2167,Store_Showcase!B2:H144,{2}, FALSE))</f>
      </c>
      <c r="G2167">
        <v>683777</v>
      </c>
      <c r="H2167" t="s">
        <v>2635</v>
      </c>
      <c r="I2167" s="8" t="s">
        <v>39</v>
      </c>
      <c r="J2167" t="s">
        <v>493</v>
      </c>
      <c r="K2167" s="8">
        <f>IF(J2167="PCK", I2167, 0)</f>
      </c>
      <c r="L2167" s="8">
        <f>IF(J2167="KLS", I2167, IF(J2167="PCK", I2167*VLOOKUP(G2167,Sku_Consolidated!A2:U957,21, FALSE),I2167*VLOOKUP(G2167,Sku_Consolidated!A2:U957,21, FALSE)))</f>
      </c>
      <c r="M2167" s="8">
        <f>IF(J2167="PCS", I2167, 0)</f>
      </c>
      <c r="N2167" s="8" t="s">
        <v>39</v>
      </c>
      <c r="O2167" s="8">
        <f>N2167 * VLOOKUP(E2167&amp;VLOOKUP(G2167,Sku_Consolidated!A2:Q957,17,FALSE),Sku_CommRate!A2:E1002, 5, FALSE)</f>
      </c>
      <c r="P2167" s="8">
        <f>N2167 - O2167</f>
      </c>
      <c r="Q2167">
        <f>VLOOKUP(G2167,Sku_Consolidated!A2:G957,7, FALSE)</f>
      </c>
      <c r="R2167">
        <f>IF(IFERROR(VLOOKUP(E2167,Store_Showcase!B2:H144,7, FALSE), TRUE)=TRUE, IF(IFERROR(VLOOKUP(E2167,Store_SRP!B2:H110,7, FALSE), TRUE)=TRUE,VLOOKUP(E2167,Store_VAM!B2:H273,7, FALSE),VLOOKUP(E2167,Store_SRP!B2:H110,7, FALSE)), VLOOKUP(E2167,Store_Showcase!B2:H144,7, FALSE))</f>
      </c>
      <c r="S2167">
        <f>IF(IFERROR(VLOOKUP(E2167,Store_Showcase!B2:I144,8, FALSE), TRUE)=TRUE, IF(IFERROR(VLOOKUP(E2167,Store_SRP!B2:I110,8, FALSE), TRUE)=TRUE,VLOOKUP(E2167,Store_VAM!B2:I273,8, FALSE),VLOOKUP(E2167,Store_SRP!B2:I110,8, FALSE)), VLOOKUP(E2167,Store_Showcase!B2:I144,8, FALSE))</f>
      </c>
      <c r="T2167">
        <f>VLOOKUP(G2167,Sku_Consolidated!A2:R957,18,FALSE)</f>
      </c>
      <c r="U2167">
        <v>4806532531618</v>
      </c>
      <c r="V2167">
        <f>IF(VLOOKUP(G2167,Sku_Consolidated!A2:S957,19,FALSE)="SHOWCASE", VLOOKUP(E2167,Store_Showcase!B2:L144,11, FALSE), IF(VLOOKUP(G2167,Sku_Consolidated!A2:S957,19,FALSE)="VAM",VLOOKUP(E2167,Store_VAM!B2:L273,11, FALSE),VLOOKUP(E2167,Store_SRP!B2:L110,11, FALSE)))</f>
      </c>
      <c r="W2167">
        <f>VLOOKUP(G2167,Sku_Consolidated!A2:W957,11,FALSE)</f>
      </c>
      <c r="X2167">
        <f>VLOOKUP(G2167,Sku_Consolidated!A2:H957,8,FALSE)</f>
      </c>
      <c r="Y2167">
        <f>VLOOKUP(G2167,Sku_Consolidated!A2:I957,9,FALSE)</f>
      </c>
      <c r="Z2167" t="s">
        <v>38</v>
      </c>
      <c r="AA2167">
        <f>VLOOKUP(G2167,Sku_Consolidated!A2:E957,5,FALSE)</f>
      </c>
      <c r="AB2167">
        <f>IF(VLOOKUP(G2167,Sku_Consolidated!A2:S957,19,FALSE)="SHOWCASE", VLOOKUP(E2167,Store_Showcase!B2:N144,13, FALSE), IF(VLOOKUP(G2167,Sku_Consolidated!A2:S957,19,FALSE)="VAM",VLOOKUP(E2167,Store_VAM!B2:N273,13, FALSE),VLOOKUP(E2167,Store_SRP!B2:N110,13, FALSE)))</f>
      </c>
      <c r="AC2167">
        <f>IF(IFERROR(AB2167,TRUE)=TRUE, "-","OK")</f>
      </c>
      <c r="AD2167" s="8" t="s">
        <v>39</v>
      </c>
      <c r="AE2167" s="8" t="s">
        <v>39</v>
      </c>
      <c r="AF2167">
        <f>IF(IFERROR(VLOOKUP(E2167,Store_Showcase!B2:H144,{5}, FALSE), TRUE)=TRUE, IF(IFERROR(VLOOKUP(E2167,Store_SRP!B2:H110,{5}, FALSE), TRUE)=TRUE,VLOOKUP(E2167,Store_VAM!B2:H273,{5}, FALSE),VLOOKUP(E2167,Store_SRP!B2:H110,{5}, FALSE)), VLOOKUP(E2167,Store_Showcase!B2:H144,{5}, FALSE))</f>
      </c>
      <c r="AG2167">
        <f>IF(IFERROR(VLOOKUP(E2167,Store_Showcase!B2:H144,{6}, FALSE), TRUE)=TRUE, IF(IFERROR(VLOOKUP(E2167,Store_SRP!B2:H110,{6}, FALSE), TRUE)=TRUE,VLOOKUP(E2167,Store_VAM!B2:H273,{6}, FALSE),VLOOKUP(E2167,Store_SRP!B2:H110,{6}, FALSE)), VLOOKUP(E2167,Store_Showcase!B2:H144,{6}, FALSE))</f>
      </c>
      <c r="AH2167">
        <f>VLOOKUP(G2167,Sku_Consolidated!A2:R957,18,FALSE)</f>
      </c>
      <c r="AI2167">
        <f>VLOOKUP(G2167,Sku_Consolidated!A2:S957,19,FALSE)</f>
      </c>
      <c r="AJ2167">
        <f>VLOOKUP(G2167,Sku_Consolidated!A2:T957,20,FALSE)</f>
      </c>
    </row>
    <row r="2168" spans="1:36" x14ac:dyDescent="0.25">
      <c r="A2168">
        <v>2024</v>
      </c>
      <c r="B2168" t="s">
        <v>31</v>
      </c>
      <c r="C2168" t="s">
        <v>32</v>
      </c>
      <c r="D2168" t="s">
        <v>33</v>
      </c>
      <c r="E2168">
        <v>244</v>
      </c>
      <c r="F2168">
        <f>IF(IFERROR(VLOOKUP(E2168,Store_Showcase!B2:H144,{2}, FALSE), TRUE)=TRUE, IF(IFERROR(VLOOKUP(E2168,Store_SRP!B2:H110,{2}, FALSE), TRUE)=TRUE,VLOOKUP(E2168,Store_VAM!B2:H273,{2}, FALSE),VLOOKUP(E2168,Store_SRP!B2:H110,{2}, FALSE)), VLOOKUP(E2168,Store_Showcase!B2:H144,{2}, FALSE))</f>
      </c>
      <c r="G2168">
        <v>687763</v>
      </c>
      <c r="H2168" t="s">
        <v>1298</v>
      </c>
      <c r="I2168" s="8" t="s">
        <v>39</v>
      </c>
      <c r="J2168" t="s">
        <v>493</v>
      </c>
      <c r="K2168" s="8">
        <f>IF(J2168="PCK", I2168, 0)</f>
      </c>
      <c r="L2168" s="8">
        <f>IF(J2168="KLS", I2168, IF(J2168="PCK", I2168*VLOOKUP(G2168,Sku_Consolidated!A2:U957,21, FALSE),I2168*VLOOKUP(G2168,Sku_Consolidated!A2:U957,21, FALSE)))</f>
      </c>
      <c r="M2168" s="8">
        <f>IF(J2168="PCS", I2168, 0)</f>
      </c>
      <c r="N2168" s="8" t="s">
        <v>39</v>
      </c>
      <c r="O2168" s="8">
        <f>N2168 * VLOOKUP(E2168&amp;VLOOKUP(G2168,Sku_Consolidated!A2:Q957,17,FALSE),Sku_CommRate!A2:E1002, 5, FALSE)</f>
      </c>
      <c r="P2168" s="8">
        <f>N2168 - O2168</f>
      </c>
      <c r="Q2168">
        <f>VLOOKUP(G2168,Sku_Consolidated!A2:G957,7, FALSE)</f>
      </c>
      <c r="R2168">
        <f>IF(IFERROR(VLOOKUP(E2168,Store_Showcase!B2:H144,7, FALSE), TRUE)=TRUE, IF(IFERROR(VLOOKUP(E2168,Store_SRP!B2:H110,7, FALSE), TRUE)=TRUE,VLOOKUP(E2168,Store_VAM!B2:H273,7, FALSE),VLOOKUP(E2168,Store_SRP!B2:H110,7, FALSE)), VLOOKUP(E2168,Store_Showcase!B2:H144,7, FALSE))</f>
      </c>
      <c r="S2168">
        <f>IF(IFERROR(VLOOKUP(E2168,Store_Showcase!B2:I144,8, FALSE), TRUE)=TRUE, IF(IFERROR(VLOOKUP(E2168,Store_SRP!B2:I110,8, FALSE), TRUE)=TRUE,VLOOKUP(E2168,Store_VAM!B2:I273,8, FALSE),VLOOKUP(E2168,Store_SRP!B2:I110,8, FALSE)), VLOOKUP(E2168,Store_Showcase!B2:I144,8, FALSE))</f>
      </c>
      <c r="T2168">
        <f>VLOOKUP(G2168,Sku_Consolidated!A2:R957,18,FALSE)</f>
      </c>
      <c r="U2168">
        <v>4806532531540</v>
      </c>
      <c r="V2168">
        <f>IF(VLOOKUP(G2168,Sku_Consolidated!A2:S957,19,FALSE)="SHOWCASE", VLOOKUP(E2168,Store_Showcase!B2:L144,11, FALSE), IF(VLOOKUP(G2168,Sku_Consolidated!A2:S957,19,FALSE)="VAM",VLOOKUP(E2168,Store_VAM!B2:L273,11, FALSE),VLOOKUP(E2168,Store_SRP!B2:L110,11, FALSE)))</f>
      </c>
      <c r="W2168">
        <f>VLOOKUP(G2168,Sku_Consolidated!A2:W957,11,FALSE)</f>
      </c>
      <c r="X2168">
        <f>VLOOKUP(G2168,Sku_Consolidated!A2:H957,8,FALSE)</f>
      </c>
      <c r="Y2168">
        <f>VLOOKUP(G2168,Sku_Consolidated!A2:I957,9,FALSE)</f>
      </c>
      <c r="Z2168" t="s">
        <v>38</v>
      </c>
      <c r="AA2168">
        <f>VLOOKUP(G2168,Sku_Consolidated!A2:E957,5,FALSE)</f>
      </c>
      <c r="AB2168">
        <f>IF(VLOOKUP(G2168,Sku_Consolidated!A2:S957,19,FALSE)="SHOWCASE", VLOOKUP(E2168,Store_Showcase!B2:N144,13, FALSE), IF(VLOOKUP(G2168,Sku_Consolidated!A2:S957,19,FALSE)="VAM",VLOOKUP(E2168,Store_VAM!B2:N273,13, FALSE),VLOOKUP(E2168,Store_SRP!B2:N110,13, FALSE)))</f>
      </c>
      <c r="AC2168">
        <f>IF(IFERROR(AB2168,TRUE)=TRUE, "-","OK")</f>
      </c>
      <c r="AD2168" s="8" t="s">
        <v>39</v>
      </c>
      <c r="AE2168" s="8" t="s">
        <v>39</v>
      </c>
      <c r="AF2168">
        <f>IF(IFERROR(VLOOKUP(E2168,Store_Showcase!B2:H144,{5}, FALSE), TRUE)=TRUE, IF(IFERROR(VLOOKUP(E2168,Store_SRP!B2:H110,{5}, FALSE), TRUE)=TRUE,VLOOKUP(E2168,Store_VAM!B2:H273,{5}, FALSE),VLOOKUP(E2168,Store_SRP!B2:H110,{5}, FALSE)), VLOOKUP(E2168,Store_Showcase!B2:H144,{5}, FALSE))</f>
      </c>
      <c r="AG2168">
        <f>IF(IFERROR(VLOOKUP(E2168,Store_Showcase!B2:H144,{6}, FALSE), TRUE)=TRUE, IF(IFERROR(VLOOKUP(E2168,Store_SRP!B2:H110,{6}, FALSE), TRUE)=TRUE,VLOOKUP(E2168,Store_VAM!B2:H273,{6}, FALSE),VLOOKUP(E2168,Store_SRP!B2:H110,{6}, FALSE)), VLOOKUP(E2168,Store_Showcase!B2:H144,{6}, FALSE))</f>
      </c>
      <c r="AH2168">
        <f>VLOOKUP(G2168,Sku_Consolidated!A2:R957,18,FALSE)</f>
      </c>
      <c r="AI2168">
        <f>VLOOKUP(G2168,Sku_Consolidated!A2:S957,19,FALSE)</f>
      </c>
      <c r="AJ2168">
        <f>VLOOKUP(G2168,Sku_Consolidated!A2:T957,20,FALSE)</f>
      </c>
    </row>
    <row r="2169" spans="1:36" x14ac:dyDescent="0.25">
      <c r="A2169">
        <v>2024</v>
      </c>
      <c r="B2169" t="s">
        <v>31</v>
      </c>
      <c r="C2169" t="s">
        <v>32</v>
      </c>
      <c r="D2169" t="s">
        <v>33</v>
      </c>
      <c r="E2169">
        <v>262</v>
      </c>
      <c r="F2169">
        <f>IF(IFERROR(VLOOKUP(E2169,Store_Showcase!B2:H144,{2}, FALSE), TRUE)=TRUE, IF(IFERROR(VLOOKUP(E2169,Store_SRP!B2:H110,{2}, FALSE), TRUE)=TRUE,VLOOKUP(E2169,Store_VAM!B2:H273,{2}, FALSE),VLOOKUP(E2169,Store_SRP!B2:H110,{2}, FALSE)), VLOOKUP(E2169,Store_Showcase!B2:H144,{2}, FALSE))</f>
      </c>
      <c r="G2169">
        <v>666982</v>
      </c>
      <c r="H2169" t="s">
        <v>1363</v>
      </c>
      <c r="I2169" s="8" t="s">
        <v>39</v>
      </c>
      <c r="J2169" t="s">
        <v>493</v>
      </c>
      <c r="K2169" s="8">
        <f>IF(J2169="PCK", I2169, 0)</f>
      </c>
      <c r="L2169" s="8">
        <f>IF(J2169="KLS", I2169, IF(J2169="PCK", I2169*VLOOKUP(G2169,Sku_Consolidated!A2:U957,21, FALSE),I2169*VLOOKUP(G2169,Sku_Consolidated!A2:U957,21, FALSE)))</f>
      </c>
      <c r="M2169" s="8">
        <f>IF(J2169="PCS", I2169, 0)</f>
      </c>
      <c r="N2169" s="8" t="s">
        <v>39</v>
      </c>
      <c r="O2169" s="8">
        <f>N2169 * VLOOKUP(E2169&amp;VLOOKUP(G2169,Sku_Consolidated!A2:Q957,17,FALSE),Sku_CommRate!A2:E1002, 5, FALSE)</f>
      </c>
      <c r="P2169" s="8">
        <f>N2169 - O2169</f>
      </c>
      <c r="Q2169">
        <f>VLOOKUP(G2169,Sku_Consolidated!A2:G957,7, FALSE)</f>
      </c>
      <c r="R2169">
        <f>IF(IFERROR(VLOOKUP(E2169,Store_Showcase!B2:H144,7, FALSE), TRUE)=TRUE, IF(IFERROR(VLOOKUP(E2169,Store_SRP!B2:H110,7, FALSE), TRUE)=TRUE,VLOOKUP(E2169,Store_VAM!B2:H273,7, FALSE),VLOOKUP(E2169,Store_SRP!B2:H110,7, FALSE)), VLOOKUP(E2169,Store_Showcase!B2:H144,7, FALSE))</f>
      </c>
      <c r="S2169">
        <f>IF(IFERROR(VLOOKUP(E2169,Store_Showcase!B2:I144,8, FALSE), TRUE)=TRUE, IF(IFERROR(VLOOKUP(E2169,Store_SRP!B2:I110,8, FALSE), TRUE)=TRUE,VLOOKUP(E2169,Store_VAM!B2:I273,8, FALSE),VLOOKUP(E2169,Store_SRP!B2:I110,8, FALSE)), VLOOKUP(E2169,Store_Showcase!B2:I144,8, FALSE))</f>
      </c>
      <c r="T2169">
        <f>VLOOKUP(G2169,Sku_Consolidated!A2:R957,18,FALSE)</f>
      </c>
      <c r="U2169">
        <v>4806532531663</v>
      </c>
      <c r="V2169">
        <f>IF(VLOOKUP(G2169,Sku_Consolidated!A2:S957,19,FALSE)="SHOWCASE", VLOOKUP(E2169,Store_Showcase!B2:L144,11, FALSE), IF(VLOOKUP(G2169,Sku_Consolidated!A2:S957,19,FALSE)="VAM",VLOOKUP(E2169,Store_VAM!B2:L273,11, FALSE),VLOOKUP(E2169,Store_SRP!B2:L110,11, FALSE)))</f>
      </c>
      <c r="W2169">
        <f>VLOOKUP(G2169,Sku_Consolidated!A2:W957,11,FALSE)</f>
      </c>
      <c r="X2169">
        <f>VLOOKUP(G2169,Sku_Consolidated!A2:H957,8,FALSE)</f>
      </c>
      <c r="Y2169">
        <f>VLOOKUP(G2169,Sku_Consolidated!A2:I957,9,FALSE)</f>
      </c>
      <c r="Z2169" t="s">
        <v>38</v>
      </c>
      <c r="AA2169">
        <f>VLOOKUP(G2169,Sku_Consolidated!A2:E957,5,FALSE)</f>
      </c>
      <c r="AB2169">
        <f>IF(VLOOKUP(G2169,Sku_Consolidated!A2:S957,19,FALSE)="SHOWCASE", VLOOKUP(E2169,Store_Showcase!B2:N144,13, FALSE), IF(VLOOKUP(G2169,Sku_Consolidated!A2:S957,19,FALSE)="VAM",VLOOKUP(E2169,Store_VAM!B2:N273,13, FALSE),VLOOKUP(E2169,Store_SRP!B2:N110,13, FALSE)))</f>
      </c>
      <c r="AC2169">
        <f>IF(IFERROR(AB2169,TRUE)=TRUE, "-","OK")</f>
      </c>
      <c r="AD2169" s="8" t="s">
        <v>39</v>
      </c>
      <c r="AE2169" s="8" t="s">
        <v>39</v>
      </c>
      <c r="AF2169">
        <f>IF(IFERROR(VLOOKUP(E2169,Store_Showcase!B2:H144,{5}, FALSE), TRUE)=TRUE, IF(IFERROR(VLOOKUP(E2169,Store_SRP!B2:H110,{5}, FALSE), TRUE)=TRUE,VLOOKUP(E2169,Store_VAM!B2:H273,{5}, FALSE),VLOOKUP(E2169,Store_SRP!B2:H110,{5}, FALSE)), VLOOKUP(E2169,Store_Showcase!B2:H144,{5}, FALSE))</f>
      </c>
      <c r="AG2169">
        <f>IF(IFERROR(VLOOKUP(E2169,Store_Showcase!B2:H144,{6}, FALSE), TRUE)=TRUE, IF(IFERROR(VLOOKUP(E2169,Store_SRP!B2:H110,{6}, FALSE), TRUE)=TRUE,VLOOKUP(E2169,Store_VAM!B2:H273,{6}, FALSE),VLOOKUP(E2169,Store_SRP!B2:H110,{6}, FALSE)), VLOOKUP(E2169,Store_Showcase!B2:H144,{6}, FALSE))</f>
      </c>
      <c r="AH2169">
        <f>VLOOKUP(G2169,Sku_Consolidated!A2:R957,18,FALSE)</f>
      </c>
      <c r="AI2169">
        <f>VLOOKUP(G2169,Sku_Consolidated!A2:S957,19,FALSE)</f>
      </c>
      <c r="AJ2169">
        <f>VLOOKUP(G2169,Sku_Consolidated!A2:T957,20,FALSE)</f>
      </c>
    </row>
    <row r="2170" spans="1:36" x14ac:dyDescent="0.25">
      <c r="A2170">
        <v>2024</v>
      </c>
      <c r="B2170" t="s">
        <v>31</v>
      </c>
      <c r="C2170" t="s">
        <v>32</v>
      </c>
      <c r="D2170" t="s">
        <v>33</v>
      </c>
      <c r="E2170">
        <v>813</v>
      </c>
      <c r="F2170">
        <f>IF(IFERROR(VLOOKUP(E2170,Store_Showcase!B2:H144,{2}, FALSE), TRUE)=TRUE, IF(IFERROR(VLOOKUP(E2170,Store_SRP!B2:H110,{2}, FALSE), TRUE)=TRUE,VLOOKUP(E2170,Store_VAM!B2:H273,{2}, FALSE),VLOOKUP(E2170,Store_SRP!B2:H110,{2}, FALSE)), VLOOKUP(E2170,Store_Showcase!B2:H144,{2}, FALSE))</f>
      </c>
      <c r="G2170">
        <v>670211</v>
      </c>
      <c r="H2170" t="s">
        <v>1412</v>
      </c>
      <c r="I2170" s="8" t="s">
        <v>39</v>
      </c>
      <c r="J2170" t="s">
        <v>36</v>
      </c>
      <c r="K2170" s="8">
        <f>IF(J2170="PCK", I2170, 0)</f>
      </c>
      <c r="L2170" s="8">
        <f>IF(J2170="KLS", I2170, IF(J2170="PCK", I2170*VLOOKUP(G2170,Sku_Consolidated!A2:U957,21, FALSE),I2170*VLOOKUP(G2170,Sku_Consolidated!A2:U957,21, FALSE)))</f>
      </c>
      <c r="M2170" s="8">
        <f>IF(J2170="PCS", I2170, 0)</f>
      </c>
      <c r="N2170" s="8" t="s">
        <v>39</v>
      </c>
      <c r="O2170" s="8">
        <f>N2170 * VLOOKUP(E2170&amp;VLOOKUP(G2170,Sku_Consolidated!A2:Q957,17,FALSE),Sku_CommRate!A2:E1002, 5, FALSE)</f>
      </c>
      <c r="P2170" s="8">
        <f>N2170 - O2170</f>
      </c>
      <c r="Q2170">
        <f>VLOOKUP(G2170,Sku_Consolidated!A2:G957,7, FALSE)</f>
      </c>
      <c r="R2170">
        <f>IF(IFERROR(VLOOKUP(E2170,Store_Showcase!B2:H144,7, FALSE), TRUE)=TRUE, IF(IFERROR(VLOOKUP(E2170,Store_SRP!B2:H110,7, FALSE), TRUE)=TRUE,VLOOKUP(E2170,Store_VAM!B2:H273,7, FALSE),VLOOKUP(E2170,Store_SRP!B2:H110,7, FALSE)), VLOOKUP(E2170,Store_Showcase!B2:H144,7, FALSE))</f>
      </c>
      <c r="S2170">
        <f>IF(IFERROR(VLOOKUP(E2170,Store_Showcase!B2:I144,8, FALSE), TRUE)=TRUE, IF(IFERROR(VLOOKUP(E2170,Store_SRP!B2:I110,8, FALSE), TRUE)=TRUE,VLOOKUP(E2170,Store_VAM!B2:I273,8, FALSE),VLOOKUP(E2170,Store_SRP!B2:I110,8, FALSE)), VLOOKUP(E2170,Store_Showcase!B2:I144,8, FALSE))</f>
      </c>
      <c r="T2170">
        <f>VLOOKUP(G2170,Sku_Consolidated!A2:R957,18,FALSE)</f>
      </c>
      <c r="U2170">
        <v>8439</v>
      </c>
      <c r="V2170">
        <f>IF(VLOOKUP(G2170,Sku_Consolidated!A2:S957,19,FALSE)="SHOWCASE", VLOOKUP(E2170,Store_Showcase!B2:L144,11, FALSE), IF(VLOOKUP(G2170,Sku_Consolidated!A2:S957,19,FALSE)="VAM",VLOOKUP(E2170,Store_VAM!B2:L273,11, FALSE),VLOOKUP(E2170,Store_SRP!B2:L110,11, FALSE)))</f>
      </c>
      <c r="W2170">
        <f>VLOOKUP(G2170,Sku_Consolidated!A2:W957,11,FALSE)</f>
      </c>
      <c r="X2170">
        <f>VLOOKUP(G2170,Sku_Consolidated!A2:H957,8,FALSE)</f>
      </c>
      <c r="Y2170">
        <f>VLOOKUP(G2170,Sku_Consolidated!A2:I957,9,FALSE)</f>
      </c>
      <c r="Z2170" t="s">
        <v>38</v>
      </c>
      <c r="AA2170">
        <f>VLOOKUP(G2170,Sku_Consolidated!A2:E957,5,FALSE)</f>
      </c>
      <c r="AB2170">
        <f>IF(VLOOKUP(G2170,Sku_Consolidated!A2:S957,19,FALSE)="SHOWCASE", VLOOKUP(E2170,Store_Showcase!B2:N144,13, FALSE), IF(VLOOKUP(G2170,Sku_Consolidated!A2:S957,19,FALSE)="VAM",VLOOKUP(E2170,Store_VAM!B2:N273,13, FALSE),VLOOKUP(E2170,Store_SRP!B2:N110,13, FALSE)))</f>
      </c>
      <c r="AC2170">
        <f>IF(IFERROR(AB2170,TRUE)=TRUE, "-","OK")</f>
      </c>
      <c r="AD2170" s="8" t="s">
        <v>39</v>
      </c>
      <c r="AE2170" s="8" t="s">
        <v>39</v>
      </c>
      <c r="AF2170">
        <f>IF(IFERROR(VLOOKUP(E2170,Store_Showcase!B2:H144,{5}, FALSE), TRUE)=TRUE, IF(IFERROR(VLOOKUP(E2170,Store_SRP!B2:H110,{5}, FALSE), TRUE)=TRUE,VLOOKUP(E2170,Store_VAM!B2:H273,{5}, FALSE),VLOOKUP(E2170,Store_SRP!B2:H110,{5}, FALSE)), VLOOKUP(E2170,Store_Showcase!B2:H144,{5}, FALSE))</f>
      </c>
      <c r="AG2170">
        <f>IF(IFERROR(VLOOKUP(E2170,Store_Showcase!B2:H144,{6}, FALSE), TRUE)=TRUE, IF(IFERROR(VLOOKUP(E2170,Store_SRP!B2:H110,{6}, FALSE), TRUE)=TRUE,VLOOKUP(E2170,Store_VAM!B2:H273,{6}, FALSE),VLOOKUP(E2170,Store_SRP!B2:H110,{6}, FALSE)), VLOOKUP(E2170,Store_Showcase!B2:H144,{6}, FALSE))</f>
      </c>
      <c r="AH2170">
        <f>VLOOKUP(G2170,Sku_Consolidated!A2:R957,18,FALSE)</f>
      </c>
      <c r="AI2170">
        <f>VLOOKUP(G2170,Sku_Consolidated!A2:S957,19,FALSE)</f>
      </c>
      <c r="AJ2170">
        <f>VLOOKUP(G2170,Sku_Consolidated!A2:T957,20,FALSE)</f>
      </c>
    </row>
    <row r="2171" spans="1:36" x14ac:dyDescent="0.25">
      <c r="A2171">
        <v>2024</v>
      </c>
      <c r="B2171" t="s">
        <v>31</v>
      </c>
      <c r="C2171" t="s">
        <v>32</v>
      </c>
      <c r="D2171" t="s">
        <v>33</v>
      </c>
      <c r="E2171">
        <v>733</v>
      </c>
      <c r="F2171">
        <f>IF(IFERROR(VLOOKUP(E2171,Store_Showcase!B2:H144,{2}, FALSE), TRUE)=TRUE, IF(IFERROR(VLOOKUP(E2171,Store_SRP!B2:H110,{2}, FALSE), TRUE)=TRUE,VLOOKUP(E2171,Store_VAM!B2:H273,{2}, FALSE),VLOOKUP(E2171,Store_SRP!B2:H110,{2}, FALSE)), VLOOKUP(E2171,Store_Showcase!B2:H144,{2}, FALSE))</f>
      </c>
      <c r="G2171">
        <v>683777</v>
      </c>
      <c r="H2171" t="s">
        <v>2635</v>
      </c>
      <c r="I2171" s="8" t="s">
        <v>39</v>
      </c>
      <c r="J2171" t="s">
        <v>493</v>
      </c>
      <c r="K2171" s="8">
        <f>IF(J2171="PCK", I2171, 0)</f>
      </c>
      <c r="L2171" s="8">
        <f>IF(J2171="KLS", I2171, IF(J2171="PCK", I2171*VLOOKUP(G2171,Sku_Consolidated!A2:U957,21, FALSE),I2171*VLOOKUP(G2171,Sku_Consolidated!A2:U957,21, FALSE)))</f>
      </c>
      <c r="M2171" s="8">
        <f>IF(J2171="PCS", I2171, 0)</f>
      </c>
      <c r="N2171" s="8" t="s">
        <v>39</v>
      </c>
      <c r="O2171" s="8">
        <f>N2171 * VLOOKUP(E2171&amp;VLOOKUP(G2171,Sku_Consolidated!A2:Q957,17,FALSE),Sku_CommRate!A2:E1002, 5, FALSE)</f>
      </c>
      <c r="P2171" s="8">
        <f>N2171 - O2171</f>
      </c>
      <c r="Q2171">
        <f>VLOOKUP(G2171,Sku_Consolidated!A2:G957,7, FALSE)</f>
      </c>
      <c r="R2171">
        <f>IF(IFERROR(VLOOKUP(E2171,Store_Showcase!B2:H144,7, FALSE), TRUE)=TRUE, IF(IFERROR(VLOOKUP(E2171,Store_SRP!B2:H110,7, FALSE), TRUE)=TRUE,VLOOKUP(E2171,Store_VAM!B2:H273,7, FALSE),VLOOKUP(E2171,Store_SRP!B2:H110,7, FALSE)), VLOOKUP(E2171,Store_Showcase!B2:H144,7, FALSE))</f>
      </c>
      <c r="S2171">
        <f>IF(IFERROR(VLOOKUP(E2171,Store_Showcase!B2:I144,8, FALSE), TRUE)=TRUE, IF(IFERROR(VLOOKUP(E2171,Store_SRP!B2:I110,8, FALSE), TRUE)=TRUE,VLOOKUP(E2171,Store_VAM!B2:I273,8, FALSE),VLOOKUP(E2171,Store_SRP!B2:I110,8, FALSE)), VLOOKUP(E2171,Store_Showcase!B2:I144,8, FALSE))</f>
      </c>
      <c r="T2171">
        <f>VLOOKUP(G2171,Sku_Consolidated!A2:R957,18,FALSE)</f>
      </c>
      <c r="U2171">
        <v>4806532531618</v>
      </c>
      <c r="V2171">
        <f>IF(VLOOKUP(G2171,Sku_Consolidated!A2:S957,19,FALSE)="SHOWCASE", VLOOKUP(E2171,Store_Showcase!B2:L144,11, FALSE), IF(VLOOKUP(G2171,Sku_Consolidated!A2:S957,19,FALSE)="VAM",VLOOKUP(E2171,Store_VAM!B2:L273,11, FALSE),VLOOKUP(E2171,Store_SRP!B2:L110,11, FALSE)))</f>
      </c>
      <c r="W2171">
        <f>VLOOKUP(G2171,Sku_Consolidated!A2:W957,11,FALSE)</f>
      </c>
      <c r="X2171">
        <f>VLOOKUP(G2171,Sku_Consolidated!A2:H957,8,FALSE)</f>
      </c>
      <c r="Y2171">
        <f>VLOOKUP(G2171,Sku_Consolidated!A2:I957,9,FALSE)</f>
      </c>
      <c r="Z2171" t="s">
        <v>38</v>
      </c>
      <c r="AA2171">
        <f>VLOOKUP(G2171,Sku_Consolidated!A2:E957,5,FALSE)</f>
      </c>
      <c r="AB2171">
        <f>IF(VLOOKUP(G2171,Sku_Consolidated!A2:S957,19,FALSE)="SHOWCASE", VLOOKUP(E2171,Store_Showcase!B2:N144,13, FALSE), IF(VLOOKUP(G2171,Sku_Consolidated!A2:S957,19,FALSE)="VAM",VLOOKUP(E2171,Store_VAM!B2:N273,13, FALSE),VLOOKUP(E2171,Store_SRP!B2:N110,13, FALSE)))</f>
      </c>
      <c r="AC2171">
        <f>IF(IFERROR(AB2171,TRUE)=TRUE, "-","OK")</f>
      </c>
      <c r="AD2171" s="8" t="s">
        <v>39</v>
      </c>
      <c r="AE2171" s="8" t="s">
        <v>39</v>
      </c>
      <c r="AF2171">
        <f>IF(IFERROR(VLOOKUP(E2171,Store_Showcase!B2:H144,{5}, FALSE), TRUE)=TRUE, IF(IFERROR(VLOOKUP(E2171,Store_SRP!B2:H110,{5}, FALSE), TRUE)=TRUE,VLOOKUP(E2171,Store_VAM!B2:H273,{5}, FALSE),VLOOKUP(E2171,Store_SRP!B2:H110,{5}, FALSE)), VLOOKUP(E2171,Store_Showcase!B2:H144,{5}, FALSE))</f>
      </c>
      <c r="AG2171">
        <f>IF(IFERROR(VLOOKUP(E2171,Store_Showcase!B2:H144,{6}, FALSE), TRUE)=TRUE, IF(IFERROR(VLOOKUP(E2171,Store_SRP!B2:H110,{6}, FALSE), TRUE)=TRUE,VLOOKUP(E2171,Store_VAM!B2:H273,{6}, FALSE),VLOOKUP(E2171,Store_SRP!B2:H110,{6}, FALSE)), VLOOKUP(E2171,Store_Showcase!B2:H144,{6}, FALSE))</f>
      </c>
      <c r="AH2171">
        <f>VLOOKUP(G2171,Sku_Consolidated!A2:R957,18,FALSE)</f>
      </c>
      <c r="AI2171">
        <f>VLOOKUP(G2171,Sku_Consolidated!A2:S957,19,FALSE)</f>
      </c>
      <c r="AJ2171">
        <f>VLOOKUP(G2171,Sku_Consolidated!A2:T957,20,FALSE)</f>
      </c>
    </row>
    <row r="2172" spans="1:36" x14ac:dyDescent="0.25">
      <c r="A2172">
        <v>2024</v>
      </c>
      <c r="B2172" t="s">
        <v>31</v>
      </c>
      <c r="C2172" t="s">
        <v>32</v>
      </c>
      <c r="D2172" t="s">
        <v>33</v>
      </c>
      <c r="E2172">
        <v>210</v>
      </c>
      <c r="F2172">
        <f>IF(IFERROR(VLOOKUP(E2172,Store_Showcase!B2:H144,{2}, FALSE), TRUE)=TRUE, IF(IFERROR(VLOOKUP(E2172,Store_SRP!B2:H110,{2}, FALSE), TRUE)=TRUE,VLOOKUP(E2172,Store_VAM!B2:H273,{2}, FALSE),VLOOKUP(E2172,Store_SRP!B2:H110,{2}, FALSE)), VLOOKUP(E2172,Store_Showcase!B2:H144,{2}, FALSE))</f>
      </c>
      <c r="G2172">
        <v>655316</v>
      </c>
      <c r="H2172" t="s">
        <v>875</v>
      </c>
      <c r="I2172" s="8" t="s">
        <v>39</v>
      </c>
      <c r="J2172" t="s">
        <v>36</v>
      </c>
      <c r="K2172" s="8">
        <f>IF(J2172="PCK", I2172, 0)</f>
      </c>
      <c r="L2172" s="8">
        <f>IF(J2172="KLS", I2172, IF(J2172="PCK", I2172*VLOOKUP(G2172,Sku_Consolidated!A2:U957,21, FALSE),I2172*VLOOKUP(G2172,Sku_Consolidated!A2:U957,21, FALSE)))</f>
      </c>
      <c r="M2172" s="8">
        <f>IF(J2172="PCS", I2172, 0)</f>
      </c>
      <c r="N2172" s="8" t="s">
        <v>39</v>
      </c>
      <c r="O2172" s="8">
        <f>N2172 * VLOOKUP(E2172&amp;VLOOKUP(G2172,Sku_Consolidated!A2:Q957,17,FALSE),Sku_CommRate!A2:E1002, 5, FALSE)</f>
      </c>
      <c r="P2172" s="8">
        <f>N2172 - O2172</f>
      </c>
      <c r="Q2172">
        <f>VLOOKUP(G2172,Sku_Consolidated!A2:G957,7, FALSE)</f>
      </c>
      <c r="R2172">
        <f>IF(IFERROR(VLOOKUP(E2172,Store_Showcase!B2:H144,7, FALSE), TRUE)=TRUE, IF(IFERROR(VLOOKUP(E2172,Store_SRP!B2:H110,7, FALSE), TRUE)=TRUE,VLOOKUP(E2172,Store_VAM!B2:H273,7, FALSE),VLOOKUP(E2172,Store_SRP!B2:H110,7, FALSE)), VLOOKUP(E2172,Store_Showcase!B2:H144,7, FALSE))</f>
      </c>
      <c r="S2172">
        <f>IF(IFERROR(VLOOKUP(E2172,Store_Showcase!B2:I144,8, FALSE), TRUE)=TRUE, IF(IFERROR(VLOOKUP(E2172,Store_SRP!B2:I110,8, FALSE), TRUE)=TRUE,VLOOKUP(E2172,Store_VAM!B2:I273,8, FALSE),VLOOKUP(E2172,Store_SRP!B2:I110,8, FALSE)), VLOOKUP(E2172,Store_Showcase!B2:I144,8, FALSE))</f>
      </c>
      <c r="T2172">
        <f>VLOOKUP(G2172,Sku_Consolidated!A2:R957,18,FALSE)</f>
      </c>
      <c r="U2172">
        <v>6241</v>
      </c>
      <c r="V2172">
        <f>IF(VLOOKUP(G2172,Sku_Consolidated!A2:S957,19,FALSE)="SHOWCASE", VLOOKUP(E2172,Store_Showcase!B2:L144,11, FALSE), IF(VLOOKUP(G2172,Sku_Consolidated!A2:S957,19,FALSE)="VAM",VLOOKUP(E2172,Store_VAM!B2:L273,11, FALSE),VLOOKUP(E2172,Store_SRP!B2:L110,11, FALSE)))</f>
      </c>
      <c r="W2172">
        <f>VLOOKUP(G2172,Sku_Consolidated!A2:W957,11,FALSE)</f>
      </c>
      <c r="X2172">
        <f>VLOOKUP(G2172,Sku_Consolidated!A2:H957,8,FALSE)</f>
      </c>
      <c r="Y2172">
        <f>VLOOKUP(G2172,Sku_Consolidated!A2:I957,9,FALSE)</f>
      </c>
      <c r="Z2172" t="s">
        <v>38</v>
      </c>
      <c r="AA2172">
        <f>VLOOKUP(G2172,Sku_Consolidated!A2:E957,5,FALSE)</f>
      </c>
      <c r="AB2172">
        <f>IF(VLOOKUP(G2172,Sku_Consolidated!A2:S957,19,FALSE)="SHOWCASE", VLOOKUP(E2172,Store_Showcase!B2:N144,13, FALSE), IF(VLOOKUP(G2172,Sku_Consolidated!A2:S957,19,FALSE)="VAM",VLOOKUP(E2172,Store_VAM!B2:N273,13, FALSE),VLOOKUP(E2172,Store_SRP!B2:N110,13, FALSE)))</f>
      </c>
      <c r="AC2172">
        <f>IF(IFERROR(AB2172,TRUE)=TRUE, "-","OK")</f>
      </c>
      <c r="AD2172" s="8" t="s">
        <v>39</v>
      </c>
      <c r="AE2172" s="8" t="s">
        <v>39</v>
      </c>
      <c r="AF2172">
        <f>IF(IFERROR(VLOOKUP(E2172,Store_Showcase!B2:H144,{5}, FALSE), TRUE)=TRUE, IF(IFERROR(VLOOKUP(E2172,Store_SRP!B2:H110,{5}, FALSE), TRUE)=TRUE,VLOOKUP(E2172,Store_VAM!B2:H273,{5}, FALSE),VLOOKUP(E2172,Store_SRP!B2:H110,{5}, FALSE)), VLOOKUP(E2172,Store_Showcase!B2:H144,{5}, FALSE))</f>
      </c>
      <c r="AG2172">
        <f>IF(IFERROR(VLOOKUP(E2172,Store_Showcase!B2:H144,{6}, FALSE), TRUE)=TRUE, IF(IFERROR(VLOOKUP(E2172,Store_SRP!B2:H110,{6}, FALSE), TRUE)=TRUE,VLOOKUP(E2172,Store_VAM!B2:H273,{6}, FALSE),VLOOKUP(E2172,Store_SRP!B2:H110,{6}, FALSE)), VLOOKUP(E2172,Store_Showcase!B2:H144,{6}, FALSE))</f>
      </c>
      <c r="AH2172">
        <f>VLOOKUP(G2172,Sku_Consolidated!A2:R957,18,FALSE)</f>
      </c>
      <c r="AI2172">
        <f>VLOOKUP(G2172,Sku_Consolidated!A2:S957,19,FALSE)</f>
      </c>
      <c r="AJ2172">
        <f>VLOOKUP(G2172,Sku_Consolidated!A2:T957,20,FALSE)</f>
      </c>
    </row>
    <row r="2173" spans="1:36" x14ac:dyDescent="0.25">
      <c r="A2173">
        <v>2024</v>
      </c>
      <c r="B2173" t="s">
        <v>31</v>
      </c>
      <c r="C2173" t="s">
        <v>32</v>
      </c>
      <c r="D2173" t="s">
        <v>33</v>
      </c>
      <c r="E2173">
        <v>804</v>
      </c>
      <c r="F2173">
        <f>IF(IFERROR(VLOOKUP(E2173,Store_Showcase!B2:H144,{2}, FALSE), TRUE)=TRUE, IF(IFERROR(VLOOKUP(E2173,Store_SRP!B2:H110,{2}, FALSE), TRUE)=TRUE,VLOOKUP(E2173,Store_VAM!B2:H273,{2}, FALSE),VLOOKUP(E2173,Store_SRP!B2:H110,{2}, FALSE)), VLOOKUP(E2173,Store_Showcase!B2:H144,{2}, FALSE))</f>
      </c>
      <c r="G2173">
        <v>657358</v>
      </c>
      <c r="H2173" t="s">
        <v>3328</v>
      </c>
      <c r="I2173" s="8" t="s">
        <v>39</v>
      </c>
      <c r="J2173" t="s">
        <v>12</v>
      </c>
      <c r="K2173" s="8">
        <f>IF(J2173="PCK", I2173, 0)</f>
      </c>
      <c r="L2173" s="8">
        <f>IF(J2173="KLS", I2173, IF(J2173="PCK", I2173*VLOOKUP(G2173,Sku_Consolidated!A2:U957,21, FALSE),I2173*VLOOKUP(G2173,Sku_Consolidated!A2:U957,21, FALSE)))</f>
      </c>
      <c r="M2173" s="8">
        <f>IF(J2173="PCS", I2173, 0)</f>
      </c>
      <c r="N2173" s="8" t="s">
        <v>39</v>
      </c>
      <c r="O2173" s="8">
        <f>N2173 * VLOOKUP(E2173&amp;VLOOKUP(G2173,Sku_Consolidated!A2:Q957,17,FALSE),Sku_CommRate!A2:E1002, 5, FALSE)</f>
      </c>
      <c r="P2173" s="8">
        <f>N2173 - O2173</f>
      </c>
      <c r="Q2173">
        <f>VLOOKUP(G2173,Sku_Consolidated!A2:G957,7, FALSE)</f>
      </c>
      <c r="R2173">
        <f>IF(IFERROR(VLOOKUP(E2173,Store_Showcase!B2:H144,7, FALSE), TRUE)=TRUE, IF(IFERROR(VLOOKUP(E2173,Store_SRP!B2:H110,7, FALSE), TRUE)=TRUE,VLOOKUP(E2173,Store_VAM!B2:H273,7, FALSE),VLOOKUP(E2173,Store_SRP!B2:H110,7, FALSE)), VLOOKUP(E2173,Store_Showcase!B2:H144,7, FALSE))</f>
      </c>
      <c r="S2173">
        <f>IF(IFERROR(VLOOKUP(E2173,Store_Showcase!B2:I144,8, FALSE), TRUE)=TRUE, IF(IFERROR(VLOOKUP(E2173,Store_SRP!B2:I110,8, FALSE), TRUE)=TRUE,VLOOKUP(E2173,Store_VAM!B2:I273,8, FALSE),VLOOKUP(E2173,Store_SRP!B2:I110,8, FALSE)), VLOOKUP(E2173,Store_Showcase!B2:I144,8, FALSE))</f>
      </c>
      <c r="T2173">
        <f>VLOOKUP(G2173,Sku_Consolidated!A2:R957,18,FALSE)</f>
      </c>
      <c r="U2173">
        <v>4806532531595</v>
      </c>
      <c r="V2173">
        <f>IF(VLOOKUP(G2173,Sku_Consolidated!A2:S957,19,FALSE)="SHOWCASE", VLOOKUP(E2173,Store_Showcase!B2:L144,11, FALSE), IF(VLOOKUP(G2173,Sku_Consolidated!A2:S957,19,FALSE)="VAM",VLOOKUP(E2173,Store_VAM!B2:L273,11, FALSE),VLOOKUP(E2173,Store_SRP!B2:L110,11, FALSE)))</f>
      </c>
      <c r="W2173">
        <f>VLOOKUP(G2173,Sku_Consolidated!A2:W957,11,FALSE)</f>
      </c>
      <c r="X2173">
        <f>VLOOKUP(G2173,Sku_Consolidated!A2:H957,8,FALSE)</f>
      </c>
      <c r="Y2173">
        <f>VLOOKUP(G2173,Sku_Consolidated!A2:I957,9,FALSE)</f>
      </c>
      <c r="Z2173" t="s">
        <v>38</v>
      </c>
      <c r="AA2173">
        <f>VLOOKUP(G2173,Sku_Consolidated!A2:E957,5,FALSE)</f>
      </c>
      <c r="AB2173">
        <f>IF(VLOOKUP(G2173,Sku_Consolidated!A2:S957,19,FALSE)="SHOWCASE", VLOOKUP(E2173,Store_Showcase!B2:N144,13, FALSE), IF(VLOOKUP(G2173,Sku_Consolidated!A2:S957,19,FALSE)="VAM",VLOOKUP(E2173,Store_VAM!B2:N273,13, FALSE),VLOOKUP(E2173,Store_SRP!B2:N110,13, FALSE)))</f>
      </c>
      <c r="AC2173">
        <f>IF(IFERROR(AB2173,TRUE)=TRUE, "-","OK")</f>
      </c>
      <c r="AD2173" s="8" t="s">
        <v>39</v>
      </c>
      <c r="AE2173" s="8" t="s">
        <v>39</v>
      </c>
      <c r="AF2173">
        <f>IF(IFERROR(VLOOKUP(E2173,Store_Showcase!B2:H144,{5}, FALSE), TRUE)=TRUE, IF(IFERROR(VLOOKUP(E2173,Store_SRP!B2:H110,{5}, FALSE), TRUE)=TRUE,VLOOKUP(E2173,Store_VAM!B2:H273,{5}, FALSE),VLOOKUP(E2173,Store_SRP!B2:H110,{5}, FALSE)), VLOOKUP(E2173,Store_Showcase!B2:H144,{5}, FALSE))</f>
      </c>
      <c r="AG2173">
        <f>IF(IFERROR(VLOOKUP(E2173,Store_Showcase!B2:H144,{6}, FALSE), TRUE)=TRUE, IF(IFERROR(VLOOKUP(E2173,Store_SRP!B2:H110,{6}, FALSE), TRUE)=TRUE,VLOOKUP(E2173,Store_VAM!B2:H273,{6}, FALSE),VLOOKUP(E2173,Store_SRP!B2:H110,{6}, FALSE)), VLOOKUP(E2173,Store_Showcase!B2:H144,{6}, FALSE))</f>
      </c>
      <c r="AH2173">
        <f>VLOOKUP(G2173,Sku_Consolidated!A2:R957,18,FALSE)</f>
      </c>
      <c r="AI2173">
        <f>VLOOKUP(G2173,Sku_Consolidated!A2:S957,19,FALSE)</f>
      </c>
      <c r="AJ2173">
        <f>VLOOKUP(G2173,Sku_Consolidated!A2:T957,20,FALSE)</f>
      </c>
    </row>
    <row r="2174" spans="1:36" x14ac:dyDescent="0.25">
      <c r="A2174">
        <v>2024</v>
      </c>
      <c r="B2174" t="s">
        <v>31</v>
      </c>
      <c r="C2174" t="s">
        <v>32</v>
      </c>
      <c r="D2174" t="s">
        <v>33</v>
      </c>
      <c r="E2174">
        <v>746</v>
      </c>
      <c r="F2174">
        <f>IF(IFERROR(VLOOKUP(E2174,Store_Showcase!B2:H144,{2}, FALSE), TRUE)=TRUE, IF(IFERROR(VLOOKUP(E2174,Store_SRP!B2:H110,{2}, FALSE), TRUE)=TRUE,VLOOKUP(E2174,Store_VAM!B2:H273,{2}, FALSE),VLOOKUP(E2174,Store_SRP!B2:H110,{2}, FALSE)), VLOOKUP(E2174,Store_Showcase!B2:H144,{2}, FALSE))</f>
      </c>
      <c r="G2174">
        <v>655324</v>
      </c>
      <c r="H2174" t="s">
        <v>608</v>
      </c>
      <c r="I2174" s="8" t="s">
        <v>39</v>
      </c>
      <c r="J2174" t="s">
        <v>36</v>
      </c>
      <c r="K2174" s="8">
        <f>IF(J2174="PCK", I2174, 0)</f>
      </c>
      <c r="L2174" s="8">
        <f>IF(J2174="KLS", I2174, IF(J2174="PCK", I2174*VLOOKUP(G2174,Sku_Consolidated!A2:U957,21, FALSE),I2174*VLOOKUP(G2174,Sku_Consolidated!A2:U957,21, FALSE)))</f>
      </c>
      <c r="M2174" s="8">
        <f>IF(J2174="PCS", I2174, 0)</f>
      </c>
      <c r="N2174" s="8" t="s">
        <v>39</v>
      </c>
      <c r="O2174" s="8">
        <f>N2174 * VLOOKUP(E2174&amp;VLOOKUP(G2174,Sku_Consolidated!A2:Q957,17,FALSE),Sku_CommRate!A2:E1002, 5, FALSE)</f>
      </c>
      <c r="P2174" s="8">
        <f>N2174 - O2174</f>
      </c>
      <c r="Q2174">
        <f>VLOOKUP(G2174,Sku_Consolidated!A2:G957,7, FALSE)</f>
      </c>
      <c r="R2174">
        <f>IF(IFERROR(VLOOKUP(E2174,Store_Showcase!B2:H144,7, FALSE), TRUE)=TRUE, IF(IFERROR(VLOOKUP(E2174,Store_SRP!B2:H110,7, FALSE), TRUE)=TRUE,VLOOKUP(E2174,Store_VAM!B2:H273,7, FALSE),VLOOKUP(E2174,Store_SRP!B2:H110,7, FALSE)), VLOOKUP(E2174,Store_Showcase!B2:H144,7, FALSE))</f>
      </c>
      <c r="S2174">
        <f>IF(IFERROR(VLOOKUP(E2174,Store_Showcase!B2:I144,8, FALSE), TRUE)=TRUE, IF(IFERROR(VLOOKUP(E2174,Store_SRP!B2:I110,8, FALSE), TRUE)=TRUE,VLOOKUP(E2174,Store_VAM!B2:I273,8, FALSE),VLOOKUP(E2174,Store_SRP!B2:I110,8, FALSE)), VLOOKUP(E2174,Store_Showcase!B2:I144,8, FALSE))</f>
      </c>
      <c r="T2174">
        <f>VLOOKUP(G2174,Sku_Consolidated!A2:R957,18,FALSE)</f>
      </c>
      <c r="U2174">
        <v>6249</v>
      </c>
      <c r="V2174">
        <f>IF(VLOOKUP(G2174,Sku_Consolidated!A2:S957,19,FALSE)="SHOWCASE", VLOOKUP(E2174,Store_Showcase!B2:L144,11, FALSE), IF(VLOOKUP(G2174,Sku_Consolidated!A2:S957,19,FALSE)="VAM",VLOOKUP(E2174,Store_VAM!B2:L273,11, FALSE),VLOOKUP(E2174,Store_SRP!B2:L110,11, FALSE)))</f>
      </c>
      <c r="W2174">
        <f>VLOOKUP(G2174,Sku_Consolidated!A2:W957,11,FALSE)</f>
      </c>
      <c r="X2174">
        <f>VLOOKUP(G2174,Sku_Consolidated!A2:H957,8,FALSE)</f>
      </c>
      <c r="Y2174">
        <f>VLOOKUP(G2174,Sku_Consolidated!A2:I957,9,FALSE)</f>
      </c>
      <c r="Z2174" t="s">
        <v>38</v>
      </c>
      <c r="AA2174">
        <f>VLOOKUP(G2174,Sku_Consolidated!A2:E957,5,FALSE)</f>
      </c>
      <c r="AB2174">
        <f>IF(VLOOKUP(G2174,Sku_Consolidated!A2:S957,19,FALSE)="SHOWCASE", VLOOKUP(E2174,Store_Showcase!B2:N144,13, FALSE), IF(VLOOKUP(G2174,Sku_Consolidated!A2:S957,19,FALSE)="VAM",VLOOKUP(E2174,Store_VAM!B2:N273,13, FALSE),VLOOKUP(E2174,Store_SRP!B2:N110,13, FALSE)))</f>
      </c>
      <c r="AC2174">
        <f>IF(IFERROR(AB2174,TRUE)=TRUE, "-","OK")</f>
      </c>
      <c r="AD2174" s="8" t="s">
        <v>39</v>
      </c>
      <c r="AE2174" s="8" t="s">
        <v>39</v>
      </c>
      <c r="AF2174">
        <f>IF(IFERROR(VLOOKUP(E2174,Store_Showcase!B2:H144,{5}, FALSE), TRUE)=TRUE, IF(IFERROR(VLOOKUP(E2174,Store_SRP!B2:H110,{5}, FALSE), TRUE)=TRUE,VLOOKUP(E2174,Store_VAM!B2:H273,{5}, FALSE),VLOOKUP(E2174,Store_SRP!B2:H110,{5}, FALSE)), VLOOKUP(E2174,Store_Showcase!B2:H144,{5}, FALSE))</f>
      </c>
      <c r="AG2174">
        <f>IF(IFERROR(VLOOKUP(E2174,Store_Showcase!B2:H144,{6}, FALSE), TRUE)=TRUE, IF(IFERROR(VLOOKUP(E2174,Store_SRP!B2:H110,{6}, FALSE), TRUE)=TRUE,VLOOKUP(E2174,Store_VAM!B2:H273,{6}, FALSE),VLOOKUP(E2174,Store_SRP!B2:H110,{6}, FALSE)), VLOOKUP(E2174,Store_Showcase!B2:H144,{6}, FALSE))</f>
      </c>
      <c r="AH2174">
        <f>VLOOKUP(G2174,Sku_Consolidated!A2:R957,18,FALSE)</f>
      </c>
      <c r="AI2174">
        <f>VLOOKUP(G2174,Sku_Consolidated!A2:S957,19,FALSE)</f>
      </c>
      <c r="AJ2174">
        <f>VLOOKUP(G2174,Sku_Consolidated!A2:T957,20,FALSE)</f>
      </c>
    </row>
    <row r="2175" spans="1:36" x14ac:dyDescent="0.25">
      <c r="A2175">
        <v>2024</v>
      </c>
      <c r="B2175" t="s">
        <v>31</v>
      </c>
      <c r="C2175" t="s">
        <v>32</v>
      </c>
      <c r="D2175" t="s">
        <v>33</v>
      </c>
      <c r="E2175">
        <v>221</v>
      </c>
      <c r="F2175">
        <f>IF(IFERROR(VLOOKUP(E2175,Store_Showcase!B2:H144,{2}, FALSE), TRUE)=TRUE, IF(IFERROR(VLOOKUP(E2175,Store_SRP!B2:H110,{2}, FALSE), TRUE)=TRUE,VLOOKUP(E2175,Store_VAM!B2:H273,{2}, FALSE),VLOOKUP(E2175,Store_SRP!B2:H110,{2}, FALSE)), VLOOKUP(E2175,Store_Showcase!B2:H144,{2}, FALSE))</f>
      </c>
      <c r="G2175">
        <v>656399</v>
      </c>
      <c r="H2175" t="s">
        <v>1154</v>
      </c>
      <c r="I2175" s="8" t="s">
        <v>39</v>
      </c>
      <c r="J2175" t="s">
        <v>36</v>
      </c>
      <c r="K2175" s="8">
        <f>IF(J2175="PCK", I2175, 0)</f>
      </c>
      <c r="L2175" s="8">
        <f>IF(J2175="KLS", I2175, IF(J2175="PCK", I2175*VLOOKUP(G2175,Sku_Consolidated!A2:U957,21, FALSE),I2175*VLOOKUP(G2175,Sku_Consolidated!A2:U957,21, FALSE)))</f>
      </c>
      <c r="M2175" s="8">
        <f>IF(J2175="PCS", I2175, 0)</f>
      </c>
      <c r="N2175" s="8" t="s">
        <v>39</v>
      </c>
      <c r="O2175" s="8">
        <f>N2175 * VLOOKUP(E2175&amp;VLOOKUP(G2175,Sku_Consolidated!A2:Q957,17,FALSE),Sku_CommRate!A2:E1002, 5, FALSE)</f>
      </c>
      <c r="P2175" s="8">
        <f>N2175 - O2175</f>
      </c>
      <c r="Q2175">
        <f>VLOOKUP(G2175,Sku_Consolidated!A2:G957,7, FALSE)</f>
      </c>
      <c r="R2175">
        <f>IF(IFERROR(VLOOKUP(E2175,Store_Showcase!B2:H144,7, FALSE), TRUE)=TRUE, IF(IFERROR(VLOOKUP(E2175,Store_SRP!B2:H110,7, FALSE), TRUE)=TRUE,VLOOKUP(E2175,Store_VAM!B2:H273,7, FALSE),VLOOKUP(E2175,Store_SRP!B2:H110,7, FALSE)), VLOOKUP(E2175,Store_Showcase!B2:H144,7, FALSE))</f>
      </c>
      <c r="S2175">
        <f>IF(IFERROR(VLOOKUP(E2175,Store_Showcase!B2:I144,8, FALSE), TRUE)=TRUE, IF(IFERROR(VLOOKUP(E2175,Store_SRP!B2:I110,8, FALSE), TRUE)=TRUE,VLOOKUP(E2175,Store_VAM!B2:I273,8, FALSE),VLOOKUP(E2175,Store_SRP!B2:I110,8, FALSE)), VLOOKUP(E2175,Store_Showcase!B2:I144,8, FALSE))</f>
      </c>
      <c r="T2175">
        <f>VLOOKUP(G2175,Sku_Consolidated!A2:R957,18,FALSE)</f>
      </c>
      <c r="U2175">
        <v>6846</v>
      </c>
      <c r="V2175">
        <f>IF(VLOOKUP(G2175,Sku_Consolidated!A2:S957,19,FALSE)="SHOWCASE", VLOOKUP(E2175,Store_Showcase!B2:L144,11, FALSE), IF(VLOOKUP(G2175,Sku_Consolidated!A2:S957,19,FALSE)="VAM",VLOOKUP(E2175,Store_VAM!B2:L273,11, FALSE),VLOOKUP(E2175,Store_SRP!B2:L110,11, FALSE)))</f>
      </c>
      <c r="W2175">
        <f>VLOOKUP(G2175,Sku_Consolidated!A2:W957,11,FALSE)</f>
      </c>
      <c r="X2175">
        <f>VLOOKUP(G2175,Sku_Consolidated!A2:H957,8,FALSE)</f>
      </c>
      <c r="Y2175">
        <f>VLOOKUP(G2175,Sku_Consolidated!A2:I957,9,FALSE)</f>
      </c>
      <c r="Z2175" t="s">
        <v>38</v>
      </c>
      <c r="AA2175">
        <f>VLOOKUP(G2175,Sku_Consolidated!A2:E957,5,FALSE)</f>
      </c>
      <c r="AB2175">
        <f>IF(VLOOKUP(G2175,Sku_Consolidated!A2:S957,19,FALSE)="SHOWCASE", VLOOKUP(E2175,Store_Showcase!B2:N144,13, FALSE), IF(VLOOKUP(G2175,Sku_Consolidated!A2:S957,19,FALSE)="VAM",VLOOKUP(E2175,Store_VAM!B2:N273,13, FALSE),VLOOKUP(E2175,Store_SRP!B2:N110,13, FALSE)))</f>
      </c>
      <c r="AC2175">
        <f>IF(IFERROR(AB2175,TRUE)=TRUE, "-","OK")</f>
      </c>
      <c r="AD2175" s="8" t="s">
        <v>39</v>
      </c>
      <c r="AE2175" s="8" t="s">
        <v>39</v>
      </c>
      <c r="AF2175">
        <f>IF(IFERROR(VLOOKUP(E2175,Store_Showcase!B2:H144,{5}, FALSE), TRUE)=TRUE, IF(IFERROR(VLOOKUP(E2175,Store_SRP!B2:H110,{5}, FALSE), TRUE)=TRUE,VLOOKUP(E2175,Store_VAM!B2:H273,{5}, FALSE),VLOOKUP(E2175,Store_SRP!B2:H110,{5}, FALSE)), VLOOKUP(E2175,Store_Showcase!B2:H144,{5}, FALSE))</f>
      </c>
      <c r="AG2175">
        <f>IF(IFERROR(VLOOKUP(E2175,Store_Showcase!B2:H144,{6}, FALSE), TRUE)=TRUE, IF(IFERROR(VLOOKUP(E2175,Store_SRP!B2:H110,{6}, FALSE), TRUE)=TRUE,VLOOKUP(E2175,Store_VAM!B2:H273,{6}, FALSE),VLOOKUP(E2175,Store_SRP!B2:H110,{6}, FALSE)), VLOOKUP(E2175,Store_Showcase!B2:H144,{6}, FALSE))</f>
      </c>
      <c r="AH2175">
        <f>VLOOKUP(G2175,Sku_Consolidated!A2:R957,18,FALSE)</f>
      </c>
      <c r="AI2175">
        <f>VLOOKUP(G2175,Sku_Consolidated!A2:S957,19,FALSE)</f>
      </c>
      <c r="AJ2175">
        <f>VLOOKUP(G2175,Sku_Consolidated!A2:T957,20,FALSE)</f>
      </c>
    </row>
    <row r="2176" spans="1:36" x14ac:dyDescent="0.25">
      <c r="A2176">
        <v>2024</v>
      </c>
      <c r="B2176" t="s">
        <v>31</v>
      </c>
      <c r="C2176" t="s">
        <v>32</v>
      </c>
      <c r="D2176" t="s">
        <v>33</v>
      </c>
      <c r="E2176">
        <v>741</v>
      </c>
      <c r="F2176">
        <f>IF(IFERROR(VLOOKUP(E2176,Store_Showcase!B2:H144,{2}, FALSE), TRUE)=TRUE, IF(IFERROR(VLOOKUP(E2176,Store_SRP!B2:H110,{2}, FALSE), TRUE)=TRUE,VLOOKUP(E2176,Store_VAM!B2:H273,{2}, FALSE),VLOOKUP(E2176,Store_SRP!B2:H110,{2}, FALSE)), VLOOKUP(E2176,Store_Showcase!B2:H144,{2}, FALSE))</f>
      </c>
      <c r="G2176">
        <v>687767</v>
      </c>
      <c r="H2176" t="s">
        <v>1118</v>
      </c>
      <c r="I2176" s="8" t="s">
        <v>39</v>
      </c>
      <c r="J2176" t="s">
        <v>493</v>
      </c>
      <c r="K2176" s="8">
        <f>IF(J2176="PCK", I2176, 0)</f>
      </c>
      <c r="L2176" s="8">
        <f>IF(J2176="KLS", I2176, IF(J2176="PCK", I2176*VLOOKUP(G2176,Sku_Consolidated!A2:U957,21, FALSE),I2176*VLOOKUP(G2176,Sku_Consolidated!A2:U957,21, FALSE)))</f>
      </c>
      <c r="M2176" s="8">
        <f>IF(J2176="PCS", I2176, 0)</f>
      </c>
      <c r="N2176" s="8" t="s">
        <v>39</v>
      </c>
      <c r="O2176" s="8">
        <f>N2176 * VLOOKUP(E2176&amp;VLOOKUP(G2176,Sku_Consolidated!A2:Q957,17,FALSE),Sku_CommRate!A2:E1002, 5, FALSE)</f>
      </c>
      <c r="P2176" s="8">
        <f>N2176 - O2176</f>
      </c>
      <c r="Q2176">
        <f>VLOOKUP(G2176,Sku_Consolidated!A2:G957,7, FALSE)</f>
      </c>
      <c r="R2176">
        <f>IF(IFERROR(VLOOKUP(E2176,Store_Showcase!B2:H144,7, FALSE), TRUE)=TRUE, IF(IFERROR(VLOOKUP(E2176,Store_SRP!B2:H110,7, FALSE), TRUE)=TRUE,VLOOKUP(E2176,Store_VAM!B2:H273,7, FALSE),VLOOKUP(E2176,Store_SRP!B2:H110,7, FALSE)), VLOOKUP(E2176,Store_Showcase!B2:H144,7, FALSE))</f>
      </c>
      <c r="S2176">
        <f>IF(IFERROR(VLOOKUP(E2176,Store_Showcase!B2:I144,8, FALSE), TRUE)=TRUE, IF(IFERROR(VLOOKUP(E2176,Store_SRP!B2:I110,8, FALSE), TRUE)=TRUE,VLOOKUP(E2176,Store_VAM!B2:I273,8, FALSE),VLOOKUP(E2176,Store_SRP!B2:I110,8, FALSE)), VLOOKUP(E2176,Store_Showcase!B2:I144,8, FALSE))</f>
      </c>
      <c r="T2176">
        <f>VLOOKUP(G2176,Sku_Consolidated!A2:R957,18,FALSE)</f>
      </c>
      <c r="U2176">
        <v>4806532531557</v>
      </c>
      <c r="V2176">
        <f>IF(VLOOKUP(G2176,Sku_Consolidated!A2:S957,19,FALSE)="SHOWCASE", VLOOKUP(E2176,Store_Showcase!B2:L144,11, FALSE), IF(VLOOKUP(G2176,Sku_Consolidated!A2:S957,19,FALSE)="VAM",VLOOKUP(E2176,Store_VAM!B2:L273,11, FALSE),VLOOKUP(E2176,Store_SRP!B2:L110,11, FALSE)))</f>
      </c>
      <c r="W2176">
        <f>VLOOKUP(G2176,Sku_Consolidated!A2:W957,11,FALSE)</f>
      </c>
      <c r="X2176">
        <f>VLOOKUP(G2176,Sku_Consolidated!A2:H957,8,FALSE)</f>
      </c>
      <c r="Y2176">
        <f>VLOOKUP(G2176,Sku_Consolidated!A2:I957,9,FALSE)</f>
      </c>
      <c r="Z2176" t="s">
        <v>38</v>
      </c>
      <c r="AA2176">
        <f>VLOOKUP(G2176,Sku_Consolidated!A2:E957,5,FALSE)</f>
      </c>
      <c r="AB2176">
        <f>IF(VLOOKUP(G2176,Sku_Consolidated!A2:S957,19,FALSE)="SHOWCASE", VLOOKUP(E2176,Store_Showcase!B2:N144,13, FALSE), IF(VLOOKUP(G2176,Sku_Consolidated!A2:S957,19,FALSE)="VAM",VLOOKUP(E2176,Store_VAM!B2:N273,13, FALSE),VLOOKUP(E2176,Store_SRP!B2:N110,13, FALSE)))</f>
      </c>
      <c r="AC2176">
        <f>IF(IFERROR(AB2176,TRUE)=TRUE, "-","OK")</f>
      </c>
      <c r="AD2176" s="8" t="s">
        <v>39</v>
      </c>
      <c r="AE2176" s="8" t="s">
        <v>39</v>
      </c>
      <c r="AF2176">
        <f>IF(IFERROR(VLOOKUP(E2176,Store_Showcase!B2:H144,{5}, FALSE), TRUE)=TRUE, IF(IFERROR(VLOOKUP(E2176,Store_SRP!B2:H110,{5}, FALSE), TRUE)=TRUE,VLOOKUP(E2176,Store_VAM!B2:H273,{5}, FALSE),VLOOKUP(E2176,Store_SRP!B2:H110,{5}, FALSE)), VLOOKUP(E2176,Store_Showcase!B2:H144,{5}, FALSE))</f>
      </c>
      <c r="AG2176">
        <f>IF(IFERROR(VLOOKUP(E2176,Store_Showcase!B2:H144,{6}, FALSE), TRUE)=TRUE, IF(IFERROR(VLOOKUP(E2176,Store_SRP!B2:H110,{6}, FALSE), TRUE)=TRUE,VLOOKUP(E2176,Store_VAM!B2:H273,{6}, FALSE),VLOOKUP(E2176,Store_SRP!B2:H110,{6}, FALSE)), VLOOKUP(E2176,Store_Showcase!B2:H144,{6}, FALSE))</f>
      </c>
      <c r="AH2176">
        <f>VLOOKUP(G2176,Sku_Consolidated!A2:R957,18,FALSE)</f>
      </c>
      <c r="AI2176">
        <f>VLOOKUP(G2176,Sku_Consolidated!A2:S957,19,FALSE)</f>
      </c>
      <c r="AJ2176">
        <f>VLOOKUP(G2176,Sku_Consolidated!A2:T957,20,FALSE)</f>
      </c>
    </row>
    <row r="2177" spans="1:36" x14ac:dyDescent="0.25">
      <c r="A2177">
        <v>2024</v>
      </c>
      <c r="B2177" t="s">
        <v>31</v>
      </c>
      <c r="C2177" t="s">
        <v>32</v>
      </c>
      <c r="D2177" t="s">
        <v>33</v>
      </c>
      <c r="E2177">
        <v>221</v>
      </c>
      <c r="F2177">
        <f>IF(IFERROR(VLOOKUP(E2177,Store_Showcase!B2:H144,{2}, FALSE), TRUE)=TRUE, IF(IFERROR(VLOOKUP(E2177,Store_SRP!B2:H110,{2}, FALSE), TRUE)=TRUE,VLOOKUP(E2177,Store_VAM!B2:H273,{2}, FALSE),VLOOKUP(E2177,Store_SRP!B2:H110,{2}, FALSE)), VLOOKUP(E2177,Store_Showcase!B2:H144,{2}, FALSE))</f>
      </c>
      <c r="G2177">
        <v>666982</v>
      </c>
      <c r="H2177" t="s">
        <v>1363</v>
      </c>
      <c r="I2177" s="8" t="s">
        <v>39</v>
      </c>
      <c r="J2177" t="s">
        <v>493</v>
      </c>
      <c r="K2177" s="8">
        <f>IF(J2177="PCK", I2177, 0)</f>
      </c>
      <c r="L2177" s="8">
        <f>IF(J2177="KLS", I2177, IF(J2177="PCK", I2177*VLOOKUP(G2177,Sku_Consolidated!A2:U957,21, FALSE),I2177*VLOOKUP(G2177,Sku_Consolidated!A2:U957,21, FALSE)))</f>
      </c>
      <c r="M2177" s="8">
        <f>IF(J2177="PCS", I2177, 0)</f>
      </c>
      <c r="N2177" s="8" t="s">
        <v>39</v>
      </c>
      <c r="O2177" s="8">
        <f>N2177 * VLOOKUP(E2177&amp;VLOOKUP(G2177,Sku_Consolidated!A2:Q957,17,FALSE),Sku_CommRate!A2:E1002, 5, FALSE)</f>
      </c>
      <c r="P2177" s="8">
        <f>N2177 - O2177</f>
      </c>
      <c r="Q2177">
        <f>VLOOKUP(G2177,Sku_Consolidated!A2:G957,7, FALSE)</f>
      </c>
      <c r="R2177">
        <f>IF(IFERROR(VLOOKUP(E2177,Store_Showcase!B2:H144,7, FALSE), TRUE)=TRUE, IF(IFERROR(VLOOKUP(E2177,Store_SRP!B2:H110,7, FALSE), TRUE)=TRUE,VLOOKUP(E2177,Store_VAM!B2:H273,7, FALSE),VLOOKUP(E2177,Store_SRP!B2:H110,7, FALSE)), VLOOKUP(E2177,Store_Showcase!B2:H144,7, FALSE))</f>
      </c>
      <c r="S2177">
        <f>IF(IFERROR(VLOOKUP(E2177,Store_Showcase!B2:I144,8, FALSE), TRUE)=TRUE, IF(IFERROR(VLOOKUP(E2177,Store_SRP!B2:I110,8, FALSE), TRUE)=TRUE,VLOOKUP(E2177,Store_VAM!B2:I273,8, FALSE),VLOOKUP(E2177,Store_SRP!B2:I110,8, FALSE)), VLOOKUP(E2177,Store_Showcase!B2:I144,8, FALSE))</f>
      </c>
      <c r="T2177">
        <f>VLOOKUP(G2177,Sku_Consolidated!A2:R957,18,FALSE)</f>
      </c>
      <c r="U2177">
        <v>4806532531663</v>
      </c>
      <c r="V2177">
        <f>IF(VLOOKUP(G2177,Sku_Consolidated!A2:S957,19,FALSE)="SHOWCASE", VLOOKUP(E2177,Store_Showcase!B2:L144,11, FALSE), IF(VLOOKUP(G2177,Sku_Consolidated!A2:S957,19,FALSE)="VAM",VLOOKUP(E2177,Store_VAM!B2:L273,11, FALSE),VLOOKUP(E2177,Store_SRP!B2:L110,11, FALSE)))</f>
      </c>
      <c r="W2177">
        <f>VLOOKUP(G2177,Sku_Consolidated!A2:W957,11,FALSE)</f>
      </c>
      <c r="X2177">
        <f>VLOOKUP(G2177,Sku_Consolidated!A2:H957,8,FALSE)</f>
      </c>
      <c r="Y2177">
        <f>VLOOKUP(G2177,Sku_Consolidated!A2:I957,9,FALSE)</f>
      </c>
      <c r="Z2177" t="s">
        <v>38</v>
      </c>
      <c r="AA2177">
        <f>VLOOKUP(G2177,Sku_Consolidated!A2:E957,5,FALSE)</f>
      </c>
      <c r="AB2177">
        <f>IF(VLOOKUP(G2177,Sku_Consolidated!A2:S957,19,FALSE)="SHOWCASE", VLOOKUP(E2177,Store_Showcase!B2:N144,13, FALSE), IF(VLOOKUP(G2177,Sku_Consolidated!A2:S957,19,FALSE)="VAM",VLOOKUP(E2177,Store_VAM!B2:N273,13, FALSE),VLOOKUP(E2177,Store_SRP!B2:N110,13, FALSE)))</f>
      </c>
      <c r="AC2177">
        <f>IF(IFERROR(AB2177,TRUE)=TRUE, "-","OK")</f>
      </c>
      <c r="AD2177" s="8" t="s">
        <v>39</v>
      </c>
      <c r="AE2177" s="8" t="s">
        <v>39</v>
      </c>
      <c r="AF2177">
        <f>IF(IFERROR(VLOOKUP(E2177,Store_Showcase!B2:H144,{5}, FALSE), TRUE)=TRUE, IF(IFERROR(VLOOKUP(E2177,Store_SRP!B2:H110,{5}, FALSE), TRUE)=TRUE,VLOOKUP(E2177,Store_VAM!B2:H273,{5}, FALSE),VLOOKUP(E2177,Store_SRP!B2:H110,{5}, FALSE)), VLOOKUP(E2177,Store_Showcase!B2:H144,{5}, FALSE))</f>
      </c>
      <c r="AG2177">
        <f>IF(IFERROR(VLOOKUP(E2177,Store_Showcase!B2:H144,{6}, FALSE), TRUE)=TRUE, IF(IFERROR(VLOOKUP(E2177,Store_SRP!B2:H110,{6}, FALSE), TRUE)=TRUE,VLOOKUP(E2177,Store_VAM!B2:H273,{6}, FALSE),VLOOKUP(E2177,Store_SRP!B2:H110,{6}, FALSE)), VLOOKUP(E2177,Store_Showcase!B2:H144,{6}, FALSE))</f>
      </c>
      <c r="AH2177">
        <f>VLOOKUP(G2177,Sku_Consolidated!A2:R957,18,FALSE)</f>
      </c>
      <c r="AI2177">
        <f>VLOOKUP(G2177,Sku_Consolidated!A2:S957,19,FALSE)</f>
      </c>
      <c r="AJ2177">
        <f>VLOOKUP(G2177,Sku_Consolidated!A2:T957,20,FALSE)</f>
      </c>
    </row>
    <row r="2178" spans="1:36" x14ac:dyDescent="0.25">
      <c r="A2178">
        <v>2024</v>
      </c>
      <c r="B2178" t="s">
        <v>31</v>
      </c>
      <c r="C2178" t="s">
        <v>32</v>
      </c>
      <c r="D2178" t="s">
        <v>33</v>
      </c>
      <c r="E2178">
        <v>231</v>
      </c>
      <c r="F2178">
        <f>IF(IFERROR(VLOOKUP(E2178,Store_Showcase!B2:H144,{2}, FALSE), TRUE)=TRUE, IF(IFERROR(VLOOKUP(E2178,Store_SRP!B2:H110,{2}, FALSE), TRUE)=TRUE,VLOOKUP(E2178,Store_VAM!B2:H273,{2}, FALSE),VLOOKUP(E2178,Store_SRP!B2:H110,{2}, FALSE)), VLOOKUP(E2178,Store_Showcase!B2:H144,{2}, FALSE))</f>
      </c>
      <c r="G2178">
        <v>655514</v>
      </c>
      <c r="H2178" t="s">
        <v>46</v>
      </c>
      <c r="I2178" s="8" t="s">
        <v>39</v>
      </c>
      <c r="J2178" t="s">
        <v>36</v>
      </c>
      <c r="K2178" s="8">
        <f>IF(J2178="PCK", I2178, 0)</f>
      </c>
      <c r="L2178" s="8">
        <f>IF(J2178="KLS", I2178, IF(J2178="PCK", I2178*VLOOKUP(G2178,Sku_Consolidated!A2:U957,21, FALSE),I2178*VLOOKUP(G2178,Sku_Consolidated!A2:U957,21, FALSE)))</f>
      </c>
      <c r="M2178" s="8">
        <f>IF(J2178="PCS", I2178, 0)</f>
      </c>
      <c r="N2178" s="8" t="s">
        <v>39</v>
      </c>
      <c r="O2178" s="8">
        <f>N2178 * VLOOKUP(E2178&amp;VLOOKUP(G2178,Sku_Consolidated!A2:Q957,17,FALSE),Sku_CommRate!A2:E1002, 5, FALSE)</f>
      </c>
      <c r="P2178" s="8">
        <f>N2178 - O2178</f>
      </c>
      <c r="Q2178">
        <f>VLOOKUP(G2178,Sku_Consolidated!A2:G957,7, FALSE)</f>
      </c>
      <c r="R2178">
        <f>IF(IFERROR(VLOOKUP(E2178,Store_Showcase!B2:H144,7, FALSE), TRUE)=TRUE, IF(IFERROR(VLOOKUP(E2178,Store_SRP!B2:H110,7, FALSE), TRUE)=TRUE,VLOOKUP(E2178,Store_VAM!B2:H273,7, FALSE),VLOOKUP(E2178,Store_SRP!B2:H110,7, FALSE)), VLOOKUP(E2178,Store_Showcase!B2:H144,7, FALSE))</f>
      </c>
      <c r="S2178">
        <f>IF(IFERROR(VLOOKUP(E2178,Store_Showcase!B2:I144,8, FALSE), TRUE)=TRUE, IF(IFERROR(VLOOKUP(E2178,Store_SRP!B2:I110,8, FALSE), TRUE)=TRUE,VLOOKUP(E2178,Store_VAM!B2:I273,8, FALSE),VLOOKUP(E2178,Store_SRP!B2:I110,8, FALSE)), VLOOKUP(E2178,Store_Showcase!B2:I144,8, FALSE))</f>
      </c>
      <c r="T2178">
        <f>VLOOKUP(G2178,Sku_Consolidated!A2:R957,18,FALSE)</f>
      </c>
      <c r="U2178">
        <v>6337</v>
      </c>
      <c r="V2178">
        <f>IF(VLOOKUP(G2178,Sku_Consolidated!A2:S957,19,FALSE)="SHOWCASE", VLOOKUP(E2178,Store_Showcase!B2:L144,11, FALSE), IF(VLOOKUP(G2178,Sku_Consolidated!A2:S957,19,FALSE)="VAM",VLOOKUP(E2178,Store_VAM!B2:L273,11, FALSE),VLOOKUP(E2178,Store_SRP!B2:L110,11, FALSE)))</f>
      </c>
      <c r="W2178">
        <f>VLOOKUP(G2178,Sku_Consolidated!A2:W957,11,FALSE)</f>
      </c>
      <c r="X2178">
        <f>VLOOKUP(G2178,Sku_Consolidated!A2:H957,8,FALSE)</f>
      </c>
      <c r="Y2178">
        <f>VLOOKUP(G2178,Sku_Consolidated!A2:I957,9,FALSE)</f>
      </c>
      <c r="Z2178" t="s">
        <v>38</v>
      </c>
      <c r="AA2178">
        <f>VLOOKUP(G2178,Sku_Consolidated!A2:E957,5,FALSE)</f>
      </c>
      <c r="AB2178">
        <f>IF(VLOOKUP(G2178,Sku_Consolidated!A2:S957,19,FALSE)="SHOWCASE", VLOOKUP(E2178,Store_Showcase!B2:N144,13, FALSE), IF(VLOOKUP(G2178,Sku_Consolidated!A2:S957,19,FALSE)="VAM",VLOOKUP(E2178,Store_VAM!B2:N273,13, FALSE),VLOOKUP(E2178,Store_SRP!B2:N110,13, FALSE)))</f>
      </c>
      <c r="AC2178">
        <f>IF(IFERROR(AB2178,TRUE)=TRUE, "-","OK")</f>
      </c>
      <c r="AD2178" s="8" t="s">
        <v>39</v>
      </c>
      <c r="AE2178" s="8" t="s">
        <v>39</v>
      </c>
      <c r="AF2178">
        <f>IF(IFERROR(VLOOKUP(E2178,Store_Showcase!B2:H144,{5}, FALSE), TRUE)=TRUE, IF(IFERROR(VLOOKUP(E2178,Store_SRP!B2:H110,{5}, FALSE), TRUE)=TRUE,VLOOKUP(E2178,Store_VAM!B2:H273,{5}, FALSE),VLOOKUP(E2178,Store_SRP!B2:H110,{5}, FALSE)), VLOOKUP(E2178,Store_Showcase!B2:H144,{5}, FALSE))</f>
      </c>
      <c r="AG2178">
        <f>IF(IFERROR(VLOOKUP(E2178,Store_Showcase!B2:H144,{6}, FALSE), TRUE)=TRUE, IF(IFERROR(VLOOKUP(E2178,Store_SRP!B2:H110,{6}, FALSE), TRUE)=TRUE,VLOOKUP(E2178,Store_VAM!B2:H273,{6}, FALSE),VLOOKUP(E2178,Store_SRP!B2:H110,{6}, FALSE)), VLOOKUP(E2178,Store_Showcase!B2:H144,{6}, FALSE))</f>
      </c>
      <c r="AH2178">
        <f>VLOOKUP(G2178,Sku_Consolidated!A2:R957,18,FALSE)</f>
      </c>
      <c r="AI2178">
        <f>VLOOKUP(G2178,Sku_Consolidated!A2:S957,19,FALSE)</f>
      </c>
      <c r="AJ2178">
        <f>VLOOKUP(G2178,Sku_Consolidated!A2:T957,20,FALSE)</f>
      </c>
    </row>
    <row r="2179" spans="1:36" x14ac:dyDescent="0.25">
      <c r="A2179">
        <v>2024</v>
      </c>
      <c r="B2179" t="s">
        <v>31</v>
      </c>
      <c r="C2179" t="s">
        <v>32</v>
      </c>
      <c r="D2179" t="s">
        <v>33</v>
      </c>
      <c r="E2179">
        <v>495</v>
      </c>
      <c r="F2179">
        <f>IF(IFERROR(VLOOKUP(E2179,Store_Showcase!B2:H144,{2}, FALSE), TRUE)=TRUE, IF(IFERROR(VLOOKUP(E2179,Store_SRP!B2:H110,{2}, FALSE), TRUE)=TRUE,VLOOKUP(E2179,Store_VAM!B2:H273,{2}, FALSE),VLOOKUP(E2179,Store_SRP!B2:H110,{2}, FALSE)), VLOOKUP(E2179,Store_Showcase!B2:H144,{2}, FALSE))</f>
      </c>
      <c r="G2179">
        <v>655718</v>
      </c>
      <c r="H2179" t="s">
        <v>306</v>
      </c>
      <c r="I2179" s="8" t="s">
        <v>39</v>
      </c>
      <c r="J2179" t="s">
        <v>36</v>
      </c>
      <c r="K2179" s="8">
        <f>IF(J2179="PCK", I2179, 0)</f>
      </c>
      <c r="L2179" s="8">
        <f>IF(J2179="KLS", I2179, IF(J2179="PCK", I2179*VLOOKUP(G2179,Sku_Consolidated!A2:U957,21, FALSE),I2179*VLOOKUP(G2179,Sku_Consolidated!A2:U957,21, FALSE)))</f>
      </c>
      <c r="M2179" s="8">
        <f>IF(J2179="PCS", I2179, 0)</f>
      </c>
      <c r="N2179" s="8" t="s">
        <v>39</v>
      </c>
      <c r="O2179" s="8">
        <f>N2179 * VLOOKUP(E2179&amp;VLOOKUP(G2179,Sku_Consolidated!A2:Q957,17,FALSE),Sku_CommRate!A2:E1002, 5, FALSE)</f>
      </c>
      <c r="P2179" s="8">
        <f>N2179 - O2179</f>
      </c>
      <c r="Q2179">
        <f>VLOOKUP(G2179,Sku_Consolidated!A2:G957,7, FALSE)</f>
      </c>
      <c r="R2179">
        <f>IF(IFERROR(VLOOKUP(E2179,Store_Showcase!B2:H144,7, FALSE), TRUE)=TRUE, IF(IFERROR(VLOOKUP(E2179,Store_SRP!B2:H110,7, FALSE), TRUE)=TRUE,VLOOKUP(E2179,Store_VAM!B2:H273,7, FALSE),VLOOKUP(E2179,Store_SRP!B2:H110,7, FALSE)), VLOOKUP(E2179,Store_Showcase!B2:H144,7, FALSE))</f>
      </c>
      <c r="S2179">
        <f>IF(IFERROR(VLOOKUP(E2179,Store_Showcase!B2:I144,8, FALSE), TRUE)=TRUE, IF(IFERROR(VLOOKUP(E2179,Store_SRP!B2:I110,8, FALSE), TRUE)=TRUE,VLOOKUP(E2179,Store_VAM!B2:I273,8, FALSE),VLOOKUP(E2179,Store_SRP!B2:I110,8, FALSE)), VLOOKUP(E2179,Store_Showcase!B2:I144,8, FALSE))</f>
      </c>
      <c r="T2179">
        <f>VLOOKUP(G2179,Sku_Consolidated!A2:R957,18,FALSE)</f>
      </c>
      <c r="U2179">
        <v>6446</v>
      </c>
      <c r="V2179">
        <f>IF(VLOOKUP(G2179,Sku_Consolidated!A2:S957,19,FALSE)="SHOWCASE", VLOOKUP(E2179,Store_Showcase!B2:L144,11, FALSE), IF(VLOOKUP(G2179,Sku_Consolidated!A2:S957,19,FALSE)="VAM",VLOOKUP(E2179,Store_VAM!B2:L273,11, FALSE),VLOOKUP(E2179,Store_SRP!B2:L110,11, FALSE)))</f>
      </c>
      <c r="W2179">
        <f>VLOOKUP(G2179,Sku_Consolidated!A2:W957,11,FALSE)</f>
      </c>
      <c r="X2179">
        <f>VLOOKUP(G2179,Sku_Consolidated!A2:H957,8,FALSE)</f>
      </c>
      <c r="Y2179">
        <f>VLOOKUP(G2179,Sku_Consolidated!A2:I957,9,FALSE)</f>
      </c>
      <c r="Z2179" t="s">
        <v>38</v>
      </c>
      <c r="AA2179">
        <f>VLOOKUP(G2179,Sku_Consolidated!A2:E957,5,FALSE)</f>
      </c>
      <c r="AB2179">
        <f>IF(VLOOKUP(G2179,Sku_Consolidated!A2:S957,19,FALSE)="SHOWCASE", VLOOKUP(E2179,Store_Showcase!B2:N144,13, FALSE), IF(VLOOKUP(G2179,Sku_Consolidated!A2:S957,19,FALSE)="VAM",VLOOKUP(E2179,Store_VAM!B2:N273,13, FALSE),VLOOKUP(E2179,Store_SRP!B2:N110,13, FALSE)))</f>
      </c>
      <c r="AC2179">
        <f>IF(IFERROR(AB2179,TRUE)=TRUE, "-","OK")</f>
      </c>
      <c r="AD2179" s="8" t="s">
        <v>39</v>
      </c>
      <c r="AE2179" s="8" t="s">
        <v>39</v>
      </c>
      <c r="AF2179">
        <f>IF(IFERROR(VLOOKUP(E2179,Store_Showcase!B2:H144,{5}, FALSE), TRUE)=TRUE, IF(IFERROR(VLOOKUP(E2179,Store_SRP!B2:H110,{5}, FALSE), TRUE)=TRUE,VLOOKUP(E2179,Store_VAM!B2:H273,{5}, FALSE),VLOOKUP(E2179,Store_SRP!B2:H110,{5}, FALSE)), VLOOKUP(E2179,Store_Showcase!B2:H144,{5}, FALSE))</f>
      </c>
      <c r="AG2179">
        <f>IF(IFERROR(VLOOKUP(E2179,Store_Showcase!B2:H144,{6}, FALSE), TRUE)=TRUE, IF(IFERROR(VLOOKUP(E2179,Store_SRP!B2:H110,{6}, FALSE), TRUE)=TRUE,VLOOKUP(E2179,Store_VAM!B2:H273,{6}, FALSE),VLOOKUP(E2179,Store_SRP!B2:H110,{6}, FALSE)), VLOOKUP(E2179,Store_Showcase!B2:H144,{6}, FALSE))</f>
      </c>
      <c r="AH2179">
        <f>VLOOKUP(G2179,Sku_Consolidated!A2:R957,18,FALSE)</f>
      </c>
      <c r="AI2179">
        <f>VLOOKUP(G2179,Sku_Consolidated!A2:S957,19,FALSE)</f>
      </c>
      <c r="AJ2179">
        <f>VLOOKUP(G2179,Sku_Consolidated!A2:T957,20,FALSE)</f>
      </c>
    </row>
    <row r="2180" spans="1:36" x14ac:dyDescent="0.25">
      <c r="A2180">
        <v>2024</v>
      </c>
      <c r="B2180" t="s">
        <v>31</v>
      </c>
      <c r="C2180" t="s">
        <v>32</v>
      </c>
      <c r="D2180" t="s">
        <v>33</v>
      </c>
      <c r="E2180">
        <v>231</v>
      </c>
      <c r="F2180">
        <f>IF(IFERROR(VLOOKUP(E2180,Store_Showcase!B2:H144,{2}, FALSE), TRUE)=TRUE, IF(IFERROR(VLOOKUP(E2180,Store_SRP!B2:H110,{2}, FALSE), TRUE)=TRUE,VLOOKUP(E2180,Store_VAM!B2:H273,{2}, FALSE),VLOOKUP(E2180,Store_SRP!B2:H110,{2}, FALSE)), VLOOKUP(E2180,Store_Showcase!B2:H144,{2}, FALSE))</f>
      </c>
      <c r="G2180">
        <v>657358</v>
      </c>
      <c r="H2180" t="s">
        <v>3328</v>
      </c>
      <c r="I2180" s="8" t="s">
        <v>39</v>
      </c>
      <c r="J2180" t="s">
        <v>12</v>
      </c>
      <c r="K2180" s="8">
        <f>IF(J2180="PCK", I2180, 0)</f>
      </c>
      <c r="L2180" s="8">
        <f>IF(J2180="KLS", I2180, IF(J2180="PCK", I2180*VLOOKUP(G2180,Sku_Consolidated!A2:U957,21, FALSE),I2180*VLOOKUP(G2180,Sku_Consolidated!A2:U957,21, FALSE)))</f>
      </c>
      <c r="M2180" s="8">
        <f>IF(J2180="PCS", I2180, 0)</f>
      </c>
      <c r="N2180" s="8" t="s">
        <v>39</v>
      </c>
      <c r="O2180" s="8">
        <f>N2180 * VLOOKUP(E2180&amp;VLOOKUP(G2180,Sku_Consolidated!A2:Q957,17,FALSE),Sku_CommRate!A2:E1002, 5, FALSE)</f>
      </c>
      <c r="P2180" s="8">
        <f>N2180 - O2180</f>
      </c>
      <c r="Q2180">
        <f>VLOOKUP(G2180,Sku_Consolidated!A2:G957,7, FALSE)</f>
      </c>
      <c r="R2180">
        <f>IF(IFERROR(VLOOKUP(E2180,Store_Showcase!B2:H144,7, FALSE), TRUE)=TRUE, IF(IFERROR(VLOOKUP(E2180,Store_SRP!B2:H110,7, FALSE), TRUE)=TRUE,VLOOKUP(E2180,Store_VAM!B2:H273,7, FALSE),VLOOKUP(E2180,Store_SRP!B2:H110,7, FALSE)), VLOOKUP(E2180,Store_Showcase!B2:H144,7, FALSE))</f>
      </c>
      <c r="S2180">
        <f>IF(IFERROR(VLOOKUP(E2180,Store_Showcase!B2:I144,8, FALSE), TRUE)=TRUE, IF(IFERROR(VLOOKUP(E2180,Store_SRP!B2:I110,8, FALSE), TRUE)=TRUE,VLOOKUP(E2180,Store_VAM!B2:I273,8, FALSE),VLOOKUP(E2180,Store_SRP!B2:I110,8, FALSE)), VLOOKUP(E2180,Store_Showcase!B2:I144,8, FALSE))</f>
      </c>
      <c r="T2180">
        <f>VLOOKUP(G2180,Sku_Consolidated!A2:R957,18,FALSE)</f>
      </c>
      <c r="U2180">
        <v>4806532531595</v>
      </c>
      <c r="V2180">
        <f>IF(VLOOKUP(G2180,Sku_Consolidated!A2:S957,19,FALSE)="SHOWCASE", VLOOKUP(E2180,Store_Showcase!B2:L144,11, FALSE), IF(VLOOKUP(G2180,Sku_Consolidated!A2:S957,19,FALSE)="VAM",VLOOKUP(E2180,Store_VAM!B2:L273,11, FALSE),VLOOKUP(E2180,Store_SRP!B2:L110,11, FALSE)))</f>
      </c>
      <c r="W2180">
        <f>VLOOKUP(G2180,Sku_Consolidated!A2:W957,11,FALSE)</f>
      </c>
      <c r="X2180">
        <f>VLOOKUP(G2180,Sku_Consolidated!A2:H957,8,FALSE)</f>
      </c>
      <c r="Y2180">
        <f>VLOOKUP(G2180,Sku_Consolidated!A2:I957,9,FALSE)</f>
      </c>
      <c r="Z2180" t="s">
        <v>38</v>
      </c>
      <c r="AA2180">
        <f>VLOOKUP(G2180,Sku_Consolidated!A2:E957,5,FALSE)</f>
      </c>
      <c r="AB2180">
        <f>IF(VLOOKUP(G2180,Sku_Consolidated!A2:S957,19,FALSE)="SHOWCASE", VLOOKUP(E2180,Store_Showcase!B2:N144,13, FALSE), IF(VLOOKUP(G2180,Sku_Consolidated!A2:S957,19,FALSE)="VAM",VLOOKUP(E2180,Store_VAM!B2:N273,13, FALSE),VLOOKUP(E2180,Store_SRP!B2:N110,13, FALSE)))</f>
      </c>
      <c r="AC2180">
        <f>IF(IFERROR(AB2180,TRUE)=TRUE, "-","OK")</f>
      </c>
      <c r="AD2180" s="8" t="s">
        <v>39</v>
      </c>
      <c r="AE2180" s="8" t="s">
        <v>39</v>
      </c>
      <c r="AF2180">
        <f>IF(IFERROR(VLOOKUP(E2180,Store_Showcase!B2:H144,{5}, FALSE), TRUE)=TRUE, IF(IFERROR(VLOOKUP(E2180,Store_SRP!B2:H110,{5}, FALSE), TRUE)=TRUE,VLOOKUP(E2180,Store_VAM!B2:H273,{5}, FALSE),VLOOKUP(E2180,Store_SRP!B2:H110,{5}, FALSE)), VLOOKUP(E2180,Store_Showcase!B2:H144,{5}, FALSE))</f>
      </c>
      <c r="AG2180">
        <f>IF(IFERROR(VLOOKUP(E2180,Store_Showcase!B2:H144,{6}, FALSE), TRUE)=TRUE, IF(IFERROR(VLOOKUP(E2180,Store_SRP!B2:H110,{6}, FALSE), TRUE)=TRUE,VLOOKUP(E2180,Store_VAM!B2:H273,{6}, FALSE),VLOOKUP(E2180,Store_SRP!B2:H110,{6}, FALSE)), VLOOKUP(E2180,Store_Showcase!B2:H144,{6}, FALSE))</f>
      </c>
      <c r="AH2180">
        <f>VLOOKUP(G2180,Sku_Consolidated!A2:R957,18,FALSE)</f>
      </c>
      <c r="AI2180">
        <f>VLOOKUP(G2180,Sku_Consolidated!A2:S957,19,FALSE)</f>
      </c>
      <c r="AJ2180">
        <f>VLOOKUP(G2180,Sku_Consolidated!A2:T957,20,FALSE)</f>
      </c>
    </row>
    <row r="2181" spans="1:36" x14ac:dyDescent="0.25">
      <c r="A2181">
        <v>2024</v>
      </c>
      <c r="B2181" t="s">
        <v>31</v>
      </c>
      <c r="C2181" t="s">
        <v>32</v>
      </c>
      <c r="D2181" t="s">
        <v>33</v>
      </c>
      <c r="E2181">
        <v>111</v>
      </c>
      <c r="F2181">
        <f>IF(IFERROR(VLOOKUP(E2181,Store_Showcase!B2:H144,{2}, FALSE), TRUE)=TRUE, IF(IFERROR(VLOOKUP(E2181,Store_SRP!B2:H110,{2}, FALSE), TRUE)=TRUE,VLOOKUP(E2181,Store_VAM!B2:H273,{2}, FALSE),VLOOKUP(E2181,Store_SRP!B2:H110,{2}, FALSE)), VLOOKUP(E2181,Store_Showcase!B2:H144,{2}, FALSE))</f>
      </c>
      <c r="G2181">
        <v>676484</v>
      </c>
      <c r="H2181" t="s">
        <v>2971</v>
      </c>
      <c r="I2181" s="8" t="s">
        <v>39</v>
      </c>
      <c r="J2181" t="s">
        <v>36</v>
      </c>
      <c r="K2181" s="8">
        <f>IF(J2181="PCK", I2181, 0)</f>
      </c>
      <c r="L2181" s="8">
        <f>IF(J2181="KLS", I2181, IF(J2181="PCK", I2181*VLOOKUP(G2181,Sku_Consolidated!A2:U957,21, FALSE),I2181*VLOOKUP(G2181,Sku_Consolidated!A2:U957,21, FALSE)))</f>
      </c>
      <c r="M2181" s="8">
        <f>IF(J2181="PCS", I2181, 0)</f>
      </c>
      <c r="N2181" s="8" t="s">
        <v>39</v>
      </c>
      <c r="O2181" s="8">
        <f>N2181 * VLOOKUP(E2181&amp;VLOOKUP(G2181,Sku_Consolidated!A2:Q957,17,FALSE),Sku_CommRate!A2:E1002, 5, FALSE)</f>
      </c>
      <c r="P2181" s="8">
        <f>N2181 - O2181</f>
      </c>
      <c r="Q2181">
        <f>VLOOKUP(G2181,Sku_Consolidated!A2:G957,7, FALSE)</f>
      </c>
      <c r="R2181">
        <f>IF(IFERROR(VLOOKUP(E2181,Store_Showcase!B2:H144,7, FALSE), TRUE)=TRUE, IF(IFERROR(VLOOKUP(E2181,Store_SRP!B2:H110,7, FALSE), TRUE)=TRUE,VLOOKUP(E2181,Store_VAM!B2:H273,7, FALSE),VLOOKUP(E2181,Store_SRP!B2:H110,7, FALSE)), VLOOKUP(E2181,Store_Showcase!B2:H144,7, FALSE))</f>
      </c>
      <c r="S2181">
        <f>IF(IFERROR(VLOOKUP(E2181,Store_Showcase!B2:I144,8, FALSE), TRUE)=TRUE, IF(IFERROR(VLOOKUP(E2181,Store_SRP!B2:I110,8, FALSE), TRUE)=TRUE,VLOOKUP(E2181,Store_VAM!B2:I273,8, FALSE),VLOOKUP(E2181,Store_SRP!B2:I110,8, FALSE)), VLOOKUP(E2181,Store_Showcase!B2:I144,8, FALSE))</f>
      </c>
      <c r="T2181">
        <f>VLOOKUP(G2181,Sku_Consolidated!A2:R957,18,FALSE)</f>
      </c>
      <c r="U2181">
        <v>9576</v>
      </c>
      <c r="V2181">
        <f>IF(VLOOKUP(G2181,Sku_Consolidated!A2:S957,19,FALSE)="SHOWCASE", VLOOKUP(E2181,Store_Showcase!B2:L144,11, FALSE), IF(VLOOKUP(G2181,Sku_Consolidated!A2:S957,19,FALSE)="VAM",VLOOKUP(E2181,Store_VAM!B2:L273,11, FALSE),VLOOKUP(E2181,Store_SRP!B2:L110,11, FALSE)))</f>
      </c>
      <c r="W2181">
        <f>VLOOKUP(G2181,Sku_Consolidated!A2:W957,11,FALSE)</f>
      </c>
      <c r="X2181">
        <f>VLOOKUP(G2181,Sku_Consolidated!A2:H957,8,FALSE)</f>
      </c>
      <c r="Y2181">
        <f>VLOOKUP(G2181,Sku_Consolidated!A2:I957,9,FALSE)</f>
      </c>
      <c r="Z2181" t="s">
        <v>38</v>
      </c>
      <c r="AA2181">
        <f>VLOOKUP(G2181,Sku_Consolidated!A2:E957,5,FALSE)</f>
      </c>
      <c r="AB2181">
        <f>IF(VLOOKUP(G2181,Sku_Consolidated!A2:S957,19,FALSE)="SHOWCASE", VLOOKUP(E2181,Store_Showcase!B2:N144,13, FALSE), IF(VLOOKUP(G2181,Sku_Consolidated!A2:S957,19,FALSE)="VAM",VLOOKUP(E2181,Store_VAM!B2:N273,13, FALSE),VLOOKUP(E2181,Store_SRP!B2:N110,13, FALSE)))</f>
      </c>
      <c r="AC2181">
        <f>IF(IFERROR(AB2181,TRUE)=TRUE, "-","OK")</f>
      </c>
      <c r="AD2181" s="8" t="s">
        <v>39</v>
      </c>
      <c r="AE2181" s="8" t="s">
        <v>39</v>
      </c>
      <c r="AF2181">
        <f>IF(IFERROR(VLOOKUP(E2181,Store_Showcase!B2:H144,{5}, FALSE), TRUE)=TRUE, IF(IFERROR(VLOOKUP(E2181,Store_SRP!B2:H110,{5}, FALSE), TRUE)=TRUE,VLOOKUP(E2181,Store_VAM!B2:H273,{5}, FALSE),VLOOKUP(E2181,Store_SRP!B2:H110,{5}, FALSE)), VLOOKUP(E2181,Store_Showcase!B2:H144,{5}, FALSE))</f>
      </c>
      <c r="AG2181">
        <f>IF(IFERROR(VLOOKUP(E2181,Store_Showcase!B2:H144,{6}, FALSE), TRUE)=TRUE, IF(IFERROR(VLOOKUP(E2181,Store_SRP!B2:H110,{6}, FALSE), TRUE)=TRUE,VLOOKUP(E2181,Store_VAM!B2:H273,{6}, FALSE),VLOOKUP(E2181,Store_SRP!B2:H110,{6}, FALSE)), VLOOKUP(E2181,Store_Showcase!B2:H144,{6}, FALSE))</f>
      </c>
      <c r="AH2181">
        <f>VLOOKUP(G2181,Sku_Consolidated!A2:R957,18,FALSE)</f>
      </c>
      <c r="AI2181">
        <f>VLOOKUP(G2181,Sku_Consolidated!A2:S957,19,FALSE)</f>
      </c>
      <c r="AJ2181">
        <f>VLOOKUP(G2181,Sku_Consolidated!A2:T957,20,FALSE)</f>
      </c>
    </row>
    <row r="2182" spans="1:36" x14ac:dyDescent="0.25">
      <c r="A2182">
        <v>2024</v>
      </c>
      <c r="B2182" t="s">
        <v>31</v>
      </c>
      <c r="C2182" t="s">
        <v>32</v>
      </c>
      <c r="D2182" t="s">
        <v>33</v>
      </c>
      <c r="E2182">
        <v>485</v>
      </c>
      <c r="F2182">
        <f>IF(IFERROR(VLOOKUP(E2182,Store_Showcase!B2:H144,{2}, FALSE), TRUE)=TRUE, IF(IFERROR(VLOOKUP(E2182,Store_SRP!B2:H110,{2}, FALSE), TRUE)=TRUE,VLOOKUP(E2182,Store_VAM!B2:H273,{2}, FALSE),VLOOKUP(E2182,Store_SRP!B2:H110,{2}, FALSE)), VLOOKUP(E2182,Store_Showcase!B2:H144,{2}, FALSE))</f>
      </c>
      <c r="G2182">
        <v>655910</v>
      </c>
      <c r="H2182" t="s">
        <v>1560</v>
      </c>
      <c r="I2182" s="8" t="s">
        <v>39</v>
      </c>
      <c r="J2182" t="s">
        <v>36</v>
      </c>
      <c r="K2182" s="8">
        <f>IF(J2182="PCK", I2182, 0)</f>
      </c>
      <c r="L2182" s="8">
        <f>IF(J2182="KLS", I2182, IF(J2182="PCK", I2182*VLOOKUP(G2182,Sku_Consolidated!A2:U957,21, FALSE),I2182*VLOOKUP(G2182,Sku_Consolidated!A2:U957,21, FALSE)))</f>
      </c>
      <c r="M2182" s="8">
        <f>IF(J2182="PCS", I2182, 0)</f>
      </c>
      <c r="N2182" s="8" t="s">
        <v>39</v>
      </c>
      <c r="O2182" s="8">
        <f>N2182 * VLOOKUP(E2182&amp;VLOOKUP(G2182,Sku_Consolidated!A2:Q957,17,FALSE),Sku_CommRate!A2:E1002, 5, FALSE)</f>
      </c>
      <c r="P2182" s="8">
        <f>N2182 - O2182</f>
      </c>
      <c r="Q2182">
        <f>VLOOKUP(G2182,Sku_Consolidated!A2:G957,7, FALSE)</f>
      </c>
      <c r="R2182">
        <f>IF(IFERROR(VLOOKUP(E2182,Store_Showcase!B2:H144,7, FALSE), TRUE)=TRUE, IF(IFERROR(VLOOKUP(E2182,Store_SRP!B2:H110,7, FALSE), TRUE)=TRUE,VLOOKUP(E2182,Store_VAM!B2:H273,7, FALSE),VLOOKUP(E2182,Store_SRP!B2:H110,7, FALSE)), VLOOKUP(E2182,Store_Showcase!B2:H144,7, FALSE))</f>
      </c>
      <c r="S2182">
        <f>IF(IFERROR(VLOOKUP(E2182,Store_Showcase!B2:I144,8, FALSE), TRUE)=TRUE, IF(IFERROR(VLOOKUP(E2182,Store_SRP!B2:I110,8, FALSE), TRUE)=TRUE,VLOOKUP(E2182,Store_VAM!B2:I273,8, FALSE),VLOOKUP(E2182,Store_SRP!B2:I110,8, FALSE)), VLOOKUP(E2182,Store_Showcase!B2:I144,8, FALSE))</f>
      </c>
      <c r="T2182">
        <f>VLOOKUP(G2182,Sku_Consolidated!A2:R957,18,FALSE)</f>
      </c>
      <c r="U2182">
        <v>6504</v>
      </c>
      <c r="V2182">
        <f>IF(VLOOKUP(G2182,Sku_Consolidated!A2:S957,19,FALSE)="SHOWCASE", VLOOKUP(E2182,Store_Showcase!B2:L144,11, FALSE), IF(VLOOKUP(G2182,Sku_Consolidated!A2:S957,19,FALSE)="VAM",VLOOKUP(E2182,Store_VAM!B2:L273,11, FALSE),VLOOKUP(E2182,Store_SRP!B2:L110,11, FALSE)))</f>
      </c>
      <c r="W2182">
        <f>VLOOKUP(G2182,Sku_Consolidated!A2:W957,11,FALSE)</f>
      </c>
      <c r="X2182">
        <f>VLOOKUP(G2182,Sku_Consolidated!A2:H957,8,FALSE)</f>
      </c>
      <c r="Y2182">
        <f>VLOOKUP(G2182,Sku_Consolidated!A2:I957,9,FALSE)</f>
      </c>
      <c r="Z2182" t="s">
        <v>38</v>
      </c>
      <c r="AA2182">
        <f>VLOOKUP(G2182,Sku_Consolidated!A2:E957,5,FALSE)</f>
      </c>
      <c r="AB2182">
        <f>IF(VLOOKUP(G2182,Sku_Consolidated!A2:S957,19,FALSE)="SHOWCASE", VLOOKUP(E2182,Store_Showcase!B2:N144,13, FALSE), IF(VLOOKUP(G2182,Sku_Consolidated!A2:S957,19,FALSE)="VAM",VLOOKUP(E2182,Store_VAM!B2:N273,13, FALSE),VLOOKUP(E2182,Store_SRP!B2:N110,13, FALSE)))</f>
      </c>
      <c r="AC2182">
        <f>IF(IFERROR(AB2182,TRUE)=TRUE, "-","OK")</f>
      </c>
      <c r="AD2182" s="8" t="s">
        <v>39</v>
      </c>
      <c r="AE2182" s="8" t="s">
        <v>39</v>
      </c>
      <c r="AF2182">
        <f>IF(IFERROR(VLOOKUP(E2182,Store_Showcase!B2:H144,{5}, FALSE), TRUE)=TRUE, IF(IFERROR(VLOOKUP(E2182,Store_SRP!B2:H110,{5}, FALSE), TRUE)=TRUE,VLOOKUP(E2182,Store_VAM!B2:H273,{5}, FALSE),VLOOKUP(E2182,Store_SRP!B2:H110,{5}, FALSE)), VLOOKUP(E2182,Store_Showcase!B2:H144,{5}, FALSE))</f>
      </c>
      <c r="AG2182">
        <f>IF(IFERROR(VLOOKUP(E2182,Store_Showcase!B2:H144,{6}, FALSE), TRUE)=TRUE, IF(IFERROR(VLOOKUP(E2182,Store_SRP!B2:H110,{6}, FALSE), TRUE)=TRUE,VLOOKUP(E2182,Store_VAM!B2:H273,{6}, FALSE),VLOOKUP(E2182,Store_SRP!B2:H110,{6}, FALSE)), VLOOKUP(E2182,Store_Showcase!B2:H144,{6}, FALSE))</f>
      </c>
      <c r="AH2182">
        <f>VLOOKUP(G2182,Sku_Consolidated!A2:R957,18,FALSE)</f>
      </c>
      <c r="AI2182">
        <f>VLOOKUP(G2182,Sku_Consolidated!A2:S957,19,FALSE)</f>
      </c>
      <c r="AJ2182">
        <f>VLOOKUP(G2182,Sku_Consolidated!A2:T957,20,FALSE)</f>
      </c>
    </row>
    <row r="2183" spans="1:36" x14ac:dyDescent="0.25">
      <c r="A2183">
        <v>2024</v>
      </c>
      <c r="B2183" t="s">
        <v>31</v>
      </c>
      <c r="C2183" t="s">
        <v>32</v>
      </c>
      <c r="D2183" t="s">
        <v>33</v>
      </c>
      <c r="E2183">
        <v>137</v>
      </c>
      <c r="F2183">
        <f>IF(IFERROR(VLOOKUP(E2183,Store_Showcase!B2:H144,{2}, FALSE), TRUE)=TRUE, IF(IFERROR(VLOOKUP(E2183,Store_SRP!B2:H110,{2}, FALSE), TRUE)=TRUE,VLOOKUP(E2183,Store_VAM!B2:H273,{2}, FALSE),VLOOKUP(E2183,Store_SRP!B2:H110,{2}, FALSE)), VLOOKUP(E2183,Store_Showcase!B2:H144,{2}, FALSE))</f>
      </c>
      <c r="G2183">
        <v>657358</v>
      </c>
      <c r="H2183" t="s">
        <v>3328</v>
      </c>
      <c r="I2183" s="8" t="s">
        <v>39</v>
      </c>
      <c r="J2183" t="s">
        <v>12</v>
      </c>
      <c r="K2183" s="8">
        <f>IF(J2183="PCK", I2183, 0)</f>
      </c>
      <c r="L2183" s="8">
        <f>IF(J2183="KLS", I2183, IF(J2183="PCK", I2183*VLOOKUP(G2183,Sku_Consolidated!A2:U957,21, FALSE),I2183*VLOOKUP(G2183,Sku_Consolidated!A2:U957,21, FALSE)))</f>
      </c>
      <c r="M2183" s="8">
        <f>IF(J2183="PCS", I2183, 0)</f>
      </c>
      <c r="N2183" s="8" t="s">
        <v>39</v>
      </c>
      <c r="O2183" s="8">
        <f>N2183 * VLOOKUP(E2183&amp;VLOOKUP(G2183,Sku_Consolidated!A2:Q957,17,FALSE),Sku_CommRate!A2:E1002, 5, FALSE)</f>
      </c>
      <c r="P2183" s="8">
        <f>N2183 - O2183</f>
      </c>
      <c r="Q2183">
        <f>VLOOKUP(G2183,Sku_Consolidated!A2:G957,7, FALSE)</f>
      </c>
      <c r="R2183">
        <f>IF(IFERROR(VLOOKUP(E2183,Store_Showcase!B2:H144,7, FALSE), TRUE)=TRUE, IF(IFERROR(VLOOKUP(E2183,Store_SRP!B2:H110,7, FALSE), TRUE)=TRUE,VLOOKUP(E2183,Store_VAM!B2:H273,7, FALSE),VLOOKUP(E2183,Store_SRP!B2:H110,7, FALSE)), VLOOKUP(E2183,Store_Showcase!B2:H144,7, FALSE))</f>
      </c>
      <c r="S2183">
        <f>IF(IFERROR(VLOOKUP(E2183,Store_Showcase!B2:I144,8, FALSE), TRUE)=TRUE, IF(IFERROR(VLOOKUP(E2183,Store_SRP!B2:I110,8, FALSE), TRUE)=TRUE,VLOOKUP(E2183,Store_VAM!B2:I273,8, FALSE),VLOOKUP(E2183,Store_SRP!B2:I110,8, FALSE)), VLOOKUP(E2183,Store_Showcase!B2:I144,8, FALSE))</f>
      </c>
      <c r="T2183">
        <f>VLOOKUP(G2183,Sku_Consolidated!A2:R957,18,FALSE)</f>
      </c>
      <c r="U2183">
        <v>4806532531595</v>
      </c>
      <c r="V2183">
        <f>IF(VLOOKUP(G2183,Sku_Consolidated!A2:S957,19,FALSE)="SHOWCASE", VLOOKUP(E2183,Store_Showcase!B2:L144,11, FALSE), IF(VLOOKUP(G2183,Sku_Consolidated!A2:S957,19,FALSE)="VAM",VLOOKUP(E2183,Store_VAM!B2:L273,11, FALSE),VLOOKUP(E2183,Store_SRP!B2:L110,11, FALSE)))</f>
      </c>
      <c r="W2183">
        <f>VLOOKUP(G2183,Sku_Consolidated!A2:W957,11,FALSE)</f>
      </c>
      <c r="X2183">
        <f>VLOOKUP(G2183,Sku_Consolidated!A2:H957,8,FALSE)</f>
      </c>
      <c r="Y2183">
        <f>VLOOKUP(G2183,Sku_Consolidated!A2:I957,9,FALSE)</f>
      </c>
      <c r="Z2183" t="s">
        <v>38</v>
      </c>
      <c r="AA2183">
        <f>VLOOKUP(G2183,Sku_Consolidated!A2:E957,5,FALSE)</f>
      </c>
      <c r="AB2183">
        <f>IF(VLOOKUP(G2183,Sku_Consolidated!A2:S957,19,FALSE)="SHOWCASE", VLOOKUP(E2183,Store_Showcase!B2:N144,13, FALSE), IF(VLOOKUP(G2183,Sku_Consolidated!A2:S957,19,FALSE)="VAM",VLOOKUP(E2183,Store_VAM!B2:N273,13, FALSE),VLOOKUP(E2183,Store_SRP!B2:N110,13, FALSE)))</f>
      </c>
      <c r="AC2183">
        <f>IF(IFERROR(AB2183,TRUE)=TRUE, "-","OK")</f>
      </c>
      <c r="AD2183" s="8" t="s">
        <v>39</v>
      </c>
      <c r="AE2183" s="8" t="s">
        <v>39</v>
      </c>
      <c r="AF2183">
        <f>IF(IFERROR(VLOOKUP(E2183,Store_Showcase!B2:H144,{5}, FALSE), TRUE)=TRUE, IF(IFERROR(VLOOKUP(E2183,Store_SRP!B2:H110,{5}, FALSE), TRUE)=TRUE,VLOOKUP(E2183,Store_VAM!B2:H273,{5}, FALSE),VLOOKUP(E2183,Store_SRP!B2:H110,{5}, FALSE)), VLOOKUP(E2183,Store_Showcase!B2:H144,{5}, FALSE))</f>
      </c>
      <c r="AG2183">
        <f>IF(IFERROR(VLOOKUP(E2183,Store_Showcase!B2:H144,{6}, FALSE), TRUE)=TRUE, IF(IFERROR(VLOOKUP(E2183,Store_SRP!B2:H110,{6}, FALSE), TRUE)=TRUE,VLOOKUP(E2183,Store_VAM!B2:H273,{6}, FALSE),VLOOKUP(E2183,Store_SRP!B2:H110,{6}, FALSE)), VLOOKUP(E2183,Store_Showcase!B2:H144,{6}, FALSE))</f>
      </c>
      <c r="AH2183">
        <f>VLOOKUP(G2183,Sku_Consolidated!A2:R957,18,FALSE)</f>
      </c>
      <c r="AI2183">
        <f>VLOOKUP(G2183,Sku_Consolidated!A2:S957,19,FALSE)</f>
      </c>
      <c r="AJ2183">
        <f>VLOOKUP(G2183,Sku_Consolidated!A2:T957,20,FALSE)</f>
      </c>
    </row>
    <row r="2184" spans="1:36" x14ac:dyDescent="0.25">
      <c r="A2184">
        <v>2024</v>
      </c>
      <c r="B2184" t="s">
        <v>31</v>
      </c>
      <c r="C2184" t="s">
        <v>32</v>
      </c>
      <c r="D2184" t="s">
        <v>33</v>
      </c>
      <c r="E2184">
        <v>809</v>
      </c>
      <c r="F2184">
        <f>IF(IFERROR(VLOOKUP(E2184,Store_Showcase!B2:H144,{2}, FALSE), TRUE)=TRUE, IF(IFERROR(VLOOKUP(E2184,Store_SRP!B2:H110,{2}, FALSE), TRUE)=TRUE,VLOOKUP(E2184,Store_VAM!B2:H273,{2}, FALSE),VLOOKUP(E2184,Store_SRP!B2:H110,{2}, FALSE)), VLOOKUP(E2184,Store_Showcase!B2:H144,{2}, FALSE))</f>
      </c>
      <c r="G2184">
        <v>670208</v>
      </c>
      <c r="H2184" t="s">
        <v>2094</v>
      </c>
      <c r="I2184" s="8" t="s">
        <v>39</v>
      </c>
      <c r="J2184" t="s">
        <v>36</v>
      </c>
      <c r="K2184" s="8">
        <f>IF(J2184="PCK", I2184, 0)</f>
      </c>
      <c r="L2184" s="8">
        <f>IF(J2184="KLS", I2184, IF(J2184="PCK", I2184*VLOOKUP(G2184,Sku_Consolidated!A2:U957,21, FALSE),I2184*VLOOKUP(G2184,Sku_Consolidated!A2:U957,21, FALSE)))</f>
      </c>
      <c r="M2184" s="8">
        <f>IF(J2184="PCS", I2184, 0)</f>
      </c>
      <c r="N2184" s="8" t="s">
        <v>39</v>
      </c>
      <c r="O2184" s="8">
        <f>N2184 * VLOOKUP(E2184&amp;VLOOKUP(G2184,Sku_Consolidated!A2:Q957,17,FALSE),Sku_CommRate!A2:E1002, 5, FALSE)</f>
      </c>
      <c r="P2184" s="8">
        <f>N2184 - O2184</f>
      </c>
      <c r="Q2184">
        <f>VLOOKUP(G2184,Sku_Consolidated!A2:G957,7, FALSE)</f>
      </c>
      <c r="R2184">
        <f>IF(IFERROR(VLOOKUP(E2184,Store_Showcase!B2:H144,7, FALSE), TRUE)=TRUE, IF(IFERROR(VLOOKUP(E2184,Store_SRP!B2:H110,7, FALSE), TRUE)=TRUE,VLOOKUP(E2184,Store_VAM!B2:H273,7, FALSE),VLOOKUP(E2184,Store_SRP!B2:H110,7, FALSE)), VLOOKUP(E2184,Store_Showcase!B2:H144,7, FALSE))</f>
      </c>
      <c r="S2184">
        <f>IF(IFERROR(VLOOKUP(E2184,Store_Showcase!B2:I144,8, FALSE), TRUE)=TRUE, IF(IFERROR(VLOOKUP(E2184,Store_SRP!B2:I110,8, FALSE), TRUE)=TRUE,VLOOKUP(E2184,Store_VAM!B2:I273,8, FALSE),VLOOKUP(E2184,Store_SRP!B2:I110,8, FALSE)), VLOOKUP(E2184,Store_Showcase!B2:I144,8, FALSE))</f>
      </c>
      <c r="T2184">
        <f>VLOOKUP(G2184,Sku_Consolidated!A2:R957,18,FALSE)</f>
      </c>
      <c r="U2184">
        <v>8436</v>
      </c>
      <c r="V2184">
        <f>IF(VLOOKUP(G2184,Sku_Consolidated!A2:S957,19,FALSE)="SHOWCASE", VLOOKUP(E2184,Store_Showcase!B2:L144,11, FALSE), IF(VLOOKUP(G2184,Sku_Consolidated!A2:S957,19,FALSE)="VAM",VLOOKUP(E2184,Store_VAM!B2:L273,11, FALSE),VLOOKUP(E2184,Store_SRP!B2:L110,11, FALSE)))</f>
      </c>
      <c r="W2184">
        <f>VLOOKUP(G2184,Sku_Consolidated!A2:W957,11,FALSE)</f>
      </c>
      <c r="X2184">
        <f>VLOOKUP(G2184,Sku_Consolidated!A2:H957,8,FALSE)</f>
      </c>
      <c r="Y2184">
        <f>VLOOKUP(G2184,Sku_Consolidated!A2:I957,9,FALSE)</f>
      </c>
      <c r="Z2184" t="s">
        <v>38</v>
      </c>
      <c r="AA2184">
        <f>VLOOKUP(G2184,Sku_Consolidated!A2:E957,5,FALSE)</f>
      </c>
      <c r="AB2184">
        <f>IF(VLOOKUP(G2184,Sku_Consolidated!A2:S957,19,FALSE)="SHOWCASE", VLOOKUP(E2184,Store_Showcase!B2:N144,13, FALSE), IF(VLOOKUP(G2184,Sku_Consolidated!A2:S957,19,FALSE)="VAM",VLOOKUP(E2184,Store_VAM!B2:N273,13, FALSE),VLOOKUP(E2184,Store_SRP!B2:N110,13, FALSE)))</f>
      </c>
      <c r="AC2184">
        <f>IF(IFERROR(AB2184,TRUE)=TRUE, "-","OK")</f>
      </c>
      <c r="AD2184" s="8" t="s">
        <v>39</v>
      </c>
      <c r="AE2184" s="8" t="s">
        <v>39</v>
      </c>
      <c r="AF2184">
        <f>IF(IFERROR(VLOOKUP(E2184,Store_Showcase!B2:H144,{5}, FALSE), TRUE)=TRUE, IF(IFERROR(VLOOKUP(E2184,Store_SRP!B2:H110,{5}, FALSE), TRUE)=TRUE,VLOOKUP(E2184,Store_VAM!B2:H273,{5}, FALSE),VLOOKUP(E2184,Store_SRP!B2:H110,{5}, FALSE)), VLOOKUP(E2184,Store_Showcase!B2:H144,{5}, FALSE))</f>
      </c>
      <c r="AG2184">
        <f>IF(IFERROR(VLOOKUP(E2184,Store_Showcase!B2:H144,{6}, FALSE), TRUE)=TRUE, IF(IFERROR(VLOOKUP(E2184,Store_SRP!B2:H110,{6}, FALSE), TRUE)=TRUE,VLOOKUP(E2184,Store_VAM!B2:H273,{6}, FALSE),VLOOKUP(E2184,Store_SRP!B2:H110,{6}, FALSE)), VLOOKUP(E2184,Store_Showcase!B2:H144,{6}, FALSE))</f>
      </c>
      <c r="AH2184">
        <f>VLOOKUP(G2184,Sku_Consolidated!A2:R957,18,FALSE)</f>
      </c>
      <c r="AI2184">
        <f>VLOOKUP(G2184,Sku_Consolidated!A2:S957,19,FALSE)</f>
      </c>
      <c r="AJ2184">
        <f>VLOOKUP(G2184,Sku_Consolidated!A2:T957,20,FALSE)</f>
      </c>
    </row>
    <row r="2185" spans="1:36" x14ac:dyDescent="0.25">
      <c r="A2185">
        <v>2024</v>
      </c>
      <c r="B2185" t="s">
        <v>31</v>
      </c>
      <c r="C2185" t="s">
        <v>32</v>
      </c>
      <c r="D2185" t="s">
        <v>33</v>
      </c>
      <c r="E2185">
        <v>717</v>
      </c>
      <c r="F2185">
        <f>IF(IFERROR(VLOOKUP(E2185,Store_Showcase!B2:H144,{2}, FALSE), TRUE)=TRUE, IF(IFERROR(VLOOKUP(E2185,Store_SRP!B2:H110,{2}, FALSE), TRUE)=TRUE,VLOOKUP(E2185,Store_VAM!B2:H273,{2}, FALSE),VLOOKUP(E2185,Store_SRP!B2:H110,{2}, FALSE)), VLOOKUP(E2185,Store_Showcase!B2:H144,{2}, FALSE))</f>
      </c>
      <c r="G2185">
        <v>656326</v>
      </c>
      <c r="H2185" t="s">
        <v>2700</v>
      </c>
      <c r="I2185" s="8" t="s">
        <v>39</v>
      </c>
      <c r="J2185" t="s">
        <v>36</v>
      </c>
      <c r="K2185" s="8">
        <f>IF(J2185="PCK", I2185, 0)</f>
      </c>
      <c r="L2185" s="8">
        <f>IF(J2185="KLS", I2185, IF(J2185="PCK", I2185*VLOOKUP(G2185,Sku_Consolidated!A2:U957,21, FALSE),I2185*VLOOKUP(G2185,Sku_Consolidated!A2:U957,21, FALSE)))</f>
      </c>
      <c r="M2185" s="8">
        <f>IF(J2185="PCS", I2185, 0)</f>
      </c>
      <c r="N2185" s="8" t="s">
        <v>39</v>
      </c>
      <c r="O2185" s="8">
        <f>N2185 * VLOOKUP(E2185&amp;VLOOKUP(G2185,Sku_Consolidated!A2:Q957,17,FALSE),Sku_CommRate!A2:E1002, 5, FALSE)</f>
      </c>
      <c r="P2185" s="8">
        <f>N2185 - O2185</f>
      </c>
      <c r="Q2185">
        <f>VLOOKUP(G2185,Sku_Consolidated!A2:G957,7, FALSE)</f>
      </c>
      <c r="R2185">
        <f>IF(IFERROR(VLOOKUP(E2185,Store_Showcase!B2:H144,7, FALSE), TRUE)=TRUE, IF(IFERROR(VLOOKUP(E2185,Store_SRP!B2:H110,7, FALSE), TRUE)=TRUE,VLOOKUP(E2185,Store_VAM!B2:H273,7, FALSE),VLOOKUP(E2185,Store_SRP!B2:H110,7, FALSE)), VLOOKUP(E2185,Store_Showcase!B2:H144,7, FALSE))</f>
      </c>
      <c r="S2185">
        <f>IF(IFERROR(VLOOKUP(E2185,Store_Showcase!B2:I144,8, FALSE), TRUE)=TRUE, IF(IFERROR(VLOOKUP(E2185,Store_SRP!B2:I110,8, FALSE), TRUE)=TRUE,VLOOKUP(E2185,Store_VAM!B2:I273,8, FALSE),VLOOKUP(E2185,Store_SRP!B2:I110,8, FALSE)), VLOOKUP(E2185,Store_Showcase!B2:I144,8, FALSE))</f>
      </c>
      <c r="T2185">
        <f>VLOOKUP(G2185,Sku_Consolidated!A2:R957,18,FALSE)</f>
      </c>
      <c r="U2185">
        <v>6779</v>
      </c>
      <c r="V2185">
        <f>IF(VLOOKUP(G2185,Sku_Consolidated!A2:S957,19,FALSE)="SHOWCASE", VLOOKUP(E2185,Store_Showcase!B2:L144,11, FALSE), IF(VLOOKUP(G2185,Sku_Consolidated!A2:S957,19,FALSE)="VAM",VLOOKUP(E2185,Store_VAM!B2:L273,11, FALSE),VLOOKUP(E2185,Store_SRP!B2:L110,11, FALSE)))</f>
      </c>
      <c r="W2185">
        <f>VLOOKUP(G2185,Sku_Consolidated!A2:W957,11,FALSE)</f>
      </c>
      <c r="X2185">
        <f>VLOOKUP(G2185,Sku_Consolidated!A2:H957,8,FALSE)</f>
      </c>
      <c r="Y2185">
        <f>VLOOKUP(G2185,Sku_Consolidated!A2:I957,9,FALSE)</f>
      </c>
      <c r="Z2185" t="s">
        <v>38</v>
      </c>
      <c r="AA2185">
        <f>VLOOKUP(G2185,Sku_Consolidated!A2:E957,5,FALSE)</f>
      </c>
      <c r="AB2185">
        <f>IF(VLOOKUP(G2185,Sku_Consolidated!A2:S957,19,FALSE)="SHOWCASE", VLOOKUP(E2185,Store_Showcase!B2:N144,13, FALSE), IF(VLOOKUP(G2185,Sku_Consolidated!A2:S957,19,FALSE)="VAM",VLOOKUP(E2185,Store_VAM!B2:N273,13, FALSE),VLOOKUP(E2185,Store_SRP!B2:N110,13, FALSE)))</f>
      </c>
      <c r="AC2185">
        <f>IF(IFERROR(AB2185,TRUE)=TRUE, "-","OK")</f>
      </c>
      <c r="AD2185" s="8" t="s">
        <v>39</v>
      </c>
      <c r="AE2185" s="8" t="s">
        <v>39</v>
      </c>
      <c r="AF2185">
        <f>IF(IFERROR(VLOOKUP(E2185,Store_Showcase!B2:H144,{5}, FALSE), TRUE)=TRUE, IF(IFERROR(VLOOKUP(E2185,Store_SRP!B2:H110,{5}, FALSE), TRUE)=TRUE,VLOOKUP(E2185,Store_VAM!B2:H273,{5}, FALSE),VLOOKUP(E2185,Store_SRP!B2:H110,{5}, FALSE)), VLOOKUP(E2185,Store_Showcase!B2:H144,{5}, FALSE))</f>
      </c>
      <c r="AG2185">
        <f>IF(IFERROR(VLOOKUP(E2185,Store_Showcase!B2:H144,{6}, FALSE), TRUE)=TRUE, IF(IFERROR(VLOOKUP(E2185,Store_SRP!B2:H110,{6}, FALSE), TRUE)=TRUE,VLOOKUP(E2185,Store_VAM!B2:H273,{6}, FALSE),VLOOKUP(E2185,Store_SRP!B2:H110,{6}, FALSE)), VLOOKUP(E2185,Store_Showcase!B2:H144,{6}, FALSE))</f>
      </c>
      <c r="AH2185">
        <f>VLOOKUP(G2185,Sku_Consolidated!A2:R957,18,FALSE)</f>
      </c>
      <c r="AI2185">
        <f>VLOOKUP(G2185,Sku_Consolidated!A2:S957,19,FALSE)</f>
      </c>
      <c r="AJ2185">
        <f>VLOOKUP(G2185,Sku_Consolidated!A2:T957,20,FALSE)</f>
      </c>
    </row>
    <row r="2186" spans="1:36" x14ac:dyDescent="0.25">
      <c r="A2186">
        <v>2024</v>
      </c>
      <c r="B2186" t="s">
        <v>31</v>
      </c>
      <c r="C2186" t="s">
        <v>32</v>
      </c>
      <c r="D2186" t="s">
        <v>33</v>
      </c>
      <c r="E2186">
        <v>809</v>
      </c>
      <c r="F2186">
        <f>IF(IFERROR(VLOOKUP(E2186,Store_Showcase!B2:H144,{2}, FALSE), TRUE)=TRUE, IF(IFERROR(VLOOKUP(E2186,Store_SRP!B2:H110,{2}, FALSE), TRUE)=TRUE,VLOOKUP(E2186,Store_VAM!B2:H273,{2}, FALSE),VLOOKUP(E2186,Store_SRP!B2:H110,{2}, FALSE)), VLOOKUP(E2186,Store_Showcase!B2:H144,{2}, FALSE))</f>
      </c>
      <c r="G2186">
        <v>662375</v>
      </c>
      <c r="H2186" t="s">
        <v>1376</v>
      </c>
      <c r="I2186" s="8" t="s">
        <v>39</v>
      </c>
      <c r="J2186" t="s">
        <v>493</v>
      </c>
      <c r="K2186" s="8">
        <f>IF(J2186="PCK", I2186, 0)</f>
      </c>
      <c r="L2186" s="8">
        <f>IF(J2186="KLS", I2186, IF(J2186="PCK", I2186*VLOOKUP(G2186,Sku_Consolidated!A2:U957,21, FALSE),I2186*VLOOKUP(G2186,Sku_Consolidated!A2:U957,21, FALSE)))</f>
      </c>
      <c r="M2186" s="8">
        <f>IF(J2186="PCS", I2186, 0)</f>
      </c>
      <c r="N2186" s="8" t="s">
        <v>39</v>
      </c>
      <c r="O2186" s="8">
        <f>N2186 * VLOOKUP(E2186&amp;VLOOKUP(G2186,Sku_Consolidated!A2:Q957,17,FALSE),Sku_CommRate!A2:E1002, 5, FALSE)</f>
      </c>
      <c r="P2186" s="8">
        <f>N2186 - O2186</f>
      </c>
      <c r="Q2186">
        <f>VLOOKUP(G2186,Sku_Consolidated!A2:G957,7, FALSE)</f>
      </c>
      <c r="R2186">
        <f>IF(IFERROR(VLOOKUP(E2186,Store_Showcase!B2:H144,7, FALSE), TRUE)=TRUE, IF(IFERROR(VLOOKUP(E2186,Store_SRP!B2:H110,7, FALSE), TRUE)=TRUE,VLOOKUP(E2186,Store_VAM!B2:H273,7, FALSE),VLOOKUP(E2186,Store_SRP!B2:H110,7, FALSE)), VLOOKUP(E2186,Store_Showcase!B2:H144,7, FALSE))</f>
      </c>
      <c r="S2186">
        <f>IF(IFERROR(VLOOKUP(E2186,Store_Showcase!B2:I144,8, FALSE), TRUE)=TRUE, IF(IFERROR(VLOOKUP(E2186,Store_SRP!B2:I110,8, FALSE), TRUE)=TRUE,VLOOKUP(E2186,Store_VAM!B2:I273,8, FALSE),VLOOKUP(E2186,Store_SRP!B2:I110,8, FALSE)), VLOOKUP(E2186,Store_Showcase!B2:I144,8, FALSE))</f>
      </c>
      <c r="T2186">
        <f>VLOOKUP(G2186,Sku_Consolidated!A2:R957,18,FALSE)</f>
      </c>
      <c r="U2186">
        <v>4806532531601</v>
      </c>
      <c r="V2186">
        <f>IF(VLOOKUP(G2186,Sku_Consolidated!A2:S957,19,FALSE)="SHOWCASE", VLOOKUP(E2186,Store_Showcase!B2:L144,11, FALSE), IF(VLOOKUP(G2186,Sku_Consolidated!A2:S957,19,FALSE)="VAM",VLOOKUP(E2186,Store_VAM!B2:L273,11, FALSE),VLOOKUP(E2186,Store_SRP!B2:L110,11, FALSE)))</f>
      </c>
      <c r="W2186">
        <f>VLOOKUP(G2186,Sku_Consolidated!A2:W957,11,FALSE)</f>
      </c>
      <c r="X2186">
        <f>VLOOKUP(G2186,Sku_Consolidated!A2:H957,8,FALSE)</f>
      </c>
      <c r="Y2186">
        <f>VLOOKUP(G2186,Sku_Consolidated!A2:I957,9,FALSE)</f>
      </c>
      <c r="Z2186" t="s">
        <v>38</v>
      </c>
      <c r="AA2186">
        <f>VLOOKUP(G2186,Sku_Consolidated!A2:E957,5,FALSE)</f>
      </c>
      <c r="AB2186">
        <f>IF(VLOOKUP(G2186,Sku_Consolidated!A2:S957,19,FALSE)="SHOWCASE", VLOOKUP(E2186,Store_Showcase!B2:N144,13, FALSE), IF(VLOOKUP(G2186,Sku_Consolidated!A2:S957,19,FALSE)="VAM",VLOOKUP(E2186,Store_VAM!B2:N273,13, FALSE),VLOOKUP(E2186,Store_SRP!B2:N110,13, FALSE)))</f>
      </c>
      <c r="AC2186">
        <f>IF(IFERROR(AB2186,TRUE)=TRUE, "-","OK")</f>
      </c>
      <c r="AD2186" s="8" t="s">
        <v>39</v>
      </c>
      <c r="AE2186" s="8" t="s">
        <v>39</v>
      </c>
      <c r="AF2186">
        <f>IF(IFERROR(VLOOKUP(E2186,Store_Showcase!B2:H144,{5}, FALSE), TRUE)=TRUE, IF(IFERROR(VLOOKUP(E2186,Store_SRP!B2:H110,{5}, FALSE), TRUE)=TRUE,VLOOKUP(E2186,Store_VAM!B2:H273,{5}, FALSE),VLOOKUP(E2186,Store_SRP!B2:H110,{5}, FALSE)), VLOOKUP(E2186,Store_Showcase!B2:H144,{5}, FALSE))</f>
      </c>
      <c r="AG2186">
        <f>IF(IFERROR(VLOOKUP(E2186,Store_Showcase!B2:H144,{6}, FALSE), TRUE)=TRUE, IF(IFERROR(VLOOKUP(E2186,Store_SRP!B2:H110,{6}, FALSE), TRUE)=TRUE,VLOOKUP(E2186,Store_VAM!B2:H273,{6}, FALSE),VLOOKUP(E2186,Store_SRP!B2:H110,{6}, FALSE)), VLOOKUP(E2186,Store_Showcase!B2:H144,{6}, FALSE))</f>
      </c>
      <c r="AH2186">
        <f>VLOOKUP(G2186,Sku_Consolidated!A2:R957,18,FALSE)</f>
      </c>
      <c r="AI2186">
        <f>VLOOKUP(G2186,Sku_Consolidated!A2:S957,19,FALSE)</f>
      </c>
      <c r="AJ2186">
        <f>VLOOKUP(G2186,Sku_Consolidated!A2:T957,20,FALSE)</f>
      </c>
    </row>
    <row r="2187" spans="1:36" x14ac:dyDescent="0.25">
      <c r="A2187">
        <v>2024</v>
      </c>
      <c r="B2187" t="s">
        <v>31</v>
      </c>
      <c r="C2187" t="s">
        <v>32</v>
      </c>
      <c r="D2187" t="s">
        <v>33</v>
      </c>
      <c r="E2187">
        <v>231</v>
      </c>
      <c r="F2187">
        <f>IF(IFERROR(VLOOKUP(E2187,Store_Showcase!B2:H144,{2}, FALSE), TRUE)=TRUE, IF(IFERROR(VLOOKUP(E2187,Store_SRP!B2:H110,{2}, FALSE), TRUE)=TRUE,VLOOKUP(E2187,Store_VAM!B2:H273,{2}, FALSE),VLOOKUP(E2187,Store_SRP!B2:H110,{2}, FALSE)), VLOOKUP(E2187,Store_Showcase!B2:H144,{2}, FALSE))</f>
      </c>
      <c r="G2187">
        <v>657473</v>
      </c>
      <c r="H2187" t="s">
        <v>1007</v>
      </c>
      <c r="I2187" s="8" t="s">
        <v>39</v>
      </c>
      <c r="J2187" t="s">
        <v>36</v>
      </c>
      <c r="K2187" s="8">
        <f>IF(J2187="PCK", I2187, 0)</f>
      </c>
      <c r="L2187" s="8">
        <f>IF(J2187="KLS", I2187, IF(J2187="PCK", I2187*VLOOKUP(G2187,Sku_Consolidated!A2:U957,21, FALSE),I2187*VLOOKUP(G2187,Sku_Consolidated!A2:U957,21, FALSE)))</f>
      </c>
      <c r="M2187" s="8">
        <f>IF(J2187="PCS", I2187, 0)</f>
      </c>
      <c r="N2187" s="8" t="s">
        <v>39</v>
      </c>
      <c r="O2187" s="8">
        <f>N2187 * VLOOKUP(E2187&amp;VLOOKUP(G2187,Sku_Consolidated!A2:Q957,17,FALSE),Sku_CommRate!A2:E1002, 5, FALSE)</f>
      </c>
      <c r="P2187" s="8">
        <f>N2187 - O2187</f>
      </c>
      <c r="Q2187">
        <f>VLOOKUP(G2187,Sku_Consolidated!A2:G957,7, FALSE)</f>
      </c>
      <c r="R2187">
        <f>IF(IFERROR(VLOOKUP(E2187,Store_Showcase!B2:H144,7, FALSE), TRUE)=TRUE, IF(IFERROR(VLOOKUP(E2187,Store_SRP!B2:H110,7, FALSE), TRUE)=TRUE,VLOOKUP(E2187,Store_VAM!B2:H273,7, FALSE),VLOOKUP(E2187,Store_SRP!B2:H110,7, FALSE)), VLOOKUP(E2187,Store_Showcase!B2:H144,7, FALSE))</f>
      </c>
      <c r="S2187">
        <f>IF(IFERROR(VLOOKUP(E2187,Store_Showcase!B2:I144,8, FALSE), TRUE)=TRUE, IF(IFERROR(VLOOKUP(E2187,Store_SRP!B2:I110,8, FALSE), TRUE)=TRUE,VLOOKUP(E2187,Store_VAM!B2:I273,8, FALSE),VLOOKUP(E2187,Store_SRP!B2:I110,8, FALSE)), VLOOKUP(E2187,Store_Showcase!B2:I144,8, FALSE))</f>
      </c>
      <c r="T2187">
        <f>VLOOKUP(G2187,Sku_Consolidated!A2:R957,18,FALSE)</f>
      </c>
      <c r="U2187">
        <v>7076</v>
      </c>
      <c r="V2187">
        <f>IF(VLOOKUP(G2187,Sku_Consolidated!A2:S957,19,FALSE)="SHOWCASE", VLOOKUP(E2187,Store_Showcase!B2:L144,11, FALSE), IF(VLOOKUP(G2187,Sku_Consolidated!A2:S957,19,FALSE)="VAM",VLOOKUP(E2187,Store_VAM!B2:L273,11, FALSE),VLOOKUP(E2187,Store_SRP!B2:L110,11, FALSE)))</f>
      </c>
      <c r="W2187">
        <f>VLOOKUP(G2187,Sku_Consolidated!A2:W957,11,FALSE)</f>
      </c>
      <c r="X2187">
        <f>VLOOKUP(G2187,Sku_Consolidated!A2:H957,8,FALSE)</f>
      </c>
      <c r="Y2187">
        <f>VLOOKUP(G2187,Sku_Consolidated!A2:I957,9,FALSE)</f>
      </c>
      <c r="Z2187" t="s">
        <v>38</v>
      </c>
      <c r="AA2187">
        <f>VLOOKUP(G2187,Sku_Consolidated!A2:E957,5,FALSE)</f>
      </c>
      <c r="AB2187">
        <f>IF(VLOOKUP(G2187,Sku_Consolidated!A2:S957,19,FALSE)="SHOWCASE", VLOOKUP(E2187,Store_Showcase!B2:N144,13, FALSE), IF(VLOOKUP(G2187,Sku_Consolidated!A2:S957,19,FALSE)="VAM",VLOOKUP(E2187,Store_VAM!B2:N273,13, FALSE),VLOOKUP(E2187,Store_SRP!B2:N110,13, FALSE)))</f>
      </c>
      <c r="AC2187">
        <f>IF(IFERROR(AB2187,TRUE)=TRUE, "-","OK")</f>
      </c>
      <c r="AD2187" s="8" t="s">
        <v>39</v>
      </c>
      <c r="AE2187" s="8" t="s">
        <v>39</v>
      </c>
      <c r="AF2187">
        <f>IF(IFERROR(VLOOKUP(E2187,Store_Showcase!B2:H144,{5}, FALSE), TRUE)=TRUE, IF(IFERROR(VLOOKUP(E2187,Store_SRP!B2:H110,{5}, FALSE), TRUE)=TRUE,VLOOKUP(E2187,Store_VAM!B2:H273,{5}, FALSE),VLOOKUP(E2187,Store_SRP!B2:H110,{5}, FALSE)), VLOOKUP(E2187,Store_Showcase!B2:H144,{5}, FALSE))</f>
      </c>
      <c r="AG2187">
        <f>IF(IFERROR(VLOOKUP(E2187,Store_Showcase!B2:H144,{6}, FALSE), TRUE)=TRUE, IF(IFERROR(VLOOKUP(E2187,Store_SRP!B2:H110,{6}, FALSE), TRUE)=TRUE,VLOOKUP(E2187,Store_VAM!B2:H273,{6}, FALSE),VLOOKUP(E2187,Store_SRP!B2:H110,{6}, FALSE)), VLOOKUP(E2187,Store_Showcase!B2:H144,{6}, FALSE))</f>
      </c>
      <c r="AH2187">
        <f>VLOOKUP(G2187,Sku_Consolidated!A2:R957,18,FALSE)</f>
      </c>
      <c r="AI2187">
        <f>VLOOKUP(G2187,Sku_Consolidated!A2:S957,19,FALSE)</f>
      </c>
      <c r="AJ2187">
        <f>VLOOKUP(G2187,Sku_Consolidated!A2:T957,20,FALSE)</f>
      </c>
    </row>
    <row r="2188" spans="1:36" x14ac:dyDescent="0.25">
      <c r="A2188">
        <v>2024</v>
      </c>
      <c r="B2188" t="s">
        <v>31</v>
      </c>
      <c r="C2188" t="s">
        <v>32</v>
      </c>
      <c r="D2188" t="s">
        <v>33</v>
      </c>
      <c r="E2188">
        <v>136</v>
      </c>
      <c r="F2188">
        <f>IF(IFERROR(VLOOKUP(E2188,Store_Showcase!B2:H144,{2}, FALSE), TRUE)=TRUE, IF(IFERROR(VLOOKUP(E2188,Store_SRP!B2:H110,{2}, FALSE), TRUE)=TRUE,VLOOKUP(E2188,Store_VAM!B2:H273,{2}, FALSE),VLOOKUP(E2188,Store_SRP!B2:H110,{2}, FALSE)), VLOOKUP(E2188,Store_Showcase!B2:H144,{2}, FALSE))</f>
      </c>
      <c r="G2188">
        <v>657358</v>
      </c>
      <c r="H2188" t="s">
        <v>3328</v>
      </c>
      <c r="I2188" s="8" t="s">
        <v>39</v>
      </c>
      <c r="J2188" t="s">
        <v>12</v>
      </c>
      <c r="K2188" s="8">
        <f>IF(J2188="PCK", I2188, 0)</f>
      </c>
      <c r="L2188" s="8">
        <f>IF(J2188="KLS", I2188, IF(J2188="PCK", I2188*VLOOKUP(G2188,Sku_Consolidated!A2:U957,21, FALSE),I2188*VLOOKUP(G2188,Sku_Consolidated!A2:U957,21, FALSE)))</f>
      </c>
      <c r="M2188" s="8">
        <f>IF(J2188="PCS", I2188, 0)</f>
      </c>
      <c r="N2188" s="8" t="s">
        <v>39</v>
      </c>
      <c r="O2188" s="8">
        <f>N2188 * VLOOKUP(E2188&amp;VLOOKUP(G2188,Sku_Consolidated!A2:Q957,17,FALSE),Sku_CommRate!A2:E1002, 5, FALSE)</f>
      </c>
      <c r="P2188" s="8">
        <f>N2188 - O2188</f>
      </c>
      <c r="Q2188">
        <f>VLOOKUP(G2188,Sku_Consolidated!A2:G957,7, FALSE)</f>
      </c>
      <c r="R2188">
        <f>IF(IFERROR(VLOOKUP(E2188,Store_Showcase!B2:H144,7, FALSE), TRUE)=TRUE, IF(IFERROR(VLOOKUP(E2188,Store_SRP!B2:H110,7, FALSE), TRUE)=TRUE,VLOOKUP(E2188,Store_VAM!B2:H273,7, FALSE),VLOOKUP(E2188,Store_SRP!B2:H110,7, FALSE)), VLOOKUP(E2188,Store_Showcase!B2:H144,7, FALSE))</f>
      </c>
      <c r="S2188">
        <f>IF(IFERROR(VLOOKUP(E2188,Store_Showcase!B2:I144,8, FALSE), TRUE)=TRUE, IF(IFERROR(VLOOKUP(E2188,Store_SRP!B2:I110,8, FALSE), TRUE)=TRUE,VLOOKUP(E2188,Store_VAM!B2:I273,8, FALSE),VLOOKUP(E2188,Store_SRP!B2:I110,8, FALSE)), VLOOKUP(E2188,Store_Showcase!B2:I144,8, FALSE))</f>
      </c>
      <c r="T2188">
        <f>VLOOKUP(G2188,Sku_Consolidated!A2:R957,18,FALSE)</f>
      </c>
      <c r="U2188">
        <v>4806532531595</v>
      </c>
      <c r="V2188">
        <f>IF(VLOOKUP(G2188,Sku_Consolidated!A2:S957,19,FALSE)="SHOWCASE", VLOOKUP(E2188,Store_Showcase!B2:L144,11, FALSE), IF(VLOOKUP(G2188,Sku_Consolidated!A2:S957,19,FALSE)="VAM",VLOOKUP(E2188,Store_VAM!B2:L273,11, FALSE),VLOOKUP(E2188,Store_SRP!B2:L110,11, FALSE)))</f>
      </c>
      <c r="W2188">
        <f>VLOOKUP(G2188,Sku_Consolidated!A2:W957,11,FALSE)</f>
      </c>
      <c r="X2188">
        <f>VLOOKUP(G2188,Sku_Consolidated!A2:H957,8,FALSE)</f>
      </c>
      <c r="Y2188">
        <f>VLOOKUP(G2188,Sku_Consolidated!A2:I957,9,FALSE)</f>
      </c>
      <c r="Z2188" t="s">
        <v>38</v>
      </c>
      <c r="AA2188">
        <f>VLOOKUP(G2188,Sku_Consolidated!A2:E957,5,FALSE)</f>
      </c>
      <c r="AB2188">
        <f>IF(VLOOKUP(G2188,Sku_Consolidated!A2:S957,19,FALSE)="SHOWCASE", VLOOKUP(E2188,Store_Showcase!B2:N144,13, FALSE), IF(VLOOKUP(G2188,Sku_Consolidated!A2:S957,19,FALSE)="VAM",VLOOKUP(E2188,Store_VAM!B2:N273,13, FALSE),VLOOKUP(E2188,Store_SRP!B2:N110,13, FALSE)))</f>
      </c>
      <c r="AC2188">
        <f>IF(IFERROR(AB2188,TRUE)=TRUE, "-","OK")</f>
      </c>
      <c r="AD2188" s="8" t="s">
        <v>39</v>
      </c>
      <c r="AE2188" s="8" t="s">
        <v>39</v>
      </c>
      <c r="AF2188">
        <f>IF(IFERROR(VLOOKUP(E2188,Store_Showcase!B2:H144,{5}, FALSE), TRUE)=TRUE, IF(IFERROR(VLOOKUP(E2188,Store_SRP!B2:H110,{5}, FALSE), TRUE)=TRUE,VLOOKUP(E2188,Store_VAM!B2:H273,{5}, FALSE),VLOOKUP(E2188,Store_SRP!B2:H110,{5}, FALSE)), VLOOKUP(E2188,Store_Showcase!B2:H144,{5}, FALSE))</f>
      </c>
      <c r="AG2188">
        <f>IF(IFERROR(VLOOKUP(E2188,Store_Showcase!B2:H144,{6}, FALSE), TRUE)=TRUE, IF(IFERROR(VLOOKUP(E2188,Store_SRP!B2:H110,{6}, FALSE), TRUE)=TRUE,VLOOKUP(E2188,Store_VAM!B2:H273,{6}, FALSE),VLOOKUP(E2188,Store_SRP!B2:H110,{6}, FALSE)), VLOOKUP(E2188,Store_Showcase!B2:H144,{6}, FALSE))</f>
      </c>
      <c r="AH2188">
        <f>VLOOKUP(G2188,Sku_Consolidated!A2:R957,18,FALSE)</f>
      </c>
      <c r="AI2188">
        <f>VLOOKUP(G2188,Sku_Consolidated!A2:S957,19,FALSE)</f>
      </c>
      <c r="AJ2188">
        <f>VLOOKUP(G2188,Sku_Consolidated!A2:T957,20,FALSE)</f>
      </c>
    </row>
    <row r="2189" spans="1:36" x14ac:dyDescent="0.25">
      <c r="A2189">
        <v>2024</v>
      </c>
      <c r="B2189" t="s">
        <v>31</v>
      </c>
      <c r="C2189" t="s">
        <v>32</v>
      </c>
      <c r="D2189" t="s">
        <v>33</v>
      </c>
      <c r="E2189">
        <v>4004</v>
      </c>
      <c r="F2189">
        <f>IF(IFERROR(VLOOKUP(E2189,Store_Showcase!B2:H144,{2}, FALSE), TRUE)=TRUE, IF(IFERROR(VLOOKUP(E2189,Store_SRP!B2:H110,{2}, FALSE), TRUE)=TRUE,VLOOKUP(E2189,Store_VAM!B2:H273,{2}, FALSE),VLOOKUP(E2189,Store_SRP!B2:H110,{2}, FALSE)), VLOOKUP(E2189,Store_Showcase!B2:H144,{2}, FALSE))</f>
      </c>
      <c r="G2189">
        <v>690871</v>
      </c>
      <c r="H2189" t="s">
        <v>3346</v>
      </c>
      <c r="I2189" s="8" t="s">
        <v>39</v>
      </c>
      <c r="J2189" t="s">
        <v>493</v>
      </c>
      <c r="K2189" s="8">
        <f>IF(J2189="PCK", I2189, 0)</f>
      </c>
      <c r="L2189" s="8">
        <f>IF(J2189="KLS", I2189, IF(J2189="PCK", I2189*VLOOKUP(G2189,Sku_Consolidated!A2:U957,21, FALSE),I2189*VLOOKUP(G2189,Sku_Consolidated!A2:U957,21, FALSE)))</f>
      </c>
      <c r="M2189" s="8">
        <f>IF(J2189="PCS", I2189, 0)</f>
      </c>
      <c r="N2189" s="8" t="s">
        <v>39</v>
      </c>
      <c r="O2189" s="8">
        <f>N2189 * VLOOKUP(E2189&amp;VLOOKUP(G2189,Sku_Consolidated!A2:Q957,17,FALSE),Sku_CommRate!A2:E1002, 5, FALSE)</f>
      </c>
      <c r="P2189" s="8">
        <f>N2189 - O2189</f>
      </c>
      <c r="Q2189">
        <f>VLOOKUP(G2189,Sku_Consolidated!A2:G957,7, FALSE)</f>
      </c>
      <c r="R2189">
        <f>IF(IFERROR(VLOOKUP(E2189,Store_Showcase!B2:H144,7, FALSE), TRUE)=TRUE, IF(IFERROR(VLOOKUP(E2189,Store_SRP!B2:H110,7, FALSE), TRUE)=TRUE,VLOOKUP(E2189,Store_VAM!B2:H273,7, FALSE),VLOOKUP(E2189,Store_SRP!B2:H110,7, FALSE)), VLOOKUP(E2189,Store_Showcase!B2:H144,7, FALSE))</f>
      </c>
      <c r="S2189">
        <f>IF(IFERROR(VLOOKUP(E2189,Store_Showcase!B2:I144,8, FALSE), TRUE)=TRUE, IF(IFERROR(VLOOKUP(E2189,Store_SRP!B2:I110,8, FALSE), TRUE)=TRUE,VLOOKUP(E2189,Store_VAM!B2:I273,8, FALSE),VLOOKUP(E2189,Store_SRP!B2:I110,8, FALSE)), VLOOKUP(E2189,Store_Showcase!B2:I144,8, FALSE))</f>
      </c>
      <c r="T2189">
        <f>VLOOKUP(G2189,Sku_Consolidated!A2:R957,18,FALSE)</f>
      </c>
      <c r="U2189">
        <v>4806532531748</v>
      </c>
      <c r="V2189">
        <f>IF(VLOOKUP(G2189,Sku_Consolidated!A2:S957,19,FALSE)="SHOWCASE", VLOOKUP(E2189,Store_Showcase!B2:L144,11, FALSE), IF(VLOOKUP(G2189,Sku_Consolidated!A2:S957,19,FALSE)="VAM",VLOOKUP(E2189,Store_VAM!B2:L273,11, FALSE),VLOOKUP(E2189,Store_SRP!B2:L110,11, FALSE)))</f>
      </c>
      <c r="W2189">
        <f>VLOOKUP(G2189,Sku_Consolidated!A2:W957,11,FALSE)</f>
      </c>
      <c r="X2189">
        <f>VLOOKUP(G2189,Sku_Consolidated!A2:H957,8,FALSE)</f>
      </c>
      <c r="Y2189">
        <f>VLOOKUP(G2189,Sku_Consolidated!A2:I957,9,FALSE)</f>
      </c>
      <c r="Z2189" t="s">
        <v>38</v>
      </c>
      <c r="AA2189">
        <f>VLOOKUP(G2189,Sku_Consolidated!A2:E957,5,FALSE)</f>
      </c>
      <c r="AB2189">
        <f>IF(VLOOKUP(G2189,Sku_Consolidated!A2:S957,19,FALSE)="SHOWCASE", VLOOKUP(E2189,Store_Showcase!B2:N144,13, FALSE), IF(VLOOKUP(G2189,Sku_Consolidated!A2:S957,19,FALSE)="VAM",VLOOKUP(E2189,Store_VAM!B2:N273,13, FALSE),VLOOKUP(E2189,Store_SRP!B2:N110,13, FALSE)))</f>
      </c>
      <c r="AC2189">
        <f>IF(IFERROR(AB2189,TRUE)=TRUE, "-","OK")</f>
      </c>
      <c r="AD2189" s="8" t="s">
        <v>39</v>
      </c>
      <c r="AE2189" s="8" t="s">
        <v>39</v>
      </c>
      <c r="AF2189">
        <f>IF(IFERROR(VLOOKUP(E2189,Store_Showcase!B2:H144,{5}, FALSE), TRUE)=TRUE, IF(IFERROR(VLOOKUP(E2189,Store_SRP!B2:H110,{5}, FALSE), TRUE)=TRUE,VLOOKUP(E2189,Store_VAM!B2:H273,{5}, FALSE),VLOOKUP(E2189,Store_SRP!B2:H110,{5}, FALSE)), VLOOKUP(E2189,Store_Showcase!B2:H144,{5}, FALSE))</f>
      </c>
      <c r="AG2189">
        <f>IF(IFERROR(VLOOKUP(E2189,Store_Showcase!B2:H144,{6}, FALSE), TRUE)=TRUE, IF(IFERROR(VLOOKUP(E2189,Store_SRP!B2:H110,{6}, FALSE), TRUE)=TRUE,VLOOKUP(E2189,Store_VAM!B2:H273,{6}, FALSE),VLOOKUP(E2189,Store_SRP!B2:H110,{6}, FALSE)), VLOOKUP(E2189,Store_Showcase!B2:H144,{6}, FALSE))</f>
      </c>
      <c r="AH2189">
        <f>VLOOKUP(G2189,Sku_Consolidated!A2:R957,18,FALSE)</f>
      </c>
      <c r="AI2189">
        <f>VLOOKUP(G2189,Sku_Consolidated!A2:S957,19,FALSE)</f>
      </c>
      <c r="AJ2189">
        <f>VLOOKUP(G2189,Sku_Consolidated!A2:T957,20,FALSE)</f>
      </c>
    </row>
    <row r="2190" spans="1:36" x14ac:dyDescent="0.25">
      <c r="A2190">
        <v>2024</v>
      </c>
      <c r="B2190" t="s">
        <v>31</v>
      </c>
      <c r="C2190" t="s">
        <v>32</v>
      </c>
      <c r="D2190" t="s">
        <v>33</v>
      </c>
      <c r="E2190">
        <v>266</v>
      </c>
      <c r="F2190">
        <f>IF(IFERROR(VLOOKUP(E2190,Store_Showcase!B2:H144,{2}, FALSE), TRUE)=TRUE, IF(IFERROR(VLOOKUP(E2190,Store_SRP!B2:H110,{2}, FALSE), TRUE)=TRUE,VLOOKUP(E2190,Store_VAM!B2:H273,{2}, FALSE),VLOOKUP(E2190,Store_SRP!B2:H110,{2}, FALSE)), VLOOKUP(E2190,Store_Showcase!B2:H144,{2}, FALSE))</f>
      </c>
      <c r="G2190">
        <v>655909</v>
      </c>
      <c r="H2190" t="s">
        <v>2350</v>
      </c>
      <c r="I2190" s="8" t="s">
        <v>39</v>
      </c>
      <c r="J2190" t="s">
        <v>36</v>
      </c>
      <c r="K2190" s="8">
        <f>IF(J2190="PCK", I2190, 0)</f>
      </c>
      <c r="L2190" s="8">
        <f>IF(J2190="KLS", I2190, IF(J2190="PCK", I2190*VLOOKUP(G2190,Sku_Consolidated!A2:U957,21, FALSE),I2190*VLOOKUP(G2190,Sku_Consolidated!A2:U957,21, FALSE)))</f>
      </c>
      <c r="M2190" s="8">
        <f>IF(J2190="PCS", I2190, 0)</f>
      </c>
      <c r="N2190" s="8" t="s">
        <v>39</v>
      </c>
      <c r="O2190" s="8">
        <f>N2190 * VLOOKUP(E2190&amp;VLOOKUP(G2190,Sku_Consolidated!A2:Q957,17,FALSE),Sku_CommRate!A2:E1002, 5, FALSE)</f>
      </c>
      <c r="P2190" s="8">
        <f>N2190 - O2190</f>
      </c>
      <c r="Q2190">
        <f>VLOOKUP(G2190,Sku_Consolidated!A2:G957,7, FALSE)</f>
      </c>
      <c r="R2190">
        <f>IF(IFERROR(VLOOKUP(E2190,Store_Showcase!B2:H144,7, FALSE), TRUE)=TRUE, IF(IFERROR(VLOOKUP(E2190,Store_SRP!B2:H110,7, FALSE), TRUE)=TRUE,VLOOKUP(E2190,Store_VAM!B2:H273,7, FALSE),VLOOKUP(E2190,Store_SRP!B2:H110,7, FALSE)), VLOOKUP(E2190,Store_Showcase!B2:H144,7, FALSE))</f>
      </c>
      <c r="S2190">
        <f>IF(IFERROR(VLOOKUP(E2190,Store_Showcase!B2:I144,8, FALSE), TRUE)=TRUE, IF(IFERROR(VLOOKUP(E2190,Store_SRP!B2:I110,8, FALSE), TRUE)=TRUE,VLOOKUP(E2190,Store_VAM!B2:I273,8, FALSE),VLOOKUP(E2190,Store_SRP!B2:I110,8, FALSE)), VLOOKUP(E2190,Store_Showcase!B2:I144,8, FALSE))</f>
      </c>
      <c r="T2190">
        <f>VLOOKUP(G2190,Sku_Consolidated!A2:R957,18,FALSE)</f>
      </c>
      <c r="U2190">
        <v>6503</v>
      </c>
      <c r="V2190">
        <f>IF(VLOOKUP(G2190,Sku_Consolidated!A2:S957,19,FALSE)="SHOWCASE", VLOOKUP(E2190,Store_Showcase!B2:L144,11, FALSE), IF(VLOOKUP(G2190,Sku_Consolidated!A2:S957,19,FALSE)="VAM",VLOOKUP(E2190,Store_VAM!B2:L273,11, FALSE),VLOOKUP(E2190,Store_SRP!B2:L110,11, FALSE)))</f>
      </c>
      <c r="W2190">
        <f>VLOOKUP(G2190,Sku_Consolidated!A2:W957,11,FALSE)</f>
      </c>
      <c r="X2190">
        <f>VLOOKUP(G2190,Sku_Consolidated!A2:H957,8,FALSE)</f>
      </c>
      <c r="Y2190">
        <f>VLOOKUP(G2190,Sku_Consolidated!A2:I957,9,FALSE)</f>
      </c>
      <c r="Z2190" t="s">
        <v>38</v>
      </c>
      <c r="AA2190">
        <f>VLOOKUP(G2190,Sku_Consolidated!A2:E957,5,FALSE)</f>
      </c>
      <c r="AB2190">
        <f>IF(VLOOKUP(G2190,Sku_Consolidated!A2:S957,19,FALSE)="SHOWCASE", VLOOKUP(E2190,Store_Showcase!B2:N144,13, FALSE), IF(VLOOKUP(G2190,Sku_Consolidated!A2:S957,19,FALSE)="VAM",VLOOKUP(E2190,Store_VAM!B2:N273,13, FALSE),VLOOKUP(E2190,Store_SRP!B2:N110,13, FALSE)))</f>
      </c>
      <c r="AC2190">
        <f>IF(IFERROR(AB2190,TRUE)=TRUE, "-","OK")</f>
      </c>
      <c r="AD2190" s="8" t="s">
        <v>39</v>
      </c>
      <c r="AE2190" s="8" t="s">
        <v>39</v>
      </c>
      <c r="AF2190">
        <f>IF(IFERROR(VLOOKUP(E2190,Store_Showcase!B2:H144,{5}, FALSE), TRUE)=TRUE, IF(IFERROR(VLOOKUP(E2190,Store_SRP!B2:H110,{5}, FALSE), TRUE)=TRUE,VLOOKUP(E2190,Store_VAM!B2:H273,{5}, FALSE),VLOOKUP(E2190,Store_SRP!B2:H110,{5}, FALSE)), VLOOKUP(E2190,Store_Showcase!B2:H144,{5}, FALSE))</f>
      </c>
      <c r="AG2190">
        <f>IF(IFERROR(VLOOKUP(E2190,Store_Showcase!B2:H144,{6}, FALSE), TRUE)=TRUE, IF(IFERROR(VLOOKUP(E2190,Store_SRP!B2:H110,{6}, FALSE), TRUE)=TRUE,VLOOKUP(E2190,Store_VAM!B2:H273,{6}, FALSE),VLOOKUP(E2190,Store_SRP!B2:H110,{6}, FALSE)), VLOOKUP(E2190,Store_Showcase!B2:H144,{6}, FALSE))</f>
      </c>
      <c r="AH2190">
        <f>VLOOKUP(G2190,Sku_Consolidated!A2:R957,18,FALSE)</f>
      </c>
      <c r="AI2190">
        <f>VLOOKUP(G2190,Sku_Consolidated!A2:S957,19,FALSE)</f>
      </c>
      <c r="AJ2190">
        <f>VLOOKUP(G2190,Sku_Consolidated!A2:T957,20,FALSE)</f>
      </c>
    </row>
    <row r="2191" spans="1:36" x14ac:dyDescent="0.25">
      <c r="A2191">
        <v>2024</v>
      </c>
      <c r="B2191" t="s">
        <v>31</v>
      </c>
      <c r="C2191" t="s">
        <v>32</v>
      </c>
      <c r="D2191" t="s">
        <v>33</v>
      </c>
      <c r="E2191">
        <v>736</v>
      </c>
      <c r="F2191">
        <f>IF(IFERROR(VLOOKUP(E2191,Store_Showcase!B2:H144,{2}, FALSE), TRUE)=TRUE, IF(IFERROR(VLOOKUP(E2191,Store_SRP!B2:H110,{2}, FALSE), TRUE)=TRUE,VLOOKUP(E2191,Store_VAM!B2:H273,{2}, FALSE),VLOOKUP(E2191,Store_SRP!B2:H110,{2}, FALSE)), VLOOKUP(E2191,Store_Showcase!B2:H144,{2}, FALSE))</f>
      </c>
      <c r="G2191">
        <v>693086</v>
      </c>
      <c r="H2191" t="s">
        <v>1499</v>
      </c>
      <c r="I2191" s="8" t="s">
        <v>39</v>
      </c>
      <c r="J2191" t="s">
        <v>36</v>
      </c>
      <c r="K2191" s="8">
        <f>IF(J2191="PCK", I2191, 0)</f>
      </c>
      <c r="L2191" s="8">
        <f>IF(J2191="KLS", I2191, IF(J2191="PCK", I2191*VLOOKUP(G2191,Sku_Consolidated!A2:U957,21, FALSE),I2191*VLOOKUP(G2191,Sku_Consolidated!A2:U957,21, FALSE)))</f>
      </c>
      <c r="M2191" s="8">
        <f>IF(J2191="PCS", I2191, 0)</f>
      </c>
      <c r="N2191" s="8" t="s">
        <v>39</v>
      </c>
      <c r="O2191" s="8">
        <f>N2191 * VLOOKUP(E2191&amp;VLOOKUP(G2191,Sku_Consolidated!A2:Q957,17,FALSE),Sku_CommRate!A2:E1002, 5, FALSE)</f>
      </c>
      <c r="P2191" s="8">
        <f>N2191 - O2191</f>
      </c>
      <c r="Q2191">
        <f>VLOOKUP(G2191,Sku_Consolidated!A2:G957,7, FALSE)</f>
      </c>
      <c r="R2191">
        <f>IF(IFERROR(VLOOKUP(E2191,Store_Showcase!B2:H144,7, FALSE), TRUE)=TRUE, IF(IFERROR(VLOOKUP(E2191,Store_SRP!B2:H110,7, FALSE), TRUE)=TRUE,VLOOKUP(E2191,Store_VAM!B2:H273,7, FALSE),VLOOKUP(E2191,Store_SRP!B2:H110,7, FALSE)), VLOOKUP(E2191,Store_Showcase!B2:H144,7, FALSE))</f>
      </c>
      <c r="S2191">
        <f>IF(IFERROR(VLOOKUP(E2191,Store_Showcase!B2:I144,8, FALSE), TRUE)=TRUE, IF(IFERROR(VLOOKUP(E2191,Store_SRP!B2:I110,8, FALSE), TRUE)=TRUE,VLOOKUP(E2191,Store_VAM!B2:I273,8, FALSE),VLOOKUP(E2191,Store_SRP!B2:I110,8, FALSE)), VLOOKUP(E2191,Store_Showcase!B2:I144,8, FALSE))</f>
      </c>
      <c r="T2191">
        <f>VLOOKUP(G2191,Sku_Consolidated!A2:R957,18,FALSE)</f>
      </c>
      <c r="U2191">
        <v>13688</v>
      </c>
      <c r="V2191">
        <f>IF(VLOOKUP(G2191,Sku_Consolidated!A2:S957,19,FALSE)="SHOWCASE", VLOOKUP(E2191,Store_Showcase!B2:L144,11, FALSE), IF(VLOOKUP(G2191,Sku_Consolidated!A2:S957,19,FALSE)="VAM",VLOOKUP(E2191,Store_VAM!B2:L273,11, FALSE),VLOOKUP(E2191,Store_SRP!B2:L110,11, FALSE)))</f>
      </c>
      <c r="W2191">
        <f>VLOOKUP(G2191,Sku_Consolidated!A2:W957,11,FALSE)</f>
      </c>
      <c r="X2191">
        <f>VLOOKUP(G2191,Sku_Consolidated!A2:H957,8,FALSE)</f>
      </c>
      <c r="Y2191">
        <f>VLOOKUP(G2191,Sku_Consolidated!A2:I957,9,FALSE)</f>
      </c>
      <c r="Z2191" t="s">
        <v>38</v>
      </c>
      <c r="AA2191">
        <f>VLOOKUP(G2191,Sku_Consolidated!A2:E957,5,FALSE)</f>
      </c>
      <c r="AB2191">
        <f>IF(VLOOKUP(G2191,Sku_Consolidated!A2:S957,19,FALSE)="SHOWCASE", VLOOKUP(E2191,Store_Showcase!B2:N144,13, FALSE), IF(VLOOKUP(G2191,Sku_Consolidated!A2:S957,19,FALSE)="VAM",VLOOKUP(E2191,Store_VAM!B2:N273,13, FALSE),VLOOKUP(E2191,Store_SRP!B2:N110,13, FALSE)))</f>
      </c>
      <c r="AC2191">
        <f>IF(IFERROR(AB2191,TRUE)=TRUE, "-","OK")</f>
      </c>
      <c r="AD2191" s="8" t="s">
        <v>39</v>
      </c>
      <c r="AE2191" s="8" t="s">
        <v>39</v>
      </c>
      <c r="AF2191">
        <f>IF(IFERROR(VLOOKUP(E2191,Store_Showcase!B2:H144,{5}, FALSE), TRUE)=TRUE, IF(IFERROR(VLOOKUP(E2191,Store_SRP!B2:H110,{5}, FALSE), TRUE)=TRUE,VLOOKUP(E2191,Store_VAM!B2:H273,{5}, FALSE),VLOOKUP(E2191,Store_SRP!B2:H110,{5}, FALSE)), VLOOKUP(E2191,Store_Showcase!B2:H144,{5}, FALSE))</f>
      </c>
      <c r="AG2191">
        <f>IF(IFERROR(VLOOKUP(E2191,Store_Showcase!B2:H144,{6}, FALSE), TRUE)=TRUE, IF(IFERROR(VLOOKUP(E2191,Store_SRP!B2:H110,{6}, FALSE), TRUE)=TRUE,VLOOKUP(E2191,Store_VAM!B2:H273,{6}, FALSE),VLOOKUP(E2191,Store_SRP!B2:H110,{6}, FALSE)), VLOOKUP(E2191,Store_Showcase!B2:H144,{6}, FALSE))</f>
      </c>
      <c r="AH2191">
        <f>VLOOKUP(G2191,Sku_Consolidated!A2:R957,18,FALSE)</f>
      </c>
      <c r="AI2191">
        <f>VLOOKUP(G2191,Sku_Consolidated!A2:S957,19,FALSE)</f>
      </c>
      <c r="AJ2191">
        <f>VLOOKUP(G2191,Sku_Consolidated!A2:T957,20,FALSE)</f>
      </c>
    </row>
    <row r="2192" spans="1:36" x14ac:dyDescent="0.25">
      <c r="A2192">
        <v>2024</v>
      </c>
      <c r="B2192" t="s">
        <v>31</v>
      </c>
      <c r="C2192" t="s">
        <v>32</v>
      </c>
      <c r="D2192" t="s">
        <v>33</v>
      </c>
      <c r="E2192">
        <v>266</v>
      </c>
      <c r="F2192">
        <f>IF(IFERROR(VLOOKUP(E2192,Store_Showcase!B2:H144,{2}, FALSE), TRUE)=TRUE, IF(IFERROR(VLOOKUP(E2192,Store_SRP!B2:H110,{2}, FALSE), TRUE)=TRUE,VLOOKUP(E2192,Store_VAM!B2:H273,{2}, FALSE),VLOOKUP(E2192,Store_SRP!B2:H110,{2}, FALSE)), VLOOKUP(E2192,Store_Showcase!B2:H144,{2}, FALSE))</f>
      </c>
      <c r="G2192">
        <v>655716</v>
      </c>
      <c r="H2192" t="s">
        <v>171</v>
      </c>
      <c r="I2192" s="8" t="s">
        <v>39</v>
      </c>
      <c r="J2192" t="s">
        <v>36</v>
      </c>
      <c r="K2192" s="8">
        <f>IF(J2192="PCK", I2192, 0)</f>
      </c>
      <c r="L2192" s="8">
        <f>IF(J2192="KLS", I2192, IF(J2192="PCK", I2192*VLOOKUP(G2192,Sku_Consolidated!A2:U957,21, FALSE),I2192*VLOOKUP(G2192,Sku_Consolidated!A2:U957,21, FALSE)))</f>
      </c>
      <c r="M2192" s="8">
        <f>IF(J2192="PCS", I2192, 0)</f>
      </c>
      <c r="N2192" s="8" t="s">
        <v>39</v>
      </c>
      <c r="O2192" s="8">
        <f>N2192 * VLOOKUP(E2192&amp;VLOOKUP(G2192,Sku_Consolidated!A2:Q957,17,FALSE),Sku_CommRate!A2:E1002, 5, FALSE)</f>
      </c>
      <c r="P2192" s="8">
        <f>N2192 - O2192</f>
      </c>
      <c r="Q2192">
        <f>VLOOKUP(G2192,Sku_Consolidated!A2:G957,7, FALSE)</f>
      </c>
      <c r="R2192">
        <f>IF(IFERROR(VLOOKUP(E2192,Store_Showcase!B2:H144,7, FALSE), TRUE)=TRUE, IF(IFERROR(VLOOKUP(E2192,Store_SRP!B2:H110,7, FALSE), TRUE)=TRUE,VLOOKUP(E2192,Store_VAM!B2:H273,7, FALSE),VLOOKUP(E2192,Store_SRP!B2:H110,7, FALSE)), VLOOKUP(E2192,Store_Showcase!B2:H144,7, FALSE))</f>
      </c>
      <c r="S2192">
        <f>IF(IFERROR(VLOOKUP(E2192,Store_Showcase!B2:I144,8, FALSE), TRUE)=TRUE, IF(IFERROR(VLOOKUP(E2192,Store_SRP!B2:I110,8, FALSE), TRUE)=TRUE,VLOOKUP(E2192,Store_VAM!B2:I273,8, FALSE),VLOOKUP(E2192,Store_SRP!B2:I110,8, FALSE)), VLOOKUP(E2192,Store_Showcase!B2:I144,8, FALSE))</f>
      </c>
      <c r="T2192">
        <f>VLOOKUP(G2192,Sku_Consolidated!A2:R957,18,FALSE)</f>
      </c>
      <c r="U2192">
        <v>6444</v>
      </c>
      <c r="V2192">
        <f>IF(VLOOKUP(G2192,Sku_Consolidated!A2:S957,19,FALSE)="SHOWCASE", VLOOKUP(E2192,Store_Showcase!B2:L144,11, FALSE), IF(VLOOKUP(G2192,Sku_Consolidated!A2:S957,19,FALSE)="VAM",VLOOKUP(E2192,Store_VAM!B2:L273,11, FALSE),VLOOKUP(E2192,Store_SRP!B2:L110,11, FALSE)))</f>
      </c>
      <c r="W2192">
        <f>VLOOKUP(G2192,Sku_Consolidated!A2:W957,11,FALSE)</f>
      </c>
      <c r="X2192">
        <f>VLOOKUP(G2192,Sku_Consolidated!A2:H957,8,FALSE)</f>
      </c>
      <c r="Y2192">
        <f>VLOOKUP(G2192,Sku_Consolidated!A2:I957,9,FALSE)</f>
      </c>
      <c r="Z2192" t="s">
        <v>38</v>
      </c>
      <c r="AA2192">
        <f>VLOOKUP(G2192,Sku_Consolidated!A2:E957,5,FALSE)</f>
      </c>
      <c r="AB2192">
        <f>IF(VLOOKUP(G2192,Sku_Consolidated!A2:S957,19,FALSE)="SHOWCASE", VLOOKUP(E2192,Store_Showcase!B2:N144,13, FALSE), IF(VLOOKUP(G2192,Sku_Consolidated!A2:S957,19,FALSE)="VAM",VLOOKUP(E2192,Store_VAM!B2:N273,13, FALSE),VLOOKUP(E2192,Store_SRP!B2:N110,13, FALSE)))</f>
      </c>
      <c r="AC2192">
        <f>IF(IFERROR(AB2192,TRUE)=TRUE, "-","OK")</f>
      </c>
      <c r="AD2192" s="8" t="s">
        <v>39</v>
      </c>
      <c r="AE2192" s="8" t="s">
        <v>39</v>
      </c>
      <c r="AF2192">
        <f>IF(IFERROR(VLOOKUP(E2192,Store_Showcase!B2:H144,{5}, FALSE), TRUE)=TRUE, IF(IFERROR(VLOOKUP(E2192,Store_SRP!B2:H110,{5}, FALSE), TRUE)=TRUE,VLOOKUP(E2192,Store_VAM!B2:H273,{5}, FALSE),VLOOKUP(E2192,Store_SRP!B2:H110,{5}, FALSE)), VLOOKUP(E2192,Store_Showcase!B2:H144,{5}, FALSE))</f>
      </c>
      <c r="AG2192">
        <f>IF(IFERROR(VLOOKUP(E2192,Store_Showcase!B2:H144,{6}, FALSE), TRUE)=TRUE, IF(IFERROR(VLOOKUP(E2192,Store_SRP!B2:H110,{6}, FALSE), TRUE)=TRUE,VLOOKUP(E2192,Store_VAM!B2:H273,{6}, FALSE),VLOOKUP(E2192,Store_SRP!B2:H110,{6}, FALSE)), VLOOKUP(E2192,Store_Showcase!B2:H144,{6}, FALSE))</f>
      </c>
      <c r="AH2192">
        <f>VLOOKUP(G2192,Sku_Consolidated!A2:R957,18,FALSE)</f>
      </c>
      <c r="AI2192">
        <f>VLOOKUP(G2192,Sku_Consolidated!A2:S957,19,FALSE)</f>
      </c>
      <c r="AJ2192">
        <f>VLOOKUP(G2192,Sku_Consolidated!A2:T957,20,FALSE)</f>
      </c>
    </row>
    <row r="2193" spans="1:36" x14ac:dyDescent="0.25">
      <c r="A2193">
        <v>2024</v>
      </c>
      <c r="B2193" t="s">
        <v>31</v>
      </c>
      <c r="C2193" t="s">
        <v>32</v>
      </c>
      <c r="D2193" t="s">
        <v>33</v>
      </c>
      <c r="E2193">
        <v>809</v>
      </c>
      <c r="F2193">
        <f>IF(IFERROR(VLOOKUP(E2193,Store_Showcase!B2:H144,{2}, FALSE), TRUE)=TRUE, IF(IFERROR(VLOOKUP(E2193,Store_SRP!B2:H110,{2}, FALSE), TRUE)=TRUE,VLOOKUP(E2193,Store_VAM!B2:H273,{2}, FALSE),VLOOKUP(E2193,Store_SRP!B2:H110,{2}, FALSE)), VLOOKUP(E2193,Store_Showcase!B2:H144,{2}, FALSE))</f>
      </c>
      <c r="G2193">
        <v>659436</v>
      </c>
      <c r="H2193" t="s">
        <v>3347</v>
      </c>
      <c r="I2193" s="8" t="s">
        <v>39</v>
      </c>
      <c r="J2193" t="s">
        <v>36</v>
      </c>
      <c r="K2193" s="8">
        <f>IF(J2193="PCK", I2193, 0)</f>
      </c>
      <c r="L2193" s="8">
        <f>IF(J2193="KLS", I2193, IF(J2193="PCK", I2193*VLOOKUP(G2193,Sku_Consolidated!A2:U957,21, FALSE),I2193*VLOOKUP(G2193,Sku_Consolidated!A2:U957,21, FALSE)))</f>
      </c>
      <c r="M2193" s="8">
        <f>IF(J2193="PCS", I2193, 0)</f>
      </c>
      <c r="N2193" s="8" t="s">
        <v>39</v>
      </c>
      <c r="O2193" s="8">
        <f>N2193 * VLOOKUP(E2193&amp;VLOOKUP(G2193,Sku_Consolidated!A2:Q957,17,FALSE),Sku_CommRate!A2:E1002, 5, FALSE)</f>
      </c>
      <c r="P2193" s="8">
        <f>N2193 - O2193</f>
      </c>
      <c r="Q2193">
        <f>VLOOKUP(G2193,Sku_Consolidated!A2:G957,7, FALSE)</f>
      </c>
      <c r="R2193">
        <f>IF(IFERROR(VLOOKUP(E2193,Store_Showcase!B2:H144,7, FALSE), TRUE)=TRUE, IF(IFERROR(VLOOKUP(E2193,Store_SRP!B2:H110,7, FALSE), TRUE)=TRUE,VLOOKUP(E2193,Store_VAM!B2:H273,7, FALSE),VLOOKUP(E2193,Store_SRP!B2:H110,7, FALSE)), VLOOKUP(E2193,Store_Showcase!B2:H144,7, FALSE))</f>
      </c>
      <c r="S2193">
        <f>IF(IFERROR(VLOOKUP(E2193,Store_Showcase!B2:I144,8, FALSE), TRUE)=TRUE, IF(IFERROR(VLOOKUP(E2193,Store_SRP!B2:I110,8, FALSE), TRUE)=TRUE,VLOOKUP(E2193,Store_VAM!B2:I273,8, FALSE),VLOOKUP(E2193,Store_SRP!B2:I110,8, FALSE)), VLOOKUP(E2193,Store_Showcase!B2:I144,8, FALSE))</f>
      </c>
      <c r="T2193">
        <f>VLOOKUP(G2193,Sku_Consolidated!A2:R957,18,FALSE)</f>
      </c>
      <c r="U2193">
        <v>7343</v>
      </c>
      <c r="V2193">
        <f>IF(VLOOKUP(G2193,Sku_Consolidated!A2:S957,19,FALSE)="SHOWCASE", VLOOKUP(E2193,Store_Showcase!B2:L144,11, FALSE), IF(VLOOKUP(G2193,Sku_Consolidated!A2:S957,19,FALSE)="VAM",VLOOKUP(E2193,Store_VAM!B2:L273,11, FALSE),VLOOKUP(E2193,Store_SRP!B2:L110,11, FALSE)))</f>
      </c>
      <c r="W2193">
        <f>VLOOKUP(G2193,Sku_Consolidated!A2:W957,11,FALSE)</f>
      </c>
      <c r="X2193">
        <f>VLOOKUP(G2193,Sku_Consolidated!A2:H957,8,FALSE)</f>
      </c>
      <c r="Y2193">
        <f>VLOOKUP(G2193,Sku_Consolidated!A2:I957,9,FALSE)</f>
      </c>
      <c r="Z2193" t="s">
        <v>38</v>
      </c>
      <c r="AA2193">
        <f>VLOOKUP(G2193,Sku_Consolidated!A2:E957,5,FALSE)</f>
      </c>
      <c r="AB2193">
        <f>IF(VLOOKUP(G2193,Sku_Consolidated!A2:S957,19,FALSE)="SHOWCASE", VLOOKUP(E2193,Store_Showcase!B2:N144,13, FALSE), IF(VLOOKUP(G2193,Sku_Consolidated!A2:S957,19,FALSE)="VAM",VLOOKUP(E2193,Store_VAM!B2:N273,13, FALSE),VLOOKUP(E2193,Store_SRP!B2:N110,13, FALSE)))</f>
      </c>
      <c r="AC2193">
        <f>IF(IFERROR(AB2193,TRUE)=TRUE, "-","OK")</f>
      </c>
      <c r="AD2193" s="8" t="s">
        <v>39</v>
      </c>
      <c r="AE2193" s="8" t="s">
        <v>39</v>
      </c>
      <c r="AF2193">
        <f>IF(IFERROR(VLOOKUP(E2193,Store_Showcase!B2:H144,{5}, FALSE), TRUE)=TRUE, IF(IFERROR(VLOOKUP(E2193,Store_SRP!B2:H110,{5}, FALSE), TRUE)=TRUE,VLOOKUP(E2193,Store_VAM!B2:H273,{5}, FALSE),VLOOKUP(E2193,Store_SRP!B2:H110,{5}, FALSE)), VLOOKUP(E2193,Store_Showcase!B2:H144,{5}, FALSE))</f>
      </c>
      <c r="AG2193">
        <f>IF(IFERROR(VLOOKUP(E2193,Store_Showcase!B2:H144,{6}, FALSE), TRUE)=TRUE, IF(IFERROR(VLOOKUP(E2193,Store_SRP!B2:H110,{6}, FALSE), TRUE)=TRUE,VLOOKUP(E2193,Store_VAM!B2:H273,{6}, FALSE),VLOOKUP(E2193,Store_SRP!B2:H110,{6}, FALSE)), VLOOKUP(E2193,Store_Showcase!B2:H144,{6}, FALSE))</f>
      </c>
      <c r="AH2193">
        <f>VLOOKUP(G2193,Sku_Consolidated!A2:R957,18,FALSE)</f>
      </c>
      <c r="AI2193">
        <f>VLOOKUP(G2193,Sku_Consolidated!A2:S957,19,FALSE)</f>
      </c>
      <c r="AJ2193">
        <f>VLOOKUP(G2193,Sku_Consolidated!A2:T957,20,FALSE)</f>
      </c>
    </row>
    <row r="2194" spans="1:36" x14ac:dyDescent="0.25">
      <c r="A2194">
        <v>2024</v>
      </c>
      <c r="B2194" t="s">
        <v>31</v>
      </c>
      <c r="C2194" t="s">
        <v>32</v>
      </c>
      <c r="D2194" t="s">
        <v>33</v>
      </c>
      <c r="E2194">
        <v>4017</v>
      </c>
      <c r="F2194">
        <f>IF(IFERROR(VLOOKUP(E2194,Store_Showcase!B2:H144,{2}, FALSE), TRUE)=TRUE, IF(IFERROR(VLOOKUP(E2194,Store_SRP!B2:H110,{2}, FALSE), TRUE)=TRUE,VLOOKUP(E2194,Store_VAM!B2:H273,{2}, FALSE),VLOOKUP(E2194,Store_SRP!B2:H110,{2}, FALSE)), VLOOKUP(E2194,Store_Showcase!B2:H144,{2}, FALSE))</f>
      </c>
      <c r="G2194">
        <v>655711</v>
      </c>
      <c r="H2194" t="s">
        <v>159</v>
      </c>
      <c r="I2194" s="8" t="s">
        <v>39</v>
      </c>
      <c r="J2194" t="s">
        <v>36</v>
      </c>
      <c r="K2194" s="8">
        <f>IF(J2194="PCK", I2194, 0)</f>
      </c>
      <c r="L2194" s="8">
        <f>IF(J2194="KLS", I2194, IF(J2194="PCK", I2194*VLOOKUP(G2194,Sku_Consolidated!A2:U957,21, FALSE),I2194*VLOOKUP(G2194,Sku_Consolidated!A2:U957,21, FALSE)))</f>
      </c>
      <c r="M2194" s="8">
        <f>IF(J2194="PCS", I2194, 0)</f>
      </c>
      <c r="N2194" s="8" t="s">
        <v>39</v>
      </c>
      <c r="O2194" s="8">
        <f>N2194 * VLOOKUP(E2194&amp;VLOOKUP(G2194,Sku_Consolidated!A2:Q957,17,FALSE),Sku_CommRate!A2:E1002, 5, FALSE)</f>
      </c>
      <c r="P2194" s="8">
        <f>N2194 - O2194</f>
      </c>
      <c r="Q2194">
        <f>VLOOKUP(G2194,Sku_Consolidated!A2:G957,7, FALSE)</f>
      </c>
      <c r="R2194">
        <f>IF(IFERROR(VLOOKUP(E2194,Store_Showcase!B2:H144,7, FALSE), TRUE)=TRUE, IF(IFERROR(VLOOKUP(E2194,Store_SRP!B2:H110,7, FALSE), TRUE)=TRUE,VLOOKUP(E2194,Store_VAM!B2:H273,7, FALSE),VLOOKUP(E2194,Store_SRP!B2:H110,7, FALSE)), VLOOKUP(E2194,Store_Showcase!B2:H144,7, FALSE))</f>
      </c>
      <c r="S2194">
        <f>IF(IFERROR(VLOOKUP(E2194,Store_Showcase!B2:I144,8, FALSE), TRUE)=TRUE, IF(IFERROR(VLOOKUP(E2194,Store_SRP!B2:I110,8, FALSE), TRUE)=TRUE,VLOOKUP(E2194,Store_VAM!B2:I273,8, FALSE),VLOOKUP(E2194,Store_SRP!B2:I110,8, FALSE)), VLOOKUP(E2194,Store_Showcase!B2:I144,8, FALSE))</f>
      </c>
      <c r="T2194">
        <f>VLOOKUP(G2194,Sku_Consolidated!A2:R957,18,FALSE)</f>
      </c>
      <c r="U2194">
        <v>6439</v>
      </c>
      <c r="V2194">
        <f>IF(VLOOKUP(G2194,Sku_Consolidated!A2:S957,19,FALSE)="SHOWCASE", VLOOKUP(E2194,Store_Showcase!B2:L144,11, FALSE), IF(VLOOKUP(G2194,Sku_Consolidated!A2:S957,19,FALSE)="VAM",VLOOKUP(E2194,Store_VAM!B2:L273,11, FALSE),VLOOKUP(E2194,Store_SRP!B2:L110,11, FALSE)))</f>
      </c>
      <c r="W2194">
        <f>VLOOKUP(G2194,Sku_Consolidated!A2:W957,11,FALSE)</f>
      </c>
      <c r="X2194">
        <f>VLOOKUP(G2194,Sku_Consolidated!A2:H957,8,FALSE)</f>
      </c>
      <c r="Y2194">
        <f>VLOOKUP(G2194,Sku_Consolidated!A2:I957,9,FALSE)</f>
      </c>
      <c r="Z2194" t="s">
        <v>38</v>
      </c>
      <c r="AA2194">
        <f>VLOOKUP(G2194,Sku_Consolidated!A2:E957,5,FALSE)</f>
      </c>
      <c r="AB2194">
        <f>IF(VLOOKUP(G2194,Sku_Consolidated!A2:S957,19,FALSE)="SHOWCASE", VLOOKUP(E2194,Store_Showcase!B2:N144,13, FALSE), IF(VLOOKUP(G2194,Sku_Consolidated!A2:S957,19,FALSE)="VAM",VLOOKUP(E2194,Store_VAM!B2:N273,13, FALSE),VLOOKUP(E2194,Store_SRP!B2:N110,13, FALSE)))</f>
      </c>
      <c r="AC2194">
        <f>IF(IFERROR(AB2194,TRUE)=TRUE, "-","OK")</f>
      </c>
      <c r="AD2194" s="8" t="s">
        <v>39</v>
      </c>
      <c r="AE2194" s="8" t="s">
        <v>39</v>
      </c>
      <c r="AF2194">
        <f>IF(IFERROR(VLOOKUP(E2194,Store_Showcase!B2:H144,{5}, FALSE), TRUE)=TRUE, IF(IFERROR(VLOOKUP(E2194,Store_SRP!B2:H110,{5}, FALSE), TRUE)=TRUE,VLOOKUP(E2194,Store_VAM!B2:H273,{5}, FALSE),VLOOKUP(E2194,Store_SRP!B2:H110,{5}, FALSE)), VLOOKUP(E2194,Store_Showcase!B2:H144,{5}, FALSE))</f>
      </c>
      <c r="AG2194">
        <f>IF(IFERROR(VLOOKUP(E2194,Store_Showcase!B2:H144,{6}, FALSE), TRUE)=TRUE, IF(IFERROR(VLOOKUP(E2194,Store_SRP!B2:H110,{6}, FALSE), TRUE)=TRUE,VLOOKUP(E2194,Store_VAM!B2:H273,{6}, FALSE),VLOOKUP(E2194,Store_SRP!B2:H110,{6}, FALSE)), VLOOKUP(E2194,Store_Showcase!B2:H144,{6}, FALSE))</f>
      </c>
      <c r="AH2194">
        <f>VLOOKUP(G2194,Sku_Consolidated!A2:R957,18,FALSE)</f>
      </c>
      <c r="AI2194">
        <f>VLOOKUP(G2194,Sku_Consolidated!A2:S957,19,FALSE)</f>
      </c>
      <c r="AJ2194">
        <f>VLOOKUP(G2194,Sku_Consolidated!A2:T957,20,FALSE)</f>
      </c>
    </row>
    <row r="2195" spans="1:36" x14ac:dyDescent="0.25">
      <c r="A2195">
        <v>2024</v>
      </c>
      <c r="B2195" t="s">
        <v>31</v>
      </c>
      <c r="C2195" t="s">
        <v>32</v>
      </c>
      <c r="D2195" t="s">
        <v>33</v>
      </c>
      <c r="E2195">
        <v>127</v>
      </c>
      <c r="F2195">
        <f>IF(IFERROR(VLOOKUP(E2195,Store_Showcase!B2:H144,{2}, FALSE), TRUE)=TRUE, IF(IFERROR(VLOOKUP(E2195,Store_SRP!B2:H110,{2}, FALSE), TRUE)=TRUE,VLOOKUP(E2195,Store_VAM!B2:H273,{2}, FALSE),VLOOKUP(E2195,Store_SRP!B2:H110,{2}, FALSE)), VLOOKUP(E2195,Store_Showcase!B2:H144,{2}, FALSE))</f>
      </c>
      <c r="G2195">
        <v>657358</v>
      </c>
      <c r="H2195" t="s">
        <v>3328</v>
      </c>
      <c r="I2195" s="8" t="s">
        <v>39</v>
      </c>
      <c r="J2195" t="s">
        <v>12</v>
      </c>
      <c r="K2195" s="8">
        <f>IF(J2195="PCK", I2195, 0)</f>
      </c>
      <c r="L2195" s="8">
        <f>IF(J2195="KLS", I2195, IF(J2195="PCK", I2195*VLOOKUP(G2195,Sku_Consolidated!A2:U957,21, FALSE),I2195*VLOOKUP(G2195,Sku_Consolidated!A2:U957,21, FALSE)))</f>
      </c>
      <c r="M2195" s="8">
        <f>IF(J2195="PCS", I2195, 0)</f>
      </c>
      <c r="N2195" s="8" t="s">
        <v>39</v>
      </c>
      <c r="O2195" s="8">
        <f>N2195 * VLOOKUP(E2195&amp;VLOOKUP(G2195,Sku_Consolidated!A2:Q957,17,FALSE),Sku_CommRate!A2:E1002, 5, FALSE)</f>
      </c>
      <c r="P2195" s="8">
        <f>N2195 - O2195</f>
      </c>
      <c r="Q2195">
        <f>VLOOKUP(G2195,Sku_Consolidated!A2:G957,7, FALSE)</f>
      </c>
      <c r="R2195">
        <f>IF(IFERROR(VLOOKUP(E2195,Store_Showcase!B2:H144,7, FALSE), TRUE)=TRUE, IF(IFERROR(VLOOKUP(E2195,Store_SRP!B2:H110,7, FALSE), TRUE)=TRUE,VLOOKUP(E2195,Store_VAM!B2:H273,7, FALSE),VLOOKUP(E2195,Store_SRP!B2:H110,7, FALSE)), VLOOKUP(E2195,Store_Showcase!B2:H144,7, FALSE))</f>
      </c>
      <c r="S2195">
        <f>IF(IFERROR(VLOOKUP(E2195,Store_Showcase!B2:I144,8, FALSE), TRUE)=TRUE, IF(IFERROR(VLOOKUP(E2195,Store_SRP!B2:I110,8, FALSE), TRUE)=TRUE,VLOOKUP(E2195,Store_VAM!B2:I273,8, FALSE),VLOOKUP(E2195,Store_SRP!B2:I110,8, FALSE)), VLOOKUP(E2195,Store_Showcase!B2:I144,8, FALSE))</f>
      </c>
      <c r="T2195">
        <f>VLOOKUP(G2195,Sku_Consolidated!A2:R957,18,FALSE)</f>
      </c>
      <c r="U2195">
        <v>4806532531595</v>
      </c>
      <c r="V2195">
        <f>IF(VLOOKUP(G2195,Sku_Consolidated!A2:S957,19,FALSE)="SHOWCASE", VLOOKUP(E2195,Store_Showcase!B2:L144,11, FALSE), IF(VLOOKUP(G2195,Sku_Consolidated!A2:S957,19,FALSE)="VAM",VLOOKUP(E2195,Store_VAM!B2:L273,11, FALSE),VLOOKUP(E2195,Store_SRP!B2:L110,11, FALSE)))</f>
      </c>
      <c r="W2195">
        <f>VLOOKUP(G2195,Sku_Consolidated!A2:W957,11,FALSE)</f>
      </c>
      <c r="X2195">
        <f>VLOOKUP(G2195,Sku_Consolidated!A2:H957,8,FALSE)</f>
      </c>
      <c r="Y2195">
        <f>VLOOKUP(G2195,Sku_Consolidated!A2:I957,9,FALSE)</f>
      </c>
      <c r="Z2195" t="s">
        <v>38</v>
      </c>
      <c r="AA2195">
        <f>VLOOKUP(G2195,Sku_Consolidated!A2:E957,5,FALSE)</f>
      </c>
      <c r="AB2195">
        <f>IF(VLOOKUP(G2195,Sku_Consolidated!A2:S957,19,FALSE)="SHOWCASE", VLOOKUP(E2195,Store_Showcase!B2:N144,13, FALSE), IF(VLOOKUP(G2195,Sku_Consolidated!A2:S957,19,FALSE)="VAM",VLOOKUP(E2195,Store_VAM!B2:N273,13, FALSE),VLOOKUP(E2195,Store_SRP!B2:N110,13, FALSE)))</f>
      </c>
      <c r="AC2195">
        <f>IF(IFERROR(AB2195,TRUE)=TRUE, "-","OK")</f>
      </c>
      <c r="AD2195" s="8" t="s">
        <v>39</v>
      </c>
      <c r="AE2195" s="8" t="s">
        <v>39</v>
      </c>
      <c r="AF2195">
        <f>IF(IFERROR(VLOOKUP(E2195,Store_Showcase!B2:H144,{5}, FALSE), TRUE)=TRUE, IF(IFERROR(VLOOKUP(E2195,Store_SRP!B2:H110,{5}, FALSE), TRUE)=TRUE,VLOOKUP(E2195,Store_VAM!B2:H273,{5}, FALSE),VLOOKUP(E2195,Store_SRP!B2:H110,{5}, FALSE)), VLOOKUP(E2195,Store_Showcase!B2:H144,{5}, FALSE))</f>
      </c>
      <c r="AG2195">
        <f>IF(IFERROR(VLOOKUP(E2195,Store_Showcase!B2:H144,{6}, FALSE), TRUE)=TRUE, IF(IFERROR(VLOOKUP(E2195,Store_SRP!B2:H110,{6}, FALSE), TRUE)=TRUE,VLOOKUP(E2195,Store_VAM!B2:H273,{6}, FALSE),VLOOKUP(E2195,Store_SRP!B2:H110,{6}, FALSE)), VLOOKUP(E2195,Store_Showcase!B2:H144,{6}, FALSE))</f>
      </c>
      <c r="AH2195">
        <f>VLOOKUP(G2195,Sku_Consolidated!A2:R957,18,FALSE)</f>
      </c>
      <c r="AI2195">
        <f>VLOOKUP(G2195,Sku_Consolidated!A2:S957,19,FALSE)</f>
      </c>
      <c r="AJ2195">
        <f>VLOOKUP(G2195,Sku_Consolidated!A2:T957,20,FALSE)</f>
      </c>
    </row>
    <row r="2196" spans="1:36" x14ac:dyDescent="0.25">
      <c r="A2196">
        <v>2024</v>
      </c>
      <c r="B2196" t="s">
        <v>31</v>
      </c>
      <c r="C2196" t="s">
        <v>32</v>
      </c>
      <c r="D2196" t="s">
        <v>33</v>
      </c>
      <c r="E2196">
        <v>497</v>
      </c>
      <c r="F2196">
        <f>IF(IFERROR(VLOOKUP(E2196,Store_Showcase!B2:H144,{2}, FALSE), TRUE)=TRUE, IF(IFERROR(VLOOKUP(E2196,Store_SRP!B2:H110,{2}, FALSE), TRUE)=TRUE,VLOOKUP(E2196,Store_VAM!B2:H273,{2}, FALSE),VLOOKUP(E2196,Store_SRP!B2:H110,{2}, FALSE)), VLOOKUP(E2196,Store_Showcase!B2:H144,{2}, FALSE))</f>
      </c>
      <c r="G2196">
        <v>671788</v>
      </c>
      <c r="H2196" t="s">
        <v>2514</v>
      </c>
      <c r="I2196" s="8" t="s">
        <v>39</v>
      </c>
      <c r="J2196" t="s">
        <v>493</v>
      </c>
      <c r="K2196" s="8">
        <f>IF(J2196="PCK", I2196, 0)</f>
      </c>
      <c r="L2196" s="8">
        <f>IF(J2196="KLS", I2196, IF(J2196="PCK", I2196*VLOOKUP(G2196,Sku_Consolidated!A2:U957,21, FALSE),I2196*VLOOKUP(G2196,Sku_Consolidated!A2:U957,21, FALSE)))</f>
      </c>
      <c r="M2196" s="8">
        <f>IF(J2196="PCS", I2196, 0)</f>
      </c>
      <c r="N2196" s="8" t="s">
        <v>39</v>
      </c>
      <c r="O2196" s="8">
        <f>N2196 * VLOOKUP(E2196&amp;VLOOKUP(G2196,Sku_Consolidated!A2:Q957,17,FALSE),Sku_CommRate!A2:E1002, 5, FALSE)</f>
      </c>
      <c r="P2196" s="8">
        <f>N2196 - O2196</f>
      </c>
      <c r="Q2196">
        <f>VLOOKUP(G2196,Sku_Consolidated!A2:G957,7, FALSE)</f>
      </c>
      <c r="R2196">
        <f>IF(IFERROR(VLOOKUP(E2196,Store_Showcase!B2:H144,7, FALSE), TRUE)=TRUE, IF(IFERROR(VLOOKUP(E2196,Store_SRP!B2:H110,7, FALSE), TRUE)=TRUE,VLOOKUP(E2196,Store_VAM!B2:H273,7, FALSE),VLOOKUP(E2196,Store_SRP!B2:H110,7, FALSE)), VLOOKUP(E2196,Store_Showcase!B2:H144,7, FALSE))</f>
      </c>
      <c r="S2196">
        <f>IF(IFERROR(VLOOKUP(E2196,Store_Showcase!B2:I144,8, FALSE), TRUE)=TRUE, IF(IFERROR(VLOOKUP(E2196,Store_SRP!B2:I110,8, FALSE), TRUE)=TRUE,VLOOKUP(E2196,Store_VAM!B2:I273,8, FALSE),VLOOKUP(E2196,Store_SRP!B2:I110,8, FALSE)), VLOOKUP(E2196,Store_Showcase!B2:I144,8, FALSE))</f>
      </c>
      <c r="T2196">
        <f>VLOOKUP(G2196,Sku_Consolidated!A2:R957,18,FALSE)</f>
      </c>
      <c r="U2196">
        <v>2100006717884</v>
      </c>
      <c r="V2196">
        <f>IF(VLOOKUP(G2196,Sku_Consolidated!A2:S957,19,FALSE)="SHOWCASE", VLOOKUP(E2196,Store_Showcase!B2:L144,11, FALSE), IF(VLOOKUP(G2196,Sku_Consolidated!A2:S957,19,FALSE)="VAM",VLOOKUP(E2196,Store_VAM!B2:L273,11, FALSE),VLOOKUP(E2196,Store_SRP!B2:L110,11, FALSE)))</f>
      </c>
      <c r="W2196">
        <f>VLOOKUP(G2196,Sku_Consolidated!A2:W957,11,FALSE)</f>
      </c>
      <c r="X2196">
        <f>VLOOKUP(G2196,Sku_Consolidated!A2:H957,8,FALSE)</f>
      </c>
      <c r="Y2196">
        <f>VLOOKUP(G2196,Sku_Consolidated!A2:I957,9,FALSE)</f>
      </c>
      <c r="Z2196" t="s">
        <v>38</v>
      </c>
      <c r="AA2196">
        <f>VLOOKUP(G2196,Sku_Consolidated!A2:E957,5,FALSE)</f>
      </c>
      <c r="AB2196">
        <f>IF(VLOOKUP(G2196,Sku_Consolidated!A2:S957,19,FALSE)="SHOWCASE", VLOOKUP(E2196,Store_Showcase!B2:N144,13, FALSE), IF(VLOOKUP(G2196,Sku_Consolidated!A2:S957,19,FALSE)="VAM",VLOOKUP(E2196,Store_VAM!B2:N273,13, FALSE),VLOOKUP(E2196,Store_SRP!B2:N110,13, FALSE)))</f>
      </c>
      <c r="AC2196">
        <f>IF(IFERROR(AB2196,TRUE)=TRUE, "-","OK")</f>
      </c>
      <c r="AD2196" s="8" t="s">
        <v>39</v>
      </c>
      <c r="AE2196" s="8" t="s">
        <v>39</v>
      </c>
      <c r="AF2196">
        <f>IF(IFERROR(VLOOKUP(E2196,Store_Showcase!B2:H144,{5}, FALSE), TRUE)=TRUE, IF(IFERROR(VLOOKUP(E2196,Store_SRP!B2:H110,{5}, FALSE), TRUE)=TRUE,VLOOKUP(E2196,Store_VAM!B2:H273,{5}, FALSE),VLOOKUP(E2196,Store_SRP!B2:H110,{5}, FALSE)), VLOOKUP(E2196,Store_Showcase!B2:H144,{5}, FALSE))</f>
      </c>
      <c r="AG2196">
        <f>IF(IFERROR(VLOOKUP(E2196,Store_Showcase!B2:H144,{6}, FALSE), TRUE)=TRUE, IF(IFERROR(VLOOKUP(E2196,Store_SRP!B2:H110,{6}, FALSE), TRUE)=TRUE,VLOOKUP(E2196,Store_VAM!B2:H273,{6}, FALSE),VLOOKUP(E2196,Store_SRP!B2:H110,{6}, FALSE)), VLOOKUP(E2196,Store_Showcase!B2:H144,{6}, FALSE))</f>
      </c>
      <c r="AH2196">
        <f>VLOOKUP(G2196,Sku_Consolidated!A2:R957,18,FALSE)</f>
      </c>
      <c r="AI2196">
        <f>VLOOKUP(G2196,Sku_Consolidated!A2:S957,19,FALSE)</f>
      </c>
      <c r="AJ2196">
        <f>VLOOKUP(G2196,Sku_Consolidated!A2:T957,20,FALSE)</f>
      </c>
    </row>
    <row r="2197" spans="1:36" x14ac:dyDescent="0.25">
      <c r="A2197">
        <v>2024</v>
      </c>
      <c r="B2197" t="s">
        <v>31</v>
      </c>
      <c r="C2197" t="s">
        <v>32</v>
      </c>
      <c r="D2197" t="s">
        <v>33</v>
      </c>
      <c r="E2197">
        <v>401</v>
      </c>
      <c r="F2197">
        <f>IF(IFERROR(VLOOKUP(E2197,Store_Showcase!B2:H144,{2}, FALSE), TRUE)=TRUE, IF(IFERROR(VLOOKUP(E2197,Store_SRP!B2:H110,{2}, FALSE), TRUE)=TRUE,VLOOKUP(E2197,Store_VAM!B2:H273,{2}, FALSE),VLOOKUP(E2197,Store_SRP!B2:H110,{2}, FALSE)), VLOOKUP(E2197,Store_Showcase!B2:H144,{2}, FALSE))</f>
      </c>
      <c r="G2197">
        <v>655316</v>
      </c>
      <c r="H2197" t="s">
        <v>875</v>
      </c>
      <c r="I2197" s="8" t="s">
        <v>39</v>
      </c>
      <c r="J2197" t="s">
        <v>36</v>
      </c>
      <c r="K2197" s="8">
        <f>IF(J2197="PCK", I2197, 0)</f>
      </c>
      <c r="L2197" s="8">
        <f>IF(J2197="KLS", I2197, IF(J2197="PCK", I2197*VLOOKUP(G2197,Sku_Consolidated!A2:U957,21, FALSE),I2197*VLOOKUP(G2197,Sku_Consolidated!A2:U957,21, FALSE)))</f>
      </c>
      <c r="M2197" s="8">
        <f>IF(J2197="PCS", I2197, 0)</f>
      </c>
      <c r="N2197" s="8" t="s">
        <v>39</v>
      </c>
      <c r="O2197" s="8">
        <f>N2197 * VLOOKUP(E2197&amp;VLOOKUP(G2197,Sku_Consolidated!A2:Q957,17,FALSE),Sku_CommRate!A2:E1002, 5, FALSE)</f>
      </c>
      <c r="P2197" s="8">
        <f>N2197 - O2197</f>
      </c>
      <c r="Q2197">
        <f>VLOOKUP(G2197,Sku_Consolidated!A2:G957,7, FALSE)</f>
      </c>
      <c r="R2197">
        <f>IF(IFERROR(VLOOKUP(E2197,Store_Showcase!B2:H144,7, FALSE), TRUE)=TRUE, IF(IFERROR(VLOOKUP(E2197,Store_SRP!B2:H110,7, FALSE), TRUE)=TRUE,VLOOKUP(E2197,Store_VAM!B2:H273,7, FALSE),VLOOKUP(E2197,Store_SRP!B2:H110,7, FALSE)), VLOOKUP(E2197,Store_Showcase!B2:H144,7, FALSE))</f>
      </c>
      <c r="S2197">
        <f>IF(IFERROR(VLOOKUP(E2197,Store_Showcase!B2:I144,8, FALSE), TRUE)=TRUE, IF(IFERROR(VLOOKUP(E2197,Store_SRP!B2:I110,8, FALSE), TRUE)=TRUE,VLOOKUP(E2197,Store_VAM!B2:I273,8, FALSE),VLOOKUP(E2197,Store_SRP!B2:I110,8, FALSE)), VLOOKUP(E2197,Store_Showcase!B2:I144,8, FALSE))</f>
      </c>
      <c r="T2197">
        <f>VLOOKUP(G2197,Sku_Consolidated!A2:R957,18,FALSE)</f>
      </c>
      <c r="U2197">
        <v>6241</v>
      </c>
      <c r="V2197">
        <f>IF(VLOOKUP(G2197,Sku_Consolidated!A2:S957,19,FALSE)="SHOWCASE", VLOOKUP(E2197,Store_Showcase!B2:L144,11, FALSE), IF(VLOOKUP(G2197,Sku_Consolidated!A2:S957,19,FALSE)="VAM",VLOOKUP(E2197,Store_VAM!B2:L273,11, FALSE),VLOOKUP(E2197,Store_SRP!B2:L110,11, FALSE)))</f>
      </c>
      <c r="W2197">
        <f>VLOOKUP(G2197,Sku_Consolidated!A2:W957,11,FALSE)</f>
      </c>
      <c r="X2197">
        <f>VLOOKUP(G2197,Sku_Consolidated!A2:H957,8,FALSE)</f>
      </c>
      <c r="Y2197">
        <f>VLOOKUP(G2197,Sku_Consolidated!A2:I957,9,FALSE)</f>
      </c>
      <c r="Z2197" t="s">
        <v>38</v>
      </c>
      <c r="AA2197">
        <f>VLOOKUP(G2197,Sku_Consolidated!A2:E957,5,FALSE)</f>
      </c>
      <c r="AB2197">
        <f>IF(VLOOKUP(G2197,Sku_Consolidated!A2:S957,19,FALSE)="SHOWCASE", VLOOKUP(E2197,Store_Showcase!B2:N144,13, FALSE), IF(VLOOKUP(G2197,Sku_Consolidated!A2:S957,19,FALSE)="VAM",VLOOKUP(E2197,Store_VAM!B2:N273,13, FALSE),VLOOKUP(E2197,Store_SRP!B2:N110,13, FALSE)))</f>
      </c>
      <c r="AC2197">
        <f>IF(IFERROR(AB2197,TRUE)=TRUE, "-","OK")</f>
      </c>
      <c r="AD2197" s="8" t="s">
        <v>39</v>
      </c>
      <c r="AE2197" s="8" t="s">
        <v>39</v>
      </c>
      <c r="AF2197">
        <f>IF(IFERROR(VLOOKUP(E2197,Store_Showcase!B2:H144,{5}, FALSE), TRUE)=TRUE, IF(IFERROR(VLOOKUP(E2197,Store_SRP!B2:H110,{5}, FALSE), TRUE)=TRUE,VLOOKUP(E2197,Store_VAM!B2:H273,{5}, FALSE),VLOOKUP(E2197,Store_SRP!B2:H110,{5}, FALSE)), VLOOKUP(E2197,Store_Showcase!B2:H144,{5}, FALSE))</f>
      </c>
      <c r="AG2197">
        <f>IF(IFERROR(VLOOKUP(E2197,Store_Showcase!B2:H144,{6}, FALSE), TRUE)=TRUE, IF(IFERROR(VLOOKUP(E2197,Store_SRP!B2:H110,{6}, FALSE), TRUE)=TRUE,VLOOKUP(E2197,Store_VAM!B2:H273,{6}, FALSE),VLOOKUP(E2197,Store_SRP!B2:H110,{6}, FALSE)), VLOOKUP(E2197,Store_Showcase!B2:H144,{6}, FALSE))</f>
      </c>
      <c r="AH2197">
        <f>VLOOKUP(G2197,Sku_Consolidated!A2:R957,18,FALSE)</f>
      </c>
      <c r="AI2197">
        <f>VLOOKUP(G2197,Sku_Consolidated!A2:S957,19,FALSE)</f>
      </c>
      <c r="AJ2197">
        <f>VLOOKUP(G2197,Sku_Consolidated!A2:T957,20,FALSE)</f>
      </c>
    </row>
    <row r="2198" spans="1:36" x14ac:dyDescent="0.25">
      <c r="A2198">
        <v>2024</v>
      </c>
      <c r="B2198" t="s">
        <v>31</v>
      </c>
      <c r="C2198" t="s">
        <v>32</v>
      </c>
      <c r="D2198" t="s">
        <v>33</v>
      </c>
      <c r="E2198">
        <v>603</v>
      </c>
      <c r="F2198">
        <f>IF(IFERROR(VLOOKUP(E2198,Store_Showcase!B2:H144,{2}, FALSE), TRUE)=TRUE, IF(IFERROR(VLOOKUP(E2198,Store_SRP!B2:H110,{2}, FALSE), TRUE)=TRUE,VLOOKUP(E2198,Store_VAM!B2:H273,{2}, FALSE),VLOOKUP(E2198,Store_SRP!B2:H110,{2}, FALSE)), VLOOKUP(E2198,Store_Showcase!B2:H144,{2}, FALSE))</f>
      </c>
      <c r="G2198">
        <v>657358</v>
      </c>
      <c r="H2198" t="s">
        <v>3328</v>
      </c>
      <c r="I2198" s="8" t="s">
        <v>39</v>
      </c>
      <c r="J2198" t="s">
        <v>12</v>
      </c>
      <c r="K2198" s="8">
        <f>IF(J2198="PCK", I2198, 0)</f>
      </c>
      <c r="L2198" s="8">
        <f>IF(J2198="KLS", I2198, IF(J2198="PCK", I2198*VLOOKUP(G2198,Sku_Consolidated!A2:U957,21, FALSE),I2198*VLOOKUP(G2198,Sku_Consolidated!A2:U957,21, FALSE)))</f>
      </c>
      <c r="M2198" s="8">
        <f>IF(J2198="PCS", I2198, 0)</f>
      </c>
      <c r="N2198" s="8" t="s">
        <v>39</v>
      </c>
      <c r="O2198" s="8">
        <f>N2198 * VLOOKUP(E2198&amp;VLOOKUP(G2198,Sku_Consolidated!A2:Q957,17,FALSE),Sku_CommRate!A2:E1002, 5, FALSE)</f>
      </c>
      <c r="P2198" s="8">
        <f>N2198 - O2198</f>
      </c>
      <c r="Q2198">
        <f>VLOOKUP(G2198,Sku_Consolidated!A2:G957,7, FALSE)</f>
      </c>
      <c r="R2198">
        <f>IF(IFERROR(VLOOKUP(E2198,Store_Showcase!B2:H144,7, FALSE), TRUE)=TRUE, IF(IFERROR(VLOOKUP(E2198,Store_SRP!B2:H110,7, FALSE), TRUE)=TRUE,VLOOKUP(E2198,Store_VAM!B2:H273,7, FALSE),VLOOKUP(E2198,Store_SRP!B2:H110,7, FALSE)), VLOOKUP(E2198,Store_Showcase!B2:H144,7, FALSE))</f>
      </c>
      <c r="S2198">
        <f>IF(IFERROR(VLOOKUP(E2198,Store_Showcase!B2:I144,8, FALSE), TRUE)=TRUE, IF(IFERROR(VLOOKUP(E2198,Store_SRP!B2:I110,8, FALSE), TRUE)=TRUE,VLOOKUP(E2198,Store_VAM!B2:I273,8, FALSE),VLOOKUP(E2198,Store_SRP!B2:I110,8, FALSE)), VLOOKUP(E2198,Store_Showcase!B2:I144,8, FALSE))</f>
      </c>
      <c r="T2198">
        <f>VLOOKUP(G2198,Sku_Consolidated!A2:R957,18,FALSE)</f>
      </c>
      <c r="U2198">
        <v>4806532531595</v>
      </c>
      <c r="V2198">
        <f>IF(VLOOKUP(G2198,Sku_Consolidated!A2:S957,19,FALSE)="SHOWCASE", VLOOKUP(E2198,Store_Showcase!B2:L144,11, FALSE), IF(VLOOKUP(G2198,Sku_Consolidated!A2:S957,19,FALSE)="VAM",VLOOKUP(E2198,Store_VAM!B2:L273,11, FALSE),VLOOKUP(E2198,Store_SRP!B2:L110,11, FALSE)))</f>
      </c>
      <c r="W2198">
        <f>VLOOKUP(G2198,Sku_Consolidated!A2:W957,11,FALSE)</f>
      </c>
      <c r="X2198">
        <f>VLOOKUP(G2198,Sku_Consolidated!A2:H957,8,FALSE)</f>
      </c>
      <c r="Y2198">
        <f>VLOOKUP(G2198,Sku_Consolidated!A2:I957,9,FALSE)</f>
      </c>
      <c r="Z2198" t="s">
        <v>38</v>
      </c>
      <c r="AA2198">
        <f>VLOOKUP(G2198,Sku_Consolidated!A2:E957,5,FALSE)</f>
      </c>
      <c r="AB2198">
        <f>IF(VLOOKUP(G2198,Sku_Consolidated!A2:S957,19,FALSE)="SHOWCASE", VLOOKUP(E2198,Store_Showcase!B2:N144,13, FALSE), IF(VLOOKUP(G2198,Sku_Consolidated!A2:S957,19,FALSE)="VAM",VLOOKUP(E2198,Store_VAM!B2:N273,13, FALSE),VLOOKUP(E2198,Store_SRP!B2:N110,13, FALSE)))</f>
      </c>
      <c r="AC2198">
        <f>IF(IFERROR(AB2198,TRUE)=TRUE, "-","OK")</f>
      </c>
      <c r="AD2198" s="8" t="s">
        <v>39</v>
      </c>
      <c r="AE2198" s="8" t="s">
        <v>39</v>
      </c>
      <c r="AF2198">
        <f>IF(IFERROR(VLOOKUP(E2198,Store_Showcase!B2:H144,{5}, FALSE), TRUE)=TRUE, IF(IFERROR(VLOOKUP(E2198,Store_SRP!B2:H110,{5}, FALSE), TRUE)=TRUE,VLOOKUP(E2198,Store_VAM!B2:H273,{5}, FALSE),VLOOKUP(E2198,Store_SRP!B2:H110,{5}, FALSE)), VLOOKUP(E2198,Store_Showcase!B2:H144,{5}, FALSE))</f>
      </c>
      <c r="AG2198">
        <f>IF(IFERROR(VLOOKUP(E2198,Store_Showcase!B2:H144,{6}, FALSE), TRUE)=TRUE, IF(IFERROR(VLOOKUP(E2198,Store_SRP!B2:H110,{6}, FALSE), TRUE)=TRUE,VLOOKUP(E2198,Store_VAM!B2:H273,{6}, FALSE),VLOOKUP(E2198,Store_SRP!B2:H110,{6}, FALSE)), VLOOKUP(E2198,Store_Showcase!B2:H144,{6}, FALSE))</f>
      </c>
      <c r="AH2198">
        <f>VLOOKUP(G2198,Sku_Consolidated!A2:R957,18,FALSE)</f>
      </c>
      <c r="AI2198">
        <f>VLOOKUP(G2198,Sku_Consolidated!A2:S957,19,FALSE)</f>
      </c>
      <c r="AJ2198">
        <f>VLOOKUP(G2198,Sku_Consolidated!A2:T957,20,FALSE)</f>
      </c>
    </row>
    <row r="2199" spans="1:36" x14ac:dyDescent="0.25">
      <c r="A2199">
        <v>2024</v>
      </c>
      <c r="B2199" t="s">
        <v>31</v>
      </c>
      <c r="C2199" t="s">
        <v>32</v>
      </c>
      <c r="D2199" t="s">
        <v>33</v>
      </c>
      <c r="E2199">
        <v>4017</v>
      </c>
      <c r="F2199">
        <f>IF(IFERROR(VLOOKUP(E2199,Store_Showcase!B2:H144,{2}, FALSE), TRUE)=TRUE, IF(IFERROR(VLOOKUP(E2199,Store_SRP!B2:H110,{2}, FALSE), TRUE)=TRUE,VLOOKUP(E2199,Store_VAM!B2:H273,{2}, FALSE),VLOOKUP(E2199,Store_SRP!B2:H110,{2}, FALSE)), VLOOKUP(E2199,Store_Showcase!B2:H144,{2}, FALSE))</f>
      </c>
      <c r="G2199">
        <v>676486</v>
      </c>
      <c r="H2199" t="s">
        <v>2317</v>
      </c>
      <c r="I2199" s="8" t="s">
        <v>39</v>
      </c>
      <c r="J2199" t="s">
        <v>36</v>
      </c>
      <c r="K2199" s="8">
        <f>IF(J2199="PCK", I2199, 0)</f>
      </c>
      <c r="L2199" s="8">
        <f>IF(J2199="KLS", I2199, IF(J2199="PCK", I2199*VLOOKUP(G2199,Sku_Consolidated!A2:U957,21, FALSE),I2199*VLOOKUP(G2199,Sku_Consolidated!A2:U957,21, FALSE)))</f>
      </c>
      <c r="M2199" s="8">
        <f>IF(J2199="PCS", I2199, 0)</f>
      </c>
      <c r="N2199" s="8" t="s">
        <v>39</v>
      </c>
      <c r="O2199" s="8">
        <f>N2199 * VLOOKUP(E2199&amp;VLOOKUP(G2199,Sku_Consolidated!A2:Q957,17,FALSE),Sku_CommRate!A2:E1002, 5, FALSE)</f>
      </c>
      <c r="P2199" s="8">
        <f>N2199 - O2199</f>
      </c>
      <c r="Q2199">
        <f>VLOOKUP(G2199,Sku_Consolidated!A2:G957,7, FALSE)</f>
      </c>
      <c r="R2199">
        <f>IF(IFERROR(VLOOKUP(E2199,Store_Showcase!B2:H144,7, FALSE), TRUE)=TRUE, IF(IFERROR(VLOOKUP(E2199,Store_SRP!B2:H110,7, FALSE), TRUE)=TRUE,VLOOKUP(E2199,Store_VAM!B2:H273,7, FALSE),VLOOKUP(E2199,Store_SRP!B2:H110,7, FALSE)), VLOOKUP(E2199,Store_Showcase!B2:H144,7, FALSE))</f>
      </c>
      <c r="S2199">
        <f>IF(IFERROR(VLOOKUP(E2199,Store_Showcase!B2:I144,8, FALSE), TRUE)=TRUE, IF(IFERROR(VLOOKUP(E2199,Store_SRP!B2:I110,8, FALSE), TRUE)=TRUE,VLOOKUP(E2199,Store_VAM!B2:I273,8, FALSE),VLOOKUP(E2199,Store_SRP!B2:I110,8, FALSE)), VLOOKUP(E2199,Store_Showcase!B2:I144,8, FALSE))</f>
      </c>
      <c r="T2199">
        <f>VLOOKUP(G2199,Sku_Consolidated!A2:R957,18,FALSE)</f>
      </c>
      <c r="U2199">
        <v>9578</v>
      </c>
      <c r="V2199">
        <f>IF(VLOOKUP(G2199,Sku_Consolidated!A2:S957,19,FALSE)="SHOWCASE", VLOOKUP(E2199,Store_Showcase!B2:L144,11, FALSE), IF(VLOOKUP(G2199,Sku_Consolidated!A2:S957,19,FALSE)="VAM",VLOOKUP(E2199,Store_VAM!B2:L273,11, FALSE),VLOOKUP(E2199,Store_SRP!B2:L110,11, FALSE)))</f>
      </c>
      <c r="W2199">
        <f>VLOOKUP(G2199,Sku_Consolidated!A2:W957,11,FALSE)</f>
      </c>
      <c r="X2199">
        <f>VLOOKUP(G2199,Sku_Consolidated!A2:H957,8,FALSE)</f>
      </c>
      <c r="Y2199">
        <f>VLOOKUP(G2199,Sku_Consolidated!A2:I957,9,FALSE)</f>
      </c>
      <c r="Z2199" t="s">
        <v>38</v>
      </c>
      <c r="AA2199">
        <f>VLOOKUP(G2199,Sku_Consolidated!A2:E957,5,FALSE)</f>
      </c>
      <c r="AB2199">
        <f>IF(VLOOKUP(G2199,Sku_Consolidated!A2:S957,19,FALSE)="SHOWCASE", VLOOKUP(E2199,Store_Showcase!B2:N144,13, FALSE), IF(VLOOKUP(G2199,Sku_Consolidated!A2:S957,19,FALSE)="VAM",VLOOKUP(E2199,Store_VAM!B2:N273,13, FALSE),VLOOKUP(E2199,Store_SRP!B2:N110,13, FALSE)))</f>
      </c>
      <c r="AC2199">
        <f>IF(IFERROR(AB2199,TRUE)=TRUE, "-","OK")</f>
      </c>
      <c r="AD2199" s="8" t="s">
        <v>39</v>
      </c>
      <c r="AE2199" s="8" t="s">
        <v>39</v>
      </c>
      <c r="AF2199">
        <f>IF(IFERROR(VLOOKUP(E2199,Store_Showcase!B2:H144,{5}, FALSE), TRUE)=TRUE, IF(IFERROR(VLOOKUP(E2199,Store_SRP!B2:H110,{5}, FALSE), TRUE)=TRUE,VLOOKUP(E2199,Store_VAM!B2:H273,{5}, FALSE),VLOOKUP(E2199,Store_SRP!B2:H110,{5}, FALSE)), VLOOKUP(E2199,Store_Showcase!B2:H144,{5}, FALSE))</f>
      </c>
      <c r="AG2199">
        <f>IF(IFERROR(VLOOKUP(E2199,Store_Showcase!B2:H144,{6}, FALSE), TRUE)=TRUE, IF(IFERROR(VLOOKUP(E2199,Store_SRP!B2:H110,{6}, FALSE), TRUE)=TRUE,VLOOKUP(E2199,Store_VAM!B2:H273,{6}, FALSE),VLOOKUP(E2199,Store_SRP!B2:H110,{6}, FALSE)), VLOOKUP(E2199,Store_Showcase!B2:H144,{6}, FALSE))</f>
      </c>
      <c r="AH2199">
        <f>VLOOKUP(G2199,Sku_Consolidated!A2:R957,18,FALSE)</f>
      </c>
      <c r="AI2199">
        <f>VLOOKUP(G2199,Sku_Consolidated!A2:S957,19,FALSE)</f>
      </c>
      <c r="AJ2199">
        <f>VLOOKUP(G2199,Sku_Consolidated!A2:T957,20,FALSE)</f>
      </c>
    </row>
    <row r="2200" spans="1:36" x14ac:dyDescent="0.25">
      <c r="A2200">
        <v>2024</v>
      </c>
      <c r="B2200" t="s">
        <v>31</v>
      </c>
      <c r="C2200" t="s">
        <v>32</v>
      </c>
      <c r="D2200" t="s">
        <v>33</v>
      </c>
      <c r="E2200">
        <v>246</v>
      </c>
      <c r="F2200">
        <f>IF(IFERROR(VLOOKUP(E2200,Store_Showcase!B2:H144,{2}, FALSE), TRUE)=TRUE, IF(IFERROR(VLOOKUP(E2200,Store_SRP!B2:H110,{2}, FALSE), TRUE)=TRUE,VLOOKUP(E2200,Store_VAM!B2:H273,{2}, FALSE),VLOOKUP(E2200,Store_SRP!B2:H110,{2}, FALSE)), VLOOKUP(E2200,Store_Showcase!B2:H144,{2}, FALSE))</f>
      </c>
      <c r="G2200">
        <v>687771</v>
      </c>
      <c r="H2200" t="s">
        <v>1194</v>
      </c>
      <c r="I2200" s="8" t="s">
        <v>39</v>
      </c>
      <c r="J2200" t="s">
        <v>493</v>
      </c>
      <c r="K2200" s="8">
        <f>IF(J2200="PCK", I2200, 0)</f>
      </c>
      <c r="L2200" s="8">
        <f>IF(J2200="KLS", I2200, IF(J2200="PCK", I2200*VLOOKUP(G2200,Sku_Consolidated!A2:U957,21, FALSE),I2200*VLOOKUP(G2200,Sku_Consolidated!A2:U957,21, FALSE)))</f>
      </c>
      <c r="M2200" s="8">
        <f>IF(J2200="PCS", I2200, 0)</f>
      </c>
      <c r="N2200" s="8" t="s">
        <v>39</v>
      </c>
      <c r="O2200" s="8">
        <f>N2200 * VLOOKUP(E2200&amp;VLOOKUP(G2200,Sku_Consolidated!A2:Q957,17,FALSE),Sku_CommRate!A2:E1002, 5, FALSE)</f>
      </c>
      <c r="P2200" s="8">
        <f>N2200 - O2200</f>
      </c>
      <c r="Q2200">
        <f>VLOOKUP(G2200,Sku_Consolidated!A2:G957,7, FALSE)</f>
      </c>
      <c r="R2200">
        <f>IF(IFERROR(VLOOKUP(E2200,Store_Showcase!B2:H144,7, FALSE), TRUE)=TRUE, IF(IFERROR(VLOOKUP(E2200,Store_SRP!B2:H110,7, FALSE), TRUE)=TRUE,VLOOKUP(E2200,Store_VAM!B2:H273,7, FALSE),VLOOKUP(E2200,Store_SRP!B2:H110,7, FALSE)), VLOOKUP(E2200,Store_Showcase!B2:H144,7, FALSE))</f>
      </c>
      <c r="S2200">
        <f>IF(IFERROR(VLOOKUP(E2200,Store_Showcase!B2:I144,8, FALSE), TRUE)=TRUE, IF(IFERROR(VLOOKUP(E2200,Store_SRP!B2:I110,8, FALSE), TRUE)=TRUE,VLOOKUP(E2200,Store_VAM!B2:I273,8, FALSE),VLOOKUP(E2200,Store_SRP!B2:I110,8, FALSE)), VLOOKUP(E2200,Store_Showcase!B2:I144,8, FALSE))</f>
      </c>
      <c r="T2200">
        <f>VLOOKUP(G2200,Sku_Consolidated!A2:R957,18,FALSE)</f>
      </c>
      <c r="U2200">
        <v>4806532531533</v>
      </c>
      <c r="V2200">
        <f>IF(VLOOKUP(G2200,Sku_Consolidated!A2:S957,19,FALSE)="SHOWCASE", VLOOKUP(E2200,Store_Showcase!B2:L144,11, FALSE), IF(VLOOKUP(G2200,Sku_Consolidated!A2:S957,19,FALSE)="VAM",VLOOKUP(E2200,Store_VAM!B2:L273,11, FALSE),VLOOKUP(E2200,Store_SRP!B2:L110,11, FALSE)))</f>
      </c>
      <c r="W2200">
        <f>VLOOKUP(G2200,Sku_Consolidated!A2:W957,11,FALSE)</f>
      </c>
      <c r="X2200">
        <f>VLOOKUP(G2200,Sku_Consolidated!A2:H957,8,FALSE)</f>
      </c>
      <c r="Y2200">
        <f>VLOOKUP(G2200,Sku_Consolidated!A2:I957,9,FALSE)</f>
      </c>
      <c r="Z2200" t="s">
        <v>38</v>
      </c>
      <c r="AA2200">
        <f>VLOOKUP(G2200,Sku_Consolidated!A2:E957,5,FALSE)</f>
      </c>
      <c r="AB2200">
        <f>IF(VLOOKUP(G2200,Sku_Consolidated!A2:S957,19,FALSE)="SHOWCASE", VLOOKUP(E2200,Store_Showcase!B2:N144,13, FALSE), IF(VLOOKUP(G2200,Sku_Consolidated!A2:S957,19,FALSE)="VAM",VLOOKUP(E2200,Store_VAM!B2:N273,13, FALSE),VLOOKUP(E2200,Store_SRP!B2:N110,13, FALSE)))</f>
      </c>
      <c r="AC2200">
        <f>IF(IFERROR(AB2200,TRUE)=TRUE, "-","OK")</f>
      </c>
      <c r="AD2200" s="8" t="s">
        <v>39</v>
      </c>
      <c r="AE2200" s="8" t="s">
        <v>39</v>
      </c>
      <c r="AF2200">
        <f>IF(IFERROR(VLOOKUP(E2200,Store_Showcase!B2:H144,{5}, FALSE), TRUE)=TRUE, IF(IFERROR(VLOOKUP(E2200,Store_SRP!B2:H110,{5}, FALSE), TRUE)=TRUE,VLOOKUP(E2200,Store_VAM!B2:H273,{5}, FALSE),VLOOKUP(E2200,Store_SRP!B2:H110,{5}, FALSE)), VLOOKUP(E2200,Store_Showcase!B2:H144,{5}, FALSE))</f>
      </c>
      <c r="AG2200">
        <f>IF(IFERROR(VLOOKUP(E2200,Store_Showcase!B2:H144,{6}, FALSE), TRUE)=TRUE, IF(IFERROR(VLOOKUP(E2200,Store_SRP!B2:H110,{6}, FALSE), TRUE)=TRUE,VLOOKUP(E2200,Store_VAM!B2:H273,{6}, FALSE),VLOOKUP(E2200,Store_SRP!B2:H110,{6}, FALSE)), VLOOKUP(E2200,Store_Showcase!B2:H144,{6}, FALSE))</f>
      </c>
      <c r="AH2200">
        <f>VLOOKUP(G2200,Sku_Consolidated!A2:R957,18,FALSE)</f>
      </c>
      <c r="AI2200">
        <f>VLOOKUP(G2200,Sku_Consolidated!A2:S957,19,FALSE)</f>
      </c>
      <c r="AJ2200">
        <f>VLOOKUP(G2200,Sku_Consolidated!A2:T957,20,FALSE)</f>
      </c>
    </row>
    <row r="2201" spans="1:36" x14ac:dyDescent="0.25">
      <c r="A2201">
        <v>2024</v>
      </c>
      <c r="B2201" t="s">
        <v>31</v>
      </c>
      <c r="C2201" t="s">
        <v>32</v>
      </c>
      <c r="D2201" t="s">
        <v>33</v>
      </c>
      <c r="E2201">
        <v>249</v>
      </c>
      <c r="F2201">
        <f>IF(IFERROR(VLOOKUP(E2201,Store_Showcase!B2:H144,{2}, FALSE), TRUE)=TRUE, IF(IFERROR(VLOOKUP(E2201,Store_SRP!B2:H110,{2}, FALSE), TRUE)=TRUE,VLOOKUP(E2201,Store_VAM!B2:H273,{2}, FALSE),VLOOKUP(E2201,Store_SRP!B2:H110,{2}, FALSE)), VLOOKUP(E2201,Store_Showcase!B2:H144,{2}, FALSE))</f>
      </c>
      <c r="G2201">
        <v>666982</v>
      </c>
      <c r="H2201" t="s">
        <v>1363</v>
      </c>
      <c r="I2201" s="8" t="s">
        <v>39</v>
      </c>
      <c r="J2201" t="s">
        <v>493</v>
      </c>
      <c r="K2201" s="8">
        <f>IF(J2201="PCK", I2201, 0)</f>
      </c>
      <c r="L2201" s="8">
        <f>IF(J2201="KLS", I2201, IF(J2201="PCK", I2201*VLOOKUP(G2201,Sku_Consolidated!A2:U957,21, FALSE),I2201*VLOOKUP(G2201,Sku_Consolidated!A2:U957,21, FALSE)))</f>
      </c>
      <c r="M2201" s="8">
        <f>IF(J2201="PCS", I2201, 0)</f>
      </c>
      <c r="N2201" s="8" t="s">
        <v>39</v>
      </c>
      <c r="O2201" s="8">
        <f>N2201 * VLOOKUP(E2201&amp;VLOOKUP(G2201,Sku_Consolidated!A2:Q957,17,FALSE),Sku_CommRate!A2:E1002, 5, FALSE)</f>
      </c>
      <c r="P2201" s="8">
        <f>N2201 - O2201</f>
      </c>
      <c r="Q2201">
        <f>VLOOKUP(G2201,Sku_Consolidated!A2:G957,7, FALSE)</f>
      </c>
      <c r="R2201">
        <f>IF(IFERROR(VLOOKUP(E2201,Store_Showcase!B2:H144,7, FALSE), TRUE)=TRUE, IF(IFERROR(VLOOKUP(E2201,Store_SRP!B2:H110,7, FALSE), TRUE)=TRUE,VLOOKUP(E2201,Store_VAM!B2:H273,7, FALSE),VLOOKUP(E2201,Store_SRP!B2:H110,7, FALSE)), VLOOKUP(E2201,Store_Showcase!B2:H144,7, FALSE))</f>
      </c>
      <c r="S2201">
        <f>IF(IFERROR(VLOOKUP(E2201,Store_Showcase!B2:I144,8, FALSE), TRUE)=TRUE, IF(IFERROR(VLOOKUP(E2201,Store_SRP!B2:I110,8, FALSE), TRUE)=TRUE,VLOOKUP(E2201,Store_VAM!B2:I273,8, FALSE),VLOOKUP(E2201,Store_SRP!B2:I110,8, FALSE)), VLOOKUP(E2201,Store_Showcase!B2:I144,8, FALSE))</f>
      </c>
      <c r="T2201">
        <f>VLOOKUP(G2201,Sku_Consolidated!A2:R957,18,FALSE)</f>
      </c>
      <c r="U2201">
        <v>4806532531663</v>
      </c>
      <c r="V2201">
        <f>IF(VLOOKUP(G2201,Sku_Consolidated!A2:S957,19,FALSE)="SHOWCASE", VLOOKUP(E2201,Store_Showcase!B2:L144,11, FALSE), IF(VLOOKUP(G2201,Sku_Consolidated!A2:S957,19,FALSE)="VAM",VLOOKUP(E2201,Store_VAM!B2:L273,11, FALSE),VLOOKUP(E2201,Store_SRP!B2:L110,11, FALSE)))</f>
      </c>
      <c r="W2201">
        <f>VLOOKUP(G2201,Sku_Consolidated!A2:W957,11,FALSE)</f>
      </c>
      <c r="X2201">
        <f>VLOOKUP(G2201,Sku_Consolidated!A2:H957,8,FALSE)</f>
      </c>
      <c r="Y2201">
        <f>VLOOKUP(G2201,Sku_Consolidated!A2:I957,9,FALSE)</f>
      </c>
      <c r="Z2201" t="s">
        <v>38</v>
      </c>
      <c r="AA2201">
        <f>VLOOKUP(G2201,Sku_Consolidated!A2:E957,5,FALSE)</f>
      </c>
      <c r="AB2201">
        <f>IF(VLOOKUP(G2201,Sku_Consolidated!A2:S957,19,FALSE)="SHOWCASE", VLOOKUP(E2201,Store_Showcase!B2:N144,13, FALSE), IF(VLOOKUP(G2201,Sku_Consolidated!A2:S957,19,FALSE)="VAM",VLOOKUP(E2201,Store_VAM!B2:N273,13, FALSE),VLOOKUP(E2201,Store_SRP!B2:N110,13, FALSE)))</f>
      </c>
      <c r="AC2201">
        <f>IF(IFERROR(AB2201,TRUE)=TRUE, "-","OK")</f>
      </c>
      <c r="AD2201" s="8" t="s">
        <v>39</v>
      </c>
      <c r="AE2201" s="8" t="s">
        <v>39</v>
      </c>
      <c r="AF2201">
        <f>IF(IFERROR(VLOOKUP(E2201,Store_Showcase!B2:H144,{5}, FALSE), TRUE)=TRUE, IF(IFERROR(VLOOKUP(E2201,Store_SRP!B2:H110,{5}, FALSE), TRUE)=TRUE,VLOOKUP(E2201,Store_VAM!B2:H273,{5}, FALSE),VLOOKUP(E2201,Store_SRP!B2:H110,{5}, FALSE)), VLOOKUP(E2201,Store_Showcase!B2:H144,{5}, FALSE))</f>
      </c>
      <c r="AG2201">
        <f>IF(IFERROR(VLOOKUP(E2201,Store_Showcase!B2:H144,{6}, FALSE), TRUE)=TRUE, IF(IFERROR(VLOOKUP(E2201,Store_SRP!B2:H110,{6}, FALSE), TRUE)=TRUE,VLOOKUP(E2201,Store_VAM!B2:H273,{6}, FALSE),VLOOKUP(E2201,Store_SRP!B2:H110,{6}, FALSE)), VLOOKUP(E2201,Store_Showcase!B2:H144,{6}, FALSE))</f>
      </c>
      <c r="AH2201">
        <f>VLOOKUP(G2201,Sku_Consolidated!A2:R957,18,FALSE)</f>
      </c>
      <c r="AI2201">
        <f>VLOOKUP(G2201,Sku_Consolidated!A2:S957,19,FALSE)</f>
      </c>
      <c r="AJ2201">
        <f>VLOOKUP(G2201,Sku_Consolidated!A2:T957,20,FALSE)</f>
      </c>
    </row>
    <row r="2202" spans="1:36" x14ac:dyDescent="0.25">
      <c r="A2202">
        <v>2024</v>
      </c>
      <c r="B2202" t="s">
        <v>31</v>
      </c>
      <c r="C2202" t="s">
        <v>32</v>
      </c>
      <c r="D2202" t="s">
        <v>33</v>
      </c>
      <c r="E2202">
        <v>466</v>
      </c>
      <c r="F2202">
        <f>IF(IFERROR(VLOOKUP(E2202,Store_Showcase!B2:H144,{2}, FALSE), TRUE)=TRUE, IF(IFERROR(VLOOKUP(E2202,Store_SRP!B2:H110,{2}, FALSE), TRUE)=TRUE,VLOOKUP(E2202,Store_VAM!B2:H273,{2}, FALSE),VLOOKUP(E2202,Store_SRP!B2:H110,{2}, FALSE)), VLOOKUP(E2202,Store_Showcase!B2:H144,{2}, FALSE))</f>
      </c>
      <c r="G2202">
        <v>655741</v>
      </c>
      <c r="H2202" t="s">
        <v>3307</v>
      </c>
      <c r="I2202" s="8" t="s">
        <v>39</v>
      </c>
      <c r="J2202" t="s">
        <v>36</v>
      </c>
      <c r="K2202" s="8">
        <f>IF(J2202="PCK", I2202, 0)</f>
      </c>
      <c r="L2202" s="8">
        <f>IF(J2202="KLS", I2202, IF(J2202="PCK", I2202*VLOOKUP(G2202,Sku_Consolidated!A2:U957,21, FALSE),I2202*VLOOKUP(G2202,Sku_Consolidated!A2:U957,21, FALSE)))</f>
      </c>
      <c r="M2202" s="8">
        <f>IF(J2202="PCS", I2202, 0)</f>
      </c>
      <c r="N2202" s="8" t="s">
        <v>39</v>
      </c>
      <c r="O2202" s="8">
        <f>N2202 * VLOOKUP(E2202&amp;VLOOKUP(G2202,Sku_Consolidated!A2:Q957,17,FALSE),Sku_CommRate!A2:E1002, 5, FALSE)</f>
      </c>
      <c r="P2202" s="8">
        <f>N2202 - O2202</f>
      </c>
      <c r="Q2202">
        <f>VLOOKUP(G2202,Sku_Consolidated!A2:G957,7, FALSE)</f>
      </c>
      <c r="R2202">
        <f>IF(IFERROR(VLOOKUP(E2202,Store_Showcase!B2:H144,7, FALSE), TRUE)=TRUE, IF(IFERROR(VLOOKUP(E2202,Store_SRP!B2:H110,7, FALSE), TRUE)=TRUE,VLOOKUP(E2202,Store_VAM!B2:H273,7, FALSE),VLOOKUP(E2202,Store_SRP!B2:H110,7, FALSE)), VLOOKUP(E2202,Store_Showcase!B2:H144,7, FALSE))</f>
      </c>
      <c r="S2202">
        <f>IF(IFERROR(VLOOKUP(E2202,Store_Showcase!B2:I144,8, FALSE), TRUE)=TRUE, IF(IFERROR(VLOOKUP(E2202,Store_SRP!B2:I110,8, FALSE), TRUE)=TRUE,VLOOKUP(E2202,Store_VAM!B2:I273,8, FALSE),VLOOKUP(E2202,Store_SRP!B2:I110,8, FALSE)), VLOOKUP(E2202,Store_Showcase!B2:I144,8, FALSE))</f>
      </c>
      <c r="T2202">
        <f>VLOOKUP(G2202,Sku_Consolidated!A2:R957,18,FALSE)</f>
      </c>
      <c r="U2202">
        <v>6460</v>
      </c>
      <c r="V2202">
        <f>IF(VLOOKUP(G2202,Sku_Consolidated!A2:S957,19,FALSE)="SHOWCASE", VLOOKUP(E2202,Store_Showcase!B2:L144,11, FALSE), IF(VLOOKUP(G2202,Sku_Consolidated!A2:S957,19,FALSE)="VAM",VLOOKUP(E2202,Store_VAM!B2:L273,11, FALSE),VLOOKUP(E2202,Store_SRP!B2:L110,11, FALSE)))</f>
      </c>
      <c r="W2202">
        <f>VLOOKUP(G2202,Sku_Consolidated!A2:W957,11,FALSE)</f>
      </c>
      <c r="X2202">
        <f>VLOOKUP(G2202,Sku_Consolidated!A2:H957,8,FALSE)</f>
      </c>
      <c r="Y2202">
        <f>VLOOKUP(G2202,Sku_Consolidated!A2:I957,9,FALSE)</f>
      </c>
      <c r="Z2202" t="s">
        <v>38</v>
      </c>
      <c r="AA2202">
        <f>VLOOKUP(G2202,Sku_Consolidated!A2:E957,5,FALSE)</f>
      </c>
      <c r="AB2202">
        <f>IF(VLOOKUP(G2202,Sku_Consolidated!A2:S957,19,FALSE)="SHOWCASE", VLOOKUP(E2202,Store_Showcase!B2:N144,13, FALSE), IF(VLOOKUP(G2202,Sku_Consolidated!A2:S957,19,FALSE)="VAM",VLOOKUP(E2202,Store_VAM!B2:N273,13, FALSE),VLOOKUP(E2202,Store_SRP!B2:N110,13, FALSE)))</f>
      </c>
      <c r="AC2202">
        <f>IF(IFERROR(AB2202,TRUE)=TRUE, "-","OK")</f>
      </c>
      <c r="AD2202" s="8" t="s">
        <v>39</v>
      </c>
      <c r="AE2202" s="8" t="s">
        <v>39</v>
      </c>
      <c r="AF2202">
        <f>IF(IFERROR(VLOOKUP(E2202,Store_Showcase!B2:H144,{5}, FALSE), TRUE)=TRUE, IF(IFERROR(VLOOKUP(E2202,Store_SRP!B2:H110,{5}, FALSE), TRUE)=TRUE,VLOOKUP(E2202,Store_VAM!B2:H273,{5}, FALSE),VLOOKUP(E2202,Store_SRP!B2:H110,{5}, FALSE)), VLOOKUP(E2202,Store_Showcase!B2:H144,{5}, FALSE))</f>
      </c>
      <c r="AG2202">
        <f>IF(IFERROR(VLOOKUP(E2202,Store_Showcase!B2:H144,{6}, FALSE), TRUE)=TRUE, IF(IFERROR(VLOOKUP(E2202,Store_SRP!B2:H110,{6}, FALSE), TRUE)=TRUE,VLOOKUP(E2202,Store_VAM!B2:H273,{6}, FALSE),VLOOKUP(E2202,Store_SRP!B2:H110,{6}, FALSE)), VLOOKUP(E2202,Store_Showcase!B2:H144,{6}, FALSE))</f>
      </c>
      <c r="AH2202">
        <f>VLOOKUP(G2202,Sku_Consolidated!A2:R957,18,FALSE)</f>
      </c>
      <c r="AI2202">
        <f>VLOOKUP(G2202,Sku_Consolidated!A2:S957,19,FALSE)</f>
      </c>
      <c r="AJ2202">
        <f>VLOOKUP(G2202,Sku_Consolidated!A2:T957,20,FALSE)</f>
      </c>
    </row>
    <row r="2203" spans="1:36" x14ac:dyDescent="0.25">
      <c r="A2203">
        <v>2024</v>
      </c>
      <c r="B2203" t="s">
        <v>31</v>
      </c>
      <c r="C2203" t="s">
        <v>32</v>
      </c>
      <c r="D2203" t="s">
        <v>33</v>
      </c>
      <c r="E2203">
        <v>149</v>
      </c>
      <c r="F2203">
        <f>IF(IFERROR(VLOOKUP(E2203,Store_Showcase!B2:H144,{2}, FALSE), TRUE)=TRUE, IF(IFERROR(VLOOKUP(E2203,Store_SRP!B2:H110,{2}, FALSE), TRUE)=TRUE,VLOOKUP(E2203,Store_VAM!B2:H273,{2}, FALSE),VLOOKUP(E2203,Store_SRP!B2:H110,{2}, FALSE)), VLOOKUP(E2203,Store_Showcase!B2:H144,{2}, FALSE))</f>
      </c>
      <c r="G2203">
        <v>662375</v>
      </c>
      <c r="H2203" t="s">
        <v>1376</v>
      </c>
      <c r="I2203" s="8" t="s">
        <v>39</v>
      </c>
      <c r="J2203" t="s">
        <v>493</v>
      </c>
      <c r="K2203" s="8">
        <f>IF(J2203="PCK", I2203, 0)</f>
      </c>
      <c r="L2203" s="8">
        <f>IF(J2203="KLS", I2203, IF(J2203="PCK", I2203*VLOOKUP(G2203,Sku_Consolidated!A2:U957,21, FALSE),I2203*VLOOKUP(G2203,Sku_Consolidated!A2:U957,21, FALSE)))</f>
      </c>
      <c r="M2203" s="8">
        <f>IF(J2203="PCS", I2203, 0)</f>
      </c>
      <c r="N2203" s="8" t="s">
        <v>39</v>
      </c>
      <c r="O2203" s="8">
        <f>N2203 * VLOOKUP(E2203&amp;VLOOKUP(G2203,Sku_Consolidated!A2:Q957,17,FALSE),Sku_CommRate!A2:E1002, 5, FALSE)</f>
      </c>
      <c r="P2203" s="8">
        <f>N2203 - O2203</f>
      </c>
      <c r="Q2203">
        <f>VLOOKUP(G2203,Sku_Consolidated!A2:G957,7, FALSE)</f>
      </c>
      <c r="R2203">
        <f>IF(IFERROR(VLOOKUP(E2203,Store_Showcase!B2:H144,7, FALSE), TRUE)=TRUE, IF(IFERROR(VLOOKUP(E2203,Store_SRP!B2:H110,7, FALSE), TRUE)=TRUE,VLOOKUP(E2203,Store_VAM!B2:H273,7, FALSE),VLOOKUP(E2203,Store_SRP!B2:H110,7, FALSE)), VLOOKUP(E2203,Store_Showcase!B2:H144,7, FALSE))</f>
      </c>
      <c r="S2203">
        <f>IF(IFERROR(VLOOKUP(E2203,Store_Showcase!B2:I144,8, FALSE), TRUE)=TRUE, IF(IFERROR(VLOOKUP(E2203,Store_SRP!B2:I110,8, FALSE), TRUE)=TRUE,VLOOKUP(E2203,Store_VAM!B2:I273,8, FALSE),VLOOKUP(E2203,Store_SRP!B2:I110,8, FALSE)), VLOOKUP(E2203,Store_Showcase!B2:I144,8, FALSE))</f>
      </c>
      <c r="T2203">
        <f>VLOOKUP(G2203,Sku_Consolidated!A2:R957,18,FALSE)</f>
      </c>
      <c r="U2203">
        <v>4806532531601</v>
      </c>
      <c r="V2203">
        <f>IF(VLOOKUP(G2203,Sku_Consolidated!A2:S957,19,FALSE)="SHOWCASE", VLOOKUP(E2203,Store_Showcase!B2:L144,11, FALSE), IF(VLOOKUP(G2203,Sku_Consolidated!A2:S957,19,FALSE)="VAM",VLOOKUP(E2203,Store_VAM!B2:L273,11, FALSE),VLOOKUP(E2203,Store_SRP!B2:L110,11, FALSE)))</f>
      </c>
      <c r="W2203">
        <f>VLOOKUP(G2203,Sku_Consolidated!A2:W957,11,FALSE)</f>
      </c>
      <c r="X2203">
        <f>VLOOKUP(G2203,Sku_Consolidated!A2:H957,8,FALSE)</f>
      </c>
      <c r="Y2203">
        <f>VLOOKUP(G2203,Sku_Consolidated!A2:I957,9,FALSE)</f>
      </c>
      <c r="Z2203" t="s">
        <v>38</v>
      </c>
      <c r="AA2203">
        <f>VLOOKUP(G2203,Sku_Consolidated!A2:E957,5,FALSE)</f>
      </c>
      <c r="AB2203">
        <f>IF(VLOOKUP(G2203,Sku_Consolidated!A2:S957,19,FALSE)="SHOWCASE", VLOOKUP(E2203,Store_Showcase!B2:N144,13, FALSE), IF(VLOOKUP(G2203,Sku_Consolidated!A2:S957,19,FALSE)="VAM",VLOOKUP(E2203,Store_VAM!B2:N273,13, FALSE),VLOOKUP(E2203,Store_SRP!B2:N110,13, FALSE)))</f>
      </c>
      <c r="AC2203">
        <f>IF(IFERROR(AB2203,TRUE)=TRUE, "-","OK")</f>
      </c>
      <c r="AD2203" s="8" t="s">
        <v>39</v>
      </c>
      <c r="AE2203" s="8" t="s">
        <v>39</v>
      </c>
      <c r="AF2203">
        <f>IF(IFERROR(VLOOKUP(E2203,Store_Showcase!B2:H144,{5}, FALSE), TRUE)=TRUE, IF(IFERROR(VLOOKUP(E2203,Store_SRP!B2:H110,{5}, FALSE), TRUE)=TRUE,VLOOKUP(E2203,Store_VAM!B2:H273,{5}, FALSE),VLOOKUP(E2203,Store_SRP!B2:H110,{5}, FALSE)), VLOOKUP(E2203,Store_Showcase!B2:H144,{5}, FALSE))</f>
      </c>
      <c r="AG2203">
        <f>IF(IFERROR(VLOOKUP(E2203,Store_Showcase!B2:H144,{6}, FALSE), TRUE)=TRUE, IF(IFERROR(VLOOKUP(E2203,Store_SRP!B2:H110,{6}, FALSE), TRUE)=TRUE,VLOOKUP(E2203,Store_VAM!B2:H273,{6}, FALSE),VLOOKUP(E2203,Store_SRP!B2:H110,{6}, FALSE)), VLOOKUP(E2203,Store_Showcase!B2:H144,{6}, FALSE))</f>
      </c>
      <c r="AH2203">
        <f>VLOOKUP(G2203,Sku_Consolidated!A2:R957,18,FALSE)</f>
      </c>
      <c r="AI2203">
        <f>VLOOKUP(G2203,Sku_Consolidated!A2:S957,19,FALSE)</f>
      </c>
      <c r="AJ2203">
        <f>VLOOKUP(G2203,Sku_Consolidated!A2:T957,20,FALSE)</f>
      </c>
    </row>
    <row r="2204" spans="1:36" x14ac:dyDescent="0.25">
      <c r="A2204">
        <v>2024</v>
      </c>
      <c r="B2204" t="s">
        <v>31</v>
      </c>
      <c r="C2204" t="s">
        <v>32</v>
      </c>
      <c r="D2204" t="s">
        <v>33</v>
      </c>
      <c r="E2204">
        <v>258</v>
      </c>
      <c r="F2204">
        <f>IF(IFERROR(VLOOKUP(E2204,Store_Showcase!B2:H144,{2}, FALSE), TRUE)=TRUE, IF(IFERROR(VLOOKUP(E2204,Store_SRP!B2:H110,{2}, FALSE), TRUE)=TRUE,VLOOKUP(E2204,Store_VAM!B2:H273,{2}, FALSE),VLOOKUP(E2204,Store_SRP!B2:H110,{2}, FALSE)), VLOOKUP(E2204,Store_Showcase!B2:H144,{2}, FALSE))</f>
      </c>
      <c r="G2204">
        <v>683777</v>
      </c>
      <c r="H2204" t="s">
        <v>2635</v>
      </c>
      <c r="I2204" s="8" t="s">
        <v>39</v>
      </c>
      <c r="J2204" t="s">
        <v>493</v>
      </c>
      <c r="K2204" s="8">
        <f>IF(J2204="PCK", I2204, 0)</f>
      </c>
      <c r="L2204" s="8">
        <f>IF(J2204="KLS", I2204, IF(J2204="PCK", I2204*VLOOKUP(G2204,Sku_Consolidated!A2:U957,21, FALSE),I2204*VLOOKUP(G2204,Sku_Consolidated!A2:U957,21, FALSE)))</f>
      </c>
      <c r="M2204" s="8">
        <f>IF(J2204="PCS", I2204, 0)</f>
      </c>
      <c r="N2204" s="8" t="s">
        <v>39</v>
      </c>
      <c r="O2204" s="8">
        <f>N2204 * VLOOKUP(E2204&amp;VLOOKUP(G2204,Sku_Consolidated!A2:Q957,17,FALSE),Sku_CommRate!A2:E1002, 5, FALSE)</f>
      </c>
      <c r="P2204" s="8">
        <f>N2204 - O2204</f>
      </c>
      <c r="Q2204">
        <f>VLOOKUP(G2204,Sku_Consolidated!A2:G957,7, FALSE)</f>
      </c>
      <c r="R2204">
        <f>IF(IFERROR(VLOOKUP(E2204,Store_Showcase!B2:H144,7, FALSE), TRUE)=TRUE, IF(IFERROR(VLOOKUP(E2204,Store_SRP!B2:H110,7, FALSE), TRUE)=TRUE,VLOOKUP(E2204,Store_VAM!B2:H273,7, FALSE),VLOOKUP(E2204,Store_SRP!B2:H110,7, FALSE)), VLOOKUP(E2204,Store_Showcase!B2:H144,7, FALSE))</f>
      </c>
      <c r="S2204">
        <f>IF(IFERROR(VLOOKUP(E2204,Store_Showcase!B2:I144,8, FALSE), TRUE)=TRUE, IF(IFERROR(VLOOKUP(E2204,Store_SRP!B2:I110,8, FALSE), TRUE)=TRUE,VLOOKUP(E2204,Store_VAM!B2:I273,8, FALSE),VLOOKUP(E2204,Store_SRP!B2:I110,8, FALSE)), VLOOKUP(E2204,Store_Showcase!B2:I144,8, FALSE))</f>
      </c>
      <c r="T2204">
        <f>VLOOKUP(G2204,Sku_Consolidated!A2:R957,18,FALSE)</f>
      </c>
      <c r="U2204">
        <v>4806532531618</v>
      </c>
      <c r="V2204">
        <f>IF(VLOOKUP(G2204,Sku_Consolidated!A2:S957,19,FALSE)="SHOWCASE", VLOOKUP(E2204,Store_Showcase!B2:L144,11, FALSE), IF(VLOOKUP(G2204,Sku_Consolidated!A2:S957,19,FALSE)="VAM",VLOOKUP(E2204,Store_VAM!B2:L273,11, FALSE),VLOOKUP(E2204,Store_SRP!B2:L110,11, FALSE)))</f>
      </c>
      <c r="W2204">
        <f>VLOOKUP(G2204,Sku_Consolidated!A2:W957,11,FALSE)</f>
      </c>
      <c r="X2204">
        <f>VLOOKUP(G2204,Sku_Consolidated!A2:H957,8,FALSE)</f>
      </c>
      <c r="Y2204">
        <f>VLOOKUP(G2204,Sku_Consolidated!A2:I957,9,FALSE)</f>
      </c>
      <c r="Z2204" t="s">
        <v>38</v>
      </c>
      <c r="AA2204">
        <f>VLOOKUP(G2204,Sku_Consolidated!A2:E957,5,FALSE)</f>
      </c>
      <c r="AB2204">
        <f>IF(VLOOKUP(G2204,Sku_Consolidated!A2:S957,19,FALSE)="SHOWCASE", VLOOKUP(E2204,Store_Showcase!B2:N144,13, FALSE), IF(VLOOKUP(G2204,Sku_Consolidated!A2:S957,19,FALSE)="VAM",VLOOKUP(E2204,Store_VAM!B2:N273,13, FALSE),VLOOKUP(E2204,Store_SRP!B2:N110,13, FALSE)))</f>
      </c>
      <c r="AC2204">
        <f>IF(IFERROR(AB2204,TRUE)=TRUE, "-","OK")</f>
      </c>
      <c r="AD2204" s="8" t="s">
        <v>39</v>
      </c>
      <c r="AE2204" s="8" t="s">
        <v>39</v>
      </c>
      <c r="AF2204">
        <f>IF(IFERROR(VLOOKUP(E2204,Store_Showcase!B2:H144,{5}, FALSE), TRUE)=TRUE, IF(IFERROR(VLOOKUP(E2204,Store_SRP!B2:H110,{5}, FALSE), TRUE)=TRUE,VLOOKUP(E2204,Store_VAM!B2:H273,{5}, FALSE),VLOOKUP(E2204,Store_SRP!B2:H110,{5}, FALSE)), VLOOKUP(E2204,Store_Showcase!B2:H144,{5}, FALSE))</f>
      </c>
      <c r="AG2204">
        <f>IF(IFERROR(VLOOKUP(E2204,Store_Showcase!B2:H144,{6}, FALSE), TRUE)=TRUE, IF(IFERROR(VLOOKUP(E2204,Store_SRP!B2:H110,{6}, FALSE), TRUE)=TRUE,VLOOKUP(E2204,Store_VAM!B2:H273,{6}, FALSE),VLOOKUP(E2204,Store_SRP!B2:H110,{6}, FALSE)), VLOOKUP(E2204,Store_Showcase!B2:H144,{6}, FALSE))</f>
      </c>
      <c r="AH2204">
        <f>VLOOKUP(G2204,Sku_Consolidated!A2:R957,18,FALSE)</f>
      </c>
      <c r="AI2204">
        <f>VLOOKUP(G2204,Sku_Consolidated!A2:S957,19,FALSE)</f>
      </c>
      <c r="AJ2204">
        <f>VLOOKUP(G2204,Sku_Consolidated!A2:T957,20,FALSE)</f>
      </c>
    </row>
    <row r="2205" spans="1:36" x14ac:dyDescent="0.25">
      <c r="A2205">
        <v>2024</v>
      </c>
      <c r="B2205" t="s">
        <v>31</v>
      </c>
      <c r="C2205" t="s">
        <v>32</v>
      </c>
      <c r="D2205" t="s">
        <v>33</v>
      </c>
      <c r="E2205">
        <v>402</v>
      </c>
      <c r="F2205">
        <f>IF(IFERROR(VLOOKUP(E2205,Store_Showcase!B2:H144,{2}, FALSE), TRUE)=TRUE, IF(IFERROR(VLOOKUP(E2205,Store_SRP!B2:H110,{2}, FALSE), TRUE)=TRUE,VLOOKUP(E2205,Store_VAM!B2:H273,{2}, FALSE),VLOOKUP(E2205,Store_SRP!B2:H110,{2}, FALSE)), VLOOKUP(E2205,Store_Showcase!B2:H144,{2}, FALSE))</f>
      </c>
      <c r="G2205">
        <v>693086</v>
      </c>
      <c r="H2205" t="s">
        <v>1499</v>
      </c>
      <c r="I2205" s="8" t="s">
        <v>39</v>
      </c>
      <c r="J2205" t="s">
        <v>36</v>
      </c>
      <c r="K2205" s="8">
        <f>IF(J2205="PCK", I2205, 0)</f>
      </c>
      <c r="L2205" s="8">
        <f>IF(J2205="KLS", I2205, IF(J2205="PCK", I2205*VLOOKUP(G2205,Sku_Consolidated!A2:U957,21, FALSE),I2205*VLOOKUP(G2205,Sku_Consolidated!A2:U957,21, FALSE)))</f>
      </c>
      <c r="M2205" s="8">
        <f>IF(J2205="PCS", I2205, 0)</f>
      </c>
      <c r="N2205" s="8" t="s">
        <v>39</v>
      </c>
      <c r="O2205" s="8">
        <f>N2205 * VLOOKUP(E2205&amp;VLOOKUP(G2205,Sku_Consolidated!A2:Q957,17,FALSE),Sku_CommRate!A2:E1002, 5, FALSE)</f>
      </c>
      <c r="P2205" s="8">
        <f>N2205 - O2205</f>
      </c>
      <c r="Q2205">
        <f>VLOOKUP(G2205,Sku_Consolidated!A2:G957,7, FALSE)</f>
      </c>
      <c r="R2205">
        <f>IF(IFERROR(VLOOKUP(E2205,Store_Showcase!B2:H144,7, FALSE), TRUE)=TRUE, IF(IFERROR(VLOOKUP(E2205,Store_SRP!B2:H110,7, FALSE), TRUE)=TRUE,VLOOKUP(E2205,Store_VAM!B2:H273,7, FALSE),VLOOKUP(E2205,Store_SRP!B2:H110,7, FALSE)), VLOOKUP(E2205,Store_Showcase!B2:H144,7, FALSE))</f>
      </c>
      <c r="S2205">
        <f>IF(IFERROR(VLOOKUP(E2205,Store_Showcase!B2:I144,8, FALSE), TRUE)=TRUE, IF(IFERROR(VLOOKUP(E2205,Store_SRP!B2:I110,8, FALSE), TRUE)=TRUE,VLOOKUP(E2205,Store_VAM!B2:I273,8, FALSE),VLOOKUP(E2205,Store_SRP!B2:I110,8, FALSE)), VLOOKUP(E2205,Store_Showcase!B2:I144,8, FALSE))</f>
      </c>
      <c r="T2205">
        <f>VLOOKUP(G2205,Sku_Consolidated!A2:R957,18,FALSE)</f>
      </c>
      <c r="U2205">
        <v>13688</v>
      </c>
      <c r="V2205">
        <f>IF(VLOOKUP(G2205,Sku_Consolidated!A2:S957,19,FALSE)="SHOWCASE", VLOOKUP(E2205,Store_Showcase!B2:L144,11, FALSE), IF(VLOOKUP(G2205,Sku_Consolidated!A2:S957,19,FALSE)="VAM",VLOOKUP(E2205,Store_VAM!B2:L273,11, FALSE),VLOOKUP(E2205,Store_SRP!B2:L110,11, FALSE)))</f>
      </c>
      <c r="W2205">
        <f>VLOOKUP(G2205,Sku_Consolidated!A2:W957,11,FALSE)</f>
      </c>
      <c r="X2205">
        <f>VLOOKUP(G2205,Sku_Consolidated!A2:H957,8,FALSE)</f>
      </c>
      <c r="Y2205">
        <f>VLOOKUP(G2205,Sku_Consolidated!A2:I957,9,FALSE)</f>
      </c>
      <c r="Z2205" t="s">
        <v>38</v>
      </c>
      <c r="AA2205">
        <f>VLOOKUP(G2205,Sku_Consolidated!A2:E957,5,FALSE)</f>
      </c>
      <c r="AB2205">
        <f>IF(VLOOKUP(G2205,Sku_Consolidated!A2:S957,19,FALSE)="SHOWCASE", VLOOKUP(E2205,Store_Showcase!B2:N144,13, FALSE), IF(VLOOKUP(G2205,Sku_Consolidated!A2:S957,19,FALSE)="VAM",VLOOKUP(E2205,Store_VAM!B2:N273,13, FALSE),VLOOKUP(E2205,Store_SRP!B2:N110,13, FALSE)))</f>
      </c>
      <c r="AC2205">
        <f>IF(IFERROR(AB2205,TRUE)=TRUE, "-","OK")</f>
      </c>
      <c r="AD2205" s="8" t="s">
        <v>39</v>
      </c>
      <c r="AE2205" s="8" t="s">
        <v>39</v>
      </c>
      <c r="AF2205">
        <f>IF(IFERROR(VLOOKUP(E2205,Store_Showcase!B2:H144,{5}, FALSE), TRUE)=TRUE, IF(IFERROR(VLOOKUP(E2205,Store_SRP!B2:H110,{5}, FALSE), TRUE)=TRUE,VLOOKUP(E2205,Store_VAM!B2:H273,{5}, FALSE),VLOOKUP(E2205,Store_SRP!B2:H110,{5}, FALSE)), VLOOKUP(E2205,Store_Showcase!B2:H144,{5}, FALSE))</f>
      </c>
      <c r="AG2205">
        <f>IF(IFERROR(VLOOKUP(E2205,Store_Showcase!B2:H144,{6}, FALSE), TRUE)=TRUE, IF(IFERROR(VLOOKUP(E2205,Store_SRP!B2:H110,{6}, FALSE), TRUE)=TRUE,VLOOKUP(E2205,Store_VAM!B2:H273,{6}, FALSE),VLOOKUP(E2205,Store_SRP!B2:H110,{6}, FALSE)), VLOOKUP(E2205,Store_Showcase!B2:H144,{6}, FALSE))</f>
      </c>
      <c r="AH2205">
        <f>VLOOKUP(G2205,Sku_Consolidated!A2:R957,18,FALSE)</f>
      </c>
      <c r="AI2205">
        <f>VLOOKUP(G2205,Sku_Consolidated!A2:S957,19,FALSE)</f>
      </c>
      <c r="AJ2205">
        <f>VLOOKUP(G2205,Sku_Consolidated!A2:T957,20,FALSE)</f>
      </c>
    </row>
    <row r="2206" spans="1:36" x14ac:dyDescent="0.25">
      <c r="A2206">
        <v>2024</v>
      </c>
      <c r="B2206" t="s">
        <v>31</v>
      </c>
      <c r="C2206" t="s">
        <v>32</v>
      </c>
      <c r="D2206" t="s">
        <v>33</v>
      </c>
      <c r="E2206">
        <v>253</v>
      </c>
      <c r="F2206">
        <f>IF(IFERROR(VLOOKUP(E2206,Store_Showcase!B2:H144,{2}, FALSE), TRUE)=TRUE, IF(IFERROR(VLOOKUP(E2206,Store_SRP!B2:H110,{2}, FALSE), TRUE)=TRUE,VLOOKUP(E2206,Store_VAM!B2:H273,{2}, FALSE),VLOOKUP(E2206,Store_SRP!B2:H110,{2}, FALSE)), VLOOKUP(E2206,Store_Showcase!B2:H144,{2}, FALSE))</f>
      </c>
      <c r="G2206">
        <v>671781</v>
      </c>
      <c r="H2206" t="s">
        <v>1676</v>
      </c>
      <c r="I2206" s="8" t="s">
        <v>39</v>
      </c>
      <c r="J2206" t="s">
        <v>493</v>
      </c>
      <c r="K2206" s="8">
        <f>IF(J2206="PCK", I2206, 0)</f>
      </c>
      <c r="L2206" s="8">
        <f>IF(J2206="KLS", I2206, IF(J2206="PCK", I2206*VLOOKUP(G2206,Sku_Consolidated!A2:U957,21, FALSE),I2206*VLOOKUP(G2206,Sku_Consolidated!A2:U957,21, FALSE)))</f>
      </c>
      <c r="M2206" s="8">
        <f>IF(J2206="PCS", I2206, 0)</f>
      </c>
      <c r="N2206" s="8" t="s">
        <v>39</v>
      </c>
      <c r="O2206" s="8">
        <f>N2206 * VLOOKUP(E2206&amp;VLOOKUP(G2206,Sku_Consolidated!A2:Q957,17,FALSE),Sku_CommRate!A2:E1002, 5, FALSE)</f>
      </c>
      <c r="P2206" s="8">
        <f>N2206 - O2206</f>
      </c>
      <c r="Q2206">
        <f>VLOOKUP(G2206,Sku_Consolidated!A2:G957,7, FALSE)</f>
      </c>
      <c r="R2206">
        <f>IF(IFERROR(VLOOKUP(E2206,Store_Showcase!B2:H144,7, FALSE), TRUE)=TRUE, IF(IFERROR(VLOOKUP(E2206,Store_SRP!B2:H110,7, FALSE), TRUE)=TRUE,VLOOKUP(E2206,Store_VAM!B2:H273,7, FALSE),VLOOKUP(E2206,Store_SRP!B2:H110,7, FALSE)), VLOOKUP(E2206,Store_Showcase!B2:H144,7, FALSE))</f>
      </c>
      <c r="S2206">
        <f>IF(IFERROR(VLOOKUP(E2206,Store_Showcase!B2:I144,8, FALSE), TRUE)=TRUE, IF(IFERROR(VLOOKUP(E2206,Store_SRP!B2:I110,8, FALSE), TRUE)=TRUE,VLOOKUP(E2206,Store_VAM!B2:I273,8, FALSE),VLOOKUP(E2206,Store_SRP!B2:I110,8, FALSE)), VLOOKUP(E2206,Store_Showcase!B2:I144,8, FALSE))</f>
      </c>
      <c r="T2206">
        <f>VLOOKUP(G2206,Sku_Consolidated!A2:R957,18,FALSE)</f>
      </c>
      <c r="U2206">
        <v>2100006717815</v>
      </c>
      <c r="V2206">
        <f>IF(VLOOKUP(G2206,Sku_Consolidated!A2:S957,19,FALSE)="SHOWCASE", VLOOKUP(E2206,Store_Showcase!B2:L144,11, FALSE), IF(VLOOKUP(G2206,Sku_Consolidated!A2:S957,19,FALSE)="VAM",VLOOKUP(E2206,Store_VAM!B2:L273,11, FALSE),VLOOKUP(E2206,Store_SRP!B2:L110,11, FALSE)))</f>
      </c>
      <c r="W2206">
        <f>VLOOKUP(G2206,Sku_Consolidated!A2:W957,11,FALSE)</f>
      </c>
      <c r="X2206">
        <f>VLOOKUP(G2206,Sku_Consolidated!A2:H957,8,FALSE)</f>
      </c>
      <c r="Y2206">
        <f>VLOOKUP(G2206,Sku_Consolidated!A2:I957,9,FALSE)</f>
      </c>
      <c r="Z2206" t="s">
        <v>38</v>
      </c>
      <c r="AA2206">
        <f>VLOOKUP(G2206,Sku_Consolidated!A2:E957,5,FALSE)</f>
      </c>
      <c r="AB2206">
        <f>IF(VLOOKUP(G2206,Sku_Consolidated!A2:S957,19,FALSE)="SHOWCASE", VLOOKUP(E2206,Store_Showcase!B2:N144,13, FALSE), IF(VLOOKUP(G2206,Sku_Consolidated!A2:S957,19,FALSE)="VAM",VLOOKUP(E2206,Store_VAM!B2:N273,13, FALSE),VLOOKUP(E2206,Store_SRP!B2:N110,13, FALSE)))</f>
      </c>
      <c r="AC2206">
        <f>IF(IFERROR(AB2206,TRUE)=TRUE, "-","OK")</f>
      </c>
      <c r="AD2206" s="8" t="s">
        <v>39</v>
      </c>
      <c r="AE2206" s="8" t="s">
        <v>39</v>
      </c>
      <c r="AF2206">
        <f>IF(IFERROR(VLOOKUP(E2206,Store_Showcase!B2:H144,{5}, FALSE), TRUE)=TRUE, IF(IFERROR(VLOOKUP(E2206,Store_SRP!B2:H110,{5}, FALSE), TRUE)=TRUE,VLOOKUP(E2206,Store_VAM!B2:H273,{5}, FALSE),VLOOKUP(E2206,Store_SRP!B2:H110,{5}, FALSE)), VLOOKUP(E2206,Store_Showcase!B2:H144,{5}, FALSE))</f>
      </c>
      <c r="AG2206">
        <f>IF(IFERROR(VLOOKUP(E2206,Store_Showcase!B2:H144,{6}, FALSE), TRUE)=TRUE, IF(IFERROR(VLOOKUP(E2206,Store_SRP!B2:H110,{6}, FALSE), TRUE)=TRUE,VLOOKUP(E2206,Store_VAM!B2:H273,{6}, FALSE),VLOOKUP(E2206,Store_SRP!B2:H110,{6}, FALSE)), VLOOKUP(E2206,Store_Showcase!B2:H144,{6}, FALSE))</f>
      </c>
      <c r="AH2206">
        <f>VLOOKUP(G2206,Sku_Consolidated!A2:R957,18,FALSE)</f>
      </c>
      <c r="AI2206">
        <f>VLOOKUP(G2206,Sku_Consolidated!A2:S957,19,FALSE)</f>
      </c>
      <c r="AJ2206">
        <f>VLOOKUP(G2206,Sku_Consolidated!A2:T957,20,FALSE)</f>
      </c>
    </row>
    <row r="2207" spans="1:36" x14ac:dyDescent="0.25">
      <c r="A2207">
        <v>2024</v>
      </c>
      <c r="B2207" t="s">
        <v>31</v>
      </c>
      <c r="C2207" t="s">
        <v>32</v>
      </c>
      <c r="D2207" t="s">
        <v>33</v>
      </c>
      <c r="E2207">
        <v>804</v>
      </c>
      <c r="F2207">
        <f>IF(IFERROR(VLOOKUP(E2207,Store_Showcase!B2:H144,{2}, FALSE), TRUE)=TRUE, IF(IFERROR(VLOOKUP(E2207,Store_SRP!B2:H110,{2}, FALSE), TRUE)=TRUE,VLOOKUP(E2207,Store_VAM!B2:H273,{2}, FALSE),VLOOKUP(E2207,Store_SRP!B2:H110,{2}, FALSE)), VLOOKUP(E2207,Store_Showcase!B2:H144,{2}, FALSE))</f>
      </c>
      <c r="G2207">
        <v>662372</v>
      </c>
      <c r="H2207" t="s">
        <v>654</v>
      </c>
      <c r="I2207" s="8" t="s">
        <v>39</v>
      </c>
      <c r="J2207" t="s">
        <v>493</v>
      </c>
      <c r="K2207" s="8">
        <f>IF(J2207="PCK", I2207, 0)</f>
      </c>
      <c r="L2207" s="8">
        <f>IF(J2207="KLS", I2207, IF(J2207="PCK", I2207*VLOOKUP(G2207,Sku_Consolidated!A2:U957,21, FALSE),I2207*VLOOKUP(G2207,Sku_Consolidated!A2:U957,21, FALSE)))</f>
      </c>
      <c r="M2207" s="8">
        <f>IF(J2207="PCS", I2207, 0)</f>
      </c>
      <c r="N2207" s="8" t="s">
        <v>39</v>
      </c>
      <c r="O2207" s="8">
        <f>N2207 * VLOOKUP(E2207&amp;VLOOKUP(G2207,Sku_Consolidated!A2:Q957,17,FALSE),Sku_CommRate!A2:E1002, 5, FALSE)</f>
      </c>
      <c r="P2207" s="8">
        <f>N2207 - O2207</f>
      </c>
      <c r="Q2207">
        <f>VLOOKUP(G2207,Sku_Consolidated!A2:G957,7, FALSE)</f>
      </c>
      <c r="R2207">
        <f>IF(IFERROR(VLOOKUP(E2207,Store_Showcase!B2:H144,7, FALSE), TRUE)=TRUE, IF(IFERROR(VLOOKUP(E2207,Store_SRP!B2:H110,7, FALSE), TRUE)=TRUE,VLOOKUP(E2207,Store_VAM!B2:H273,7, FALSE),VLOOKUP(E2207,Store_SRP!B2:H110,7, FALSE)), VLOOKUP(E2207,Store_Showcase!B2:H144,7, FALSE))</f>
      </c>
      <c r="S2207">
        <f>IF(IFERROR(VLOOKUP(E2207,Store_Showcase!B2:I144,8, FALSE), TRUE)=TRUE, IF(IFERROR(VLOOKUP(E2207,Store_SRP!B2:I110,8, FALSE), TRUE)=TRUE,VLOOKUP(E2207,Store_VAM!B2:I273,8, FALSE),VLOOKUP(E2207,Store_SRP!B2:I110,8, FALSE)), VLOOKUP(E2207,Store_Showcase!B2:I144,8, FALSE))</f>
      </c>
      <c r="T2207">
        <f>VLOOKUP(G2207,Sku_Consolidated!A2:R957,18,FALSE)</f>
      </c>
      <c r="U2207">
        <v>4806532531625</v>
      </c>
      <c r="V2207">
        <f>IF(VLOOKUP(G2207,Sku_Consolidated!A2:S957,19,FALSE)="SHOWCASE", VLOOKUP(E2207,Store_Showcase!B2:L144,11, FALSE), IF(VLOOKUP(G2207,Sku_Consolidated!A2:S957,19,FALSE)="VAM",VLOOKUP(E2207,Store_VAM!B2:L273,11, FALSE),VLOOKUP(E2207,Store_SRP!B2:L110,11, FALSE)))</f>
      </c>
      <c r="W2207">
        <f>VLOOKUP(G2207,Sku_Consolidated!A2:W957,11,FALSE)</f>
      </c>
      <c r="X2207">
        <f>VLOOKUP(G2207,Sku_Consolidated!A2:H957,8,FALSE)</f>
      </c>
      <c r="Y2207">
        <f>VLOOKUP(G2207,Sku_Consolidated!A2:I957,9,FALSE)</f>
      </c>
      <c r="Z2207" t="s">
        <v>38</v>
      </c>
      <c r="AA2207">
        <f>VLOOKUP(G2207,Sku_Consolidated!A2:E957,5,FALSE)</f>
      </c>
      <c r="AB2207">
        <f>IF(VLOOKUP(G2207,Sku_Consolidated!A2:S957,19,FALSE)="SHOWCASE", VLOOKUP(E2207,Store_Showcase!B2:N144,13, FALSE), IF(VLOOKUP(G2207,Sku_Consolidated!A2:S957,19,FALSE)="VAM",VLOOKUP(E2207,Store_VAM!B2:N273,13, FALSE),VLOOKUP(E2207,Store_SRP!B2:N110,13, FALSE)))</f>
      </c>
      <c r="AC2207">
        <f>IF(IFERROR(AB2207,TRUE)=TRUE, "-","OK")</f>
      </c>
      <c r="AD2207" s="8" t="s">
        <v>39</v>
      </c>
      <c r="AE2207" s="8" t="s">
        <v>39</v>
      </c>
      <c r="AF2207">
        <f>IF(IFERROR(VLOOKUP(E2207,Store_Showcase!B2:H144,{5}, FALSE), TRUE)=TRUE, IF(IFERROR(VLOOKUP(E2207,Store_SRP!B2:H110,{5}, FALSE), TRUE)=TRUE,VLOOKUP(E2207,Store_VAM!B2:H273,{5}, FALSE),VLOOKUP(E2207,Store_SRP!B2:H110,{5}, FALSE)), VLOOKUP(E2207,Store_Showcase!B2:H144,{5}, FALSE))</f>
      </c>
      <c r="AG2207">
        <f>IF(IFERROR(VLOOKUP(E2207,Store_Showcase!B2:H144,{6}, FALSE), TRUE)=TRUE, IF(IFERROR(VLOOKUP(E2207,Store_SRP!B2:H110,{6}, FALSE), TRUE)=TRUE,VLOOKUP(E2207,Store_VAM!B2:H273,{6}, FALSE),VLOOKUP(E2207,Store_SRP!B2:H110,{6}, FALSE)), VLOOKUP(E2207,Store_Showcase!B2:H144,{6}, FALSE))</f>
      </c>
      <c r="AH2207">
        <f>VLOOKUP(G2207,Sku_Consolidated!A2:R957,18,FALSE)</f>
      </c>
      <c r="AI2207">
        <f>VLOOKUP(G2207,Sku_Consolidated!A2:S957,19,FALSE)</f>
      </c>
      <c r="AJ2207">
        <f>VLOOKUP(G2207,Sku_Consolidated!A2:T957,20,FALSE)</f>
      </c>
    </row>
    <row r="2208" spans="1:36" x14ac:dyDescent="0.25">
      <c r="A2208">
        <v>2024</v>
      </c>
      <c r="B2208" t="s">
        <v>31</v>
      </c>
      <c r="C2208" t="s">
        <v>32</v>
      </c>
      <c r="D2208" t="s">
        <v>33</v>
      </c>
      <c r="E2208">
        <v>722</v>
      </c>
      <c r="F2208">
        <f>IF(IFERROR(VLOOKUP(E2208,Store_Showcase!B2:H144,{2}, FALSE), TRUE)=TRUE, IF(IFERROR(VLOOKUP(E2208,Store_SRP!B2:H110,{2}, FALSE), TRUE)=TRUE,VLOOKUP(E2208,Store_VAM!B2:H273,{2}, FALSE),VLOOKUP(E2208,Store_SRP!B2:H110,{2}, FALSE)), VLOOKUP(E2208,Store_Showcase!B2:H144,{2}, FALSE))</f>
      </c>
      <c r="G2208">
        <v>655324</v>
      </c>
      <c r="H2208" t="s">
        <v>608</v>
      </c>
      <c r="I2208" s="8" t="s">
        <v>39</v>
      </c>
      <c r="J2208" t="s">
        <v>36</v>
      </c>
      <c r="K2208" s="8">
        <f>IF(J2208="PCK", I2208, 0)</f>
      </c>
      <c r="L2208" s="8">
        <f>IF(J2208="KLS", I2208, IF(J2208="PCK", I2208*VLOOKUP(G2208,Sku_Consolidated!A2:U957,21, FALSE),I2208*VLOOKUP(G2208,Sku_Consolidated!A2:U957,21, FALSE)))</f>
      </c>
      <c r="M2208" s="8">
        <f>IF(J2208="PCS", I2208, 0)</f>
      </c>
      <c r="N2208" s="8" t="s">
        <v>39</v>
      </c>
      <c r="O2208" s="8">
        <f>N2208 * VLOOKUP(E2208&amp;VLOOKUP(G2208,Sku_Consolidated!A2:Q957,17,FALSE),Sku_CommRate!A2:E1002, 5, FALSE)</f>
      </c>
      <c r="P2208" s="8">
        <f>N2208 - O2208</f>
      </c>
      <c r="Q2208">
        <f>VLOOKUP(G2208,Sku_Consolidated!A2:G957,7, FALSE)</f>
      </c>
      <c r="R2208">
        <f>IF(IFERROR(VLOOKUP(E2208,Store_Showcase!B2:H144,7, FALSE), TRUE)=TRUE, IF(IFERROR(VLOOKUP(E2208,Store_SRP!B2:H110,7, FALSE), TRUE)=TRUE,VLOOKUP(E2208,Store_VAM!B2:H273,7, FALSE),VLOOKUP(E2208,Store_SRP!B2:H110,7, FALSE)), VLOOKUP(E2208,Store_Showcase!B2:H144,7, FALSE))</f>
      </c>
      <c r="S2208">
        <f>IF(IFERROR(VLOOKUP(E2208,Store_Showcase!B2:I144,8, FALSE), TRUE)=TRUE, IF(IFERROR(VLOOKUP(E2208,Store_SRP!B2:I110,8, FALSE), TRUE)=TRUE,VLOOKUP(E2208,Store_VAM!B2:I273,8, FALSE),VLOOKUP(E2208,Store_SRP!B2:I110,8, FALSE)), VLOOKUP(E2208,Store_Showcase!B2:I144,8, FALSE))</f>
      </c>
      <c r="T2208">
        <f>VLOOKUP(G2208,Sku_Consolidated!A2:R957,18,FALSE)</f>
      </c>
      <c r="U2208">
        <v>6249</v>
      </c>
      <c r="V2208">
        <f>IF(VLOOKUP(G2208,Sku_Consolidated!A2:S957,19,FALSE)="SHOWCASE", VLOOKUP(E2208,Store_Showcase!B2:L144,11, FALSE), IF(VLOOKUP(G2208,Sku_Consolidated!A2:S957,19,FALSE)="VAM",VLOOKUP(E2208,Store_VAM!B2:L273,11, FALSE),VLOOKUP(E2208,Store_SRP!B2:L110,11, FALSE)))</f>
      </c>
      <c r="W2208">
        <f>VLOOKUP(G2208,Sku_Consolidated!A2:W957,11,FALSE)</f>
      </c>
      <c r="X2208">
        <f>VLOOKUP(G2208,Sku_Consolidated!A2:H957,8,FALSE)</f>
      </c>
      <c r="Y2208">
        <f>VLOOKUP(G2208,Sku_Consolidated!A2:I957,9,FALSE)</f>
      </c>
      <c r="Z2208" t="s">
        <v>38</v>
      </c>
      <c r="AA2208">
        <f>VLOOKUP(G2208,Sku_Consolidated!A2:E957,5,FALSE)</f>
      </c>
      <c r="AB2208">
        <f>IF(VLOOKUP(G2208,Sku_Consolidated!A2:S957,19,FALSE)="SHOWCASE", VLOOKUP(E2208,Store_Showcase!B2:N144,13, FALSE), IF(VLOOKUP(G2208,Sku_Consolidated!A2:S957,19,FALSE)="VAM",VLOOKUP(E2208,Store_VAM!B2:N273,13, FALSE),VLOOKUP(E2208,Store_SRP!B2:N110,13, FALSE)))</f>
      </c>
      <c r="AC2208">
        <f>IF(IFERROR(AB2208,TRUE)=TRUE, "-","OK")</f>
      </c>
      <c r="AD2208" s="8" t="s">
        <v>39</v>
      </c>
      <c r="AE2208" s="8" t="s">
        <v>39</v>
      </c>
      <c r="AF2208">
        <f>IF(IFERROR(VLOOKUP(E2208,Store_Showcase!B2:H144,{5}, FALSE), TRUE)=TRUE, IF(IFERROR(VLOOKUP(E2208,Store_SRP!B2:H110,{5}, FALSE), TRUE)=TRUE,VLOOKUP(E2208,Store_VAM!B2:H273,{5}, FALSE),VLOOKUP(E2208,Store_SRP!B2:H110,{5}, FALSE)), VLOOKUP(E2208,Store_Showcase!B2:H144,{5}, FALSE))</f>
      </c>
      <c r="AG2208">
        <f>IF(IFERROR(VLOOKUP(E2208,Store_Showcase!B2:H144,{6}, FALSE), TRUE)=TRUE, IF(IFERROR(VLOOKUP(E2208,Store_SRP!B2:H110,{6}, FALSE), TRUE)=TRUE,VLOOKUP(E2208,Store_VAM!B2:H273,{6}, FALSE),VLOOKUP(E2208,Store_SRP!B2:H110,{6}, FALSE)), VLOOKUP(E2208,Store_Showcase!B2:H144,{6}, FALSE))</f>
      </c>
      <c r="AH2208">
        <f>VLOOKUP(G2208,Sku_Consolidated!A2:R957,18,FALSE)</f>
      </c>
      <c r="AI2208">
        <f>VLOOKUP(G2208,Sku_Consolidated!A2:S957,19,FALSE)</f>
      </c>
      <c r="AJ2208">
        <f>VLOOKUP(G2208,Sku_Consolidated!A2:T957,20,FALSE)</f>
      </c>
    </row>
    <row r="2209" spans="1:36" x14ac:dyDescent="0.25">
      <c r="A2209">
        <v>2024</v>
      </c>
      <c r="B2209" t="s">
        <v>31</v>
      </c>
      <c r="C2209" t="s">
        <v>32</v>
      </c>
      <c r="D2209" t="s">
        <v>33</v>
      </c>
      <c r="E2209">
        <v>253</v>
      </c>
      <c r="F2209">
        <f>IF(IFERROR(VLOOKUP(E2209,Store_Showcase!B2:H144,{2}, FALSE), TRUE)=TRUE, IF(IFERROR(VLOOKUP(E2209,Store_SRP!B2:H110,{2}, FALSE), TRUE)=TRUE,VLOOKUP(E2209,Store_VAM!B2:H273,{2}, FALSE),VLOOKUP(E2209,Store_SRP!B2:H110,{2}, FALSE)), VLOOKUP(E2209,Store_Showcase!B2:H144,{2}, FALSE))</f>
      </c>
      <c r="G2209">
        <v>655324</v>
      </c>
      <c r="H2209" t="s">
        <v>608</v>
      </c>
      <c r="I2209" s="8" t="s">
        <v>39</v>
      </c>
      <c r="J2209" t="s">
        <v>36</v>
      </c>
      <c r="K2209" s="8">
        <f>IF(J2209="PCK", I2209, 0)</f>
      </c>
      <c r="L2209" s="8">
        <f>IF(J2209="KLS", I2209, IF(J2209="PCK", I2209*VLOOKUP(G2209,Sku_Consolidated!A2:U957,21, FALSE),I2209*VLOOKUP(G2209,Sku_Consolidated!A2:U957,21, FALSE)))</f>
      </c>
      <c r="M2209" s="8">
        <f>IF(J2209="PCS", I2209, 0)</f>
      </c>
      <c r="N2209" s="8" t="s">
        <v>39</v>
      </c>
      <c r="O2209" s="8">
        <f>N2209 * VLOOKUP(E2209&amp;VLOOKUP(G2209,Sku_Consolidated!A2:Q957,17,FALSE),Sku_CommRate!A2:E1002, 5, FALSE)</f>
      </c>
      <c r="P2209" s="8">
        <f>N2209 - O2209</f>
      </c>
      <c r="Q2209">
        <f>VLOOKUP(G2209,Sku_Consolidated!A2:G957,7, FALSE)</f>
      </c>
      <c r="R2209">
        <f>IF(IFERROR(VLOOKUP(E2209,Store_Showcase!B2:H144,7, FALSE), TRUE)=TRUE, IF(IFERROR(VLOOKUP(E2209,Store_SRP!B2:H110,7, FALSE), TRUE)=TRUE,VLOOKUP(E2209,Store_VAM!B2:H273,7, FALSE),VLOOKUP(E2209,Store_SRP!B2:H110,7, FALSE)), VLOOKUP(E2209,Store_Showcase!B2:H144,7, FALSE))</f>
      </c>
      <c r="S2209">
        <f>IF(IFERROR(VLOOKUP(E2209,Store_Showcase!B2:I144,8, FALSE), TRUE)=TRUE, IF(IFERROR(VLOOKUP(E2209,Store_SRP!B2:I110,8, FALSE), TRUE)=TRUE,VLOOKUP(E2209,Store_VAM!B2:I273,8, FALSE),VLOOKUP(E2209,Store_SRP!B2:I110,8, FALSE)), VLOOKUP(E2209,Store_Showcase!B2:I144,8, FALSE))</f>
      </c>
      <c r="T2209">
        <f>VLOOKUP(G2209,Sku_Consolidated!A2:R957,18,FALSE)</f>
      </c>
      <c r="U2209">
        <v>6249</v>
      </c>
      <c r="V2209">
        <f>IF(VLOOKUP(G2209,Sku_Consolidated!A2:S957,19,FALSE)="SHOWCASE", VLOOKUP(E2209,Store_Showcase!B2:L144,11, FALSE), IF(VLOOKUP(G2209,Sku_Consolidated!A2:S957,19,FALSE)="VAM",VLOOKUP(E2209,Store_VAM!B2:L273,11, FALSE),VLOOKUP(E2209,Store_SRP!B2:L110,11, FALSE)))</f>
      </c>
      <c r="W2209">
        <f>VLOOKUP(G2209,Sku_Consolidated!A2:W957,11,FALSE)</f>
      </c>
      <c r="X2209">
        <f>VLOOKUP(G2209,Sku_Consolidated!A2:H957,8,FALSE)</f>
      </c>
      <c r="Y2209">
        <f>VLOOKUP(G2209,Sku_Consolidated!A2:I957,9,FALSE)</f>
      </c>
      <c r="Z2209" t="s">
        <v>38</v>
      </c>
      <c r="AA2209">
        <f>VLOOKUP(G2209,Sku_Consolidated!A2:E957,5,FALSE)</f>
      </c>
      <c r="AB2209">
        <f>IF(VLOOKUP(G2209,Sku_Consolidated!A2:S957,19,FALSE)="SHOWCASE", VLOOKUP(E2209,Store_Showcase!B2:N144,13, FALSE), IF(VLOOKUP(G2209,Sku_Consolidated!A2:S957,19,FALSE)="VAM",VLOOKUP(E2209,Store_VAM!B2:N273,13, FALSE),VLOOKUP(E2209,Store_SRP!B2:N110,13, FALSE)))</f>
      </c>
      <c r="AC2209">
        <f>IF(IFERROR(AB2209,TRUE)=TRUE, "-","OK")</f>
      </c>
      <c r="AD2209" s="8" t="s">
        <v>39</v>
      </c>
      <c r="AE2209" s="8" t="s">
        <v>39</v>
      </c>
      <c r="AF2209">
        <f>IF(IFERROR(VLOOKUP(E2209,Store_Showcase!B2:H144,{5}, FALSE), TRUE)=TRUE, IF(IFERROR(VLOOKUP(E2209,Store_SRP!B2:H110,{5}, FALSE), TRUE)=TRUE,VLOOKUP(E2209,Store_VAM!B2:H273,{5}, FALSE),VLOOKUP(E2209,Store_SRP!B2:H110,{5}, FALSE)), VLOOKUP(E2209,Store_Showcase!B2:H144,{5}, FALSE))</f>
      </c>
      <c r="AG2209">
        <f>IF(IFERROR(VLOOKUP(E2209,Store_Showcase!B2:H144,{6}, FALSE), TRUE)=TRUE, IF(IFERROR(VLOOKUP(E2209,Store_SRP!B2:H110,{6}, FALSE), TRUE)=TRUE,VLOOKUP(E2209,Store_VAM!B2:H273,{6}, FALSE),VLOOKUP(E2209,Store_SRP!B2:H110,{6}, FALSE)), VLOOKUP(E2209,Store_Showcase!B2:H144,{6}, FALSE))</f>
      </c>
      <c r="AH2209">
        <f>VLOOKUP(G2209,Sku_Consolidated!A2:R957,18,FALSE)</f>
      </c>
      <c r="AI2209">
        <f>VLOOKUP(G2209,Sku_Consolidated!A2:S957,19,FALSE)</f>
      </c>
      <c r="AJ2209">
        <f>VLOOKUP(G2209,Sku_Consolidated!A2:T957,20,FALSE)</f>
      </c>
    </row>
    <row r="2210" spans="1:36" x14ac:dyDescent="0.25">
      <c r="A2210">
        <v>2024</v>
      </c>
      <c r="B2210" t="s">
        <v>31</v>
      </c>
      <c r="C2210" t="s">
        <v>32</v>
      </c>
      <c r="D2210" t="s">
        <v>33</v>
      </c>
      <c r="E2210">
        <v>813</v>
      </c>
      <c r="F2210">
        <f>IF(IFERROR(VLOOKUP(E2210,Store_Showcase!B2:H144,{2}, FALSE), TRUE)=TRUE, IF(IFERROR(VLOOKUP(E2210,Store_SRP!B2:H110,{2}, FALSE), TRUE)=TRUE,VLOOKUP(E2210,Store_VAM!B2:H273,{2}, FALSE),VLOOKUP(E2210,Store_SRP!B2:H110,{2}, FALSE)), VLOOKUP(E2210,Store_Showcase!B2:H144,{2}, FALSE))</f>
      </c>
      <c r="G2210">
        <v>655315</v>
      </c>
      <c r="H2210" t="s">
        <v>34</v>
      </c>
      <c r="I2210" s="8" t="s">
        <v>39</v>
      </c>
      <c r="J2210" t="s">
        <v>36</v>
      </c>
      <c r="K2210" s="8">
        <f>IF(J2210="PCK", I2210, 0)</f>
      </c>
      <c r="L2210" s="8">
        <f>IF(J2210="KLS", I2210, IF(J2210="PCK", I2210*VLOOKUP(G2210,Sku_Consolidated!A2:U957,21, FALSE),I2210*VLOOKUP(G2210,Sku_Consolidated!A2:U957,21, FALSE)))</f>
      </c>
      <c r="M2210" s="8">
        <f>IF(J2210="PCS", I2210, 0)</f>
      </c>
      <c r="N2210" s="8" t="s">
        <v>39</v>
      </c>
      <c r="O2210" s="8">
        <f>N2210 * VLOOKUP(E2210&amp;VLOOKUP(G2210,Sku_Consolidated!A2:Q957,17,FALSE),Sku_CommRate!A2:E1002, 5, FALSE)</f>
      </c>
      <c r="P2210" s="8">
        <f>N2210 - O2210</f>
      </c>
      <c r="Q2210">
        <f>VLOOKUP(G2210,Sku_Consolidated!A2:G957,7, FALSE)</f>
      </c>
      <c r="R2210">
        <f>IF(IFERROR(VLOOKUP(E2210,Store_Showcase!B2:H144,7, FALSE), TRUE)=TRUE, IF(IFERROR(VLOOKUP(E2210,Store_SRP!B2:H110,7, FALSE), TRUE)=TRUE,VLOOKUP(E2210,Store_VAM!B2:H273,7, FALSE),VLOOKUP(E2210,Store_SRP!B2:H110,7, FALSE)), VLOOKUP(E2210,Store_Showcase!B2:H144,7, FALSE))</f>
      </c>
      <c r="S2210">
        <f>IF(IFERROR(VLOOKUP(E2210,Store_Showcase!B2:I144,8, FALSE), TRUE)=TRUE, IF(IFERROR(VLOOKUP(E2210,Store_SRP!B2:I110,8, FALSE), TRUE)=TRUE,VLOOKUP(E2210,Store_VAM!B2:I273,8, FALSE),VLOOKUP(E2210,Store_SRP!B2:I110,8, FALSE)), VLOOKUP(E2210,Store_Showcase!B2:I144,8, FALSE))</f>
      </c>
      <c r="T2210">
        <f>VLOOKUP(G2210,Sku_Consolidated!A2:R957,18,FALSE)</f>
      </c>
      <c r="U2210">
        <v>6240</v>
      </c>
      <c r="V2210">
        <f>IF(VLOOKUP(G2210,Sku_Consolidated!A2:S957,19,FALSE)="SHOWCASE", VLOOKUP(E2210,Store_Showcase!B2:L144,11, FALSE), IF(VLOOKUP(G2210,Sku_Consolidated!A2:S957,19,FALSE)="VAM",VLOOKUP(E2210,Store_VAM!B2:L273,11, FALSE),VLOOKUP(E2210,Store_SRP!B2:L110,11, FALSE)))</f>
      </c>
      <c r="W2210">
        <f>VLOOKUP(G2210,Sku_Consolidated!A2:W957,11,FALSE)</f>
      </c>
      <c r="X2210">
        <f>VLOOKUP(G2210,Sku_Consolidated!A2:H957,8,FALSE)</f>
      </c>
      <c r="Y2210">
        <f>VLOOKUP(G2210,Sku_Consolidated!A2:I957,9,FALSE)</f>
      </c>
      <c r="Z2210" t="s">
        <v>38</v>
      </c>
      <c r="AA2210">
        <f>VLOOKUP(G2210,Sku_Consolidated!A2:E957,5,FALSE)</f>
      </c>
      <c r="AB2210">
        <f>IF(VLOOKUP(G2210,Sku_Consolidated!A2:S957,19,FALSE)="SHOWCASE", VLOOKUP(E2210,Store_Showcase!B2:N144,13, FALSE), IF(VLOOKUP(G2210,Sku_Consolidated!A2:S957,19,FALSE)="VAM",VLOOKUP(E2210,Store_VAM!B2:N273,13, FALSE),VLOOKUP(E2210,Store_SRP!B2:N110,13, FALSE)))</f>
      </c>
      <c r="AC2210">
        <f>IF(IFERROR(AB2210,TRUE)=TRUE, "-","OK")</f>
      </c>
      <c r="AD2210" s="8" t="s">
        <v>39</v>
      </c>
      <c r="AE2210" s="8" t="s">
        <v>39</v>
      </c>
      <c r="AF2210">
        <f>IF(IFERROR(VLOOKUP(E2210,Store_Showcase!B2:H144,{5}, FALSE), TRUE)=TRUE, IF(IFERROR(VLOOKUP(E2210,Store_SRP!B2:H110,{5}, FALSE), TRUE)=TRUE,VLOOKUP(E2210,Store_VAM!B2:H273,{5}, FALSE),VLOOKUP(E2210,Store_SRP!B2:H110,{5}, FALSE)), VLOOKUP(E2210,Store_Showcase!B2:H144,{5}, FALSE))</f>
      </c>
      <c r="AG2210">
        <f>IF(IFERROR(VLOOKUP(E2210,Store_Showcase!B2:H144,{6}, FALSE), TRUE)=TRUE, IF(IFERROR(VLOOKUP(E2210,Store_SRP!B2:H110,{6}, FALSE), TRUE)=TRUE,VLOOKUP(E2210,Store_VAM!B2:H273,{6}, FALSE),VLOOKUP(E2210,Store_SRP!B2:H110,{6}, FALSE)), VLOOKUP(E2210,Store_Showcase!B2:H144,{6}, FALSE))</f>
      </c>
      <c r="AH2210">
        <f>VLOOKUP(G2210,Sku_Consolidated!A2:R957,18,FALSE)</f>
      </c>
      <c r="AI2210">
        <f>VLOOKUP(G2210,Sku_Consolidated!A2:S957,19,FALSE)</f>
      </c>
      <c r="AJ2210">
        <f>VLOOKUP(G2210,Sku_Consolidated!A2:T957,20,FALSE)</f>
      </c>
    </row>
    <row r="2211" spans="1:36" x14ac:dyDescent="0.25">
      <c r="A2211">
        <v>2024</v>
      </c>
      <c r="B2211" t="s">
        <v>31</v>
      </c>
      <c r="C2211" t="s">
        <v>32</v>
      </c>
      <c r="D2211" t="s">
        <v>33</v>
      </c>
      <c r="E2211">
        <v>499</v>
      </c>
      <c r="F2211">
        <f>IF(IFERROR(VLOOKUP(E2211,Store_Showcase!B2:H144,{2}, FALSE), TRUE)=TRUE, IF(IFERROR(VLOOKUP(E2211,Store_SRP!B2:H110,{2}, FALSE), TRUE)=TRUE,VLOOKUP(E2211,Store_VAM!B2:H273,{2}, FALSE),VLOOKUP(E2211,Store_SRP!B2:H110,{2}, FALSE)), VLOOKUP(E2211,Store_Showcase!B2:H144,{2}, FALSE))</f>
      </c>
      <c r="G2211">
        <v>655708</v>
      </c>
      <c r="H2211" t="s">
        <v>481</v>
      </c>
      <c r="I2211" s="8" t="s">
        <v>39</v>
      </c>
      <c r="J2211" t="s">
        <v>36</v>
      </c>
      <c r="K2211" s="8">
        <f>IF(J2211="PCK", I2211, 0)</f>
      </c>
      <c r="L2211" s="8">
        <f>IF(J2211="KLS", I2211, IF(J2211="PCK", I2211*VLOOKUP(G2211,Sku_Consolidated!A2:U957,21, FALSE),I2211*VLOOKUP(G2211,Sku_Consolidated!A2:U957,21, FALSE)))</f>
      </c>
      <c r="M2211" s="8">
        <f>IF(J2211="PCS", I2211, 0)</f>
      </c>
      <c r="N2211" s="8" t="s">
        <v>39</v>
      </c>
      <c r="O2211" s="8">
        <f>N2211 * VLOOKUP(E2211&amp;VLOOKUP(G2211,Sku_Consolidated!A2:Q957,17,FALSE),Sku_CommRate!A2:E1002, 5, FALSE)</f>
      </c>
      <c r="P2211" s="8">
        <f>N2211 - O2211</f>
      </c>
      <c r="Q2211">
        <f>VLOOKUP(G2211,Sku_Consolidated!A2:G957,7, FALSE)</f>
      </c>
      <c r="R2211">
        <f>IF(IFERROR(VLOOKUP(E2211,Store_Showcase!B2:H144,7, FALSE), TRUE)=TRUE, IF(IFERROR(VLOOKUP(E2211,Store_SRP!B2:H110,7, FALSE), TRUE)=TRUE,VLOOKUP(E2211,Store_VAM!B2:H273,7, FALSE),VLOOKUP(E2211,Store_SRP!B2:H110,7, FALSE)), VLOOKUP(E2211,Store_Showcase!B2:H144,7, FALSE))</f>
      </c>
      <c r="S2211">
        <f>IF(IFERROR(VLOOKUP(E2211,Store_Showcase!B2:I144,8, FALSE), TRUE)=TRUE, IF(IFERROR(VLOOKUP(E2211,Store_SRP!B2:I110,8, FALSE), TRUE)=TRUE,VLOOKUP(E2211,Store_VAM!B2:I273,8, FALSE),VLOOKUP(E2211,Store_SRP!B2:I110,8, FALSE)), VLOOKUP(E2211,Store_Showcase!B2:I144,8, FALSE))</f>
      </c>
      <c r="T2211">
        <f>VLOOKUP(G2211,Sku_Consolidated!A2:R957,18,FALSE)</f>
      </c>
      <c r="U2211">
        <v>6436</v>
      </c>
      <c r="V2211">
        <f>IF(VLOOKUP(G2211,Sku_Consolidated!A2:S957,19,FALSE)="SHOWCASE", VLOOKUP(E2211,Store_Showcase!B2:L144,11, FALSE), IF(VLOOKUP(G2211,Sku_Consolidated!A2:S957,19,FALSE)="VAM",VLOOKUP(E2211,Store_VAM!B2:L273,11, FALSE),VLOOKUP(E2211,Store_SRP!B2:L110,11, FALSE)))</f>
      </c>
      <c r="W2211">
        <f>VLOOKUP(G2211,Sku_Consolidated!A2:W957,11,FALSE)</f>
      </c>
      <c r="X2211">
        <f>VLOOKUP(G2211,Sku_Consolidated!A2:H957,8,FALSE)</f>
      </c>
      <c r="Y2211">
        <f>VLOOKUP(G2211,Sku_Consolidated!A2:I957,9,FALSE)</f>
      </c>
      <c r="Z2211" t="s">
        <v>38</v>
      </c>
      <c r="AA2211">
        <f>VLOOKUP(G2211,Sku_Consolidated!A2:E957,5,FALSE)</f>
      </c>
      <c r="AB2211">
        <f>IF(VLOOKUP(G2211,Sku_Consolidated!A2:S957,19,FALSE)="SHOWCASE", VLOOKUP(E2211,Store_Showcase!B2:N144,13, FALSE), IF(VLOOKUP(G2211,Sku_Consolidated!A2:S957,19,FALSE)="VAM",VLOOKUP(E2211,Store_VAM!B2:N273,13, FALSE),VLOOKUP(E2211,Store_SRP!B2:N110,13, FALSE)))</f>
      </c>
      <c r="AC2211">
        <f>IF(IFERROR(AB2211,TRUE)=TRUE, "-","OK")</f>
      </c>
      <c r="AD2211" s="8" t="s">
        <v>39</v>
      </c>
      <c r="AE2211" s="8" t="s">
        <v>39</v>
      </c>
      <c r="AF2211">
        <f>IF(IFERROR(VLOOKUP(E2211,Store_Showcase!B2:H144,{5}, FALSE), TRUE)=TRUE, IF(IFERROR(VLOOKUP(E2211,Store_SRP!B2:H110,{5}, FALSE), TRUE)=TRUE,VLOOKUP(E2211,Store_VAM!B2:H273,{5}, FALSE),VLOOKUP(E2211,Store_SRP!B2:H110,{5}, FALSE)), VLOOKUP(E2211,Store_Showcase!B2:H144,{5}, FALSE))</f>
      </c>
      <c r="AG2211">
        <f>IF(IFERROR(VLOOKUP(E2211,Store_Showcase!B2:H144,{6}, FALSE), TRUE)=TRUE, IF(IFERROR(VLOOKUP(E2211,Store_SRP!B2:H110,{6}, FALSE), TRUE)=TRUE,VLOOKUP(E2211,Store_VAM!B2:H273,{6}, FALSE),VLOOKUP(E2211,Store_SRP!B2:H110,{6}, FALSE)), VLOOKUP(E2211,Store_Showcase!B2:H144,{6}, FALSE))</f>
      </c>
      <c r="AH2211">
        <f>VLOOKUP(G2211,Sku_Consolidated!A2:R957,18,FALSE)</f>
      </c>
      <c r="AI2211">
        <f>VLOOKUP(G2211,Sku_Consolidated!A2:S957,19,FALSE)</f>
      </c>
      <c r="AJ2211">
        <f>VLOOKUP(G2211,Sku_Consolidated!A2:T957,20,FALSE)</f>
      </c>
    </row>
    <row r="2212" spans="1:36" x14ac:dyDescent="0.25">
      <c r="A2212">
        <v>2024</v>
      </c>
      <c r="B2212" t="s">
        <v>31</v>
      </c>
      <c r="C2212" t="s">
        <v>32</v>
      </c>
      <c r="D2212" t="s">
        <v>33</v>
      </c>
      <c r="E2212">
        <v>705</v>
      </c>
      <c r="F2212">
        <f>IF(IFERROR(VLOOKUP(E2212,Store_Showcase!B2:H144,{2}, FALSE), TRUE)=TRUE, IF(IFERROR(VLOOKUP(E2212,Store_SRP!B2:H110,{2}, FALSE), TRUE)=TRUE,VLOOKUP(E2212,Store_VAM!B2:H273,{2}, FALSE),VLOOKUP(E2212,Store_SRP!B2:H110,{2}, FALSE)), VLOOKUP(E2212,Store_Showcase!B2:H144,{2}, FALSE))</f>
      </c>
      <c r="G2212">
        <v>665668</v>
      </c>
      <c r="H2212" t="s">
        <v>1250</v>
      </c>
      <c r="I2212" s="8" t="s">
        <v>39</v>
      </c>
      <c r="J2212" t="s">
        <v>36</v>
      </c>
      <c r="K2212" s="8">
        <f>IF(J2212="PCK", I2212, 0)</f>
      </c>
      <c r="L2212" s="8">
        <f>IF(J2212="KLS", I2212, IF(J2212="PCK", I2212*VLOOKUP(G2212,Sku_Consolidated!A2:U957,21, FALSE),I2212*VLOOKUP(G2212,Sku_Consolidated!A2:U957,21, FALSE)))</f>
      </c>
      <c r="M2212" s="8">
        <f>IF(J2212="PCS", I2212, 0)</f>
      </c>
      <c r="N2212" s="8" t="s">
        <v>39</v>
      </c>
      <c r="O2212" s="8">
        <f>N2212 * VLOOKUP(E2212&amp;VLOOKUP(G2212,Sku_Consolidated!A2:Q957,17,FALSE),Sku_CommRate!A2:E1002, 5, FALSE)</f>
      </c>
      <c r="P2212" s="8">
        <f>N2212 - O2212</f>
      </c>
      <c r="Q2212">
        <f>VLOOKUP(G2212,Sku_Consolidated!A2:G957,7, FALSE)</f>
      </c>
      <c r="R2212">
        <f>IF(IFERROR(VLOOKUP(E2212,Store_Showcase!B2:H144,7, FALSE), TRUE)=TRUE, IF(IFERROR(VLOOKUP(E2212,Store_SRP!B2:H110,7, FALSE), TRUE)=TRUE,VLOOKUP(E2212,Store_VAM!B2:H273,7, FALSE),VLOOKUP(E2212,Store_SRP!B2:H110,7, FALSE)), VLOOKUP(E2212,Store_Showcase!B2:H144,7, FALSE))</f>
      </c>
      <c r="S2212">
        <f>IF(IFERROR(VLOOKUP(E2212,Store_Showcase!B2:I144,8, FALSE), TRUE)=TRUE, IF(IFERROR(VLOOKUP(E2212,Store_SRP!B2:I110,8, FALSE), TRUE)=TRUE,VLOOKUP(E2212,Store_VAM!B2:I273,8, FALSE),VLOOKUP(E2212,Store_SRP!B2:I110,8, FALSE)), VLOOKUP(E2212,Store_Showcase!B2:I144,8, FALSE))</f>
      </c>
      <c r="T2212">
        <f>VLOOKUP(G2212,Sku_Consolidated!A2:R957,18,FALSE)</f>
      </c>
      <c r="U2212">
        <v>7839</v>
      </c>
      <c r="V2212">
        <f>IF(VLOOKUP(G2212,Sku_Consolidated!A2:S957,19,FALSE)="SHOWCASE", VLOOKUP(E2212,Store_Showcase!B2:L144,11, FALSE), IF(VLOOKUP(G2212,Sku_Consolidated!A2:S957,19,FALSE)="VAM",VLOOKUP(E2212,Store_VAM!B2:L273,11, FALSE),VLOOKUP(E2212,Store_SRP!B2:L110,11, FALSE)))</f>
      </c>
      <c r="W2212">
        <f>VLOOKUP(G2212,Sku_Consolidated!A2:W957,11,FALSE)</f>
      </c>
      <c r="X2212">
        <f>VLOOKUP(G2212,Sku_Consolidated!A2:H957,8,FALSE)</f>
      </c>
      <c r="Y2212">
        <f>VLOOKUP(G2212,Sku_Consolidated!A2:I957,9,FALSE)</f>
      </c>
      <c r="Z2212" t="s">
        <v>38</v>
      </c>
      <c r="AA2212">
        <f>VLOOKUP(G2212,Sku_Consolidated!A2:E957,5,FALSE)</f>
      </c>
      <c r="AB2212">
        <f>IF(VLOOKUP(G2212,Sku_Consolidated!A2:S957,19,FALSE)="SHOWCASE", VLOOKUP(E2212,Store_Showcase!B2:N144,13, FALSE), IF(VLOOKUP(G2212,Sku_Consolidated!A2:S957,19,FALSE)="VAM",VLOOKUP(E2212,Store_VAM!B2:N273,13, FALSE),VLOOKUP(E2212,Store_SRP!B2:N110,13, FALSE)))</f>
      </c>
      <c r="AC2212">
        <f>IF(IFERROR(AB2212,TRUE)=TRUE, "-","OK")</f>
      </c>
      <c r="AD2212" s="8" t="s">
        <v>39</v>
      </c>
      <c r="AE2212" s="8" t="s">
        <v>39</v>
      </c>
      <c r="AF2212">
        <f>IF(IFERROR(VLOOKUP(E2212,Store_Showcase!B2:H144,{5}, FALSE), TRUE)=TRUE, IF(IFERROR(VLOOKUP(E2212,Store_SRP!B2:H110,{5}, FALSE), TRUE)=TRUE,VLOOKUP(E2212,Store_VAM!B2:H273,{5}, FALSE),VLOOKUP(E2212,Store_SRP!B2:H110,{5}, FALSE)), VLOOKUP(E2212,Store_Showcase!B2:H144,{5}, FALSE))</f>
      </c>
      <c r="AG2212">
        <f>IF(IFERROR(VLOOKUP(E2212,Store_Showcase!B2:H144,{6}, FALSE), TRUE)=TRUE, IF(IFERROR(VLOOKUP(E2212,Store_SRP!B2:H110,{6}, FALSE), TRUE)=TRUE,VLOOKUP(E2212,Store_VAM!B2:H273,{6}, FALSE),VLOOKUP(E2212,Store_SRP!B2:H110,{6}, FALSE)), VLOOKUP(E2212,Store_Showcase!B2:H144,{6}, FALSE))</f>
      </c>
      <c r="AH2212">
        <f>VLOOKUP(G2212,Sku_Consolidated!A2:R957,18,FALSE)</f>
      </c>
      <c r="AI2212">
        <f>VLOOKUP(G2212,Sku_Consolidated!A2:S957,19,FALSE)</f>
      </c>
      <c r="AJ2212">
        <f>VLOOKUP(G2212,Sku_Consolidated!A2:T957,20,FALSE)</f>
      </c>
    </row>
    <row r="2213" spans="1:36" x14ac:dyDescent="0.25">
      <c r="A2213">
        <v>2024</v>
      </c>
      <c r="B2213" t="s">
        <v>31</v>
      </c>
      <c r="C2213" t="s">
        <v>32</v>
      </c>
      <c r="D2213" t="s">
        <v>33</v>
      </c>
      <c r="E2213">
        <v>705</v>
      </c>
      <c r="F2213">
        <f>IF(IFERROR(VLOOKUP(E2213,Store_Showcase!B2:H144,{2}, FALSE), TRUE)=TRUE, IF(IFERROR(VLOOKUP(E2213,Store_SRP!B2:H110,{2}, FALSE), TRUE)=TRUE,VLOOKUP(E2213,Store_VAM!B2:H273,{2}, FALSE),VLOOKUP(E2213,Store_SRP!B2:H110,{2}, FALSE)), VLOOKUP(E2213,Store_Showcase!B2:H144,{2}, FALSE))</f>
      </c>
      <c r="G2213">
        <v>687770</v>
      </c>
      <c r="H2213" t="s">
        <v>1487</v>
      </c>
      <c r="I2213" s="8" t="s">
        <v>39</v>
      </c>
      <c r="J2213" t="s">
        <v>493</v>
      </c>
      <c r="K2213" s="8">
        <f>IF(J2213="PCK", I2213, 0)</f>
      </c>
      <c r="L2213" s="8">
        <f>IF(J2213="KLS", I2213, IF(J2213="PCK", I2213*VLOOKUP(G2213,Sku_Consolidated!A2:U957,21, FALSE),I2213*VLOOKUP(G2213,Sku_Consolidated!A2:U957,21, FALSE)))</f>
      </c>
      <c r="M2213" s="8">
        <f>IF(J2213="PCS", I2213, 0)</f>
      </c>
      <c r="N2213" s="8" t="s">
        <v>39</v>
      </c>
      <c r="O2213" s="8">
        <f>N2213 * VLOOKUP(E2213&amp;VLOOKUP(G2213,Sku_Consolidated!A2:Q957,17,FALSE),Sku_CommRate!A2:E1002, 5, FALSE)</f>
      </c>
      <c r="P2213" s="8">
        <f>N2213 - O2213</f>
      </c>
      <c r="Q2213">
        <f>VLOOKUP(G2213,Sku_Consolidated!A2:G957,7, FALSE)</f>
      </c>
      <c r="R2213">
        <f>IF(IFERROR(VLOOKUP(E2213,Store_Showcase!B2:H144,7, FALSE), TRUE)=TRUE, IF(IFERROR(VLOOKUP(E2213,Store_SRP!B2:H110,7, FALSE), TRUE)=TRUE,VLOOKUP(E2213,Store_VAM!B2:H273,7, FALSE),VLOOKUP(E2213,Store_SRP!B2:H110,7, FALSE)), VLOOKUP(E2213,Store_Showcase!B2:H144,7, FALSE))</f>
      </c>
      <c r="S2213">
        <f>IF(IFERROR(VLOOKUP(E2213,Store_Showcase!B2:I144,8, FALSE), TRUE)=TRUE, IF(IFERROR(VLOOKUP(E2213,Store_SRP!B2:I110,8, FALSE), TRUE)=TRUE,VLOOKUP(E2213,Store_VAM!B2:I273,8, FALSE),VLOOKUP(E2213,Store_SRP!B2:I110,8, FALSE)), VLOOKUP(E2213,Store_Showcase!B2:I144,8, FALSE))</f>
      </c>
      <c r="T2213">
        <f>VLOOKUP(G2213,Sku_Consolidated!A2:R957,18,FALSE)</f>
      </c>
      <c r="U2213">
        <v>4806532531526</v>
      </c>
      <c r="V2213">
        <f>IF(VLOOKUP(G2213,Sku_Consolidated!A2:S957,19,FALSE)="SHOWCASE", VLOOKUP(E2213,Store_Showcase!B2:L144,11, FALSE), IF(VLOOKUP(G2213,Sku_Consolidated!A2:S957,19,FALSE)="VAM",VLOOKUP(E2213,Store_VAM!B2:L273,11, FALSE),VLOOKUP(E2213,Store_SRP!B2:L110,11, FALSE)))</f>
      </c>
      <c r="W2213">
        <f>VLOOKUP(G2213,Sku_Consolidated!A2:W957,11,FALSE)</f>
      </c>
      <c r="X2213">
        <f>VLOOKUP(G2213,Sku_Consolidated!A2:H957,8,FALSE)</f>
      </c>
      <c r="Y2213">
        <f>VLOOKUP(G2213,Sku_Consolidated!A2:I957,9,FALSE)</f>
      </c>
      <c r="Z2213" t="s">
        <v>38</v>
      </c>
      <c r="AA2213">
        <f>VLOOKUP(G2213,Sku_Consolidated!A2:E957,5,FALSE)</f>
      </c>
      <c r="AB2213">
        <f>IF(VLOOKUP(G2213,Sku_Consolidated!A2:S957,19,FALSE)="SHOWCASE", VLOOKUP(E2213,Store_Showcase!B2:N144,13, FALSE), IF(VLOOKUP(G2213,Sku_Consolidated!A2:S957,19,FALSE)="VAM",VLOOKUP(E2213,Store_VAM!B2:N273,13, FALSE),VLOOKUP(E2213,Store_SRP!B2:N110,13, FALSE)))</f>
      </c>
      <c r="AC2213">
        <f>IF(IFERROR(AB2213,TRUE)=TRUE, "-","OK")</f>
      </c>
      <c r="AD2213" s="8" t="s">
        <v>39</v>
      </c>
      <c r="AE2213" s="8" t="s">
        <v>39</v>
      </c>
      <c r="AF2213">
        <f>IF(IFERROR(VLOOKUP(E2213,Store_Showcase!B2:H144,{5}, FALSE), TRUE)=TRUE, IF(IFERROR(VLOOKUP(E2213,Store_SRP!B2:H110,{5}, FALSE), TRUE)=TRUE,VLOOKUP(E2213,Store_VAM!B2:H273,{5}, FALSE),VLOOKUP(E2213,Store_SRP!B2:H110,{5}, FALSE)), VLOOKUP(E2213,Store_Showcase!B2:H144,{5}, FALSE))</f>
      </c>
      <c r="AG2213">
        <f>IF(IFERROR(VLOOKUP(E2213,Store_Showcase!B2:H144,{6}, FALSE), TRUE)=TRUE, IF(IFERROR(VLOOKUP(E2213,Store_SRP!B2:H110,{6}, FALSE), TRUE)=TRUE,VLOOKUP(E2213,Store_VAM!B2:H273,{6}, FALSE),VLOOKUP(E2213,Store_SRP!B2:H110,{6}, FALSE)), VLOOKUP(E2213,Store_Showcase!B2:H144,{6}, FALSE))</f>
      </c>
      <c r="AH2213">
        <f>VLOOKUP(G2213,Sku_Consolidated!A2:R957,18,FALSE)</f>
      </c>
      <c r="AI2213">
        <f>VLOOKUP(G2213,Sku_Consolidated!A2:S957,19,FALSE)</f>
      </c>
      <c r="AJ2213">
        <f>VLOOKUP(G2213,Sku_Consolidated!A2:T957,20,FALSE)</f>
      </c>
    </row>
    <row r="2214" spans="1:36" x14ac:dyDescent="0.25">
      <c r="A2214">
        <v>2024</v>
      </c>
      <c r="B2214" t="s">
        <v>31</v>
      </c>
      <c r="C2214" t="s">
        <v>32</v>
      </c>
      <c r="D2214" t="s">
        <v>33</v>
      </c>
      <c r="E2214">
        <v>705</v>
      </c>
      <c r="F2214">
        <f>IF(IFERROR(VLOOKUP(E2214,Store_Showcase!B2:H144,{2}, FALSE), TRUE)=TRUE, IF(IFERROR(VLOOKUP(E2214,Store_SRP!B2:H110,{2}, FALSE), TRUE)=TRUE,VLOOKUP(E2214,Store_VAM!B2:H273,{2}, FALSE),VLOOKUP(E2214,Store_SRP!B2:H110,{2}, FALSE)), VLOOKUP(E2214,Store_Showcase!B2:H144,{2}, FALSE))</f>
      </c>
      <c r="G2214">
        <v>655514</v>
      </c>
      <c r="H2214" t="s">
        <v>46</v>
      </c>
      <c r="I2214" s="8" t="s">
        <v>39</v>
      </c>
      <c r="J2214" t="s">
        <v>36</v>
      </c>
      <c r="K2214" s="8">
        <f>IF(J2214="PCK", I2214, 0)</f>
      </c>
      <c r="L2214" s="8">
        <f>IF(J2214="KLS", I2214, IF(J2214="PCK", I2214*VLOOKUP(G2214,Sku_Consolidated!A2:U957,21, FALSE),I2214*VLOOKUP(G2214,Sku_Consolidated!A2:U957,21, FALSE)))</f>
      </c>
      <c r="M2214" s="8">
        <f>IF(J2214="PCS", I2214, 0)</f>
      </c>
      <c r="N2214" s="8" t="s">
        <v>39</v>
      </c>
      <c r="O2214" s="8">
        <f>N2214 * VLOOKUP(E2214&amp;VLOOKUP(G2214,Sku_Consolidated!A2:Q957,17,FALSE),Sku_CommRate!A2:E1002, 5, FALSE)</f>
      </c>
      <c r="P2214" s="8">
        <f>N2214 - O2214</f>
      </c>
      <c r="Q2214">
        <f>VLOOKUP(G2214,Sku_Consolidated!A2:G957,7, FALSE)</f>
      </c>
      <c r="R2214">
        <f>IF(IFERROR(VLOOKUP(E2214,Store_Showcase!B2:H144,7, FALSE), TRUE)=TRUE, IF(IFERROR(VLOOKUP(E2214,Store_SRP!B2:H110,7, FALSE), TRUE)=TRUE,VLOOKUP(E2214,Store_VAM!B2:H273,7, FALSE),VLOOKUP(E2214,Store_SRP!B2:H110,7, FALSE)), VLOOKUP(E2214,Store_Showcase!B2:H144,7, FALSE))</f>
      </c>
      <c r="S2214">
        <f>IF(IFERROR(VLOOKUP(E2214,Store_Showcase!B2:I144,8, FALSE), TRUE)=TRUE, IF(IFERROR(VLOOKUP(E2214,Store_SRP!B2:I110,8, FALSE), TRUE)=TRUE,VLOOKUP(E2214,Store_VAM!B2:I273,8, FALSE),VLOOKUP(E2214,Store_SRP!B2:I110,8, FALSE)), VLOOKUP(E2214,Store_Showcase!B2:I144,8, FALSE))</f>
      </c>
      <c r="T2214">
        <f>VLOOKUP(G2214,Sku_Consolidated!A2:R957,18,FALSE)</f>
      </c>
      <c r="U2214">
        <v>6337</v>
      </c>
      <c r="V2214">
        <f>IF(VLOOKUP(G2214,Sku_Consolidated!A2:S957,19,FALSE)="SHOWCASE", VLOOKUP(E2214,Store_Showcase!B2:L144,11, FALSE), IF(VLOOKUP(G2214,Sku_Consolidated!A2:S957,19,FALSE)="VAM",VLOOKUP(E2214,Store_VAM!B2:L273,11, FALSE),VLOOKUP(E2214,Store_SRP!B2:L110,11, FALSE)))</f>
      </c>
      <c r="W2214">
        <f>VLOOKUP(G2214,Sku_Consolidated!A2:W957,11,FALSE)</f>
      </c>
      <c r="X2214">
        <f>VLOOKUP(G2214,Sku_Consolidated!A2:H957,8,FALSE)</f>
      </c>
      <c r="Y2214">
        <f>VLOOKUP(G2214,Sku_Consolidated!A2:I957,9,FALSE)</f>
      </c>
      <c r="Z2214" t="s">
        <v>38</v>
      </c>
      <c r="AA2214">
        <f>VLOOKUP(G2214,Sku_Consolidated!A2:E957,5,FALSE)</f>
      </c>
      <c r="AB2214">
        <f>IF(VLOOKUP(G2214,Sku_Consolidated!A2:S957,19,FALSE)="SHOWCASE", VLOOKUP(E2214,Store_Showcase!B2:N144,13, FALSE), IF(VLOOKUP(G2214,Sku_Consolidated!A2:S957,19,FALSE)="VAM",VLOOKUP(E2214,Store_VAM!B2:N273,13, FALSE),VLOOKUP(E2214,Store_SRP!B2:N110,13, FALSE)))</f>
      </c>
      <c r="AC2214">
        <f>IF(IFERROR(AB2214,TRUE)=TRUE, "-","OK")</f>
      </c>
      <c r="AD2214" s="8" t="s">
        <v>39</v>
      </c>
      <c r="AE2214" s="8" t="s">
        <v>39</v>
      </c>
      <c r="AF2214">
        <f>IF(IFERROR(VLOOKUP(E2214,Store_Showcase!B2:H144,{5}, FALSE), TRUE)=TRUE, IF(IFERROR(VLOOKUP(E2214,Store_SRP!B2:H110,{5}, FALSE), TRUE)=TRUE,VLOOKUP(E2214,Store_VAM!B2:H273,{5}, FALSE),VLOOKUP(E2214,Store_SRP!B2:H110,{5}, FALSE)), VLOOKUP(E2214,Store_Showcase!B2:H144,{5}, FALSE))</f>
      </c>
      <c r="AG2214">
        <f>IF(IFERROR(VLOOKUP(E2214,Store_Showcase!B2:H144,{6}, FALSE), TRUE)=TRUE, IF(IFERROR(VLOOKUP(E2214,Store_SRP!B2:H110,{6}, FALSE), TRUE)=TRUE,VLOOKUP(E2214,Store_VAM!B2:H273,{6}, FALSE),VLOOKUP(E2214,Store_SRP!B2:H110,{6}, FALSE)), VLOOKUP(E2214,Store_Showcase!B2:H144,{6}, FALSE))</f>
      </c>
      <c r="AH2214">
        <f>VLOOKUP(G2214,Sku_Consolidated!A2:R957,18,FALSE)</f>
      </c>
      <c r="AI2214">
        <f>VLOOKUP(G2214,Sku_Consolidated!A2:S957,19,FALSE)</f>
      </c>
      <c r="AJ2214">
        <f>VLOOKUP(G2214,Sku_Consolidated!A2:T957,20,FALSE)</f>
      </c>
    </row>
    <row r="2215" spans="1:36" x14ac:dyDescent="0.25">
      <c r="A2215">
        <v>2024</v>
      </c>
      <c r="B2215" t="s">
        <v>31</v>
      </c>
      <c r="C2215" t="s">
        <v>32</v>
      </c>
      <c r="D2215" t="s">
        <v>33</v>
      </c>
      <c r="E2215">
        <v>810</v>
      </c>
      <c r="F2215">
        <f>IF(IFERROR(VLOOKUP(E2215,Store_Showcase!B2:H144,{2}, FALSE), TRUE)=TRUE, IF(IFERROR(VLOOKUP(E2215,Store_SRP!B2:H110,{2}, FALSE), TRUE)=TRUE,VLOOKUP(E2215,Store_VAM!B2:H273,{2}, FALSE),VLOOKUP(E2215,Store_SRP!B2:H110,{2}, FALSE)), VLOOKUP(E2215,Store_Showcase!B2:H144,{2}, FALSE))</f>
      </c>
      <c r="G2215">
        <v>657358</v>
      </c>
      <c r="H2215" t="s">
        <v>3328</v>
      </c>
      <c r="I2215" s="8" t="s">
        <v>39</v>
      </c>
      <c r="J2215" t="s">
        <v>12</v>
      </c>
      <c r="K2215" s="8">
        <f>IF(J2215="PCK", I2215, 0)</f>
      </c>
      <c r="L2215" s="8">
        <f>IF(J2215="KLS", I2215, IF(J2215="PCK", I2215*VLOOKUP(G2215,Sku_Consolidated!A2:U957,21, FALSE),I2215*VLOOKUP(G2215,Sku_Consolidated!A2:U957,21, FALSE)))</f>
      </c>
      <c r="M2215" s="8">
        <f>IF(J2215="PCS", I2215, 0)</f>
      </c>
      <c r="N2215" s="8" t="s">
        <v>39</v>
      </c>
      <c r="O2215" s="8">
        <f>N2215 * VLOOKUP(E2215&amp;VLOOKUP(G2215,Sku_Consolidated!A2:Q957,17,FALSE),Sku_CommRate!A2:E1002, 5, FALSE)</f>
      </c>
      <c r="P2215" s="8">
        <f>N2215 - O2215</f>
      </c>
      <c r="Q2215">
        <f>VLOOKUP(G2215,Sku_Consolidated!A2:G957,7, FALSE)</f>
      </c>
      <c r="R2215">
        <f>IF(IFERROR(VLOOKUP(E2215,Store_Showcase!B2:H144,7, FALSE), TRUE)=TRUE, IF(IFERROR(VLOOKUP(E2215,Store_SRP!B2:H110,7, FALSE), TRUE)=TRUE,VLOOKUP(E2215,Store_VAM!B2:H273,7, FALSE),VLOOKUP(E2215,Store_SRP!B2:H110,7, FALSE)), VLOOKUP(E2215,Store_Showcase!B2:H144,7, FALSE))</f>
      </c>
      <c r="S2215">
        <f>IF(IFERROR(VLOOKUP(E2215,Store_Showcase!B2:I144,8, FALSE), TRUE)=TRUE, IF(IFERROR(VLOOKUP(E2215,Store_SRP!B2:I110,8, FALSE), TRUE)=TRUE,VLOOKUP(E2215,Store_VAM!B2:I273,8, FALSE),VLOOKUP(E2215,Store_SRP!B2:I110,8, FALSE)), VLOOKUP(E2215,Store_Showcase!B2:I144,8, FALSE))</f>
      </c>
      <c r="T2215">
        <f>VLOOKUP(G2215,Sku_Consolidated!A2:R957,18,FALSE)</f>
      </c>
      <c r="U2215">
        <v>4806532531595</v>
      </c>
      <c r="V2215">
        <f>IF(VLOOKUP(G2215,Sku_Consolidated!A2:S957,19,FALSE)="SHOWCASE", VLOOKUP(E2215,Store_Showcase!B2:L144,11, FALSE), IF(VLOOKUP(G2215,Sku_Consolidated!A2:S957,19,FALSE)="VAM",VLOOKUP(E2215,Store_VAM!B2:L273,11, FALSE),VLOOKUP(E2215,Store_SRP!B2:L110,11, FALSE)))</f>
      </c>
      <c r="W2215">
        <f>VLOOKUP(G2215,Sku_Consolidated!A2:W957,11,FALSE)</f>
      </c>
      <c r="X2215">
        <f>VLOOKUP(G2215,Sku_Consolidated!A2:H957,8,FALSE)</f>
      </c>
      <c r="Y2215">
        <f>VLOOKUP(G2215,Sku_Consolidated!A2:I957,9,FALSE)</f>
      </c>
      <c r="Z2215" t="s">
        <v>38</v>
      </c>
      <c r="AA2215">
        <f>VLOOKUP(G2215,Sku_Consolidated!A2:E957,5,FALSE)</f>
      </c>
      <c r="AB2215">
        <f>IF(VLOOKUP(G2215,Sku_Consolidated!A2:S957,19,FALSE)="SHOWCASE", VLOOKUP(E2215,Store_Showcase!B2:N144,13, FALSE), IF(VLOOKUP(G2215,Sku_Consolidated!A2:S957,19,FALSE)="VAM",VLOOKUP(E2215,Store_VAM!B2:N273,13, FALSE),VLOOKUP(E2215,Store_SRP!B2:N110,13, FALSE)))</f>
      </c>
      <c r="AC2215">
        <f>IF(IFERROR(AB2215,TRUE)=TRUE, "-","OK")</f>
      </c>
      <c r="AD2215" s="8" t="s">
        <v>39</v>
      </c>
      <c r="AE2215" s="8" t="s">
        <v>39</v>
      </c>
      <c r="AF2215">
        <f>IF(IFERROR(VLOOKUP(E2215,Store_Showcase!B2:H144,{5}, FALSE), TRUE)=TRUE, IF(IFERROR(VLOOKUP(E2215,Store_SRP!B2:H110,{5}, FALSE), TRUE)=TRUE,VLOOKUP(E2215,Store_VAM!B2:H273,{5}, FALSE),VLOOKUP(E2215,Store_SRP!B2:H110,{5}, FALSE)), VLOOKUP(E2215,Store_Showcase!B2:H144,{5}, FALSE))</f>
      </c>
      <c r="AG2215">
        <f>IF(IFERROR(VLOOKUP(E2215,Store_Showcase!B2:H144,{6}, FALSE), TRUE)=TRUE, IF(IFERROR(VLOOKUP(E2215,Store_SRP!B2:H110,{6}, FALSE), TRUE)=TRUE,VLOOKUP(E2215,Store_VAM!B2:H273,{6}, FALSE),VLOOKUP(E2215,Store_SRP!B2:H110,{6}, FALSE)), VLOOKUP(E2215,Store_Showcase!B2:H144,{6}, FALSE))</f>
      </c>
      <c r="AH2215">
        <f>VLOOKUP(G2215,Sku_Consolidated!A2:R957,18,FALSE)</f>
      </c>
      <c r="AI2215">
        <f>VLOOKUP(G2215,Sku_Consolidated!A2:S957,19,FALSE)</f>
      </c>
      <c r="AJ2215">
        <f>VLOOKUP(G2215,Sku_Consolidated!A2:T957,20,FALSE)</f>
      </c>
    </row>
    <row r="2216" spans="1:36" x14ac:dyDescent="0.25">
      <c r="A2216">
        <v>2024</v>
      </c>
      <c r="B2216" t="s">
        <v>31</v>
      </c>
      <c r="C2216" t="s">
        <v>32</v>
      </c>
      <c r="D2216" t="s">
        <v>33</v>
      </c>
      <c r="E2216">
        <v>705</v>
      </c>
      <c r="F2216">
        <f>IF(IFERROR(VLOOKUP(E2216,Store_Showcase!B2:H144,{2}, FALSE), TRUE)=TRUE, IF(IFERROR(VLOOKUP(E2216,Store_SRP!B2:H110,{2}, FALSE), TRUE)=TRUE,VLOOKUP(E2216,Store_VAM!B2:H273,{2}, FALSE),VLOOKUP(E2216,Store_SRP!B2:H110,{2}, FALSE)), VLOOKUP(E2216,Store_Showcase!B2:H144,{2}, FALSE))</f>
      </c>
      <c r="G2216">
        <v>657358</v>
      </c>
      <c r="H2216" t="s">
        <v>3328</v>
      </c>
      <c r="I2216" s="8" t="s">
        <v>39</v>
      </c>
      <c r="J2216" t="s">
        <v>12</v>
      </c>
      <c r="K2216" s="8">
        <f>IF(J2216="PCK", I2216, 0)</f>
      </c>
      <c r="L2216" s="8">
        <f>IF(J2216="KLS", I2216, IF(J2216="PCK", I2216*VLOOKUP(G2216,Sku_Consolidated!A2:U957,21, FALSE),I2216*VLOOKUP(G2216,Sku_Consolidated!A2:U957,21, FALSE)))</f>
      </c>
      <c r="M2216" s="8">
        <f>IF(J2216="PCS", I2216, 0)</f>
      </c>
      <c r="N2216" s="8" t="s">
        <v>39</v>
      </c>
      <c r="O2216" s="8">
        <f>N2216 * VLOOKUP(E2216&amp;VLOOKUP(G2216,Sku_Consolidated!A2:Q957,17,FALSE),Sku_CommRate!A2:E1002, 5, FALSE)</f>
      </c>
      <c r="P2216" s="8">
        <f>N2216 - O2216</f>
      </c>
      <c r="Q2216">
        <f>VLOOKUP(G2216,Sku_Consolidated!A2:G957,7, FALSE)</f>
      </c>
      <c r="R2216">
        <f>IF(IFERROR(VLOOKUP(E2216,Store_Showcase!B2:H144,7, FALSE), TRUE)=TRUE, IF(IFERROR(VLOOKUP(E2216,Store_SRP!B2:H110,7, FALSE), TRUE)=TRUE,VLOOKUP(E2216,Store_VAM!B2:H273,7, FALSE),VLOOKUP(E2216,Store_SRP!B2:H110,7, FALSE)), VLOOKUP(E2216,Store_Showcase!B2:H144,7, FALSE))</f>
      </c>
      <c r="S2216">
        <f>IF(IFERROR(VLOOKUP(E2216,Store_Showcase!B2:I144,8, FALSE), TRUE)=TRUE, IF(IFERROR(VLOOKUP(E2216,Store_SRP!B2:I110,8, FALSE), TRUE)=TRUE,VLOOKUP(E2216,Store_VAM!B2:I273,8, FALSE),VLOOKUP(E2216,Store_SRP!B2:I110,8, FALSE)), VLOOKUP(E2216,Store_Showcase!B2:I144,8, FALSE))</f>
      </c>
      <c r="T2216">
        <f>VLOOKUP(G2216,Sku_Consolidated!A2:R957,18,FALSE)</f>
      </c>
      <c r="U2216">
        <v>4806532531595</v>
      </c>
      <c r="V2216">
        <f>IF(VLOOKUP(G2216,Sku_Consolidated!A2:S957,19,FALSE)="SHOWCASE", VLOOKUP(E2216,Store_Showcase!B2:L144,11, FALSE), IF(VLOOKUP(G2216,Sku_Consolidated!A2:S957,19,FALSE)="VAM",VLOOKUP(E2216,Store_VAM!B2:L273,11, FALSE),VLOOKUP(E2216,Store_SRP!B2:L110,11, FALSE)))</f>
      </c>
      <c r="W2216">
        <f>VLOOKUP(G2216,Sku_Consolidated!A2:W957,11,FALSE)</f>
      </c>
      <c r="X2216">
        <f>VLOOKUP(G2216,Sku_Consolidated!A2:H957,8,FALSE)</f>
      </c>
      <c r="Y2216">
        <f>VLOOKUP(G2216,Sku_Consolidated!A2:I957,9,FALSE)</f>
      </c>
      <c r="Z2216" t="s">
        <v>38</v>
      </c>
      <c r="AA2216">
        <f>VLOOKUP(G2216,Sku_Consolidated!A2:E957,5,FALSE)</f>
      </c>
      <c r="AB2216">
        <f>IF(VLOOKUP(G2216,Sku_Consolidated!A2:S957,19,FALSE)="SHOWCASE", VLOOKUP(E2216,Store_Showcase!B2:N144,13, FALSE), IF(VLOOKUP(G2216,Sku_Consolidated!A2:S957,19,FALSE)="VAM",VLOOKUP(E2216,Store_VAM!B2:N273,13, FALSE),VLOOKUP(E2216,Store_SRP!B2:N110,13, FALSE)))</f>
      </c>
      <c r="AC2216">
        <f>IF(IFERROR(AB2216,TRUE)=TRUE, "-","OK")</f>
      </c>
      <c r="AD2216" s="8" t="s">
        <v>39</v>
      </c>
      <c r="AE2216" s="8" t="s">
        <v>39</v>
      </c>
      <c r="AF2216">
        <f>IF(IFERROR(VLOOKUP(E2216,Store_Showcase!B2:H144,{5}, FALSE), TRUE)=TRUE, IF(IFERROR(VLOOKUP(E2216,Store_SRP!B2:H110,{5}, FALSE), TRUE)=TRUE,VLOOKUP(E2216,Store_VAM!B2:H273,{5}, FALSE),VLOOKUP(E2216,Store_SRP!B2:H110,{5}, FALSE)), VLOOKUP(E2216,Store_Showcase!B2:H144,{5}, FALSE))</f>
      </c>
      <c r="AG2216">
        <f>IF(IFERROR(VLOOKUP(E2216,Store_Showcase!B2:H144,{6}, FALSE), TRUE)=TRUE, IF(IFERROR(VLOOKUP(E2216,Store_SRP!B2:H110,{6}, FALSE), TRUE)=TRUE,VLOOKUP(E2216,Store_VAM!B2:H273,{6}, FALSE),VLOOKUP(E2216,Store_SRP!B2:H110,{6}, FALSE)), VLOOKUP(E2216,Store_Showcase!B2:H144,{6}, FALSE))</f>
      </c>
      <c r="AH2216">
        <f>VLOOKUP(G2216,Sku_Consolidated!A2:R957,18,FALSE)</f>
      </c>
      <c r="AI2216">
        <f>VLOOKUP(G2216,Sku_Consolidated!A2:S957,19,FALSE)</f>
      </c>
      <c r="AJ2216">
        <f>VLOOKUP(G2216,Sku_Consolidated!A2:T957,20,FALSE)</f>
      </c>
    </row>
    <row r="2217" spans="1:36" x14ac:dyDescent="0.25">
      <c r="A2217">
        <v>2024</v>
      </c>
      <c r="B2217" t="s">
        <v>31</v>
      </c>
      <c r="C2217" t="s">
        <v>32</v>
      </c>
      <c r="D2217" t="s">
        <v>33</v>
      </c>
      <c r="E2217">
        <v>717</v>
      </c>
      <c r="F2217">
        <f>IF(IFERROR(VLOOKUP(E2217,Store_Showcase!B2:H144,{2}, FALSE), TRUE)=TRUE, IF(IFERROR(VLOOKUP(E2217,Store_SRP!B2:H110,{2}, FALSE), TRUE)=TRUE,VLOOKUP(E2217,Store_VAM!B2:H273,{2}, FALSE),VLOOKUP(E2217,Store_SRP!B2:H110,{2}, FALSE)), VLOOKUP(E2217,Store_Showcase!B2:H144,{2}, FALSE))</f>
      </c>
      <c r="G2217">
        <v>657353</v>
      </c>
      <c r="H2217" t="s">
        <v>779</v>
      </c>
      <c r="I2217" s="8" t="s">
        <v>39</v>
      </c>
      <c r="J2217" t="s">
        <v>12</v>
      </c>
      <c r="K2217" s="8">
        <f>IF(J2217="PCK", I2217, 0)</f>
      </c>
      <c r="L2217" s="8">
        <f>IF(J2217="KLS", I2217, IF(J2217="PCK", I2217*VLOOKUP(G2217,Sku_Consolidated!A2:U957,21, FALSE),I2217*VLOOKUP(G2217,Sku_Consolidated!A2:U957,21, FALSE)))</f>
      </c>
      <c r="M2217" s="8">
        <f>IF(J2217="PCS", I2217, 0)</f>
      </c>
      <c r="N2217" s="8" t="s">
        <v>39</v>
      </c>
      <c r="O2217" s="8">
        <f>N2217 * VLOOKUP(E2217&amp;VLOOKUP(G2217,Sku_Consolidated!A2:Q957,17,FALSE),Sku_CommRate!A2:E1002, 5, FALSE)</f>
      </c>
      <c r="P2217" s="8">
        <f>N2217 - O2217</f>
      </c>
      <c r="Q2217">
        <f>VLOOKUP(G2217,Sku_Consolidated!A2:G957,7, FALSE)</f>
      </c>
      <c r="R2217">
        <f>IF(IFERROR(VLOOKUP(E2217,Store_Showcase!B2:H144,7, FALSE), TRUE)=TRUE, IF(IFERROR(VLOOKUP(E2217,Store_SRP!B2:H110,7, FALSE), TRUE)=TRUE,VLOOKUP(E2217,Store_VAM!B2:H273,7, FALSE),VLOOKUP(E2217,Store_SRP!B2:H110,7, FALSE)), VLOOKUP(E2217,Store_Showcase!B2:H144,7, FALSE))</f>
      </c>
      <c r="S2217">
        <f>IF(IFERROR(VLOOKUP(E2217,Store_Showcase!B2:I144,8, FALSE), TRUE)=TRUE, IF(IFERROR(VLOOKUP(E2217,Store_SRP!B2:I110,8, FALSE), TRUE)=TRUE,VLOOKUP(E2217,Store_VAM!B2:I273,8, FALSE),VLOOKUP(E2217,Store_SRP!B2:I110,8, FALSE)), VLOOKUP(E2217,Store_Showcase!B2:I144,8, FALSE))</f>
      </c>
      <c r="T2217">
        <f>VLOOKUP(G2217,Sku_Consolidated!A2:R957,18,FALSE)</f>
      </c>
      <c r="U2217">
        <v>4806532531588</v>
      </c>
      <c r="V2217">
        <f>IF(VLOOKUP(G2217,Sku_Consolidated!A2:S957,19,FALSE)="SHOWCASE", VLOOKUP(E2217,Store_Showcase!B2:L144,11, FALSE), IF(VLOOKUP(G2217,Sku_Consolidated!A2:S957,19,FALSE)="VAM",VLOOKUP(E2217,Store_VAM!B2:L273,11, FALSE),VLOOKUP(E2217,Store_SRP!B2:L110,11, FALSE)))</f>
      </c>
      <c r="W2217">
        <f>VLOOKUP(G2217,Sku_Consolidated!A2:W957,11,FALSE)</f>
      </c>
      <c r="X2217">
        <f>VLOOKUP(G2217,Sku_Consolidated!A2:H957,8,FALSE)</f>
      </c>
      <c r="Y2217">
        <f>VLOOKUP(G2217,Sku_Consolidated!A2:I957,9,FALSE)</f>
      </c>
      <c r="Z2217" t="s">
        <v>38</v>
      </c>
      <c r="AA2217">
        <f>VLOOKUP(G2217,Sku_Consolidated!A2:E957,5,FALSE)</f>
      </c>
      <c r="AB2217">
        <f>IF(VLOOKUP(G2217,Sku_Consolidated!A2:S957,19,FALSE)="SHOWCASE", VLOOKUP(E2217,Store_Showcase!B2:N144,13, FALSE), IF(VLOOKUP(G2217,Sku_Consolidated!A2:S957,19,FALSE)="VAM",VLOOKUP(E2217,Store_VAM!B2:N273,13, FALSE),VLOOKUP(E2217,Store_SRP!B2:N110,13, FALSE)))</f>
      </c>
      <c r="AC2217">
        <f>IF(IFERROR(AB2217,TRUE)=TRUE, "-","OK")</f>
      </c>
      <c r="AD2217" s="8" t="s">
        <v>39</v>
      </c>
      <c r="AE2217" s="8" t="s">
        <v>39</v>
      </c>
      <c r="AF2217">
        <f>IF(IFERROR(VLOOKUP(E2217,Store_Showcase!B2:H144,{5}, FALSE), TRUE)=TRUE, IF(IFERROR(VLOOKUP(E2217,Store_SRP!B2:H110,{5}, FALSE), TRUE)=TRUE,VLOOKUP(E2217,Store_VAM!B2:H273,{5}, FALSE),VLOOKUP(E2217,Store_SRP!B2:H110,{5}, FALSE)), VLOOKUP(E2217,Store_Showcase!B2:H144,{5}, FALSE))</f>
      </c>
      <c r="AG2217">
        <f>IF(IFERROR(VLOOKUP(E2217,Store_Showcase!B2:H144,{6}, FALSE), TRUE)=TRUE, IF(IFERROR(VLOOKUP(E2217,Store_SRP!B2:H110,{6}, FALSE), TRUE)=TRUE,VLOOKUP(E2217,Store_VAM!B2:H273,{6}, FALSE),VLOOKUP(E2217,Store_SRP!B2:H110,{6}, FALSE)), VLOOKUP(E2217,Store_Showcase!B2:H144,{6}, FALSE))</f>
      </c>
      <c r="AH2217">
        <f>VLOOKUP(G2217,Sku_Consolidated!A2:R957,18,FALSE)</f>
      </c>
      <c r="AI2217">
        <f>VLOOKUP(G2217,Sku_Consolidated!A2:S957,19,FALSE)</f>
      </c>
      <c r="AJ2217">
        <f>VLOOKUP(G2217,Sku_Consolidated!A2:T957,20,FALSE)</f>
      </c>
    </row>
    <row r="2218" spans="1:36" x14ac:dyDescent="0.25">
      <c r="A2218">
        <v>2024</v>
      </c>
      <c r="B2218" t="s">
        <v>31</v>
      </c>
      <c r="C2218" t="s">
        <v>32</v>
      </c>
      <c r="D2218" t="s">
        <v>33</v>
      </c>
      <c r="E2218">
        <v>815</v>
      </c>
      <c r="F2218">
        <f>IF(IFERROR(VLOOKUP(E2218,Store_Showcase!B2:H144,{2}, FALSE), TRUE)=TRUE, IF(IFERROR(VLOOKUP(E2218,Store_SRP!B2:H110,{2}, FALSE), TRUE)=TRUE,VLOOKUP(E2218,Store_VAM!B2:H273,{2}, FALSE),VLOOKUP(E2218,Store_SRP!B2:H110,{2}, FALSE)), VLOOKUP(E2218,Store_Showcase!B2:H144,{2}, FALSE))</f>
      </c>
      <c r="G2218">
        <v>662375</v>
      </c>
      <c r="H2218" t="s">
        <v>1376</v>
      </c>
      <c r="I2218" s="8" t="s">
        <v>39</v>
      </c>
      <c r="J2218" t="s">
        <v>493</v>
      </c>
      <c r="K2218" s="8">
        <f>IF(J2218="PCK", I2218, 0)</f>
      </c>
      <c r="L2218" s="8">
        <f>IF(J2218="KLS", I2218, IF(J2218="PCK", I2218*VLOOKUP(G2218,Sku_Consolidated!A2:U957,21, FALSE),I2218*VLOOKUP(G2218,Sku_Consolidated!A2:U957,21, FALSE)))</f>
      </c>
      <c r="M2218" s="8">
        <f>IF(J2218="PCS", I2218, 0)</f>
      </c>
      <c r="N2218" s="8" t="s">
        <v>39</v>
      </c>
      <c r="O2218" s="8">
        <f>N2218 * VLOOKUP(E2218&amp;VLOOKUP(G2218,Sku_Consolidated!A2:Q957,17,FALSE),Sku_CommRate!A2:E1002, 5, FALSE)</f>
      </c>
      <c r="P2218" s="8">
        <f>N2218 - O2218</f>
      </c>
      <c r="Q2218">
        <f>VLOOKUP(G2218,Sku_Consolidated!A2:G957,7, FALSE)</f>
      </c>
      <c r="R2218">
        <f>IF(IFERROR(VLOOKUP(E2218,Store_Showcase!B2:H144,7, FALSE), TRUE)=TRUE, IF(IFERROR(VLOOKUP(E2218,Store_SRP!B2:H110,7, FALSE), TRUE)=TRUE,VLOOKUP(E2218,Store_VAM!B2:H273,7, FALSE),VLOOKUP(E2218,Store_SRP!B2:H110,7, FALSE)), VLOOKUP(E2218,Store_Showcase!B2:H144,7, FALSE))</f>
      </c>
      <c r="S2218">
        <f>IF(IFERROR(VLOOKUP(E2218,Store_Showcase!B2:I144,8, FALSE), TRUE)=TRUE, IF(IFERROR(VLOOKUP(E2218,Store_SRP!B2:I110,8, FALSE), TRUE)=TRUE,VLOOKUP(E2218,Store_VAM!B2:I273,8, FALSE),VLOOKUP(E2218,Store_SRP!B2:I110,8, FALSE)), VLOOKUP(E2218,Store_Showcase!B2:I144,8, FALSE))</f>
      </c>
      <c r="T2218">
        <f>VLOOKUP(G2218,Sku_Consolidated!A2:R957,18,FALSE)</f>
      </c>
      <c r="U2218">
        <v>4806532531601</v>
      </c>
      <c r="V2218">
        <f>IF(VLOOKUP(G2218,Sku_Consolidated!A2:S957,19,FALSE)="SHOWCASE", VLOOKUP(E2218,Store_Showcase!B2:L144,11, FALSE), IF(VLOOKUP(G2218,Sku_Consolidated!A2:S957,19,FALSE)="VAM",VLOOKUP(E2218,Store_VAM!B2:L273,11, FALSE),VLOOKUP(E2218,Store_SRP!B2:L110,11, FALSE)))</f>
      </c>
      <c r="W2218">
        <f>VLOOKUP(G2218,Sku_Consolidated!A2:W957,11,FALSE)</f>
      </c>
      <c r="X2218">
        <f>VLOOKUP(G2218,Sku_Consolidated!A2:H957,8,FALSE)</f>
      </c>
      <c r="Y2218">
        <f>VLOOKUP(G2218,Sku_Consolidated!A2:I957,9,FALSE)</f>
      </c>
      <c r="Z2218" t="s">
        <v>38</v>
      </c>
      <c r="AA2218">
        <f>VLOOKUP(G2218,Sku_Consolidated!A2:E957,5,FALSE)</f>
      </c>
      <c r="AB2218">
        <f>IF(VLOOKUP(G2218,Sku_Consolidated!A2:S957,19,FALSE)="SHOWCASE", VLOOKUP(E2218,Store_Showcase!B2:N144,13, FALSE), IF(VLOOKUP(G2218,Sku_Consolidated!A2:S957,19,FALSE)="VAM",VLOOKUP(E2218,Store_VAM!B2:N273,13, FALSE),VLOOKUP(E2218,Store_SRP!B2:N110,13, FALSE)))</f>
      </c>
      <c r="AC2218">
        <f>IF(IFERROR(AB2218,TRUE)=TRUE, "-","OK")</f>
      </c>
      <c r="AD2218" s="8" t="s">
        <v>39</v>
      </c>
      <c r="AE2218" s="8" t="s">
        <v>39</v>
      </c>
      <c r="AF2218">
        <f>IF(IFERROR(VLOOKUP(E2218,Store_Showcase!B2:H144,{5}, FALSE), TRUE)=TRUE, IF(IFERROR(VLOOKUP(E2218,Store_SRP!B2:H110,{5}, FALSE), TRUE)=TRUE,VLOOKUP(E2218,Store_VAM!B2:H273,{5}, FALSE),VLOOKUP(E2218,Store_SRP!B2:H110,{5}, FALSE)), VLOOKUP(E2218,Store_Showcase!B2:H144,{5}, FALSE))</f>
      </c>
      <c r="AG2218">
        <f>IF(IFERROR(VLOOKUP(E2218,Store_Showcase!B2:H144,{6}, FALSE), TRUE)=TRUE, IF(IFERROR(VLOOKUP(E2218,Store_SRP!B2:H110,{6}, FALSE), TRUE)=TRUE,VLOOKUP(E2218,Store_VAM!B2:H273,{6}, FALSE),VLOOKUP(E2218,Store_SRP!B2:H110,{6}, FALSE)), VLOOKUP(E2218,Store_Showcase!B2:H144,{6}, FALSE))</f>
      </c>
      <c r="AH2218">
        <f>VLOOKUP(G2218,Sku_Consolidated!A2:R957,18,FALSE)</f>
      </c>
      <c r="AI2218">
        <f>VLOOKUP(G2218,Sku_Consolidated!A2:S957,19,FALSE)</f>
      </c>
      <c r="AJ2218">
        <f>VLOOKUP(G2218,Sku_Consolidated!A2:T957,20,FALSE)</f>
      </c>
    </row>
    <row r="2219" spans="1:36" x14ac:dyDescent="0.25">
      <c r="A2219">
        <v>2024</v>
      </c>
      <c r="B2219" t="s">
        <v>31</v>
      </c>
      <c r="C2219" t="s">
        <v>32</v>
      </c>
      <c r="D2219" t="s">
        <v>33</v>
      </c>
      <c r="E2219">
        <v>741</v>
      </c>
      <c r="F2219">
        <f>IF(IFERROR(VLOOKUP(E2219,Store_Showcase!B2:H144,{2}, FALSE), TRUE)=TRUE, IF(IFERROR(VLOOKUP(E2219,Store_SRP!B2:H110,{2}, FALSE), TRUE)=TRUE,VLOOKUP(E2219,Store_VAM!B2:H273,{2}, FALSE),VLOOKUP(E2219,Store_SRP!B2:H110,{2}, FALSE)), VLOOKUP(E2219,Store_Showcase!B2:H144,{2}, FALSE))</f>
      </c>
      <c r="G2219">
        <v>687763</v>
      </c>
      <c r="H2219" t="s">
        <v>1298</v>
      </c>
      <c r="I2219" s="8" t="s">
        <v>39</v>
      </c>
      <c r="J2219" t="s">
        <v>493</v>
      </c>
      <c r="K2219" s="8">
        <f>IF(J2219="PCK", I2219, 0)</f>
      </c>
      <c r="L2219" s="8">
        <f>IF(J2219="KLS", I2219, IF(J2219="PCK", I2219*VLOOKUP(G2219,Sku_Consolidated!A2:U957,21, FALSE),I2219*VLOOKUP(G2219,Sku_Consolidated!A2:U957,21, FALSE)))</f>
      </c>
      <c r="M2219" s="8">
        <f>IF(J2219="PCS", I2219, 0)</f>
      </c>
      <c r="N2219" s="8" t="s">
        <v>39</v>
      </c>
      <c r="O2219" s="8">
        <f>N2219 * VLOOKUP(E2219&amp;VLOOKUP(G2219,Sku_Consolidated!A2:Q957,17,FALSE),Sku_CommRate!A2:E1002, 5, FALSE)</f>
      </c>
      <c r="P2219" s="8">
        <f>N2219 - O2219</f>
      </c>
      <c r="Q2219">
        <f>VLOOKUP(G2219,Sku_Consolidated!A2:G957,7, FALSE)</f>
      </c>
      <c r="R2219">
        <f>IF(IFERROR(VLOOKUP(E2219,Store_Showcase!B2:H144,7, FALSE), TRUE)=TRUE, IF(IFERROR(VLOOKUP(E2219,Store_SRP!B2:H110,7, FALSE), TRUE)=TRUE,VLOOKUP(E2219,Store_VAM!B2:H273,7, FALSE),VLOOKUP(E2219,Store_SRP!B2:H110,7, FALSE)), VLOOKUP(E2219,Store_Showcase!B2:H144,7, FALSE))</f>
      </c>
      <c r="S2219">
        <f>IF(IFERROR(VLOOKUP(E2219,Store_Showcase!B2:I144,8, FALSE), TRUE)=TRUE, IF(IFERROR(VLOOKUP(E2219,Store_SRP!B2:I110,8, FALSE), TRUE)=TRUE,VLOOKUP(E2219,Store_VAM!B2:I273,8, FALSE),VLOOKUP(E2219,Store_SRP!B2:I110,8, FALSE)), VLOOKUP(E2219,Store_Showcase!B2:I144,8, FALSE))</f>
      </c>
      <c r="T2219">
        <f>VLOOKUP(G2219,Sku_Consolidated!A2:R957,18,FALSE)</f>
      </c>
      <c r="U2219">
        <v>4806532531540</v>
      </c>
      <c r="V2219">
        <f>IF(VLOOKUP(G2219,Sku_Consolidated!A2:S957,19,FALSE)="SHOWCASE", VLOOKUP(E2219,Store_Showcase!B2:L144,11, FALSE), IF(VLOOKUP(G2219,Sku_Consolidated!A2:S957,19,FALSE)="VAM",VLOOKUP(E2219,Store_VAM!B2:L273,11, FALSE),VLOOKUP(E2219,Store_SRP!B2:L110,11, FALSE)))</f>
      </c>
      <c r="W2219">
        <f>VLOOKUP(G2219,Sku_Consolidated!A2:W957,11,FALSE)</f>
      </c>
      <c r="X2219">
        <f>VLOOKUP(G2219,Sku_Consolidated!A2:H957,8,FALSE)</f>
      </c>
      <c r="Y2219">
        <f>VLOOKUP(G2219,Sku_Consolidated!A2:I957,9,FALSE)</f>
      </c>
      <c r="Z2219" t="s">
        <v>38</v>
      </c>
      <c r="AA2219">
        <f>VLOOKUP(G2219,Sku_Consolidated!A2:E957,5,FALSE)</f>
      </c>
      <c r="AB2219">
        <f>IF(VLOOKUP(G2219,Sku_Consolidated!A2:S957,19,FALSE)="SHOWCASE", VLOOKUP(E2219,Store_Showcase!B2:N144,13, FALSE), IF(VLOOKUP(G2219,Sku_Consolidated!A2:S957,19,FALSE)="VAM",VLOOKUP(E2219,Store_VAM!B2:N273,13, FALSE),VLOOKUP(E2219,Store_SRP!B2:N110,13, FALSE)))</f>
      </c>
      <c r="AC2219">
        <f>IF(IFERROR(AB2219,TRUE)=TRUE, "-","OK")</f>
      </c>
      <c r="AD2219" s="8" t="s">
        <v>39</v>
      </c>
      <c r="AE2219" s="8" t="s">
        <v>39</v>
      </c>
      <c r="AF2219">
        <f>IF(IFERROR(VLOOKUP(E2219,Store_Showcase!B2:H144,{5}, FALSE), TRUE)=TRUE, IF(IFERROR(VLOOKUP(E2219,Store_SRP!B2:H110,{5}, FALSE), TRUE)=TRUE,VLOOKUP(E2219,Store_VAM!B2:H273,{5}, FALSE),VLOOKUP(E2219,Store_SRP!B2:H110,{5}, FALSE)), VLOOKUP(E2219,Store_Showcase!B2:H144,{5}, FALSE))</f>
      </c>
      <c r="AG2219">
        <f>IF(IFERROR(VLOOKUP(E2219,Store_Showcase!B2:H144,{6}, FALSE), TRUE)=TRUE, IF(IFERROR(VLOOKUP(E2219,Store_SRP!B2:H110,{6}, FALSE), TRUE)=TRUE,VLOOKUP(E2219,Store_VAM!B2:H273,{6}, FALSE),VLOOKUP(E2219,Store_SRP!B2:H110,{6}, FALSE)), VLOOKUP(E2219,Store_Showcase!B2:H144,{6}, FALSE))</f>
      </c>
      <c r="AH2219">
        <f>VLOOKUP(G2219,Sku_Consolidated!A2:R957,18,FALSE)</f>
      </c>
      <c r="AI2219">
        <f>VLOOKUP(G2219,Sku_Consolidated!A2:S957,19,FALSE)</f>
      </c>
      <c r="AJ2219">
        <f>VLOOKUP(G2219,Sku_Consolidated!A2:T957,20,FALSE)</f>
      </c>
    </row>
    <row r="2220" spans="1:36" x14ac:dyDescent="0.25">
      <c r="A2220">
        <v>2024</v>
      </c>
      <c r="B2220" t="s">
        <v>31</v>
      </c>
      <c r="C2220" t="s">
        <v>32</v>
      </c>
      <c r="D2220" t="s">
        <v>33</v>
      </c>
      <c r="E2220">
        <v>423</v>
      </c>
      <c r="F2220">
        <f>IF(IFERROR(VLOOKUP(E2220,Store_Showcase!B2:H144,{2}, FALSE), TRUE)=TRUE, IF(IFERROR(VLOOKUP(E2220,Store_SRP!B2:H110,{2}, FALSE), TRUE)=TRUE,VLOOKUP(E2220,Store_VAM!B2:H273,{2}, FALSE),VLOOKUP(E2220,Store_SRP!B2:H110,{2}, FALSE)), VLOOKUP(E2220,Store_Showcase!B2:H144,{2}, FALSE))</f>
      </c>
      <c r="G2220">
        <v>655706</v>
      </c>
      <c r="H2220" t="s">
        <v>1159</v>
      </c>
      <c r="I2220" s="8" t="s">
        <v>39</v>
      </c>
      <c r="J2220" t="s">
        <v>36</v>
      </c>
      <c r="K2220" s="8">
        <f>IF(J2220="PCK", I2220, 0)</f>
      </c>
      <c r="L2220" s="8">
        <f>IF(J2220="KLS", I2220, IF(J2220="PCK", I2220*VLOOKUP(G2220,Sku_Consolidated!A2:U957,21, FALSE),I2220*VLOOKUP(G2220,Sku_Consolidated!A2:U957,21, FALSE)))</f>
      </c>
      <c r="M2220" s="8">
        <f>IF(J2220="PCS", I2220, 0)</f>
      </c>
      <c r="N2220" s="8" t="s">
        <v>39</v>
      </c>
      <c r="O2220" s="8">
        <f>N2220 * VLOOKUP(E2220&amp;VLOOKUP(G2220,Sku_Consolidated!A2:Q957,17,FALSE),Sku_CommRate!A2:E1002, 5, FALSE)</f>
      </c>
      <c r="P2220" s="8">
        <f>N2220 - O2220</f>
      </c>
      <c r="Q2220">
        <f>VLOOKUP(G2220,Sku_Consolidated!A2:G957,7, FALSE)</f>
      </c>
      <c r="R2220">
        <f>IF(IFERROR(VLOOKUP(E2220,Store_Showcase!B2:H144,7, FALSE), TRUE)=TRUE, IF(IFERROR(VLOOKUP(E2220,Store_SRP!B2:H110,7, FALSE), TRUE)=TRUE,VLOOKUP(E2220,Store_VAM!B2:H273,7, FALSE),VLOOKUP(E2220,Store_SRP!B2:H110,7, FALSE)), VLOOKUP(E2220,Store_Showcase!B2:H144,7, FALSE))</f>
      </c>
      <c r="S2220">
        <f>IF(IFERROR(VLOOKUP(E2220,Store_Showcase!B2:I144,8, FALSE), TRUE)=TRUE, IF(IFERROR(VLOOKUP(E2220,Store_SRP!B2:I110,8, FALSE), TRUE)=TRUE,VLOOKUP(E2220,Store_VAM!B2:I273,8, FALSE),VLOOKUP(E2220,Store_SRP!B2:I110,8, FALSE)), VLOOKUP(E2220,Store_Showcase!B2:I144,8, FALSE))</f>
      </c>
      <c r="T2220">
        <f>VLOOKUP(G2220,Sku_Consolidated!A2:R957,18,FALSE)</f>
      </c>
      <c r="U2220">
        <v>6434</v>
      </c>
      <c r="V2220">
        <f>IF(VLOOKUP(G2220,Sku_Consolidated!A2:S957,19,FALSE)="SHOWCASE", VLOOKUP(E2220,Store_Showcase!B2:L144,11, FALSE), IF(VLOOKUP(G2220,Sku_Consolidated!A2:S957,19,FALSE)="VAM",VLOOKUP(E2220,Store_VAM!B2:L273,11, FALSE),VLOOKUP(E2220,Store_SRP!B2:L110,11, FALSE)))</f>
      </c>
      <c r="W2220">
        <f>VLOOKUP(G2220,Sku_Consolidated!A2:W957,11,FALSE)</f>
      </c>
      <c r="X2220">
        <f>VLOOKUP(G2220,Sku_Consolidated!A2:H957,8,FALSE)</f>
      </c>
      <c r="Y2220">
        <f>VLOOKUP(G2220,Sku_Consolidated!A2:I957,9,FALSE)</f>
      </c>
      <c r="Z2220" t="s">
        <v>38</v>
      </c>
      <c r="AA2220">
        <f>VLOOKUP(G2220,Sku_Consolidated!A2:E957,5,FALSE)</f>
      </c>
      <c r="AB2220">
        <f>IF(VLOOKUP(G2220,Sku_Consolidated!A2:S957,19,FALSE)="SHOWCASE", VLOOKUP(E2220,Store_Showcase!B2:N144,13, FALSE), IF(VLOOKUP(G2220,Sku_Consolidated!A2:S957,19,FALSE)="VAM",VLOOKUP(E2220,Store_VAM!B2:N273,13, FALSE),VLOOKUP(E2220,Store_SRP!B2:N110,13, FALSE)))</f>
      </c>
      <c r="AC2220">
        <f>IF(IFERROR(AB2220,TRUE)=TRUE, "-","OK")</f>
      </c>
      <c r="AD2220" s="8" t="s">
        <v>39</v>
      </c>
      <c r="AE2220" s="8" t="s">
        <v>39</v>
      </c>
      <c r="AF2220">
        <f>IF(IFERROR(VLOOKUP(E2220,Store_Showcase!B2:H144,{5}, FALSE), TRUE)=TRUE, IF(IFERROR(VLOOKUP(E2220,Store_SRP!B2:H110,{5}, FALSE), TRUE)=TRUE,VLOOKUP(E2220,Store_VAM!B2:H273,{5}, FALSE),VLOOKUP(E2220,Store_SRP!B2:H110,{5}, FALSE)), VLOOKUP(E2220,Store_Showcase!B2:H144,{5}, FALSE))</f>
      </c>
      <c r="AG2220">
        <f>IF(IFERROR(VLOOKUP(E2220,Store_Showcase!B2:H144,{6}, FALSE), TRUE)=TRUE, IF(IFERROR(VLOOKUP(E2220,Store_SRP!B2:H110,{6}, FALSE), TRUE)=TRUE,VLOOKUP(E2220,Store_VAM!B2:H273,{6}, FALSE),VLOOKUP(E2220,Store_SRP!B2:H110,{6}, FALSE)), VLOOKUP(E2220,Store_Showcase!B2:H144,{6}, FALSE))</f>
      </c>
      <c r="AH2220">
        <f>VLOOKUP(G2220,Sku_Consolidated!A2:R957,18,FALSE)</f>
      </c>
      <c r="AI2220">
        <f>VLOOKUP(G2220,Sku_Consolidated!A2:S957,19,FALSE)</f>
      </c>
      <c r="AJ2220">
        <f>VLOOKUP(G2220,Sku_Consolidated!A2:T957,20,FALSE)</f>
      </c>
    </row>
    <row r="2221" spans="1:36" x14ac:dyDescent="0.25">
      <c r="A2221">
        <v>2024</v>
      </c>
      <c r="B2221" t="s">
        <v>31</v>
      </c>
      <c r="C2221" t="s">
        <v>32</v>
      </c>
      <c r="D2221" t="s">
        <v>33</v>
      </c>
      <c r="E2221">
        <v>485</v>
      </c>
      <c r="F2221">
        <f>IF(IFERROR(VLOOKUP(E2221,Store_Showcase!B2:H144,{2}, FALSE), TRUE)=TRUE, IF(IFERROR(VLOOKUP(E2221,Store_SRP!B2:H110,{2}, FALSE), TRUE)=TRUE,VLOOKUP(E2221,Store_VAM!B2:H273,{2}, FALSE),VLOOKUP(E2221,Store_SRP!B2:H110,{2}, FALSE)), VLOOKUP(E2221,Store_Showcase!B2:H144,{2}, FALSE))</f>
      </c>
      <c r="G2221">
        <v>655840</v>
      </c>
      <c r="H2221" t="s">
        <v>3348</v>
      </c>
      <c r="I2221" s="8" t="s">
        <v>39</v>
      </c>
      <c r="J2221" t="s">
        <v>36</v>
      </c>
      <c r="K2221" s="8">
        <f>IF(J2221="PCK", I2221, 0)</f>
      </c>
      <c r="L2221" s="8">
        <f>IF(J2221="KLS", I2221, IF(J2221="PCK", I2221*VLOOKUP(G2221,Sku_Consolidated!A2:U957,21, FALSE),I2221*VLOOKUP(G2221,Sku_Consolidated!A2:U957,21, FALSE)))</f>
      </c>
      <c r="M2221" s="8">
        <f>IF(J2221="PCS", I2221, 0)</f>
      </c>
      <c r="N2221" s="8" t="s">
        <v>39</v>
      </c>
      <c r="O2221" s="8">
        <f>N2221 * VLOOKUP(E2221&amp;VLOOKUP(G2221,Sku_Consolidated!A2:Q957,17,FALSE),Sku_CommRate!A2:E1002, 5, FALSE)</f>
      </c>
      <c r="P2221" s="8">
        <f>N2221 - O2221</f>
      </c>
      <c r="Q2221">
        <f>VLOOKUP(G2221,Sku_Consolidated!A2:G957,7, FALSE)</f>
      </c>
      <c r="R2221">
        <f>IF(IFERROR(VLOOKUP(E2221,Store_Showcase!B2:H144,7, FALSE), TRUE)=TRUE, IF(IFERROR(VLOOKUP(E2221,Store_SRP!B2:H110,7, FALSE), TRUE)=TRUE,VLOOKUP(E2221,Store_VAM!B2:H273,7, FALSE),VLOOKUP(E2221,Store_SRP!B2:H110,7, FALSE)), VLOOKUP(E2221,Store_Showcase!B2:H144,7, FALSE))</f>
      </c>
      <c r="S2221">
        <f>IF(IFERROR(VLOOKUP(E2221,Store_Showcase!B2:I144,8, FALSE), TRUE)=TRUE, IF(IFERROR(VLOOKUP(E2221,Store_SRP!B2:I110,8, FALSE), TRUE)=TRUE,VLOOKUP(E2221,Store_VAM!B2:I273,8, FALSE),VLOOKUP(E2221,Store_SRP!B2:I110,8, FALSE)), VLOOKUP(E2221,Store_Showcase!B2:I144,8, FALSE))</f>
      </c>
      <c r="T2221">
        <f>VLOOKUP(G2221,Sku_Consolidated!A2:R957,18,FALSE)</f>
      </c>
      <c r="U2221">
        <v>6496</v>
      </c>
      <c r="V2221">
        <f>IF(VLOOKUP(G2221,Sku_Consolidated!A2:S957,19,FALSE)="SHOWCASE", VLOOKUP(E2221,Store_Showcase!B2:L144,11, FALSE), IF(VLOOKUP(G2221,Sku_Consolidated!A2:S957,19,FALSE)="VAM",VLOOKUP(E2221,Store_VAM!B2:L273,11, FALSE),VLOOKUP(E2221,Store_SRP!B2:L110,11, FALSE)))</f>
      </c>
      <c r="W2221">
        <f>VLOOKUP(G2221,Sku_Consolidated!A2:W957,11,FALSE)</f>
      </c>
      <c r="X2221">
        <f>VLOOKUP(G2221,Sku_Consolidated!A2:H957,8,FALSE)</f>
      </c>
      <c r="Y2221">
        <f>VLOOKUP(G2221,Sku_Consolidated!A2:I957,9,FALSE)</f>
      </c>
      <c r="Z2221" t="s">
        <v>38</v>
      </c>
      <c r="AA2221">
        <f>VLOOKUP(G2221,Sku_Consolidated!A2:E957,5,FALSE)</f>
      </c>
      <c r="AB2221">
        <f>IF(VLOOKUP(G2221,Sku_Consolidated!A2:S957,19,FALSE)="SHOWCASE", VLOOKUP(E2221,Store_Showcase!B2:N144,13, FALSE), IF(VLOOKUP(G2221,Sku_Consolidated!A2:S957,19,FALSE)="VAM",VLOOKUP(E2221,Store_VAM!B2:N273,13, FALSE),VLOOKUP(E2221,Store_SRP!B2:N110,13, FALSE)))</f>
      </c>
      <c r="AC2221">
        <f>IF(IFERROR(AB2221,TRUE)=TRUE, "-","OK")</f>
      </c>
      <c r="AD2221" s="8" t="s">
        <v>39</v>
      </c>
      <c r="AE2221" s="8" t="s">
        <v>39</v>
      </c>
      <c r="AF2221">
        <f>IF(IFERROR(VLOOKUP(E2221,Store_Showcase!B2:H144,{5}, FALSE), TRUE)=TRUE, IF(IFERROR(VLOOKUP(E2221,Store_SRP!B2:H110,{5}, FALSE), TRUE)=TRUE,VLOOKUP(E2221,Store_VAM!B2:H273,{5}, FALSE),VLOOKUP(E2221,Store_SRP!B2:H110,{5}, FALSE)), VLOOKUP(E2221,Store_Showcase!B2:H144,{5}, FALSE))</f>
      </c>
      <c r="AG2221">
        <f>IF(IFERROR(VLOOKUP(E2221,Store_Showcase!B2:H144,{6}, FALSE), TRUE)=TRUE, IF(IFERROR(VLOOKUP(E2221,Store_SRP!B2:H110,{6}, FALSE), TRUE)=TRUE,VLOOKUP(E2221,Store_VAM!B2:H273,{6}, FALSE),VLOOKUP(E2221,Store_SRP!B2:H110,{6}, FALSE)), VLOOKUP(E2221,Store_Showcase!B2:H144,{6}, FALSE))</f>
      </c>
      <c r="AH2221">
        <f>VLOOKUP(G2221,Sku_Consolidated!A2:R957,18,FALSE)</f>
      </c>
      <c r="AI2221">
        <f>VLOOKUP(G2221,Sku_Consolidated!A2:S957,19,FALSE)</f>
      </c>
      <c r="AJ2221">
        <f>VLOOKUP(G2221,Sku_Consolidated!A2:T957,20,FALSE)</f>
      </c>
    </row>
    <row r="2222" spans="1:36" x14ac:dyDescent="0.25">
      <c r="A2222">
        <v>2024</v>
      </c>
      <c r="B2222" t="s">
        <v>31</v>
      </c>
      <c r="C2222" t="s">
        <v>32</v>
      </c>
      <c r="D2222" t="s">
        <v>33</v>
      </c>
      <c r="E2222">
        <v>249</v>
      </c>
      <c r="F2222">
        <f>IF(IFERROR(VLOOKUP(E2222,Store_Showcase!B2:H144,{2}, FALSE), TRUE)=TRUE, IF(IFERROR(VLOOKUP(E2222,Store_SRP!B2:H110,{2}, FALSE), TRUE)=TRUE,VLOOKUP(E2222,Store_VAM!B2:H273,{2}, FALSE),VLOOKUP(E2222,Store_SRP!B2:H110,{2}, FALSE)), VLOOKUP(E2222,Store_Showcase!B2:H144,{2}, FALSE))</f>
      </c>
      <c r="G2222">
        <v>657358</v>
      </c>
      <c r="H2222" t="s">
        <v>3328</v>
      </c>
      <c r="I2222" s="8" t="s">
        <v>39</v>
      </c>
      <c r="J2222" t="s">
        <v>12</v>
      </c>
      <c r="K2222" s="8">
        <f>IF(J2222="PCK", I2222, 0)</f>
      </c>
      <c r="L2222" s="8">
        <f>IF(J2222="KLS", I2222, IF(J2222="PCK", I2222*VLOOKUP(G2222,Sku_Consolidated!A2:U957,21, FALSE),I2222*VLOOKUP(G2222,Sku_Consolidated!A2:U957,21, FALSE)))</f>
      </c>
      <c r="M2222" s="8">
        <f>IF(J2222="PCS", I2222, 0)</f>
      </c>
      <c r="N2222" s="8" t="s">
        <v>39</v>
      </c>
      <c r="O2222" s="8">
        <f>N2222 * VLOOKUP(E2222&amp;VLOOKUP(G2222,Sku_Consolidated!A2:Q957,17,FALSE),Sku_CommRate!A2:E1002, 5, FALSE)</f>
      </c>
      <c r="P2222" s="8">
        <f>N2222 - O2222</f>
      </c>
      <c r="Q2222">
        <f>VLOOKUP(G2222,Sku_Consolidated!A2:G957,7, FALSE)</f>
      </c>
      <c r="R2222">
        <f>IF(IFERROR(VLOOKUP(E2222,Store_Showcase!B2:H144,7, FALSE), TRUE)=TRUE, IF(IFERROR(VLOOKUP(E2222,Store_SRP!B2:H110,7, FALSE), TRUE)=TRUE,VLOOKUP(E2222,Store_VAM!B2:H273,7, FALSE),VLOOKUP(E2222,Store_SRP!B2:H110,7, FALSE)), VLOOKUP(E2222,Store_Showcase!B2:H144,7, FALSE))</f>
      </c>
      <c r="S2222">
        <f>IF(IFERROR(VLOOKUP(E2222,Store_Showcase!B2:I144,8, FALSE), TRUE)=TRUE, IF(IFERROR(VLOOKUP(E2222,Store_SRP!B2:I110,8, FALSE), TRUE)=TRUE,VLOOKUP(E2222,Store_VAM!B2:I273,8, FALSE),VLOOKUP(E2222,Store_SRP!B2:I110,8, FALSE)), VLOOKUP(E2222,Store_Showcase!B2:I144,8, FALSE))</f>
      </c>
      <c r="T2222">
        <f>VLOOKUP(G2222,Sku_Consolidated!A2:R957,18,FALSE)</f>
      </c>
      <c r="U2222">
        <v>4806532531595</v>
      </c>
      <c r="V2222">
        <f>IF(VLOOKUP(G2222,Sku_Consolidated!A2:S957,19,FALSE)="SHOWCASE", VLOOKUP(E2222,Store_Showcase!B2:L144,11, FALSE), IF(VLOOKUP(G2222,Sku_Consolidated!A2:S957,19,FALSE)="VAM",VLOOKUP(E2222,Store_VAM!B2:L273,11, FALSE),VLOOKUP(E2222,Store_SRP!B2:L110,11, FALSE)))</f>
      </c>
      <c r="W2222">
        <f>VLOOKUP(G2222,Sku_Consolidated!A2:W957,11,FALSE)</f>
      </c>
      <c r="X2222">
        <f>VLOOKUP(G2222,Sku_Consolidated!A2:H957,8,FALSE)</f>
      </c>
      <c r="Y2222">
        <f>VLOOKUP(G2222,Sku_Consolidated!A2:I957,9,FALSE)</f>
      </c>
      <c r="Z2222" t="s">
        <v>38</v>
      </c>
      <c r="AA2222">
        <f>VLOOKUP(G2222,Sku_Consolidated!A2:E957,5,FALSE)</f>
      </c>
      <c r="AB2222">
        <f>IF(VLOOKUP(G2222,Sku_Consolidated!A2:S957,19,FALSE)="SHOWCASE", VLOOKUP(E2222,Store_Showcase!B2:N144,13, FALSE), IF(VLOOKUP(G2222,Sku_Consolidated!A2:S957,19,FALSE)="VAM",VLOOKUP(E2222,Store_VAM!B2:N273,13, FALSE),VLOOKUP(E2222,Store_SRP!B2:N110,13, FALSE)))</f>
      </c>
      <c r="AC2222">
        <f>IF(IFERROR(AB2222,TRUE)=TRUE, "-","OK")</f>
      </c>
      <c r="AD2222" s="8" t="s">
        <v>39</v>
      </c>
      <c r="AE2222" s="8" t="s">
        <v>39</v>
      </c>
      <c r="AF2222">
        <f>IF(IFERROR(VLOOKUP(E2222,Store_Showcase!B2:H144,{5}, FALSE), TRUE)=TRUE, IF(IFERROR(VLOOKUP(E2222,Store_SRP!B2:H110,{5}, FALSE), TRUE)=TRUE,VLOOKUP(E2222,Store_VAM!B2:H273,{5}, FALSE),VLOOKUP(E2222,Store_SRP!B2:H110,{5}, FALSE)), VLOOKUP(E2222,Store_Showcase!B2:H144,{5}, FALSE))</f>
      </c>
      <c r="AG2222">
        <f>IF(IFERROR(VLOOKUP(E2222,Store_Showcase!B2:H144,{6}, FALSE), TRUE)=TRUE, IF(IFERROR(VLOOKUP(E2222,Store_SRP!B2:H110,{6}, FALSE), TRUE)=TRUE,VLOOKUP(E2222,Store_VAM!B2:H273,{6}, FALSE),VLOOKUP(E2222,Store_SRP!B2:H110,{6}, FALSE)), VLOOKUP(E2222,Store_Showcase!B2:H144,{6}, FALSE))</f>
      </c>
      <c r="AH2222">
        <f>VLOOKUP(G2222,Sku_Consolidated!A2:R957,18,FALSE)</f>
      </c>
      <c r="AI2222">
        <f>VLOOKUP(G2222,Sku_Consolidated!A2:S957,19,FALSE)</f>
      </c>
      <c r="AJ2222">
        <f>VLOOKUP(G2222,Sku_Consolidated!A2:T957,20,FALSE)</f>
      </c>
    </row>
    <row r="2223" spans="1:36" x14ac:dyDescent="0.25">
      <c r="A2223">
        <v>2024</v>
      </c>
      <c r="B2223" t="s">
        <v>31</v>
      </c>
      <c r="C2223" t="s">
        <v>32</v>
      </c>
      <c r="D2223" t="s">
        <v>33</v>
      </c>
      <c r="E2223">
        <v>485</v>
      </c>
      <c r="F2223">
        <f>IF(IFERROR(VLOOKUP(E2223,Store_Showcase!B2:H144,{2}, FALSE), TRUE)=TRUE, IF(IFERROR(VLOOKUP(E2223,Store_SRP!B2:H110,{2}, FALSE), TRUE)=TRUE,VLOOKUP(E2223,Store_VAM!B2:H273,{2}, FALSE),VLOOKUP(E2223,Store_SRP!B2:H110,{2}, FALSE)), VLOOKUP(E2223,Store_Showcase!B2:H144,{2}, FALSE))</f>
      </c>
      <c r="G2223">
        <v>677208</v>
      </c>
      <c r="H2223" t="s">
        <v>3338</v>
      </c>
      <c r="I2223" s="8" t="s">
        <v>39</v>
      </c>
      <c r="J2223" t="s">
        <v>493</v>
      </c>
      <c r="K2223" s="8">
        <f>IF(J2223="PCK", I2223, 0)</f>
      </c>
      <c r="L2223" s="8">
        <f>IF(J2223="KLS", I2223, IF(J2223="PCK", I2223*VLOOKUP(G2223,Sku_Consolidated!A2:U957,21, FALSE),I2223*VLOOKUP(G2223,Sku_Consolidated!A2:U957,21, FALSE)))</f>
      </c>
      <c r="M2223" s="8">
        <f>IF(J2223="PCS", I2223, 0)</f>
      </c>
      <c r="N2223" s="8" t="s">
        <v>39</v>
      </c>
      <c r="O2223" s="8">
        <f>N2223 * VLOOKUP(E2223&amp;VLOOKUP(G2223,Sku_Consolidated!A2:Q957,17,FALSE),Sku_CommRate!A2:E1002, 5, FALSE)</f>
      </c>
      <c r="P2223" s="8">
        <f>N2223 - O2223</f>
      </c>
      <c r="Q2223">
        <f>VLOOKUP(G2223,Sku_Consolidated!A2:G957,7, FALSE)</f>
      </c>
      <c r="R2223">
        <f>IF(IFERROR(VLOOKUP(E2223,Store_Showcase!B2:H144,7, FALSE), TRUE)=TRUE, IF(IFERROR(VLOOKUP(E2223,Store_SRP!B2:H110,7, FALSE), TRUE)=TRUE,VLOOKUP(E2223,Store_VAM!B2:H273,7, FALSE),VLOOKUP(E2223,Store_SRP!B2:H110,7, FALSE)), VLOOKUP(E2223,Store_Showcase!B2:H144,7, FALSE))</f>
      </c>
      <c r="S2223">
        <f>IF(IFERROR(VLOOKUP(E2223,Store_Showcase!B2:I144,8, FALSE), TRUE)=TRUE, IF(IFERROR(VLOOKUP(E2223,Store_SRP!B2:I110,8, FALSE), TRUE)=TRUE,VLOOKUP(E2223,Store_VAM!B2:I273,8, FALSE),VLOOKUP(E2223,Store_SRP!B2:I110,8, FALSE)), VLOOKUP(E2223,Store_Showcase!B2:I144,8, FALSE))</f>
      </c>
      <c r="T2223">
        <f>VLOOKUP(G2223,Sku_Consolidated!A2:R957,18,FALSE)</f>
      </c>
      <c r="U2223">
        <v>9764</v>
      </c>
      <c r="V2223">
        <f>IF(VLOOKUP(G2223,Sku_Consolidated!A2:S957,19,FALSE)="SHOWCASE", VLOOKUP(E2223,Store_Showcase!B2:L144,11, FALSE), IF(VLOOKUP(G2223,Sku_Consolidated!A2:S957,19,FALSE)="VAM",VLOOKUP(E2223,Store_VAM!B2:L273,11, FALSE),VLOOKUP(E2223,Store_SRP!B2:L110,11, FALSE)))</f>
      </c>
      <c r="W2223">
        <f>VLOOKUP(G2223,Sku_Consolidated!A2:W957,11,FALSE)</f>
      </c>
      <c r="X2223">
        <f>VLOOKUP(G2223,Sku_Consolidated!A2:H957,8,FALSE)</f>
      </c>
      <c r="Y2223">
        <f>VLOOKUP(G2223,Sku_Consolidated!A2:I957,9,FALSE)</f>
      </c>
      <c r="Z2223" t="s">
        <v>38</v>
      </c>
      <c r="AA2223">
        <f>VLOOKUP(G2223,Sku_Consolidated!A2:E957,5,FALSE)</f>
      </c>
      <c r="AB2223">
        <f>IF(VLOOKUP(G2223,Sku_Consolidated!A2:S957,19,FALSE)="SHOWCASE", VLOOKUP(E2223,Store_Showcase!B2:N144,13, FALSE), IF(VLOOKUP(G2223,Sku_Consolidated!A2:S957,19,FALSE)="VAM",VLOOKUP(E2223,Store_VAM!B2:N273,13, FALSE),VLOOKUP(E2223,Store_SRP!B2:N110,13, FALSE)))</f>
      </c>
      <c r="AC2223">
        <f>IF(IFERROR(AB2223,TRUE)=TRUE, "-","OK")</f>
      </c>
      <c r="AD2223" s="8" t="s">
        <v>39</v>
      </c>
      <c r="AE2223" s="8" t="s">
        <v>39</v>
      </c>
      <c r="AF2223">
        <f>IF(IFERROR(VLOOKUP(E2223,Store_Showcase!B2:H144,{5}, FALSE), TRUE)=TRUE, IF(IFERROR(VLOOKUP(E2223,Store_SRP!B2:H110,{5}, FALSE), TRUE)=TRUE,VLOOKUP(E2223,Store_VAM!B2:H273,{5}, FALSE),VLOOKUP(E2223,Store_SRP!B2:H110,{5}, FALSE)), VLOOKUP(E2223,Store_Showcase!B2:H144,{5}, FALSE))</f>
      </c>
      <c r="AG2223">
        <f>IF(IFERROR(VLOOKUP(E2223,Store_Showcase!B2:H144,{6}, FALSE), TRUE)=TRUE, IF(IFERROR(VLOOKUP(E2223,Store_SRP!B2:H110,{6}, FALSE), TRUE)=TRUE,VLOOKUP(E2223,Store_VAM!B2:H273,{6}, FALSE),VLOOKUP(E2223,Store_SRP!B2:H110,{6}, FALSE)), VLOOKUP(E2223,Store_Showcase!B2:H144,{6}, FALSE))</f>
      </c>
      <c r="AH2223">
        <f>VLOOKUP(G2223,Sku_Consolidated!A2:R957,18,FALSE)</f>
      </c>
      <c r="AI2223">
        <f>VLOOKUP(G2223,Sku_Consolidated!A2:S957,19,FALSE)</f>
      </c>
      <c r="AJ2223">
        <f>VLOOKUP(G2223,Sku_Consolidated!A2:T957,20,FALSE)</f>
      </c>
    </row>
    <row r="2224" spans="1:36" x14ac:dyDescent="0.25">
      <c r="A2224">
        <v>2024</v>
      </c>
      <c r="B2224" t="s">
        <v>31</v>
      </c>
      <c r="C2224" t="s">
        <v>32</v>
      </c>
      <c r="D2224" t="s">
        <v>33</v>
      </c>
      <c r="E2224">
        <v>262</v>
      </c>
      <c r="F2224">
        <f>IF(IFERROR(VLOOKUP(E2224,Store_Showcase!B2:H144,{2}, FALSE), TRUE)=TRUE, IF(IFERROR(VLOOKUP(E2224,Store_SRP!B2:H110,{2}, FALSE), TRUE)=TRUE,VLOOKUP(E2224,Store_VAM!B2:H273,{2}, FALSE),VLOOKUP(E2224,Store_SRP!B2:H110,{2}, FALSE)), VLOOKUP(E2224,Store_Showcase!B2:H144,{2}, FALSE))</f>
      </c>
      <c r="G2224">
        <v>657358</v>
      </c>
      <c r="H2224" t="s">
        <v>3328</v>
      </c>
      <c r="I2224" s="8" t="s">
        <v>39</v>
      </c>
      <c r="J2224" t="s">
        <v>12</v>
      </c>
      <c r="K2224" s="8">
        <f>IF(J2224="PCK", I2224, 0)</f>
      </c>
      <c r="L2224" s="8">
        <f>IF(J2224="KLS", I2224, IF(J2224="PCK", I2224*VLOOKUP(G2224,Sku_Consolidated!A2:U957,21, FALSE),I2224*VLOOKUP(G2224,Sku_Consolidated!A2:U957,21, FALSE)))</f>
      </c>
      <c r="M2224" s="8">
        <f>IF(J2224="PCS", I2224, 0)</f>
      </c>
      <c r="N2224" s="8" t="s">
        <v>39</v>
      </c>
      <c r="O2224" s="8">
        <f>N2224 * VLOOKUP(E2224&amp;VLOOKUP(G2224,Sku_Consolidated!A2:Q957,17,FALSE),Sku_CommRate!A2:E1002, 5, FALSE)</f>
      </c>
      <c r="P2224" s="8">
        <f>N2224 - O2224</f>
      </c>
      <c r="Q2224">
        <f>VLOOKUP(G2224,Sku_Consolidated!A2:G957,7, FALSE)</f>
      </c>
      <c r="R2224">
        <f>IF(IFERROR(VLOOKUP(E2224,Store_Showcase!B2:H144,7, FALSE), TRUE)=TRUE, IF(IFERROR(VLOOKUP(E2224,Store_SRP!B2:H110,7, FALSE), TRUE)=TRUE,VLOOKUP(E2224,Store_VAM!B2:H273,7, FALSE),VLOOKUP(E2224,Store_SRP!B2:H110,7, FALSE)), VLOOKUP(E2224,Store_Showcase!B2:H144,7, FALSE))</f>
      </c>
      <c r="S2224">
        <f>IF(IFERROR(VLOOKUP(E2224,Store_Showcase!B2:I144,8, FALSE), TRUE)=TRUE, IF(IFERROR(VLOOKUP(E2224,Store_SRP!B2:I110,8, FALSE), TRUE)=TRUE,VLOOKUP(E2224,Store_VAM!B2:I273,8, FALSE),VLOOKUP(E2224,Store_SRP!B2:I110,8, FALSE)), VLOOKUP(E2224,Store_Showcase!B2:I144,8, FALSE))</f>
      </c>
      <c r="T2224">
        <f>VLOOKUP(G2224,Sku_Consolidated!A2:R957,18,FALSE)</f>
      </c>
      <c r="U2224">
        <v>4806532531595</v>
      </c>
      <c r="V2224">
        <f>IF(VLOOKUP(G2224,Sku_Consolidated!A2:S957,19,FALSE)="SHOWCASE", VLOOKUP(E2224,Store_Showcase!B2:L144,11, FALSE), IF(VLOOKUP(G2224,Sku_Consolidated!A2:S957,19,FALSE)="VAM",VLOOKUP(E2224,Store_VAM!B2:L273,11, FALSE),VLOOKUP(E2224,Store_SRP!B2:L110,11, FALSE)))</f>
      </c>
      <c r="W2224">
        <f>VLOOKUP(G2224,Sku_Consolidated!A2:W957,11,FALSE)</f>
      </c>
      <c r="X2224">
        <f>VLOOKUP(G2224,Sku_Consolidated!A2:H957,8,FALSE)</f>
      </c>
      <c r="Y2224">
        <f>VLOOKUP(G2224,Sku_Consolidated!A2:I957,9,FALSE)</f>
      </c>
      <c r="Z2224" t="s">
        <v>38</v>
      </c>
      <c r="AA2224">
        <f>VLOOKUP(G2224,Sku_Consolidated!A2:E957,5,FALSE)</f>
      </c>
      <c r="AB2224">
        <f>IF(VLOOKUP(G2224,Sku_Consolidated!A2:S957,19,FALSE)="SHOWCASE", VLOOKUP(E2224,Store_Showcase!B2:N144,13, FALSE), IF(VLOOKUP(G2224,Sku_Consolidated!A2:S957,19,FALSE)="VAM",VLOOKUP(E2224,Store_VAM!B2:N273,13, FALSE),VLOOKUP(E2224,Store_SRP!B2:N110,13, FALSE)))</f>
      </c>
      <c r="AC2224">
        <f>IF(IFERROR(AB2224,TRUE)=TRUE, "-","OK")</f>
      </c>
      <c r="AD2224" s="8" t="s">
        <v>39</v>
      </c>
      <c r="AE2224" s="8" t="s">
        <v>39</v>
      </c>
      <c r="AF2224">
        <f>IF(IFERROR(VLOOKUP(E2224,Store_Showcase!B2:H144,{5}, FALSE), TRUE)=TRUE, IF(IFERROR(VLOOKUP(E2224,Store_SRP!B2:H110,{5}, FALSE), TRUE)=TRUE,VLOOKUP(E2224,Store_VAM!B2:H273,{5}, FALSE),VLOOKUP(E2224,Store_SRP!B2:H110,{5}, FALSE)), VLOOKUP(E2224,Store_Showcase!B2:H144,{5}, FALSE))</f>
      </c>
      <c r="AG2224">
        <f>IF(IFERROR(VLOOKUP(E2224,Store_Showcase!B2:H144,{6}, FALSE), TRUE)=TRUE, IF(IFERROR(VLOOKUP(E2224,Store_SRP!B2:H110,{6}, FALSE), TRUE)=TRUE,VLOOKUP(E2224,Store_VAM!B2:H273,{6}, FALSE),VLOOKUP(E2224,Store_SRP!B2:H110,{6}, FALSE)), VLOOKUP(E2224,Store_Showcase!B2:H144,{6}, FALSE))</f>
      </c>
      <c r="AH2224">
        <f>VLOOKUP(G2224,Sku_Consolidated!A2:R957,18,FALSE)</f>
      </c>
      <c r="AI2224">
        <f>VLOOKUP(G2224,Sku_Consolidated!A2:S957,19,FALSE)</f>
      </c>
      <c r="AJ2224">
        <f>VLOOKUP(G2224,Sku_Consolidated!A2:T957,20,FALSE)</f>
      </c>
    </row>
    <row r="2225" spans="1:36" x14ac:dyDescent="0.25">
      <c r="A2225">
        <v>2024</v>
      </c>
      <c r="B2225" t="s">
        <v>31</v>
      </c>
      <c r="C2225" t="s">
        <v>32</v>
      </c>
      <c r="D2225" t="s">
        <v>33</v>
      </c>
      <c r="E2225">
        <v>809</v>
      </c>
      <c r="F2225">
        <f>IF(IFERROR(VLOOKUP(E2225,Store_Showcase!B2:H144,{2}, FALSE), TRUE)=TRUE, IF(IFERROR(VLOOKUP(E2225,Store_SRP!B2:H110,{2}, FALSE), TRUE)=TRUE,VLOOKUP(E2225,Store_VAM!B2:H273,{2}, FALSE),VLOOKUP(E2225,Store_SRP!B2:H110,{2}, FALSE)), VLOOKUP(E2225,Store_Showcase!B2:H144,{2}, FALSE))</f>
      </c>
      <c r="G2225">
        <v>664874</v>
      </c>
      <c r="H2225" t="s">
        <v>262</v>
      </c>
      <c r="I2225" s="8" t="s">
        <v>39</v>
      </c>
      <c r="J2225" t="s">
        <v>36</v>
      </c>
      <c r="K2225" s="8">
        <f>IF(J2225="PCK", I2225, 0)</f>
      </c>
      <c r="L2225" s="8">
        <f>IF(J2225="KLS", I2225, IF(J2225="PCK", I2225*VLOOKUP(G2225,Sku_Consolidated!A2:U957,21, FALSE),I2225*VLOOKUP(G2225,Sku_Consolidated!A2:U957,21, FALSE)))</f>
      </c>
      <c r="M2225" s="8">
        <f>IF(J2225="PCS", I2225, 0)</f>
      </c>
      <c r="N2225" s="8" t="s">
        <v>39</v>
      </c>
      <c r="O2225" s="8">
        <f>N2225 * VLOOKUP(E2225&amp;VLOOKUP(G2225,Sku_Consolidated!A2:Q957,17,FALSE),Sku_CommRate!A2:E1002, 5, FALSE)</f>
      </c>
      <c r="P2225" s="8">
        <f>N2225 - O2225</f>
      </c>
      <c r="Q2225">
        <f>VLOOKUP(G2225,Sku_Consolidated!A2:G957,7, FALSE)</f>
      </c>
      <c r="R2225">
        <f>IF(IFERROR(VLOOKUP(E2225,Store_Showcase!B2:H144,7, FALSE), TRUE)=TRUE, IF(IFERROR(VLOOKUP(E2225,Store_SRP!B2:H110,7, FALSE), TRUE)=TRUE,VLOOKUP(E2225,Store_VAM!B2:H273,7, FALSE),VLOOKUP(E2225,Store_SRP!B2:H110,7, FALSE)), VLOOKUP(E2225,Store_Showcase!B2:H144,7, FALSE))</f>
      </c>
      <c r="S2225">
        <f>IF(IFERROR(VLOOKUP(E2225,Store_Showcase!B2:I144,8, FALSE), TRUE)=TRUE, IF(IFERROR(VLOOKUP(E2225,Store_SRP!B2:I110,8, FALSE), TRUE)=TRUE,VLOOKUP(E2225,Store_VAM!B2:I273,8, FALSE),VLOOKUP(E2225,Store_SRP!B2:I110,8, FALSE)), VLOOKUP(E2225,Store_Showcase!B2:I144,8, FALSE))</f>
      </c>
      <c r="T2225">
        <f>VLOOKUP(G2225,Sku_Consolidated!A2:R957,18,FALSE)</f>
      </c>
      <c r="U2225">
        <v>7766</v>
      </c>
      <c r="V2225">
        <f>IF(VLOOKUP(G2225,Sku_Consolidated!A2:S957,19,FALSE)="SHOWCASE", VLOOKUP(E2225,Store_Showcase!B2:L144,11, FALSE), IF(VLOOKUP(G2225,Sku_Consolidated!A2:S957,19,FALSE)="VAM",VLOOKUP(E2225,Store_VAM!B2:L273,11, FALSE),VLOOKUP(E2225,Store_SRP!B2:L110,11, FALSE)))</f>
      </c>
      <c r="W2225">
        <f>VLOOKUP(G2225,Sku_Consolidated!A2:W957,11,FALSE)</f>
      </c>
      <c r="X2225">
        <f>VLOOKUP(G2225,Sku_Consolidated!A2:H957,8,FALSE)</f>
      </c>
      <c r="Y2225">
        <f>VLOOKUP(G2225,Sku_Consolidated!A2:I957,9,FALSE)</f>
      </c>
      <c r="Z2225" t="s">
        <v>38</v>
      </c>
      <c r="AA2225">
        <f>VLOOKUP(G2225,Sku_Consolidated!A2:E957,5,FALSE)</f>
      </c>
      <c r="AB2225">
        <f>IF(VLOOKUP(G2225,Sku_Consolidated!A2:S957,19,FALSE)="SHOWCASE", VLOOKUP(E2225,Store_Showcase!B2:N144,13, FALSE), IF(VLOOKUP(G2225,Sku_Consolidated!A2:S957,19,FALSE)="VAM",VLOOKUP(E2225,Store_VAM!B2:N273,13, FALSE),VLOOKUP(E2225,Store_SRP!B2:N110,13, FALSE)))</f>
      </c>
      <c r="AC2225">
        <f>IF(IFERROR(AB2225,TRUE)=TRUE, "-","OK")</f>
      </c>
      <c r="AD2225" s="8" t="s">
        <v>39</v>
      </c>
      <c r="AE2225" s="8" t="s">
        <v>39</v>
      </c>
      <c r="AF2225">
        <f>IF(IFERROR(VLOOKUP(E2225,Store_Showcase!B2:H144,{5}, FALSE), TRUE)=TRUE, IF(IFERROR(VLOOKUP(E2225,Store_SRP!B2:H110,{5}, FALSE), TRUE)=TRUE,VLOOKUP(E2225,Store_VAM!B2:H273,{5}, FALSE),VLOOKUP(E2225,Store_SRP!B2:H110,{5}, FALSE)), VLOOKUP(E2225,Store_Showcase!B2:H144,{5}, FALSE))</f>
      </c>
      <c r="AG2225">
        <f>IF(IFERROR(VLOOKUP(E2225,Store_Showcase!B2:H144,{6}, FALSE), TRUE)=TRUE, IF(IFERROR(VLOOKUP(E2225,Store_SRP!B2:H110,{6}, FALSE), TRUE)=TRUE,VLOOKUP(E2225,Store_VAM!B2:H273,{6}, FALSE),VLOOKUP(E2225,Store_SRP!B2:H110,{6}, FALSE)), VLOOKUP(E2225,Store_Showcase!B2:H144,{6}, FALSE))</f>
      </c>
      <c r="AH2225">
        <f>VLOOKUP(G2225,Sku_Consolidated!A2:R957,18,FALSE)</f>
      </c>
      <c r="AI2225">
        <f>VLOOKUP(G2225,Sku_Consolidated!A2:S957,19,FALSE)</f>
      </c>
      <c r="AJ2225">
        <f>VLOOKUP(G2225,Sku_Consolidated!A2:T957,20,FALSE)</f>
      </c>
    </row>
    <row r="2226" spans="1:36" x14ac:dyDescent="0.25">
      <c r="A2226">
        <v>2024</v>
      </c>
      <c r="B2226" t="s">
        <v>31</v>
      </c>
      <c r="C2226" t="s">
        <v>32</v>
      </c>
      <c r="D2226" t="s">
        <v>33</v>
      </c>
      <c r="E2226">
        <v>613</v>
      </c>
      <c r="F2226">
        <f>IF(IFERROR(VLOOKUP(E2226,Store_Showcase!B2:H144,{2}, FALSE), TRUE)=TRUE, IF(IFERROR(VLOOKUP(E2226,Store_SRP!B2:H110,{2}, FALSE), TRUE)=TRUE,VLOOKUP(E2226,Store_VAM!B2:H273,{2}, FALSE),VLOOKUP(E2226,Store_SRP!B2:H110,{2}, FALSE)), VLOOKUP(E2226,Store_Showcase!B2:H144,{2}, FALSE))</f>
      </c>
      <c r="G2226">
        <v>691199</v>
      </c>
      <c r="H2226" t="s">
        <v>2291</v>
      </c>
      <c r="I2226" s="8" t="s">
        <v>39</v>
      </c>
      <c r="J2226" t="s">
        <v>493</v>
      </c>
      <c r="K2226" s="8">
        <f>IF(J2226="PCK", I2226, 0)</f>
      </c>
      <c r="L2226" s="8">
        <f>IF(J2226="KLS", I2226, IF(J2226="PCK", I2226*VLOOKUP(G2226,Sku_Consolidated!A2:U957,21, FALSE),I2226*VLOOKUP(G2226,Sku_Consolidated!A2:U957,21, FALSE)))</f>
      </c>
      <c r="M2226" s="8">
        <f>IF(J2226="PCS", I2226, 0)</f>
      </c>
      <c r="N2226" s="8" t="s">
        <v>39</v>
      </c>
      <c r="O2226" s="8">
        <f>N2226 * VLOOKUP(E2226&amp;VLOOKUP(G2226,Sku_Consolidated!A2:Q957,17,FALSE),Sku_CommRate!A2:E1002, 5, FALSE)</f>
      </c>
      <c r="P2226" s="8">
        <f>N2226 - O2226</f>
      </c>
      <c r="Q2226">
        <f>VLOOKUP(G2226,Sku_Consolidated!A2:G957,7, FALSE)</f>
      </c>
      <c r="R2226">
        <f>IF(IFERROR(VLOOKUP(E2226,Store_Showcase!B2:H144,7, FALSE), TRUE)=TRUE, IF(IFERROR(VLOOKUP(E2226,Store_SRP!B2:H110,7, FALSE), TRUE)=TRUE,VLOOKUP(E2226,Store_VAM!B2:H273,7, FALSE),VLOOKUP(E2226,Store_SRP!B2:H110,7, FALSE)), VLOOKUP(E2226,Store_Showcase!B2:H144,7, FALSE))</f>
      </c>
      <c r="S2226">
        <f>IF(IFERROR(VLOOKUP(E2226,Store_Showcase!B2:I144,8, FALSE), TRUE)=TRUE, IF(IFERROR(VLOOKUP(E2226,Store_SRP!B2:I110,8, FALSE), TRUE)=TRUE,VLOOKUP(E2226,Store_VAM!B2:I273,8, FALSE),VLOOKUP(E2226,Store_SRP!B2:I110,8, FALSE)), VLOOKUP(E2226,Store_Showcase!B2:I144,8, FALSE))</f>
      </c>
      <c r="T2226">
        <f>VLOOKUP(G2226,Sku_Consolidated!A2:R957,18,FALSE)</f>
      </c>
      <c r="U2226">
        <v>7985867</v>
      </c>
      <c r="V2226">
        <f>IF(VLOOKUP(G2226,Sku_Consolidated!A2:S957,19,FALSE)="SHOWCASE", VLOOKUP(E2226,Store_Showcase!B2:L144,11, FALSE), IF(VLOOKUP(G2226,Sku_Consolidated!A2:S957,19,FALSE)="VAM",VLOOKUP(E2226,Store_VAM!B2:L273,11, FALSE),VLOOKUP(E2226,Store_SRP!B2:L110,11, FALSE)))</f>
      </c>
      <c r="W2226">
        <f>VLOOKUP(G2226,Sku_Consolidated!A2:W957,11,FALSE)</f>
      </c>
      <c r="X2226">
        <f>VLOOKUP(G2226,Sku_Consolidated!A2:H957,8,FALSE)</f>
      </c>
      <c r="Y2226">
        <f>VLOOKUP(G2226,Sku_Consolidated!A2:I957,9,FALSE)</f>
      </c>
      <c r="Z2226" t="s">
        <v>38</v>
      </c>
      <c r="AA2226">
        <f>VLOOKUP(G2226,Sku_Consolidated!A2:E957,5,FALSE)</f>
      </c>
      <c r="AB2226">
        <f>IF(VLOOKUP(G2226,Sku_Consolidated!A2:S957,19,FALSE)="SHOWCASE", VLOOKUP(E2226,Store_Showcase!B2:N144,13, FALSE), IF(VLOOKUP(G2226,Sku_Consolidated!A2:S957,19,FALSE)="VAM",VLOOKUP(E2226,Store_VAM!B2:N273,13, FALSE),VLOOKUP(E2226,Store_SRP!B2:N110,13, FALSE)))</f>
      </c>
      <c r="AC2226">
        <f>IF(IFERROR(AB2226,TRUE)=TRUE, "-","OK")</f>
      </c>
      <c r="AD2226" s="8" t="s">
        <v>39</v>
      </c>
      <c r="AE2226" s="8" t="s">
        <v>39</v>
      </c>
      <c r="AF2226">
        <f>IF(IFERROR(VLOOKUP(E2226,Store_Showcase!B2:H144,{5}, FALSE), TRUE)=TRUE, IF(IFERROR(VLOOKUP(E2226,Store_SRP!B2:H110,{5}, FALSE), TRUE)=TRUE,VLOOKUP(E2226,Store_VAM!B2:H273,{5}, FALSE),VLOOKUP(E2226,Store_SRP!B2:H110,{5}, FALSE)), VLOOKUP(E2226,Store_Showcase!B2:H144,{5}, FALSE))</f>
      </c>
      <c r="AG2226">
        <f>IF(IFERROR(VLOOKUP(E2226,Store_Showcase!B2:H144,{6}, FALSE), TRUE)=TRUE, IF(IFERROR(VLOOKUP(E2226,Store_SRP!B2:H110,{6}, FALSE), TRUE)=TRUE,VLOOKUP(E2226,Store_VAM!B2:H273,{6}, FALSE),VLOOKUP(E2226,Store_SRP!B2:H110,{6}, FALSE)), VLOOKUP(E2226,Store_Showcase!B2:H144,{6}, FALSE))</f>
      </c>
      <c r="AH2226">
        <f>VLOOKUP(G2226,Sku_Consolidated!A2:R957,18,FALSE)</f>
      </c>
      <c r="AI2226">
        <f>VLOOKUP(G2226,Sku_Consolidated!A2:S957,19,FALSE)</f>
      </c>
      <c r="AJ2226">
        <f>VLOOKUP(G2226,Sku_Consolidated!A2:T957,20,FALSE)</f>
      </c>
    </row>
    <row r="2227" spans="1:36" x14ac:dyDescent="0.25">
      <c r="A2227">
        <v>2024</v>
      </c>
      <c r="B2227" t="s">
        <v>31</v>
      </c>
      <c r="C2227" t="s">
        <v>32</v>
      </c>
      <c r="D2227" t="s">
        <v>33</v>
      </c>
      <c r="E2227">
        <v>401</v>
      </c>
      <c r="F2227">
        <f>IF(IFERROR(VLOOKUP(E2227,Store_Showcase!B2:H144,{2}, FALSE), TRUE)=TRUE, IF(IFERROR(VLOOKUP(E2227,Store_SRP!B2:H110,{2}, FALSE), TRUE)=TRUE,VLOOKUP(E2227,Store_VAM!B2:H273,{2}, FALSE),VLOOKUP(E2227,Store_SRP!B2:H110,{2}, FALSE)), VLOOKUP(E2227,Store_Showcase!B2:H144,{2}, FALSE))</f>
      </c>
      <c r="G2227">
        <v>655298</v>
      </c>
      <c r="H2227" t="s">
        <v>109</v>
      </c>
      <c r="I2227" s="8" t="s">
        <v>39</v>
      </c>
      <c r="J2227" t="s">
        <v>36</v>
      </c>
      <c r="K2227" s="8">
        <f>IF(J2227="PCK", I2227, 0)</f>
      </c>
      <c r="L2227" s="8">
        <f>IF(J2227="KLS", I2227, IF(J2227="PCK", I2227*VLOOKUP(G2227,Sku_Consolidated!A2:U957,21, FALSE),I2227*VLOOKUP(G2227,Sku_Consolidated!A2:U957,21, FALSE)))</f>
      </c>
      <c r="M2227" s="8">
        <f>IF(J2227="PCS", I2227, 0)</f>
      </c>
      <c r="N2227" s="8" t="s">
        <v>39</v>
      </c>
      <c r="O2227" s="8">
        <f>N2227 * VLOOKUP(E2227&amp;VLOOKUP(G2227,Sku_Consolidated!A2:Q957,17,FALSE),Sku_CommRate!A2:E1002, 5, FALSE)</f>
      </c>
      <c r="P2227" s="8">
        <f>N2227 - O2227</f>
      </c>
      <c r="Q2227">
        <f>VLOOKUP(G2227,Sku_Consolidated!A2:G957,7, FALSE)</f>
      </c>
      <c r="R2227">
        <f>IF(IFERROR(VLOOKUP(E2227,Store_Showcase!B2:H144,7, FALSE), TRUE)=TRUE, IF(IFERROR(VLOOKUP(E2227,Store_SRP!B2:H110,7, FALSE), TRUE)=TRUE,VLOOKUP(E2227,Store_VAM!B2:H273,7, FALSE),VLOOKUP(E2227,Store_SRP!B2:H110,7, FALSE)), VLOOKUP(E2227,Store_Showcase!B2:H144,7, FALSE))</f>
      </c>
      <c r="S2227">
        <f>IF(IFERROR(VLOOKUP(E2227,Store_Showcase!B2:I144,8, FALSE), TRUE)=TRUE, IF(IFERROR(VLOOKUP(E2227,Store_SRP!B2:I110,8, FALSE), TRUE)=TRUE,VLOOKUP(E2227,Store_VAM!B2:I273,8, FALSE),VLOOKUP(E2227,Store_SRP!B2:I110,8, FALSE)), VLOOKUP(E2227,Store_Showcase!B2:I144,8, FALSE))</f>
      </c>
      <c r="T2227">
        <f>VLOOKUP(G2227,Sku_Consolidated!A2:R957,18,FALSE)</f>
      </c>
      <c r="U2227">
        <v>6226</v>
      </c>
      <c r="V2227">
        <f>IF(VLOOKUP(G2227,Sku_Consolidated!A2:S957,19,FALSE)="SHOWCASE", VLOOKUP(E2227,Store_Showcase!B2:L144,11, FALSE), IF(VLOOKUP(G2227,Sku_Consolidated!A2:S957,19,FALSE)="VAM",VLOOKUP(E2227,Store_VAM!B2:L273,11, FALSE),VLOOKUP(E2227,Store_SRP!B2:L110,11, FALSE)))</f>
      </c>
      <c r="W2227">
        <f>VLOOKUP(G2227,Sku_Consolidated!A2:W957,11,FALSE)</f>
      </c>
      <c r="X2227">
        <f>VLOOKUP(G2227,Sku_Consolidated!A2:H957,8,FALSE)</f>
      </c>
      <c r="Y2227">
        <f>VLOOKUP(G2227,Sku_Consolidated!A2:I957,9,FALSE)</f>
      </c>
      <c r="Z2227" t="s">
        <v>38</v>
      </c>
      <c r="AA2227">
        <f>VLOOKUP(G2227,Sku_Consolidated!A2:E957,5,FALSE)</f>
      </c>
      <c r="AB2227">
        <f>IF(VLOOKUP(G2227,Sku_Consolidated!A2:S957,19,FALSE)="SHOWCASE", VLOOKUP(E2227,Store_Showcase!B2:N144,13, FALSE), IF(VLOOKUP(G2227,Sku_Consolidated!A2:S957,19,FALSE)="VAM",VLOOKUP(E2227,Store_VAM!B2:N273,13, FALSE),VLOOKUP(E2227,Store_SRP!B2:N110,13, FALSE)))</f>
      </c>
      <c r="AC2227">
        <f>IF(IFERROR(AB2227,TRUE)=TRUE, "-","OK")</f>
      </c>
      <c r="AD2227" s="8" t="s">
        <v>39</v>
      </c>
      <c r="AE2227" s="8" t="s">
        <v>39</v>
      </c>
      <c r="AF2227">
        <f>IF(IFERROR(VLOOKUP(E2227,Store_Showcase!B2:H144,{5}, FALSE), TRUE)=TRUE, IF(IFERROR(VLOOKUP(E2227,Store_SRP!B2:H110,{5}, FALSE), TRUE)=TRUE,VLOOKUP(E2227,Store_VAM!B2:H273,{5}, FALSE),VLOOKUP(E2227,Store_SRP!B2:H110,{5}, FALSE)), VLOOKUP(E2227,Store_Showcase!B2:H144,{5}, FALSE))</f>
      </c>
      <c r="AG2227">
        <f>IF(IFERROR(VLOOKUP(E2227,Store_Showcase!B2:H144,{6}, FALSE), TRUE)=TRUE, IF(IFERROR(VLOOKUP(E2227,Store_SRP!B2:H110,{6}, FALSE), TRUE)=TRUE,VLOOKUP(E2227,Store_VAM!B2:H273,{6}, FALSE),VLOOKUP(E2227,Store_SRP!B2:H110,{6}, FALSE)), VLOOKUP(E2227,Store_Showcase!B2:H144,{6}, FALSE))</f>
      </c>
      <c r="AH2227">
        <f>VLOOKUP(G2227,Sku_Consolidated!A2:R957,18,FALSE)</f>
      </c>
      <c r="AI2227">
        <f>VLOOKUP(G2227,Sku_Consolidated!A2:S957,19,FALSE)</f>
      </c>
      <c r="AJ2227">
        <f>VLOOKUP(G2227,Sku_Consolidated!A2:T957,20,FALSE)</f>
      </c>
    </row>
    <row r="2228" spans="1:36" x14ac:dyDescent="0.25">
      <c r="A2228">
        <v>2024</v>
      </c>
      <c r="B2228" t="s">
        <v>31</v>
      </c>
      <c r="C2228" t="s">
        <v>32</v>
      </c>
      <c r="D2228" t="s">
        <v>33</v>
      </c>
      <c r="E2228">
        <v>801</v>
      </c>
      <c r="F2228">
        <f>IF(IFERROR(VLOOKUP(E2228,Store_Showcase!B2:H144,{2}, FALSE), TRUE)=TRUE, IF(IFERROR(VLOOKUP(E2228,Store_SRP!B2:H110,{2}, FALSE), TRUE)=TRUE,VLOOKUP(E2228,Store_VAM!B2:H273,{2}, FALSE),VLOOKUP(E2228,Store_SRP!B2:H110,{2}, FALSE)), VLOOKUP(E2228,Store_Showcase!B2:H144,{2}, FALSE))</f>
      </c>
      <c r="G2228">
        <v>662375</v>
      </c>
      <c r="H2228" t="s">
        <v>1376</v>
      </c>
      <c r="I2228" s="8" t="s">
        <v>39</v>
      </c>
      <c r="J2228" t="s">
        <v>493</v>
      </c>
      <c r="K2228" s="8">
        <f>IF(J2228="PCK", I2228, 0)</f>
      </c>
      <c r="L2228" s="8">
        <f>IF(J2228="KLS", I2228, IF(J2228="PCK", I2228*VLOOKUP(G2228,Sku_Consolidated!A2:U957,21, FALSE),I2228*VLOOKUP(G2228,Sku_Consolidated!A2:U957,21, FALSE)))</f>
      </c>
      <c r="M2228" s="8">
        <f>IF(J2228="PCS", I2228, 0)</f>
      </c>
      <c r="N2228" s="8" t="s">
        <v>39</v>
      </c>
      <c r="O2228" s="8">
        <f>N2228 * VLOOKUP(E2228&amp;VLOOKUP(G2228,Sku_Consolidated!A2:Q957,17,FALSE),Sku_CommRate!A2:E1002, 5, FALSE)</f>
      </c>
      <c r="P2228" s="8">
        <f>N2228 - O2228</f>
      </c>
      <c r="Q2228">
        <f>VLOOKUP(G2228,Sku_Consolidated!A2:G957,7, FALSE)</f>
      </c>
      <c r="R2228">
        <f>IF(IFERROR(VLOOKUP(E2228,Store_Showcase!B2:H144,7, FALSE), TRUE)=TRUE, IF(IFERROR(VLOOKUP(E2228,Store_SRP!B2:H110,7, FALSE), TRUE)=TRUE,VLOOKUP(E2228,Store_VAM!B2:H273,7, FALSE),VLOOKUP(E2228,Store_SRP!B2:H110,7, FALSE)), VLOOKUP(E2228,Store_Showcase!B2:H144,7, FALSE))</f>
      </c>
      <c r="S2228">
        <f>IF(IFERROR(VLOOKUP(E2228,Store_Showcase!B2:I144,8, FALSE), TRUE)=TRUE, IF(IFERROR(VLOOKUP(E2228,Store_SRP!B2:I110,8, FALSE), TRUE)=TRUE,VLOOKUP(E2228,Store_VAM!B2:I273,8, FALSE),VLOOKUP(E2228,Store_SRP!B2:I110,8, FALSE)), VLOOKUP(E2228,Store_Showcase!B2:I144,8, FALSE))</f>
      </c>
      <c r="T2228">
        <f>VLOOKUP(G2228,Sku_Consolidated!A2:R957,18,FALSE)</f>
      </c>
      <c r="U2228">
        <v>4806532531601</v>
      </c>
      <c r="V2228">
        <f>IF(VLOOKUP(G2228,Sku_Consolidated!A2:S957,19,FALSE)="SHOWCASE", VLOOKUP(E2228,Store_Showcase!B2:L144,11, FALSE), IF(VLOOKUP(G2228,Sku_Consolidated!A2:S957,19,FALSE)="VAM",VLOOKUP(E2228,Store_VAM!B2:L273,11, FALSE),VLOOKUP(E2228,Store_SRP!B2:L110,11, FALSE)))</f>
      </c>
      <c r="W2228">
        <f>VLOOKUP(G2228,Sku_Consolidated!A2:W957,11,FALSE)</f>
      </c>
      <c r="X2228">
        <f>VLOOKUP(G2228,Sku_Consolidated!A2:H957,8,FALSE)</f>
      </c>
      <c r="Y2228">
        <f>VLOOKUP(G2228,Sku_Consolidated!A2:I957,9,FALSE)</f>
      </c>
      <c r="Z2228" t="s">
        <v>38</v>
      </c>
      <c r="AA2228">
        <f>VLOOKUP(G2228,Sku_Consolidated!A2:E957,5,FALSE)</f>
      </c>
      <c r="AB2228">
        <f>IF(VLOOKUP(G2228,Sku_Consolidated!A2:S957,19,FALSE)="SHOWCASE", VLOOKUP(E2228,Store_Showcase!B2:N144,13, FALSE), IF(VLOOKUP(G2228,Sku_Consolidated!A2:S957,19,FALSE)="VAM",VLOOKUP(E2228,Store_VAM!B2:N273,13, FALSE),VLOOKUP(E2228,Store_SRP!B2:N110,13, FALSE)))</f>
      </c>
      <c r="AC2228">
        <f>IF(IFERROR(AB2228,TRUE)=TRUE, "-","OK")</f>
      </c>
      <c r="AD2228" s="8" t="s">
        <v>39</v>
      </c>
      <c r="AE2228" s="8" t="s">
        <v>39</v>
      </c>
      <c r="AF2228">
        <f>IF(IFERROR(VLOOKUP(E2228,Store_Showcase!B2:H144,{5}, FALSE), TRUE)=TRUE, IF(IFERROR(VLOOKUP(E2228,Store_SRP!B2:H110,{5}, FALSE), TRUE)=TRUE,VLOOKUP(E2228,Store_VAM!B2:H273,{5}, FALSE),VLOOKUP(E2228,Store_SRP!B2:H110,{5}, FALSE)), VLOOKUP(E2228,Store_Showcase!B2:H144,{5}, FALSE))</f>
      </c>
      <c r="AG2228">
        <f>IF(IFERROR(VLOOKUP(E2228,Store_Showcase!B2:H144,{6}, FALSE), TRUE)=TRUE, IF(IFERROR(VLOOKUP(E2228,Store_SRP!B2:H110,{6}, FALSE), TRUE)=TRUE,VLOOKUP(E2228,Store_VAM!B2:H273,{6}, FALSE),VLOOKUP(E2228,Store_SRP!B2:H110,{6}, FALSE)), VLOOKUP(E2228,Store_Showcase!B2:H144,{6}, FALSE))</f>
      </c>
      <c r="AH2228">
        <f>VLOOKUP(G2228,Sku_Consolidated!A2:R957,18,FALSE)</f>
      </c>
      <c r="AI2228">
        <f>VLOOKUP(G2228,Sku_Consolidated!A2:S957,19,FALSE)</f>
      </c>
      <c r="AJ2228">
        <f>VLOOKUP(G2228,Sku_Consolidated!A2:T957,20,FALSE)</f>
      </c>
    </row>
    <row r="2229" spans="1:36" x14ac:dyDescent="0.25">
      <c r="A2229">
        <v>2024</v>
      </c>
      <c r="B2229" t="s">
        <v>31</v>
      </c>
      <c r="C2229" t="s">
        <v>32</v>
      </c>
      <c r="D2229" t="s">
        <v>33</v>
      </c>
      <c r="E2229">
        <v>718</v>
      </c>
      <c r="F2229">
        <f>IF(IFERROR(VLOOKUP(E2229,Store_Showcase!B2:H144,{2}, FALSE), TRUE)=TRUE, IF(IFERROR(VLOOKUP(E2229,Store_SRP!B2:H110,{2}, FALSE), TRUE)=TRUE,VLOOKUP(E2229,Store_VAM!B2:H273,{2}, FALSE),VLOOKUP(E2229,Store_SRP!B2:H110,{2}, FALSE)), VLOOKUP(E2229,Store_Showcase!B2:H144,{2}, FALSE))</f>
      </c>
      <c r="G2229">
        <v>657358</v>
      </c>
      <c r="H2229" t="s">
        <v>3328</v>
      </c>
      <c r="I2229" s="8" t="s">
        <v>39</v>
      </c>
      <c r="J2229" t="s">
        <v>12</v>
      </c>
      <c r="K2229" s="8">
        <f>IF(J2229="PCK", I2229, 0)</f>
      </c>
      <c r="L2229" s="8">
        <f>IF(J2229="KLS", I2229, IF(J2229="PCK", I2229*VLOOKUP(G2229,Sku_Consolidated!A2:U957,21, FALSE),I2229*VLOOKUP(G2229,Sku_Consolidated!A2:U957,21, FALSE)))</f>
      </c>
      <c r="M2229" s="8">
        <f>IF(J2229="PCS", I2229, 0)</f>
      </c>
      <c r="N2229" s="8" t="s">
        <v>39</v>
      </c>
      <c r="O2229" s="8">
        <f>N2229 * VLOOKUP(E2229&amp;VLOOKUP(G2229,Sku_Consolidated!A2:Q957,17,FALSE),Sku_CommRate!A2:E1002, 5, FALSE)</f>
      </c>
      <c r="P2229" s="8">
        <f>N2229 - O2229</f>
      </c>
      <c r="Q2229">
        <f>VLOOKUP(G2229,Sku_Consolidated!A2:G957,7, FALSE)</f>
      </c>
      <c r="R2229">
        <f>IF(IFERROR(VLOOKUP(E2229,Store_Showcase!B2:H144,7, FALSE), TRUE)=TRUE, IF(IFERROR(VLOOKUP(E2229,Store_SRP!B2:H110,7, FALSE), TRUE)=TRUE,VLOOKUP(E2229,Store_VAM!B2:H273,7, FALSE),VLOOKUP(E2229,Store_SRP!B2:H110,7, FALSE)), VLOOKUP(E2229,Store_Showcase!B2:H144,7, FALSE))</f>
      </c>
      <c r="S2229">
        <f>IF(IFERROR(VLOOKUP(E2229,Store_Showcase!B2:I144,8, FALSE), TRUE)=TRUE, IF(IFERROR(VLOOKUP(E2229,Store_SRP!B2:I110,8, FALSE), TRUE)=TRUE,VLOOKUP(E2229,Store_VAM!B2:I273,8, FALSE),VLOOKUP(E2229,Store_SRP!B2:I110,8, FALSE)), VLOOKUP(E2229,Store_Showcase!B2:I144,8, FALSE))</f>
      </c>
      <c r="T2229">
        <f>VLOOKUP(G2229,Sku_Consolidated!A2:R957,18,FALSE)</f>
      </c>
      <c r="U2229">
        <v>4806532531595</v>
      </c>
      <c r="V2229">
        <f>IF(VLOOKUP(G2229,Sku_Consolidated!A2:S957,19,FALSE)="SHOWCASE", VLOOKUP(E2229,Store_Showcase!B2:L144,11, FALSE), IF(VLOOKUP(G2229,Sku_Consolidated!A2:S957,19,FALSE)="VAM",VLOOKUP(E2229,Store_VAM!B2:L273,11, FALSE),VLOOKUP(E2229,Store_SRP!B2:L110,11, FALSE)))</f>
      </c>
      <c r="W2229">
        <f>VLOOKUP(G2229,Sku_Consolidated!A2:W957,11,FALSE)</f>
      </c>
      <c r="X2229">
        <f>VLOOKUP(G2229,Sku_Consolidated!A2:H957,8,FALSE)</f>
      </c>
      <c r="Y2229">
        <f>VLOOKUP(G2229,Sku_Consolidated!A2:I957,9,FALSE)</f>
      </c>
      <c r="Z2229" t="s">
        <v>38</v>
      </c>
      <c r="AA2229">
        <f>VLOOKUP(G2229,Sku_Consolidated!A2:E957,5,FALSE)</f>
      </c>
      <c r="AB2229">
        <f>IF(VLOOKUP(G2229,Sku_Consolidated!A2:S957,19,FALSE)="SHOWCASE", VLOOKUP(E2229,Store_Showcase!B2:N144,13, FALSE), IF(VLOOKUP(G2229,Sku_Consolidated!A2:S957,19,FALSE)="VAM",VLOOKUP(E2229,Store_VAM!B2:N273,13, FALSE),VLOOKUP(E2229,Store_SRP!B2:N110,13, FALSE)))</f>
      </c>
      <c r="AC2229">
        <f>IF(IFERROR(AB2229,TRUE)=TRUE, "-","OK")</f>
      </c>
      <c r="AD2229" s="8" t="s">
        <v>39</v>
      </c>
      <c r="AE2229" s="8" t="s">
        <v>39</v>
      </c>
      <c r="AF2229">
        <f>IF(IFERROR(VLOOKUP(E2229,Store_Showcase!B2:H144,{5}, FALSE), TRUE)=TRUE, IF(IFERROR(VLOOKUP(E2229,Store_SRP!B2:H110,{5}, FALSE), TRUE)=TRUE,VLOOKUP(E2229,Store_VAM!B2:H273,{5}, FALSE),VLOOKUP(E2229,Store_SRP!B2:H110,{5}, FALSE)), VLOOKUP(E2229,Store_Showcase!B2:H144,{5}, FALSE))</f>
      </c>
      <c r="AG2229">
        <f>IF(IFERROR(VLOOKUP(E2229,Store_Showcase!B2:H144,{6}, FALSE), TRUE)=TRUE, IF(IFERROR(VLOOKUP(E2229,Store_SRP!B2:H110,{6}, FALSE), TRUE)=TRUE,VLOOKUP(E2229,Store_VAM!B2:H273,{6}, FALSE),VLOOKUP(E2229,Store_SRP!B2:H110,{6}, FALSE)), VLOOKUP(E2229,Store_Showcase!B2:H144,{6}, FALSE))</f>
      </c>
      <c r="AH2229">
        <f>VLOOKUP(G2229,Sku_Consolidated!A2:R957,18,FALSE)</f>
      </c>
      <c r="AI2229">
        <f>VLOOKUP(G2229,Sku_Consolidated!A2:S957,19,FALSE)</f>
      </c>
      <c r="AJ2229">
        <f>VLOOKUP(G2229,Sku_Consolidated!A2:T957,20,FALSE)</f>
      </c>
    </row>
    <row r="2230" spans="1:36" x14ac:dyDescent="0.25">
      <c r="A2230">
        <v>2024</v>
      </c>
      <c r="B2230" t="s">
        <v>31</v>
      </c>
      <c r="C2230" t="s">
        <v>32</v>
      </c>
      <c r="D2230" t="s">
        <v>33</v>
      </c>
      <c r="E2230">
        <v>402</v>
      </c>
      <c r="F2230">
        <f>IF(IFERROR(VLOOKUP(E2230,Store_Showcase!B2:H144,{2}, FALSE), TRUE)=TRUE, IF(IFERROR(VLOOKUP(E2230,Store_SRP!B2:H110,{2}, FALSE), TRUE)=TRUE,VLOOKUP(E2230,Store_VAM!B2:H273,{2}, FALSE),VLOOKUP(E2230,Store_SRP!B2:H110,{2}, FALSE)), VLOOKUP(E2230,Store_Showcase!B2:H144,{2}, FALSE))</f>
      </c>
      <c r="G2230">
        <v>655534</v>
      </c>
      <c r="H2230" t="s">
        <v>257</v>
      </c>
      <c r="I2230" s="8" t="s">
        <v>39</v>
      </c>
      <c r="J2230" t="s">
        <v>36</v>
      </c>
      <c r="K2230" s="8">
        <f>IF(J2230="PCK", I2230, 0)</f>
      </c>
      <c r="L2230" s="8">
        <f>IF(J2230="KLS", I2230, IF(J2230="PCK", I2230*VLOOKUP(G2230,Sku_Consolidated!A2:U957,21, FALSE),I2230*VLOOKUP(G2230,Sku_Consolidated!A2:U957,21, FALSE)))</f>
      </c>
      <c r="M2230" s="8">
        <f>IF(J2230="PCS", I2230, 0)</f>
      </c>
      <c r="N2230" s="8" t="s">
        <v>39</v>
      </c>
      <c r="O2230" s="8">
        <f>N2230 * VLOOKUP(E2230&amp;VLOOKUP(G2230,Sku_Consolidated!A2:Q957,17,FALSE),Sku_CommRate!A2:E1002, 5, FALSE)</f>
      </c>
      <c r="P2230" s="8">
        <f>N2230 - O2230</f>
      </c>
      <c r="Q2230">
        <f>VLOOKUP(G2230,Sku_Consolidated!A2:G957,7, FALSE)</f>
      </c>
      <c r="R2230">
        <f>IF(IFERROR(VLOOKUP(E2230,Store_Showcase!B2:H144,7, FALSE), TRUE)=TRUE, IF(IFERROR(VLOOKUP(E2230,Store_SRP!B2:H110,7, FALSE), TRUE)=TRUE,VLOOKUP(E2230,Store_VAM!B2:H273,7, FALSE),VLOOKUP(E2230,Store_SRP!B2:H110,7, FALSE)), VLOOKUP(E2230,Store_Showcase!B2:H144,7, FALSE))</f>
      </c>
      <c r="S2230">
        <f>IF(IFERROR(VLOOKUP(E2230,Store_Showcase!B2:I144,8, FALSE), TRUE)=TRUE, IF(IFERROR(VLOOKUP(E2230,Store_SRP!B2:I110,8, FALSE), TRUE)=TRUE,VLOOKUP(E2230,Store_VAM!B2:I273,8, FALSE),VLOOKUP(E2230,Store_SRP!B2:I110,8, FALSE)), VLOOKUP(E2230,Store_Showcase!B2:I144,8, FALSE))</f>
      </c>
      <c r="T2230">
        <f>VLOOKUP(G2230,Sku_Consolidated!A2:R957,18,FALSE)</f>
      </c>
      <c r="U2230">
        <v>6355</v>
      </c>
      <c r="V2230">
        <f>IF(VLOOKUP(G2230,Sku_Consolidated!A2:S957,19,FALSE)="SHOWCASE", VLOOKUP(E2230,Store_Showcase!B2:L144,11, FALSE), IF(VLOOKUP(G2230,Sku_Consolidated!A2:S957,19,FALSE)="VAM",VLOOKUP(E2230,Store_VAM!B2:L273,11, FALSE),VLOOKUP(E2230,Store_SRP!B2:L110,11, FALSE)))</f>
      </c>
      <c r="W2230">
        <f>VLOOKUP(G2230,Sku_Consolidated!A2:W957,11,FALSE)</f>
      </c>
      <c r="X2230">
        <f>VLOOKUP(G2230,Sku_Consolidated!A2:H957,8,FALSE)</f>
      </c>
      <c r="Y2230">
        <f>VLOOKUP(G2230,Sku_Consolidated!A2:I957,9,FALSE)</f>
      </c>
      <c r="Z2230" t="s">
        <v>38</v>
      </c>
      <c r="AA2230">
        <f>VLOOKUP(G2230,Sku_Consolidated!A2:E957,5,FALSE)</f>
      </c>
      <c r="AB2230">
        <f>IF(VLOOKUP(G2230,Sku_Consolidated!A2:S957,19,FALSE)="SHOWCASE", VLOOKUP(E2230,Store_Showcase!B2:N144,13, FALSE), IF(VLOOKUP(G2230,Sku_Consolidated!A2:S957,19,FALSE)="VAM",VLOOKUP(E2230,Store_VAM!B2:N273,13, FALSE),VLOOKUP(E2230,Store_SRP!B2:N110,13, FALSE)))</f>
      </c>
      <c r="AC2230">
        <f>IF(IFERROR(AB2230,TRUE)=TRUE, "-","OK")</f>
      </c>
      <c r="AD2230" s="8" t="s">
        <v>39</v>
      </c>
      <c r="AE2230" s="8" t="s">
        <v>39</v>
      </c>
      <c r="AF2230">
        <f>IF(IFERROR(VLOOKUP(E2230,Store_Showcase!B2:H144,{5}, FALSE), TRUE)=TRUE, IF(IFERROR(VLOOKUP(E2230,Store_SRP!B2:H110,{5}, FALSE), TRUE)=TRUE,VLOOKUP(E2230,Store_VAM!B2:H273,{5}, FALSE),VLOOKUP(E2230,Store_SRP!B2:H110,{5}, FALSE)), VLOOKUP(E2230,Store_Showcase!B2:H144,{5}, FALSE))</f>
      </c>
      <c r="AG2230">
        <f>IF(IFERROR(VLOOKUP(E2230,Store_Showcase!B2:H144,{6}, FALSE), TRUE)=TRUE, IF(IFERROR(VLOOKUP(E2230,Store_SRP!B2:H110,{6}, FALSE), TRUE)=TRUE,VLOOKUP(E2230,Store_VAM!B2:H273,{6}, FALSE),VLOOKUP(E2230,Store_SRP!B2:H110,{6}, FALSE)), VLOOKUP(E2230,Store_Showcase!B2:H144,{6}, FALSE))</f>
      </c>
      <c r="AH2230">
        <f>VLOOKUP(G2230,Sku_Consolidated!A2:R957,18,FALSE)</f>
      </c>
      <c r="AI2230">
        <f>VLOOKUP(G2230,Sku_Consolidated!A2:S957,19,FALSE)</f>
      </c>
      <c r="AJ2230">
        <f>VLOOKUP(G2230,Sku_Consolidated!A2:T957,20,FALSE)</f>
      </c>
    </row>
    <row r="2231" spans="1:36" x14ac:dyDescent="0.25">
      <c r="A2231">
        <v>2024</v>
      </c>
      <c r="B2231" t="s">
        <v>31</v>
      </c>
      <c r="C2231" t="s">
        <v>32</v>
      </c>
      <c r="D2231" t="s">
        <v>33</v>
      </c>
      <c r="E2231">
        <v>127</v>
      </c>
      <c r="F2231">
        <f>IF(IFERROR(VLOOKUP(E2231,Store_Showcase!B2:H144,{2}, FALSE), TRUE)=TRUE, IF(IFERROR(VLOOKUP(E2231,Store_SRP!B2:H110,{2}, FALSE), TRUE)=TRUE,VLOOKUP(E2231,Store_VAM!B2:H273,{2}, FALSE),VLOOKUP(E2231,Store_SRP!B2:H110,{2}, FALSE)), VLOOKUP(E2231,Store_Showcase!B2:H144,{2}, FALSE))</f>
      </c>
      <c r="G2231">
        <v>687767</v>
      </c>
      <c r="H2231" t="s">
        <v>1118</v>
      </c>
      <c r="I2231" s="8" t="s">
        <v>39</v>
      </c>
      <c r="J2231" t="s">
        <v>493</v>
      </c>
      <c r="K2231" s="8">
        <f>IF(J2231="PCK", I2231, 0)</f>
      </c>
      <c r="L2231" s="8">
        <f>IF(J2231="KLS", I2231, IF(J2231="PCK", I2231*VLOOKUP(G2231,Sku_Consolidated!A2:U957,21, FALSE),I2231*VLOOKUP(G2231,Sku_Consolidated!A2:U957,21, FALSE)))</f>
      </c>
      <c r="M2231" s="8">
        <f>IF(J2231="PCS", I2231, 0)</f>
      </c>
      <c r="N2231" s="8" t="s">
        <v>39</v>
      </c>
      <c r="O2231" s="8">
        <f>N2231 * VLOOKUP(E2231&amp;VLOOKUP(G2231,Sku_Consolidated!A2:Q957,17,FALSE),Sku_CommRate!A2:E1002, 5, FALSE)</f>
      </c>
      <c r="P2231" s="8">
        <f>N2231 - O2231</f>
      </c>
      <c r="Q2231">
        <f>VLOOKUP(G2231,Sku_Consolidated!A2:G957,7, FALSE)</f>
      </c>
      <c r="R2231">
        <f>IF(IFERROR(VLOOKUP(E2231,Store_Showcase!B2:H144,7, FALSE), TRUE)=TRUE, IF(IFERROR(VLOOKUP(E2231,Store_SRP!B2:H110,7, FALSE), TRUE)=TRUE,VLOOKUP(E2231,Store_VAM!B2:H273,7, FALSE),VLOOKUP(E2231,Store_SRP!B2:H110,7, FALSE)), VLOOKUP(E2231,Store_Showcase!B2:H144,7, FALSE))</f>
      </c>
      <c r="S2231">
        <f>IF(IFERROR(VLOOKUP(E2231,Store_Showcase!B2:I144,8, FALSE), TRUE)=TRUE, IF(IFERROR(VLOOKUP(E2231,Store_SRP!B2:I110,8, FALSE), TRUE)=TRUE,VLOOKUP(E2231,Store_VAM!B2:I273,8, FALSE),VLOOKUP(E2231,Store_SRP!B2:I110,8, FALSE)), VLOOKUP(E2231,Store_Showcase!B2:I144,8, FALSE))</f>
      </c>
      <c r="T2231">
        <f>VLOOKUP(G2231,Sku_Consolidated!A2:R957,18,FALSE)</f>
      </c>
      <c r="U2231">
        <v>4806532531557</v>
      </c>
      <c r="V2231">
        <f>IF(VLOOKUP(G2231,Sku_Consolidated!A2:S957,19,FALSE)="SHOWCASE", VLOOKUP(E2231,Store_Showcase!B2:L144,11, FALSE), IF(VLOOKUP(G2231,Sku_Consolidated!A2:S957,19,FALSE)="VAM",VLOOKUP(E2231,Store_VAM!B2:L273,11, FALSE),VLOOKUP(E2231,Store_SRP!B2:L110,11, FALSE)))</f>
      </c>
      <c r="W2231">
        <f>VLOOKUP(G2231,Sku_Consolidated!A2:W957,11,FALSE)</f>
      </c>
      <c r="X2231">
        <f>VLOOKUP(G2231,Sku_Consolidated!A2:H957,8,FALSE)</f>
      </c>
      <c r="Y2231">
        <f>VLOOKUP(G2231,Sku_Consolidated!A2:I957,9,FALSE)</f>
      </c>
      <c r="Z2231" t="s">
        <v>38</v>
      </c>
      <c r="AA2231">
        <f>VLOOKUP(G2231,Sku_Consolidated!A2:E957,5,FALSE)</f>
      </c>
      <c r="AB2231">
        <f>IF(VLOOKUP(G2231,Sku_Consolidated!A2:S957,19,FALSE)="SHOWCASE", VLOOKUP(E2231,Store_Showcase!B2:N144,13, FALSE), IF(VLOOKUP(G2231,Sku_Consolidated!A2:S957,19,FALSE)="VAM",VLOOKUP(E2231,Store_VAM!B2:N273,13, FALSE),VLOOKUP(E2231,Store_SRP!B2:N110,13, FALSE)))</f>
      </c>
      <c r="AC2231">
        <f>IF(IFERROR(AB2231,TRUE)=TRUE, "-","OK")</f>
      </c>
      <c r="AD2231" s="8" t="s">
        <v>39</v>
      </c>
      <c r="AE2231" s="8" t="s">
        <v>39</v>
      </c>
      <c r="AF2231">
        <f>IF(IFERROR(VLOOKUP(E2231,Store_Showcase!B2:H144,{5}, FALSE), TRUE)=TRUE, IF(IFERROR(VLOOKUP(E2231,Store_SRP!B2:H110,{5}, FALSE), TRUE)=TRUE,VLOOKUP(E2231,Store_VAM!B2:H273,{5}, FALSE),VLOOKUP(E2231,Store_SRP!B2:H110,{5}, FALSE)), VLOOKUP(E2231,Store_Showcase!B2:H144,{5}, FALSE))</f>
      </c>
      <c r="AG2231">
        <f>IF(IFERROR(VLOOKUP(E2231,Store_Showcase!B2:H144,{6}, FALSE), TRUE)=TRUE, IF(IFERROR(VLOOKUP(E2231,Store_SRP!B2:H110,{6}, FALSE), TRUE)=TRUE,VLOOKUP(E2231,Store_VAM!B2:H273,{6}, FALSE),VLOOKUP(E2231,Store_SRP!B2:H110,{6}, FALSE)), VLOOKUP(E2231,Store_Showcase!B2:H144,{6}, FALSE))</f>
      </c>
      <c r="AH2231">
        <f>VLOOKUP(G2231,Sku_Consolidated!A2:R957,18,FALSE)</f>
      </c>
      <c r="AI2231">
        <f>VLOOKUP(G2231,Sku_Consolidated!A2:S957,19,FALSE)</f>
      </c>
      <c r="AJ2231">
        <f>VLOOKUP(G2231,Sku_Consolidated!A2:T957,20,FALSE)</f>
      </c>
    </row>
    <row r="2232" spans="1:36" x14ac:dyDescent="0.25">
      <c r="A2232">
        <v>2024</v>
      </c>
      <c r="B2232" t="s">
        <v>31</v>
      </c>
      <c r="C2232" t="s">
        <v>32</v>
      </c>
      <c r="D2232" t="s">
        <v>33</v>
      </c>
      <c r="E2232">
        <v>711</v>
      </c>
      <c r="F2232">
        <f>IF(IFERROR(VLOOKUP(E2232,Store_Showcase!B2:H144,{2}, FALSE), TRUE)=TRUE, IF(IFERROR(VLOOKUP(E2232,Store_SRP!B2:H110,{2}, FALSE), TRUE)=TRUE,VLOOKUP(E2232,Store_VAM!B2:H273,{2}, FALSE),VLOOKUP(E2232,Store_SRP!B2:H110,{2}, FALSE)), VLOOKUP(E2232,Store_Showcase!B2:H144,{2}, FALSE))</f>
      </c>
      <c r="G2232">
        <v>659615</v>
      </c>
      <c r="H2232" t="s">
        <v>1187</v>
      </c>
      <c r="I2232" s="8" t="s">
        <v>39</v>
      </c>
      <c r="J2232" t="s">
        <v>36</v>
      </c>
      <c r="K2232" s="8">
        <f>IF(J2232="PCK", I2232, 0)</f>
      </c>
      <c r="L2232" s="8">
        <f>IF(J2232="KLS", I2232, IF(J2232="PCK", I2232*VLOOKUP(G2232,Sku_Consolidated!A2:U957,21, FALSE),I2232*VLOOKUP(G2232,Sku_Consolidated!A2:U957,21, FALSE)))</f>
      </c>
      <c r="M2232" s="8">
        <f>IF(J2232="PCS", I2232, 0)</f>
      </c>
      <c r="N2232" s="8" t="s">
        <v>39</v>
      </c>
      <c r="O2232" s="8">
        <f>N2232 * VLOOKUP(E2232&amp;VLOOKUP(G2232,Sku_Consolidated!A2:Q957,17,FALSE),Sku_CommRate!A2:E1002, 5, FALSE)</f>
      </c>
      <c r="P2232" s="8">
        <f>N2232 - O2232</f>
      </c>
      <c r="Q2232">
        <f>VLOOKUP(G2232,Sku_Consolidated!A2:G957,7, FALSE)</f>
      </c>
      <c r="R2232">
        <f>IF(IFERROR(VLOOKUP(E2232,Store_Showcase!B2:H144,7, FALSE), TRUE)=TRUE, IF(IFERROR(VLOOKUP(E2232,Store_SRP!B2:H110,7, FALSE), TRUE)=TRUE,VLOOKUP(E2232,Store_VAM!B2:H273,7, FALSE),VLOOKUP(E2232,Store_SRP!B2:H110,7, FALSE)), VLOOKUP(E2232,Store_Showcase!B2:H144,7, FALSE))</f>
      </c>
      <c r="S2232">
        <f>IF(IFERROR(VLOOKUP(E2232,Store_Showcase!B2:I144,8, FALSE), TRUE)=TRUE, IF(IFERROR(VLOOKUP(E2232,Store_SRP!B2:I110,8, FALSE), TRUE)=TRUE,VLOOKUP(E2232,Store_VAM!B2:I273,8, FALSE),VLOOKUP(E2232,Store_SRP!B2:I110,8, FALSE)), VLOOKUP(E2232,Store_Showcase!B2:I144,8, FALSE))</f>
      </c>
      <c r="T2232">
        <f>VLOOKUP(G2232,Sku_Consolidated!A2:R957,18,FALSE)</f>
      </c>
      <c r="U2232">
        <v>7374</v>
      </c>
      <c r="V2232">
        <f>IF(VLOOKUP(G2232,Sku_Consolidated!A2:S957,19,FALSE)="SHOWCASE", VLOOKUP(E2232,Store_Showcase!B2:L144,11, FALSE), IF(VLOOKUP(G2232,Sku_Consolidated!A2:S957,19,FALSE)="VAM",VLOOKUP(E2232,Store_VAM!B2:L273,11, FALSE),VLOOKUP(E2232,Store_SRP!B2:L110,11, FALSE)))</f>
      </c>
      <c r="W2232">
        <f>VLOOKUP(G2232,Sku_Consolidated!A2:W957,11,FALSE)</f>
      </c>
      <c r="X2232">
        <f>VLOOKUP(G2232,Sku_Consolidated!A2:H957,8,FALSE)</f>
      </c>
      <c r="Y2232">
        <f>VLOOKUP(G2232,Sku_Consolidated!A2:I957,9,FALSE)</f>
      </c>
      <c r="Z2232" t="s">
        <v>38</v>
      </c>
      <c r="AA2232">
        <f>VLOOKUP(G2232,Sku_Consolidated!A2:E957,5,FALSE)</f>
      </c>
      <c r="AB2232">
        <f>IF(VLOOKUP(G2232,Sku_Consolidated!A2:S957,19,FALSE)="SHOWCASE", VLOOKUP(E2232,Store_Showcase!B2:N144,13, FALSE), IF(VLOOKUP(G2232,Sku_Consolidated!A2:S957,19,FALSE)="VAM",VLOOKUP(E2232,Store_VAM!B2:N273,13, FALSE),VLOOKUP(E2232,Store_SRP!B2:N110,13, FALSE)))</f>
      </c>
      <c r="AC2232">
        <f>IF(IFERROR(AB2232,TRUE)=TRUE, "-","OK")</f>
      </c>
      <c r="AD2232" s="8" t="s">
        <v>39</v>
      </c>
      <c r="AE2232" s="8" t="s">
        <v>39</v>
      </c>
      <c r="AF2232">
        <f>IF(IFERROR(VLOOKUP(E2232,Store_Showcase!B2:H144,{5}, FALSE), TRUE)=TRUE, IF(IFERROR(VLOOKUP(E2232,Store_SRP!B2:H110,{5}, FALSE), TRUE)=TRUE,VLOOKUP(E2232,Store_VAM!B2:H273,{5}, FALSE),VLOOKUP(E2232,Store_SRP!B2:H110,{5}, FALSE)), VLOOKUP(E2232,Store_Showcase!B2:H144,{5}, FALSE))</f>
      </c>
      <c r="AG2232">
        <f>IF(IFERROR(VLOOKUP(E2232,Store_Showcase!B2:H144,{6}, FALSE), TRUE)=TRUE, IF(IFERROR(VLOOKUP(E2232,Store_SRP!B2:H110,{6}, FALSE), TRUE)=TRUE,VLOOKUP(E2232,Store_VAM!B2:H273,{6}, FALSE),VLOOKUP(E2232,Store_SRP!B2:H110,{6}, FALSE)), VLOOKUP(E2232,Store_Showcase!B2:H144,{6}, FALSE))</f>
      </c>
      <c r="AH2232">
        <f>VLOOKUP(G2232,Sku_Consolidated!A2:R957,18,FALSE)</f>
      </c>
      <c r="AI2232">
        <f>VLOOKUP(G2232,Sku_Consolidated!A2:S957,19,FALSE)</f>
      </c>
      <c r="AJ2232">
        <f>VLOOKUP(G2232,Sku_Consolidated!A2:T957,20,FALSE)</f>
      </c>
    </row>
    <row r="2233" spans="1:36" x14ac:dyDescent="0.25">
      <c r="A2233">
        <v>2024</v>
      </c>
      <c r="B2233" t="s">
        <v>31</v>
      </c>
      <c r="C2233" t="s">
        <v>32</v>
      </c>
      <c r="D2233" t="s">
        <v>33</v>
      </c>
      <c r="E2233">
        <v>251</v>
      </c>
      <c r="F2233">
        <f>IF(IFERROR(VLOOKUP(E2233,Store_Showcase!B2:H144,{2}, FALSE), TRUE)=TRUE, IF(IFERROR(VLOOKUP(E2233,Store_SRP!B2:H110,{2}, FALSE), TRUE)=TRUE,VLOOKUP(E2233,Store_VAM!B2:H273,{2}, FALSE),VLOOKUP(E2233,Store_SRP!B2:H110,{2}, FALSE)), VLOOKUP(E2233,Store_Showcase!B2:H144,{2}, FALSE))</f>
      </c>
      <c r="G2233">
        <v>665668</v>
      </c>
      <c r="H2233" t="s">
        <v>1250</v>
      </c>
      <c r="I2233" s="8" t="s">
        <v>39</v>
      </c>
      <c r="J2233" t="s">
        <v>36</v>
      </c>
      <c r="K2233" s="8">
        <f>IF(J2233="PCK", I2233, 0)</f>
      </c>
      <c r="L2233" s="8">
        <f>IF(J2233="KLS", I2233, IF(J2233="PCK", I2233*VLOOKUP(G2233,Sku_Consolidated!A2:U957,21, FALSE),I2233*VLOOKUP(G2233,Sku_Consolidated!A2:U957,21, FALSE)))</f>
      </c>
      <c r="M2233" s="8">
        <f>IF(J2233="PCS", I2233, 0)</f>
      </c>
      <c r="N2233" s="8" t="s">
        <v>39</v>
      </c>
      <c r="O2233" s="8">
        <f>N2233 * VLOOKUP(E2233&amp;VLOOKUP(G2233,Sku_Consolidated!A2:Q957,17,FALSE),Sku_CommRate!A2:E1002, 5, FALSE)</f>
      </c>
      <c r="P2233" s="8">
        <f>N2233 - O2233</f>
      </c>
      <c r="Q2233">
        <f>VLOOKUP(G2233,Sku_Consolidated!A2:G957,7, FALSE)</f>
      </c>
      <c r="R2233">
        <f>IF(IFERROR(VLOOKUP(E2233,Store_Showcase!B2:H144,7, FALSE), TRUE)=TRUE, IF(IFERROR(VLOOKUP(E2233,Store_SRP!B2:H110,7, FALSE), TRUE)=TRUE,VLOOKUP(E2233,Store_VAM!B2:H273,7, FALSE),VLOOKUP(E2233,Store_SRP!B2:H110,7, FALSE)), VLOOKUP(E2233,Store_Showcase!B2:H144,7, FALSE))</f>
      </c>
      <c r="S2233">
        <f>IF(IFERROR(VLOOKUP(E2233,Store_Showcase!B2:I144,8, FALSE), TRUE)=TRUE, IF(IFERROR(VLOOKUP(E2233,Store_SRP!B2:I110,8, FALSE), TRUE)=TRUE,VLOOKUP(E2233,Store_VAM!B2:I273,8, FALSE),VLOOKUP(E2233,Store_SRP!B2:I110,8, FALSE)), VLOOKUP(E2233,Store_Showcase!B2:I144,8, FALSE))</f>
      </c>
      <c r="T2233">
        <f>VLOOKUP(G2233,Sku_Consolidated!A2:R957,18,FALSE)</f>
      </c>
      <c r="U2233">
        <v>7839</v>
      </c>
      <c r="V2233">
        <f>IF(VLOOKUP(G2233,Sku_Consolidated!A2:S957,19,FALSE)="SHOWCASE", VLOOKUP(E2233,Store_Showcase!B2:L144,11, FALSE), IF(VLOOKUP(G2233,Sku_Consolidated!A2:S957,19,FALSE)="VAM",VLOOKUP(E2233,Store_VAM!B2:L273,11, FALSE),VLOOKUP(E2233,Store_SRP!B2:L110,11, FALSE)))</f>
      </c>
      <c r="W2233">
        <f>VLOOKUP(G2233,Sku_Consolidated!A2:W957,11,FALSE)</f>
      </c>
      <c r="X2233">
        <f>VLOOKUP(G2233,Sku_Consolidated!A2:H957,8,FALSE)</f>
      </c>
      <c r="Y2233">
        <f>VLOOKUP(G2233,Sku_Consolidated!A2:I957,9,FALSE)</f>
      </c>
      <c r="Z2233" t="s">
        <v>38</v>
      </c>
      <c r="AA2233">
        <f>VLOOKUP(G2233,Sku_Consolidated!A2:E957,5,FALSE)</f>
      </c>
      <c r="AB2233">
        <f>IF(VLOOKUP(G2233,Sku_Consolidated!A2:S957,19,FALSE)="SHOWCASE", VLOOKUP(E2233,Store_Showcase!B2:N144,13, FALSE), IF(VLOOKUP(G2233,Sku_Consolidated!A2:S957,19,FALSE)="VAM",VLOOKUP(E2233,Store_VAM!B2:N273,13, FALSE),VLOOKUP(E2233,Store_SRP!B2:N110,13, FALSE)))</f>
      </c>
      <c r="AC2233">
        <f>IF(IFERROR(AB2233,TRUE)=TRUE, "-","OK")</f>
      </c>
      <c r="AD2233" s="8" t="s">
        <v>39</v>
      </c>
      <c r="AE2233" s="8" t="s">
        <v>39</v>
      </c>
      <c r="AF2233">
        <f>IF(IFERROR(VLOOKUP(E2233,Store_Showcase!B2:H144,{5}, FALSE), TRUE)=TRUE, IF(IFERROR(VLOOKUP(E2233,Store_SRP!B2:H110,{5}, FALSE), TRUE)=TRUE,VLOOKUP(E2233,Store_VAM!B2:H273,{5}, FALSE),VLOOKUP(E2233,Store_SRP!B2:H110,{5}, FALSE)), VLOOKUP(E2233,Store_Showcase!B2:H144,{5}, FALSE))</f>
      </c>
      <c r="AG2233">
        <f>IF(IFERROR(VLOOKUP(E2233,Store_Showcase!B2:H144,{6}, FALSE), TRUE)=TRUE, IF(IFERROR(VLOOKUP(E2233,Store_SRP!B2:H110,{6}, FALSE), TRUE)=TRUE,VLOOKUP(E2233,Store_VAM!B2:H273,{6}, FALSE),VLOOKUP(E2233,Store_SRP!B2:H110,{6}, FALSE)), VLOOKUP(E2233,Store_Showcase!B2:H144,{6}, FALSE))</f>
      </c>
      <c r="AH2233">
        <f>VLOOKUP(G2233,Sku_Consolidated!A2:R957,18,FALSE)</f>
      </c>
      <c r="AI2233">
        <f>VLOOKUP(G2233,Sku_Consolidated!A2:S957,19,FALSE)</f>
      </c>
      <c r="AJ2233">
        <f>VLOOKUP(G2233,Sku_Consolidated!A2:T957,20,FALSE)</f>
      </c>
    </row>
    <row r="2234" spans="1:36" x14ac:dyDescent="0.25">
      <c r="A2234">
        <v>2024</v>
      </c>
      <c r="B2234" t="s">
        <v>31</v>
      </c>
      <c r="C2234" t="s">
        <v>32</v>
      </c>
      <c r="D2234" t="s">
        <v>33</v>
      </c>
      <c r="E2234">
        <v>112</v>
      </c>
      <c r="F2234">
        <f>IF(IFERROR(VLOOKUP(E2234,Store_Showcase!B2:H144,{2}, FALSE), TRUE)=TRUE, IF(IFERROR(VLOOKUP(E2234,Store_SRP!B2:H110,{2}, FALSE), TRUE)=TRUE,VLOOKUP(E2234,Store_VAM!B2:H273,{2}, FALSE),VLOOKUP(E2234,Store_SRP!B2:H110,{2}, FALSE)), VLOOKUP(E2234,Store_Showcase!B2:H144,{2}, FALSE))</f>
      </c>
      <c r="G2234">
        <v>683777</v>
      </c>
      <c r="H2234" t="s">
        <v>2635</v>
      </c>
      <c r="I2234" s="8" t="s">
        <v>39</v>
      </c>
      <c r="J2234" t="s">
        <v>493</v>
      </c>
      <c r="K2234" s="8">
        <f>IF(J2234="PCK", I2234, 0)</f>
      </c>
      <c r="L2234" s="8">
        <f>IF(J2234="KLS", I2234, IF(J2234="PCK", I2234*VLOOKUP(G2234,Sku_Consolidated!A2:U957,21, FALSE),I2234*VLOOKUP(G2234,Sku_Consolidated!A2:U957,21, FALSE)))</f>
      </c>
      <c r="M2234" s="8">
        <f>IF(J2234="PCS", I2234, 0)</f>
      </c>
      <c r="N2234" s="8" t="s">
        <v>39</v>
      </c>
      <c r="O2234" s="8">
        <f>N2234 * VLOOKUP(E2234&amp;VLOOKUP(G2234,Sku_Consolidated!A2:Q957,17,FALSE),Sku_CommRate!A2:E1002, 5, FALSE)</f>
      </c>
      <c r="P2234" s="8">
        <f>N2234 - O2234</f>
      </c>
      <c r="Q2234">
        <f>VLOOKUP(G2234,Sku_Consolidated!A2:G957,7, FALSE)</f>
      </c>
      <c r="R2234">
        <f>IF(IFERROR(VLOOKUP(E2234,Store_Showcase!B2:H144,7, FALSE), TRUE)=TRUE, IF(IFERROR(VLOOKUP(E2234,Store_SRP!B2:H110,7, FALSE), TRUE)=TRUE,VLOOKUP(E2234,Store_VAM!B2:H273,7, FALSE),VLOOKUP(E2234,Store_SRP!B2:H110,7, FALSE)), VLOOKUP(E2234,Store_Showcase!B2:H144,7, FALSE))</f>
      </c>
      <c r="S2234">
        <f>IF(IFERROR(VLOOKUP(E2234,Store_Showcase!B2:I144,8, FALSE), TRUE)=TRUE, IF(IFERROR(VLOOKUP(E2234,Store_SRP!B2:I110,8, FALSE), TRUE)=TRUE,VLOOKUP(E2234,Store_VAM!B2:I273,8, FALSE),VLOOKUP(E2234,Store_SRP!B2:I110,8, FALSE)), VLOOKUP(E2234,Store_Showcase!B2:I144,8, FALSE))</f>
      </c>
      <c r="T2234">
        <f>VLOOKUP(G2234,Sku_Consolidated!A2:R957,18,FALSE)</f>
      </c>
      <c r="U2234">
        <v>4806532531618</v>
      </c>
      <c r="V2234">
        <f>IF(VLOOKUP(G2234,Sku_Consolidated!A2:S957,19,FALSE)="SHOWCASE", VLOOKUP(E2234,Store_Showcase!B2:L144,11, FALSE), IF(VLOOKUP(G2234,Sku_Consolidated!A2:S957,19,FALSE)="VAM",VLOOKUP(E2234,Store_VAM!B2:L273,11, FALSE),VLOOKUP(E2234,Store_SRP!B2:L110,11, FALSE)))</f>
      </c>
      <c r="W2234">
        <f>VLOOKUP(G2234,Sku_Consolidated!A2:W957,11,FALSE)</f>
      </c>
      <c r="X2234">
        <f>VLOOKUP(G2234,Sku_Consolidated!A2:H957,8,FALSE)</f>
      </c>
      <c r="Y2234">
        <f>VLOOKUP(G2234,Sku_Consolidated!A2:I957,9,FALSE)</f>
      </c>
      <c r="Z2234" t="s">
        <v>38</v>
      </c>
      <c r="AA2234">
        <f>VLOOKUP(G2234,Sku_Consolidated!A2:E957,5,FALSE)</f>
      </c>
      <c r="AB2234">
        <f>IF(VLOOKUP(G2234,Sku_Consolidated!A2:S957,19,FALSE)="SHOWCASE", VLOOKUP(E2234,Store_Showcase!B2:N144,13, FALSE), IF(VLOOKUP(G2234,Sku_Consolidated!A2:S957,19,FALSE)="VAM",VLOOKUP(E2234,Store_VAM!B2:N273,13, FALSE),VLOOKUP(E2234,Store_SRP!B2:N110,13, FALSE)))</f>
      </c>
      <c r="AC2234">
        <f>IF(IFERROR(AB2234,TRUE)=TRUE, "-","OK")</f>
      </c>
      <c r="AD2234" s="8" t="s">
        <v>39</v>
      </c>
      <c r="AE2234" s="8" t="s">
        <v>39</v>
      </c>
      <c r="AF2234">
        <f>IF(IFERROR(VLOOKUP(E2234,Store_Showcase!B2:H144,{5}, FALSE), TRUE)=TRUE, IF(IFERROR(VLOOKUP(E2234,Store_SRP!B2:H110,{5}, FALSE), TRUE)=TRUE,VLOOKUP(E2234,Store_VAM!B2:H273,{5}, FALSE),VLOOKUP(E2234,Store_SRP!B2:H110,{5}, FALSE)), VLOOKUP(E2234,Store_Showcase!B2:H144,{5}, FALSE))</f>
      </c>
      <c r="AG2234">
        <f>IF(IFERROR(VLOOKUP(E2234,Store_Showcase!B2:H144,{6}, FALSE), TRUE)=TRUE, IF(IFERROR(VLOOKUP(E2234,Store_SRP!B2:H110,{6}, FALSE), TRUE)=TRUE,VLOOKUP(E2234,Store_VAM!B2:H273,{6}, FALSE),VLOOKUP(E2234,Store_SRP!B2:H110,{6}, FALSE)), VLOOKUP(E2234,Store_Showcase!B2:H144,{6}, FALSE))</f>
      </c>
      <c r="AH2234">
        <f>VLOOKUP(G2234,Sku_Consolidated!A2:R957,18,FALSE)</f>
      </c>
      <c r="AI2234">
        <f>VLOOKUP(G2234,Sku_Consolidated!A2:S957,19,FALSE)</f>
      </c>
      <c r="AJ2234">
        <f>VLOOKUP(G2234,Sku_Consolidated!A2:T957,20,FALSE)</f>
      </c>
    </row>
    <row r="2235" spans="1:36" x14ac:dyDescent="0.25">
      <c r="A2235">
        <v>2024</v>
      </c>
      <c r="B2235" t="s">
        <v>31</v>
      </c>
      <c r="C2235" t="s">
        <v>32</v>
      </c>
      <c r="D2235" t="s">
        <v>33</v>
      </c>
      <c r="E2235">
        <v>711</v>
      </c>
      <c r="F2235">
        <f>IF(IFERROR(VLOOKUP(E2235,Store_Showcase!B2:H144,{2}, FALSE), TRUE)=TRUE, IF(IFERROR(VLOOKUP(E2235,Store_SRP!B2:H110,{2}, FALSE), TRUE)=TRUE,VLOOKUP(E2235,Store_VAM!B2:H273,{2}, FALSE),VLOOKUP(E2235,Store_SRP!B2:H110,{2}, FALSE)), VLOOKUP(E2235,Store_Showcase!B2:H144,{2}, FALSE))</f>
      </c>
      <c r="G2235">
        <v>655312</v>
      </c>
      <c r="H2235" t="s">
        <v>98</v>
      </c>
      <c r="I2235" s="8" t="s">
        <v>39</v>
      </c>
      <c r="J2235" t="s">
        <v>36</v>
      </c>
      <c r="K2235" s="8">
        <f>IF(J2235="PCK", I2235, 0)</f>
      </c>
      <c r="L2235" s="8">
        <f>IF(J2235="KLS", I2235, IF(J2235="PCK", I2235*VLOOKUP(G2235,Sku_Consolidated!A2:U957,21, FALSE),I2235*VLOOKUP(G2235,Sku_Consolidated!A2:U957,21, FALSE)))</f>
      </c>
      <c r="M2235" s="8">
        <f>IF(J2235="PCS", I2235, 0)</f>
      </c>
      <c r="N2235" s="8" t="s">
        <v>39</v>
      </c>
      <c r="O2235" s="8">
        <f>N2235 * VLOOKUP(E2235&amp;VLOOKUP(G2235,Sku_Consolidated!A2:Q957,17,FALSE),Sku_CommRate!A2:E1002, 5, FALSE)</f>
      </c>
      <c r="P2235" s="8">
        <f>N2235 - O2235</f>
      </c>
      <c r="Q2235">
        <f>VLOOKUP(G2235,Sku_Consolidated!A2:G957,7, FALSE)</f>
      </c>
      <c r="R2235">
        <f>IF(IFERROR(VLOOKUP(E2235,Store_Showcase!B2:H144,7, FALSE), TRUE)=TRUE, IF(IFERROR(VLOOKUP(E2235,Store_SRP!B2:H110,7, FALSE), TRUE)=TRUE,VLOOKUP(E2235,Store_VAM!B2:H273,7, FALSE),VLOOKUP(E2235,Store_SRP!B2:H110,7, FALSE)), VLOOKUP(E2235,Store_Showcase!B2:H144,7, FALSE))</f>
      </c>
      <c r="S2235">
        <f>IF(IFERROR(VLOOKUP(E2235,Store_Showcase!B2:I144,8, FALSE), TRUE)=TRUE, IF(IFERROR(VLOOKUP(E2235,Store_SRP!B2:I110,8, FALSE), TRUE)=TRUE,VLOOKUP(E2235,Store_VAM!B2:I273,8, FALSE),VLOOKUP(E2235,Store_SRP!B2:I110,8, FALSE)), VLOOKUP(E2235,Store_Showcase!B2:I144,8, FALSE))</f>
      </c>
      <c r="T2235">
        <f>VLOOKUP(G2235,Sku_Consolidated!A2:R957,18,FALSE)</f>
      </c>
      <c r="U2235">
        <v>6238</v>
      </c>
      <c r="V2235">
        <f>IF(VLOOKUP(G2235,Sku_Consolidated!A2:S957,19,FALSE)="SHOWCASE", VLOOKUP(E2235,Store_Showcase!B2:L144,11, FALSE), IF(VLOOKUP(G2235,Sku_Consolidated!A2:S957,19,FALSE)="VAM",VLOOKUP(E2235,Store_VAM!B2:L273,11, FALSE),VLOOKUP(E2235,Store_SRP!B2:L110,11, FALSE)))</f>
      </c>
      <c r="W2235">
        <f>VLOOKUP(G2235,Sku_Consolidated!A2:W957,11,FALSE)</f>
      </c>
      <c r="X2235">
        <f>VLOOKUP(G2235,Sku_Consolidated!A2:H957,8,FALSE)</f>
      </c>
      <c r="Y2235">
        <f>VLOOKUP(G2235,Sku_Consolidated!A2:I957,9,FALSE)</f>
      </c>
      <c r="Z2235" t="s">
        <v>38</v>
      </c>
      <c r="AA2235">
        <f>VLOOKUP(G2235,Sku_Consolidated!A2:E957,5,FALSE)</f>
      </c>
      <c r="AB2235">
        <f>IF(VLOOKUP(G2235,Sku_Consolidated!A2:S957,19,FALSE)="SHOWCASE", VLOOKUP(E2235,Store_Showcase!B2:N144,13, FALSE), IF(VLOOKUP(G2235,Sku_Consolidated!A2:S957,19,FALSE)="VAM",VLOOKUP(E2235,Store_VAM!B2:N273,13, FALSE),VLOOKUP(E2235,Store_SRP!B2:N110,13, FALSE)))</f>
      </c>
      <c r="AC2235">
        <f>IF(IFERROR(AB2235,TRUE)=TRUE, "-","OK")</f>
      </c>
      <c r="AD2235" s="8" t="s">
        <v>39</v>
      </c>
      <c r="AE2235" s="8" t="s">
        <v>39</v>
      </c>
      <c r="AF2235">
        <f>IF(IFERROR(VLOOKUP(E2235,Store_Showcase!B2:H144,{5}, FALSE), TRUE)=TRUE, IF(IFERROR(VLOOKUP(E2235,Store_SRP!B2:H110,{5}, FALSE), TRUE)=TRUE,VLOOKUP(E2235,Store_VAM!B2:H273,{5}, FALSE),VLOOKUP(E2235,Store_SRP!B2:H110,{5}, FALSE)), VLOOKUP(E2235,Store_Showcase!B2:H144,{5}, FALSE))</f>
      </c>
      <c r="AG2235">
        <f>IF(IFERROR(VLOOKUP(E2235,Store_Showcase!B2:H144,{6}, FALSE), TRUE)=TRUE, IF(IFERROR(VLOOKUP(E2235,Store_SRP!B2:H110,{6}, FALSE), TRUE)=TRUE,VLOOKUP(E2235,Store_VAM!B2:H273,{6}, FALSE),VLOOKUP(E2235,Store_SRP!B2:H110,{6}, FALSE)), VLOOKUP(E2235,Store_Showcase!B2:H144,{6}, FALSE))</f>
      </c>
      <c r="AH2235">
        <f>VLOOKUP(G2235,Sku_Consolidated!A2:R957,18,FALSE)</f>
      </c>
      <c r="AI2235">
        <f>VLOOKUP(G2235,Sku_Consolidated!A2:S957,19,FALSE)</f>
      </c>
      <c r="AJ2235">
        <f>VLOOKUP(G2235,Sku_Consolidated!A2:T957,20,FALSE)</f>
      </c>
    </row>
    <row r="2236" spans="1:36" x14ac:dyDescent="0.25">
      <c r="A2236">
        <v>2024</v>
      </c>
      <c r="B2236" t="s">
        <v>31</v>
      </c>
      <c r="C2236" t="s">
        <v>32</v>
      </c>
      <c r="D2236" t="s">
        <v>33</v>
      </c>
      <c r="E2236">
        <v>720</v>
      </c>
      <c r="F2236">
        <f>IF(IFERROR(VLOOKUP(E2236,Store_Showcase!B2:H144,{2}, FALSE), TRUE)=TRUE, IF(IFERROR(VLOOKUP(E2236,Store_SRP!B2:H110,{2}, FALSE), TRUE)=TRUE,VLOOKUP(E2236,Store_VAM!B2:H273,{2}, FALSE),VLOOKUP(E2236,Store_SRP!B2:H110,{2}, FALSE)), VLOOKUP(E2236,Store_Showcase!B2:H144,{2}, FALSE))</f>
      </c>
      <c r="G2236">
        <v>687767</v>
      </c>
      <c r="H2236" t="s">
        <v>1118</v>
      </c>
      <c r="I2236" s="8" t="s">
        <v>39</v>
      </c>
      <c r="J2236" t="s">
        <v>493</v>
      </c>
      <c r="K2236" s="8">
        <f>IF(J2236="PCK", I2236, 0)</f>
      </c>
      <c r="L2236" s="8">
        <f>IF(J2236="KLS", I2236, IF(J2236="PCK", I2236*VLOOKUP(G2236,Sku_Consolidated!A2:U957,21, FALSE),I2236*VLOOKUP(G2236,Sku_Consolidated!A2:U957,21, FALSE)))</f>
      </c>
      <c r="M2236" s="8">
        <f>IF(J2236="PCS", I2236, 0)</f>
      </c>
      <c r="N2236" s="8" t="s">
        <v>39</v>
      </c>
      <c r="O2236" s="8">
        <f>N2236 * VLOOKUP(E2236&amp;VLOOKUP(G2236,Sku_Consolidated!A2:Q957,17,FALSE),Sku_CommRate!A2:E1002, 5, FALSE)</f>
      </c>
      <c r="P2236" s="8">
        <f>N2236 - O2236</f>
      </c>
      <c r="Q2236">
        <f>VLOOKUP(G2236,Sku_Consolidated!A2:G957,7, FALSE)</f>
      </c>
      <c r="R2236">
        <f>IF(IFERROR(VLOOKUP(E2236,Store_Showcase!B2:H144,7, FALSE), TRUE)=TRUE, IF(IFERROR(VLOOKUP(E2236,Store_SRP!B2:H110,7, FALSE), TRUE)=TRUE,VLOOKUP(E2236,Store_VAM!B2:H273,7, FALSE),VLOOKUP(E2236,Store_SRP!B2:H110,7, FALSE)), VLOOKUP(E2236,Store_Showcase!B2:H144,7, FALSE))</f>
      </c>
      <c r="S2236">
        <f>IF(IFERROR(VLOOKUP(E2236,Store_Showcase!B2:I144,8, FALSE), TRUE)=TRUE, IF(IFERROR(VLOOKUP(E2236,Store_SRP!B2:I110,8, FALSE), TRUE)=TRUE,VLOOKUP(E2236,Store_VAM!B2:I273,8, FALSE),VLOOKUP(E2236,Store_SRP!B2:I110,8, FALSE)), VLOOKUP(E2236,Store_Showcase!B2:I144,8, FALSE))</f>
      </c>
      <c r="T2236">
        <f>VLOOKUP(G2236,Sku_Consolidated!A2:R957,18,FALSE)</f>
      </c>
      <c r="U2236">
        <v>4806532531557</v>
      </c>
      <c r="V2236">
        <f>IF(VLOOKUP(G2236,Sku_Consolidated!A2:S957,19,FALSE)="SHOWCASE", VLOOKUP(E2236,Store_Showcase!B2:L144,11, FALSE), IF(VLOOKUP(G2236,Sku_Consolidated!A2:S957,19,FALSE)="VAM",VLOOKUP(E2236,Store_VAM!B2:L273,11, FALSE),VLOOKUP(E2236,Store_SRP!B2:L110,11, FALSE)))</f>
      </c>
      <c r="W2236">
        <f>VLOOKUP(G2236,Sku_Consolidated!A2:W957,11,FALSE)</f>
      </c>
      <c r="X2236">
        <f>VLOOKUP(G2236,Sku_Consolidated!A2:H957,8,FALSE)</f>
      </c>
      <c r="Y2236">
        <f>VLOOKUP(G2236,Sku_Consolidated!A2:I957,9,FALSE)</f>
      </c>
      <c r="Z2236" t="s">
        <v>38</v>
      </c>
      <c r="AA2236">
        <f>VLOOKUP(G2236,Sku_Consolidated!A2:E957,5,FALSE)</f>
      </c>
      <c r="AB2236">
        <f>IF(VLOOKUP(G2236,Sku_Consolidated!A2:S957,19,FALSE)="SHOWCASE", VLOOKUP(E2236,Store_Showcase!B2:N144,13, FALSE), IF(VLOOKUP(G2236,Sku_Consolidated!A2:S957,19,FALSE)="VAM",VLOOKUP(E2236,Store_VAM!B2:N273,13, FALSE),VLOOKUP(E2236,Store_SRP!B2:N110,13, FALSE)))</f>
      </c>
      <c r="AC2236">
        <f>IF(IFERROR(AB2236,TRUE)=TRUE, "-","OK")</f>
      </c>
      <c r="AD2236" s="8" t="s">
        <v>39</v>
      </c>
      <c r="AE2236" s="8" t="s">
        <v>39</v>
      </c>
      <c r="AF2236">
        <f>IF(IFERROR(VLOOKUP(E2236,Store_Showcase!B2:H144,{5}, FALSE), TRUE)=TRUE, IF(IFERROR(VLOOKUP(E2236,Store_SRP!B2:H110,{5}, FALSE), TRUE)=TRUE,VLOOKUP(E2236,Store_VAM!B2:H273,{5}, FALSE),VLOOKUP(E2236,Store_SRP!B2:H110,{5}, FALSE)), VLOOKUP(E2236,Store_Showcase!B2:H144,{5}, FALSE))</f>
      </c>
      <c r="AG2236">
        <f>IF(IFERROR(VLOOKUP(E2236,Store_Showcase!B2:H144,{6}, FALSE), TRUE)=TRUE, IF(IFERROR(VLOOKUP(E2236,Store_SRP!B2:H110,{6}, FALSE), TRUE)=TRUE,VLOOKUP(E2236,Store_VAM!B2:H273,{6}, FALSE),VLOOKUP(E2236,Store_SRP!B2:H110,{6}, FALSE)), VLOOKUP(E2236,Store_Showcase!B2:H144,{6}, FALSE))</f>
      </c>
      <c r="AH2236">
        <f>VLOOKUP(G2236,Sku_Consolidated!A2:R957,18,FALSE)</f>
      </c>
      <c r="AI2236">
        <f>VLOOKUP(G2236,Sku_Consolidated!A2:S957,19,FALSE)</f>
      </c>
      <c r="AJ2236">
        <f>VLOOKUP(G2236,Sku_Consolidated!A2:T957,20,FALSE)</f>
      </c>
    </row>
    <row r="2237" spans="1:36" x14ac:dyDescent="0.25">
      <c r="A2237">
        <v>2024</v>
      </c>
      <c r="B2237" t="s">
        <v>31</v>
      </c>
      <c r="C2237" t="s">
        <v>32</v>
      </c>
      <c r="D2237" t="s">
        <v>33</v>
      </c>
      <c r="E2237">
        <v>252</v>
      </c>
      <c r="F2237">
        <f>IF(IFERROR(VLOOKUP(E2237,Store_Showcase!B2:H144,{2}, FALSE), TRUE)=TRUE, IF(IFERROR(VLOOKUP(E2237,Store_SRP!B2:H110,{2}, FALSE), TRUE)=TRUE,VLOOKUP(E2237,Store_VAM!B2:H273,{2}, FALSE),VLOOKUP(E2237,Store_SRP!B2:H110,{2}, FALSE)), VLOOKUP(E2237,Store_Showcase!B2:H144,{2}, FALSE))</f>
      </c>
      <c r="G2237">
        <v>657358</v>
      </c>
      <c r="H2237" t="s">
        <v>3328</v>
      </c>
      <c r="I2237" s="8" t="s">
        <v>39</v>
      </c>
      <c r="J2237" t="s">
        <v>12</v>
      </c>
      <c r="K2237" s="8">
        <f>IF(J2237="PCK", I2237, 0)</f>
      </c>
      <c r="L2237" s="8">
        <f>IF(J2237="KLS", I2237, IF(J2237="PCK", I2237*VLOOKUP(G2237,Sku_Consolidated!A2:U957,21, FALSE),I2237*VLOOKUP(G2237,Sku_Consolidated!A2:U957,21, FALSE)))</f>
      </c>
      <c r="M2237" s="8">
        <f>IF(J2237="PCS", I2237, 0)</f>
      </c>
      <c r="N2237" s="8" t="s">
        <v>39</v>
      </c>
      <c r="O2237" s="8">
        <f>N2237 * VLOOKUP(E2237&amp;VLOOKUP(G2237,Sku_Consolidated!A2:Q957,17,FALSE),Sku_CommRate!A2:E1002, 5, FALSE)</f>
      </c>
      <c r="P2237" s="8">
        <f>N2237 - O2237</f>
      </c>
      <c r="Q2237">
        <f>VLOOKUP(G2237,Sku_Consolidated!A2:G957,7, FALSE)</f>
      </c>
      <c r="R2237">
        <f>IF(IFERROR(VLOOKUP(E2237,Store_Showcase!B2:H144,7, FALSE), TRUE)=TRUE, IF(IFERROR(VLOOKUP(E2237,Store_SRP!B2:H110,7, FALSE), TRUE)=TRUE,VLOOKUP(E2237,Store_VAM!B2:H273,7, FALSE),VLOOKUP(E2237,Store_SRP!B2:H110,7, FALSE)), VLOOKUP(E2237,Store_Showcase!B2:H144,7, FALSE))</f>
      </c>
      <c r="S2237">
        <f>IF(IFERROR(VLOOKUP(E2237,Store_Showcase!B2:I144,8, FALSE), TRUE)=TRUE, IF(IFERROR(VLOOKUP(E2237,Store_SRP!B2:I110,8, FALSE), TRUE)=TRUE,VLOOKUP(E2237,Store_VAM!B2:I273,8, FALSE),VLOOKUP(E2237,Store_SRP!B2:I110,8, FALSE)), VLOOKUP(E2237,Store_Showcase!B2:I144,8, FALSE))</f>
      </c>
      <c r="T2237">
        <f>VLOOKUP(G2237,Sku_Consolidated!A2:R957,18,FALSE)</f>
      </c>
      <c r="U2237">
        <v>4806532531595</v>
      </c>
      <c r="V2237">
        <f>IF(VLOOKUP(G2237,Sku_Consolidated!A2:S957,19,FALSE)="SHOWCASE", VLOOKUP(E2237,Store_Showcase!B2:L144,11, FALSE), IF(VLOOKUP(G2237,Sku_Consolidated!A2:S957,19,FALSE)="VAM",VLOOKUP(E2237,Store_VAM!B2:L273,11, FALSE),VLOOKUP(E2237,Store_SRP!B2:L110,11, FALSE)))</f>
      </c>
      <c r="W2237">
        <f>VLOOKUP(G2237,Sku_Consolidated!A2:W957,11,FALSE)</f>
      </c>
      <c r="X2237">
        <f>VLOOKUP(G2237,Sku_Consolidated!A2:H957,8,FALSE)</f>
      </c>
      <c r="Y2237">
        <f>VLOOKUP(G2237,Sku_Consolidated!A2:I957,9,FALSE)</f>
      </c>
      <c r="Z2237" t="s">
        <v>38</v>
      </c>
      <c r="AA2237">
        <f>VLOOKUP(G2237,Sku_Consolidated!A2:E957,5,FALSE)</f>
      </c>
      <c r="AB2237">
        <f>IF(VLOOKUP(G2237,Sku_Consolidated!A2:S957,19,FALSE)="SHOWCASE", VLOOKUP(E2237,Store_Showcase!B2:N144,13, FALSE), IF(VLOOKUP(G2237,Sku_Consolidated!A2:S957,19,FALSE)="VAM",VLOOKUP(E2237,Store_VAM!B2:N273,13, FALSE),VLOOKUP(E2237,Store_SRP!B2:N110,13, FALSE)))</f>
      </c>
      <c r="AC2237">
        <f>IF(IFERROR(AB2237,TRUE)=TRUE, "-","OK")</f>
      </c>
      <c r="AD2237" s="8" t="s">
        <v>39</v>
      </c>
      <c r="AE2237" s="8" t="s">
        <v>39</v>
      </c>
      <c r="AF2237">
        <f>IF(IFERROR(VLOOKUP(E2237,Store_Showcase!B2:H144,{5}, FALSE), TRUE)=TRUE, IF(IFERROR(VLOOKUP(E2237,Store_SRP!B2:H110,{5}, FALSE), TRUE)=TRUE,VLOOKUP(E2237,Store_VAM!B2:H273,{5}, FALSE),VLOOKUP(E2237,Store_SRP!B2:H110,{5}, FALSE)), VLOOKUP(E2237,Store_Showcase!B2:H144,{5}, FALSE))</f>
      </c>
      <c r="AG2237">
        <f>IF(IFERROR(VLOOKUP(E2237,Store_Showcase!B2:H144,{6}, FALSE), TRUE)=TRUE, IF(IFERROR(VLOOKUP(E2237,Store_SRP!B2:H110,{6}, FALSE), TRUE)=TRUE,VLOOKUP(E2237,Store_VAM!B2:H273,{6}, FALSE),VLOOKUP(E2237,Store_SRP!B2:H110,{6}, FALSE)), VLOOKUP(E2237,Store_Showcase!B2:H144,{6}, FALSE))</f>
      </c>
      <c r="AH2237">
        <f>VLOOKUP(G2237,Sku_Consolidated!A2:R957,18,FALSE)</f>
      </c>
      <c r="AI2237">
        <f>VLOOKUP(G2237,Sku_Consolidated!A2:S957,19,FALSE)</f>
      </c>
      <c r="AJ2237">
        <f>VLOOKUP(G2237,Sku_Consolidated!A2:T957,20,FALSE)</f>
      </c>
    </row>
    <row r="2238" spans="1:36" x14ac:dyDescent="0.25">
      <c r="A2238">
        <v>2024</v>
      </c>
      <c r="B2238" t="s">
        <v>31</v>
      </c>
      <c r="C2238" t="s">
        <v>32</v>
      </c>
      <c r="D2238" t="s">
        <v>33</v>
      </c>
      <c r="E2238">
        <v>477</v>
      </c>
      <c r="F2238">
        <f>IF(IFERROR(VLOOKUP(E2238,Store_Showcase!B2:H144,{2}, FALSE), TRUE)=TRUE, IF(IFERROR(VLOOKUP(E2238,Store_SRP!B2:H110,{2}, FALSE), TRUE)=TRUE,VLOOKUP(E2238,Store_VAM!B2:H273,{2}, FALSE),VLOOKUP(E2238,Store_SRP!B2:H110,{2}, FALSE)), VLOOKUP(E2238,Store_Showcase!B2:H144,{2}, FALSE))</f>
      </c>
      <c r="G2238">
        <v>683777</v>
      </c>
      <c r="H2238" t="s">
        <v>2635</v>
      </c>
      <c r="I2238" s="8" t="s">
        <v>39</v>
      </c>
      <c r="J2238" t="s">
        <v>493</v>
      </c>
      <c r="K2238" s="8">
        <f>IF(J2238="PCK", I2238, 0)</f>
      </c>
      <c r="L2238" s="8">
        <f>IF(J2238="KLS", I2238, IF(J2238="PCK", I2238*VLOOKUP(G2238,Sku_Consolidated!A2:U957,21, FALSE),I2238*VLOOKUP(G2238,Sku_Consolidated!A2:U957,21, FALSE)))</f>
      </c>
      <c r="M2238" s="8">
        <f>IF(J2238="PCS", I2238, 0)</f>
      </c>
      <c r="N2238" s="8" t="s">
        <v>39</v>
      </c>
      <c r="O2238" s="8">
        <f>N2238 * VLOOKUP(E2238&amp;VLOOKUP(G2238,Sku_Consolidated!A2:Q957,17,FALSE),Sku_CommRate!A2:E1002, 5, FALSE)</f>
      </c>
      <c r="P2238" s="8">
        <f>N2238 - O2238</f>
      </c>
      <c r="Q2238">
        <f>VLOOKUP(G2238,Sku_Consolidated!A2:G957,7, FALSE)</f>
      </c>
      <c r="R2238">
        <f>IF(IFERROR(VLOOKUP(E2238,Store_Showcase!B2:H144,7, FALSE), TRUE)=TRUE, IF(IFERROR(VLOOKUP(E2238,Store_SRP!B2:H110,7, FALSE), TRUE)=TRUE,VLOOKUP(E2238,Store_VAM!B2:H273,7, FALSE),VLOOKUP(E2238,Store_SRP!B2:H110,7, FALSE)), VLOOKUP(E2238,Store_Showcase!B2:H144,7, FALSE))</f>
      </c>
      <c r="S2238">
        <f>IF(IFERROR(VLOOKUP(E2238,Store_Showcase!B2:I144,8, FALSE), TRUE)=TRUE, IF(IFERROR(VLOOKUP(E2238,Store_SRP!B2:I110,8, FALSE), TRUE)=TRUE,VLOOKUP(E2238,Store_VAM!B2:I273,8, FALSE),VLOOKUP(E2238,Store_SRP!B2:I110,8, FALSE)), VLOOKUP(E2238,Store_Showcase!B2:I144,8, FALSE))</f>
      </c>
      <c r="T2238">
        <f>VLOOKUP(G2238,Sku_Consolidated!A2:R957,18,FALSE)</f>
      </c>
      <c r="U2238">
        <v>4806532531618</v>
      </c>
      <c r="V2238">
        <f>IF(VLOOKUP(G2238,Sku_Consolidated!A2:S957,19,FALSE)="SHOWCASE", VLOOKUP(E2238,Store_Showcase!B2:L144,11, FALSE), IF(VLOOKUP(G2238,Sku_Consolidated!A2:S957,19,FALSE)="VAM",VLOOKUP(E2238,Store_VAM!B2:L273,11, FALSE),VLOOKUP(E2238,Store_SRP!B2:L110,11, FALSE)))</f>
      </c>
      <c r="W2238">
        <f>VLOOKUP(G2238,Sku_Consolidated!A2:W957,11,FALSE)</f>
      </c>
      <c r="X2238">
        <f>VLOOKUP(G2238,Sku_Consolidated!A2:H957,8,FALSE)</f>
      </c>
      <c r="Y2238">
        <f>VLOOKUP(G2238,Sku_Consolidated!A2:I957,9,FALSE)</f>
      </c>
      <c r="Z2238" t="s">
        <v>38</v>
      </c>
      <c r="AA2238">
        <f>VLOOKUP(G2238,Sku_Consolidated!A2:E957,5,FALSE)</f>
      </c>
      <c r="AB2238">
        <f>IF(VLOOKUP(G2238,Sku_Consolidated!A2:S957,19,FALSE)="SHOWCASE", VLOOKUP(E2238,Store_Showcase!B2:N144,13, FALSE), IF(VLOOKUP(G2238,Sku_Consolidated!A2:S957,19,FALSE)="VAM",VLOOKUP(E2238,Store_VAM!B2:N273,13, FALSE),VLOOKUP(E2238,Store_SRP!B2:N110,13, FALSE)))</f>
      </c>
      <c r="AC2238">
        <f>IF(IFERROR(AB2238,TRUE)=TRUE, "-","OK")</f>
      </c>
      <c r="AD2238" s="8" t="s">
        <v>39</v>
      </c>
      <c r="AE2238" s="8" t="s">
        <v>39</v>
      </c>
      <c r="AF2238">
        <f>IF(IFERROR(VLOOKUP(E2238,Store_Showcase!B2:H144,{5}, FALSE), TRUE)=TRUE, IF(IFERROR(VLOOKUP(E2238,Store_SRP!B2:H110,{5}, FALSE), TRUE)=TRUE,VLOOKUP(E2238,Store_VAM!B2:H273,{5}, FALSE),VLOOKUP(E2238,Store_SRP!B2:H110,{5}, FALSE)), VLOOKUP(E2238,Store_Showcase!B2:H144,{5}, FALSE))</f>
      </c>
      <c r="AG2238">
        <f>IF(IFERROR(VLOOKUP(E2238,Store_Showcase!B2:H144,{6}, FALSE), TRUE)=TRUE, IF(IFERROR(VLOOKUP(E2238,Store_SRP!B2:H110,{6}, FALSE), TRUE)=TRUE,VLOOKUP(E2238,Store_VAM!B2:H273,{6}, FALSE),VLOOKUP(E2238,Store_SRP!B2:H110,{6}, FALSE)), VLOOKUP(E2238,Store_Showcase!B2:H144,{6}, FALSE))</f>
      </c>
      <c r="AH2238">
        <f>VLOOKUP(G2238,Sku_Consolidated!A2:R957,18,FALSE)</f>
      </c>
      <c r="AI2238">
        <f>VLOOKUP(G2238,Sku_Consolidated!A2:S957,19,FALSE)</f>
      </c>
      <c r="AJ2238">
        <f>VLOOKUP(G2238,Sku_Consolidated!A2:T957,20,FALSE)</f>
      </c>
    </row>
    <row r="2239" spans="1:36" x14ac:dyDescent="0.25">
      <c r="A2239">
        <v>2024</v>
      </c>
      <c r="B2239" t="s">
        <v>31</v>
      </c>
      <c r="C2239" t="s">
        <v>32</v>
      </c>
      <c r="D2239" t="s">
        <v>33</v>
      </c>
      <c r="E2239">
        <v>804</v>
      </c>
      <c r="F2239">
        <f>IF(IFERROR(VLOOKUP(E2239,Store_Showcase!B2:H144,{2}, FALSE), TRUE)=TRUE, IF(IFERROR(VLOOKUP(E2239,Store_SRP!B2:H110,{2}, FALSE), TRUE)=TRUE,VLOOKUP(E2239,Store_VAM!B2:H273,{2}, FALSE),VLOOKUP(E2239,Store_SRP!B2:H110,{2}, FALSE)), VLOOKUP(E2239,Store_Showcase!B2:H144,{2}, FALSE))</f>
      </c>
      <c r="G2239">
        <v>655317</v>
      </c>
      <c r="H2239" t="s">
        <v>916</v>
      </c>
      <c r="I2239" s="8" t="s">
        <v>39</v>
      </c>
      <c r="J2239" t="s">
        <v>36</v>
      </c>
      <c r="K2239" s="8">
        <f>IF(J2239="PCK", I2239, 0)</f>
      </c>
      <c r="L2239" s="8">
        <f>IF(J2239="KLS", I2239, IF(J2239="PCK", I2239*VLOOKUP(G2239,Sku_Consolidated!A2:U957,21, FALSE),I2239*VLOOKUP(G2239,Sku_Consolidated!A2:U957,21, FALSE)))</f>
      </c>
      <c r="M2239" s="8">
        <f>IF(J2239="PCS", I2239, 0)</f>
      </c>
      <c r="N2239" s="8" t="s">
        <v>39</v>
      </c>
      <c r="O2239" s="8">
        <f>N2239 * VLOOKUP(E2239&amp;VLOOKUP(G2239,Sku_Consolidated!A2:Q957,17,FALSE),Sku_CommRate!A2:E1002, 5, FALSE)</f>
      </c>
      <c r="P2239" s="8">
        <f>N2239 - O2239</f>
      </c>
      <c r="Q2239">
        <f>VLOOKUP(G2239,Sku_Consolidated!A2:G957,7, FALSE)</f>
      </c>
      <c r="R2239">
        <f>IF(IFERROR(VLOOKUP(E2239,Store_Showcase!B2:H144,7, FALSE), TRUE)=TRUE, IF(IFERROR(VLOOKUP(E2239,Store_SRP!B2:H110,7, FALSE), TRUE)=TRUE,VLOOKUP(E2239,Store_VAM!B2:H273,7, FALSE),VLOOKUP(E2239,Store_SRP!B2:H110,7, FALSE)), VLOOKUP(E2239,Store_Showcase!B2:H144,7, FALSE))</f>
      </c>
      <c r="S2239">
        <f>IF(IFERROR(VLOOKUP(E2239,Store_Showcase!B2:I144,8, FALSE), TRUE)=TRUE, IF(IFERROR(VLOOKUP(E2239,Store_SRP!B2:I110,8, FALSE), TRUE)=TRUE,VLOOKUP(E2239,Store_VAM!B2:I273,8, FALSE),VLOOKUP(E2239,Store_SRP!B2:I110,8, FALSE)), VLOOKUP(E2239,Store_Showcase!B2:I144,8, FALSE))</f>
      </c>
      <c r="T2239">
        <f>VLOOKUP(G2239,Sku_Consolidated!A2:R957,18,FALSE)</f>
      </c>
      <c r="U2239">
        <v>6242</v>
      </c>
      <c r="V2239">
        <f>IF(VLOOKUP(G2239,Sku_Consolidated!A2:S957,19,FALSE)="SHOWCASE", VLOOKUP(E2239,Store_Showcase!B2:L144,11, FALSE), IF(VLOOKUP(G2239,Sku_Consolidated!A2:S957,19,FALSE)="VAM",VLOOKUP(E2239,Store_VAM!B2:L273,11, FALSE),VLOOKUP(E2239,Store_SRP!B2:L110,11, FALSE)))</f>
      </c>
      <c r="W2239">
        <f>VLOOKUP(G2239,Sku_Consolidated!A2:W957,11,FALSE)</f>
      </c>
      <c r="X2239">
        <f>VLOOKUP(G2239,Sku_Consolidated!A2:H957,8,FALSE)</f>
      </c>
      <c r="Y2239">
        <f>VLOOKUP(G2239,Sku_Consolidated!A2:I957,9,FALSE)</f>
      </c>
      <c r="Z2239" t="s">
        <v>38</v>
      </c>
      <c r="AA2239">
        <f>VLOOKUP(G2239,Sku_Consolidated!A2:E957,5,FALSE)</f>
      </c>
      <c r="AB2239">
        <f>IF(VLOOKUP(G2239,Sku_Consolidated!A2:S957,19,FALSE)="SHOWCASE", VLOOKUP(E2239,Store_Showcase!B2:N144,13, FALSE), IF(VLOOKUP(G2239,Sku_Consolidated!A2:S957,19,FALSE)="VAM",VLOOKUP(E2239,Store_VAM!B2:N273,13, FALSE),VLOOKUP(E2239,Store_SRP!B2:N110,13, FALSE)))</f>
      </c>
      <c r="AC2239">
        <f>IF(IFERROR(AB2239,TRUE)=TRUE, "-","OK")</f>
      </c>
      <c r="AD2239" s="8" t="s">
        <v>39</v>
      </c>
      <c r="AE2239" s="8" t="s">
        <v>39</v>
      </c>
      <c r="AF2239">
        <f>IF(IFERROR(VLOOKUP(E2239,Store_Showcase!B2:H144,{5}, FALSE), TRUE)=TRUE, IF(IFERROR(VLOOKUP(E2239,Store_SRP!B2:H110,{5}, FALSE), TRUE)=TRUE,VLOOKUP(E2239,Store_VAM!B2:H273,{5}, FALSE),VLOOKUP(E2239,Store_SRP!B2:H110,{5}, FALSE)), VLOOKUP(E2239,Store_Showcase!B2:H144,{5}, FALSE))</f>
      </c>
      <c r="AG2239">
        <f>IF(IFERROR(VLOOKUP(E2239,Store_Showcase!B2:H144,{6}, FALSE), TRUE)=TRUE, IF(IFERROR(VLOOKUP(E2239,Store_SRP!B2:H110,{6}, FALSE), TRUE)=TRUE,VLOOKUP(E2239,Store_VAM!B2:H273,{6}, FALSE),VLOOKUP(E2239,Store_SRP!B2:H110,{6}, FALSE)), VLOOKUP(E2239,Store_Showcase!B2:H144,{6}, FALSE))</f>
      </c>
      <c r="AH2239">
        <f>VLOOKUP(G2239,Sku_Consolidated!A2:R957,18,FALSE)</f>
      </c>
      <c r="AI2239">
        <f>VLOOKUP(G2239,Sku_Consolidated!A2:S957,19,FALSE)</f>
      </c>
      <c r="AJ2239">
        <f>VLOOKUP(G2239,Sku_Consolidated!A2:T957,20,FALSE)</f>
      </c>
    </row>
    <row r="2240" spans="1:36" x14ac:dyDescent="0.25">
      <c r="A2240">
        <v>2024</v>
      </c>
      <c r="B2240" t="s">
        <v>31</v>
      </c>
      <c r="C2240" t="s">
        <v>32</v>
      </c>
      <c r="D2240" t="s">
        <v>33</v>
      </c>
      <c r="E2240">
        <v>4015</v>
      </c>
      <c r="F2240">
        <f>IF(IFERROR(VLOOKUP(E2240,Store_Showcase!B2:H144,{2}, FALSE), TRUE)=TRUE, IF(IFERROR(VLOOKUP(E2240,Store_SRP!B2:H110,{2}, FALSE), TRUE)=TRUE,VLOOKUP(E2240,Store_VAM!B2:H273,{2}, FALSE),VLOOKUP(E2240,Store_SRP!B2:H110,{2}, FALSE)), VLOOKUP(E2240,Store_Showcase!B2:H144,{2}, FALSE))</f>
      </c>
      <c r="G2240">
        <v>655813</v>
      </c>
      <c r="H2240" t="s">
        <v>137</v>
      </c>
      <c r="I2240" s="8" t="s">
        <v>39</v>
      </c>
      <c r="J2240" t="s">
        <v>36</v>
      </c>
      <c r="K2240" s="8">
        <f>IF(J2240="PCK", I2240, 0)</f>
      </c>
      <c r="L2240" s="8">
        <f>IF(J2240="KLS", I2240, IF(J2240="PCK", I2240*VLOOKUP(G2240,Sku_Consolidated!A2:U957,21, FALSE),I2240*VLOOKUP(G2240,Sku_Consolidated!A2:U957,21, FALSE)))</f>
      </c>
      <c r="M2240" s="8">
        <f>IF(J2240="PCS", I2240, 0)</f>
      </c>
      <c r="N2240" s="8" t="s">
        <v>39</v>
      </c>
      <c r="O2240" s="8">
        <f>N2240 * VLOOKUP(E2240&amp;VLOOKUP(G2240,Sku_Consolidated!A2:Q957,17,FALSE),Sku_CommRate!A2:E1002, 5, FALSE)</f>
      </c>
      <c r="P2240" s="8">
        <f>N2240 - O2240</f>
      </c>
      <c r="Q2240">
        <f>VLOOKUP(G2240,Sku_Consolidated!A2:G957,7, FALSE)</f>
      </c>
      <c r="R2240">
        <f>IF(IFERROR(VLOOKUP(E2240,Store_Showcase!B2:H144,7, FALSE), TRUE)=TRUE, IF(IFERROR(VLOOKUP(E2240,Store_SRP!B2:H110,7, FALSE), TRUE)=TRUE,VLOOKUP(E2240,Store_VAM!B2:H273,7, FALSE),VLOOKUP(E2240,Store_SRP!B2:H110,7, FALSE)), VLOOKUP(E2240,Store_Showcase!B2:H144,7, FALSE))</f>
      </c>
      <c r="S2240">
        <f>IF(IFERROR(VLOOKUP(E2240,Store_Showcase!B2:I144,8, FALSE), TRUE)=TRUE, IF(IFERROR(VLOOKUP(E2240,Store_SRP!B2:I110,8, FALSE), TRUE)=TRUE,VLOOKUP(E2240,Store_VAM!B2:I273,8, FALSE),VLOOKUP(E2240,Store_SRP!B2:I110,8, FALSE)), VLOOKUP(E2240,Store_Showcase!B2:I144,8, FALSE))</f>
      </c>
      <c r="T2240">
        <f>VLOOKUP(G2240,Sku_Consolidated!A2:R957,18,FALSE)</f>
      </c>
      <c r="U2240">
        <v>6470</v>
      </c>
      <c r="V2240">
        <f>IF(VLOOKUP(G2240,Sku_Consolidated!A2:S957,19,FALSE)="SHOWCASE", VLOOKUP(E2240,Store_Showcase!B2:L144,11, FALSE), IF(VLOOKUP(G2240,Sku_Consolidated!A2:S957,19,FALSE)="VAM",VLOOKUP(E2240,Store_VAM!B2:L273,11, FALSE),VLOOKUP(E2240,Store_SRP!B2:L110,11, FALSE)))</f>
      </c>
      <c r="W2240">
        <f>VLOOKUP(G2240,Sku_Consolidated!A2:W957,11,FALSE)</f>
      </c>
      <c r="X2240">
        <f>VLOOKUP(G2240,Sku_Consolidated!A2:H957,8,FALSE)</f>
      </c>
      <c r="Y2240">
        <f>VLOOKUP(G2240,Sku_Consolidated!A2:I957,9,FALSE)</f>
      </c>
      <c r="Z2240" t="s">
        <v>38</v>
      </c>
      <c r="AA2240">
        <f>VLOOKUP(G2240,Sku_Consolidated!A2:E957,5,FALSE)</f>
      </c>
      <c r="AB2240">
        <f>IF(VLOOKUP(G2240,Sku_Consolidated!A2:S957,19,FALSE)="SHOWCASE", VLOOKUP(E2240,Store_Showcase!B2:N144,13, FALSE), IF(VLOOKUP(G2240,Sku_Consolidated!A2:S957,19,FALSE)="VAM",VLOOKUP(E2240,Store_VAM!B2:N273,13, FALSE),VLOOKUP(E2240,Store_SRP!B2:N110,13, FALSE)))</f>
      </c>
      <c r="AC2240">
        <f>IF(IFERROR(AB2240,TRUE)=TRUE, "-","OK")</f>
      </c>
      <c r="AD2240" s="8" t="s">
        <v>39</v>
      </c>
      <c r="AE2240" s="8" t="s">
        <v>39</v>
      </c>
      <c r="AF2240">
        <f>IF(IFERROR(VLOOKUP(E2240,Store_Showcase!B2:H144,{5}, FALSE), TRUE)=TRUE, IF(IFERROR(VLOOKUP(E2240,Store_SRP!B2:H110,{5}, FALSE), TRUE)=TRUE,VLOOKUP(E2240,Store_VAM!B2:H273,{5}, FALSE),VLOOKUP(E2240,Store_SRP!B2:H110,{5}, FALSE)), VLOOKUP(E2240,Store_Showcase!B2:H144,{5}, FALSE))</f>
      </c>
      <c r="AG2240">
        <f>IF(IFERROR(VLOOKUP(E2240,Store_Showcase!B2:H144,{6}, FALSE), TRUE)=TRUE, IF(IFERROR(VLOOKUP(E2240,Store_SRP!B2:H110,{6}, FALSE), TRUE)=TRUE,VLOOKUP(E2240,Store_VAM!B2:H273,{6}, FALSE),VLOOKUP(E2240,Store_SRP!B2:H110,{6}, FALSE)), VLOOKUP(E2240,Store_Showcase!B2:H144,{6}, FALSE))</f>
      </c>
      <c r="AH2240">
        <f>VLOOKUP(G2240,Sku_Consolidated!A2:R957,18,FALSE)</f>
      </c>
      <c r="AI2240">
        <f>VLOOKUP(G2240,Sku_Consolidated!A2:S957,19,FALSE)</f>
      </c>
      <c r="AJ2240">
        <f>VLOOKUP(G2240,Sku_Consolidated!A2:T957,20,FALSE)</f>
      </c>
    </row>
    <row r="2241" spans="1:36" x14ac:dyDescent="0.25">
      <c r="A2241">
        <v>2024</v>
      </c>
      <c r="B2241" t="s">
        <v>31</v>
      </c>
      <c r="C2241" t="s">
        <v>32</v>
      </c>
      <c r="D2241" t="s">
        <v>33</v>
      </c>
      <c r="E2241">
        <v>808</v>
      </c>
      <c r="F2241">
        <f>IF(IFERROR(VLOOKUP(E2241,Store_Showcase!B2:H144,{2}, FALSE), TRUE)=TRUE, IF(IFERROR(VLOOKUP(E2241,Store_SRP!B2:H110,{2}, FALSE), TRUE)=TRUE,VLOOKUP(E2241,Store_VAM!B2:H273,{2}, FALSE),VLOOKUP(E2241,Store_SRP!B2:H110,{2}, FALSE)), VLOOKUP(E2241,Store_Showcase!B2:H144,{2}, FALSE))</f>
      </c>
      <c r="G2241">
        <v>662375</v>
      </c>
      <c r="H2241" t="s">
        <v>1376</v>
      </c>
      <c r="I2241" s="8" t="s">
        <v>39</v>
      </c>
      <c r="J2241" t="s">
        <v>493</v>
      </c>
      <c r="K2241" s="8">
        <f>IF(J2241="PCK", I2241, 0)</f>
      </c>
      <c r="L2241" s="8">
        <f>IF(J2241="KLS", I2241, IF(J2241="PCK", I2241*VLOOKUP(G2241,Sku_Consolidated!A2:U957,21, FALSE),I2241*VLOOKUP(G2241,Sku_Consolidated!A2:U957,21, FALSE)))</f>
      </c>
      <c r="M2241" s="8">
        <f>IF(J2241="PCS", I2241, 0)</f>
      </c>
      <c r="N2241" s="8" t="s">
        <v>39</v>
      </c>
      <c r="O2241" s="8">
        <f>N2241 * VLOOKUP(E2241&amp;VLOOKUP(G2241,Sku_Consolidated!A2:Q957,17,FALSE),Sku_CommRate!A2:E1002, 5, FALSE)</f>
      </c>
      <c r="P2241" s="8">
        <f>N2241 - O2241</f>
      </c>
      <c r="Q2241">
        <f>VLOOKUP(G2241,Sku_Consolidated!A2:G957,7, FALSE)</f>
      </c>
      <c r="R2241">
        <f>IF(IFERROR(VLOOKUP(E2241,Store_Showcase!B2:H144,7, FALSE), TRUE)=TRUE, IF(IFERROR(VLOOKUP(E2241,Store_SRP!B2:H110,7, FALSE), TRUE)=TRUE,VLOOKUP(E2241,Store_VAM!B2:H273,7, FALSE),VLOOKUP(E2241,Store_SRP!B2:H110,7, FALSE)), VLOOKUP(E2241,Store_Showcase!B2:H144,7, FALSE))</f>
      </c>
      <c r="S2241">
        <f>IF(IFERROR(VLOOKUP(E2241,Store_Showcase!B2:I144,8, FALSE), TRUE)=TRUE, IF(IFERROR(VLOOKUP(E2241,Store_SRP!B2:I110,8, FALSE), TRUE)=TRUE,VLOOKUP(E2241,Store_VAM!B2:I273,8, FALSE),VLOOKUP(E2241,Store_SRP!B2:I110,8, FALSE)), VLOOKUP(E2241,Store_Showcase!B2:I144,8, FALSE))</f>
      </c>
      <c r="T2241">
        <f>VLOOKUP(G2241,Sku_Consolidated!A2:R957,18,FALSE)</f>
      </c>
      <c r="U2241">
        <v>4806532531601</v>
      </c>
      <c r="V2241">
        <f>IF(VLOOKUP(G2241,Sku_Consolidated!A2:S957,19,FALSE)="SHOWCASE", VLOOKUP(E2241,Store_Showcase!B2:L144,11, FALSE), IF(VLOOKUP(G2241,Sku_Consolidated!A2:S957,19,FALSE)="VAM",VLOOKUP(E2241,Store_VAM!B2:L273,11, FALSE),VLOOKUP(E2241,Store_SRP!B2:L110,11, FALSE)))</f>
      </c>
      <c r="W2241">
        <f>VLOOKUP(G2241,Sku_Consolidated!A2:W957,11,FALSE)</f>
      </c>
      <c r="X2241">
        <f>VLOOKUP(G2241,Sku_Consolidated!A2:H957,8,FALSE)</f>
      </c>
      <c r="Y2241">
        <f>VLOOKUP(G2241,Sku_Consolidated!A2:I957,9,FALSE)</f>
      </c>
      <c r="Z2241" t="s">
        <v>38</v>
      </c>
      <c r="AA2241">
        <f>VLOOKUP(G2241,Sku_Consolidated!A2:E957,5,FALSE)</f>
      </c>
      <c r="AB2241">
        <f>IF(VLOOKUP(G2241,Sku_Consolidated!A2:S957,19,FALSE)="SHOWCASE", VLOOKUP(E2241,Store_Showcase!B2:N144,13, FALSE), IF(VLOOKUP(G2241,Sku_Consolidated!A2:S957,19,FALSE)="VAM",VLOOKUP(E2241,Store_VAM!B2:N273,13, FALSE),VLOOKUP(E2241,Store_SRP!B2:N110,13, FALSE)))</f>
      </c>
      <c r="AC2241">
        <f>IF(IFERROR(AB2241,TRUE)=TRUE, "-","OK")</f>
      </c>
      <c r="AD2241" s="8" t="s">
        <v>39</v>
      </c>
      <c r="AE2241" s="8" t="s">
        <v>39</v>
      </c>
      <c r="AF2241">
        <f>IF(IFERROR(VLOOKUP(E2241,Store_Showcase!B2:H144,{5}, FALSE), TRUE)=TRUE, IF(IFERROR(VLOOKUP(E2241,Store_SRP!B2:H110,{5}, FALSE), TRUE)=TRUE,VLOOKUP(E2241,Store_VAM!B2:H273,{5}, FALSE),VLOOKUP(E2241,Store_SRP!B2:H110,{5}, FALSE)), VLOOKUP(E2241,Store_Showcase!B2:H144,{5}, FALSE))</f>
      </c>
      <c r="AG2241">
        <f>IF(IFERROR(VLOOKUP(E2241,Store_Showcase!B2:H144,{6}, FALSE), TRUE)=TRUE, IF(IFERROR(VLOOKUP(E2241,Store_SRP!B2:H110,{6}, FALSE), TRUE)=TRUE,VLOOKUP(E2241,Store_VAM!B2:H273,{6}, FALSE),VLOOKUP(E2241,Store_SRP!B2:H110,{6}, FALSE)), VLOOKUP(E2241,Store_Showcase!B2:H144,{6}, FALSE))</f>
      </c>
      <c r="AH2241">
        <f>VLOOKUP(G2241,Sku_Consolidated!A2:R957,18,FALSE)</f>
      </c>
      <c r="AI2241">
        <f>VLOOKUP(G2241,Sku_Consolidated!A2:S957,19,FALSE)</f>
      </c>
      <c r="AJ2241">
        <f>VLOOKUP(G2241,Sku_Consolidated!A2:T957,20,FALSE)</f>
      </c>
    </row>
    <row r="2242" spans="1:36" x14ac:dyDescent="0.25">
      <c r="A2242">
        <v>2024</v>
      </c>
      <c r="B2242" t="s">
        <v>31</v>
      </c>
      <c r="C2242" t="s">
        <v>32</v>
      </c>
      <c r="D2242" t="s">
        <v>33</v>
      </c>
      <c r="E2242">
        <v>221</v>
      </c>
      <c r="F2242">
        <f>IF(IFERROR(VLOOKUP(E2242,Store_Showcase!B2:H144,{2}, FALSE), TRUE)=TRUE, IF(IFERROR(VLOOKUP(E2242,Store_SRP!B2:H110,{2}, FALSE), TRUE)=TRUE,VLOOKUP(E2242,Store_VAM!B2:H273,{2}, FALSE),VLOOKUP(E2242,Store_SRP!B2:H110,{2}, FALSE)), VLOOKUP(E2242,Store_Showcase!B2:H144,{2}, FALSE))</f>
      </c>
      <c r="G2242">
        <v>671781</v>
      </c>
      <c r="H2242" t="s">
        <v>1676</v>
      </c>
      <c r="I2242" s="8" t="s">
        <v>39</v>
      </c>
      <c r="J2242" t="s">
        <v>493</v>
      </c>
      <c r="K2242" s="8">
        <f>IF(J2242="PCK", I2242, 0)</f>
      </c>
      <c r="L2242" s="8">
        <f>IF(J2242="KLS", I2242, IF(J2242="PCK", I2242*VLOOKUP(G2242,Sku_Consolidated!A2:U957,21, FALSE),I2242*VLOOKUP(G2242,Sku_Consolidated!A2:U957,21, FALSE)))</f>
      </c>
      <c r="M2242" s="8">
        <f>IF(J2242="PCS", I2242, 0)</f>
      </c>
      <c r="N2242" s="8" t="s">
        <v>39</v>
      </c>
      <c r="O2242" s="8">
        <f>N2242 * VLOOKUP(E2242&amp;VLOOKUP(G2242,Sku_Consolidated!A2:Q957,17,FALSE),Sku_CommRate!A2:E1002, 5, FALSE)</f>
      </c>
      <c r="P2242" s="8">
        <f>N2242 - O2242</f>
      </c>
      <c r="Q2242">
        <f>VLOOKUP(G2242,Sku_Consolidated!A2:G957,7, FALSE)</f>
      </c>
      <c r="R2242">
        <f>IF(IFERROR(VLOOKUP(E2242,Store_Showcase!B2:H144,7, FALSE), TRUE)=TRUE, IF(IFERROR(VLOOKUP(E2242,Store_SRP!B2:H110,7, FALSE), TRUE)=TRUE,VLOOKUP(E2242,Store_VAM!B2:H273,7, FALSE),VLOOKUP(E2242,Store_SRP!B2:H110,7, FALSE)), VLOOKUP(E2242,Store_Showcase!B2:H144,7, FALSE))</f>
      </c>
      <c r="S2242">
        <f>IF(IFERROR(VLOOKUP(E2242,Store_Showcase!B2:I144,8, FALSE), TRUE)=TRUE, IF(IFERROR(VLOOKUP(E2242,Store_SRP!B2:I110,8, FALSE), TRUE)=TRUE,VLOOKUP(E2242,Store_VAM!B2:I273,8, FALSE),VLOOKUP(E2242,Store_SRP!B2:I110,8, FALSE)), VLOOKUP(E2242,Store_Showcase!B2:I144,8, FALSE))</f>
      </c>
      <c r="T2242">
        <f>VLOOKUP(G2242,Sku_Consolidated!A2:R957,18,FALSE)</f>
      </c>
      <c r="U2242">
        <v>2100006717815</v>
      </c>
      <c r="V2242">
        <f>IF(VLOOKUP(G2242,Sku_Consolidated!A2:S957,19,FALSE)="SHOWCASE", VLOOKUP(E2242,Store_Showcase!B2:L144,11, FALSE), IF(VLOOKUP(G2242,Sku_Consolidated!A2:S957,19,FALSE)="VAM",VLOOKUP(E2242,Store_VAM!B2:L273,11, FALSE),VLOOKUP(E2242,Store_SRP!B2:L110,11, FALSE)))</f>
      </c>
      <c r="W2242">
        <f>VLOOKUP(G2242,Sku_Consolidated!A2:W957,11,FALSE)</f>
      </c>
      <c r="X2242">
        <f>VLOOKUP(G2242,Sku_Consolidated!A2:H957,8,FALSE)</f>
      </c>
      <c r="Y2242">
        <f>VLOOKUP(G2242,Sku_Consolidated!A2:I957,9,FALSE)</f>
      </c>
      <c r="Z2242" t="s">
        <v>38</v>
      </c>
      <c r="AA2242">
        <f>VLOOKUP(G2242,Sku_Consolidated!A2:E957,5,FALSE)</f>
      </c>
      <c r="AB2242">
        <f>IF(VLOOKUP(G2242,Sku_Consolidated!A2:S957,19,FALSE)="SHOWCASE", VLOOKUP(E2242,Store_Showcase!B2:N144,13, FALSE), IF(VLOOKUP(G2242,Sku_Consolidated!A2:S957,19,FALSE)="VAM",VLOOKUP(E2242,Store_VAM!B2:N273,13, FALSE),VLOOKUP(E2242,Store_SRP!B2:N110,13, FALSE)))</f>
      </c>
      <c r="AC2242">
        <f>IF(IFERROR(AB2242,TRUE)=TRUE, "-","OK")</f>
      </c>
      <c r="AD2242" s="8" t="s">
        <v>39</v>
      </c>
      <c r="AE2242" s="8" t="s">
        <v>39</v>
      </c>
      <c r="AF2242">
        <f>IF(IFERROR(VLOOKUP(E2242,Store_Showcase!B2:H144,{5}, FALSE), TRUE)=TRUE, IF(IFERROR(VLOOKUP(E2242,Store_SRP!B2:H110,{5}, FALSE), TRUE)=TRUE,VLOOKUP(E2242,Store_VAM!B2:H273,{5}, FALSE),VLOOKUP(E2242,Store_SRP!B2:H110,{5}, FALSE)), VLOOKUP(E2242,Store_Showcase!B2:H144,{5}, FALSE))</f>
      </c>
      <c r="AG2242">
        <f>IF(IFERROR(VLOOKUP(E2242,Store_Showcase!B2:H144,{6}, FALSE), TRUE)=TRUE, IF(IFERROR(VLOOKUP(E2242,Store_SRP!B2:H110,{6}, FALSE), TRUE)=TRUE,VLOOKUP(E2242,Store_VAM!B2:H273,{6}, FALSE),VLOOKUP(E2242,Store_SRP!B2:H110,{6}, FALSE)), VLOOKUP(E2242,Store_Showcase!B2:H144,{6}, FALSE))</f>
      </c>
      <c r="AH2242">
        <f>VLOOKUP(G2242,Sku_Consolidated!A2:R957,18,FALSE)</f>
      </c>
      <c r="AI2242">
        <f>VLOOKUP(G2242,Sku_Consolidated!A2:S957,19,FALSE)</f>
      </c>
      <c r="AJ2242">
        <f>VLOOKUP(G2242,Sku_Consolidated!A2:T957,20,FALSE)</f>
      </c>
    </row>
    <row r="2243" spans="1:36" x14ac:dyDescent="0.25">
      <c r="A2243">
        <v>2024</v>
      </c>
      <c r="B2243" t="s">
        <v>31</v>
      </c>
      <c r="C2243" t="s">
        <v>32</v>
      </c>
      <c r="D2243" t="s">
        <v>33</v>
      </c>
      <c r="E2243">
        <v>620</v>
      </c>
      <c r="F2243">
        <f>IF(IFERROR(VLOOKUP(E2243,Store_Showcase!B2:H144,{2}, FALSE), TRUE)=TRUE, IF(IFERROR(VLOOKUP(E2243,Store_SRP!B2:H110,{2}, FALSE), TRUE)=TRUE,VLOOKUP(E2243,Store_VAM!B2:H273,{2}, FALSE),VLOOKUP(E2243,Store_SRP!B2:H110,{2}, FALSE)), VLOOKUP(E2243,Store_Showcase!B2:H144,{2}, FALSE))</f>
      </c>
      <c r="G2243">
        <v>691210</v>
      </c>
      <c r="H2243" t="s">
        <v>2649</v>
      </c>
      <c r="I2243" s="8" t="s">
        <v>39</v>
      </c>
      <c r="J2243" t="s">
        <v>493</v>
      </c>
      <c r="K2243" s="8">
        <f>IF(J2243="PCK", I2243, 0)</f>
      </c>
      <c r="L2243" s="8">
        <f>IF(J2243="KLS", I2243, IF(J2243="PCK", I2243*VLOOKUP(G2243,Sku_Consolidated!A2:U957,21, FALSE),I2243*VLOOKUP(G2243,Sku_Consolidated!A2:U957,21, FALSE)))</f>
      </c>
      <c r="M2243" s="8">
        <f>IF(J2243="PCS", I2243, 0)</f>
      </c>
      <c r="N2243" s="8" t="s">
        <v>39</v>
      </c>
      <c r="O2243" s="8">
        <f>N2243 * VLOOKUP(E2243&amp;VLOOKUP(G2243,Sku_Consolidated!A2:Q957,17,FALSE),Sku_CommRate!A2:E1002, 5, FALSE)</f>
      </c>
      <c r="P2243" s="8">
        <f>N2243 - O2243</f>
      </c>
      <c r="Q2243">
        <f>VLOOKUP(G2243,Sku_Consolidated!A2:G957,7, FALSE)</f>
      </c>
      <c r="R2243">
        <f>IF(IFERROR(VLOOKUP(E2243,Store_Showcase!B2:H144,7, FALSE), TRUE)=TRUE, IF(IFERROR(VLOOKUP(E2243,Store_SRP!B2:H110,7, FALSE), TRUE)=TRUE,VLOOKUP(E2243,Store_VAM!B2:H273,7, FALSE),VLOOKUP(E2243,Store_SRP!B2:H110,7, FALSE)), VLOOKUP(E2243,Store_Showcase!B2:H144,7, FALSE))</f>
      </c>
      <c r="S2243">
        <f>IF(IFERROR(VLOOKUP(E2243,Store_Showcase!B2:I144,8, FALSE), TRUE)=TRUE, IF(IFERROR(VLOOKUP(E2243,Store_SRP!B2:I110,8, FALSE), TRUE)=TRUE,VLOOKUP(E2243,Store_VAM!B2:I273,8, FALSE),VLOOKUP(E2243,Store_SRP!B2:I110,8, FALSE)), VLOOKUP(E2243,Store_Showcase!B2:I144,8, FALSE))</f>
      </c>
      <c r="T2243">
        <f>VLOOKUP(G2243,Sku_Consolidated!A2:R957,18,FALSE)</f>
      </c>
      <c r="U2243">
        <v>4806532531793</v>
      </c>
      <c r="V2243">
        <f>IF(VLOOKUP(G2243,Sku_Consolidated!A2:S957,19,FALSE)="SHOWCASE", VLOOKUP(E2243,Store_Showcase!B2:L144,11, FALSE), IF(VLOOKUP(G2243,Sku_Consolidated!A2:S957,19,FALSE)="VAM",VLOOKUP(E2243,Store_VAM!B2:L273,11, FALSE),VLOOKUP(E2243,Store_SRP!B2:L110,11, FALSE)))</f>
      </c>
      <c r="W2243">
        <f>VLOOKUP(G2243,Sku_Consolidated!A2:W957,11,FALSE)</f>
      </c>
      <c r="X2243">
        <f>VLOOKUP(G2243,Sku_Consolidated!A2:H957,8,FALSE)</f>
      </c>
      <c r="Y2243">
        <f>VLOOKUP(G2243,Sku_Consolidated!A2:I957,9,FALSE)</f>
      </c>
      <c r="Z2243" t="s">
        <v>38</v>
      </c>
      <c r="AA2243">
        <f>VLOOKUP(G2243,Sku_Consolidated!A2:E957,5,FALSE)</f>
      </c>
      <c r="AB2243">
        <f>IF(VLOOKUP(G2243,Sku_Consolidated!A2:S957,19,FALSE)="SHOWCASE", VLOOKUP(E2243,Store_Showcase!B2:N144,13, FALSE), IF(VLOOKUP(G2243,Sku_Consolidated!A2:S957,19,FALSE)="VAM",VLOOKUP(E2243,Store_VAM!B2:N273,13, FALSE),VLOOKUP(E2243,Store_SRP!B2:N110,13, FALSE)))</f>
      </c>
      <c r="AC2243">
        <f>IF(IFERROR(AB2243,TRUE)=TRUE, "-","OK")</f>
      </c>
      <c r="AD2243" s="8" t="s">
        <v>39</v>
      </c>
      <c r="AE2243" s="8" t="s">
        <v>39</v>
      </c>
      <c r="AF2243">
        <f>IF(IFERROR(VLOOKUP(E2243,Store_Showcase!B2:H144,{5}, FALSE), TRUE)=TRUE, IF(IFERROR(VLOOKUP(E2243,Store_SRP!B2:H110,{5}, FALSE), TRUE)=TRUE,VLOOKUP(E2243,Store_VAM!B2:H273,{5}, FALSE),VLOOKUP(E2243,Store_SRP!B2:H110,{5}, FALSE)), VLOOKUP(E2243,Store_Showcase!B2:H144,{5}, FALSE))</f>
      </c>
      <c r="AG2243">
        <f>IF(IFERROR(VLOOKUP(E2243,Store_Showcase!B2:H144,{6}, FALSE), TRUE)=TRUE, IF(IFERROR(VLOOKUP(E2243,Store_SRP!B2:H110,{6}, FALSE), TRUE)=TRUE,VLOOKUP(E2243,Store_VAM!B2:H273,{6}, FALSE),VLOOKUP(E2243,Store_SRP!B2:H110,{6}, FALSE)), VLOOKUP(E2243,Store_Showcase!B2:H144,{6}, FALSE))</f>
      </c>
      <c r="AH2243">
        <f>VLOOKUP(G2243,Sku_Consolidated!A2:R957,18,FALSE)</f>
      </c>
      <c r="AI2243">
        <f>VLOOKUP(G2243,Sku_Consolidated!A2:S957,19,FALSE)</f>
      </c>
      <c r="AJ2243">
        <f>VLOOKUP(G2243,Sku_Consolidated!A2:T957,20,FALSE)</f>
      </c>
    </row>
    <row r="2244" spans="1:36" x14ac:dyDescent="0.25">
      <c r="A2244">
        <v>2024</v>
      </c>
      <c r="B2244" t="s">
        <v>31</v>
      </c>
      <c r="C2244" t="s">
        <v>32</v>
      </c>
      <c r="D2244" t="s">
        <v>33</v>
      </c>
      <c r="E2244">
        <v>739</v>
      </c>
      <c r="F2244">
        <f>IF(IFERROR(VLOOKUP(E2244,Store_Showcase!B2:H144,{2}, FALSE), TRUE)=TRUE, IF(IFERROR(VLOOKUP(E2244,Store_SRP!B2:H110,{2}, FALSE), TRUE)=TRUE,VLOOKUP(E2244,Store_VAM!B2:H273,{2}, FALSE),VLOOKUP(E2244,Store_SRP!B2:H110,{2}, FALSE)), VLOOKUP(E2244,Store_Showcase!B2:H144,{2}, FALSE))</f>
      </c>
      <c r="G2244">
        <v>657358</v>
      </c>
      <c r="H2244" t="s">
        <v>3328</v>
      </c>
      <c r="I2244" s="8" t="s">
        <v>39</v>
      </c>
      <c r="J2244" t="s">
        <v>12</v>
      </c>
      <c r="K2244" s="8">
        <f>IF(J2244="PCK", I2244, 0)</f>
      </c>
      <c r="L2244" s="8">
        <f>IF(J2244="KLS", I2244, IF(J2244="PCK", I2244*VLOOKUP(G2244,Sku_Consolidated!A2:U957,21, FALSE),I2244*VLOOKUP(G2244,Sku_Consolidated!A2:U957,21, FALSE)))</f>
      </c>
      <c r="M2244" s="8">
        <f>IF(J2244="PCS", I2244, 0)</f>
      </c>
      <c r="N2244" s="8" t="s">
        <v>39</v>
      </c>
      <c r="O2244" s="8">
        <f>N2244 * VLOOKUP(E2244&amp;VLOOKUP(G2244,Sku_Consolidated!A2:Q957,17,FALSE),Sku_CommRate!A2:E1002, 5, FALSE)</f>
      </c>
      <c r="P2244" s="8">
        <f>N2244 - O2244</f>
      </c>
      <c r="Q2244">
        <f>VLOOKUP(G2244,Sku_Consolidated!A2:G957,7, FALSE)</f>
      </c>
      <c r="R2244">
        <f>IF(IFERROR(VLOOKUP(E2244,Store_Showcase!B2:H144,7, FALSE), TRUE)=TRUE, IF(IFERROR(VLOOKUP(E2244,Store_SRP!B2:H110,7, FALSE), TRUE)=TRUE,VLOOKUP(E2244,Store_VAM!B2:H273,7, FALSE),VLOOKUP(E2244,Store_SRP!B2:H110,7, FALSE)), VLOOKUP(E2244,Store_Showcase!B2:H144,7, FALSE))</f>
      </c>
      <c r="S2244">
        <f>IF(IFERROR(VLOOKUP(E2244,Store_Showcase!B2:I144,8, FALSE), TRUE)=TRUE, IF(IFERROR(VLOOKUP(E2244,Store_SRP!B2:I110,8, FALSE), TRUE)=TRUE,VLOOKUP(E2244,Store_VAM!B2:I273,8, FALSE),VLOOKUP(E2244,Store_SRP!B2:I110,8, FALSE)), VLOOKUP(E2244,Store_Showcase!B2:I144,8, FALSE))</f>
      </c>
      <c r="T2244">
        <f>VLOOKUP(G2244,Sku_Consolidated!A2:R957,18,FALSE)</f>
      </c>
      <c r="U2244">
        <v>4806532531595</v>
      </c>
      <c r="V2244">
        <f>IF(VLOOKUP(G2244,Sku_Consolidated!A2:S957,19,FALSE)="SHOWCASE", VLOOKUP(E2244,Store_Showcase!B2:L144,11, FALSE), IF(VLOOKUP(G2244,Sku_Consolidated!A2:S957,19,FALSE)="VAM",VLOOKUP(E2244,Store_VAM!B2:L273,11, FALSE),VLOOKUP(E2244,Store_SRP!B2:L110,11, FALSE)))</f>
      </c>
      <c r="W2244">
        <f>VLOOKUP(G2244,Sku_Consolidated!A2:W957,11,FALSE)</f>
      </c>
      <c r="X2244">
        <f>VLOOKUP(G2244,Sku_Consolidated!A2:H957,8,FALSE)</f>
      </c>
      <c r="Y2244">
        <f>VLOOKUP(G2244,Sku_Consolidated!A2:I957,9,FALSE)</f>
      </c>
      <c r="Z2244" t="s">
        <v>38</v>
      </c>
      <c r="AA2244">
        <f>VLOOKUP(G2244,Sku_Consolidated!A2:E957,5,FALSE)</f>
      </c>
      <c r="AB2244">
        <f>IF(VLOOKUP(G2244,Sku_Consolidated!A2:S957,19,FALSE)="SHOWCASE", VLOOKUP(E2244,Store_Showcase!B2:N144,13, FALSE), IF(VLOOKUP(G2244,Sku_Consolidated!A2:S957,19,FALSE)="VAM",VLOOKUP(E2244,Store_VAM!B2:N273,13, FALSE),VLOOKUP(E2244,Store_SRP!B2:N110,13, FALSE)))</f>
      </c>
      <c r="AC2244">
        <f>IF(IFERROR(AB2244,TRUE)=TRUE, "-","OK")</f>
      </c>
      <c r="AD2244" s="8" t="s">
        <v>39</v>
      </c>
      <c r="AE2244" s="8" t="s">
        <v>39</v>
      </c>
      <c r="AF2244">
        <f>IF(IFERROR(VLOOKUP(E2244,Store_Showcase!B2:H144,{5}, FALSE), TRUE)=TRUE, IF(IFERROR(VLOOKUP(E2244,Store_SRP!B2:H110,{5}, FALSE), TRUE)=TRUE,VLOOKUP(E2244,Store_VAM!B2:H273,{5}, FALSE),VLOOKUP(E2244,Store_SRP!B2:H110,{5}, FALSE)), VLOOKUP(E2244,Store_Showcase!B2:H144,{5}, FALSE))</f>
      </c>
      <c r="AG2244">
        <f>IF(IFERROR(VLOOKUP(E2244,Store_Showcase!B2:H144,{6}, FALSE), TRUE)=TRUE, IF(IFERROR(VLOOKUP(E2244,Store_SRP!B2:H110,{6}, FALSE), TRUE)=TRUE,VLOOKUP(E2244,Store_VAM!B2:H273,{6}, FALSE),VLOOKUP(E2244,Store_SRP!B2:H110,{6}, FALSE)), VLOOKUP(E2244,Store_Showcase!B2:H144,{6}, FALSE))</f>
      </c>
      <c r="AH2244">
        <f>VLOOKUP(G2244,Sku_Consolidated!A2:R957,18,FALSE)</f>
      </c>
      <c r="AI2244">
        <f>VLOOKUP(G2244,Sku_Consolidated!A2:S957,19,FALSE)</f>
      </c>
      <c r="AJ2244">
        <f>VLOOKUP(G2244,Sku_Consolidated!A2:T957,20,FALSE)</f>
      </c>
    </row>
    <row r="2245" spans="1:36" x14ac:dyDescent="0.25">
      <c r="A2245">
        <v>2024</v>
      </c>
      <c r="B2245" t="s">
        <v>31</v>
      </c>
      <c r="C2245" t="s">
        <v>32</v>
      </c>
      <c r="D2245" t="s">
        <v>33</v>
      </c>
      <c r="E2245">
        <v>722</v>
      </c>
      <c r="F2245">
        <f>IF(IFERROR(VLOOKUP(E2245,Store_Showcase!B2:H144,{2}, FALSE), TRUE)=TRUE, IF(IFERROR(VLOOKUP(E2245,Store_SRP!B2:H110,{2}, FALSE), TRUE)=TRUE,VLOOKUP(E2245,Store_VAM!B2:H273,{2}, FALSE),VLOOKUP(E2245,Store_SRP!B2:H110,{2}, FALSE)), VLOOKUP(E2245,Store_Showcase!B2:H144,{2}, FALSE))</f>
      </c>
      <c r="G2245">
        <v>670205</v>
      </c>
      <c r="H2245" t="s">
        <v>1586</v>
      </c>
      <c r="I2245" s="8" t="s">
        <v>39</v>
      </c>
      <c r="J2245" t="s">
        <v>36</v>
      </c>
      <c r="K2245" s="8">
        <f>IF(J2245="PCK", I2245, 0)</f>
      </c>
      <c r="L2245" s="8">
        <f>IF(J2245="KLS", I2245, IF(J2245="PCK", I2245*VLOOKUP(G2245,Sku_Consolidated!A2:U957,21, FALSE),I2245*VLOOKUP(G2245,Sku_Consolidated!A2:U957,21, FALSE)))</f>
      </c>
      <c r="M2245" s="8">
        <f>IF(J2245="PCS", I2245, 0)</f>
      </c>
      <c r="N2245" s="8" t="s">
        <v>39</v>
      </c>
      <c r="O2245" s="8">
        <f>N2245 * VLOOKUP(E2245&amp;VLOOKUP(G2245,Sku_Consolidated!A2:Q957,17,FALSE),Sku_CommRate!A2:E1002, 5, FALSE)</f>
      </c>
      <c r="P2245" s="8">
        <f>N2245 - O2245</f>
      </c>
      <c r="Q2245">
        <f>VLOOKUP(G2245,Sku_Consolidated!A2:G957,7, FALSE)</f>
      </c>
      <c r="R2245">
        <f>IF(IFERROR(VLOOKUP(E2245,Store_Showcase!B2:H144,7, FALSE), TRUE)=TRUE, IF(IFERROR(VLOOKUP(E2245,Store_SRP!B2:H110,7, FALSE), TRUE)=TRUE,VLOOKUP(E2245,Store_VAM!B2:H273,7, FALSE),VLOOKUP(E2245,Store_SRP!B2:H110,7, FALSE)), VLOOKUP(E2245,Store_Showcase!B2:H144,7, FALSE))</f>
      </c>
      <c r="S2245">
        <f>IF(IFERROR(VLOOKUP(E2245,Store_Showcase!B2:I144,8, FALSE), TRUE)=TRUE, IF(IFERROR(VLOOKUP(E2245,Store_SRP!B2:I110,8, FALSE), TRUE)=TRUE,VLOOKUP(E2245,Store_VAM!B2:I273,8, FALSE),VLOOKUP(E2245,Store_SRP!B2:I110,8, FALSE)), VLOOKUP(E2245,Store_Showcase!B2:I144,8, FALSE))</f>
      </c>
      <c r="T2245">
        <f>VLOOKUP(G2245,Sku_Consolidated!A2:R957,18,FALSE)</f>
      </c>
      <c r="U2245">
        <v>8433</v>
      </c>
      <c r="V2245">
        <f>IF(VLOOKUP(G2245,Sku_Consolidated!A2:S957,19,FALSE)="SHOWCASE", VLOOKUP(E2245,Store_Showcase!B2:L144,11, FALSE), IF(VLOOKUP(G2245,Sku_Consolidated!A2:S957,19,FALSE)="VAM",VLOOKUP(E2245,Store_VAM!B2:L273,11, FALSE),VLOOKUP(E2245,Store_SRP!B2:L110,11, FALSE)))</f>
      </c>
      <c r="W2245">
        <f>VLOOKUP(G2245,Sku_Consolidated!A2:W957,11,FALSE)</f>
      </c>
      <c r="X2245">
        <f>VLOOKUP(G2245,Sku_Consolidated!A2:H957,8,FALSE)</f>
      </c>
      <c r="Y2245">
        <f>VLOOKUP(G2245,Sku_Consolidated!A2:I957,9,FALSE)</f>
      </c>
      <c r="Z2245" t="s">
        <v>38</v>
      </c>
      <c r="AA2245">
        <f>VLOOKUP(G2245,Sku_Consolidated!A2:E957,5,FALSE)</f>
      </c>
      <c r="AB2245">
        <f>IF(VLOOKUP(G2245,Sku_Consolidated!A2:S957,19,FALSE)="SHOWCASE", VLOOKUP(E2245,Store_Showcase!B2:N144,13, FALSE), IF(VLOOKUP(G2245,Sku_Consolidated!A2:S957,19,FALSE)="VAM",VLOOKUP(E2245,Store_VAM!B2:N273,13, FALSE),VLOOKUP(E2245,Store_SRP!B2:N110,13, FALSE)))</f>
      </c>
      <c r="AC2245">
        <f>IF(IFERROR(AB2245,TRUE)=TRUE, "-","OK")</f>
      </c>
      <c r="AD2245" s="8" t="s">
        <v>39</v>
      </c>
      <c r="AE2245" s="8" t="s">
        <v>39</v>
      </c>
      <c r="AF2245">
        <f>IF(IFERROR(VLOOKUP(E2245,Store_Showcase!B2:H144,{5}, FALSE), TRUE)=TRUE, IF(IFERROR(VLOOKUP(E2245,Store_SRP!B2:H110,{5}, FALSE), TRUE)=TRUE,VLOOKUP(E2245,Store_VAM!B2:H273,{5}, FALSE),VLOOKUP(E2245,Store_SRP!B2:H110,{5}, FALSE)), VLOOKUP(E2245,Store_Showcase!B2:H144,{5}, FALSE))</f>
      </c>
      <c r="AG2245">
        <f>IF(IFERROR(VLOOKUP(E2245,Store_Showcase!B2:H144,{6}, FALSE), TRUE)=TRUE, IF(IFERROR(VLOOKUP(E2245,Store_SRP!B2:H110,{6}, FALSE), TRUE)=TRUE,VLOOKUP(E2245,Store_VAM!B2:H273,{6}, FALSE),VLOOKUP(E2245,Store_SRP!B2:H110,{6}, FALSE)), VLOOKUP(E2245,Store_Showcase!B2:H144,{6}, FALSE))</f>
      </c>
      <c r="AH2245">
        <f>VLOOKUP(G2245,Sku_Consolidated!A2:R957,18,FALSE)</f>
      </c>
      <c r="AI2245">
        <f>VLOOKUP(G2245,Sku_Consolidated!A2:S957,19,FALSE)</f>
      </c>
      <c r="AJ2245">
        <f>VLOOKUP(G2245,Sku_Consolidated!A2:T957,20,FALSE)</f>
      </c>
    </row>
    <row r="2246" spans="1:36" x14ac:dyDescent="0.25">
      <c r="A2246">
        <v>2024</v>
      </c>
      <c r="B2246" t="s">
        <v>31</v>
      </c>
      <c r="C2246" t="s">
        <v>32</v>
      </c>
      <c r="D2246" t="s">
        <v>33</v>
      </c>
      <c r="E2246">
        <v>805</v>
      </c>
      <c r="F2246">
        <f>IF(IFERROR(VLOOKUP(E2246,Store_Showcase!B2:H144,{2}, FALSE), TRUE)=TRUE, IF(IFERROR(VLOOKUP(E2246,Store_SRP!B2:H110,{2}, FALSE), TRUE)=TRUE,VLOOKUP(E2246,Store_VAM!B2:H273,{2}, FALSE),VLOOKUP(E2246,Store_SRP!B2:H110,{2}, FALSE)), VLOOKUP(E2246,Store_Showcase!B2:H144,{2}, FALSE))</f>
      </c>
      <c r="G2246">
        <v>687767</v>
      </c>
      <c r="H2246" t="s">
        <v>1118</v>
      </c>
      <c r="I2246" s="8" t="s">
        <v>39</v>
      </c>
      <c r="J2246" t="s">
        <v>493</v>
      </c>
      <c r="K2246" s="8">
        <f>IF(J2246="PCK", I2246, 0)</f>
      </c>
      <c r="L2246" s="8">
        <f>IF(J2246="KLS", I2246, IF(J2246="PCK", I2246*VLOOKUP(G2246,Sku_Consolidated!A2:U957,21, FALSE),I2246*VLOOKUP(G2246,Sku_Consolidated!A2:U957,21, FALSE)))</f>
      </c>
      <c r="M2246" s="8">
        <f>IF(J2246="PCS", I2246, 0)</f>
      </c>
      <c r="N2246" s="8" t="s">
        <v>39</v>
      </c>
      <c r="O2246" s="8">
        <f>N2246 * VLOOKUP(E2246&amp;VLOOKUP(G2246,Sku_Consolidated!A2:Q957,17,FALSE),Sku_CommRate!A2:E1002, 5, FALSE)</f>
      </c>
      <c r="P2246" s="8">
        <f>N2246 - O2246</f>
      </c>
      <c r="Q2246">
        <f>VLOOKUP(G2246,Sku_Consolidated!A2:G957,7, FALSE)</f>
      </c>
      <c r="R2246">
        <f>IF(IFERROR(VLOOKUP(E2246,Store_Showcase!B2:H144,7, FALSE), TRUE)=TRUE, IF(IFERROR(VLOOKUP(E2246,Store_SRP!B2:H110,7, FALSE), TRUE)=TRUE,VLOOKUP(E2246,Store_VAM!B2:H273,7, FALSE),VLOOKUP(E2246,Store_SRP!B2:H110,7, FALSE)), VLOOKUP(E2246,Store_Showcase!B2:H144,7, FALSE))</f>
      </c>
      <c r="S2246">
        <f>IF(IFERROR(VLOOKUP(E2246,Store_Showcase!B2:I144,8, FALSE), TRUE)=TRUE, IF(IFERROR(VLOOKUP(E2246,Store_SRP!B2:I110,8, FALSE), TRUE)=TRUE,VLOOKUP(E2246,Store_VAM!B2:I273,8, FALSE),VLOOKUP(E2246,Store_SRP!B2:I110,8, FALSE)), VLOOKUP(E2246,Store_Showcase!B2:I144,8, FALSE))</f>
      </c>
      <c r="T2246">
        <f>VLOOKUP(G2246,Sku_Consolidated!A2:R957,18,FALSE)</f>
      </c>
      <c r="U2246">
        <v>4806532531557</v>
      </c>
      <c r="V2246">
        <f>IF(VLOOKUP(G2246,Sku_Consolidated!A2:S957,19,FALSE)="SHOWCASE", VLOOKUP(E2246,Store_Showcase!B2:L144,11, FALSE), IF(VLOOKUP(G2246,Sku_Consolidated!A2:S957,19,FALSE)="VAM",VLOOKUP(E2246,Store_VAM!B2:L273,11, FALSE),VLOOKUP(E2246,Store_SRP!B2:L110,11, FALSE)))</f>
      </c>
      <c r="W2246">
        <f>VLOOKUP(G2246,Sku_Consolidated!A2:W957,11,FALSE)</f>
      </c>
      <c r="X2246">
        <f>VLOOKUP(G2246,Sku_Consolidated!A2:H957,8,FALSE)</f>
      </c>
      <c r="Y2246">
        <f>VLOOKUP(G2246,Sku_Consolidated!A2:I957,9,FALSE)</f>
      </c>
      <c r="Z2246" t="s">
        <v>38</v>
      </c>
      <c r="AA2246">
        <f>VLOOKUP(G2246,Sku_Consolidated!A2:E957,5,FALSE)</f>
      </c>
      <c r="AB2246">
        <f>IF(VLOOKUP(G2246,Sku_Consolidated!A2:S957,19,FALSE)="SHOWCASE", VLOOKUP(E2246,Store_Showcase!B2:N144,13, FALSE), IF(VLOOKUP(G2246,Sku_Consolidated!A2:S957,19,FALSE)="VAM",VLOOKUP(E2246,Store_VAM!B2:N273,13, FALSE),VLOOKUP(E2246,Store_SRP!B2:N110,13, FALSE)))</f>
      </c>
      <c r="AC2246">
        <f>IF(IFERROR(AB2246,TRUE)=TRUE, "-","OK")</f>
      </c>
      <c r="AD2246" s="8" t="s">
        <v>39</v>
      </c>
      <c r="AE2246" s="8" t="s">
        <v>39</v>
      </c>
      <c r="AF2246">
        <f>IF(IFERROR(VLOOKUP(E2246,Store_Showcase!B2:H144,{5}, FALSE), TRUE)=TRUE, IF(IFERROR(VLOOKUP(E2246,Store_SRP!B2:H110,{5}, FALSE), TRUE)=TRUE,VLOOKUP(E2246,Store_VAM!B2:H273,{5}, FALSE),VLOOKUP(E2246,Store_SRP!B2:H110,{5}, FALSE)), VLOOKUP(E2246,Store_Showcase!B2:H144,{5}, FALSE))</f>
      </c>
      <c r="AG2246">
        <f>IF(IFERROR(VLOOKUP(E2246,Store_Showcase!B2:H144,{6}, FALSE), TRUE)=TRUE, IF(IFERROR(VLOOKUP(E2246,Store_SRP!B2:H110,{6}, FALSE), TRUE)=TRUE,VLOOKUP(E2246,Store_VAM!B2:H273,{6}, FALSE),VLOOKUP(E2246,Store_SRP!B2:H110,{6}, FALSE)), VLOOKUP(E2246,Store_Showcase!B2:H144,{6}, FALSE))</f>
      </c>
      <c r="AH2246">
        <f>VLOOKUP(G2246,Sku_Consolidated!A2:R957,18,FALSE)</f>
      </c>
      <c r="AI2246">
        <f>VLOOKUP(G2246,Sku_Consolidated!A2:S957,19,FALSE)</f>
      </c>
      <c r="AJ2246">
        <f>VLOOKUP(G2246,Sku_Consolidated!A2:T957,20,FALSE)</f>
      </c>
    </row>
    <row r="2247" spans="1:36" x14ac:dyDescent="0.25">
      <c r="A2247">
        <v>2024</v>
      </c>
      <c r="B2247" t="s">
        <v>31</v>
      </c>
      <c r="C2247" t="s">
        <v>32</v>
      </c>
      <c r="D2247" t="s">
        <v>33</v>
      </c>
      <c r="E2247">
        <v>705</v>
      </c>
      <c r="F2247">
        <f>IF(IFERROR(VLOOKUP(E2247,Store_Showcase!B2:H144,{2}, FALSE), TRUE)=TRUE, IF(IFERROR(VLOOKUP(E2247,Store_SRP!B2:H110,{2}, FALSE), TRUE)=TRUE,VLOOKUP(E2247,Store_VAM!B2:H273,{2}, FALSE),VLOOKUP(E2247,Store_SRP!B2:H110,{2}, FALSE)), VLOOKUP(E2247,Store_Showcase!B2:H144,{2}, FALSE))</f>
      </c>
      <c r="G2247">
        <v>687763</v>
      </c>
      <c r="H2247" t="s">
        <v>1298</v>
      </c>
      <c r="I2247" s="8" t="s">
        <v>39</v>
      </c>
      <c r="J2247" t="s">
        <v>493</v>
      </c>
      <c r="K2247" s="8">
        <f>IF(J2247="PCK", I2247, 0)</f>
      </c>
      <c r="L2247" s="8">
        <f>IF(J2247="KLS", I2247, IF(J2247="PCK", I2247*VLOOKUP(G2247,Sku_Consolidated!A2:U957,21, FALSE),I2247*VLOOKUP(G2247,Sku_Consolidated!A2:U957,21, FALSE)))</f>
      </c>
      <c r="M2247" s="8">
        <f>IF(J2247="PCS", I2247, 0)</f>
      </c>
      <c r="N2247" s="8" t="s">
        <v>39</v>
      </c>
      <c r="O2247" s="8">
        <f>N2247 * VLOOKUP(E2247&amp;VLOOKUP(G2247,Sku_Consolidated!A2:Q957,17,FALSE),Sku_CommRate!A2:E1002, 5, FALSE)</f>
      </c>
      <c r="P2247" s="8">
        <f>N2247 - O2247</f>
      </c>
      <c r="Q2247">
        <f>VLOOKUP(G2247,Sku_Consolidated!A2:G957,7, FALSE)</f>
      </c>
      <c r="R2247">
        <f>IF(IFERROR(VLOOKUP(E2247,Store_Showcase!B2:H144,7, FALSE), TRUE)=TRUE, IF(IFERROR(VLOOKUP(E2247,Store_SRP!B2:H110,7, FALSE), TRUE)=TRUE,VLOOKUP(E2247,Store_VAM!B2:H273,7, FALSE),VLOOKUP(E2247,Store_SRP!B2:H110,7, FALSE)), VLOOKUP(E2247,Store_Showcase!B2:H144,7, FALSE))</f>
      </c>
      <c r="S2247">
        <f>IF(IFERROR(VLOOKUP(E2247,Store_Showcase!B2:I144,8, FALSE), TRUE)=TRUE, IF(IFERROR(VLOOKUP(E2247,Store_SRP!B2:I110,8, FALSE), TRUE)=TRUE,VLOOKUP(E2247,Store_VAM!B2:I273,8, FALSE),VLOOKUP(E2247,Store_SRP!B2:I110,8, FALSE)), VLOOKUP(E2247,Store_Showcase!B2:I144,8, FALSE))</f>
      </c>
      <c r="T2247">
        <f>VLOOKUP(G2247,Sku_Consolidated!A2:R957,18,FALSE)</f>
      </c>
      <c r="U2247">
        <v>4806532531540</v>
      </c>
      <c r="V2247">
        <f>IF(VLOOKUP(G2247,Sku_Consolidated!A2:S957,19,FALSE)="SHOWCASE", VLOOKUP(E2247,Store_Showcase!B2:L144,11, FALSE), IF(VLOOKUP(G2247,Sku_Consolidated!A2:S957,19,FALSE)="VAM",VLOOKUP(E2247,Store_VAM!B2:L273,11, FALSE),VLOOKUP(E2247,Store_SRP!B2:L110,11, FALSE)))</f>
      </c>
      <c r="W2247">
        <f>VLOOKUP(G2247,Sku_Consolidated!A2:W957,11,FALSE)</f>
      </c>
      <c r="X2247">
        <f>VLOOKUP(G2247,Sku_Consolidated!A2:H957,8,FALSE)</f>
      </c>
      <c r="Y2247">
        <f>VLOOKUP(G2247,Sku_Consolidated!A2:I957,9,FALSE)</f>
      </c>
      <c r="Z2247" t="s">
        <v>38</v>
      </c>
      <c r="AA2247">
        <f>VLOOKUP(G2247,Sku_Consolidated!A2:E957,5,FALSE)</f>
      </c>
      <c r="AB2247">
        <f>IF(VLOOKUP(G2247,Sku_Consolidated!A2:S957,19,FALSE)="SHOWCASE", VLOOKUP(E2247,Store_Showcase!B2:N144,13, FALSE), IF(VLOOKUP(G2247,Sku_Consolidated!A2:S957,19,FALSE)="VAM",VLOOKUP(E2247,Store_VAM!B2:N273,13, FALSE),VLOOKUP(E2247,Store_SRP!B2:N110,13, FALSE)))</f>
      </c>
      <c r="AC2247">
        <f>IF(IFERROR(AB2247,TRUE)=TRUE, "-","OK")</f>
      </c>
      <c r="AD2247" s="8" t="s">
        <v>39</v>
      </c>
      <c r="AE2247" s="8" t="s">
        <v>39</v>
      </c>
      <c r="AF2247">
        <f>IF(IFERROR(VLOOKUP(E2247,Store_Showcase!B2:H144,{5}, FALSE), TRUE)=TRUE, IF(IFERROR(VLOOKUP(E2247,Store_SRP!B2:H110,{5}, FALSE), TRUE)=TRUE,VLOOKUP(E2247,Store_VAM!B2:H273,{5}, FALSE),VLOOKUP(E2247,Store_SRP!B2:H110,{5}, FALSE)), VLOOKUP(E2247,Store_Showcase!B2:H144,{5}, FALSE))</f>
      </c>
      <c r="AG2247">
        <f>IF(IFERROR(VLOOKUP(E2247,Store_Showcase!B2:H144,{6}, FALSE), TRUE)=TRUE, IF(IFERROR(VLOOKUP(E2247,Store_SRP!B2:H110,{6}, FALSE), TRUE)=TRUE,VLOOKUP(E2247,Store_VAM!B2:H273,{6}, FALSE),VLOOKUP(E2247,Store_SRP!B2:H110,{6}, FALSE)), VLOOKUP(E2247,Store_Showcase!B2:H144,{6}, FALSE))</f>
      </c>
      <c r="AH2247">
        <f>VLOOKUP(G2247,Sku_Consolidated!A2:R957,18,FALSE)</f>
      </c>
      <c r="AI2247">
        <f>VLOOKUP(G2247,Sku_Consolidated!A2:S957,19,FALSE)</f>
      </c>
      <c r="AJ2247">
        <f>VLOOKUP(G2247,Sku_Consolidated!A2:T957,20,FALSE)</f>
      </c>
    </row>
    <row r="2248" spans="1:36" x14ac:dyDescent="0.25">
      <c r="A2248">
        <v>2024</v>
      </c>
      <c r="B2248" t="s">
        <v>31</v>
      </c>
      <c r="C2248" t="s">
        <v>32</v>
      </c>
      <c r="D2248" t="s">
        <v>33</v>
      </c>
      <c r="E2248">
        <v>480</v>
      </c>
      <c r="F2248">
        <f>IF(IFERROR(VLOOKUP(E2248,Store_Showcase!B2:H144,{2}, FALSE), TRUE)=TRUE, IF(IFERROR(VLOOKUP(E2248,Store_SRP!B2:H110,{2}, FALSE), TRUE)=TRUE,VLOOKUP(E2248,Store_VAM!B2:H273,{2}, FALSE),VLOOKUP(E2248,Store_SRP!B2:H110,{2}, FALSE)), VLOOKUP(E2248,Store_Showcase!B2:H144,{2}, FALSE))</f>
      </c>
      <c r="G2248">
        <v>655717</v>
      </c>
      <c r="H2248" t="s">
        <v>134</v>
      </c>
      <c r="I2248" s="8" t="s">
        <v>39</v>
      </c>
      <c r="J2248" t="s">
        <v>36</v>
      </c>
      <c r="K2248" s="8">
        <f>IF(J2248="PCK", I2248, 0)</f>
      </c>
      <c r="L2248" s="8">
        <f>IF(J2248="KLS", I2248, IF(J2248="PCK", I2248*VLOOKUP(G2248,Sku_Consolidated!A2:U957,21, FALSE),I2248*VLOOKUP(G2248,Sku_Consolidated!A2:U957,21, FALSE)))</f>
      </c>
      <c r="M2248" s="8">
        <f>IF(J2248="PCS", I2248, 0)</f>
      </c>
      <c r="N2248" s="8" t="s">
        <v>39</v>
      </c>
      <c r="O2248" s="8">
        <f>N2248 * VLOOKUP(E2248&amp;VLOOKUP(G2248,Sku_Consolidated!A2:Q957,17,FALSE),Sku_CommRate!A2:E1002, 5, FALSE)</f>
      </c>
      <c r="P2248" s="8">
        <f>N2248 - O2248</f>
      </c>
      <c r="Q2248">
        <f>VLOOKUP(G2248,Sku_Consolidated!A2:G957,7, FALSE)</f>
      </c>
      <c r="R2248">
        <f>IF(IFERROR(VLOOKUP(E2248,Store_Showcase!B2:H144,7, FALSE), TRUE)=TRUE, IF(IFERROR(VLOOKUP(E2248,Store_SRP!B2:H110,7, FALSE), TRUE)=TRUE,VLOOKUP(E2248,Store_VAM!B2:H273,7, FALSE),VLOOKUP(E2248,Store_SRP!B2:H110,7, FALSE)), VLOOKUP(E2248,Store_Showcase!B2:H144,7, FALSE))</f>
      </c>
      <c r="S2248">
        <f>IF(IFERROR(VLOOKUP(E2248,Store_Showcase!B2:I144,8, FALSE), TRUE)=TRUE, IF(IFERROR(VLOOKUP(E2248,Store_SRP!B2:I110,8, FALSE), TRUE)=TRUE,VLOOKUP(E2248,Store_VAM!B2:I273,8, FALSE),VLOOKUP(E2248,Store_SRP!B2:I110,8, FALSE)), VLOOKUP(E2248,Store_Showcase!B2:I144,8, FALSE))</f>
      </c>
      <c r="T2248">
        <f>VLOOKUP(G2248,Sku_Consolidated!A2:R957,18,FALSE)</f>
      </c>
      <c r="U2248">
        <v>6445</v>
      </c>
      <c r="V2248">
        <f>IF(VLOOKUP(G2248,Sku_Consolidated!A2:S957,19,FALSE)="SHOWCASE", VLOOKUP(E2248,Store_Showcase!B2:L144,11, FALSE), IF(VLOOKUP(G2248,Sku_Consolidated!A2:S957,19,FALSE)="VAM",VLOOKUP(E2248,Store_VAM!B2:L273,11, FALSE),VLOOKUP(E2248,Store_SRP!B2:L110,11, FALSE)))</f>
      </c>
      <c r="W2248">
        <f>VLOOKUP(G2248,Sku_Consolidated!A2:W957,11,FALSE)</f>
      </c>
      <c r="X2248">
        <f>VLOOKUP(G2248,Sku_Consolidated!A2:H957,8,FALSE)</f>
      </c>
      <c r="Y2248">
        <f>VLOOKUP(G2248,Sku_Consolidated!A2:I957,9,FALSE)</f>
      </c>
      <c r="Z2248" t="s">
        <v>38</v>
      </c>
      <c r="AA2248">
        <f>VLOOKUP(G2248,Sku_Consolidated!A2:E957,5,FALSE)</f>
      </c>
      <c r="AB2248">
        <f>IF(VLOOKUP(G2248,Sku_Consolidated!A2:S957,19,FALSE)="SHOWCASE", VLOOKUP(E2248,Store_Showcase!B2:N144,13, FALSE), IF(VLOOKUP(G2248,Sku_Consolidated!A2:S957,19,FALSE)="VAM",VLOOKUP(E2248,Store_VAM!B2:N273,13, FALSE),VLOOKUP(E2248,Store_SRP!B2:N110,13, FALSE)))</f>
      </c>
      <c r="AC2248">
        <f>IF(IFERROR(AB2248,TRUE)=TRUE, "-","OK")</f>
      </c>
      <c r="AD2248" s="8" t="s">
        <v>39</v>
      </c>
      <c r="AE2248" s="8" t="s">
        <v>39</v>
      </c>
      <c r="AF2248">
        <f>IF(IFERROR(VLOOKUP(E2248,Store_Showcase!B2:H144,{5}, FALSE), TRUE)=TRUE, IF(IFERROR(VLOOKUP(E2248,Store_SRP!B2:H110,{5}, FALSE), TRUE)=TRUE,VLOOKUP(E2248,Store_VAM!B2:H273,{5}, FALSE),VLOOKUP(E2248,Store_SRP!B2:H110,{5}, FALSE)), VLOOKUP(E2248,Store_Showcase!B2:H144,{5}, FALSE))</f>
      </c>
      <c r="AG2248">
        <f>IF(IFERROR(VLOOKUP(E2248,Store_Showcase!B2:H144,{6}, FALSE), TRUE)=TRUE, IF(IFERROR(VLOOKUP(E2248,Store_SRP!B2:H110,{6}, FALSE), TRUE)=TRUE,VLOOKUP(E2248,Store_VAM!B2:H273,{6}, FALSE),VLOOKUP(E2248,Store_SRP!B2:H110,{6}, FALSE)), VLOOKUP(E2248,Store_Showcase!B2:H144,{6}, FALSE))</f>
      </c>
      <c r="AH2248">
        <f>VLOOKUP(G2248,Sku_Consolidated!A2:R957,18,FALSE)</f>
      </c>
      <c r="AI2248">
        <f>VLOOKUP(G2248,Sku_Consolidated!A2:S957,19,FALSE)</f>
      </c>
      <c r="AJ2248">
        <f>VLOOKUP(G2248,Sku_Consolidated!A2:T957,20,FALSE)</f>
      </c>
    </row>
    <row r="2249" spans="1:36" x14ac:dyDescent="0.25">
      <c r="A2249">
        <v>2024</v>
      </c>
      <c r="B2249" t="s">
        <v>31</v>
      </c>
      <c r="C2249" t="s">
        <v>32</v>
      </c>
      <c r="D2249" t="s">
        <v>33</v>
      </c>
      <c r="E2249">
        <v>481</v>
      </c>
      <c r="F2249">
        <f>IF(IFERROR(VLOOKUP(E2249,Store_Showcase!B2:H144,{2}, FALSE), TRUE)=TRUE, IF(IFERROR(VLOOKUP(E2249,Store_SRP!B2:H110,{2}, FALSE), TRUE)=TRUE,VLOOKUP(E2249,Store_VAM!B2:H273,{2}, FALSE),VLOOKUP(E2249,Store_SRP!B2:H110,{2}, FALSE)), VLOOKUP(E2249,Store_Showcase!B2:H144,{2}, FALSE))</f>
      </c>
      <c r="G2249">
        <v>677203</v>
      </c>
      <c r="H2249" t="s">
        <v>1408</v>
      </c>
      <c r="I2249" s="8" t="s">
        <v>39</v>
      </c>
      <c r="J2249" t="s">
        <v>493</v>
      </c>
      <c r="K2249" s="8">
        <f>IF(J2249="PCK", I2249, 0)</f>
      </c>
      <c r="L2249" s="8">
        <f>IF(J2249="KLS", I2249, IF(J2249="PCK", I2249*VLOOKUP(G2249,Sku_Consolidated!A2:U957,21, FALSE),I2249*VLOOKUP(G2249,Sku_Consolidated!A2:U957,21, FALSE)))</f>
      </c>
      <c r="M2249" s="8">
        <f>IF(J2249="PCS", I2249, 0)</f>
      </c>
      <c r="N2249" s="8" t="s">
        <v>39</v>
      </c>
      <c r="O2249" s="8">
        <f>N2249 * VLOOKUP(E2249&amp;VLOOKUP(G2249,Sku_Consolidated!A2:Q957,17,FALSE),Sku_CommRate!A2:E1002, 5, FALSE)</f>
      </c>
      <c r="P2249" s="8">
        <f>N2249 - O2249</f>
      </c>
      <c r="Q2249">
        <f>VLOOKUP(G2249,Sku_Consolidated!A2:G957,7, FALSE)</f>
      </c>
      <c r="R2249">
        <f>IF(IFERROR(VLOOKUP(E2249,Store_Showcase!B2:H144,7, FALSE), TRUE)=TRUE, IF(IFERROR(VLOOKUP(E2249,Store_SRP!B2:H110,7, FALSE), TRUE)=TRUE,VLOOKUP(E2249,Store_VAM!B2:H273,7, FALSE),VLOOKUP(E2249,Store_SRP!B2:H110,7, FALSE)), VLOOKUP(E2249,Store_Showcase!B2:H144,7, FALSE))</f>
      </c>
      <c r="S2249">
        <f>IF(IFERROR(VLOOKUP(E2249,Store_Showcase!B2:I144,8, FALSE), TRUE)=TRUE, IF(IFERROR(VLOOKUP(E2249,Store_SRP!B2:I110,8, FALSE), TRUE)=TRUE,VLOOKUP(E2249,Store_VAM!B2:I273,8, FALSE),VLOOKUP(E2249,Store_SRP!B2:I110,8, FALSE)), VLOOKUP(E2249,Store_Showcase!B2:I144,8, FALSE))</f>
      </c>
      <c r="T2249">
        <f>VLOOKUP(G2249,Sku_Consolidated!A2:R957,18,FALSE)</f>
      </c>
      <c r="U2249">
        <v>9759</v>
      </c>
      <c r="V2249">
        <f>IF(VLOOKUP(G2249,Sku_Consolidated!A2:S957,19,FALSE)="SHOWCASE", VLOOKUP(E2249,Store_Showcase!B2:L144,11, FALSE), IF(VLOOKUP(G2249,Sku_Consolidated!A2:S957,19,FALSE)="VAM",VLOOKUP(E2249,Store_VAM!B2:L273,11, FALSE),VLOOKUP(E2249,Store_SRP!B2:L110,11, FALSE)))</f>
      </c>
      <c r="W2249">
        <f>VLOOKUP(G2249,Sku_Consolidated!A2:W957,11,FALSE)</f>
      </c>
      <c r="X2249">
        <f>VLOOKUP(G2249,Sku_Consolidated!A2:H957,8,FALSE)</f>
      </c>
      <c r="Y2249">
        <f>VLOOKUP(G2249,Sku_Consolidated!A2:I957,9,FALSE)</f>
      </c>
      <c r="Z2249" t="s">
        <v>38</v>
      </c>
      <c r="AA2249">
        <f>VLOOKUP(G2249,Sku_Consolidated!A2:E957,5,FALSE)</f>
      </c>
      <c r="AB2249">
        <f>IF(VLOOKUP(G2249,Sku_Consolidated!A2:S957,19,FALSE)="SHOWCASE", VLOOKUP(E2249,Store_Showcase!B2:N144,13, FALSE), IF(VLOOKUP(G2249,Sku_Consolidated!A2:S957,19,FALSE)="VAM",VLOOKUP(E2249,Store_VAM!B2:N273,13, FALSE),VLOOKUP(E2249,Store_SRP!B2:N110,13, FALSE)))</f>
      </c>
      <c r="AC2249">
        <f>IF(IFERROR(AB2249,TRUE)=TRUE, "-","OK")</f>
      </c>
      <c r="AD2249" s="8" t="s">
        <v>39</v>
      </c>
      <c r="AE2249" s="8" t="s">
        <v>39</v>
      </c>
      <c r="AF2249">
        <f>IF(IFERROR(VLOOKUP(E2249,Store_Showcase!B2:H144,{5}, FALSE), TRUE)=TRUE, IF(IFERROR(VLOOKUP(E2249,Store_SRP!B2:H110,{5}, FALSE), TRUE)=TRUE,VLOOKUP(E2249,Store_VAM!B2:H273,{5}, FALSE),VLOOKUP(E2249,Store_SRP!B2:H110,{5}, FALSE)), VLOOKUP(E2249,Store_Showcase!B2:H144,{5}, FALSE))</f>
      </c>
      <c r="AG2249">
        <f>IF(IFERROR(VLOOKUP(E2249,Store_Showcase!B2:H144,{6}, FALSE), TRUE)=TRUE, IF(IFERROR(VLOOKUP(E2249,Store_SRP!B2:H110,{6}, FALSE), TRUE)=TRUE,VLOOKUP(E2249,Store_VAM!B2:H273,{6}, FALSE),VLOOKUP(E2249,Store_SRP!B2:H110,{6}, FALSE)), VLOOKUP(E2249,Store_Showcase!B2:H144,{6}, FALSE))</f>
      </c>
      <c r="AH2249">
        <f>VLOOKUP(G2249,Sku_Consolidated!A2:R957,18,FALSE)</f>
      </c>
      <c r="AI2249">
        <f>VLOOKUP(G2249,Sku_Consolidated!A2:S957,19,FALSE)</f>
      </c>
      <c r="AJ2249">
        <f>VLOOKUP(G2249,Sku_Consolidated!A2:T957,20,FALSE)</f>
      </c>
    </row>
    <row r="2250" spans="1:36" x14ac:dyDescent="0.25">
      <c r="A2250">
        <v>2024</v>
      </c>
      <c r="B2250" t="s">
        <v>31</v>
      </c>
      <c r="C2250" t="s">
        <v>32</v>
      </c>
      <c r="D2250" t="s">
        <v>33</v>
      </c>
      <c r="E2250">
        <v>728</v>
      </c>
      <c r="F2250">
        <f>IF(IFERROR(VLOOKUP(E2250,Store_Showcase!B2:H144,{2}, FALSE), TRUE)=TRUE, IF(IFERROR(VLOOKUP(E2250,Store_SRP!B2:H110,{2}, FALSE), TRUE)=TRUE,VLOOKUP(E2250,Store_VAM!B2:H273,{2}, FALSE),VLOOKUP(E2250,Store_SRP!B2:H110,{2}, FALSE)), VLOOKUP(E2250,Store_Showcase!B2:H144,{2}, FALSE))</f>
      </c>
      <c r="G2250">
        <v>662375</v>
      </c>
      <c r="H2250" t="s">
        <v>1376</v>
      </c>
      <c r="I2250" s="8" t="s">
        <v>39</v>
      </c>
      <c r="J2250" t="s">
        <v>493</v>
      </c>
      <c r="K2250" s="8">
        <f>IF(J2250="PCK", I2250, 0)</f>
      </c>
      <c r="L2250" s="8">
        <f>IF(J2250="KLS", I2250, IF(J2250="PCK", I2250*VLOOKUP(G2250,Sku_Consolidated!A2:U957,21, FALSE),I2250*VLOOKUP(G2250,Sku_Consolidated!A2:U957,21, FALSE)))</f>
      </c>
      <c r="M2250" s="8">
        <f>IF(J2250="PCS", I2250, 0)</f>
      </c>
      <c r="N2250" s="8" t="s">
        <v>39</v>
      </c>
      <c r="O2250" s="8">
        <f>N2250 * VLOOKUP(E2250&amp;VLOOKUP(G2250,Sku_Consolidated!A2:Q957,17,FALSE),Sku_CommRate!A2:E1002, 5, FALSE)</f>
      </c>
      <c r="P2250" s="8">
        <f>N2250 - O2250</f>
      </c>
      <c r="Q2250">
        <f>VLOOKUP(G2250,Sku_Consolidated!A2:G957,7, FALSE)</f>
      </c>
      <c r="R2250">
        <f>IF(IFERROR(VLOOKUP(E2250,Store_Showcase!B2:H144,7, FALSE), TRUE)=TRUE, IF(IFERROR(VLOOKUP(E2250,Store_SRP!B2:H110,7, FALSE), TRUE)=TRUE,VLOOKUP(E2250,Store_VAM!B2:H273,7, FALSE),VLOOKUP(E2250,Store_SRP!B2:H110,7, FALSE)), VLOOKUP(E2250,Store_Showcase!B2:H144,7, FALSE))</f>
      </c>
      <c r="S2250">
        <f>IF(IFERROR(VLOOKUP(E2250,Store_Showcase!B2:I144,8, FALSE), TRUE)=TRUE, IF(IFERROR(VLOOKUP(E2250,Store_SRP!B2:I110,8, FALSE), TRUE)=TRUE,VLOOKUP(E2250,Store_VAM!B2:I273,8, FALSE),VLOOKUP(E2250,Store_SRP!B2:I110,8, FALSE)), VLOOKUP(E2250,Store_Showcase!B2:I144,8, FALSE))</f>
      </c>
      <c r="T2250">
        <f>VLOOKUP(G2250,Sku_Consolidated!A2:R957,18,FALSE)</f>
      </c>
      <c r="U2250">
        <v>4806532531601</v>
      </c>
      <c r="V2250">
        <f>IF(VLOOKUP(G2250,Sku_Consolidated!A2:S957,19,FALSE)="SHOWCASE", VLOOKUP(E2250,Store_Showcase!B2:L144,11, FALSE), IF(VLOOKUP(G2250,Sku_Consolidated!A2:S957,19,FALSE)="VAM",VLOOKUP(E2250,Store_VAM!B2:L273,11, FALSE),VLOOKUP(E2250,Store_SRP!B2:L110,11, FALSE)))</f>
      </c>
      <c r="W2250">
        <f>VLOOKUP(G2250,Sku_Consolidated!A2:W957,11,FALSE)</f>
      </c>
      <c r="X2250">
        <f>VLOOKUP(G2250,Sku_Consolidated!A2:H957,8,FALSE)</f>
      </c>
      <c r="Y2250">
        <f>VLOOKUP(G2250,Sku_Consolidated!A2:I957,9,FALSE)</f>
      </c>
      <c r="Z2250" t="s">
        <v>38</v>
      </c>
      <c r="AA2250">
        <f>VLOOKUP(G2250,Sku_Consolidated!A2:E957,5,FALSE)</f>
      </c>
      <c r="AB2250">
        <f>IF(VLOOKUP(G2250,Sku_Consolidated!A2:S957,19,FALSE)="SHOWCASE", VLOOKUP(E2250,Store_Showcase!B2:N144,13, FALSE), IF(VLOOKUP(G2250,Sku_Consolidated!A2:S957,19,FALSE)="VAM",VLOOKUP(E2250,Store_VAM!B2:N273,13, FALSE),VLOOKUP(E2250,Store_SRP!B2:N110,13, FALSE)))</f>
      </c>
      <c r="AC2250">
        <f>IF(IFERROR(AB2250,TRUE)=TRUE, "-","OK")</f>
      </c>
      <c r="AD2250" s="8" t="s">
        <v>39</v>
      </c>
      <c r="AE2250" s="8" t="s">
        <v>39</v>
      </c>
      <c r="AF2250">
        <f>IF(IFERROR(VLOOKUP(E2250,Store_Showcase!B2:H144,{5}, FALSE), TRUE)=TRUE, IF(IFERROR(VLOOKUP(E2250,Store_SRP!B2:H110,{5}, FALSE), TRUE)=TRUE,VLOOKUP(E2250,Store_VAM!B2:H273,{5}, FALSE),VLOOKUP(E2250,Store_SRP!B2:H110,{5}, FALSE)), VLOOKUP(E2250,Store_Showcase!B2:H144,{5}, FALSE))</f>
      </c>
      <c r="AG2250">
        <f>IF(IFERROR(VLOOKUP(E2250,Store_Showcase!B2:H144,{6}, FALSE), TRUE)=TRUE, IF(IFERROR(VLOOKUP(E2250,Store_SRP!B2:H110,{6}, FALSE), TRUE)=TRUE,VLOOKUP(E2250,Store_VAM!B2:H273,{6}, FALSE),VLOOKUP(E2250,Store_SRP!B2:H110,{6}, FALSE)), VLOOKUP(E2250,Store_Showcase!B2:H144,{6}, FALSE))</f>
      </c>
      <c r="AH2250">
        <f>VLOOKUP(G2250,Sku_Consolidated!A2:R957,18,FALSE)</f>
      </c>
      <c r="AI2250">
        <f>VLOOKUP(G2250,Sku_Consolidated!A2:S957,19,FALSE)</f>
      </c>
      <c r="AJ2250">
        <f>VLOOKUP(G2250,Sku_Consolidated!A2:T957,20,FALSE)</f>
      </c>
    </row>
    <row r="2251" spans="1:36" x14ac:dyDescent="0.25">
      <c r="A2251">
        <v>2024</v>
      </c>
      <c r="B2251" t="s">
        <v>31</v>
      </c>
      <c r="C2251" t="s">
        <v>32</v>
      </c>
      <c r="D2251" t="s">
        <v>33</v>
      </c>
      <c r="E2251">
        <v>481</v>
      </c>
      <c r="F2251">
        <f>IF(IFERROR(VLOOKUP(E2251,Store_Showcase!B2:H144,{2}, FALSE), TRUE)=TRUE, IF(IFERROR(VLOOKUP(E2251,Store_SRP!B2:H110,{2}, FALSE), TRUE)=TRUE,VLOOKUP(E2251,Store_VAM!B2:H273,{2}, FALSE),VLOOKUP(E2251,Store_SRP!B2:H110,{2}, FALSE)), VLOOKUP(E2251,Store_Showcase!B2:H144,{2}, FALSE))</f>
      </c>
      <c r="G2251">
        <v>655839</v>
      </c>
      <c r="H2251" t="s">
        <v>3177</v>
      </c>
      <c r="I2251" s="8" t="s">
        <v>39</v>
      </c>
      <c r="J2251" t="s">
        <v>36</v>
      </c>
      <c r="K2251" s="8">
        <f>IF(J2251="PCK", I2251, 0)</f>
      </c>
      <c r="L2251" s="8">
        <f>IF(J2251="KLS", I2251, IF(J2251="PCK", I2251*VLOOKUP(G2251,Sku_Consolidated!A2:U957,21, FALSE),I2251*VLOOKUP(G2251,Sku_Consolidated!A2:U957,21, FALSE)))</f>
      </c>
      <c r="M2251" s="8">
        <f>IF(J2251="PCS", I2251, 0)</f>
      </c>
      <c r="N2251" s="8" t="s">
        <v>39</v>
      </c>
      <c r="O2251" s="8">
        <f>N2251 * VLOOKUP(E2251&amp;VLOOKUP(G2251,Sku_Consolidated!A2:Q957,17,FALSE),Sku_CommRate!A2:E1002, 5, FALSE)</f>
      </c>
      <c r="P2251" s="8">
        <f>N2251 - O2251</f>
      </c>
      <c r="Q2251">
        <f>VLOOKUP(G2251,Sku_Consolidated!A2:G957,7, FALSE)</f>
      </c>
      <c r="R2251">
        <f>IF(IFERROR(VLOOKUP(E2251,Store_Showcase!B2:H144,7, FALSE), TRUE)=TRUE, IF(IFERROR(VLOOKUP(E2251,Store_SRP!B2:H110,7, FALSE), TRUE)=TRUE,VLOOKUP(E2251,Store_VAM!B2:H273,7, FALSE),VLOOKUP(E2251,Store_SRP!B2:H110,7, FALSE)), VLOOKUP(E2251,Store_Showcase!B2:H144,7, FALSE))</f>
      </c>
      <c r="S2251">
        <f>IF(IFERROR(VLOOKUP(E2251,Store_Showcase!B2:I144,8, FALSE), TRUE)=TRUE, IF(IFERROR(VLOOKUP(E2251,Store_SRP!B2:I110,8, FALSE), TRUE)=TRUE,VLOOKUP(E2251,Store_VAM!B2:I273,8, FALSE),VLOOKUP(E2251,Store_SRP!B2:I110,8, FALSE)), VLOOKUP(E2251,Store_Showcase!B2:I144,8, FALSE))</f>
      </c>
      <c r="T2251">
        <f>VLOOKUP(G2251,Sku_Consolidated!A2:R957,18,FALSE)</f>
      </c>
      <c r="U2251">
        <v>6495</v>
      </c>
      <c r="V2251">
        <f>IF(VLOOKUP(G2251,Sku_Consolidated!A2:S957,19,FALSE)="SHOWCASE", VLOOKUP(E2251,Store_Showcase!B2:L144,11, FALSE), IF(VLOOKUP(G2251,Sku_Consolidated!A2:S957,19,FALSE)="VAM",VLOOKUP(E2251,Store_VAM!B2:L273,11, FALSE),VLOOKUP(E2251,Store_SRP!B2:L110,11, FALSE)))</f>
      </c>
      <c r="W2251">
        <f>VLOOKUP(G2251,Sku_Consolidated!A2:W957,11,FALSE)</f>
      </c>
      <c r="X2251">
        <f>VLOOKUP(G2251,Sku_Consolidated!A2:H957,8,FALSE)</f>
      </c>
      <c r="Y2251">
        <f>VLOOKUP(G2251,Sku_Consolidated!A2:I957,9,FALSE)</f>
      </c>
      <c r="Z2251" t="s">
        <v>38</v>
      </c>
      <c r="AA2251">
        <f>VLOOKUP(G2251,Sku_Consolidated!A2:E957,5,FALSE)</f>
      </c>
      <c r="AB2251">
        <f>IF(VLOOKUP(G2251,Sku_Consolidated!A2:S957,19,FALSE)="SHOWCASE", VLOOKUP(E2251,Store_Showcase!B2:N144,13, FALSE), IF(VLOOKUP(G2251,Sku_Consolidated!A2:S957,19,FALSE)="VAM",VLOOKUP(E2251,Store_VAM!B2:N273,13, FALSE),VLOOKUP(E2251,Store_SRP!B2:N110,13, FALSE)))</f>
      </c>
      <c r="AC2251">
        <f>IF(IFERROR(AB2251,TRUE)=TRUE, "-","OK")</f>
      </c>
      <c r="AD2251" s="8" t="s">
        <v>39</v>
      </c>
      <c r="AE2251" s="8" t="s">
        <v>39</v>
      </c>
      <c r="AF2251">
        <f>IF(IFERROR(VLOOKUP(E2251,Store_Showcase!B2:H144,{5}, FALSE), TRUE)=TRUE, IF(IFERROR(VLOOKUP(E2251,Store_SRP!B2:H110,{5}, FALSE), TRUE)=TRUE,VLOOKUP(E2251,Store_VAM!B2:H273,{5}, FALSE),VLOOKUP(E2251,Store_SRP!B2:H110,{5}, FALSE)), VLOOKUP(E2251,Store_Showcase!B2:H144,{5}, FALSE))</f>
      </c>
      <c r="AG2251">
        <f>IF(IFERROR(VLOOKUP(E2251,Store_Showcase!B2:H144,{6}, FALSE), TRUE)=TRUE, IF(IFERROR(VLOOKUP(E2251,Store_SRP!B2:H110,{6}, FALSE), TRUE)=TRUE,VLOOKUP(E2251,Store_VAM!B2:H273,{6}, FALSE),VLOOKUP(E2251,Store_SRP!B2:H110,{6}, FALSE)), VLOOKUP(E2251,Store_Showcase!B2:H144,{6}, FALSE))</f>
      </c>
      <c r="AH2251">
        <f>VLOOKUP(G2251,Sku_Consolidated!A2:R957,18,FALSE)</f>
      </c>
      <c r="AI2251">
        <f>VLOOKUP(G2251,Sku_Consolidated!A2:S957,19,FALSE)</f>
      </c>
      <c r="AJ2251">
        <f>VLOOKUP(G2251,Sku_Consolidated!A2:T957,20,FALSE)</f>
      </c>
    </row>
    <row r="2252" spans="1:36" x14ac:dyDescent="0.25">
      <c r="A2252">
        <v>2024</v>
      </c>
      <c r="B2252" t="s">
        <v>31</v>
      </c>
      <c r="C2252" t="s">
        <v>32</v>
      </c>
      <c r="D2252" t="s">
        <v>33</v>
      </c>
      <c r="E2252">
        <v>150</v>
      </c>
      <c r="F2252">
        <f>IF(IFERROR(VLOOKUP(E2252,Store_Showcase!B2:H144,{2}, FALSE), TRUE)=TRUE, IF(IFERROR(VLOOKUP(E2252,Store_SRP!B2:H110,{2}, FALSE), TRUE)=TRUE,VLOOKUP(E2252,Store_VAM!B2:H273,{2}, FALSE),VLOOKUP(E2252,Store_SRP!B2:H110,{2}, FALSE)), VLOOKUP(E2252,Store_Showcase!B2:H144,{2}, FALSE))</f>
      </c>
      <c r="G2252">
        <v>655319</v>
      </c>
      <c r="H2252" t="s">
        <v>246</v>
      </c>
      <c r="I2252" s="8" t="s">
        <v>39</v>
      </c>
      <c r="J2252" t="s">
        <v>36</v>
      </c>
      <c r="K2252" s="8">
        <f>IF(J2252="PCK", I2252, 0)</f>
      </c>
      <c r="L2252" s="8">
        <f>IF(J2252="KLS", I2252, IF(J2252="PCK", I2252*VLOOKUP(G2252,Sku_Consolidated!A2:U957,21, FALSE),I2252*VLOOKUP(G2252,Sku_Consolidated!A2:U957,21, FALSE)))</f>
      </c>
      <c r="M2252" s="8">
        <f>IF(J2252="PCS", I2252, 0)</f>
      </c>
      <c r="N2252" s="8" t="s">
        <v>39</v>
      </c>
      <c r="O2252" s="8">
        <f>N2252 * VLOOKUP(E2252&amp;VLOOKUP(G2252,Sku_Consolidated!A2:Q957,17,FALSE),Sku_CommRate!A2:E1002, 5, FALSE)</f>
      </c>
      <c r="P2252" s="8">
        <f>N2252 - O2252</f>
      </c>
      <c r="Q2252">
        <f>VLOOKUP(G2252,Sku_Consolidated!A2:G957,7, FALSE)</f>
      </c>
      <c r="R2252">
        <f>IF(IFERROR(VLOOKUP(E2252,Store_Showcase!B2:H144,7, FALSE), TRUE)=TRUE, IF(IFERROR(VLOOKUP(E2252,Store_SRP!B2:H110,7, FALSE), TRUE)=TRUE,VLOOKUP(E2252,Store_VAM!B2:H273,7, FALSE),VLOOKUP(E2252,Store_SRP!B2:H110,7, FALSE)), VLOOKUP(E2252,Store_Showcase!B2:H144,7, FALSE))</f>
      </c>
      <c r="S2252">
        <f>IF(IFERROR(VLOOKUP(E2252,Store_Showcase!B2:I144,8, FALSE), TRUE)=TRUE, IF(IFERROR(VLOOKUP(E2252,Store_SRP!B2:I110,8, FALSE), TRUE)=TRUE,VLOOKUP(E2252,Store_VAM!B2:I273,8, FALSE),VLOOKUP(E2252,Store_SRP!B2:I110,8, FALSE)), VLOOKUP(E2252,Store_Showcase!B2:I144,8, FALSE))</f>
      </c>
      <c r="T2252">
        <f>VLOOKUP(G2252,Sku_Consolidated!A2:R957,18,FALSE)</f>
      </c>
      <c r="U2252">
        <v>6244</v>
      </c>
      <c r="V2252">
        <f>IF(VLOOKUP(G2252,Sku_Consolidated!A2:S957,19,FALSE)="SHOWCASE", VLOOKUP(E2252,Store_Showcase!B2:L144,11, FALSE), IF(VLOOKUP(G2252,Sku_Consolidated!A2:S957,19,FALSE)="VAM",VLOOKUP(E2252,Store_VAM!B2:L273,11, FALSE),VLOOKUP(E2252,Store_SRP!B2:L110,11, FALSE)))</f>
      </c>
      <c r="W2252">
        <f>VLOOKUP(G2252,Sku_Consolidated!A2:W957,11,FALSE)</f>
      </c>
      <c r="X2252">
        <f>VLOOKUP(G2252,Sku_Consolidated!A2:H957,8,FALSE)</f>
      </c>
      <c r="Y2252">
        <f>VLOOKUP(G2252,Sku_Consolidated!A2:I957,9,FALSE)</f>
      </c>
      <c r="Z2252" t="s">
        <v>38</v>
      </c>
      <c r="AA2252">
        <f>VLOOKUP(G2252,Sku_Consolidated!A2:E957,5,FALSE)</f>
      </c>
      <c r="AB2252">
        <f>IF(VLOOKUP(G2252,Sku_Consolidated!A2:S957,19,FALSE)="SHOWCASE", VLOOKUP(E2252,Store_Showcase!B2:N144,13, FALSE), IF(VLOOKUP(G2252,Sku_Consolidated!A2:S957,19,FALSE)="VAM",VLOOKUP(E2252,Store_VAM!B2:N273,13, FALSE),VLOOKUP(E2252,Store_SRP!B2:N110,13, FALSE)))</f>
      </c>
      <c r="AC2252">
        <f>IF(IFERROR(AB2252,TRUE)=TRUE, "-","OK")</f>
      </c>
      <c r="AD2252" s="8" t="s">
        <v>39</v>
      </c>
      <c r="AE2252" s="8" t="s">
        <v>39</v>
      </c>
      <c r="AF2252">
        <f>IF(IFERROR(VLOOKUP(E2252,Store_Showcase!B2:H144,{5}, FALSE), TRUE)=TRUE, IF(IFERROR(VLOOKUP(E2252,Store_SRP!B2:H110,{5}, FALSE), TRUE)=TRUE,VLOOKUP(E2252,Store_VAM!B2:H273,{5}, FALSE),VLOOKUP(E2252,Store_SRP!B2:H110,{5}, FALSE)), VLOOKUP(E2252,Store_Showcase!B2:H144,{5}, FALSE))</f>
      </c>
      <c r="AG2252">
        <f>IF(IFERROR(VLOOKUP(E2252,Store_Showcase!B2:H144,{6}, FALSE), TRUE)=TRUE, IF(IFERROR(VLOOKUP(E2252,Store_SRP!B2:H110,{6}, FALSE), TRUE)=TRUE,VLOOKUP(E2252,Store_VAM!B2:H273,{6}, FALSE),VLOOKUP(E2252,Store_SRP!B2:H110,{6}, FALSE)), VLOOKUP(E2252,Store_Showcase!B2:H144,{6}, FALSE))</f>
      </c>
      <c r="AH2252">
        <f>VLOOKUP(G2252,Sku_Consolidated!A2:R957,18,FALSE)</f>
      </c>
      <c r="AI2252">
        <f>VLOOKUP(G2252,Sku_Consolidated!A2:S957,19,FALSE)</f>
      </c>
      <c r="AJ2252">
        <f>VLOOKUP(G2252,Sku_Consolidated!A2:T957,20,FALSE)</f>
      </c>
    </row>
    <row r="2253" spans="1:36" x14ac:dyDescent="0.25">
      <c r="A2253">
        <v>2024</v>
      </c>
      <c r="B2253" t="s">
        <v>31</v>
      </c>
      <c r="C2253" t="s">
        <v>32</v>
      </c>
      <c r="D2253" t="s">
        <v>33</v>
      </c>
      <c r="E2253">
        <v>712</v>
      </c>
      <c r="F2253">
        <f>IF(IFERROR(VLOOKUP(E2253,Store_Showcase!B2:H144,{2}, FALSE), TRUE)=TRUE, IF(IFERROR(VLOOKUP(E2253,Store_SRP!B2:H110,{2}, FALSE), TRUE)=TRUE,VLOOKUP(E2253,Store_VAM!B2:H273,{2}, FALSE),VLOOKUP(E2253,Store_SRP!B2:H110,{2}, FALSE)), VLOOKUP(E2253,Store_Showcase!B2:H144,{2}, FALSE))</f>
      </c>
      <c r="G2253">
        <v>657353</v>
      </c>
      <c r="H2253" t="s">
        <v>779</v>
      </c>
      <c r="I2253" s="8" t="s">
        <v>39</v>
      </c>
      <c r="J2253" t="s">
        <v>12</v>
      </c>
      <c r="K2253" s="8">
        <f>IF(J2253="PCK", I2253, 0)</f>
      </c>
      <c r="L2253" s="8">
        <f>IF(J2253="KLS", I2253, IF(J2253="PCK", I2253*VLOOKUP(G2253,Sku_Consolidated!A2:U957,21, FALSE),I2253*VLOOKUP(G2253,Sku_Consolidated!A2:U957,21, FALSE)))</f>
      </c>
      <c r="M2253" s="8">
        <f>IF(J2253="PCS", I2253, 0)</f>
      </c>
      <c r="N2253" s="8" t="s">
        <v>39</v>
      </c>
      <c r="O2253" s="8">
        <f>N2253 * VLOOKUP(E2253&amp;VLOOKUP(G2253,Sku_Consolidated!A2:Q957,17,FALSE),Sku_CommRate!A2:E1002, 5, FALSE)</f>
      </c>
      <c r="P2253" s="8">
        <f>N2253 - O2253</f>
      </c>
      <c r="Q2253">
        <f>VLOOKUP(G2253,Sku_Consolidated!A2:G957,7, FALSE)</f>
      </c>
      <c r="R2253">
        <f>IF(IFERROR(VLOOKUP(E2253,Store_Showcase!B2:H144,7, FALSE), TRUE)=TRUE, IF(IFERROR(VLOOKUP(E2253,Store_SRP!B2:H110,7, FALSE), TRUE)=TRUE,VLOOKUP(E2253,Store_VAM!B2:H273,7, FALSE),VLOOKUP(E2253,Store_SRP!B2:H110,7, FALSE)), VLOOKUP(E2253,Store_Showcase!B2:H144,7, FALSE))</f>
      </c>
      <c r="S2253">
        <f>IF(IFERROR(VLOOKUP(E2253,Store_Showcase!B2:I144,8, FALSE), TRUE)=TRUE, IF(IFERROR(VLOOKUP(E2253,Store_SRP!B2:I110,8, FALSE), TRUE)=TRUE,VLOOKUP(E2253,Store_VAM!B2:I273,8, FALSE),VLOOKUP(E2253,Store_SRP!B2:I110,8, FALSE)), VLOOKUP(E2253,Store_Showcase!B2:I144,8, FALSE))</f>
      </c>
      <c r="T2253">
        <f>VLOOKUP(G2253,Sku_Consolidated!A2:R957,18,FALSE)</f>
      </c>
      <c r="U2253">
        <v>4806532531588</v>
      </c>
      <c r="V2253">
        <f>IF(VLOOKUP(G2253,Sku_Consolidated!A2:S957,19,FALSE)="SHOWCASE", VLOOKUP(E2253,Store_Showcase!B2:L144,11, FALSE), IF(VLOOKUP(G2253,Sku_Consolidated!A2:S957,19,FALSE)="VAM",VLOOKUP(E2253,Store_VAM!B2:L273,11, FALSE),VLOOKUP(E2253,Store_SRP!B2:L110,11, FALSE)))</f>
      </c>
      <c r="W2253">
        <f>VLOOKUP(G2253,Sku_Consolidated!A2:W957,11,FALSE)</f>
      </c>
      <c r="X2253">
        <f>VLOOKUP(G2253,Sku_Consolidated!A2:H957,8,FALSE)</f>
      </c>
      <c r="Y2253">
        <f>VLOOKUP(G2253,Sku_Consolidated!A2:I957,9,FALSE)</f>
      </c>
      <c r="Z2253" t="s">
        <v>38</v>
      </c>
      <c r="AA2253">
        <f>VLOOKUP(G2253,Sku_Consolidated!A2:E957,5,FALSE)</f>
      </c>
      <c r="AB2253">
        <f>IF(VLOOKUP(G2253,Sku_Consolidated!A2:S957,19,FALSE)="SHOWCASE", VLOOKUP(E2253,Store_Showcase!B2:N144,13, FALSE), IF(VLOOKUP(G2253,Sku_Consolidated!A2:S957,19,FALSE)="VAM",VLOOKUP(E2253,Store_VAM!B2:N273,13, FALSE),VLOOKUP(E2253,Store_SRP!B2:N110,13, FALSE)))</f>
      </c>
      <c r="AC2253">
        <f>IF(IFERROR(AB2253,TRUE)=TRUE, "-","OK")</f>
      </c>
      <c r="AD2253" s="8" t="s">
        <v>39</v>
      </c>
      <c r="AE2253" s="8" t="s">
        <v>39</v>
      </c>
      <c r="AF2253">
        <f>IF(IFERROR(VLOOKUP(E2253,Store_Showcase!B2:H144,{5}, FALSE), TRUE)=TRUE, IF(IFERROR(VLOOKUP(E2253,Store_SRP!B2:H110,{5}, FALSE), TRUE)=TRUE,VLOOKUP(E2253,Store_VAM!B2:H273,{5}, FALSE),VLOOKUP(E2253,Store_SRP!B2:H110,{5}, FALSE)), VLOOKUP(E2253,Store_Showcase!B2:H144,{5}, FALSE))</f>
      </c>
      <c r="AG2253">
        <f>IF(IFERROR(VLOOKUP(E2253,Store_Showcase!B2:H144,{6}, FALSE), TRUE)=TRUE, IF(IFERROR(VLOOKUP(E2253,Store_SRP!B2:H110,{6}, FALSE), TRUE)=TRUE,VLOOKUP(E2253,Store_VAM!B2:H273,{6}, FALSE),VLOOKUP(E2253,Store_SRP!B2:H110,{6}, FALSE)), VLOOKUP(E2253,Store_Showcase!B2:H144,{6}, FALSE))</f>
      </c>
      <c r="AH2253">
        <f>VLOOKUP(G2253,Sku_Consolidated!A2:R957,18,FALSE)</f>
      </c>
      <c r="AI2253">
        <f>VLOOKUP(G2253,Sku_Consolidated!A2:S957,19,FALSE)</f>
      </c>
      <c r="AJ2253">
        <f>VLOOKUP(G2253,Sku_Consolidated!A2:T957,20,FALSE)</f>
      </c>
    </row>
    <row r="2254" spans="1:36" x14ac:dyDescent="0.25">
      <c r="A2254">
        <v>2024</v>
      </c>
      <c r="B2254" t="s">
        <v>31</v>
      </c>
      <c r="C2254" t="s">
        <v>32</v>
      </c>
      <c r="D2254" t="s">
        <v>33</v>
      </c>
      <c r="E2254">
        <v>717</v>
      </c>
      <c r="F2254">
        <f>IF(IFERROR(VLOOKUP(E2254,Store_Showcase!B2:H144,{2}, FALSE), TRUE)=TRUE, IF(IFERROR(VLOOKUP(E2254,Store_SRP!B2:H110,{2}, FALSE), TRUE)=TRUE,VLOOKUP(E2254,Store_VAM!B2:H273,{2}, FALSE),VLOOKUP(E2254,Store_SRP!B2:H110,{2}, FALSE)), VLOOKUP(E2254,Store_Showcase!B2:H144,{2}, FALSE))</f>
      </c>
      <c r="G2254">
        <v>659455</v>
      </c>
      <c r="H2254" t="s">
        <v>3349</v>
      </c>
      <c r="I2254" s="8" t="s">
        <v>39</v>
      </c>
      <c r="J2254" t="s">
        <v>36</v>
      </c>
      <c r="K2254" s="8">
        <f>IF(J2254="PCK", I2254, 0)</f>
      </c>
      <c r="L2254" s="8">
        <f>IF(J2254="KLS", I2254, IF(J2254="PCK", I2254*VLOOKUP(G2254,Sku_Consolidated!A2:U957,21, FALSE),I2254*VLOOKUP(G2254,Sku_Consolidated!A2:U957,21, FALSE)))</f>
      </c>
      <c r="M2254" s="8">
        <f>IF(J2254="PCS", I2254, 0)</f>
      </c>
      <c r="N2254" s="8" t="s">
        <v>39</v>
      </c>
      <c r="O2254" s="8">
        <f>N2254 * VLOOKUP(E2254&amp;VLOOKUP(G2254,Sku_Consolidated!A2:Q957,17,FALSE),Sku_CommRate!A2:E1002, 5, FALSE)</f>
      </c>
      <c r="P2254" s="8">
        <f>N2254 - O2254</f>
      </c>
      <c r="Q2254">
        <f>VLOOKUP(G2254,Sku_Consolidated!A2:G957,7, FALSE)</f>
      </c>
      <c r="R2254">
        <f>IF(IFERROR(VLOOKUP(E2254,Store_Showcase!B2:H144,7, FALSE), TRUE)=TRUE, IF(IFERROR(VLOOKUP(E2254,Store_SRP!B2:H110,7, FALSE), TRUE)=TRUE,VLOOKUP(E2254,Store_VAM!B2:H273,7, FALSE),VLOOKUP(E2254,Store_SRP!B2:H110,7, FALSE)), VLOOKUP(E2254,Store_Showcase!B2:H144,7, FALSE))</f>
      </c>
      <c r="S2254">
        <f>IF(IFERROR(VLOOKUP(E2254,Store_Showcase!B2:I144,8, FALSE), TRUE)=TRUE, IF(IFERROR(VLOOKUP(E2254,Store_SRP!B2:I110,8, FALSE), TRUE)=TRUE,VLOOKUP(E2254,Store_VAM!B2:I273,8, FALSE),VLOOKUP(E2254,Store_SRP!B2:I110,8, FALSE)), VLOOKUP(E2254,Store_Showcase!B2:I144,8, FALSE))</f>
      </c>
      <c r="T2254">
        <f>VLOOKUP(G2254,Sku_Consolidated!A2:R957,18,FALSE)</f>
      </c>
      <c r="U2254">
        <v>7358</v>
      </c>
      <c r="V2254">
        <f>IF(VLOOKUP(G2254,Sku_Consolidated!A2:S957,19,FALSE)="SHOWCASE", VLOOKUP(E2254,Store_Showcase!B2:L144,11, FALSE), IF(VLOOKUP(G2254,Sku_Consolidated!A2:S957,19,FALSE)="VAM",VLOOKUP(E2254,Store_VAM!B2:L273,11, FALSE),VLOOKUP(E2254,Store_SRP!B2:L110,11, FALSE)))</f>
      </c>
      <c r="W2254">
        <f>VLOOKUP(G2254,Sku_Consolidated!A2:W957,11,FALSE)</f>
      </c>
      <c r="X2254">
        <f>VLOOKUP(G2254,Sku_Consolidated!A2:H957,8,FALSE)</f>
      </c>
      <c r="Y2254">
        <f>VLOOKUP(G2254,Sku_Consolidated!A2:I957,9,FALSE)</f>
      </c>
      <c r="Z2254" t="s">
        <v>38</v>
      </c>
      <c r="AA2254">
        <f>VLOOKUP(G2254,Sku_Consolidated!A2:E957,5,FALSE)</f>
      </c>
      <c r="AB2254">
        <f>IF(VLOOKUP(G2254,Sku_Consolidated!A2:S957,19,FALSE)="SHOWCASE", VLOOKUP(E2254,Store_Showcase!B2:N144,13, FALSE), IF(VLOOKUP(G2254,Sku_Consolidated!A2:S957,19,FALSE)="VAM",VLOOKUP(E2254,Store_VAM!B2:N273,13, FALSE),VLOOKUP(E2254,Store_SRP!B2:N110,13, FALSE)))</f>
      </c>
      <c r="AC2254">
        <f>IF(IFERROR(AB2254,TRUE)=TRUE, "-","OK")</f>
      </c>
      <c r="AD2254" s="8" t="s">
        <v>39</v>
      </c>
      <c r="AE2254" s="8" t="s">
        <v>39</v>
      </c>
      <c r="AF2254">
        <f>IF(IFERROR(VLOOKUP(E2254,Store_Showcase!B2:H144,{5}, FALSE), TRUE)=TRUE, IF(IFERROR(VLOOKUP(E2254,Store_SRP!B2:H110,{5}, FALSE), TRUE)=TRUE,VLOOKUP(E2254,Store_VAM!B2:H273,{5}, FALSE),VLOOKUP(E2254,Store_SRP!B2:H110,{5}, FALSE)), VLOOKUP(E2254,Store_Showcase!B2:H144,{5}, FALSE))</f>
      </c>
      <c r="AG2254">
        <f>IF(IFERROR(VLOOKUP(E2254,Store_Showcase!B2:H144,{6}, FALSE), TRUE)=TRUE, IF(IFERROR(VLOOKUP(E2254,Store_SRP!B2:H110,{6}, FALSE), TRUE)=TRUE,VLOOKUP(E2254,Store_VAM!B2:H273,{6}, FALSE),VLOOKUP(E2254,Store_SRP!B2:H110,{6}, FALSE)), VLOOKUP(E2254,Store_Showcase!B2:H144,{6}, FALSE))</f>
      </c>
      <c r="AH2254">
        <f>VLOOKUP(G2254,Sku_Consolidated!A2:R957,18,FALSE)</f>
      </c>
      <c r="AI2254">
        <f>VLOOKUP(G2254,Sku_Consolidated!A2:S957,19,FALSE)</f>
      </c>
      <c r="AJ2254">
        <f>VLOOKUP(G2254,Sku_Consolidated!A2:T957,20,FALSE)</f>
      </c>
    </row>
    <row r="2255" spans="1:36" x14ac:dyDescent="0.25">
      <c r="A2255">
        <v>2024</v>
      </c>
      <c r="B2255" t="s">
        <v>31</v>
      </c>
      <c r="C2255" t="s">
        <v>32</v>
      </c>
      <c r="D2255" t="s">
        <v>33</v>
      </c>
      <c r="E2255">
        <v>496</v>
      </c>
      <c r="F2255">
        <f>IF(IFERROR(VLOOKUP(E2255,Store_Showcase!B2:H144,{2}, FALSE), TRUE)=TRUE, IF(IFERROR(VLOOKUP(E2255,Store_SRP!B2:H110,{2}, FALSE), TRUE)=TRUE,VLOOKUP(E2255,Store_VAM!B2:H273,{2}, FALSE),VLOOKUP(E2255,Store_SRP!B2:H110,{2}, FALSE)), VLOOKUP(E2255,Store_Showcase!B2:H144,{2}, FALSE))</f>
      </c>
      <c r="G2255">
        <v>655719</v>
      </c>
      <c r="H2255" t="s">
        <v>454</v>
      </c>
      <c r="I2255" s="8" t="s">
        <v>39</v>
      </c>
      <c r="J2255" t="s">
        <v>36</v>
      </c>
      <c r="K2255" s="8">
        <f>IF(J2255="PCK", I2255, 0)</f>
      </c>
      <c r="L2255" s="8">
        <f>IF(J2255="KLS", I2255, IF(J2255="PCK", I2255*VLOOKUP(G2255,Sku_Consolidated!A2:U957,21, FALSE),I2255*VLOOKUP(G2255,Sku_Consolidated!A2:U957,21, FALSE)))</f>
      </c>
      <c r="M2255" s="8">
        <f>IF(J2255="PCS", I2255, 0)</f>
      </c>
      <c r="N2255" s="8" t="s">
        <v>39</v>
      </c>
      <c r="O2255" s="8">
        <f>N2255 * VLOOKUP(E2255&amp;VLOOKUP(G2255,Sku_Consolidated!A2:Q957,17,FALSE),Sku_CommRate!A2:E1002, 5, FALSE)</f>
      </c>
      <c r="P2255" s="8">
        <f>N2255 - O2255</f>
      </c>
      <c r="Q2255">
        <f>VLOOKUP(G2255,Sku_Consolidated!A2:G957,7, FALSE)</f>
      </c>
      <c r="R2255">
        <f>IF(IFERROR(VLOOKUP(E2255,Store_Showcase!B2:H144,7, FALSE), TRUE)=TRUE, IF(IFERROR(VLOOKUP(E2255,Store_SRP!B2:H110,7, FALSE), TRUE)=TRUE,VLOOKUP(E2255,Store_VAM!B2:H273,7, FALSE),VLOOKUP(E2255,Store_SRP!B2:H110,7, FALSE)), VLOOKUP(E2255,Store_Showcase!B2:H144,7, FALSE))</f>
      </c>
      <c r="S2255">
        <f>IF(IFERROR(VLOOKUP(E2255,Store_Showcase!B2:I144,8, FALSE), TRUE)=TRUE, IF(IFERROR(VLOOKUP(E2255,Store_SRP!B2:I110,8, FALSE), TRUE)=TRUE,VLOOKUP(E2255,Store_VAM!B2:I273,8, FALSE),VLOOKUP(E2255,Store_SRP!B2:I110,8, FALSE)), VLOOKUP(E2255,Store_Showcase!B2:I144,8, FALSE))</f>
      </c>
      <c r="T2255">
        <f>VLOOKUP(G2255,Sku_Consolidated!A2:R957,18,FALSE)</f>
      </c>
      <c r="U2255">
        <v>6447</v>
      </c>
      <c r="V2255">
        <f>IF(VLOOKUP(G2255,Sku_Consolidated!A2:S957,19,FALSE)="SHOWCASE", VLOOKUP(E2255,Store_Showcase!B2:L144,11, FALSE), IF(VLOOKUP(G2255,Sku_Consolidated!A2:S957,19,FALSE)="VAM",VLOOKUP(E2255,Store_VAM!B2:L273,11, FALSE),VLOOKUP(E2255,Store_SRP!B2:L110,11, FALSE)))</f>
      </c>
      <c r="W2255">
        <f>VLOOKUP(G2255,Sku_Consolidated!A2:W957,11,FALSE)</f>
      </c>
      <c r="X2255">
        <f>VLOOKUP(G2255,Sku_Consolidated!A2:H957,8,FALSE)</f>
      </c>
      <c r="Y2255">
        <f>VLOOKUP(G2255,Sku_Consolidated!A2:I957,9,FALSE)</f>
      </c>
      <c r="Z2255" t="s">
        <v>38</v>
      </c>
      <c r="AA2255">
        <f>VLOOKUP(G2255,Sku_Consolidated!A2:E957,5,FALSE)</f>
      </c>
      <c r="AB2255">
        <f>IF(VLOOKUP(G2255,Sku_Consolidated!A2:S957,19,FALSE)="SHOWCASE", VLOOKUP(E2255,Store_Showcase!B2:N144,13, FALSE), IF(VLOOKUP(G2255,Sku_Consolidated!A2:S957,19,FALSE)="VAM",VLOOKUP(E2255,Store_VAM!B2:N273,13, FALSE),VLOOKUP(E2255,Store_SRP!B2:N110,13, FALSE)))</f>
      </c>
      <c r="AC2255">
        <f>IF(IFERROR(AB2255,TRUE)=TRUE, "-","OK")</f>
      </c>
      <c r="AD2255" s="8" t="s">
        <v>39</v>
      </c>
      <c r="AE2255" s="8" t="s">
        <v>39</v>
      </c>
      <c r="AF2255">
        <f>IF(IFERROR(VLOOKUP(E2255,Store_Showcase!B2:H144,{5}, FALSE), TRUE)=TRUE, IF(IFERROR(VLOOKUP(E2255,Store_SRP!B2:H110,{5}, FALSE), TRUE)=TRUE,VLOOKUP(E2255,Store_VAM!B2:H273,{5}, FALSE),VLOOKUP(E2255,Store_SRP!B2:H110,{5}, FALSE)), VLOOKUP(E2255,Store_Showcase!B2:H144,{5}, FALSE))</f>
      </c>
      <c r="AG2255">
        <f>IF(IFERROR(VLOOKUP(E2255,Store_Showcase!B2:H144,{6}, FALSE), TRUE)=TRUE, IF(IFERROR(VLOOKUP(E2255,Store_SRP!B2:H110,{6}, FALSE), TRUE)=TRUE,VLOOKUP(E2255,Store_VAM!B2:H273,{6}, FALSE),VLOOKUP(E2255,Store_SRP!B2:H110,{6}, FALSE)), VLOOKUP(E2255,Store_Showcase!B2:H144,{6}, FALSE))</f>
      </c>
      <c r="AH2255">
        <f>VLOOKUP(G2255,Sku_Consolidated!A2:R957,18,FALSE)</f>
      </c>
      <c r="AI2255">
        <f>VLOOKUP(G2255,Sku_Consolidated!A2:S957,19,FALSE)</f>
      </c>
      <c r="AJ2255">
        <f>VLOOKUP(G2255,Sku_Consolidated!A2:T957,20,FALSE)</f>
      </c>
    </row>
    <row r="2256" spans="1:36" x14ac:dyDescent="0.25">
      <c r="A2256">
        <v>2024</v>
      </c>
      <c r="B2256" t="s">
        <v>31</v>
      </c>
      <c r="C2256" t="s">
        <v>32</v>
      </c>
      <c r="D2256" t="s">
        <v>33</v>
      </c>
      <c r="E2256">
        <v>717</v>
      </c>
      <c r="F2256">
        <f>IF(IFERROR(VLOOKUP(E2256,Store_Showcase!B2:H144,{2}, FALSE), TRUE)=TRUE, IF(IFERROR(VLOOKUP(E2256,Store_SRP!B2:H110,{2}, FALSE), TRUE)=TRUE,VLOOKUP(E2256,Store_VAM!B2:H273,{2}, FALSE),VLOOKUP(E2256,Store_SRP!B2:H110,{2}, FALSE)), VLOOKUP(E2256,Store_Showcase!B2:H144,{2}, FALSE))</f>
      </c>
      <c r="G2256">
        <v>657472</v>
      </c>
      <c r="H2256" t="s">
        <v>162</v>
      </c>
      <c r="I2256" s="8" t="s">
        <v>39</v>
      </c>
      <c r="J2256" t="s">
        <v>36</v>
      </c>
      <c r="K2256" s="8">
        <f>IF(J2256="PCK", I2256, 0)</f>
      </c>
      <c r="L2256" s="8">
        <f>IF(J2256="KLS", I2256, IF(J2256="PCK", I2256*VLOOKUP(G2256,Sku_Consolidated!A2:U957,21, FALSE),I2256*VLOOKUP(G2256,Sku_Consolidated!A2:U957,21, FALSE)))</f>
      </c>
      <c r="M2256" s="8">
        <f>IF(J2256="PCS", I2256, 0)</f>
      </c>
      <c r="N2256" s="8" t="s">
        <v>39</v>
      </c>
      <c r="O2256" s="8">
        <f>N2256 * VLOOKUP(E2256&amp;VLOOKUP(G2256,Sku_Consolidated!A2:Q957,17,FALSE),Sku_CommRate!A2:E1002, 5, FALSE)</f>
      </c>
      <c r="P2256" s="8">
        <f>N2256 - O2256</f>
      </c>
      <c r="Q2256">
        <f>VLOOKUP(G2256,Sku_Consolidated!A2:G957,7, FALSE)</f>
      </c>
      <c r="R2256">
        <f>IF(IFERROR(VLOOKUP(E2256,Store_Showcase!B2:H144,7, FALSE), TRUE)=TRUE, IF(IFERROR(VLOOKUP(E2256,Store_SRP!B2:H110,7, FALSE), TRUE)=TRUE,VLOOKUP(E2256,Store_VAM!B2:H273,7, FALSE),VLOOKUP(E2256,Store_SRP!B2:H110,7, FALSE)), VLOOKUP(E2256,Store_Showcase!B2:H144,7, FALSE))</f>
      </c>
      <c r="S2256">
        <f>IF(IFERROR(VLOOKUP(E2256,Store_Showcase!B2:I144,8, FALSE), TRUE)=TRUE, IF(IFERROR(VLOOKUP(E2256,Store_SRP!B2:I110,8, FALSE), TRUE)=TRUE,VLOOKUP(E2256,Store_VAM!B2:I273,8, FALSE),VLOOKUP(E2256,Store_SRP!B2:I110,8, FALSE)), VLOOKUP(E2256,Store_Showcase!B2:I144,8, FALSE))</f>
      </c>
      <c r="T2256">
        <f>VLOOKUP(G2256,Sku_Consolidated!A2:R957,18,FALSE)</f>
      </c>
      <c r="U2256">
        <v>7075</v>
      </c>
      <c r="V2256">
        <f>IF(VLOOKUP(G2256,Sku_Consolidated!A2:S957,19,FALSE)="SHOWCASE", VLOOKUP(E2256,Store_Showcase!B2:L144,11, FALSE), IF(VLOOKUP(G2256,Sku_Consolidated!A2:S957,19,FALSE)="VAM",VLOOKUP(E2256,Store_VAM!B2:L273,11, FALSE),VLOOKUP(E2256,Store_SRP!B2:L110,11, FALSE)))</f>
      </c>
      <c r="W2256">
        <f>VLOOKUP(G2256,Sku_Consolidated!A2:W957,11,FALSE)</f>
      </c>
      <c r="X2256">
        <f>VLOOKUP(G2256,Sku_Consolidated!A2:H957,8,FALSE)</f>
      </c>
      <c r="Y2256">
        <f>VLOOKUP(G2256,Sku_Consolidated!A2:I957,9,FALSE)</f>
      </c>
      <c r="Z2256" t="s">
        <v>38</v>
      </c>
      <c r="AA2256">
        <f>VLOOKUP(G2256,Sku_Consolidated!A2:E957,5,FALSE)</f>
      </c>
      <c r="AB2256">
        <f>IF(VLOOKUP(G2256,Sku_Consolidated!A2:S957,19,FALSE)="SHOWCASE", VLOOKUP(E2256,Store_Showcase!B2:N144,13, FALSE), IF(VLOOKUP(G2256,Sku_Consolidated!A2:S957,19,FALSE)="VAM",VLOOKUP(E2256,Store_VAM!B2:N273,13, FALSE),VLOOKUP(E2256,Store_SRP!B2:N110,13, FALSE)))</f>
      </c>
      <c r="AC2256">
        <f>IF(IFERROR(AB2256,TRUE)=TRUE, "-","OK")</f>
      </c>
      <c r="AD2256" s="8" t="s">
        <v>39</v>
      </c>
      <c r="AE2256" s="8" t="s">
        <v>39</v>
      </c>
      <c r="AF2256">
        <f>IF(IFERROR(VLOOKUP(E2256,Store_Showcase!B2:H144,{5}, FALSE), TRUE)=TRUE, IF(IFERROR(VLOOKUP(E2256,Store_SRP!B2:H110,{5}, FALSE), TRUE)=TRUE,VLOOKUP(E2256,Store_VAM!B2:H273,{5}, FALSE),VLOOKUP(E2256,Store_SRP!B2:H110,{5}, FALSE)), VLOOKUP(E2256,Store_Showcase!B2:H144,{5}, FALSE))</f>
      </c>
      <c r="AG2256">
        <f>IF(IFERROR(VLOOKUP(E2256,Store_Showcase!B2:H144,{6}, FALSE), TRUE)=TRUE, IF(IFERROR(VLOOKUP(E2256,Store_SRP!B2:H110,{6}, FALSE), TRUE)=TRUE,VLOOKUP(E2256,Store_VAM!B2:H273,{6}, FALSE),VLOOKUP(E2256,Store_SRP!B2:H110,{6}, FALSE)), VLOOKUP(E2256,Store_Showcase!B2:H144,{6}, FALSE))</f>
      </c>
      <c r="AH2256">
        <f>VLOOKUP(G2256,Sku_Consolidated!A2:R957,18,FALSE)</f>
      </c>
      <c r="AI2256">
        <f>VLOOKUP(G2256,Sku_Consolidated!A2:S957,19,FALSE)</f>
      </c>
      <c r="AJ2256">
        <f>VLOOKUP(G2256,Sku_Consolidated!A2:T957,20,FALSE)</f>
      </c>
    </row>
    <row r="2257" spans="1:36" x14ac:dyDescent="0.25">
      <c r="A2257">
        <v>2024</v>
      </c>
      <c r="B2257" t="s">
        <v>31</v>
      </c>
      <c r="C2257" t="s">
        <v>32</v>
      </c>
      <c r="D2257" t="s">
        <v>33</v>
      </c>
      <c r="E2257">
        <v>231</v>
      </c>
      <c r="F2257">
        <f>IF(IFERROR(VLOOKUP(E2257,Store_Showcase!B2:H144,{2}, FALSE), TRUE)=TRUE, IF(IFERROR(VLOOKUP(E2257,Store_SRP!B2:H110,{2}, FALSE), TRUE)=TRUE,VLOOKUP(E2257,Store_VAM!B2:H273,{2}, FALSE),VLOOKUP(E2257,Store_SRP!B2:H110,{2}, FALSE)), VLOOKUP(E2257,Store_Showcase!B2:H144,{2}, FALSE))</f>
      </c>
      <c r="G2257">
        <v>656129</v>
      </c>
      <c r="H2257" t="s">
        <v>3350</v>
      </c>
      <c r="I2257" s="8" t="s">
        <v>39</v>
      </c>
      <c r="J2257" t="s">
        <v>36</v>
      </c>
      <c r="K2257" s="8">
        <f>IF(J2257="PCK", I2257, 0)</f>
      </c>
      <c r="L2257" s="8">
        <f>IF(J2257="KLS", I2257, IF(J2257="PCK", I2257*VLOOKUP(G2257,Sku_Consolidated!A2:U957,21, FALSE),I2257*VLOOKUP(G2257,Sku_Consolidated!A2:U957,21, FALSE)))</f>
      </c>
      <c r="M2257" s="8">
        <f>IF(J2257="PCS", I2257, 0)</f>
      </c>
      <c r="N2257" s="8" t="s">
        <v>39</v>
      </c>
      <c r="O2257" s="8">
        <f>N2257 * VLOOKUP(E2257&amp;VLOOKUP(G2257,Sku_Consolidated!A2:Q957,17,FALSE),Sku_CommRate!A2:E1002, 5, FALSE)</f>
      </c>
      <c r="P2257" s="8">
        <f>N2257 - O2257</f>
      </c>
      <c r="Q2257">
        <f>VLOOKUP(G2257,Sku_Consolidated!A2:G957,7, FALSE)</f>
      </c>
      <c r="R2257">
        <f>IF(IFERROR(VLOOKUP(E2257,Store_Showcase!B2:H144,7, FALSE), TRUE)=TRUE, IF(IFERROR(VLOOKUP(E2257,Store_SRP!B2:H110,7, FALSE), TRUE)=TRUE,VLOOKUP(E2257,Store_VAM!B2:H273,7, FALSE),VLOOKUP(E2257,Store_SRP!B2:H110,7, FALSE)), VLOOKUP(E2257,Store_Showcase!B2:H144,7, FALSE))</f>
      </c>
      <c r="S2257">
        <f>IF(IFERROR(VLOOKUP(E2257,Store_Showcase!B2:I144,8, FALSE), TRUE)=TRUE, IF(IFERROR(VLOOKUP(E2257,Store_SRP!B2:I110,8, FALSE), TRUE)=TRUE,VLOOKUP(E2257,Store_VAM!B2:I273,8, FALSE),VLOOKUP(E2257,Store_SRP!B2:I110,8, FALSE)), VLOOKUP(E2257,Store_Showcase!B2:I144,8, FALSE))</f>
      </c>
      <c r="T2257">
        <f>VLOOKUP(G2257,Sku_Consolidated!A2:R957,18,FALSE)</f>
      </c>
      <c r="U2257">
        <v>6730</v>
      </c>
      <c r="V2257">
        <f>IF(VLOOKUP(G2257,Sku_Consolidated!A2:S957,19,FALSE)="SHOWCASE", VLOOKUP(E2257,Store_Showcase!B2:L144,11, FALSE), IF(VLOOKUP(G2257,Sku_Consolidated!A2:S957,19,FALSE)="VAM",VLOOKUP(E2257,Store_VAM!B2:L273,11, FALSE),VLOOKUP(E2257,Store_SRP!B2:L110,11, FALSE)))</f>
      </c>
      <c r="W2257">
        <f>VLOOKUP(G2257,Sku_Consolidated!A2:W957,11,FALSE)</f>
      </c>
      <c r="X2257">
        <f>VLOOKUP(G2257,Sku_Consolidated!A2:H957,8,FALSE)</f>
      </c>
      <c r="Y2257">
        <f>VLOOKUP(G2257,Sku_Consolidated!A2:I957,9,FALSE)</f>
      </c>
      <c r="Z2257" t="s">
        <v>38</v>
      </c>
      <c r="AA2257">
        <f>VLOOKUP(G2257,Sku_Consolidated!A2:E957,5,FALSE)</f>
      </c>
      <c r="AB2257">
        <f>IF(VLOOKUP(G2257,Sku_Consolidated!A2:S957,19,FALSE)="SHOWCASE", VLOOKUP(E2257,Store_Showcase!B2:N144,13, FALSE), IF(VLOOKUP(G2257,Sku_Consolidated!A2:S957,19,FALSE)="VAM",VLOOKUP(E2257,Store_VAM!B2:N273,13, FALSE),VLOOKUP(E2257,Store_SRP!B2:N110,13, FALSE)))</f>
      </c>
      <c r="AC2257">
        <f>IF(IFERROR(AB2257,TRUE)=TRUE, "-","OK")</f>
      </c>
      <c r="AD2257" s="8" t="s">
        <v>39</v>
      </c>
      <c r="AE2257" s="8" t="s">
        <v>39</v>
      </c>
      <c r="AF2257">
        <f>IF(IFERROR(VLOOKUP(E2257,Store_Showcase!B2:H144,{5}, FALSE), TRUE)=TRUE, IF(IFERROR(VLOOKUP(E2257,Store_SRP!B2:H110,{5}, FALSE), TRUE)=TRUE,VLOOKUP(E2257,Store_VAM!B2:H273,{5}, FALSE),VLOOKUP(E2257,Store_SRP!B2:H110,{5}, FALSE)), VLOOKUP(E2257,Store_Showcase!B2:H144,{5}, FALSE))</f>
      </c>
      <c r="AG2257">
        <f>IF(IFERROR(VLOOKUP(E2257,Store_Showcase!B2:H144,{6}, FALSE), TRUE)=TRUE, IF(IFERROR(VLOOKUP(E2257,Store_SRP!B2:H110,{6}, FALSE), TRUE)=TRUE,VLOOKUP(E2257,Store_VAM!B2:H273,{6}, FALSE),VLOOKUP(E2257,Store_SRP!B2:H110,{6}, FALSE)), VLOOKUP(E2257,Store_Showcase!B2:H144,{6}, FALSE))</f>
      </c>
      <c r="AH2257">
        <f>VLOOKUP(G2257,Sku_Consolidated!A2:R957,18,FALSE)</f>
      </c>
      <c r="AI2257">
        <f>VLOOKUP(G2257,Sku_Consolidated!A2:S957,19,FALSE)</f>
      </c>
      <c r="AJ2257">
        <f>VLOOKUP(G2257,Sku_Consolidated!A2:T957,20,FALSE)</f>
      </c>
    </row>
    <row r="2258" spans="1:36" x14ac:dyDescent="0.25">
      <c r="A2258">
        <v>2024</v>
      </c>
      <c r="B2258" t="s">
        <v>31</v>
      </c>
      <c r="C2258" t="s">
        <v>32</v>
      </c>
      <c r="D2258" t="s">
        <v>33</v>
      </c>
      <c r="E2258">
        <v>231</v>
      </c>
      <c r="F2258">
        <f>IF(IFERROR(VLOOKUP(E2258,Store_Showcase!B2:H144,{2}, FALSE), TRUE)=TRUE, IF(IFERROR(VLOOKUP(E2258,Store_SRP!B2:H110,{2}, FALSE), TRUE)=TRUE,VLOOKUP(E2258,Store_VAM!B2:H273,{2}, FALSE),VLOOKUP(E2258,Store_SRP!B2:H110,{2}, FALSE)), VLOOKUP(E2258,Store_Showcase!B2:H144,{2}, FALSE))</f>
      </c>
      <c r="G2258">
        <v>655536</v>
      </c>
      <c r="H2258" t="s">
        <v>853</v>
      </c>
      <c r="I2258" s="8" t="s">
        <v>39</v>
      </c>
      <c r="J2258" t="s">
        <v>36</v>
      </c>
      <c r="K2258" s="8">
        <f>IF(J2258="PCK", I2258, 0)</f>
      </c>
      <c r="L2258" s="8">
        <f>IF(J2258="KLS", I2258, IF(J2258="PCK", I2258*VLOOKUP(G2258,Sku_Consolidated!A2:U957,21, FALSE),I2258*VLOOKUP(G2258,Sku_Consolidated!A2:U957,21, FALSE)))</f>
      </c>
      <c r="M2258" s="8">
        <f>IF(J2258="PCS", I2258, 0)</f>
      </c>
      <c r="N2258" s="8" t="s">
        <v>39</v>
      </c>
      <c r="O2258" s="8">
        <f>N2258 * VLOOKUP(E2258&amp;VLOOKUP(G2258,Sku_Consolidated!A2:Q957,17,FALSE),Sku_CommRate!A2:E1002, 5, FALSE)</f>
      </c>
      <c r="P2258" s="8">
        <f>N2258 - O2258</f>
      </c>
      <c r="Q2258">
        <f>VLOOKUP(G2258,Sku_Consolidated!A2:G957,7, FALSE)</f>
      </c>
      <c r="R2258">
        <f>IF(IFERROR(VLOOKUP(E2258,Store_Showcase!B2:H144,7, FALSE), TRUE)=TRUE, IF(IFERROR(VLOOKUP(E2258,Store_SRP!B2:H110,7, FALSE), TRUE)=TRUE,VLOOKUP(E2258,Store_VAM!B2:H273,7, FALSE),VLOOKUP(E2258,Store_SRP!B2:H110,7, FALSE)), VLOOKUP(E2258,Store_Showcase!B2:H144,7, FALSE))</f>
      </c>
      <c r="S2258">
        <f>IF(IFERROR(VLOOKUP(E2258,Store_Showcase!B2:I144,8, FALSE), TRUE)=TRUE, IF(IFERROR(VLOOKUP(E2258,Store_SRP!B2:I110,8, FALSE), TRUE)=TRUE,VLOOKUP(E2258,Store_VAM!B2:I273,8, FALSE),VLOOKUP(E2258,Store_SRP!B2:I110,8, FALSE)), VLOOKUP(E2258,Store_Showcase!B2:I144,8, FALSE))</f>
      </c>
      <c r="T2258">
        <f>VLOOKUP(G2258,Sku_Consolidated!A2:R957,18,FALSE)</f>
      </c>
      <c r="U2258">
        <v>6357</v>
      </c>
      <c r="V2258">
        <f>IF(VLOOKUP(G2258,Sku_Consolidated!A2:S957,19,FALSE)="SHOWCASE", VLOOKUP(E2258,Store_Showcase!B2:L144,11, FALSE), IF(VLOOKUP(G2258,Sku_Consolidated!A2:S957,19,FALSE)="VAM",VLOOKUP(E2258,Store_VAM!B2:L273,11, FALSE),VLOOKUP(E2258,Store_SRP!B2:L110,11, FALSE)))</f>
      </c>
      <c r="W2258">
        <f>VLOOKUP(G2258,Sku_Consolidated!A2:W957,11,FALSE)</f>
      </c>
      <c r="X2258">
        <f>VLOOKUP(G2258,Sku_Consolidated!A2:H957,8,FALSE)</f>
      </c>
      <c r="Y2258">
        <f>VLOOKUP(G2258,Sku_Consolidated!A2:I957,9,FALSE)</f>
      </c>
      <c r="Z2258" t="s">
        <v>38</v>
      </c>
      <c r="AA2258">
        <f>VLOOKUP(G2258,Sku_Consolidated!A2:E957,5,FALSE)</f>
      </c>
      <c r="AB2258">
        <f>IF(VLOOKUP(G2258,Sku_Consolidated!A2:S957,19,FALSE)="SHOWCASE", VLOOKUP(E2258,Store_Showcase!B2:N144,13, FALSE), IF(VLOOKUP(G2258,Sku_Consolidated!A2:S957,19,FALSE)="VAM",VLOOKUP(E2258,Store_VAM!B2:N273,13, FALSE),VLOOKUP(E2258,Store_SRP!B2:N110,13, FALSE)))</f>
      </c>
      <c r="AC2258">
        <f>IF(IFERROR(AB2258,TRUE)=TRUE, "-","OK")</f>
      </c>
      <c r="AD2258" s="8" t="s">
        <v>39</v>
      </c>
      <c r="AE2258" s="8" t="s">
        <v>39</v>
      </c>
      <c r="AF2258">
        <f>IF(IFERROR(VLOOKUP(E2258,Store_Showcase!B2:H144,{5}, FALSE), TRUE)=TRUE, IF(IFERROR(VLOOKUP(E2258,Store_SRP!B2:H110,{5}, FALSE), TRUE)=TRUE,VLOOKUP(E2258,Store_VAM!B2:H273,{5}, FALSE),VLOOKUP(E2258,Store_SRP!B2:H110,{5}, FALSE)), VLOOKUP(E2258,Store_Showcase!B2:H144,{5}, FALSE))</f>
      </c>
      <c r="AG2258">
        <f>IF(IFERROR(VLOOKUP(E2258,Store_Showcase!B2:H144,{6}, FALSE), TRUE)=TRUE, IF(IFERROR(VLOOKUP(E2258,Store_SRP!B2:H110,{6}, FALSE), TRUE)=TRUE,VLOOKUP(E2258,Store_VAM!B2:H273,{6}, FALSE),VLOOKUP(E2258,Store_SRP!B2:H110,{6}, FALSE)), VLOOKUP(E2258,Store_Showcase!B2:H144,{6}, FALSE))</f>
      </c>
      <c r="AH2258">
        <f>VLOOKUP(G2258,Sku_Consolidated!A2:R957,18,FALSE)</f>
      </c>
      <c r="AI2258">
        <f>VLOOKUP(G2258,Sku_Consolidated!A2:S957,19,FALSE)</f>
      </c>
      <c r="AJ2258">
        <f>VLOOKUP(G2258,Sku_Consolidated!A2:T957,20,FALSE)</f>
      </c>
    </row>
    <row r="2259" spans="1:36" x14ac:dyDescent="0.25">
      <c r="A2259">
        <v>2024</v>
      </c>
      <c r="B2259" t="s">
        <v>31</v>
      </c>
      <c r="C2259" t="s">
        <v>32</v>
      </c>
      <c r="D2259" t="s">
        <v>33</v>
      </c>
      <c r="E2259">
        <v>231</v>
      </c>
      <c r="F2259">
        <f>IF(IFERROR(VLOOKUP(E2259,Store_Showcase!B2:H144,{2}, FALSE), TRUE)=TRUE, IF(IFERROR(VLOOKUP(E2259,Store_SRP!B2:H110,{2}, FALSE), TRUE)=TRUE,VLOOKUP(E2259,Store_VAM!B2:H273,{2}, FALSE),VLOOKUP(E2259,Store_SRP!B2:H110,{2}, FALSE)), VLOOKUP(E2259,Store_Showcase!B2:H144,{2}, FALSE))</f>
      </c>
      <c r="G2259">
        <v>662372</v>
      </c>
      <c r="H2259" t="s">
        <v>654</v>
      </c>
      <c r="I2259" s="8" t="s">
        <v>39</v>
      </c>
      <c r="J2259" t="s">
        <v>493</v>
      </c>
      <c r="K2259" s="8">
        <f>IF(J2259="PCK", I2259, 0)</f>
      </c>
      <c r="L2259" s="8">
        <f>IF(J2259="KLS", I2259, IF(J2259="PCK", I2259*VLOOKUP(G2259,Sku_Consolidated!A2:U957,21, FALSE),I2259*VLOOKUP(G2259,Sku_Consolidated!A2:U957,21, FALSE)))</f>
      </c>
      <c r="M2259" s="8">
        <f>IF(J2259="PCS", I2259, 0)</f>
      </c>
      <c r="N2259" s="8" t="s">
        <v>39</v>
      </c>
      <c r="O2259" s="8">
        <f>N2259 * VLOOKUP(E2259&amp;VLOOKUP(G2259,Sku_Consolidated!A2:Q957,17,FALSE),Sku_CommRate!A2:E1002, 5, FALSE)</f>
      </c>
      <c r="P2259" s="8">
        <f>N2259 - O2259</f>
      </c>
      <c r="Q2259">
        <f>VLOOKUP(G2259,Sku_Consolidated!A2:G957,7, FALSE)</f>
      </c>
      <c r="R2259">
        <f>IF(IFERROR(VLOOKUP(E2259,Store_Showcase!B2:H144,7, FALSE), TRUE)=TRUE, IF(IFERROR(VLOOKUP(E2259,Store_SRP!B2:H110,7, FALSE), TRUE)=TRUE,VLOOKUP(E2259,Store_VAM!B2:H273,7, FALSE),VLOOKUP(E2259,Store_SRP!B2:H110,7, FALSE)), VLOOKUP(E2259,Store_Showcase!B2:H144,7, FALSE))</f>
      </c>
      <c r="S2259">
        <f>IF(IFERROR(VLOOKUP(E2259,Store_Showcase!B2:I144,8, FALSE), TRUE)=TRUE, IF(IFERROR(VLOOKUP(E2259,Store_SRP!B2:I110,8, FALSE), TRUE)=TRUE,VLOOKUP(E2259,Store_VAM!B2:I273,8, FALSE),VLOOKUP(E2259,Store_SRP!B2:I110,8, FALSE)), VLOOKUP(E2259,Store_Showcase!B2:I144,8, FALSE))</f>
      </c>
      <c r="T2259">
        <f>VLOOKUP(G2259,Sku_Consolidated!A2:R957,18,FALSE)</f>
      </c>
      <c r="U2259">
        <v>4806532531625</v>
      </c>
      <c r="V2259">
        <f>IF(VLOOKUP(G2259,Sku_Consolidated!A2:S957,19,FALSE)="SHOWCASE", VLOOKUP(E2259,Store_Showcase!B2:L144,11, FALSE), IF(VLOOKUP(G2259,Sku_Consolidated!A2:S957,19,FALSE)="VAM",VLOOKUP(E2259,Store_VAM!B2:L273,11, FALSE),VLOOKUP(E2259,Store_SRP!B2:L110,11, FALSE)))</f>
      </c>
      <c r="W2259">
        <f>VLOOKUP(G2259,Sku_Consolidated!A2:W957,11,FALSE)</f>
      </c>
      <c r="X2259">
        <f>VLOOKUP(G2259,Sku_Consolidated!A2:H957,8,FALSE)</f>
      </c>
      <c r="Y2259">
        <f>VLOOKUP(G2259,Sku_Consolidated!A2:I957,9,FALSE)</f>
      </c>
      <c r="Z2259" t="s">
        <v>38</v>
      </c>
      <c r="AA2259">
        <f>VLOOKUP(G2259,Sku_Consolidated!A2:E957,5,FALSE)</f>
      </c>
      <c r="AB2259">
        <f>IF(VLOOKUP(G2259,Sku_Consolidated!A2:S957,19,FALSE)="SHOWCASE", VLOOKUP(E2259,Store_Showcase!B2:N144,13, FALSE), IF(VLOOKUP(G2259,Sku_Consolidated!A2:S957,19,FALSE)="VAM",VLOOKUP(E2259,Store_VAM!B2:N273,13, FALSE),VLOOKUP(E2259,Store_SRP!B2:N110,13, FALSE)))</f>
      </c>
      <c r="AC2259">
        <f>IF(IFERROR(AB2259,TRUE)=TRUE, "-","OK")</f>
      </c>
      <c r="AD2259" s="8" t="s">
        <v>39</v>
      </c>
      <c r="AE2259" s="8" t="s">
        <v>39</v>
      </c>
      <c r="AF2259">
        <f>IF(IFERROR(VLOOKUP(E2259,Store_Showcase!B2:H144,{5}, FALSE), TRUE)=TRUE, IF(IFERROR(VLOOKUP(E2259,Store_SRP!B2:H110,{5}, FALSE), TRUE)=TRUE,VLOOKUP(E2259,Store_VAM!B2:H273,{5}, FALSE),VLOOKUP(E2259,Store_SRP!B2:H110,{5}, FALSE)), VLOOKUP(E2259,Store_Showcase!B2:H144,{5}, FALSE))</f>
      </c>
      <c r="AG2259">
        <f>IF(IFERROR(VLOOKUP(E2259,Store_Showcase!B2:H144,{6}, FALSE), TRUE)=TRUE, IF(IFERROR(VLOOKUP(E2259,Store_SRP!B2:H110,{6}, FALSE), TRUE)=TRUE,VLOOKUP(E2259,Store_VAM!B2:H273,{6}, FALSE),VLOOKUP(E2259,Store_SRP!B2:H110,{6}, FALSE)), VLOOKUP(E2259,Store_Showcase!B2:H144,{6}, FALSE))</f>
      </c>
      <c r="AH2259">
        <f>VLOOKUP(G2259,Sku_Consolidated!A2:R957,18,FALSE)</f>
      </c>
      <c r="AI2259">
        <f>VLOOKUP(G2259,Sku_Consolidated!A2:S957,19,FALSE)</f>
      </c>
      <c r="AJ2259">
        <f>VLOOKUP(G2259,Sku_Consolidated!A2:T957,20,FALSE)</f>
      </c>
    </row>
    <row r="2260" spans="1:36" x14ac:dyDescent="0.25">
      <c r="A2260">
        <v>2024</v>
      </c>
      <c r="B2260" t="s">
        <v>31</v>
      </c>
      <c r="C2260" t="s">
        <v>32</v>
      </c>
      <c r="D2260" t="s">
        <v>33</v>
      </c>
      <c r="E2260">
        <v>266</v>
      </c>
      <c r="F2260">
        <f>IF(IFERROR(VLOOKUP(E2260,Store_Showcase!B2:H144,{2}, FALSE), TRUE)=TRUE, IF(IFERROR(VLOOKUP(E2260,Store_SRP!B2:H110,{2}, FALSE), TRUE)=TRUE,VLOOKUP(E2260,Store_VAM!B2:H273,{2}, FALSE),VLOOKUP(E2260,Store_SRP!B2:H110,{2}, FALSE)), VLOOKUP(E2260,Store_Showcase!B2:H144,{2}, FALSE))</f>
      </c>
      <c r="G2260">
        <v>657358</v>
      </c>
      <c r="H2260" t="s">
        <v>3328</v>
      </c>
      <c r="I2260" s="8" t="s">
        <v>39</v>
      </c>
      <c r="J2260" t="s">
        <v>12</v>
      </c>
      <c r="K2260" s="8">
        <f>IF(J2260="PCK", I2260, 0)</f>
      </c>
      <c r="L2260" s="8">
        <f>IF(J2260="KLS", I2260, IF(J2260="PCK", I2260*VLOOKUP(G2260,Sku_Consolidated!A2:U957,21, FALSE),I2260*VLOOKUP(G2260,Sku_Consolidated!A2:U957,21, FALSE)))</f>
      </c>
      <c r="M2260" s="8">
        <f>IF(J2260="PCS", I2260, 0)</f>
      </c>
      <c r="N2260" s="8" t="s">
        <v>39</v>
      </c>
      <c r="O2260" s="8">
        <f>N2260 * VLOOKUP(E2260&amp;VLOOKUP(G2260,Sku_Consolidated!A2:Q957,17,FALSE),Sku_CommRate!A2:E1002, 5, FALSE)</f>
      </c>
      <c r="P2260" s="8">
        <f>N2260 - O2260</f>
      </c>
      <c r="Q2260">
        <f>VLOOKUP(G2260,Sku_Consolidated!A2:G957,7, FALSE)</f>
      </c>
      <c r="R2260">
        <f>IF(IFERROR(VLOOKUP(E2260,Store_Showcase!B2:H144,7, FALSE), TRUE)=TRUE, IF(IFERROR(VLOOKUP(E2260,Store_SRP!B2:H110,7, FALSE), TRUE)=TRUE,VLOOKUP(E2260,Store_VAM!B2:H273,7, FALSE),VLOOKUP(E2260,Store_SRP!B2:H110,7, FALSE)), VLOOKUP(E2260,Store_Showcase!B2:H144,7, FALSE))</f>
      </c>
      <c r="S2260">
        <f>IF(IFERROR(VLOOKUP(E2260,Store_Showcase!B2:I144,8, FALSE), TRUE)=TRUE, IF(IFERROR(VLOOKUP(E2260,Store_SRP!B2:I110,8, FALSE), TRUE)=TRUE,VLOOKUP(E2260,Store_VAM!B2:I273,8, FALSE),VLOOKUP(E2260,Store_SRP!B2:I110,8, FALSE)), VLOOKUP(E2260,Store_Showcase!B2:I144,8, FALSE))</f>
      </c>
      <c r="T2260">
        <f>VLOOKUP(G2260,Sku_Consolidated!A2:R957,18,FALSE)</f>
      </c>
      <c r="U2260">
        <v>4806532531595</v>
      </c>
      <c r="V2260">
        <f>IF(VLOOKUP(G2260,Sku_Consolidated!A2:S957,19,FALSE)="SHOWCASE", VLOOKUP(E2260,Store_Showcase!B2:L144,11, FALSE), IF(VLOOKUP(G2260,Sku_Consolidated!A2:S957,19,FALSE)="VAM",VLOOKUP(E2260,Store_VAM!B2:L273,11, FALSE),VLOOKUP(E2260,Store_SRP!B2:L110,11, FALSE)))</f>
      </c>
      <c r="W2260">
        <f>VLOOKUP(G2260,Sku_Consolidated!A2:W957,11,FALSE)</f>
      </c>
      <c r="X2260">
        <f>VLOOKUP(G2260,Sku_Consolidated!A2:H957,8,FALSE)</f>
      </c>
      <c r="Y2260">
        <f>VLOOKUP(G2260,Sku_Consolidated!A2:I957,9,FALSE)</f>
      </c>
      <c r="Z2260" t="s">
        <v>38</v>
      </c>
      <c r="AA2260">
        <f>VLOOKUP(G2260,Sku_Consolidated!A2:E957,5,FALSE)</f>
      </c>
      <c r="AB2260">
        <f>IF(VLOOKUP(G2260,Sku_Consolidated!A2:S957,19,FALSE)="SHOWCASE", VLOOKUP(E2260,Store_Showcase!B2:N144,13, FALSE), IF(VLOOKUP(G2260,Sku_Consolidated!A2:S957,19,FALSE)="VAM",VLOOKUP(E2260,Store_VAM!B2:N273,13, FALSE),VLOOKUP(E2260,Store_SRP!B2:N110,13, FALSE)))</f>
      </c>
      <c r="AC2260">
        <f>IF(IFERROR(AB2260,TRUE)=TRUE, "-","OK")</f>
      </c>
      <c r="AD2260" s="8" t="s">
        <v>39</v>
      </c>
      <c r="AE2260" s="8" t="s">
        <v>39</v>
      </c>
      <c r="AF2260">
        <f>IF(IFERROR(VLOOKUP(E2260,Store_Showcase!B2:H144,{5}, FALSE), TRUE)=TRUE, IF(IFERROR(VLOOKUP(E2260,Store_SRP!B2:H110,{5}, FALSE), TRUE)=TRUE,VLOOKUP(E2260,Store_VAM!B2:H273,{5}, FALSE),VLOOKUP(E2260,Store_SRP!B2:H110,{5}, FALSE)), VLOOKUP(E2260,Store_Showcase!B2:H144,{5}, FALSE))</f>
      </c>
      <c r="AG2260">
        <f>IF(IFERROR(VLOOKUP(E2260,Store_Showcase!B2:H144,{6}, FALSE), TRUE)=TRUE, IF(IFERROR(VLOOKUP(E2260,Store_SRP!B2:H110,{6}, FALSE), TRUE)=TRUE,VLOOKUP(E2260,Store_VAM!B2:H273,{6}, FALSE),VLOOKUP(E2260,Store_SRP!B2:H110,{6}, FALSE)), VLOOKUP(E2260,Store_Showcase!B2:H144,{6}, FALSE))</f>
      </c>
      <c r="AH2260">
        <f>VLOOKUP(G2260,Sku_Consolidated!A2:R957,18,FALSE)</f>
      </c>
      <c r="AI2260">
        <f>VLOOKUP(G2260,Sku_Consolidated!A2:S957,19,FALSE)</f>
      </c>
      <c r="AJ2260">
        <f>VLOOKUP(G2260,Sku_Consolidated!A2:T957,20,FALSE)</f>
      </c>
    </row>
    <row r="2261" spans="1:36" x14ac:dyDescent="0.25">
      <c r="A2261">
        <v>2024</v>
      </c>
      <c r="B2261" t="s">
        <v>31</v>
      </c>
      <c r="C2261" t="s">
        <v>32</v>
      </c>
      <c r="D2261" t="s">
        <v>33</v>
      </c>
      <c r="E2261">
        <v>605</v>
      </c>
      <c r="F2261">
        <f>IF(IFERROR(VLOOKUP(E2261,Store_Showcase!B2:H144,{2}, FALSE), TRUE)=TRUE, IF(IFERROR(VLOOKUP(E2261,Store_SRP!B2:H110,{2}, FALSE), TRUE)=TRUE,VLOOKUP(E2261,Store_VAM!B2:H273,{2}, FALSE),VLOOKUP(E2261,Store_SRP!B2:H110,{2}, FALSE)), VLOOKUP(E2261,Store_Showcase!B2:H144,{2}, FALSE))</f>
      </c>
      <c r="G2261">
        <v>671787</v>
      </c>
      <c r="H2261" t="s">
        <v>1491</v>
      </c>
      <c r="I2261" s="8" t="s">
        <v>39</v>
      </c>
      <c r="J2261" t="s">
        <v>493</v>
      </c>
      <c r="K2261" s="8">
        <f>IF(J2261="PCK", I2261, 0)</f>
      </c>
      <c r="L2261" s="8">
        <f>IF(J2261="KLS", I2261, IF(J2261="PCK", I2261*VLOOKUP(G2261,Sku_Consolidated!A2:U957,21, FALSE),I2261*VLOOKUP(G2261,Sku_Consolidated!A2:U957,21, FALSE)))</f>
      </c>
      <c r="M2261" s="8">
        <f>IF(J2261="PCS", I2261, 0)</f>
      </c>
      <c r="N2261" s="8" t="s">
        <v>39</v>
      </c>
      <c r="O2261" s="8">
        <f>N2261 * VLOOKUP(E2261&amp;VLOOKUP(G2261,Sku_Consolidated!A2:Q957,17,FALSE),Sku_CommRate!A2:E1002, 5, FALSE)</f>
      </c>
      <c r="P2261" s="8">
        <f>N2261 - O2261</f>
      </c>
      <c r="Q2261">
        <f>VLOOKUP(G2261,Sku_Consolidated!A2:G957,7, FALSE)</f>
      </c>
      <c r="R2261">
        <f>IF(IFERROR(VLOOKUP(E2261,Store_Showcase!B2:H144,7, FALSE), TRUE)=TRUE, IF(IFERROR(VLOOKUP(E2261,Store_SRP!B2:H110,7, FALSE), TRUE)=TRUE,VLOOKUP(E2261,Store_VAM!B2:H273,7, FALSE),VLOOKUP(E2261,Store_SRP!B2:H110,7, FALSE)), VLOOKUP(E2261,Store_Showcase!B2:H144,7, FALSE))</f>
      </c>
      <c r="S2261">
        <f>IF(IFERROR(VLOOKUP(E2261,Store_Showcase!B2:I144,8, FALSE), TRUE)=TRUE, IF(IFERROR(VLOOKUP(E2261,Store_SRP!B2:I110,8, FALSE), TRUE)=TRUE,VLOOKUP(E2261,Store_VAM!B2:I273,8, FALSE),VLOOKUP(E2261,Store_SRP!B2:I110,8, FALSE)), VLOOKUP(E2261,Store_Showcase!B2:I144,8, FALSE))</f>
      </c>
      <c r="T2261">
        <f>VLOOKUP(G2261,Sku_Consolidated!A2:R957,18,FALSE)</f>
      </c>
      <c r="U2261">
        <v>2100006717877</v>
      </c>
      <c r="V2261">
        <f>IF(VLOOKUP(G2261,Sku_Consolidated!A2:S957,19,FALSE)="SHOWCASE", VLOOKUP(E2261,Store_Showcase!B2:L144,11, FALSE), IF(VLOOKUP(G2261,Sku_Consolidated!A2:S957,19,FALSE)="VAM",VLOOKUP(E2261,Store_VAM!B2:L273,11, FALSE),VLOOKUP(E2261,Store_SRP!B2:L110,11, FALSE)))</f>
      </c>
      <c r="W2261">
        <f>VLOOKUP(G2261,Sku_Consolidated!A2:W957,11,FALSE)</f>
      </c>
      <c r="X2261">
        <f>VLOOKUP(G2261,Sku_Consolidated!A2:H957,8,FALSE)</f>
      </c>
      <c r="Y2261">
        <f>VLOOKUP(G2261,Sku_Consolidated!A2:I957,9,FALSE)</f>
      </c>
      <c r="Z2261" t="s">
        <v>38</v>
      </c>
      <c r="AA2261">
        <f>VLOOKUP(G2261,Sku_Consolidated!A2:E957,5,FALSE)</f>
      </c>
      <c r="AB2261">
        <f>IF(VLOOKUP(G2261,Sku_Consolidated!A2:S957,19,FALSE)="SHOWCASE", VLOOKUP(E2261,Store_Showcase!B2:N144,13, FALSE), IF(VLOOKUP(G2261,Sku_Consolidated!A2:S957,19,FALSE)="VAM",VLOOKUP(E2261,Store_VAM!B2:N273,13, FALSE),VLOOKUP(E2261,Store_SRP!B2:N110,13, FALSE)))</f>
      </c>
      <c r="AC2261">
        <f>IF(IFERROR(AB2261,TRUE)=TRUE, "-","OK")</f>
      </c>
      <c r="AD2261" s="8" t="s">
        <v>39</v>
      </c>
      <c r="AE2261" s="8" t="s">
        <v>39</v>
      </c>
      <c r="AF2261">
        <f>IF(IFERROR(VLOOKUP(E2261,Store_Showcase!B2:H144,{5}, FALSE), TRUE)=TRUE, IF(IFERROR(VLOOKUP(E2261,Store_SRP!B2:H110,{5}, FALSE), TRUE)=TRUE,VLOOKUP(E2261,Store_VAM!B2:H273,{5}, FALSE),VLOOKUP(E2261,Store_SRP!B2:H110,{5}, FALSE)), VLOOKUP(E2261,Store_Showcase!B2:H144,{5}, FALSE))</f>
      </c>
      <c r="AG2261">
        <f>IF(IFERROR(VLOOKUP(E2261,Store_Showcase!B2:H144,{6}, FALSE), TRUE)=TRUE, IF(IFERROR(VLOOKUP(E2261,Store_SRP!B2:H110,{6}, FALSE), TRUE)=TRUE,VLOOKUP(E2261,Store_VAM!B2:H273,{6}, FALSE),VLOOKUP(E2261,Store_SRP!B2:H110,{6}, FALSE)), VLOOKUP(E2261,Store_Showcase!B2:H144,{6}, FALSE))</f>
      </c>
      <c r="AH2261">
        <f>VLOOKUP(G2261,Sku_Consolidated!A2:R957,18,FALSE)</f>
      </c>
      <c r="AI2261">
        <f>VLOOKUP(G2261,Sku_Consolidated!A2:S957,19,FALSE)</f>
      </c>
      <c r="AJ2261">
        <f>VLOOKUP(G2261,Sku_Consolidated!A2:T957,20,FALSE)</f>
      </c>
    </row>
    <row r="2262" spans="1:36" x14ac:dyDescent="0.25">
      <c r="A2262">
        <v>2024</v>
      </c>
      <c r="B2262" t="s">
        <v>31</v>
      </c>
      <c r="C2262" t="s">
        <v>32</v>
      </c>
      <c r="D2262" t="s">
        <v>33</v>
      </c>
      <c r="E2262">
        <v>401</v>
      </c>
      <c r="F2262">
        <f>IF(IFERROR(VLOOKUP(E2262,Store_Showcase!B2:H144,{2}, FALSE), TRUE)=TRUE, IF(IFERROR(VLOOKUP(E2262,Store_SRP!B2:H110,{2}, FALSE), TRUE)=TRUE,VLOOKUP(E2262,Store_VAM!B2:H273,{2}, FALSE),VLOOKUP(E2262,Store_SRP!B2:H110,{2}, FALSE)), VLOOKUP(E2262,Store_Showcase!B2:H144,{2}, FALSE))</f>
      </c>
      <c r="G2262">
        <v>657353</v>
      </c>
      <c r="H2262" t="s">
        <v>779</v>
      </c>
      <c r="I2262" s="8" t="s">
        <v>39</v>
      </c>
      <c r="J2262" t="s">
        <v>12</v>
      </c>
      <c r="K2262" s="8">
        <f>IF(J2262="PCK", I2262, 0)</f>
      </c>
      <c r="L2262" s="8">
        <f>IF(J2262="KLS", I2262, IF(J2262="PCK", I2262*VLOOKUP(G2262,Sku_Consolidated!A2:U957,21, FALSE),I2262*VLOOKUP(G2262,Sku_Consolidated!A2:U957,21, FALSE)))</f>
      </c>
      <c r="M2262" s="8">
        <f>IF(J2262="PCS", I2262, 0)</f>
      </c>
      <c r="N2262" s="8" t="s">
        <v>39</v>
      </c>
      <c r="O2262" s="8">
        <f>N2262 * VLOOKUP(E2262&amp;VLOOKUP(G2262,Sku_Consolidated!A2:Q957,17,FALSE),Sku_CommRate!A2:E1002, 5, FALSE)</f>
      </c>
      <c r="P2262" s="8">
        <f>N2262 - O2262</f>
      </c>
      <c r="Q2262">
        <f>VLOOKUP(G2262,Sku_Consolidated!A2:G957,7, FALSE)</f>
      </c>
      <c r="R2262">
        <f>IF(IFERROR(VLOOKUP(E2262,Store_Showcase!B2:H144,7, FALSE), TRUE)=TRUE, IF(IFERROR(VLOOKUP(E2262,Store_SRP!B2:H110,7, FALSE), TRUE)=TRUE,VLOOKUP(E2262,Store_VAM!B2:H273,7, FALSE),VLOOKUP(E2262,Store_SRP!B2:H110,7, FALSE)), VLOOKUP(E2262,Store_Showcase!B2:H144,7, FALSE))</f>
      </c>
      <c r="S2262">
        <f>IF(IFERROR(VLOOKUP(E2262,Store_Showcase!B2:I144,8, FALSE), TRUE)=TRUE, IF(IFERROR(VLOOKUP(E2262,Store_SRP!B2:I110,8, FALSE), TRUE)=TRUE,VLOOKUP(E2262,Store_VAM!B2:I273,8, FALSE),VLOOKUP(E2262,Store_SRP!B2:I110,8, FALSE)), VLOOKUP(E2262,Store_Showcase!B2:I144,8, FALSE))</f>
      </c>
      <c r="T2262">
        <f>VLOOKUP(G2262,Sku_Consolidated!A2:R957,18,FALSE)</f>
      </c>
      <c r="U2262">
        <v>4806532531588</v>
      </c>
      <c r="V2262">
        <f>IF(VLOOKUP(G2262,Sku_Consolidated!A2:S957,19,FALSE)="SHOWCASE", VLOOKUP(E2262,Store_Showcase!B2:L144,11, FALSE), IF(VLOOKUP(G2262,Sku_Consolidated!A2:S957,19,FALSE)="VAM",VLOOKUP(E2262,Store_VAM!B2:L273,11, FALSE),VLOOKUP(E2262,Store_SRP!B2:L110,11, FALSE)))</f>
      </c>
      <c r="W2262">
        <f>VLOOKUP(G2262,Sku_Consolidated!A2:W957,11,FALSE)</f>
      </c>
      <c r="X2262">
        <f>VLOOKUP(G2262,Sku_Consolidated!A2:H957,8,FALSE)</f>
      </c>
      <c r="Y2262">
        <f>VLOOKUP(G2262,Sku_Consolidated!A2:I957,9,FALSE)</f>
      </c>
      <c r="Z2262" t="s">
        <v>38</v>
      </c>
      <c r="AA2262">
        <f>VLOOKUP(G2262,Sku_Consolidated!A2:E957,5,FALSE)</f>
      </c>
      <c r="AB2262">
        <f>IF(VLOOKUP(G2262,Sku_Consolidated!A2:S957,19,FALSE)="SHOWCASE", VLOOKUP(E2262,Store_Showcase!B2:N144,13, FALSE), IF(VLOOKUP(G2262,Sku_Consolidated!A2:S957,19,FALSE)="VAM",VLOOKUP(E2262,Store_VAM!B2:N273,13, FALSE),VLOOKUP(E2262,Store_SRP!B2:N110,13, FALSE)))</f>
      </c>
      <c r="AC2262">
        <f>IF(IFERROR(AB2262,TRUE)=TRUE, "-","OK")</f>
      </c>
      <c r="AD2262" s="8" t="s">
        <v>39</v>
      </c>
      <c r="AE2262" s="8" t="s">
        <v>39</v>
      </c>
      <c r="AF2262">
        <f>IF(IFERROR(VLOOKUP(E2262,Store_Showcase!B2:H144,{5}, FALSE), TRUE)=TRUE, IF(IFERROR(VLOOKUP(E2262,Store_SRP!B2:H110,{5}, FALSE), TRUE)=TRUE,VLOOKUP(E2262,Store_VAM!B2:H273,{5}, FALSE),VLOOKUP(E2262,Store_SRP!B2:H110,{5}, FALSE)), VLOOKUP(E2262,Store_Showcase!B2:H144,{5}, FALSE))</f>
      </c>
      <c r="AG2262">
        <f>IF(IFERROR(VLOOKUP(E2262,Store_Showcase!B2:H144,{6}, FALSE), TRUE)=TRUE, IF(IFERROR(VLOOKUP(E2262,Store_SRP!B2:H110,{6}, FALSE), TRUE)=TRUE,VLOOKUP(E2262,Store_VAM!B2:H273,{6}, FALSE),VLOOKUP(E2262,Store_SRP!B2:H110,{6}, FALSE)), VLOOKUP(E2262,Store_Showcase!B2:H144,{6}, FALSE))</f>
      </c>
      <c r="AH2262">
        <f>VLOOKUP(G2262,Sku_Consolidated!A2:R957,18,FALSE)</f>
      </c>
      <c r="AI2262">
        <f>VLOOKUP(G2262,Sku_Consolidated!A2:S957,19,FALSE)</f>
      </c>
      <c r="AJ2262">
        <f>VLOOKUP(G2262,Sku_Consolidated!A2:T957,20,FALSE)</f>
      </c>
    </row>
    <row r="2263" spans="1:36" x14ac:dyDescent="0.25">
      <c r="A2263">
        <v>2024</v>
      </c>
      <c r="B2263" t="s">
        <v>31</v>
      </c>
      <c r="C2263" t="s">
        <v>32</v>
      </c>
      <c r="D2263" t="s">
        <v>33</v>
      </c>
      <c r="E2263">
        <v>736</v>
      </c>
      <c r="F2263">
        <f>IF(IFERROR(VLOOKUP(E2263,Store_Showcase!B2:H144,{2}, FALSE), TRUE)=TRUE, IF(IFERROR(VLOOKUP(E2263,Store_SRP!B2:H110,{2}, FALSE), TRUE)=TRUE,VLOOKUP(E2263,Store_VAM!B2:H273,{2}, FALSE),VLOOKUP(E2263,Store_SRP!B2:H110,{2}, FALSE)), VLOOKUP(E2263,Store_Showcase!B2:H144,{2}, FALSE))</f>
      </c>
      <c r="G2263">
        <v>659596</v>
      </c>
      <c r="H2263" t="s">
        <v>703</v>
      </c>
      <c r="I2263" s="8" t="s">
        <v>39</v>
      </c>
      <c r="J2263" t="s">
        <v>36</v>
      </c>
      <c r="K2263" s="8">
        <f>IF(J2263="PCK", I2263, 0)</f>
      </c>
      <c r="L2263" s="8">
        <f>IF(J2263="KLS", I2263, IF(J2263="PCK", I2263*VLOOKUP(G2263,Sku_Consolidated!A2:U957,21, FALSE),I2263*VLOOKUP(G2263,Sku_Consolidated!A2:U957,21, FALSE)))</f>
      </c>
      <c r="M2263" s="8">
        <f>IF(J2263="PCS", I2263, 0)</f>
      </c>
      <c r="N2263" s="8" t="s">
        <v>39</v>
      </c>
      <c r="O2263" s="8">
        <f>N2263 * VLOOKUP(E2263&amp;VLOOKUP(G2263,Sku_Consolidated!A2:Q957,17,FALSE),Sku_CommRate!A2:E1002, 5, FALSE)</f>
      </c>
      <c r="P2263" s="8">
        <f>N2263 - O2263</f>
      </c>
      <c r="Q2263">
        <f>VLOOKUP(G2263,Sku_Consolidated!A2:G957,7, FALSE)</f>
      </c>
      <c r="R2263">
        <f>IF(IFERROR(VLOOKUP(E2263,Store_Showcase!B2:H144,7, FALSE), TRUE)=TRUE, IF(IFERROR(VLOOKUP(E2263,Store_SRP!B2:H110,7, FALSE), TRUE)=TRUE,VLOOKUP(E2263,Store_VAM!B2:H273,7, FALSE),VLOOKUP(E2263,Store_SRP!B2:H110,7, FALSE)), VLOOKUP(E2263,Store_Showcase!B2:H144,7, FALSE))</f>
      </c>
      <c r="S2263">
        <f>IF(IFERROR(VLOOKUP(E2263,Store_Showcase!B2:I144,8, FALSE), TRUE)=TRUE, IF(IFERROR(VLOOKUP(E2263,Store_SRP!B2:I110,8, FALSE), TRUE)=TRUE,VLOOKUP(E2263,Store_VAM!B2:I273,8, FALSE),VLOOKUP(E2263,Store_SRP!B2:I110,8, FALSE)), VLOOKUP(E2263,Store_Showcase!B2:I144,8, FALSE))</f>
      </c>
      <c r="T2263">
        <f>VLOOKUP(G2263,Sku_Consolidated!A2:R957,18,FALSE)</f>
      </c>
      <c r="U2263">
        <v>7366</v>
      </c>
      <c r="V2263">
        <f>IF(VLOOKUP(G2263,Sku_Consolidated!A2:S957,19,FALSE)="SHOWCASE", VLOOKUP(E2263,Store_Showcase!B2:L144,11, FALSE), IF(VLOOKUP(G2263,Sku_Consolidated!A2:S957,19,FALSE)="VAM",VLOOKUP(E2263,Store_VAM!B2:L273,11, FALSE),VLOOKUP(E2263,Store_SRP!B2:L110,11, FALSE)))</f>
      </c>
      <c r="W2263">
        <f>VLOOKUP(G2263,Sku_Consolidated!A2:W957,11,FALSE)</f>
      </c>
      <c r="X2263">
        <f>VLOOKUP(G2263,Sku_Consolidated!A2:H957,8,FALSE)</f>
      </c>
      <c r="Y2263">
        <f>VLOOKUP(G2263,Sku_Consolidated!A2:I957,9,FALSE)</f>
      </c>
      <c r="Z2263" t="s">
        <v>38</v>
      </c>
      <c r="AA2263">
        <f>VLOOKUP(G2263,Sku_Consolidated!A2:E957,5,FALSE)</f>
      </c>
      <c r="AB2263">
        <f>IF(VLOOKUP(G2263,Sku_Consolidated!A2:S957,19,FALSE)="SHOWCASE", VLOOKUP(E2263,Store_Showcase!B2:N144,13, FALSE), IF(VLOOKUP(G2263,Sku_Consolidated!A2:S957,19,FALSE)="VAM",VLOOKUP(E2263,Store_VAM!B2:N273,13, FALSE),VLOOKUP(E2263,Store_SRP!B2:N110,13, FALSE)))</f>
      </c>
      <c r="AC2263">
        <f>IF(IFERROR(AB2263,TRUE)=TRUE, "-","OK")</f>
      </c>
      <c r="AD2263" s="8" t="s">
        <v>39</v>
      </c>
      <c r="AE2263" s="8" t="s">
        <v>39</v>
      </c>
      <c r="AF2263">
        <f>IF(IFERROR(VLOOKUP(E2263,Store_Showcase!B2:H144,{5}, FALSE), TRUE)=TRUE, IF(IFERROR(VLOOKUP(E2263,Store_SRP!B2:H110,{5}, FALSE), TRUE)=TRUE,VLOOKUP(E2263,Store_VAM!B2:H273,{5}, FALSE),VLOOKUP(E2263,Store_SRP!B2:H110,{5}, FALSE)), VLOOKUP(E2263,Store_Showcase!B2:H144,{5}, FALSE))</f>
      </c>
      <c r="AG2263">
        <f>IF(IFERROR(VLOOKUP(E2263,Store_Showcase!B2:H144,{6}, FALSE), TRUE)=TRUE, IF(IFERROR(VLOOKUP(E2263,Store_SRP!B2:H110,{6}, FALSE), TRUE)=TRUE,VLOOKUP(E2263,Store_VAM!B2:H273,{6}, FALSE),VLOOKUP(E2263,Store_SRP!B2:H110,{6}, FALSE)), VLOOKUP(E2263,Store_Showcase!B2:H144,{6}, FALSE))</f>
      </c>
      <c r="AH2263">
        <f>VLOOKUP(G2263,Sku_Consolidated!A2:R957,18,FALSE)</f>
      </c>
      <c r="AI2263">
        <f>VLOOKUP(G2263,Sku_Consolidated!A2:S957,19,FALSE)</f>
      </c>
      <c r="AJ2263">
        <f>VLOOKUP(G2263,Sku_Consolidated!A2:T957,20,FALSE)</f>
      </c>
    </row>
    <row r="2264" spans="1:36" x14ac:dyDescent="0.25">
      <c r="A2264">
        <v>2024</v>
      </c>
      <c r="B2264" t="s">
        <v>31</v>
      </c>
      <c r="C2264" t="s">
        <v>32</v>
      </c>
      <c r="D2264" t="s">
        <v>33</v>
      </c>
      <c r="E2264">
        <v>401</v>
      </c>
      <c r="F2264">
        <f>IF(IFERROR(VLOOKUP(E2264,Store_Showcase!B2:H144,{2}, FALSE), TRUE)=TRUE, IF(IFERROR(VLOOKUP(E2264,Store_SRP!B2:H110,{2}, FALSE), TRUE)=TRUE,VLOOKUP(E2264,Store_VAM!B2:H273,{2}, FALSE),VLOOKUP(E2264,Store_SRP!B2:H110,{2}, FALSE)), VLOOKUP(E2264,Store_Showcase!B2:H144,{2}, FALSE))</f>
      </c>
      <c r="G2264">
        <v>676486</v>
      </c>
      <c r="H2264" t="s">
        <v>2317</v>
      </c>
      <c r="I2264" s="8" t="s">
        <v>39</v>
      </c>
      <c r="J2264" t="s">
        <v>36</v>
      </c>
      <c r="K2264" s="8">
        <f>IF(J2264="PCK", I2264, 0)</f>
      </c>
      <c r="L2264" s="8">
        <f>IF(J2264="KLS", I2264, IF(J2264="PCK", I2264*VLOOKUP(G2264,Sku_Consolidated!A2:U957,21, FALSE),I2264*VLOOKUP(G2264,Sku_Consolidated!A2:U957,21, FALSE)))</f>
      </c>
      <c r="M2264" s="8">
        <f>IF(J2264="PCS", I2264, 0)</f>
      </c>
      <c r="N2264" s="8" t="s">
        <v>39</v>
      </c>
      <c r="O2264" s="8">
        <f>N2264 * VLOOKUP(E2264&amp;VLOOKUP(G2264,Sku_Consolidated!A2:Q957,17,FALSE),Sku_CommRate!A2:E1002, 5, FALSE)</f>
      </c>
      <c r="P2264" s="8">
        <f>N2264 - O2264</f>
      </c>
      <c r="Q2264">
        <f>VLOOKUP(G2264,Sku_Consolidated!A2:G957,7, FALSE)</f>
      </c>
      <c r="R2264">
        <f>IF(IFERROR(VLOOKUP(E2264,Store_Showcase!B2:H144,7, FALSE), TRUE)=TRUE, IF(IFERROR(VLOOKUP(E2264,Store_SRP!B2:H110,7, FALSE), TRUE)=TRUE,VLOOKUP(E2264,Store_VAM!B2:H273,7, FALSE),VLOOKUP(E2264,Store_SRP!B2:H110,7, FALSE)), VLOOKUP(E2264,Store_Showcase!B2:H144,7, FALSE))</f>
      </c>
      <c r="S2264">
        <f>IF(IFERROR(VLOOKUP(E2264,Store_Showcase!B2:I144,8, FALSE), TRUE)=TRUE, IF(IFERROR(VLOOKUP(E2264,Store_SRP!B2:I110,8, FALSE), TRUE)=TRUE,VLOOKUP(E2264,Store_VAM!B2:I273,8, FALSE),VLOOKUP(E2264,Store_SRP!B2:I110,8, FALSE)), VLOOKUP(E2264,Store_Showcase!B2:I144,8, FALSE))</f>
      </c>
      <c r="T2264">
        <f>VLOOKUP(G2264,Sku_Consolidated!A2:R957,18,FALSE)</f>
      </c>
      <c r="U2264">
        <v>9578</v>
      </c>
      <c r="V2264">
        <f>IF(VLOOKUP(G2264,Sku_Consolidated!A2:S957,19,FALSE)="SHOWCASE", VLOOKUP(E2264,Store_Showcase!B2:L144,11, FALSE), IF(VLOOKUP(G2264,Sku_Consolidated!A2:S957,19,FALSE)="VAM",VLOOKUP(E2264,Store_VAM!B2:L273,11, FALSE),VLOOKUP(E2264,Store_SRP!B2:L110,11, FALSE)))</f>
      </c>
      <c r="W2264">
        <f>VLOOKUP(G2264,Sku_Consolidated!A2:W957,11,FALSE)</f>
      </c>
      <c r="X2264">
        <f>VLOOKUP(G2264,Sku_Consolidated!A2:H957,8,FALSE)</f>
      </c>
      <c r="Y2264">
        <f>VLOOKUP(G2264,Sku_Consolidated!A2:I957,9,FALSE)</f>
      </c>
      <c r="Z2264" t="s">
        <v>38</v>
      </c>
      <c r="AA2264">
        <f>VLOOKUP(G2264,Sku_Consolidated!A2:E957,5,FALSE)</f>
      </c>
      <c r="AB2264">
        <f>IF(VLOOKUP(G2264,Sku_Consolidated!A2:S957,19,FALSE)="SHOWCASE", VLOOKUP(E2264,Store_Showcase!B2:N144,13, FALSE), IF(VLOOKUP(G2264,Sku_Consolidated!A2:S957,19,FALSE)="VAM",VLOOKUP(E2264,Store_VAM!B2:N273,13, FALSE),VLOOKUP(E2264,Store_SRP!B2:N110,13, FALSE)))</f>
      </c>
      <c r="AC2264">
        <f>IF(IFERROR(AB2264,TRUE)=TRUE, "-","OK")</f>
      </c>
      <c r="AD2264" s="8" t="s">
        <v>39</v>
      </c>
      <c r="AE2264" s="8" t="s">
        <v>39</v>
      </c>
      <c r="AF2264">
        <f>IF(IFERROR(VLOOKUP(E2264,Store_Showcase!B2:H144,{5}, FALSE), TRUE)=TRUE, IF(IFERROR(VLOOKUP(E2264,Store_SRP!B2:H110,{5}, FALSE), TRUE)=TRUE,VLOOKUP(E2264,Store_VAM!B2:H273,{5}, FALSE),VLOOKUP(E2264,Store_SRP!B2:H110,{5}, FALSE)), VLOOKUP(E2264,Store_Showcase!B2:H144,{5}, FALSE))</f>
      </c>
      <c r="AG2264">
        <f>IF(IFERROR(VLOOKUP(E2264,Store_Showcase!B2:H144,{6}, FALSE), TRUE)=TRUE, IF(IFERROR(VLOOKUP(E2264,Store_SRP!B2:H110,{6}, FALSE), TRUE)=TRUE,VLOOKUP(E2264,Store_VAM!B2:H273,{6}, FALSE),VLOOKUP(E2264,Store_SRP!B2:H110,{6}, FALSE)), VLOOKUP(E2264,Store_Showcase!B2:H144,{6}, FALSE))</f>
      </c>
      <c r="AH2264">
        <f>VLOOKUP(G2264,Sku_Consolidated!A2:R957,18,FALSE)</f>
      </c>
      <c r="AI2264">
        <f>VLOOKUP(G2264,Sku_Consolidated!A2:S957,19,FALSE)</f>
      </c>
      <c r="AJ2264">
        <f>VLOOKUP(G2264,Sku_Consolidated!A2:T957,20,FALSE)</f>
      </c>
    </row>
    <row r="2265" spans="1:36" x14ac:dyDescent="0.25">
      <c r="A2265">
        <v>2024</v>
      </c>
      <c r="B2265" t="s">
        <v>31</v>
      </c>
      <c r="C2265" t="s">
        <v>32</v>
      </c>
      <c r="D2265" t="s">
        <v>33</v>
      </c>
      <c r="E2265">
        <v>607</v>
      </c>
      <c r="F2265">
        <f>IF(IFERROR(VLOOKUP(E2265,Store_Showcase!B2:H144,{2}, FALSE), TRUE)=TRUE, IF(IFERROR(VLOOKUP(E2265,Store_SRP!B2:H110,{2}, FALSE), TRUE)=TRUE,VLOOKUP(E2265,Store_VAM!B2:H273,{2}, FALSE),VLOOKUP(E2265,Store_SRP!B2:H110,{2}, FALSE)), VLOOKUP(E2265,Store_Showcase!B2:H144,{2}, FALSE))</f>
      </c>
      <c r="G2265">
        <v>691209</v>
      </c>
      <c r="H2265" t="s">
        <v>2089</v>
      </c>
      <c r="I2265" s="8" t="s">
        <v>39</v>
      </c>
      <c r="J2265" t="s">
        <v>493</v>
      </c>
      <c r="K2265" s="8">
        <f>IF(J2265="PCK", I2265, 0)</f>
      </c>
      <c r="L2265" s="8">
        <f>IF(J2265="KLS", I2265, IF(J2265="PCK", I2265*VLOOKUP(G2265,Sku_Consolidated!A2:U957,21, FALSE),I2265*VLOOKUP(G2265,Sku_Consolidated!A2:U957,21, FALSE)))</f>
      </c>
      <c r="M2265" s="8">
        <f>IF(J2265="PCS", I2265, 0)</f>
      </c>
      <c r="N2265" s="8" t="s">
        <v>39</v>
      </c>
      <c r="O2265" s="8">
        <f>N2265 * VLOOKUP(E2265&amp;VLOOKUP(G2265,Sku_Consolidated!A2:Q957,17,FALSE),Sku_CommRate!A2:E1002, 5, FALSE)</f>
      </c>
      <c r="P2265" s="8">
        <f>N2265 - O2265</f>
      </c>
      <c r="Q2265">
        <f>VLOOKUP(G2265,Sku_Consolidated!A2:G957,7, FALSE)</f>
      </c>
      <c r="R2265">
        <f>IF(IFERROR(VLOOKUP(E2265,Store_Showcase!B2:H144,7, FALSE), TRUE)=TRUE, IF(IFERROR(VLOOKUP(E2265,Store_SRP!B2:H110,7, FALSE), TRUE)=TRUE,VLOOKUP(E2265,Store_VAM!B2:H273,7, FALSE),VLOOKUP(E2265,Store_SRP!B2:H110,7, FALSE)), VLOOKUP(E2265,Store_Showcase!B2:H144,7, FALSE))</f>
      </c>
      <c r="S2265">
        <f>IF(IFERROR(VLOOKUP(E2265,Store_Showcase!B2:I144,8, FALSE), TRUE)=TRUE, IF(IFERROR(VLOOKUP(E2265,Store_SRP!B2:I110,8, FALSE), TRUE)=TRUE,VLOOKUP(E2265,Store_VAM!B2:I273,8, FALSE),VLOOKUP(E2265,Store_SRP!B2:I110,8, FALSE)), VLOOKUP(E2265,Store_Showcase!B2:I144,8, FALSE))</f>
      </c>
      <c r="T2265">
        <f>VLOOKUP(G2265,Sku_Consolidated!A2:R957,18,FALSE)</f>
      </c>
      <c r="U2265">
        <v>7985874</v>
      </c>
      <c r="V2265">
        <f>IF(VLOOKUP(G2265,Sku_Consolidated!A2:S957,19,FALSE)="SHOWCASE", VLOOKUP(E2265,Store_Showcase!B2:L144,11, FALSE), IF(VLOOKUP(G2265,Sku_Consolidated!A2:S957,19,FALSE)="VAM",VLOOKUP(E2265,Store_VAM!B2:L273,11, FALSE),VLOOKUP(E2265,Store_SRP!B2:L110,11, FALSE)))</f>
      </c>
      <c r="W2265">
        <f>VLOOKUP(G2265,Sku_Consolidated!A2:W957,11,FALSE)</f>
      </c>
      <c r="X2265">
        <f>VLOOKUP(G2265,Sku_Consolidated!A2:H957,8,FALSE)</f>
      </c>
      <c r="Y2265">
        <f>VLOOKUP(G2265,Sku_Consolidated!A2:I957,9,FALSE)</f>
      </c>
      <c r="Z2265" t="s">
        <v>38</v>
      </c>
      <c r="AA2265">
        <f>VLOOKUP(G2265,Sku_Consolidated!A2:E957,5,FALSE)</f>
      </c>
      <c r="AB2265">
        <f>IF(VLOOKUP(G2265,Sku_Consolidated!A2:S957,19,FALSE)="SHOWCASE", VLOOKUP(E2265,Store_Showcase!B2:N144,13, FALSE), IF(VLOOKUP(G2265,Sku_Consolidated!A2:S957,19,FALSE)="VAM",VLOOKUP(E2265,Store_VAM!B2:N273,13, FALSE),VLOOKUP(E2265,Store_SRP!B2:N110,13, FALSE)))</f>
      </c>
      <c r="AC2265">
        <f>IF(IFERROR(AB2265,TRUE)=TRUE, "-","OK")</f>
      </c>
      <c r="AD2265" s="8" t="s">
        <v>39</v>
      </c>
      <c r="AE2265" s="8" t="s">
        <v>39</v>
      </c>
      <c r="AF2265">
        <f>IF(IFERROR(VLOOKUP(E2265,Store_Showcase!B2:H144,{5}, FALSE), TRUE)=TRUE, IF(IFERROR(VLOOKUP(E2265,Store_SRP!B2:H110,{5}, FALSE), TRUE)=TRUE,VLOOKUP(E2265,Store_VAM!B2:H273,{5}, FALSE),VLOOKUP(E2265,Store_SRP!B2:H110,{5}, FALSE)), VLOOKUP(E2265,Store_Showcase!B2:H144,{5}, FALSE))</f>
      </c>
      <c r="AG2265">
        <f>IF(IFERROR(VLOOKUP(E2265,Store_Showcase!B2:H144,{6}, FALSE), TRUE)=TRUE, IF(IFERROR(VLOOKUP(E2265,Store_SRP!B2:H110,{6}, FALSE), TRUE)=TRUE,VLOOKUP(E2265,Store_VAM!B2:H273,{6}, FALSE),VLOOKUP(E2265,Store_SRP!B2:H110,{6}, FALSE)), VLOOKUP(E2265,Store_Showcase!B2:H144,{6}, FALSE))</f>
      </c>
      <c r="AH2265">
        <f>VLOOKUP(G2265,Sku_Consolidated!A2:R957,18,FALSE)</f>
      </c>
      <c r="AI2265">
        <f>VLOOKUP(G2265,Sku_Consolidated!A2:S957,19,FALSE)</f>
      </c>
      <c r="AJ2265">
        <f>VLOOKUP(G2265,Sku_Consolidated!A2:T957,20,FALSE)</f>
      </c>
    </row>
    <row r="2266" spans="1:36" x14ac:dyDescent="0.25">
      <c r="A2266">
        <v>2024</v>
      </c>
      <c r="B2266" t="s">
        <v>31</v>
      </c>
      <c r="C2266" t="s">
        <v>32</v>
      </c>
      <c r="D2266" t="s">
        <v>33</v>
      </c>
      <c r="E2266">
        <v>4017</v>
      </c>
      <c r="F2266">
        <f>IF(IFERROR(VLOOKUP(E2266,Store_Showcase!B2:H144,{2}, FALSE), TRUE)=TRUE, IF(IFERROR(VLOOKUP(E2266,Store_SRP!B2:H110,{2}, FALSE), TRUE)=TRUE,VLOOKUP(E2266,Store_VAM!B2:H273,{2}, FALSE),VLOOKUP(E2266,Store_SRP!B2:H110,{2}, FALSE)), VLOOKUP(E2266,Store_Showcase!B2:H144,{2}, FALSE))</f>
      </c>
      <c r="G2266">
        <v>655713</v>
      </c>
      <c r="H2266" t="s">
        <v>309</v>
      </c>
      <c r="I2266" s="8" t="s">
        <v>39</v>
      </c>
      <c r="J2266" t="s">
        <v>36</v>
      </c>
      <c r="K2266" s="8">
        <f>IF(J2266="PCK", I2266, 0)</f>
      </c>
      <c r="L2266" s="8">
        <f>IF(J2266="KLS", I2266, IF(J2266="PCK", I2266*VLOOKUP(G2266,Sku_Consolidated!A2:U957,21, FALSE),I2266*VLOOKUP(G2266,Sku_Consolidated!A2:U957,21, FALSE)))</f>
      </c>
      <c r="M2266" s="8">
        <f>IF(J2266="PCS", I2266, 0)</f>
      </c>
      <c r="N2266" s="8" t="s">
        <v>39</v>
      </c>
      <c r="O2266" s="8">
        <f>N2266 * VLOOKUP(E2266&amp;VLOOKUP(G2266,Sku_Consolidated!A2:Q957,17,FALSE),Sku_CommRate!A2:E1002, 5, FALSE)</f>
      </c>
      <c r="P2266" s="8">
        <f>N2266 - O2266</f>
      </c>
      <c r="Q2266">
        <f>VLOOKUP(G2266,Sku_Consolidated!A2:G957,7, FALSE)</f>
      </c>
      <c r="R2266">
        <f>IF(IFERROR(VLOOKUP(E2266,Store_Showcase!B2:H144,7, FALSE), TRUE)=TRUE, IF(IFERROR(VLOOKUP(E2266,Store_SRP!B2:H110,7, FALSE), TRUE)=TRUE,VLOOKUP(E2266,Store_VAM!B2:H273,7, FALSE),VLOOKUP(E2266,Store_SRP!B2:H110,7, FALSE)), VLOOKUP(E2266,Store_Showcase!B2:H144,7, FALSE))</f>
      </c>
      <c r="S2266">
        <f>IF(IFERROR(VLOOKUP(E2266,Store_Showcase!B2:I144,8, FALSE), TRUE)=TRUE, IF(IFERROR(VLOOKUP(E2266,Store_SRP!B2:I110,8, FALSE), TRUE)=TRUE,VLOOKUP(E2266,Store_VAM!B2:I273,8, FALSE),VLOOKUP(E2266,Store_SRP!B2:I110,8, FALSE)), VLOOKUP(E2266,Store_Showcase!B2:I144,8, FALSE))</f>
      </c>
      <c r="T2266">
        <f>VLOOKUP(G2266,Sku_Consolidated!A2:R957,18,FALSE)</f>
      </c>
      <c r="U2266">
        <v>6441</v>
      </c>
      <c r="V2266">
        <f>IF(VLOOKUP(G2266,Sku_Consolidated!A2:S957,19,FALSE)="SHOWCASE", VLOOKUP(E2266,Store_Showcase!B2:L144,11, FALSE), IF(VLOOKUP(G2266,Sku_Consolidated!A2:S957,19,FALSE)="VAM",VLOOKUP(E2266,Store_VAM!B2:L273,11, FALSE),VLOOKUP(E2266,Store_SRP!B2:L110,11, FALSE)))</f>
      </c>
      <c r="W2266">
        <f>VLOOKUP(G2266,Sku_Consolidated!A2:W957,11,FALSE)</f>
      </c>
      <c r="X2266">
        <f>VLOOKUP(G2266,Sku_Consolidated!A2:H957,8,FALSE)</f>
      </c>
      <c r="Y2266">
        <f>VLOOKUP(G2266,Sku_Consolidated!A2:I957,9,FALSE)</f>
      </c>
      <c r="Z2266" t="s">
        <v>38</v>
      </c>
      <c r="AA2266">
        <f>VLOOKUP(G2266,Sku_Consolidated!A2:E957,5,FALSE)</f>
      </c>
      <c r="AB2266">
        <f>IF(VLOOKUP(G2266,Sku_Consolidated!A2:S957,19,FALSE)="SHOWCASE", VLOOKUP(E2266,Store_Showcase!B2:N144,13, FALSE), IF(VLOOKUP(G2266,Sku_Consolidated!A2:S957,19,FALSE)="VAM",VLOOKUP(E2266,Store_VAM!B2:N273,13, FALSE),VLOOKUP(E2266,Store_SRP!B2:N110,13, FALSE)))</f>
      </c>
      <c r="AC2266">
        <f>IF(IFERROR(AB2266,TRUE)=TRUE, "-","OK")</f>
      </c>
      <c r="AD2266" s="8" t="s">
        <v>39</v>
      </c>
      <c r="AE2266" s="8" t="s">
        <v>39</v>
      </c>
      <c r="AF2266">
        <f>IF(IFERROR(VLOOKUP(E2266,Store_Showcase!B2:H144,{5}, FALSE), TRUE)=TRUE, IF(IFERROR(VLOOKUP(E2266,Store_SRP!B2:H110,{5}, FALSE), TRUE)=TRUE,VLOOKUP(E2266,Store_VAM!B2:H273,{5}, FALSE),VLOOKUP(E2266,Store_SRP!B2:H110,{5}, FALSE)), VLOOKUP(E2266,Store_Showcase!B2:H144,{5}, FALSE))</f>
      </c>
      <c r="AG2266">
        <f>IF(IFERROR(VLOOKUP(E2266,Store_Showcase!B2:H144,{6}, FALSE), TRUE)=TRUE, IF(IFERROR(VLOOKUP(E2266,Store_SRP!B2:H110,{6}, FALSE), TRUE)=TRUE,VLOOKUP(E2266,Store_VAM!B2:H273,{6}, FALSE),VLOOKUP(E2266,Store_SRP!B2:H110,{6}, FALSE)), VLOOKUP(E2266,Store_Showcase!B2:H144,{6}, FALSE))</f>
      </c>
      <c r="AH2266">
        <f>VLOOKUP(G2266,Sku_Consolidated!A2:R957,18,FALSE)</f>
      </c>
      <c r="AI2266">
        <f>VLOOKUP(G2266,Sku_Consolidated!A2:S957,19,FALSE)</f>
      </c>
      <c r="AJ2266">
        <f>VLOOKUP(G2266,Sku_Consolidated!A2:T957,20,FALSE)</f>
      </c>
    </row>
    <row r="2267" spans="1:36" x14ac:dyDescent="0.25">
      <c r="A2267">
        <v>2024</v>
      </c>
      <c r="B2267" t="s">
        <v>31</v>
      </c>
      <c r="C2267" t="s">
        <v>32</v>
      </c>
      <c r="D2267" t="s">
        <v>33</v>
      </c>
      <c r="E2267">
        <v>205</v>
      </c>
      <c r="F2267">
        <f>IF(IFERROR(VLOOKUP(E2267,Store_Showcase!B2:H144,{2}, FALSE), TRUE)=TRUE, IF(IFERROR(VLOOKUP(E2267,Store_SRP!B2:H110,{2}, FALSE), TRUE)=TRUE,VLOOKUP(E2267,Store_VAM!B2:H273,{2}, FALSE),VLOOKUP(E2267,Store_SRP!B2:H110,{2}, FALSE)), VLOOKUP(E2267,Store_Showcase!B2:H144,{2}, FALSE))</f>
      </c>
      <c r="G2267">
        <v>656024</v>
      </c>
      <c r="H2267" t="s">
        <v>3351</v>
      </c>
      <c r="I2267" s="8" t="s">
        <v>39</v>
      </c>
      <c r="J2267" t="s">
        <v>36</v>
      </c>
      <c r="K2267" s="8">
        <f>IF(J2267="PCK", I2267, 0)</f>
      </c>
      <c r="L2267" s="8">
        <f>IF(J2267="KLS", I2267, IF(J2267="PCK", I2267*VLOOKUP(G2267,Sku_Consolidated!A2:U957,21, FALSE),I2267*VLOOKUP(G2267,Sku_Consolidated!A2:U957,21, FALSE)))</f>
      </c>
      <c r="M2267" s="8">
        <f>IF(J2267="PCS", I2267, 0)</f>
      </c>
      <c r="N2267" s="8" t="s">
        <v>39</v>
      </c>
      <c r="O2267" s="8">
        <f>N2267 * VLOOKUP(E2267&amp;VLOOKUP(G2267,Sku_Consolidated!A2:Q957,17,FALSE),Sku_CommRate!A2:E1002, 5, FALSE)</f>
      </c>
      <c r="P2267" s="8">
        <f>N2267 - O2267</f>
      </c>
      <c r="Q2267">
        <f>VLOOKUP(G2267,Sku_Consolidated!A2:G957,7, FALSE)</f>
      </c>
      <c r="R2267">
        <f>IF(IFERROR(VLOOKUP(E2267,Store_Showcase!B2:H144,7, FALSE), TRUE)=TRUE, IF(IFERROR(VLOOKUP(E2267,Store_SRP!B2:H110,7, FALSE), TRUE)=TRUE,VLOOKUP(E2267,Store_VAM!B2:H273,7, FALSE),VLOOKUP(E2267,Store_SRP!B2:H110,7, FALSE)), VLOOKUP(E2267,Store_Showcase!B2:H144,7, FALSE))</f>
      </c>
      <c r="S2267">
        <f>IF(IFERROR(VLOOKUP(E2267,Store_Showcase!B2:I144,8, FALSE), TRUE)=TRUE, IF(IFERROR(VLOOKUP(E2267,Store_SRP!B2:I110,8, FALSE), TRUE)=TRUE,VLOOKUP(E2267,Store_VAM!B2:I273,8, FALSE),VLOOKUP(E2267,Store_SRP!B2:I110,8, FALSE)), VLOOKUP(E2267,Store_Showcase!B2:I144,8, FALSE))</f>
      </c>
      <c r="T2267">
        <f>VLOOKUP(G2267,Sku_Consolidated!A2:R957,18,FALSE)</f>
      </c>
      <c r="U2267">
        <v>6611</v>
      </c>
      <c r="V2267">
        <f>IF(VLOOKUP(G2267,Sku_Consolidated!A2:S957,19,FALSE)="SHOWCASE", VLOOKUP(E2267,Store_Showcase!B2:L144,11, FALSE), IF(VLOOKUP(G2267,Sku_Consolidated!A2:S957,19,FALSE)="VAM",VLOOKUP(E2267,Store_VAM!B2:L273,11, FALSE),VLOOKUP(E2267,Store_SRP!B2:L110,11, FALSE)))</f>
      </c>
      <c r="W2267">
        <f>VLOOKUP(G2267,Sku_Consolidated!A2:W957,11,FALSE)</f>
      </c>
      <c r="X2267">
        <f>VLOOKUP(G2267,Sku_Consolidated!A2:H957,8,FALSE)</f>
      </c>
      <c r="Y2267">
        <f>VLOOKUP(G2267,Sku_Consolidated!A2:I957,9,FALSE)</f>
      </c>
      <c r="Z2267" t="s">
        <v>38</v>
      </c>
      <c r="AA2267">
        <f>VLOOKUP(G2267,Sku_Consolidated!A2:E957,5,FALSE)</f>
      </c>
      <c r="AB2267">
        <f>IF(VLOOKUP(G2267,Sku_Consolidated!A2:S957,19,FALSE)="SHOWCASE", VLOOKUP(E2267,Store_Showcase!B2:N144,13, FALSE), IF(VLOOKUP(G2267,Sku_Consolidated!A2:S957,19,FALSE)="VAM",VLOOKUP(E2267,Store_VAM!B2:N273,13, FALSE),VLOOKUP(E2267,Store_SRP!B2:N110,13, FALSE)))</f>
      </c>
      <c r="AC2267">
        <f>IF(IFERROR(AB2267,TRUE)=TRUE, "-","OK")</f>
      </c>
      <c r="AD2267" s="8" t="s">
        <v>39</v>
      </c>
      <c r="AE2267" s="8" t="s">
        <v>39</v>
      </c>
      <c r="AF2267">
        <f>IF(IFERROR(VLOOKUP(E2267,Store_Showcase!B2:H144,{5}, FALSE), TRUE)=TRUE, IF(IFERROR(VLOOKUP(E2267,Store_SRP!B2:H110,{5}, FALSE), TRUE)=TRUE,VLOOKUP(E2267,Store_VAM!B2:H273,{5}, FALSE),VLOOKUP(E2267,Store_SRP!B2:H110,{5}, FALSE)), VLOOKUP(E2267,Store_Showcase!B2:H144,{5}, FALSE))</f>
      </c>
      <c r="AG2267">
        <f>IF(IFERROR(VLOOKUP(E2267,Store_Showcase!B2:H144,{6}, FALSE), TRUE)=TRUE, IF(IFERROR(VLOOKUP(E2267,Store_SRP!B2:H110,{6}, FALSE), TRUE)=TRUE,VLOOKUP(E2267,Store_VAM!B2:H273,{6}, FALSE),VLOOKUP(E2267,Store_SRP!B2:H110,{6}, FALSE)), VLOOKUP(E2267,Store_Showcase!B2:H144,{6}, FALSE))</f>
      </c>
      <c r="AH2267">
        <f>VLOOKUP(G2267,Sku_Consolidated!A2:R957,18,FALSE)</f>
      </c>
      <c r="AI2267">
        <f>VLOOKUP(G2267,Sku_Consolidated!A2:S957,19,FALSE)</f>
      </c>
      <c r="AJ2267">
        <f>VLOOKUP(G2267,Sku_Consolidated!A2:T957,20,FALSE)</f>
      </c>
    </row>
    <row r="2268" spans="1:36" x14ac:dyDescent="0.25">
      <c r="A2268">
        <v>2024</v>
      </c>
      <c r="B2268" t="s">
        <v>31</v>
      </c>
      <c r="C2268" t="s">
        <v>32</v>
      </c>
      <c r="D2268" t="s">
        <v>33</v>
      </c>
      <c r="E2268">
        <v>249</v>
      </c>
      <c r="F2268">
        <f>IF(IFERROR(VLOOKUP(E2268,Store_Showcase!B2:H144,{2}, FALSE), TRUE)=TRUE, IF(IFERROR(VLOOKUP(E2268,Store_SRP!B2:H110,{2}, FALSE), TRUE)=TRUE,VLOOKUP(E2268,Store_VAM!B2:H273,{2}, FALSE),VLOOKUP(E2268,Store_SRP!B2:H110,{2}, FALSE)), VLOOKUP(E2268,Store_Showcase!B2:H144,{2}, FALSE))</f>
      </c>
      <c r="G2268">
        <v>687763</v>
      </c>
      <c r="H2268" t="s">
        <v>1298</v>
      </c>
      <c r="I2268" s="8" t="s">
        <v>39</v>
      </c>
      <c r="J2268" t="s">
        <v>493</v>
      </c>
      <c r="K2268" s="8">
        <f>IF(J2268="PCK", I2268, 0)</f>
      </c>
      <c r="L2268" s="8">
        <f>IF(J2268="KLS", I2268, IF(J2268="PCK", I2268*VLOOKUP(G2268,Sku_Consolidated!A2:U957,21, FALSE),I2268*VLOOKUP(G2268,Sku_Consolidated!A2:U957,21, FALSE)))</f>
      </c>
      <c r="M2268" s="8">
        <f>IF(J2268="PCS", I2268, 0)</f>
      </c>
      <c r="N2268" s="8" t="s">
        <v>39</v>
      </c>
      <c r="O2268" s="8">
        <f>N2268 * VLOOKUP(E2268&amp;VLOOKUP(G2268,Sku_Consolidated!A2:Q957,17,FALSE),Sku_CommRate!A2:E1002, 5, FALSE)</f>
      </c>
      <c r="P2268" s="8">
        <f>N2268 - O2268</f>
      </c>
      <c r="Q2268">
        <f>VLOOKUP(G2268,Sku_Consolidated!A2:G957,7, FALSE)</f>
      </c>
      <c r="R2268">
        <f>IF(IFERROR(VLOOKUP(E2268,Store_Showcase!B2:H144,7, FALSE), TRUE)=TRUE, IF(IFERROR(VLOOKUP(E2268,Store_SRP!B2:H110,7, FALSE), TRUE)=TRUE,VLOOKUP(E2268,Store_VAM!B2:H273,7, FALSE),VLOOKUP(E2268,Store_SRP!B2:H110,7, FALSE)), VLOOKUP(E2268,Store_Showcase!B2:H144,7, FALSE))</f>
      </c>
      <c r="S2268">
        <f>IF(IFERROR(VLOOKUP(E2268,Store_Showcase!B2:I144,8, FALSE), TRUE)=TRUE, IF(IFERROR(VLOOKUP(E2268,Store_SRP!B2:I110,8, FALSE), TRUE)=TRUE,VLOOKUP(E2268,Store_VAM!B2:I273,8, FALSE),VLOOKUP(E2268,Store_SRP!B2:I110,8, FALSE)), VLOOKUP(E2268,Store_Showcase!B2:I144,8, FALSE))</f>
      </c>
      <c r="T2268">
        <f>VLOOKUP(G2268,Sku_Consolidated!A2:R957,18,FALSE)</f>
      </c>
      <c r="U2268">
        <v>4806532531540</v>
      </c>
      <c r="V2268">
        <f>IF(VLOOKUP(G2268,Sku_Consolidated!A2:S957,19,FALSE)="SHOWCASE", VLOOKUP(E2268,Store_Showcase!B2:L144,11, FALSE), IF(VLOOKUP(G2268,Sku_Consolidated!A2:S957,19,FALSE)="VAM",VLOOKUP(E2268,Store_VAM!B2:L273,11, FALSE),VLOOKUP(E2268,Store_SRP!B2:L110,11, FALSE)))</f>
      </c>
      <c r="W2268">
        <f>VLOOKUP(G2268,Sku_Consolidated!A2:W957,11,FALSE)</f>
      </c>
      <c r="X2268">
        <f>VLOOKUP(G2268,Sku_Consolidated!A2:H957,8,FALSE)</f>
      </c>
      <c r="Y2268">
        <f>VLOOKUP(G2268,Sku_Consolidated!A2:I957,9,FALSE)</f>
      </c>
      <c r="Z2268" t="s">
        <v>38</v>
      </c>
      <c r="AA2268">
        <f>VLOOKUP(G2268,Sku_Consolidated!A2:E957,5,FALSE)</f>
      </c>
      <c r="AB2268">
        <f>IF(VLOOKUP(G2268,Sku_Consolidated!A2:S957,19,FALSE)="SHOWCASE", VLOOKUP(E2268,Store_Showcase!B2:N144,13, FALSE), IF(VLOOKUP(G2268,Sku_Consolidated!A2:S957,19,FALSE)="VAM",VLOOKUP(E2268,Store_VAM!B2:N273,13, FALSE),VLOOKUP(E2268,Store_SRP!B2:N110,13, FALSE)))</f>
      </c>
      <c r="AC2268">
        <f>IF(IFERROR(AB2268,TRUE)=TRUE, "-","OK")</f>
      </c>
      <c r="AD2268" s="8" t="s">
        <v>39</v>
      </c>
      <c r="AE2268" s="8" t="s">
        <v>39</v>
      </c>
      <c r="AF2268">
        <f>IF(IFERROR(VLOOKUP(E2268,Store_Showcase!B2:H144,{5}, FALSE), TRUE)=TRUE, IF(IFERROR(VLOOKUP(E2268,Store_SRP!B2:H110,{5}, FALSE), TRUE)=TRUE,VLOOKUP(E2268,Store_VAM!B2:H273,{5}, FALSE),VLOOKUP(E2268,Store_SRP!B2:H110,{5}, FALSE)), VLOOKUP(E2268,Store_Showcase!B2:H144,{5}, FALSE))</f>
      </c>
      <c r="AG2268">
        <f>IF(IFERROR(VLOOKUP(E2268,Store_Showcase!B2:H144,{6}, FALSE), TRUE)=TRUE, IF(IFERROR(VLOOKUP(E2268,Store_SRP!B2:H110,{6}, FALSE), TRUE)=TRUE,VLOOKUP(E2268,Store_VAM!B2:H273,{6}, FALSE),VLOOKUP(E2268,Store_SRP!B2:H110,{6}, FALSE)), VLOOKUP(E2268,Store_Showcase!B2:H144,{6}, FALSE))</f>
      </c>
      <c r="AH2268">
        <f>VLOOKUP(G2268,Sku_Consolidated!A2:R957,18,FALSE)</f>
      </c>
      <c r="AI2268">
        <f>VLOOKUP(G2268,Sku_Consolidated!A2:S957,19,FALSE)</f>
      </c>
      <c r="AJ2268">
        <f>VLOOKUP(G2268,Sku_Consolidated!A2:T957,20,FALSE)</f>
      </c>
    </row>
    <row r="2269" spans="1:36" x14ac:dyDescent="0.25">
      <c r="A2269">
        <v>2024</v>
      </c>
      <c r="B2269" t="s">
        <v>31</v>
      </c>
      <c r="C2269" t="s">
        <v>32</v>
      </c>
      <c r="D2269" t="s">
        <v>33</v>
      </c>
      <c r="E2269">
        <v>251</v>
      </c>
      <c r="F2269">
        <f>IF(IFERROR(VLOOKUP(E2269,Store_Showcase!B2:H144,{2}, FALSE), TRUE)=TRUE, IF(IFERROR(VLOOKUP(E2269,Store_SRP!B2:H110,{2}, FALSE), TRUE)=TRUE,VLOOKUP(E2269,Store_VAM!B2:H273,{2}, FALSE),VLOOKUP(E2269,Store_SRP!B2:H110,{2}, FALSE)), VLOOKUP(E2269,Store_Showcase!B2:H144,{2}, FALSE))</f>
      </c>
      <c r="G2269">
        <v>655291</v>
      </c>
      <c r="H2269" t="s">
        <v>116</v>
      </c>
      <c r="I2269" s="8" t="s">
        <v>39</v>
      </c>
      <c r="J2269" t="s">
        <v>36</v>
      </c>
      <c r="K2269" s="8">
        <f>IF(J2269="PCK", I2269, 0)</f>
      </c>
      <c r="L2269" s="8">
        <f>IF(J2269="KLS", I2269, IF(J2269="PCK", I2269*VLOOKUP(G2269,Sku_Consolidated!A2:U957,21, FALSE),I2269*VLOOKUP(G2269,Sku_Consolidated!A2:U957,21, FALSE)))</f>
      </c>
      <c r="M2269" s="8">
        <f>IF(J2269="PCS", I2269, 0)</f>
      </c>
      <c r="N2269" s="8" t="s">
        <v>39</v>
      </c>
      <c r="O2269" s="8">
        <f>N2269 * VLOOKUP(E2269&amp;VLOOKUP(G2269,Sku_Consolidated!A2:Q957,17,FALSE),Sku_CommRate!A2:E1002, 5, FALSE)</f>
      </c>
      <c r="P2269" s="8">
        <f>N2269 - O2269</f>
      </c>
      <c r="Q2269">
        <f>VLOOKUP(G2269,Sku_Consolidated!A2:G957,7, FALSE)</f>
      </c>
      <c r="R2269">
        <f>IF(IFERROR(VLOOKUP(E2269,Store_Showcase!B2:H144,7, FALSE), TRUE)=TRUE, IF(IFERROR(VLOOKUP(E2269,Store_SRP!B2:H110,7, FALSE), TRUE)=TRUE,VLOOKUP(E2269,Store_VAM!B2:H273,7, FALSE),VLOOKUP(E2269,Store_SRP!B2:H110,7, FALSE)), VLOOKUP(E2269,Store_Showcase!B2:H144,7, FALSE))</f>
      </c>
      <c r="S2269">
        <f>IF(IFERROR(VLOOKUP(E2269,Store_Showcase!B2:I144,8, FALSE), TRUE)=TRUE, IF(IFERROR(VLOOKUP(E2269,Store_SRP!B2:I110,8, FALSE), TRUE)=TRUE,VLOOKUP(E2269,Store_VAM!B2:I273,8, FALSE),VLOOKUP(E2269,Store_SRP!B2:I110,8, FALSE)), VLOOKUP(E2269,Store_Showcase!B2:I144,8, FALSE))</f>
      </c>
      <c r="T2269">
        <f>VLOOKUP(G2269,Sku_Consolidated!A2:R957,18,FALSE)</f>
      </c>
      <c r="U2269">
        <v>6217</v>
      </c>
      <c r="V2269">
        <f>IF(VLOOKUP(G2269,Sku_Consolidated!A2:S957,19,FALSE)="SHOWCASE", VLOOKUP(E2269,Store_Showcase!B2:L144,11, FALSE), IF(VLOOKUP(G2269,Sku_Consolidated!A2:S957,19,FALSE)="VAM",VLOOKUP(E2269,Store_VAM!B2:L273,11, FALSE),VLOOKUP(E2269,Store_SRP!B2:L110,11, FALSE)))</f>
      </c>
      <c r="W2269">
        <f>VLOOKUP(G2269,Sku_Consolidated!A2:W957,11,FALSE)</f>
      </c>
      <c r="X2269">
        <f>VLOOKUP(G2269,Sku_Consolidated!A2:H957,8,FALSE)</f>
      </c>
      <c r="Y2269">
        <f>VLOOKUP(G2269,Sku_Consolidated!A2:I957,9,FALSE)</f>
      </c>
      <c r="Z2269" t="s">
        <v>38</v>
      </c>
      <c r="AA2269">
        <f>VLOOKUP(G2269,Sku_Consolidated!A2:E957,5,FALSE)</f>
      </c>
      <c r="AB2269">
        <f>IF(VLOOKUP(G2269,Sku_Consolidated!A2:S957,19,FALSE)="SHOWCASE", VLOOKUP(E2269,Store_Showcase!B2:N144,13, FALSE), IF(VLOOKUP(G2269,Sku_Consolidated!A2:S957,19,FALSE)="VAM",VLOOKUP(E2269,Store_VAM!B2:N273,13, FALSE),VLOOKUP(E2269,Store_SRP!B2:N110,13, FALSE)))</f>
      </c>
      <c r="AC2269">
        <f>IF(IFERROR(AB2269,TRUE)=TRUE, "-","OK")</f>
      </c>
      <c r="AD2269" s="8" t="s">
        <v>39</v>
      </c>
      <c r="AE2269" s="8" t="s">
        <v>39</v>
      </c>
      <c r="AF2269">
        <f>IF(IFERROR(VLOOKUP(E2269,Store_Showcase!B2:H144,{5}, FALSE), TRUE)=TRUE, IF(IFERROR(VLOOKUP(E2269,Store_SRP!B2:H110,{5}, FALSE), TRUE)=TRUE,VLOOKUP(E2269,Store_VAM!B2:H273,{5}, FALSE),VLOOKUP(E2269,Store_SRP!B2:H110,{5}, FALSE)), VLOOKUP(E2269,Store_Showcase!B2:H144,{5}, FALSE))</f>
      </c>
      <c r="AG2269">
        <f>IF(IFERROR(VLOOKUP(E2269,Store_Showcase!B2:H144,{6}, FALSE), TRUE)=TRUE, IF(IFERROR(VLOOKUP(E2269,Store_SRP!B2:H110,{6}, FALSE), TRUE)=TRUE,VLOOKUP(E2269,Store_VAM!B2:H273,{6}, FALSE),VLOOKUP(E2269,Store_SRP!B2:H110,{6}, FALSE)), VLOOKUP(E2269,Store_Showcase!B2:H144,{6}, FALSE))</f>
      </c>
      <c r="AH2269">
        <f>VLOOKUP(G2269,Sku_Consolidated!A2:R957,18,FALSE)</f>
      </c>
      <c r="AI2269">
        <f>VLOOKUP(G2269,Sku_Consolidated!A2:S957,19,FALSE)</f>
      </c>
      <c r="AJ2269">
        <f>VLOOKUP(G2269,Sku_Consolidated!A2:T957,20,FALSE)</f>
      </c>
    </row>
    <row r="2270" spans="1:36" x14ac:dyDescent="0.25">
      <c r="A2270">
        <v>2024</v>
      </c>
      <c r="B2270" t="s">
        <v>31</v>
      </c>
      <c r="C2270" t="s">
        <v>32</v>
      </c>
      <c r="D2270" t="s">
        <v>33</v>
      </c>
      <c r="E2270">
        <v>809</v>
      </c>
      <c r="F2270">
        <f>IF(IFERROR(VLOOKUP(E2270,Store_Showcase!B2:H144,{2}, FALSE), TRUE)=TRUE, IF(IFERROR(VLOOKUP(E2270,Store_SRP!B2:H110,{2}, FALSE), TRUE)=TRUE,VLOOKUP(E2270,Store_VAM!B2:H273,{2}, FALSE),VLOOKUP(E2270,Store_SRP!B2:H110,{2}, FALSE)), VLOOKUP(E2270,Store_Showcase!B2:H144,{2}, FALSE))</f>
      </c>
      <c r="G2270">
        <v>655308</v>
      </c>
      <c r="H2270" t="s">
        <v>287</v>
      </c>
      <c r="I2270" s="8" t="s">
        <v>39</v>
      </c>
      <c r="J2270" t="s">
        <v>36</v>
      </c>
      <c r="K2270" s="8">
        <f>IF(J2270="PCK", I2270, 0)</f>
      </c>
      <c r="L2270" s="8">
        <f>IF(J2270="KLS", I2270, IF(J2270="PCK", I2270*VLOOKUP(G2270,Sku_Consolidated!A2:U957,21, FALSE),I2270*VLOOKUP(G2270,Sku_Consolidated!A2:U957,21, FALSE)))</f>
      </c>
      <c r="M2270" s="8">
        <f>IF(J2270="PCS", I2270, 0)</f>
      </c>
      <c r="N2270" s="8" t="s">
        <v>39</v>
      </c>
      <c r="O2270" s="8">
        <f>N2270 * VLOOKUP(E2270&amp;VLOOKUP(G2270,Sku_Consolidated!A2:Q957,17,FALSE),Sku_CommRate!A2:E1002, 5, FALSE)</f>
      </c>
      <c r="P2270" s="8">
        <f>N2270 - O2270</f>
      </c>
      <c r="Q2270">
        <f>VLOOKUP(G2270,Sku_Consolidated!A2:G957,7, FALSE)</f>
      </c>
      <c r="R2270">
        <f>IF(IFERROR(VLOOKUP(E2270,Store_Showcase!B2:H144,7, FALSE), TRUE)=TRUE, IF(IFERROR(VLOOKUP(E2270,Store_SRP!B2:H110,7, FALSE), TRUE)=TRUE,VLOOKUP(E2270,Store_VAM!B2:H273,7, FALSE),VLOOKUP(E2270,Store_SRP!B2:H110,7, FALSE)), VLOOKUP(E2270,Store_Showcase!B2:H144,7, FALSE))</f>
      </c>
      <c r="S2270">
        <f>IF(IFERROR(VLOOKUP(E2270,Store_Showcase!B2:I144,8, FALSE), TRUE)=TRUE, IF(IFERROR(VLOOKUP(E2270,Store_SRP!B2:I110,8, FALSE), TRUE)=TRUE,VLOOKUP(E2270,Store_VAM!B2:I273,8, FALSE),VLOOKUP(E2270,Store_SRP!B2:I110,8, FALSE)), VLOOKUP(E2270,Store_Showcase!B2:I144,8, FALSE))</f>
      </c>
      <c r="T2270">
        <f>VLOOKUP(G2270,Sku_Consolidated!A2:R957,18,FALSE)</f>
      </c>
      <c r="U2270">
        <v>6235</v>
      </c>
      <c r="V2270">
        <f>IF(VLOOKUP(G2270,Sku_Consolidated!A2:S957,19,FALSE)="SHOWCASE", VLOOKUP(E2270,Store_Showcase!B2:L144,11, FALSE), IF(VLOOKUP(G2270,Sku_Consolidated!A2:S957,19,FALSE)="VAM",VLOOKUP(E2270,Store_VAM!B2:L273,11, FALSE),VLOOKUP(E2270,Store_SRP!B2:L110,11, FALSE)))</f>
      </c>
      <c r="W2270">
        <f>VLOOKUP(G2270,Sku_Consolidated!A2:W957,11,FALSE)</f>
      </c>
      <c r="X2270">
        <f>VLOOKUP(G2270,Sku_Consolidated!A2:H957,8,FALSE)</f>
      </c>
      <c r="Y2270">
        <f>VLOOKUP(G2270,Sku_Consolidated!A2:I957,9,FALSE)</f>
      </c>
      <c r="Z2270" t="s">
        <v>38</v>
      </c>
      <c r="AA2270">
        <f>VLOOKUP(G2270,Sku_Consolidated!A2:E957,5,FALSE)</f>
      </c>
      <c r="AB2270">
        <f>IF(VLOOKUP(G2270,Sku_Consolidated!A2:S957,19,FALSE)="SHOWCASE", VLOOKUP(E2270,Store_Showcase!B2:N144,13, FALSE), IF(VLOOKUP(G2270,Sku_Consolidated!A2:S957,19,FALSE)="VAM",VLOOKUP(E2270,Store_VAM!B2:N273,13, FALSE),VLOOKUP(E2270,Store_SRP!B2:N110,13, FALSE)))</f>
      </c>
      <c r="AC2270">
        <f>IF(IFERROR(AB2270,TRUE)=TRUE, "-","OK")</f>
      </c>
      <c r="AD2270" s="8" t="s">
        <v>39</v>
      </c>
      <c r="AE2270" s="8" t="s">
        <v>39</v>
      </c>
      <c r="AF2270">
        <f>IF(IFERROR(VLOOKUP(E2270,Store_Showcase!B2:H144,{5}, FALSE), TRUE)=TRUE, IF(IFERROR(VLOOKUP(E2270,Store_SRP!B2:H110,{5}, FALSE), TRUE)=TRUE,VLOOKUP(E2270,Store_VAM!B2:H273,{5}, FALSE),VLOOKUP(E2270,Store_SRP!B2:H110,{5}, FALSE)), VLOOKUP(E2270,Store_Showcase!B2:H144,{5}, FALSE))</f>
      </c>
      <c r="AG2270">
        <f>IF(IFERROR(VLOOKUP(E2270,Store_Showcase!B2:H144,{6}, FALSE), TRUE)=TRUE, IF(IFERROR(VLOOKUP(E2270,Store_SRP!B2:H110,{6}, FALSE), TRUE)=TRUE,VLOOKUP(E2270,Store_VAM!B2:H273,{6}, FALSE),VLOOKUP(E2270,Store_SRP!B2:H110,{6}, FALSE)), VLOOKUP(E2270,Store_Showcase!B2:H144,{6}, FALSE))</f>
      </c>
      <c r="AH2270">
        <f>VLOOKUP(G2270,Sku_Consolidated!A2:R957,18,FALSE)</f>
      </c>
      <c r="AI2270">
        <f>VLOOKUP(G2270,Sku_Consolidated!A2:S957,19,FALSE)</f>
      </c>
      <c r="AJ2270">
        <f>VLOOKUP(G2270,Sku_Consolidated!A2:T957,20,FALSE)</f>
      </c>
    </row>
    <row r="2271" spans="1:36" x14ac:dyDescent="0.25">
      <c r="A2271">
        <v>2024</v>
      </c>
      <c r="B2271" t="s">
        <v>31</v>
      </c>
      <c r="C2271" t="s">
        <v>32</v>
      </c>
      <c r="D2271" t="s">
        <v>33</v>
      </c>
      <c r="E2271">
        <v>711</v>
      </c>
      <c r="F2271">
        <f>IF(IFERROR(VLOOKUP(E2271,Store_Showcase!B2:H144,{2}, FALSE), TRUE)=TRUE, IF(IFERROR(VLOOKUP(E2271,Store_SRP!B2:H110,{2}, FALSE), TRUE)=TRUE,VLOOKUP(E2271,Store_VAM!B2:H273,{2}, FALSE),VLOOKUP(E2271,Store_SRP!B2:H110,{2}, FALSE)), VLOOKUP(E2271,Store_Showcase!B2:H144,{2}, FALSE))</f>
      </c>
      <c r="G2271">
        <v>657471</v>
      </c>
      <c r="H2271" t="s">
        <v>84</v>
      </c>
      <c r="I2271" s="8" t="s">
        <v>39</v>
      </c>
      <c r="J2271" t="s">
        <v>36</v>
      </c>
      <c r="K2271" s="8">
        <f>IF(J2271="PCK", I2271, 0)</f>
      </c>
      <c r="L2271" s="8">
        <f>IF(J2271="KLS", I2271, IF(J2271="PCK", I2271*VLOOKUP(G2271,Sku_Consolidated!A2:U957,21, FALSE),I2271*VLOOKUP(G2271,Sku_Consolidated!A2:U957,21, FALSE)))</f>
      </c>
      <c r="M2271" s="8">
        <f>IF(J2271="PCS", I2271, 0)</f>
      </c>
      <c r="N2271" s="8" t="s">
        <v>39</v>
      </c>
      <c r="O2271" s="8">
        <f>N2271 * VLOOKUP(E2271&amp;VLOOKUP(G2271,Sku_Consolidated!A2:Q957,17,FALSE),Sku_CommRate!A2:E1002, 5, FALSE)</f>
      </c>
      <c r="P2271" s="8">
        <f>N2271 - O2271</f>
      </c>
      <c r="Q2271">
        <f>VLOOKUP(G2271,Sku_Consolidated!A2:G957,7, FALSE)</f>
      </c>
      <c r="R2271">
        <f>IF(IFERROR(VLOOKUP(E2271,Store_Showcase!B2:H144,7, FALSE), TRUE)=TRUE, IF(IFERROR(VLOOKUP(E2271,Store_SRP!B2:H110,7, FALSE), TRUE)=TRUE,VLOOKUP(E2271,Store_VAM!B2:H273,7, FALSE),VLOOKUP(E2271,Store_SRP!B2:H110,7, FALSE)), VLOOKUP(E2271,Store_Showcase!B2:H144,7, FALSE))</f>
      </c>
      <c r="S2271">
        <f>IF(IFERROR(VLOOKUP(E2271,Store_Showcase!B2:I144,8, FALSE), TRUE)=TRUE, IF(IFERROR(VLOOKUP(E2271,Store_SRP!B2:I110,8, FALSE), TRUE)=TRUE,VLOOKUP(E2271,Store_VAM!B2:I273,8, FALSE),VLOOKUP(E2271,Store_SRP!B2:I110,8, FALSE)), VLOOKUP(E2271,Store_Showcase!B2:I144,8, FALSE))</f>
      </c>
      <c r="T2271">
        <f>VLOOKUP(G2271,Sku_Consolidated!A2:R957,18,FALSE)</f>
      </c>
      <c r="U2271">
        <v>7074</v>
      </c>
      <c r="V2271">
        <f>IF(VLOOKUP(G2271,Sku_Consolidated!A2:S957,19,FALSE)="SHOWCASE", VLOOKUP(E2271,Store_Showcase!B2:L144,11, FALSE), IF(VLOOKUP(G2271,Sku_Consolidated!A2:S957,19,FALSE)="VAM",VLOOKUP(E2271,Store_VAM!B2:L273,11, FALSE),VLOOKUP(E2271,Store_SRP!B2:L110,11, FALSE)))</f>
      </c>
      <c r="W2271">
        <f>VLOOKUP(G2271,Sku_Consolidated!A2:W957,11,FALSE)</f>
      </c>
      <c r="X2271">
        <f>VLOOKUP(G2271,Sku_Consolidated!A2:H957,8,FALSE)</f>
      </c>
      <c r="Y2271">
        <f>VLOOKUP(G2271,Sku_Consolidated!A2:I957,9,FALSE)</f>
      </c>
      <c r="Z2271" t="s">
        <v>38</v>
      </c>
      <c r="AA2271">
        <f>VLOOKUP(G2271,Sku_Consolidated!A2:E957,5,FALSE)</f>
      </c>
      <c r="AB2271">
        <f>IF(VLOOKUP(G2271,Sku_Consolidated!A2:S957,19,FALSE)="SHOWCASE", VLOOKUP(E2271,Store_Showcase!B2:N144,13, FALSE), IF(VLOOKUP(G2271,Sku_Consolidated!A2:S957,19,FALSE)="VAM",VLOOKUP(E2271,Store_VAM!B2:N273,13, FALSE),VLOOKUP(E2271,Store_SRP!B2:N110,13, FALSE)))</f>
      </c>
      <c r="AC2271">
        <f>IF(IFERROR(AB2271,TRUE)=TRUE, "-","OK")</f>
      </c>
      <c r="AD2271" s="8" t="s">
        <v>39</v>
      </c>
      <c r="AE2271" s="8" t="s">
        <v>39</v>
      </c>
      <c r="AF2271">
        <f>IF(IFERROR(VLOOKUP(E2271,Store_Showcase!B2:H144,{5}, FALSE), TRUE)=TRUE, IF(IFERROR(VLOOKUP(E2271,Store_SRP!B2:H110,{5}, FALSE), TRUE)=TRUE,VLOOKUP(E2271,Store_VAM!B2:H273,{5}, FALSE),VLOOKUP(E2271,Store_SRP!B2:H110,{5}, FALSE)), VLOOKUP(E2271,Store_Showcase!B2:H144,{5}, FALSE))</f>
      </c>
      <c r="AG2271">
        <f>IF(IFERROR(VLOOKUP(E2271,Store_Showcase!B2:H144,{6}, FALSE), TRUE)=TRUE, IF(IFERROR(VLOOKUP(E2271,Store_SRP!B2:H110,{6}, FALSE), TRUE)=TRUE,VLOOKUP(E2271,Store_VAM!B2:H273,{6}, FALSE),VLOOKUP(E2271,Store_SRP!B2:H110,{6}, FALSE)), VLOOKUP(E2271,Store_Showcase!B2:H144,{6}, FALSE))</f>
      </c>
      <c r="AH2271">
        <f>VLOOKUP(G2271,Sku_Consolidated!A2:R957,18,FALSE)</f>
      </c>
      <c r="AI2271">
        <f>VLOOKUP(G2271,Sku_Consolidated!A2:S957,19,FALSE)</f>
      </c>
      <c r="AJ2271">
        <f>VLOOKUP(G2271,Sku_Consolidated!A2:T957,20,FALSE)</f>
      </c>
    </row>
    <row r="2272" spans="1:36" x14ac:dyDescent="0.25">
      <c r="A2272">
        <v>2024</v>
      </c>
      <c r="B2272" t="s">
        <v>31</v>
      </c>
      <c r="C2272" t="s">
        <v>32</v>
      </c>
      <c r="D2272" t="s">
        <v>33</v>
      </c>
      <c r="E2272">
        <v>248</v>
      </c>
      <c r="F2272">
        <f>IF(IFERROR(VLOOKUP(E2272,Store_Showcase!B2:H144,{2}, FALSE), TRUE)=TRUE, IF(IFERROR(VLOOKUP(E2272,Store_SRP!B2:H110,{2}, FALSE), TRUE)=TRUE,VLOOKUP(E2272,Store_VAM!B2:H273,{2}, FALSE),VLOOKUP(E2272,Store_SRP!B2:H110,{2}, FALSE)), VLOOKUP(E2272,Store_Showcase!B2:H144,{2}, FALSE))</f>
      </c>
      <c r="G2272">
        <v>655529</v>
      </c>
      <c r="H2272" t="s">
        <v>3335</v>
      </c>
      <c r="I2272" s="8" t="s">
        <v>39</v>
      </c>
      <c r="J2272" t="s">
        <v>36</v>
      </c>
      <c r="K2272" s="8">
        <f>IF(J2272="PCK", I2272, 0)</f>
      </c>
      <c r="L2272" s="8">
        <f>IF(J2272="KLS", I2272, IF(J2272="PCK", I2272*VLOOKUP(G2272,Sku_Consolidated!A2:U957,21, FALSE),I2272*VLOOKUP(G2272,Sku_Consolidated!A2:U957,21, FALSE)))</f>
      </c>
      <c r="M2272" s="8">
        <f>IF(J2272="PCS", I2272, 0)</f>
      </c>
      <c r="N2272" s="8" t="s">
        <v>39</v>
      </c>
      <c r="O2272" s="8">
        <f>N2272 * VLOOKUP(E2272&amp;VLOOKUP(G2272,Sku_Consolidated!A2:Q957,17,FALSE),Sku_CommRate!A2:E1002, 5, FALSE)</f>
      </c>
      <c r="P2272" s="8">
        <f>N2272 - O2272</f>
      </c>
      <c r="Q2272">
        <f>VLOOKUP(G2272,Sku_Consolidated!A2:G957,7, FALSE)</f>
      </c>
      <c r="R2272">
        <f>IF(IFERROR(VLOOKUP(E2272,Store_Showcase!B2:H144,7, FALSE), TRUE)=TRUE, IF(IFERROR(VLOOKUP(E2272,Store_SRP!B2:H110,7, FALSE), TRUE)=TRUE,VLOOKUP(E2272,Store_VAM!B2:H273,7, FALSE),VLOOKUP(E2272,Store_SRP!B2:H110,7, FALSE)), VLOOKUP(E2272,Store_Showcase!B2:H144,7, FALSE))</f>
      </c>
      <c r="S2272">
        <f>IF(IFERROR(VLOOKUP(E2272,Store_Showcase!B2:I144,8, FALSE), TRUE)=TRUE, IF(IFERROR(VLOOKUP(E2272,Store_SRP!B2:I110,8, FALSE), TRUE)=TRUE,VLOOKUP(E2272,Store_VAM!B2:I273,8, FALSE),VLOOKUP(E2272,Store_SRP!B2:I110,8, FALSE)), VLOOKUP(E2272,Store_Showcase!B2:I144,8, FALSE))</f>
      </c>
      <c r="T2272">
        <f>VLOOKUP(G2272,Sku_Consolidated!A2:R957,18,FALSE)</f>
      </c>
      <c r="U2272">
        <v>6350</v>
      </c>
      <c r="V2272">
        <f>IF(VLOOKUP(G2272,Sku_Consolidated!A2:S957,19,FALSE)="SHOWCASE", VLOOKUP(E2272,Store_Showcase!B2:L144,11, FALSE), IF(VLOOKUP(G2272,Sku_Consolidated!A2:S957,19,FALSE)="VAM",VLOOKUP(E2272,Store_VAM!B2:L273,11, FALSE),VLOOKUP(E2272,Store_SRP!B2:L110,11, FALSE)))</f>
      </c>
      <c r="W2272">
        <f>VLOOKUP(G2272,Sku_Consolidated!A2:W957,11,FALSE)</f>
      </c>
      <c r="X2272">
        <f>VLOOKUP(G2272,Sku_Consolidated!A2:H957,8,FALSE)</f>
      </c>
      <c r="Y2272">
        <f>VLOOKUP(G2272,Sku_Consolidated!A2:I957,9,FALSE)</f>
      </c>
      <c r="Z2272" t="s">
        <v>38</v>
      </c>
      <c r="AA2272">
        <f>VLOOKUP(G2272,Sku_Consolidated!A2:E957,5,FALSE)</f>
      </c>
      <c r="AB2272">
        <f>IF(VLOOKUP(G2272,Sku_Consolidated!A2:S957,19,FALSE)="SHOWCASE", VLOOKUP(E2272,Store_Showcase!B2:N144,13, FALSE), IF(VLOOKUP(G2272,Sku_Consolidated!A2:S957,19,FALSE)="VAM",VLOOKUP(E2272,Store_VAM!B2:N273,13, FALSE),VLOOKUP(E2272,Store_SRP!B2:N110,13, FALSE)))</f>
      </c>
      <c r="AC2272">
        <f>IF(IFERROR(AB2272,TRUE)=TRUE, "-","OK")</f>
      </c>
      <c r="AD2272" s="8" t="s">
        <v>39</v>
      </c>
      <c r="AE2272" s="8" t="s">
        <v>39</v>
      </c>
      <c r="AF2272">
        <f>IF(IFERROR(VLOOKUP(E2272,Store_Showcase!B2:H144,{5}, FALSE), TRUE)=TRUE, IF(IFERROR(VLOOKUP(E2272,Store_SRP!B2:H110,{5}, FALSE), TRUE)=TRUE,VLOOKUP(E2272,Store_VAM!B2:H273,{5}, FALSE),VLOOKUP(E2272,Store_SRP!B2:H110,{5}, FALSE)), VLOOKUP(E2272,Store_Showcase!B2:H144,{5}, FALSE))</f>
      </c>
      <c r="AG2272">
        <f>IF(IFERROR(VLOOKUP(E2272,Store_Showcase!B2:H144,{6}, FALSE), TRUE)=TRUE, IF(IFERROR(VLOOKUP(E2272,Store_SRP!B2:H110,{6}, FALSE), TRUE)=TRUE,VLOOKUP(E2272,Store_VAM!B2:H273,{6}, FALSE),VLOOKUP(E2272,Store_SRP!B2:H110,{6}, FALSE)), VLOOKUP(E2272,Store_Showcase!B2:H144,{6}, FALSE))</f>
      </c>
      <c r="AH2272">
        <f>VLOOKUP(G2272,Sku_Consolidated!A2:R957,18,FALSE)</f>
      </c>
      <c r="AI2272">
        <f>VLOOKUP(G2272,Sku_Consolidated!A2:S957,19,FALSE)</f>
      </c>
      <c r="AJ2272">
        <f>VLOOKUP(G2272,Sku_Consolidated!A2:T957,20,FALSE)</f>
      </c>
    </row>
    <row r="2273" spans="1:36" x14ac:dyDescent="0.25">
      <c r="A2273">
        <v>2024</v>
      </c>
      <c r="B2273" t="s">
        <v>31</v>
      </c>
      <c r="C2273" t="s">
        <v>32</v>
      </c>
      <c r="D2273" t="s">
        <v>33</v>
      </c>
      <c r="E2273">
        <v>711</v>
      </c>
      <c r="F2273">
        <f>IF(IFERROR(VLOOKUP(E2273,Store_Showcase!B2:H144,{2}, FALSE), TRUE)=TRUE, IF(IFERROR(VLOOKUP(E2273,Store_SRP!B2:H110,{2}, FALSE), TRUE)=TRUE,VLOOKUP(E2273,Store_VAM!B2:H273,{2}, FALSE),VLOOKUP(E2273,Store_SRP!B2:H110,{2}, FALSE)), VLOOKUP(E2273,Store_Showcase!B2:H144,{2}, FALSE))</f>
      </c>
      <c r="G2273">
        <v>655320</v>
      </c>
      <c r="H2273" t="s">
        <v>380</v>
      </c>
      <c r="I2273" s="8" t="s">
        <v>39</v>
      </c>
      <c r="J2273" t="s">
        <v>36</v>
      </c>
      <c r="K2273" s="8">
        <f>IF(J2273="PCK", I2273, 0)</f>
      </c>
      <c r="L2273" s="8">
        <f>IF(J2273="KLS", I2273, IF(J2273="PCK", I2273*VLOOKUP(G2273,Sku_Consolidated!A2:U957,21, FALSE),I2273*VLOOKUP(G2273,Sku_Consolidated!A2:U957,21, FALSE)))</f>
      </c>
      <c r="M2273" s="8">
        <f>IF(J2273="PCS", I2273, 0)</f>
      </c>
      <c r="N2273" s="8" t="s">
        <v>39</v>
      </c>
      <c r="O2273" s="8">
        <f>N2273 * VLOOKUP(E2273&amp;VLOOKUP(G2273,Sku_Consolidated!A2:Q957,17,FALSE),Sku_CommRate!A2:E1002, 5, FALSE)</f>
      </c>
      <c r="P2273" s="8">
        <f>N2273 - O2273</f>
      </c>
      <c r="Q2273">
        <f>VLOOKUP(G2273,Sku_Consolidated!A2:G957,7, FALSE)</f>
      </c>
      <c r="R2273">
        <f>IF(IFERROR(VLOOKUP(E2273,Store_Showcase!B2:H144,7, FALSE), TRUE)=TRUE, IF(IFERROR(VLOOKUP(E2273,Store_SRP!B2:H110,7, FALSE), TRUE)=TRUE,VLOOKUP(E2273,Store_VAM!B2:H273,7, FALSE),VLOOKUP(E2273,Store_SRP!B2:H110,7, FALSE)), VLOOKUP(E2273,Store_Showcase!B2:H144,7, FALSE))</f>
      </c>
      <c r="S2273">
        <f>IF(IFERROR(VLOOKUP(E2273,Store_Showcase!B2:I144,8, FALSE), TRUE)=TRUE, IF(IFERROR(VLOOKUP(E2273,Store_SRP!B2:I110,8, FALSE), TRUE)=TRUE,VLOOKUP(E2273,Store_VAM!B2:I273,8, FALSE),VLOOKUP(E2273,Store_SRP!B2:I110,8, FALSE)), VLOOKUP(E2273,Store_Showcase!B2:I144,8, FALSE))</f>
      </c>
      <c r="T2273">
        <f>VLOOKUP(G2273,Sku_Consolidated!A2:R957,18,FALSE)</f>
      </c>
      <c r="U2273">
        <v>6245</v>
      </c>
      <c r="V2273">
        <f>IF(VLOOKUP(G2273,Sku_Consolidated!A2:S957,19,FALSE)="SHOWCASE", VLOOKUP(E2273,Store_Showcase!B2:L144,11, FALSE), IF(VLOOKUP(G2273,Sku_Consolidated!A2:S957,19,FALSE)="VAM",VLOOKUP(E2273,Store_VAM!B2:L273,11, FALSE),VLOOKUP(E2273,Store_SRP!B2:L110,11, FALSE)))</f>
      </c>
      <c r="W2273">
        <f>VLOOKUP(G2273,Sku_Consolidated!A2:W957,11,FALSE)</f>
      </c>
      <c r="X2273">
        <f>VLOOKUP(G2273,Sku_Consolidated!A2:H957,8,FALSE)</f>
      </c>
      <c r="Y2273">
        <f>VLOOKUP(G2273,Sku_Consolidated!A2:I957,9,FALSE)</f>
      </c>
      <c r="Z2273" t="s">
        <v>38</v>
      </c>
      <c r="AA2273">
        <f>VLOOKUP(G2273,Sku_Consolidated!A2:E957,5,FALSE)</f>
      </c>
      <c r="AB2273">
        <f>IF(VLOOKUP(G2273,Sku_Consolidated!A2:S957,19,FALSE)="SHOWCASE", VLOOKUP(E2273,Store_Showcase!B2:N144,13, FALSE), IF(VLOOKUP(G2273,Sku_Consolidated!A2:S957,19,FALSE)="VAM",VLOOKUP(E2273,Store_VAM!B2:N273,13, FALSE),VLOOKUP(E2273,Store_SRP!B2:N110,13, FALSE)))</f>
      </c>
      <c r="AC2273">
        <f>IF(IFERROR(AB2273,TRUE)=TRUE, "-","OK")</f>
      </c>
      <c r="AD2273" s="8" t="s">
        <v>39</v>
      </c>
      <c r="AE2273" s="8" t="s">
        <v>39</v>
      </c>
      <c r="AF2273">
        <f>IF(IFERROR(VLOOKUP(E2273,Store_Showcase!B2:H144,{5}, FALSE), TRUE)=TRUE, IF(IFERROR(VLOOKUP(E2273,Store_SRP!B2:H110,{5}, FALSE), TRUE)=TRUE,VLOOKUP(E2273,Store_VAM!B2:H273,{5}, FALSE),VLOOKUP(E2273,Store_SRP!B2:H110,{5}, FALSE)), VLOOKUP(E2273,Store_Showcase!B2:H144,{5}, FALSE))</f>
      </c>
      <c r="AG2273">
        <f>IF(IFERROR(VLOOKUP(E2273,Store_Showcase!B2:H144,{6}, FALSE), TRUE)=TRUE, IF(IFERROR(VLOOKUP(E2273,Store_SRP!B2:H110,{6}, FALSE), TRUE)=TRUE,VLOOKUP(E2273,Store_VAM!B2:H273,{6}, FALSE),VLOOKUP(E2273,Store_SRP!B2:H110,{6}, FALSE)), VLOOKUP(E2273,Store_Showcase!B2:H144,{6}, FALSE))</f>
      </c>
      <c r="AH2273">
        <f>VLOOKUP(G2273,Sku_Consolidated!A2:R957,18,FALSE)</f>
      </c>
      <c r="AI2273">
        <f>VLOOKUP(G2273,Sku_Consolidated!A2:S957,19,FALSE)</f>
      </c>
      <c r="AJ2273">
        <f>VLOOKUP(G2273,Sku_Consolidated!A2:T957,20,FALSE)</f>
      </c>
    </row>
    <row r="2274" spans="1:36" x14ac:dyDescent="0.25">
      <c r="A2274">
        <v>2024</v>
      </c>
      <c r="B2274" t="s">
        <v>31</v>
      </c>
      <c r="C2274" t="s">
        <v>32</v>
      </c>
      <c r="D2274" t="s">
        <v>33</v>
      </c>
      <c r="E2274">
        <v>252</v>
      </c>
      <c r="F2274">
        <f>IF(IFERROR(VLOOKUP(E2274,Store_Showcase!B2:H144,{2}, FALSE), TRUE)=TRUE, IF(IFERROR(VLOOKUP(E2274,Store_SRP!B2:H110,{2}, FALSE), TRUE)=TRUE,VLOOKUP(E2274,Store_VAM!B2:H273,{2}, FALSE),VLOOKUP(E2274,Store_SRP!B2:H110,{2}, FALSE)), VLOOKUP(E2274,Store_Showcase!B2:H144,{2}, FALSE))</f>
      </c>
      <c r="G2274">
        <v>655322</v>
      </c>
      <c r="H2274" t="s">
        <v>66</v>
      </c>
      <c r="I2274" s="8" t="s">
        <v>39</v>
      </c>
      <c r="J2274" t="s">
        <v>36</v>
      </c>
      <c r="K2274" s="8">
        <f>IF(J2274="PCK", I2274, 0)</f>
      </c>
      <c r="L2274" s="8">
        <f>IF(J2274="KLS", I2274, IF(J2274="PCK", I2274*VLOOKUP(G2274,Sku_Consolidated!A2:U957,21, FALSE),I2274*VLOOKUP(G2274,Sku_Consolidated!A2:U957,21, FALSE)))</f>
      </c>
      <c r="M2274" s="8">
        <f>IF(J2274="PCS", I2274, 0)</f>
      </c>
      <c r="N2274" s="8" t="s">
        <v>39</v>
      </c>
      <c r="O2274" s="8">
        <f>N2274 * VLOOKUP(E2274&amp;VLOOKUP(G2274,Sku_Consolidated!A2:Q957,17,FALSE),Sku_CommRate!A2:E1002, 5, FALSE)</f>
      </c>
      <c r="P2274" s="8">
        <f>N2274 - O2274</f>
      </c>
      <c r="Q2274">
        <f>VLOOKUP(G2274,Sku_Consolidated!A2:G957,7, FALSE)</f>
      </c>
      <c r="R2274">
        <f>IF(IFERROR(VLOOKUP(E2274,Store_Showcase!B2:H144,7, FALSE), TRUE)=TRUE, IF(IFERROR(VLOOKUP(E2274,Store_SRP!B2:H110,7, FALSE), TRUE)=TRUE,VLOOKUP(E2274,Store_VAM!B2:H273,7, FALSE),VLOOKUP(E2274,Store_SRP!B2:H110,7, FALSE)), VLOOKUP(E2274,Store_Showcase!B2:H144,7, FALSE))</f>
      </c>
      <c r="S2274">
        <f>IF(IFERROR(VLOOKUP(E2274,Store_Showcase!B2:I144,8, FALSE), TRUE)=TRUE, IF(IFERROR(VLOOKUP(E2274,Store_SRP!B2:I110,8, FALSE), TRUE)=TRUE,VLOOKUP(E2274,Store_VAM!B2:I273,8, FALSE),VLOOKUP(E2274,Store_SRP!B2:I110,8, FALSE)), VLOOKUP(E2274,Store_Showcase!B2:I144,8, FALSE))</f>
      </c>
      <c r="T2274">
        <f>VLOOKUP(G2274,Sku_Consolidated!A2:R957,18,FALSE)</f>
      </c>
      <c r="U2274">
        <v>6247</v>
      </c>
      <c r="V2274">
        <f>IF(VLOOKUP(G2274,Sku_Consolidated!A2:S957,19,FALSE)="SHOWCASE", VLOOKUP(E2274,Store_Showcase!B2:L144,11, FALSE), IF(VLOOKUP(G2274,Sku_Consolidated!A2:S957,19,FALSE)="VAM",VLOOKUP(E2274,Store_VAM!B2:L273,11, FALSE),VLOOKUP(E2274,Store_SRP!B2:L110,11, FALSE)))</f>
      </c>
      <c r="W2274">
        <f>VLOOKUP(G2274,Sku_Consolidated!A2:W957,11,FALSE)</f>
      </c>
      <c r="X2274">
        <f>VLOOKUP(G2274,Sku_Consolidated!A2:H957,8,FALSE)</f>
      </c>
      <c r="Y2274">
        <f>VLOOKUP(G2274,Sku_Consolidated!A2:I957,9,FALSE)</f>
      </c>
      <c r="Z2274" t="s">
        <v>38</v>
      </c>
      <c r="AA2274">
        <f>VLOOKUP(G2274,Sku_Consolidated!A2:E957,5,FALSE)</f>
      </c>
      <c r="AB2274">
        <f>IF(VLOOKUP(G2274,Sku_Consolidated!A2:S957,19,FALSE)="SHOWCASE", VLOOKUP(E2274,Store_Showcase!B2:N144,13, FALSE), IF(VLOOKUP(G2274,Sku_Consolidated!A2:S957,19,FALSE)="VAM",VLOOKUP(E2274,Store_VAM!B2:N273,13, FALSE),VLOOKUP(E2274,Store_SRP!B2:N110,13, FALSE)))</f>
      </c>
      <c r="AC2274">
        <f>IF(IFERROR(AB2274,TRUE)=TRUE, "-","OK")</f>
      </c>
      <c r="AD2274" s="8" t="s">
        <v>39</v>
      </c>
      <c r="AE2274" s="8" t="s">
        <v>39</v>
      </c>
      <c r="AF2274">
        <f>IF(IFERROR(VLOOKUP(E2274,Store_Showcase!B2:H144,{5}, FALSE), TRUE)=TRUE, IF(IFERROR(VLOOKUP(E2274,Store_SRP!B2:H110,{5}, FALSE), TRUE)=TRUE,VLOOKUP(E2274,Store_VAM!B2:H273,{5}, FALSE),VLOOKUP(E2274,Store_SRP!B2:H110,{5}, FALSE)), VLOOKUP(E2274,Store_Showcase!B2:H144,{5}, FALSE))</f>
      </c>
      <c r="AG2274">
        <f>IF(IFERROR(VLOOKUP(E2274,Store_Showcase!B2:H144,{6}, FALSE), TRUE)=TRUE, IF(IFERROR(VLOOKUP(E2274,Store_SRP!B2:H110,{6}, FALSE), TRUE)=TRUE,VLOOKUP(E2274,Store_VAM!B2:H273,{6}, FALSE),VLOOKUP(E2274,Store_SRP!B2:H110,{6}, FALSE)), VLOOKUP(E2274,Store_Showcase!B2:H144,{6}, FALSE))</f>
      </c>
      <c r="AH2274">
        <f>VLOOKUP(G2274,Sku_Consolidated!A2:R957,18,FALSE)</f>
      </c>
      <c r="AI2274">
        <f>VLOOKUP(G2274,Sku_Consolidated!A2:S957,19,FALSE)</f>
      </c>
      <c r="AJ2274">
        <f>VLOOKUP(G2274,Sku_Consolidated!A2:T957,20,FALSE)</f>
      </c>
    </row>
    <row r="2275" spans="1:36" x14ac:dyDescent="0.25">
      <c r="A2275">
        <v>2024</v>
      </c>
      <c r="B2275" t="s">
        <v>31</v>
      </c>
      <c r="C2275" t="s">
        <v>32</v>
      </c>
      <c r="D2275" t="s">
        <v>33</v>
      </c>
      <c r="E2275">
        <v>229</v>
      </c>
      <c r="F2275">
        <f>IF(IFERROR(VLOOKUP(E2275,Store_Showcase!B2:H144,{2}, FALSE), TRUE)=TRUE, IF(IFERROR(VLOOKUP(E2275,Store_SRP!B2:H110,{2}, FALSE), TRUE)=TRUE,VLOOKUP(E2275,Store_VAM!B2:H273,{2}, FALSE),VLOOKUP(E2275,Store_SRP!B2:H110,{2}, FALSE)), VLOOKUP(E2275,Store_Showcase!B2:H144,{2}, FALSE))</f>
      </c>
      <c r="G2275">
        <v>657358</v>
      </c>
      <c r="H2275" t="s">
        <v>3328</v>
      </c>
      <c r="I2275" s="8" t="s">
        <v>39</v>
      </c>
      <c r="J2275" t="s">
        <v>12</v>
      </c>
      <c r="K2275" s="8">
        <f>IF(J2275="PCK", I2275, 0)</f>
      </c>
      <c r="L2275" s="8">
        <f>IF(J2275="KLS", I2275, IF(J2275="PCK", I2275*VLOOKUP(G2275,Sku_Consolidated!A2:U957,21, FALSE),I2275*VLOOKUP(G2275,Sku_Consolidated!A2:U957,21, FALSE)))</f>
      </c>
      <c r="M2275" s="8">
        <f>IF(J2275="PCS", I2275, 0)</f>
      </c>
      <c r="N2275" s="8" t="s">
        <v>39</v>
      </c>
      <c r="O2275" s="8">
        <f>N2275 * VLOOKUP(E2275&amp;VLOOKUP(G2275,Sku_Consolidated!A2:Q957,17,FALSE),Sku_CommRate!A2:E1002, 5, FALSE)</f>
      </c>
      <c r="P2275" s="8">
        <f>N2275 - O2275</f>
      </c>
      <c r="Q2275">
        <f>VLOOKUP(G2275,Sku_Consolidated!A2:G957,7, FALSE)</f>
      </c>
      <c r="R2275">
        <f>IF(IFERROR(VLOOKUP(E2275,Store_Showcase!B2:H144,7, FALSE), TRUE)=TRUE, IF(IFERROR(VLOOKUP(E2275,Store_SRP!B2:H110,7, FALSE), TRUE)=TRUE,VLOOKUP(E2275,Store_VAM!B2:H273,7, FALSE),VLOOKUP(E2275,Store_SRP!B2:H110,7, FALSE)), VLOOKUP(E2275,Store_Showcase!B2:H144,7, FALSE))</f>
      </c>
      <c r="S2275">
        <f>IF(IFERROR(VLOOKUP(E2275,Store_Showcase!B2:I144,8, FALSE), TRUE)=TRUE, IF(IFERROR(VLOOKUP(E2275,Store_SRP!B2:I110,8, FALSE), TRUE)=TRUE,VLOOKUP(E2275,Store_VAM!B2:I273,8, FALSE),VLOOKUP(E2275,Store_SRP!B2:I110,8, FALSE)), VLOOKUP(E2275,Store_Showcase!B2:I144,8, FALSE))</f>
      </c>
      <c r="T2275">
        <f>VLOOKUP(G2275,Sku_Consolidated!A2:R957,18,FALSE)</f>
      </c>
      <c r="U2275">
        <v>4806532531595</v>
      </c>
      <c r="V2275">
        <f>IF(VLOOKUP(G2275,Sku_Consolidated!A2:S957,19,FALSE)="SHOWCASE", VLOOKUP(E2275,Store_Showcase!B2:L144,11, FALSE), IF(VLOOKUP(G2275,Sku_Consolidated!A2:S957,19,FALSE)="VAM",VLOOKUP(E2275,Store_VAM!B2:L273,11, FALSE),VLOOKUP(E2275,Store_SRP!B2:L110,11, FALSE)))</f>
      </c>
      <c r="W2275">
        <f>VLOOKUP(G2275,Sku_Consolidated!A2:W957,11,FALSE)</f>
      </c>
      <c r="X2275">
        <f>VLOOKUP(G2275,Sku_Consolidated!A2:H957,8,FALSE)</f>
      </c>
      <c r="Y2275">
        <f>VLOOKUP(G2275,Sku_Consolidated!A2:I957,9,FALSE)</f>
      </c>
      <c r="Z2275" t="s">
        <v>38</v>
      </c>
      <c r="AA2275">
        <f>VLOOKUP(G2275,Sku_Consolidated!A2:E957,5,FALSE)</f>
      </c>
      <c r="AB2275">
        <f>IF(VLOOKUP(G2275,Sku_Consolidated!A2:S957,19,FALSE)="SHOWCASE", VLOOKUP(E2275,Store_Showcase!B2:N144,13, FALSE), IF(VLOOKUP(G2275,Sku_Consolidated!A2:S957,19,FALSE)="VAM",VLOOKUP(E2275,Store_VAM!B2:N273,13, FALSE),VLOOKUP(E2275,Store_SRP!B2:N110,13, FALSE)))</f>
      </c>
      <c r="AC2275">
        <f>IF(IFERROR(AB2275,TRUE)=TRUE, "-","OK")</f>
      </c>
      <c r="AD2275" s="8" t="s">
        <v>39</v>
      </c>
      <c r="AE2275" s="8" t="s">
        <v>39</v>
      </c>
      <c r="AF2275">
        <f>IF(IFERROR(VLOOKUP(E2275,Store_Showcase!B2:H144,{5}, FALSE), TRUE)=TRUE, IF(IFERROR(VLOOKUP(E2275,Store_SRP!B2:H110,{5}, FALSE), TRUE)=TRUE,VLOOKUP(E2275,Store_VAM!B2:H273,{5}, FALSE),VLOOKUP(E2275,Store_SRP!B2:H110,{5}, FALSE)), VLOOKUP(E2275,Store_Showcase!B2:H144,{5}, FALSE))</f>
      </c>
      <c r="AG2275">
        <f>IF(IFERROR(VLOOKUP(E2275,Store_Showcase!B2:H144,{6}, FALSE), TRUE)=TRUE, IF(IFERROR(VLOOKUP(E2275,Store_SRP!B2:H110,{6}, FALSE), TRUE)=TRUE,VLOOKUP(E2275,Store_VAM!B2:H273,{6}, FALSE),VLOOKUP(E2275,Store_SRP!B2:H110,{6}, FALSE)), VLOOKUP(E2275,Store_Showcase!B2:H144,{6}, FALSE))</f>
      </c>
      <c r="AH2275">
        <f>VLOOKUP(G2275,Sku_Consolidated!A2:R957,18,FALSE)</f>
      </c>
      <c r="AI2275">
        <f>VLOOKUP(G2275,Sku_Consolidated!A2:S957,19,FALSE)</f>
      </c>
      <c r="AJ2275">
        <f>VLOOKUP(G2275,Sku_Consolidated!A2:T957,20,FALSE)</f>
      </c>
    </row>
    <row r="2276" spans="1:36" x14ac:dyDescent="0.25">
      <c r="A2276">
        <v>2024</v>
      </c>
      <c r="B2276" t="s">
        <v>31</v>
      </c>
      <c r="C2276" t="s">
        <v>32</v>
      </c>
      <c r="D2276" t="s">
        <v>33</v>
      </c>
      <c r="E2276">
        <v>241</v>
      </c>
      <c r="F2276">
        <f>IF(IFERROR(VLOOKUP(E2276,Store_Showcase!B2:H144,{2}, FALSE), TRUE)=TRUE, IF(IFERROR(VLOOKUP(E2276,Store_SRP!B2:H110,{2}, FALSE), TRUE)=TRUE,VLOOKUP(E2276,Store_VAM!B2:H273,{2}, FALSE),VLOOKUP(E2276,Store_SRP!B2:H110,{2}, FALSE)), VLOOKUP(E2276,Store_Showcase!B2:H144,{2}, FALSE))</f>
      </c>
      <c r="G2276">
        <v>666982</v>
      </c>
      <c r="H2276" t="s">
        <v>1363</v>
      </c>
      <c r="I2276" s="8" t="s">
        <v>39</v>
      </c>
      <c r="J2276" t="s">
        <v>493</v>
      </c>
      <c r="K2276" s="8">
        <f>IF(J2276="PCK", I2276, 0)</f>
      </c>
      <c r="L2276" s="8">
        <f>IF(J2276="KLS", I2276, IF(J2276="PCK", I2276*VLOOKUP(G2276,Sku_Consolidated!A2:U957,21, FALSE),I2276*VLOOKUP(G2276,Sku_Consolidated!A2:U957,21, FALSE)))</f>
      </c>
      <c r="M2276" s="8">
        <f>IF(J2276="PCS", I2276, 0)</f>
      </c>
      <c r="N2276" s="8" t="s">
        <v>39</v>
      </c>
      <c r="O2276" s="8">
        <f>N2276 * VLOOKUP(E2276&amp;VLOOKUP(G2276,Sku_Consolidated!A2:Q957,17,FALSE),Sku_CommRate!A2:E1002, 5, FALSE)</f>
      </c>
      <c r="P2276" s="8">
        <f>N2276 - O2276</f>
      </c>
      <c r="Q2276">
        <f>VLOOKUP(G2276,Sku_Consolidated!A2:G957,7, FALSE)</f>
      </c>
      <c r="R2276">
        <f>IF(IFERROR(VLOOKUP(E2276,Store_Showcase!B2:H144,7, FALSE), TRUE)=TRUE, IF(IFERROR(VLOOKUP(E2276,Store_SRP!B2:H110,7, FALSE), TRUE)=TRUE,VLOOKUP(E2276,Store_VAM!B2:H273,7, FALSE),VLOOKUP(E2276,Store_SRP!B2:H110,7, FALSE)), VLOOKUP(E2276,Store_Showcase!B2:H144,7, FALSE))</f>
      </c>
      <c r="S2276">
        <f>IF(IFERROR(VLOOKUP(E2276,Store_Showcase!B2:I144,8, FALSE), TRUE)=TRUE, IF(IFERROR(VLOOKUP(E2276,Store_SRP!B2:I110,8, FALSE), TRUE)=TRUE,VLOOKUP(E2276,Store_VAM!B2:I273,8, FALSE),VLOOKUP(E2276,Store_SRP!B2:I110,8, FALSE)), VLOOKUP(E2276,Store_Showcase!B2:I144,8, FALSE))</f>
      </c>
      <c r="T2276">
        <f>VLOOKUP(G2276,Sku_Consolidated!A2:R957,18,FALSE)</f>
      </c>
      <c r="U2276">
        <v>4806532531663</v>
      </c>
      <c r="V2276">
        <f>IF(VLOOKUP(G2276,Sku_Consolidated!A2:S957,19,FALSE)="SHOWCASE", VLOOKUP(E2276,Store_Showcase!B2:L144,11, FALSE), IF(VLOOKUP(G2276,Sku_Consolidated!A2:S957,19,FALSE)="VAM",VLOOKUP(E2276,Store_VAM!B2:L273,11, FALSE),VLOOKUP(E2276,Store_SRP!B2:L110,11, FALSE)))</f>
      </c>
      <c r="W2276">
        <f>VLOOKUP(G2276,Sku_Consolidated!A2:W957,11,FALSE)</f>
      </c>
      <c r="X2276">
        <f>VLOOKUP(G2276,Sku_Consolidated!A2:H957,8,FALSE)</f>
      </c>
      <c r="Y2276">
        <f>VLOOKUP(G2276,Sku_Consolidated!A2:I957,9,FALSE)</f>
      </c>
      <c r="Z2276" t="s">
        <v>38</v>
      </c>
      <c r="AA2276">
        <f>VLOOKUP(G2276,Sku_Consolidated!A2:E957,5,FALSE)</f>
      </c>
      <c r="AB2276">
        <f>IF(VLOOKUP(G2276,Sku_Consolidated!A2:S957,19,FALSE)="SHOWCASE", VLOOKUP(E2276,Store_Showcase!B2:N144,13, FALSE), IF(VLOOKUP(G2276,Sku_Consolidated!A2:S957,19,FALSE)="VAM",VLOOKUP(E2276,Store_VAM!B2:N273,13, FALSE),VLOOKUP(E2276,Store_SRP!B2:N110,13, FALSE)))</f>
      </c>
      <c r="AC2276">
        <f>IF(IFERROR(AB2276,TRUE)=TRUE, "-","OK")</f>
      </c>
      <c r="AD2276" s="8" t="s">
        <v>39</v>
      </c>
      <c r="AE2276" s="8" t="s">
        <v>39</v>
      </c>
      <c r="AF2276">
        <f>IF(IFERROR(VLOOKUP(E2276,Store_Showcase!B2:H144,{5}, FALSE), TRUE)=TRUE, IF(IFERROR(VLOOKUP(E2276,Store_SRP!B2:H110,{5}, FALSE), TRUE)=TRUE,VLOOKUP(E2276,Store_VAM!B2:H273,{5}, FALSE),VLOOKUP(E2276,Store_SRP!B2:H110,{5}, FALSE)), VLOOKUP(E2276,Store_Showcase!B2:H144,{5}, FALSE))</f>
      </c>
      <c r="AG2276">
        <f>IF(IFERROR(VLOOKUP(E2276,Store_Showcase!B2:H144,{6}, FALSE), TRUE)=TRUE, IF(IFERROR(VLOOKUP(E2276,Store_SRP!B2:H110,{6}, FALSE), TRUE)=TRUE,VLOOKUP(E2276,Store_VAM!B2:H273,{6}, FALSE),VLOOKUP(E2276,Store_SRP!B2:H110,{6}, FALSE)), VLOOKUP(E2276,Store_Showcase!B2:H144,{6}, FALSE))</f>
      </c>
      <c r="AH2276">
        <f>VLOOKUP(G2276,Sku_Consolidated!A2:R957,18,FALSE)</f>
      </c>
      <c r="AI2276">
        <f>VLOOKUP(G2276,Sku_Consolidated!A2:S957,19,FALSE)</f>
      </c>
      <c r="AJ2276">
        <f>VLOOKUP(G2276,Sku_Consolidated!A2:T957,20,FALSE)</f>
      </c>
    </row>
    <row r="2277" spans="1:36" x14ac:dyDescent="0.25">
      <c r="A2277">
        <v>2024</v>
      </c>
      <c r="B2277" t="s">
        <v>31</v>
      </c>
      <c r="C2277" t="s">
        <v>32</v>
      </c>
      <c r="D2277" t="s">
        <v>33</v>
      </c>
      <c r="E2277">
        <v>499</v>
      </c>
      <c r="F2277">
        <f>IF(IFERROR(VLOOKUP(E2277,Store_Showcase!B2:H144,{2}, FALSE), TRUE)=TRUE, IF(IFERROR(VLOOKUP(E2277,Store_SRP!B2:H110,{2}, FALSE), TRUE)=TRUE,VLOOKUP(E2277,Store_VAM!B2:H273,{2}, FALSE),VLOOKUP(E2277,Store_SRP!B2:H110,{2}, FALSE)), VLOOKUP(E2277,Store_Showcase!B2:H144,{2}, FALSE))</f>
      </c>
      <c r="G2277">
        <v>655706</v>
      </c>
      <c r="H2277" t="s">
        <v>1159</v>
      </c>
      <c r="I2277" s="8" t="s">
        <v>39</v>
      </c>
      <c r="J2277" t="s">
        <v>36</v>
      </c>
      <c r="K2277" s="8">
        <f>IF(J2277="PCK", I2277, 0)</f>
      </c>
      <c r="L2277" s="8">
        <f>IF(J2277="KLS", I2277, IF(J2277="PCK", I2277*VLOOKUP(G2277,Sku_Consolidated!A2:U957,21, FALSE),I2277*VLOOKUP(G2277,Sku_Consolidated!A2:U957,21, FALSE)))</f>
      </c>
      <c r="M2277" s="8">
        <f>IF(J2277="PCS", I2277, 0)</f>
      </c>
      <c r="N2277" s="8" t="s">
        <v>39</v>
      </c>
      <c r="O2277" s="8">
        <f>N2277 * VLOOKUP(E2277&amp;VLOOKUP(G2277,Sku_Consolidated!A2:Q957,17,FALSE),Sku_CommRate!A2:E1002, 5, FALSE)</f>
      </c>
      <c r="P2277" s="8">
        <f>N2277 - O2277</f>
      </c>
      <c r="Q2277">
        <f>VLOOKUP(G2277,Sku_Consolidated!A2:G957,7, FALSE)</f>
      </c>
      <c r="R2277">
        <f>IF(IFERROR(VLOOKUP(E2277,Store_Showcase!B2:H144,7, FALSE), TRUE)=TRUE, IF(IFERROR(VLOOKUP(E2277,Store_SRP!B2:H110,7, FALSE), TRUE)=TRUE,VLOOKUP(E2277,Store_VAM!B2:H273,7, FALSE),VLOOKUP(E2277,Store_SRP!B2:H110,7, FALSE)), VLOOKUP(E2277,Store_Showcase!B2:H144,7, FALSE))</f>
      </c>
      <c r="S2277">
        <f>IF(IFERROR(VLOOKUP(E2277,Store_Showcase!B2:I144,8, FALSE), TRUE)=TRUE, IF(IFERROR(VLOOKUP(E2277,Store_SRP!B2:I110,8, FALSE), TRUE)=TRUE,VLOOKUP(E2277,Store_VAM!B2:I273,8, FALSE),VLOOKUP(E2277,Store_SRP!B2:I110,8, FALSE)), VLOOKUP(E2277,Store_Showcase!B2:I144,8, FALSE))</f>
      </c>
      <c r="T2277">
        <f>VLOOKUP(G2277,Sku_Consolidated!A2:R957,18,FALSE)</f>
      </c>
      <c r="U2277">
        <v>6434</v>
      </c>
      <c r="V2277">
        <f>IF(VLOOKUP(G2277,Sku_Consolidated!A2:S957,19,FALSE)="SHOWCASE", VLOOKUP(E2277,Store_Showcase!B2:L144,11, FALSE), IF(VLOOKUP(G2277,Sku_Consolidated!A2:S957,19,FALSE)="VAM",VLOOKUP(E2277,Store_VAM!B2:L273,11, FALSE),VLOOKUP(E2277,Store_SRP!B2:L110,11, FALSE)))</f>
      </c>
      <c r="W2277">
        <f>VLOOKUP(G2277,Sku_Consolidated!A2:W957,11,FALSE)</f>
      </c>
      <c r="X2277">
        <f>VLOOKUP(G2277,Sku_Consolidated!A2:H957,8,FALSE)</f>
      </c>
      <c r="Y2277">
        <f>VLOOKUP(G2277,Sku_Consolidated!A2:I957,9,FALSE)</f>
      </c>
      <c r="Z2277" t="s">
        <v>38</v>
      </c>
      <c r="AA2277">
        <f>VLOOKUP(G2277,Sku_Consolidated!A2:E957,5,FALSE)</f>
      </c>
      <c r="AB2277">
        <f>IF(VLOOKUP(G2277,Sku_Consolidated!A2:S957,19,FALSE)="SHOWCASE", VLOOKUP(E2277,Store_Showcase!B2:N144,13, FALSE), IF(VLOOKUP(G2277,Sku_Consolidated!A2:S957,19,FALSE)="VAM",VLOOKUP(E2277,Store_VAM!B2:N273,13, FALSE),VLOOKUP(E2277,Store_SRP!B2:N110,13, FALSE)))</f>
      </c>
      <c r="AC2277">
        <f>IF(IFERROR(AB2277,TRUE)=TRUE, "-","OK")</f>
      </c>
      <c r="AD2277" s="8" t="s">
        <v>39</v>
      </c>
      <c r="AE2277" s="8" t="s">
        <v>39</v>
      </c>
      <c r="AF2277">
        <f>IF(IFERROR(VLOOKUP(E2277,Store_Showcase!B2:H144,{5}, FALSE), TRUE)=TRUE, IF(IFERROR(VLOOKUP(E2277,Store_SRP!B2:H110,{5}, FALSE), TRUE)=TRUE,VLOOKUP(E2277,Store_VAM!B2:H273,{5}, FALSE),VLOOKUP(E2277,Store_SRP!B2:H110,{5}, FALSE)), VLOOKUP(E2277,Store_Showcase!B2:H144,{5}, FALSE))</f>
      </c>
      <c r="AG2277">
        <f>IF(IFERROR(VLOOKUP(E2277,Store_Showcase!B2:H144,{6}, FALSE), TRUE)=TRUE, IF(IFERROR(VLOOKUP(E2277,Store_SRP!B2:H110,{6}, FALSE), TRUE)=TRUE,VLOOKUP(E2277,Store_VAM!B2:H273,{6}, FALSE),VLOOKUP(E2277,Store_SRP!B2:H110,{6}, FALSE)), VLOOKUP(E2277,Store_Showcase!B2:H144,{6}, FALSE))</f>
      </c>
      <c r="AH2277">
        <f>VLOOKUP(G2277,Sku_Consolidated!A2:R957,18,FALSE)</f>
      </c>
      <c r="AI2277">
        <f>VLOOKUP(G2277,Sku_Consolidated!A2:S957,19,FALSE)</f>
      </c>
      <c r="AJ2277">
        <f>VLOOKUP(G2277,Sku_Consolidated!A2:T957,20,FALSE)</f>
      </c>
    </row>
    <row r="2278" spans="1:36" x14ac:dyDescent="0.25">
      <c r="A2278">
        <v>2024</v>
      </c>
      <c r="B2278" t="s">
        <v>31</v>
      </c>
      <c r="C2278" t="s">
        <v>32</v>
      </c>
      <c r="D2278" t="s">
        <v>33</v>
      </c>
      <c r="E2278">
        <v>237</v>
      </c>
      <c r="F2278">
        <f>IF(IFERROR(VLOOKUP(E2278,Store_Showcase!B2:H144,{2}, FALSE), TRUE)=TRUE, IF(IFERROR(VLOOKUP(E2278,Store_SRP!B2:H110,{2}, FALSE), TRUE)=TRUE,VLOOKUP(E2278,Store_VAM!B2:H273,{2}, FALSE),VLOOKUP(E2278,Store_SRP!B2:H110,{2}, FALSE)), VLOOKUP(E2278,Store_Showcase!B2:H144,{2}, FALSE))</f>
      </c>
      <c r="G2278">
        <v>666982</v>
      </c>
      <c r="H2278" t="s">
        <v>1363</v>
      </c>
      <c r="I2278" s="8" t="s">
        <v>39</v>
      </c>
      <c r="J2278" t="s">
        <v>493</v>
      </c>
      <c r="K2278" s="8">
        <f>IF(J2278="PCK", I2278, 0)</f>
      </c>
      <c r="L2278" s="8">
        <f>IF(J2278="KLS", I2278, IF(J2278="PCK", I2278*VLOOKUP(G2278,Sku_Consolidated!A2:U957,21, FALSE),I2278*VLOOKUP(G2278,Sku_Consolidated!A2:U957,21, FALSE)))</f>
      </c>
      <c r="M2278" s="8">
        <f>IF(J2278="PCS", I2278, 0)</f>
      </c>
      <c r="N2278" s="8" t="s">
        <v>39</v>
      </c>
      <c r="O2278" s="8">
        <f>N2278 * VLOOKUP(E2278&amp;VLOOKUP(G2278,Sku_Consolidated!A2:Q957,17,FALSE),Sku_CommRate!A2:E1002, 5, FALSE)</f>
      </c>
      <c r="P2278" s="8">
        <f>N2278 - O2278</f>
      </c>
      <c r="Q2278">
        <f>VLOOKUP(G2278,Sku_Consolidated!A2:G957,7, FALSE)</f>
      </c>
      <c r="R2278">
        <f>IF(IFERROR(VLOOKUP(E2278,Store_Showcase!B2:H144,7, FALSE), TRUE)=TRUE, IF(IFERROR(VLOOKUP(E2278,Store_SRP!B2:H110,7, FALSE), TRUE)=TRUE,VLOOKUP(E2278,Store_VAM!B2:H273,7, FALSE),VLOOKUP(E2278,Store_SRP!B2:H110,7, FALSE)), VLOOKUP(E2278,Store_Showcase!B2:H144,7, FALSE))</f>
      </c>
      <c r="S2278">
        <f>IF(IFERROR(VLOOKUP(E2278,Store_Showcase!B2:I144,8, FALSE), TRUE)=TRUE, IF(IFERROR(VLOOKUP(E2278,Store_SRP!B2:I110,8, FALSE), TRUE)=TRUE,VLOOKUP(E2278,Store_VAM!B2:I273,8, FALSE),VLOOKUP(E2278,Store_SRP!B2:I110,8, FALSE)), VLOOKUP(E2278,Store_Showcase!B2:I144,8, FALSE))</f>
      </c>
      <c r="T2278">
        <f>VLOOKUP(G2278,Sku_Consolidated!A2:R957,18,FALSE)</f>
      </c>
      <c r="U2278">
        <v>4806532531663</v>
      </c>
      <c r="V2278">
        <f>IF(VLOOKUP(G2278,Sku_Consolidated!A2:S957,19,FALSE)="SHOWCASE", VLOOKUP(E2278,Store_Showcase!B2:L144,11, FALSE), IF(VLOOKUP(G2278,Sku_Consolidated!A2:S957,19,FALSE)="VAM",VLOOKUP(E2278,Store_VAM!B2:L273,11, FALSE),VLOOKUP(E2278,Store_SRP!B2:L110,11, FALSE)))</f>
      </c>
      <c r="W2278">
        <f>VLOOKUP(G2278,Sku_Consolidated!A2:W957,11,FALSE)</f>
      </c>
      <c r="X2278">
        <f>VLOOKUP(G2278,Sku_Consolidated!A2:H957,8,FALSE)</f>
      </c>
      <c r="Y2278">
        <f>VLOOKUP(G2278,Sku_Consolidated!A2:I957,9,FALSE)</f>
      </c>
      <c r="Z2278" t="s">
        <v>38</v>
      </c>
      <c r="AA2278">
        <f>VLOOKUP(G2278,Sku_Consolidated!A2:E957,5,FALSE)</f>
      </c>
      <c r="AB2278">
        <f>IF(VLOOKUP(G2278,Sku_Consolidated!A2:S957,19,FALSE)="SHOWCASE", VLOOKUP(E2278,Store_Showcase!B2:N144,13, FALSE), IF(VLOOKUP(G2278,Sku_Consolidated!A2:S957,19,FALSE)="VAM",VLOOKUP(E2278,Store_VAM!B2:N273,13, FALSE),VLOOKUP(E2278,Store_SRP!B2:N110,13, FALSE)))</f>
      </c>
      <c r="AC2278">
        <f>IF(IFERROR(AB2278,TRUE)=TRUE, "-","OK")</f>
      </c>
      <c r="AD2278" s="8" t="s">
        <v>39</v>
      </c>
      <c r="AE2278" s="8" t="s">
        <v>39</v>
      </c>
      <c r="AF2278">
        <f>IF(IFERROR(VLOOKUP(E2278,Store_Showcase!B2:H144,{5}, FALSE), TRUE)=TRUE, IF(IFERROR(VLOOKUP(E2278,Store_SRP!B2:H110,{5}, FALSE), TRUE)=TRUE,VLOOKUP(E2278,Store_VAM!B2:H273,{5}, FALSE),VLOOKUP(E2278,Store_SRP!B2:H110,{5}, FALSE)), VLOOKUP(E2278,Store_Showcase!B2:H144,{5}, FALSE))</f>
      </c>
      <c r="AG2278">
        <f>IF(IFERROR(VLOOKUP(E2278,Store_Showcase!B2:H144,{6}, FALSE), TRUE)=TRUE, IF(IFERROR(VLOOKUP(E2278,Store_SRP!B2:H110,{6}, FALSE), TRUE)=TRUE,VLOOKUP(E2278,Store_VAM!B2:H273,{6}, FALSE),VLOOKUP(E2278,Store_SRP!B2:H110,{6}, FALSE)), VLOOKUP(E2278,Store_Showcase!B2:H144,{6}, FALSE))</f>
      </c>
      <c r="AH2278">
        <f>VLOOKUP(G2278,Sku_Consolidated!A2:R957,18,FALSE)</f>
      </c>
      <c r="AI2278">
        <f>VLOOKUP(G2278,Sku_Consolidated!A2:S957,19,FALSE)</f>
      </c>
      <c r="AJ2278">
        <f>VLOOKUP(G2278,Sku_Consolidated!A2:T957,20,FALSE)</f>
      </c>
    </row>
    <row r="2279" spans="1:36" x14ac:dyDescent="0.25">
      <c r="A2279">
        <v>2024</v>
      </c>
      <c r="B2279" t="s">
        <v>31</v>
      </c>
      <c r="C2279" t="s">
        <v>32</v>
      </c>
      <c r="D2279" t="s">
        <v>33</v>
      </c>
      <c r="E2279">
        <v>150</v>
      </c>
      <c r="F2279">
        <f>IF(IFERROR(VLOOKUP(E2279,Store_Showcase!B2:H144,{2}, FALSE), TRUE)=TRUE, IF(IFERROR(VLOOKUP(E2279,Store_SRP!B2:H110,{2}, FALSE), TRUE)=TRUE,VLOOKUP(E2279,Store_VAM!B2:H273,{2}, FALSE),VLOOKUP(E2279,Store_SRP!B2:H110,{2}, FALSE)), VLOOKUP(E2279,Store_Showcase!B2:H144,{2}, FALSE))</f>
      </c>
      <c r="G2279">
        <v>655318</v>
      </c>
      <c r="H2279" t="s">
        <v>696</v>
      </c>
      <c r="I2279" s="8" t="s">
        <v>39</v>
      </c>
      <c r="J2279" t="s">
        <v>36</v>
      </c>
      <c r="K2279" s="8">
        <f>IF(J2279="PCK", I2279, 0)</f>
      </c>
      <c r="L2279" s="8">
        <f>IF(J2279="KLS", I2279, IF(J2279="PCK", I2279*VLOOKUP(G2279,Sku_Consolidated!A2:U957,21, FALSE),I2279*VLOOKUP(G2279,Sku_Consolidated!A2:U957,21, FALSE)))</f>
      </c>
      <c r="M2279" s="8">
        <f>IF(J2279="PCS", I2279, 0)</f>
      </c>
      <c r="N2279" s="8" t="s">
        <v>39</v>
      </c>
      <c r="O2279" s="8">
        <f>N2279 * VLOOKUP(E2279&amp;VLOOKUP(G2279,Sku_Consolidated!A2:Q957,17,FALSE),Sku_CommRate!A2:E1002, 5, FALSE)</f>
      </c>
      <c r="P2279" s="8">
        <f>N2279 - O2279</f>
      </c>
      <c r="Q2279">
        <f>VLOOKUP(G2279,Sku_Consolidated!A2:G957,7, FALSE)</f>
      </c>
      <c r="R2279">
        <f>IF(IFERROR(VLOOKUP(E2279,Store_Showcase!B2:H144,7, FALSE), TRUE)=TRUE, IF(IFERROR(VLOOKUP(E2279,Store_SRP!B2:H110,7, FALSE), TRUE)=TRUE,VLOOKUP(E2279,Store_VAM!B2:H273,7, FALSE),VLOOKUP(E2279,Store_SRP!B2:H110,7, FALSE)), VLOOKUP(E2279,Store_Showcase!B2:H144,7, FALSE))</f>
      </c>
      <c r="S2279">
        <f>IF(IFERROR(VLOOKUP(E2279,Store_Showcase!B2:I144,8, FALSE), TRUE)=TRUE, IF(IFERROR(VLOOKUP(E2279,Store_SRP!B2:I110,8, FALSE), TRUE)=TRUE,VLOOKUP(E2279,Store_VAM!B2:I273,8, FALSE),VLOOKUP(E2279,Store_SRP!B2:I110,8, FALSE)), VLOOKUP(E2279,Store_Showcase!B2:I144,8, FALSE))</f>
      </c>
      <c r="T2279">
        <f>VLOOKUP(G2279,Sku_Consolidated!A2:R957,18,FALSE)</f>
      </c>
      <c r="U2279">
        <v>6243</v>
      </c>
      <c r="V2279">
        <f>IF(VLOOKUP(G2279,Sku_Consolidated!A2:S957,19,FALSE)="SHOWCASE", VLOOKUP(E2279,Store_Showcase!B2:L144,11, FALSE), IF(VLOOKUP(G2279,Sku_Consolidated!A2:S957,19,FALSE)="VAM",VLOOKUP(E2279,Store_VAM!B2:L273,11, FALSE),VLOOKUP(E2279,Store_SRP!B2:L110,11, FALSE)))</f>
      </c>
      <c r="W2279">
        <f>VLOOKUP(G2279,Sku_Consolidated!A2:W957,11,FALSE)</f>
      </c>
      <c r="X2279">
        <f>VLOOKUP(G2279,Sku_Consolidated!A2:H957,8,FALSE)</f>
      </c>
      <c r="Y2279">
        <f>VLOOKUP(G2279,Sku_Consolidated!A2:I957,9,FALSE)</f>
      </c>
      <c r="Z2279" t="s">
        <v>38</v>
      </c>
      <c r="AA2279">
        <f>VLOOKUP(G2279,Sku_Consolidated!A2:E957,5,FALSE)</f>
      </c>
      <c r="AB2279">
        <f>IF(VLOOKUP(G2279,Sku_Consolidated!A2:S957,19,FALSE)="SHOWCASE", VLOOKUP(E2279,Store_Showcase!B2:N144,13, FALSE), IF(VLOOKUP(G2279,Sku_Consolidated!A2:S957,19,FALSE)="VAM",VLOOKUP(E2279,Store_VAM!B2:N273,13, FALSE),VLOOKUP(E2279,Store_SRP!B2:N110,13, FALSE)))</f>
      </c>
      <c r="AC2279">
        <f>IF(IFERROR(AB2279,TRUE)=TRUE, "-","OK")</f>
      </c>
      <c r="AD2279" s="8" t="s">
        <v>39</v>
      </c>
      <c r="AE2279" s="8" t="s">
        <v>39</v>
      </c>
      <c r="AF2279">
        <f>IF(IFERROR(VLOOKUP(E2279,Store_Showcase!B2:H144,{5}, FALSE), TRUE)=TRUE, IF(IFERROR(VLOOKUP(E2279,Store_SRP!B2:H110,{5}, FALSE), TRUE)=TRUE,VLOOKUP(E2279,Store_VAM!B2:H273,{5}, FALSE),VLOOKUP(E2279,Store_SRP!B2:H110,{5}, FALSE)), VLOOKUP(E2279,Store_Showcase!B2:H144,{5}, FALSE))</f>
      </c>
      <c r="AG2279">
        <f>IF(IFERROR(VLOOKUP(E2279,Store_Showcase!B2:H144,{6}, FALSE), TRUE)=TRUE, IF(IFERROR(VLOOKUP(E2279,Store_SRP!B2:H110,{6}, FALSE), TRUE)=TRUE,VLOOKUP(E2279,Store_VAM!B2:H273,{6}, FALSE),VLOOKUP(E2279,Store_SRP!B2:H110,{6}, FALSE)), VLOOKUP(E2279,Store_Showcase!B2:H144,{6}, FALSE))</f>
      </c>
      <c r="AH2279">
        <f>VLOOKUP(G2279,Sku_Consolidated!A2:R957,18,FALSE)</f>
      </c>
      <c r="AI2279">
        <f>VLOOKUP(G2279,Sku_Consolidated!A2:S957,19,FALSE)</f>
      </c>
      <c r="AJ2279">
        <f>VLOOKUP(G2279,Sku_Consolidated!A2:T957,20,FALSE)</f>
      </c>
    </row>
    <row r="2280" spans="1:36" x14ac:dyDescent="0.25">
      <c r="A2280">
        <v>2024</v>
      </c>
      <c r="B2280" t="s">
        <v>31</v>
      </c>
      <c r="C2280" t="s">
        <v>32</v>
      </c>
      <c r="D2280" t="s">
        <v>33</v>
      </c>
      <c r="E2280">
        <v>245</v>
      </c>
      <c r="F2280">
        <f>IF(IFERROR(VLOOKUP(E2280,Store_Showcase!B2:H144,{2}, FALSE), TRUE)=TRUE, IF(IFERROR(VLOOKUP(E2280,Store_SRP!B2:H110,{2}, FALSE), TRUE)=TRUE,VLOOKUP(E2280,Store_VAM!B2:H273,{2}, FALSE),VLOOKUP(E2280,Store_SRP!B2:H110,{2}, FALSE)), VLOOKUP(E2280,Store_Showcase!B2:H144,{2}, FALSE))</f>
      </c>
      <c r="G2280">
        <v>687767</v>
      </c>
      <c r="H2280" t="s">
        <v>1118</v>
      </c>
      <c r="I2280" s="8" t="s">
        <v>39</v>
      </c>
      <c r="J2280" t="s">
        <v>493</v>
      </c>
      <c r="K2280" s="8">
        <f>IF(J2280="PCK", I2280, 0)</f>
      </c>
      <c r="L2280" s="8">
        <f>IF(J2280="KLS", I2280, IF(J2280="PCK", I2280*VLOOKUP(G2280,Sku_Consolidated!A2:U957,21, FALSE),I2280*VLOOKUP(G2280,Sku_Consolidated!A2:U957,21, FALSE)))</f>
      </c>
      <c r="M2280" s="8">
        <f>IF(J2280="PCS", I2280, 0)</f>
      </c>
      <c r="N2280" s="8" t="s">
        <v>39</v>
      </c>
      <c r="O2280" s="8">
        <f>N2280 * VLOOKUP(E2280&amp;VLOOKUP(G2280,Sku_Consolidated!A2:Q957,17,FALSE),Sku_CommRate!A2:E1002, 5, FALSE)</f>
      </c>
      <c r="P2280" s="8">
        <f>N2280 - O2280</f>
      </c>
      <c r="Q2280">
        <f>VLOOKUP(G2280,Sku_Consolidated!A2:G957,7, FALSE)</f>
      </c>
      <c r="R2280">
        <f>IF(IFERROR(VLOOKUP(E2280,Store_Showcase!B2:H144,7, FALSE), TRUE)=TRUE, IF(IFERROR(VLOOKUP(E2280,Store_SRP!B2:H110,7, FALSE), TRUE)=TRUE,VLOOKUP(E2280,Store_VAM!B2:H273,7, FALSE),VLOOKUP(E2280,Store_SRP!B2:H110,7, FALSE)), VLOOKUP(E2280,Store_Showcase!B2:H144,7, FALSE))</f>
      </c>
      <c r="S2280">
        <f>IF(IFERROR(VLOOKUP(E2280,Store_Showcase!B2:I144,8, FALSE), TRUE)=TRUE, IF(IFERROR(VLOOKUP(E2280,Store_SRP!B2:I110,8, FALSE), TRUE)=TRUE,VLOOKUP(E2280,Store_VAM!B2:I273,8, FALSE),VLOOKUP(E2280,Store_SRP!B2:I110,8, FALSE)), VLOOKUP(E2280,Store_Showcase!B2:I144,8, FALSE))</f>
      </c>
      <c r="T2280">
        <f>VLOOKUP(G2280,Sku_Consolidated!A2:R957,18,FALSE)</f>
      </c>
      <c r="U2280">
        <v>4806532531557</v>
      </c>
      <c r="V2280">
        <f>IF(VLOOKUP(G2280,Sku_Consolidated!A2:S957,19,FALSE)="SHOWCASE", VLOOKUP(E2280,Store_Showcase!B2:L144,11, FALSE), IF(VLOOKUP(G2280,Sku_Consolidated!A2:S957,19,FALSE)="VAM",VLOOKUP(E2280,Store_VAM!B2:L273,11, FALSE),VLOOKUP(E2280,Store_SRP!B2:L110,11, FALSE)))</f>
      </c>
      <c r="W2280">
        <f>VLOOKUP(G2280,Sku_Consolidated!A2:W957,11,FALSE)</f>
      </c>
      <c r="X2280">
        <f>VLOOKUP(G2280,Sku_Consolidated!A2:H957,8,FALSE)</f>
      </c>
      <c r="Y2280">
        <f>VLOOKUP(G2280,Sku_Consolidated!A2:I957,9,FALSE)</f>
      </c>
      <c r="Z2280" t="s">
        <v>38</v>
      </c>
      <c r="AA2280">
        <f>VLOOKUP(G2280,Sku_Consolidated!A2:E957,5,FALSE)</f>
      </c>
      <c r="AB2280">
        <f>IF(VLOOKUP(G2280,Sku_Consolidated!A2:S957,19,FALSE)="SHOWCASE", VLOOKUP(E2280,Store_Showcase!B2:N144,13, FALSE), IF(VLOOKUP(G2280,Sku_Consolidated!A2:S957,19,FALSE)="VAM",VLOOKUP(E2280,Store_VAM!B2:N273,13, FALSE),VLOOKUP(E2280,Store_SRP!B2:N110,13, FALSE)))</f>
      </c>
      <c r="AC2280">
        <f>IF(IFERROR(AB2280,TRUE)=TRUE, "-","OK")</f>
      </c>
      <c r="AD2280" s="8" t="s">
        <v>39</v>
      </c>
      <c r="AE2280" s="8" t="s">
        <v>39</v>
      </c>
      <c r="AF2280">
        <f>IF(IFERROR(VLOOKUP(E2280,Store_Showcase!B2:H144,{5}, FALSE), TRUE)=TRUE, IF(IFERROR(VLOOKUP(E2280,Store_SRP!B2:H110,{5}, FALSE), TRUE)=TRUE,VLOOKUP(E2280,Store_VAM!B2:H273,{5}, FALSE),VLOOKUP(E2280,Store_SRP!B2:H110,{5}, FALSE)), VLOOKUP(E2280,Store_Showcase!B2:H144,{5}, FALSE))</f>
      </c>
      <c r="AG2280">
        <f>IF(IFERROR(VLOOKUP(E2280,Store_Showcase!B2:H144,{6}, FALSE), TRUE)=TRUE, IF(IFERROR(VLOOKUP(E2280,Store_SRP!B2:H110,{6}, FALSE), TRUE)=TRUE,VLOOKUP(E2280,Store_VAM!B2:H273,{6}, FALSE),VLOOKUP(E2280,Store_SRP!B2:H110,{6}, FALSE)), VLOOKUP(E2280,Store_Showcase!B2:H144,{6}, FALSE))</f>
      </c>
      <c r="AH2280">
        <f>VLOOKUP(G2280,Sku_Consolidated!A2:R957,18,FALSE)</f>
      </c>
      <c r="AI2280">
        <f>VLOOKUP(G2280,Sku_Consolidated!A2:S957,19,FALSE)</f>
      </c>
      <c r="AJ2280">
        <f>VLOOKUP(G2280,Sku_Consolidated!A2:T957,20,FALSE)</f>
      </c>
    </row>
    <row r="2281" spans="1:36" x14ac:dyDescent="0.25">
      <c r="A2281">
        <v>2024</v>
      </c>
      <c r="B2281" t="s">
        <v>31</v>
      </c>
      <c r="C2281" t="s">
        <v>32</v>
      </c>
      <c r="D2281" t="s">
        <v>33</v>
      </c>
      <c r="E2281">
        <v>465</v>
      </c>
      <c r="F2281">
        <f>IF(IFERROR(VLOOKUP(E2281,Store_Showcase!B2:H144,{2}, FALSE), TRUE)=TRUE, IF(IFERROR(VLOOKUP(E2281,Store_SRP!B2:H110,{2}, FALSE), TRUE)=TRUE,VLOOKUP(E2281,Store_VAM!B2:H273,{2}, FALSE),VLOOKUP(E2281,Store_SRP!B2:H110,{2}, FALSE)), VLOOKUP(E2281,Store_Showcase!B2:H144,{2}, FALSE))</f>
      </c>
      <c r="G2281">
        <v>655833</v>
      </c>
      <c r="H2281" t="s">
        <v>1577</v>
      </c>
      <c r="I2281" s="8" t="s">
        <v>39</v>
      </c>
      <c r="J2281" t="s">
        <v>36</v>
      </c>
      <c r="K2281" s="8">
        <f>IF(J2281="PCK", I2281, 0)</f>
      </c>
      <c r="L2281" s="8">
        <f>IF(J2281="KLS", I2281, IF(J2281="PCK", I2281*VLOOKUP(G2281,Sku_Consolidated!A2:U957,21, FALSE),I2281*VLOOKUP(G2281,Sku_Consolidated!A2:U957,21, FALSE)))</f>
      </c>
      <c r="M2281" s="8">
        <f>IF(J2281="PCS", I2281, 0)</f>
      </c>
      <c r="N2281" s="8" t="s">
        <v>39</v>
      </c>
      <c r="O2281" s="8">
        <f>N2281 * VLOOKUP(E2281&amp;VLOOKUP(G2281,Sku_Consolidated!A2:Q957,17,FALSE),Sku_CommRate!A2:E1002, 5, FALSE)</f>
      </c>
      <c r="P2281" s="8">
        <f>N2281 - O2281</f>
      </c>
      <c r="Q2281">
        <f>VLOOKUP(G2281,Sku_Consolidated!A2:G957,7, FALSE)</f>
      </c>
      <c r="R2281">
        <f>IF(IFERROR(VLOOKUP(E2281,Store_Showcase!B2:H144,7, FALSE), TRUE)=TRUE, IF(IFERROR(VLOOKUP(E2281,Store_SRP!B2:H110,7, FALSE), TRUE)=TRUE,VLOOKUP(E2281,Store_VAM!B2:H273,7, FALSE),VLOOKUP(E2281,Store_SRP!B2:H110,7, FALSE)), VLOOKUP(E2281,Store_Showcase!B2:H144,7, FALSE))</f>
      </c>
      <c r="S2281">
        <f>IF(IFERROR(VLOOKUP(E2281,Store_Showcase!B2:I144,8, FALSE), TRUE)=TRUE, IF(IFERROR(VLOOKUP(E2281,Store_SRP!B2:I110,8, FALSE), TRUE)=TRUE,VLOOKUP(E2281,Store_VAM!B2:I273,8, FALSE),VLOOKUP(E2281,Store_SRP!B2:I110,8, FALSE)), VLOOKUP(E2281,Store_Showcase!B2:I144,8, FALSE))</f>
      </c>
      <c r="T2281">
        <f>VLOOKUP(G2281,Sku_Consolidated!A2:R957,18,FALSE)</f>
      </c>
      <c r="U2281">
        <v>6490</v>
      </c>
      <c r="V2281">
        <f>IF(VLOOKUP(G2281,Sku_Consolidated!A2:S957,19,FALSE)="SHOWCASE", VLOOKUP(E2281,Store_Showcase!B2:L144,11, FALSE), IF(VLOOKUP(G2281,Sku_Consolidated!A2:S957,19,FALSE)="VAM",VLOOKUP(E2281,Store_VAM!B2:L273,11, FALSE),VLOOKUP(E2281,Store_SRP!B2:L110,11, FALSE)))</f>
      </c>
      <c r="W2281">
        <f>VLOOKUP(G2281,Sku_Consolidated!A2:W957,11,FALSE)</f>
      </c>
      <c r="X2281">
        <f>VLOOKUP(G2281,Sku_Consolidated!A2:H957,8,FALSE)</f>
      </c>
      <c r="Y2281">
        <f>VLOOKUP(G2281,Sku_Consolidated!A2:I957,9,FALSE)</f>
      </c>
      <c r="Z2281" t="s">
        <v>38</v>
      </c>
      <c r="AA2281">
        <f>VLOOKUP(G2281,Sku_Consolidated!A2:E957,5,FALSE)</f>
      </c>
      <c r="AB2281">
        <f>IF(VLOOKUP(G2281,Sku_Consolidated!A2:S957,19,FALSE)="SHOWCASE", VLOOKUP(E2281,Store_Showcase!B2:N144,13, FALSE), IF(VLOOKUP(G2281,Sku_Consolidated!A2:S957,19,FALSE)="VAM",VLOOKUP(E2281,Store_VAM!B2:N273,13, FALSE),VLOOKUP(E2281,Store_SRP!B2:N110,13, FALSE)))</f>
      </c>
      <c r="AC2281">
        <f>IF(IFERROR(AB2281,TRUE)=TRUE, "-","OK")</f>
      </c>
      <c r="AD2281" s="8" t="s">
        <v>39</v>
      </c>
      <c r="AE2281" s="8" t="s">
        <v>39</v>
      </c>
      <c r="AF2281">
        <f>IF(IFERROR(VLOOKUP(E2281,Store_Showcase!B2:H144,{5}, FALSE), TRUE)=TRUE, IF(IFERROR(VLOOKUP(E2281,Store_SRP!B2:H110,{5}, FALSE), TRUE)=TRUE,VLOOKUP(E2281,Store_VAM!B2:H273,{5}, FALSE),VLOOKUP(E2281,Store_SRP!B2:H110,{5}, FALSE)), VLOOKUP(E2281,Store_Showcase!B2:H144,{5}, FALSE))</f>
      </c>
      <c r="AG2281">
        <f>IF(IFERROR(VLOOKUP(E2281,Store_Showcase!B2:H144,{6}, FALSE), TRUE)=TRUE, IF(IFERROR(VLOOKUP(E2281,Store_SRP!B2:H110,{6}, FALSE), TRUE)=TRUE,VLOOKUP(E2281,Store_VAM!B2:H273,{6}, FALSE),VLOOKUP(E2281,Store_SRP!B2:H110,{6}, FALSE)), VLOOKUP(E2281,Store_Showcase!B2:H144,{6}, FALSE))</f>
      </c>
      <c r="AH2281">
        <f>VLOOKUP(G2281,Sku_Consolidated!A2:R957,18,FALSE)</f>
      </c>
      <c r="AI2281">
        <f>VLOOKUP(G2281,Sku_Consolidated!A2:S957,19,FALSE)</f>
      </c>
      <c r="AJ2281">
        <f>VLOOKUP(G2281,Sku_Consolidated!A2:T957,20,FALSE)</f>
      </c>
    </row>
    <row r="2282" spans="1:36" x14ac:dyDescent="0.25">
      <c r="A2282">
        <v>2024</v>
      </c>
      <c r="B2282" t="s">
        <v>31</v>
      </c>
      <c r="C2282" t="s">
        <v>32</v>
      </c>
      <c r="D2282" t="s">
        <v>33</v>
      </c>
      <c r="E2282">
        <v>739</v>
      </c>
      <c r="F2282">
        <f>IF(IFERROR(VLOOKUP(E2282,Store_Showcase!B2:H144,{2}, FALSE), TRUE)=TRUE, IF(IFERROR(VLOOKUP(E2282,Store_SRP!B2:H110,{2}, FALSE), TRUE)=TRUE,VLOOKUP(E2282,Store_VAM!B2:H273,{2}, FALSE),VLOOKUP(E2282,Store_SRP!B2:H110,{2}, FALSE)), VLOOKUP(E2282,Store_Showcase!B2:H144,{2}, FALSE))</f>
      </c>
      <c r="G2282">
        <v>683777</v>
      </c>
      <c r="H2282" t="s">
        <v>2635</v>
      </c>
      <c r="I2282" s="8" t="s">
        <v>39</v>
      </c>
      <c r="J2282" t="s">
        <v>493</v>
      </c>
      <c r="K2282" s="8">
        <f>IF(J2282="PCK", I2282, 0)</f>
      </c>
      <c r="L2282" s="8">
        <f>IF(J2282="KLS", I2282, IF(J2282="PCK", I2282*VLOOKUP(G2282,Sku_Consolidated!A2:U957,21, FALSE),I2282*VLOOKUP(G2282,Sku_Consolidated!A2:U957,21, FALSE)))</f>
      </c>
      <c r="M2282" s="8">
        <f>IF(J2282="PCS", I2282, 0)</f>
      </c>
      <c r="N2282" s="8" t="s">
        <v>39</v>
      </c>
      <c r="O2282" s="8">
        <f>N2282 * VLOOKUP(E2282&amp;VLOOKUP(G2282,Sku_Consolidated!A2:Q957,17,FALSE),Sku_CommRate!A2:E1002, 5, FALSE)</f>
      </c>
      <c r="P2282" s="8">
        <f>N2282 - O2282</f>
      </c>
      <c r="Q2282">
        <f>VLOOKUP(G2282,Sku_Consolidated!A2:G957,7, FALSE)</f>
      </c>
      <c r="R2282">
        <f>IF(IFERROR(VLOOKUP(E2282,Store_Showcase!B2:H144,7, FALSE), TRUE)=TRUE, IF(IFERROR(VLOOKUP(E2282,Store_SRP!B2:H110,7, FALSE), TRUE)=TRUE,VLOOKUP(E2282,Store_VAM!B2:H273,7, FALSE),VLOOKUP(E2282,Store_SRP!B2:H110,7, FALSE)), VLOOKUP(E2282,Store_Showcase!B2:H144,7, FALSE))</f>
      </c>
      <c r="S2282">
        <f>IF(IFERROR(VLOOKUP(E2282,Store_Showcase!B2:I144,8, FALSE), TRUE)=TRUE, IF(IFERROR(VLOOKUP(E2282,Store_SRP!B2:I110,8, FALSE), TRUE)=TRUE,VLOOKUP(E2282,Store_VAM!B2:I273,8, FALSE),VLOOKUP(E2282,Store_SRP!B2:I110,8, FALSE)), VLOOKUP(E2282,Store_Showcase!B2:I144,8, FALSE))</f>
      </c>
      <c r="T2282">
        <f>VLOOKUP(G2282,Sku_Consolidated!A2:R957,18,FALSE)</f>
      </c>
      <c r="U2282">
        <v>4806532531618</v>
      </c>
      <c r="V2282">
        <f>IF(VLOOKUP(G2282,Sku_Consolidated!A2:S957,19,FALSE)="SHOWCASE", VLOOKUP(E2282,Store_Showcase!B2:L144,11, FALSE), IF(VLOOKUP(G2282,Sku_Consolidated!A2:S957,19,FALSE)="VAM",VLOOKUP(E2282,Store_VAM!B2:L273,11, FALSE),VLOOKUP(E2282,Store_SRP!B2:L110,11, FALSE)))</f>
      </c>
      <c r="W2282">
        <f>VLOOKUP(G2282,Sku_Consolidated!A2:W957,11,FALSE)</f>
      </c>
      <c r="X2282">
        <f>VLOOKUP(G2282,Sku_Consolidated!A2:H957,8,FALSE)</f>
      </c>
      <c r="Y2282">
        <f>VLOOKUP(G2282,Sku_Consolidated!A2:I957,9,FALSE)</f>
      </c>
      <c r="Z2282" t="s">
        <v>38</v>
      </c>
      <c r="AA2282">
        <f>VLOOKUP(G2282,Sku_Consolidated!A2:E957,5,FALSE)</f>
      </c>
      <c r="AB2282">
        <f>IF(VLOOKUP(G2282,Sku_Consolidated!A2:S957,19,FALSE)="SHOWCASE", VLOOKUP(E2282,Store_Showcase!B2:N144,13, FALSE), IF(VLOOKUP(G2282,Sku_Consolidated!A2:S957,19,FALSE)="VAM",VLOOKUP(E2282,Store_VAM!B2:N273,13, FALSE),VLOOKUP(E2282,Store_SRP!B2:N110,13, FALSE)))</f>
      </c>
      <c r="AC2282">
        <f>IF(IFERROR(AB2282,TRUE)=TRUE, "-","OK")</f>
      </c>
      <c r="AD2282" s="8" t="s">
        <v>39</v>
      </c>
      <c r="AE2282" s="8" t="s">
        <v>39</v>
      </c>
      <c r="AF2282">
        <f>IF(IFERROR(VLOOKUP(E2282,Store_Showcase!B2:H144,{5}, FALSE), TRUE)=TRUE, IF(IFERROR(VLOOKUP(E2282,Store_SRP!B2:H110,{5}, FALSE), TRUE)=TRUE,VLOOKUP(E2282,Store_VAM!B2:H273,{5}, FALSE),VLOOKUP(E2282,Store_SRP!B2:H110,{5}, FALSE)), VLOOKUP(E2282,Store_Showcase!B2:H144,{5}, FALSE))</f>
      </c>
      <c r="AG2282">
        <f>IF(IFERROR(VLOOKUP(E2282,Store_Showcase!B2:H144,{6}, FALSE), TRUE)=TRUE, IF(IFERROR(VLOOKUP(E2282,Store_SRP!B2:H110,{6}, FALSE), TRUE)=TRUE,VLOOKUP(E2282,Store_VAM!B2:H273,{6}, FALSE),VLOOKUP(E2282,Store_SRP!B2:H110,{6}, FALSE)), VLOOKUP(E2282,Store_Showcase!B2:H144,{6}, FALSE))</f>
      </c>
      <c r="AH2282">
        <f>VLOOKUP(G2282,Sku_Consolidated!A2:R957,18,FALSE)</f>
      </c>
      <c r="AI2282">
        <f>VLOOKUP(G2282,Sku_Consolidated!A2:S957,19,FALSE)</f>
      </c>
      <c r="AJ2282">
        <f>VLOOKUP(G2282,Sku_Consolidated!A2:T957,20,FALSE)</f>
      </c>
    </row>
    <row r="2283" spans="1:36" x14ac:dyDescent="0.25">
      <c r="A2283">
        <v>2024</v>
      </c>
      <c r="B2283" t="s">
        <v>31</v>
      </c>
      <c r="C2283" t="s">
        <v>32</v>
      </c>
      <c r="D2283" t="s">
        <v>33</v>
      </c>
      <c r="E2283">
        <v>806</v>
      </c>
      <c r="F2283">
        <f>IF(IFERROR(VLOOKUP(E2283,Store_Showcase!B2:H144,{2}, FALSE), TRUE)=TRUE, IF(IFERROR(VLOOKUP(E2283,Store_SRP!B2:H110,{2}, FALSE), TRUE)=TRUE,VLOOKUP(E2283,Store_VAM!B2:H273,{2}, FALSE),VLOOKUP(E2283,Store_SRP!B2:H110,{2}, FALSE)), VLOOKUP(E2283,Store_Showcase!B2:H144,{2}, FALSE))</f>
      </c>
      <c r="G2283">
        <v>662375</v>
      </c>
      <c r="H2283" t="s">
        <v>1376</v>
      </c>
      <c r="I2283" s="8" t="s">
        <v>39</v>
      </c>
      <c r="J2283" t="s">
        <v>493</v>
      </c>
      <c r="K2283" s="8">
        <f>IF(J2283="PCK", I2283, 0)</f>
      </c>
      <c r="L2283" s="8">
        <f>IF(J2283="KLS", I2283, IF(J2283="PCK", I2283*VLOOKUP(G2283,Sku_Consolidated!A2:U957,21, FALSE),I2283*VLOOKUP(G2283,Sku_Consolidated!A2:U957,21, FALSE)))</f>
      </c>
      <c r="M2283" s="8">
        <f>IF(J2283="PCS", I2283, 0)</f>
      </c>
      <c r="N2283" s="8" t="s">
        <v>39</v>
      </c>
      <c r="O2283" s="8">
        <f>N2283 * VLOOKUP(E2283&amp;VLOOKUP(G2283,Sku_Consolidated!A2:Q957,17,FALSE),Sku_CommRate!A2:E1002, 5, FALSE)</f>
      </c>
      <c r="P2283" s="8">
        <f>N2283 - O2283</f>
      </c>
      <c r="Q2283">
        <f>VLOOKUP(G2283,Sku_Consolidated!A2:G957,7, FALSE)</f>
      </c>
      <c r="R2283">
        <f>IF(IFERROR(VLOOKUP(E2283,Store_Showcase!B2:H144,7, FALSE), TRUE)=TRUE, IF(IFERROR(VLOOKUP(E2283,Store_SRP!B2:H110,7, FALSE), TRUE)=TRUE,VLOOKUP(E2283,Store_VAM!B2:H273,7, FALSE),VLOOKUP(E2283,Store_SRP!B2:H110,7, FALSE)), VLOOKUP(E2283,Store_Showcase!B2:H144,7, FALSE))</f>
      </c>
      <c r="S2283">
        <f>IF(IFERROR(VLOOKUP(E2283,Store_Showcase!B2:I144,8, FALSE), TRUE)=TRUE, IF(IFERROR(VLOOKUP(E2283,Store_SRP!B2:I110,8, FALSE), TRUE)=TRUE,VLOOKUP(E2283,Store_VAM!B2:I273,8, FALSE),VLOOKUP(E2283,Store_SRP!B2:I110,8, FALSE)), VLOOKUP(E2283,Store_Showcase!B2:I144,8, FALSE))</f>
      </c>
      <c r="T2283">
        <f>VLOOKUP(G2283,Sku_Consolidated!A2:R957,18,FALSE)</f>
      </c>
      <c r="U2283">
        <v>4806532531601</v>
      </c>
      <c r="V2283">
        <f>IF(VLOOKUP(G2283,Sku_Consolidated!A2:S957,19,FALSE)="SHOWCASE", VLOOKUP(E2283,Store_Showcase!B2:L144,11, FALSE), IF(VLOOKUP(G2283,Sku_Consolidated!A2:S957,19,FALSE)="VAM",VLOOKUP(E2283,Store_VAM!B2:L273,11, FALSE),VLOOKUP(E2283,Store_SRP!B2:L110,11, FALSE)))</f>
      </c>
      <c r="W2283">
        <f>VLOOKUP(G2283,Sku_Consolidated!A2:W957,11,FALSE)</f>
      </c>
      <c r="X2283">
        <f>VLOOKUP(G2283,Sku_Consolidated!A2:H957,8,FALSE)</f>
      </c>
      <c r="Y2283">
        <f>VLOOKUP(G2283,Sku_Consolidated!A2:I957,9,FALSE)</f>
      </c>
      <c r="Z2283" t="s">
        <v>38</v>
      </c>
      <c r="AA2283">
        <f>VLOOKUP(G2283,Sku_Consolidated!A2:E957,5,FALSE)</f>
      </c>
      <c r="AB2283">
        <f>IF(VLOOKUP(G2283,Sku_Consolidated!A2:S957,19,FALSE)="SHOWCASE", VLOOKUP(E2283,Store_Showcase!B2:N144,13, FALSE), IF(VLOOKUP(G2283,Sku_Consolidated!A2:S957,19,FALSE)="VAM",VLOOKUP(E2283,Store_VAM!B2:N273,13, FALSE),VLOOKUP(E2283,Store_SRP!B2:N110,13, FALSE)))</f>
      </c>
      <c r="AC2283">
        <f>IF(IFERROR(AB2283,TRUE)=TRUE, "-","OK")</f>
      </c>
      <c r="AD2283" s="8" t="s">
        <v>39</v>
      </c>
      <c r="AE2283" s="8" t="s">
        <v>39</v>
      </c>
      <c r="AF2283">
        <f>IF(IFERROR(VLOOKUP(E2283,Store_Showcase!B2:H144,{5}, FALSE), TRUE)=TRUE, IF(IFERROR(VLOOKUP(E2283,Store_SRP!B2:H110,{5}, FALSE), TRUE)=TRUE,VLOOKUP(E2283,Store_VAM!B2:H273,{5}, FALSE),VLOOKUP(E2283,Store_SRP!B2:H110,{5}, FALSE)), VLOOKUP(E2283,Store_Showcase!B2:H144,{5}, FALSE))</f>
      </c>
      <c r="AG2283">
        <f>IF(IFERROR(VLOOKUP(E2283,Store_Showcase!B2:H144,{6}, FALSE), TRUE)=TRUE, IF(IFERROR(VLOOKUP(E2283,Store_SRP!B2:H110,{6}, FALSE), TRUE)=TRUE,VLOOKUP(E2283,Store_VAM!B2:H273,{6}, FALSE),VLOOKUP(E2283,Store_SRP!B2:H110,{6}, FALSE)), VLOOKUP(E2283,Store_Showcase!B2:H144,{6}, FALSE))</f>
      </c>
      <c r="AH2283">
        <f>VLOOKUP(G2283,Sku_Consolidated!A2:R957,18,FALSE)</f>
      </c>
      <c r="AI2283">
        <f>VLOOKUP(G2283,Sku_Consolidated!A2:S957,19,FALSE)</f>
      </c>
      <c r="AJ2283">
        <f>VLOOKUP(G2283,Sku_Consolidated!A2:T957,20,FALSE)</f>
      </c>
    </row>
    <row r="2284" spans="1:36" x14ac:dyDescent="0.25">
      <c r="A2284">
        <v>2024</v>
      </c>
      <c r="B2284" t="s">
        <v>31</v>
      </c>
      <c r="C2284" t="s">
        <v>32</v>
      </c>
      <c r="D2284" t="s">
        <v>33</v>
      </c>
      <c r="E2284">
        <v>809</v>
      </c>
      <c r="F2284">
        <f>IF(IFERROR(VLOOKUP(E2284,Store_Showcase!B2:H144,{2}, FALSE), TRUE)=TRUE, IF(IFERROR(VLOOKUP(E2284,Store_SRP!B2:H110,{2}, FALSE), TRUE)=TRUE,VLOOKUP(E2284,Store_VAM!B2:H273,{2}, FALSE),VLOOKUP(E2284,Store_SRP!B2:H110,{2}, FALSE)), VLOOKUP(E2284,Store_Showcase!B2:H144,{2}, FALSE))</f>
      </c>
      <c r="G2284">
        <v>655307</v>
      </c>
      <c r="H2284" t="s">
        <v>389</v>
      </c>
      <c r="I2284" s="8" t="s">
        <v>39</v>
      </c>
      <c r="J2284" t="s">
        <v>36</v>
      </c>
      <c r="K2284" s="8">
        <f>IF(J2284="PCK", I2284, 0)</f>
      </c>
      <c r="L2284" s="8">
        <f>IF(J2284="KLS", I2284, IF(J2284="PCK", I2284*VLOOKUP(G2284,Sku_Consolidated!A2:U957,21, FALSE),I2284*VLOOKUP(G2284,Sku_Consolidated!A2:U957,21, FALSE)))</f>
      </c>
      <c r="M2284" s="8">
        <f>IF(J2284="PCS", I2284, 0)</f>
      </c>
      <c r="N2284" s="8" t="s">
        <v>39</v>
      </c>
      <c r="O2284" s="8">
        <f>N2284 * VLOOKUP(E2284&amp;VLOOKUP(G2284,Sku_Consolidated!A2:Q957,17,FALSE),Sku_CommRate!A2:E1002, 5, FALSE)</f>
      </c>
      <c r="P2284" s="8">
        <f>N2284 - O2284</f>
      </c>
      <c r="Q2284">
        <f>VLOOKUP(G2284,Sku_Consolidated!A2:G957,7, FALSE)</f>
      </c>
      <c r="R2284">
        <f>IF(IFERROR(VLOOKUP(E2284,Store_Showcase!B2:H144,7, FALSE), TRUE)=TRUE, IF(IFERROR(VLOOKUP(E2284,Store_SRP!B2:H110,7, FALSE), TRUE)=TRUE,VLOOKUP(E2284,Store_VAM!B2:H273,7, FALSE),VLOOKUP(E2284,Store_SRP!B2:H110,7, FALSE)), VLOOKUP(E2284,Store_Showcase!B2:H144,7, FALSE))</f>
      </c>
      <c r="S2284">
        <f>IF(IFERROR(VLOOKUP(E2284,Store_Showcase!B2:I144,8, FALSE), TRUE)=TRUE, IF(IFERROR(VLOOKUP(E2284,Store_SRP!B2:I110,8, FALSE), TRUE)=TRUE,VLOOKUP(E2284,Store_VAM!B2:I273,8, FALSE),VLOOKUP(E2284,Store_SRP!B2:I110,8, FALSE)), VLOOKUP(E2284,Store_Showcase!B2:I144,8, FALSE))</f>
      </c>
      <c r="T2284">
        <f>VLOOKUP(G2284,Sku_Consolidated!A2:R957,18,FALSE)</f>
      </c>
      <c r="U2284">
        <v>6234</v>
      </c>
      <c r="V2284">
        <f>IF(VLOOKUP(G2284,Sku_Consolidated!A2:S957,19,FALSE)="SHOWCASE", VLOOKUP(E2284,Store_Showcase!B2:L144,11, FALSE), IF(VLOOKUP(G2284,Sku_Consolidated!A2:S957,19,FALSE)="VAM",VLOOKUP(E2284,Store_VAM!B2:L273,11, FALSE),VLOOKUP(E2284,Store_SRP!B2:L110,11, FALSE)))</f>
      </c>
      <c r="W2284">
        <f>VLOOKUP(G2284,Sku_Consolidated!A2:W957,11,FALSE)</f>
      </c>
      <c r="X2284">
        <f>VLOOKUP(G2284,Sku_Consolidated!A2:H957,8,FALSE)</f>
      </c>
      <c r="Y2284">
        <f>VLOOKUP(G2284,Sku_Consolidated!A2:I957,9,FALSE)</f>
      </c>
      <c r="Z2284" t="s">
        <v>38</v>
      </c>
      <c r="AA2284">
        <f>VLOOKUP(G2284,Sku_Consolidated!A2:E957,5,FALSE)</f>
      </c>
      <c r="AB2284">
        <f>IF(VLOOKUP(G2284,Sku_Consolidated!A2:S957,19,FALSE)="SHOWCASE", VLOOKUP(E2284,Store_Showcase!B2:N144,13, FALSE), IF(VLOOKUP(G2284,Sku_Consolidated!A2:S957,19,FALSE)="VAM",VLOOKUP(E2284,Store_VAM!B2:N273,13, FALSE),VLOOKUP(E2284,Store_SRP!B2:N110,13, FALSE)))</f>
      </c>
      <c r="AC2284">
        <f>IF(IFERROR(AB2284,TRUE)=TRUE, "-","OK")</f>
      </c>
      <c r="AD2284" s="8" t="s">
        <v>39</v>
      </c>
      <c r="AE2284" s="8" t="s">
        <v>39</v>
      </c>
      <c r="AF2284">
        <f>IF(IFERROR(VLOOKUP(E2284,Store_Showcase!B2:H144,{5}, FALSE), TRUE)=TRUE, IF(IFERROR(VLOOKUP(E2284,Store_SRP!B2:H110,{5}, FALSE), TRUE)=TRUE,VLOOKUP(E2284,Store_VAM!B2:H273,{5}, FALSE),VLOOKUP(E2284,Store_SRP!B2:H110,{5}, FALSE)), VLOOKUP(E2284,Store_Showcase!B2:H144,{5}, FALSE))</f>
      </c>
      <c r="AG2284">
        <f>IF(IFERROR(VLOOKUP(E2284,Store_Showcase!B2:H144,{6}, FALSE), TRUE)=TRUE, IF(IFERROR(VLOOKUP(E2284,Store_SRP!B2:H110,{6}, FALSE), TRUE)=TRUE,VLOOKUP(E2284,Store_VAM!B2:H273,{6}, FALSE),VLOOKUP(E2284,Store_SRP!B2:H110,{6}, FALSE)), VLOOKUP(E2284,Store_Showcase!B2:H144,{6}, FALSE))</f>
      </c>
      <c r="AH2284">
        <f>VLOOKUP(G2284,Sku_Consolidated!A2:R957,18,FALSE)</f>
      </c>
      <c r="AI2284">
        <f>VLOOKUP(G2284,Sku_Consolidated!A2:S957,19,FALSE)</f>
      </c>
      <c r="AJ2284">
        <f>VLOOKUP(G2284,Sku_Consolidated!A2:T957,20,FALSE)</f>
      </c>
    </row>
    <row r="2285" spans="1:36" x14ac:dyDescent="0.25">
      <c r="A2285">
        <v>2024</v>
      </c>
      <c r="B2285" t="s">
        <v>31</v>
      </c>
      <c r="C2285" t="s">
        <v>32</v>
      </c>
      <c r="D2285" t="s">
        <v>33</v>
      </c>
      <c r="E2285">
        <v>702</v>
      </c>
      <c r="F2285">
        <f>IF(IFERROR(VLOOKUP(E2285,Store_Showcase!B2:H144,{2}, FALSE), TRUE)=TRUE, IF(IFERROR(VLOOKUP(E2285,Store_SRP!B2:H110,{2}, FALSE), TRUE)=TRUE,VLOOKUP(E2285,Store_VAM!B2:H273,{2}, FALSE),VLOOKUP(E2285,Store_SRP!B2:H110,{2}, FALSE)), VLOOKUP(E2285,Store_Showcase!B2:H144,{2}, FALSE))</f>
      </c>
      <c r="G2285">
        <v>662372</v>
      </c>
      <c r="H2285" t="s">
        <v>654</v>
      </c>
      <c r="I2285" s="8" t="s">
        <v>39</v>
      </c>
      <c r="J2285" t="s">
        <v>493</v>
      </c>
      <c r="K2285" s="8">
        <f>IF(J2285="PCK", I2285, 0)</f>
      </c>
      <c r="L2285" s="8">
        <f>IF(J2285="KLS", I2285, IF(J2285="PCK", I2285*VLOOKUP(G2285,Sku_Consolidated!A2:U957,21, FALSE),I2285*VLOOKUP(G2285,Sku_Consolidated!A2:U957,21, FALSE)))</f>
      </c>
      <c r="M2285" s="8">
        <f>IF(J2285="PCS", I2285, 0)</f>
      </c>
      <c r="N2285" s="8" t="s">
        <v>39</v>
      </c>
      <c r="O2285" s="8">
        <f>N2285 * VLOOKUP(E2285&amp;VLOOKUP(G2285,Sku_Consolidated!A2:Q957,17,FALSE),Sku_CommRate!A2:E1002, 5, FALSE)</f>
      </c>
      <c r="P2285" s="8">
        <f>N2285 - O2285</f>
      </c>
      <c r="Q2285">
        <f>VLOOKUP(G2285,Sku_Consolidated!A2:G957,7, FALSE)</f>
      </c>
      <c r="R2285">
        <f>IF(IFERROR(VLOOKUP(E2285,Store_Showcase!B2:H144,7, FALSE), TRUE)=TRUE, IF(IFERROR(VLOOKUP(E2285,Store_SRP!B2:H110,7, FALSE), TRUE)=TRUE,VLOOKUP(E2285,Store_VAM!B2:H273,7, FALSE),VLOOKUP(E2285,Store_SRP!B2:H110,7, FALSE)), VLOOKUP(E2285,Store_Showcase!B2:H144,7, FALSE))</f>
      </c>
      <c r="S2285">
        <f>IF(IFERROR(VLOOKUP(E2285,Store_Showcase!B2:I144,8, FALSE), TRUE)=TRUE, IF(IFERROR(VLOOKUP(E2285,Store_SRP!B2:I110,8, FALSE), TRUE)=TRUE,VLOOKUP(E2285,Store_VAM!B2:I273,8, FALSE),VLOOKUP(E2285,Store_SRP!B2:I110,8, FALSE)), VLOOKUP(E2285,Store_Showcase!B2:I144,8, FALSE))</f>
      </c>
      <c r="T2285">
        <f>VLOOKUP(G2285,Sku_Consolidated!A2:R957,18,FALSE)</f>
      </c>
      <c r="U2285">
        <v>4806532531625</v>
      </c>
      <c r="V2285">
        <f>IF(VLOOKUP(G2285,Sku_Consolidated!A2:S957,19,FALSE)="SHOWCASE", VLOOKUP(E2285,Store_Showcase!B2:L144,11, FALSE), IF(VLOOKUP(G2285,Sku_Consolidated!A2:S957,19,FALSE)="VAM",VLOOKUP(E2285,Store_VAM!B2:L273,11, FALSE),VLOOKUP(E2285,Store_SRP!B2:L110,11, FALSE)))</f>
      </c>
      <c r="W2285">
        <f>VLOOKUP(G2285,Sku_Consolidated!A2:W957,11,FALSE)</f>
      </c>
      <c r="X2285">
        <f>VLOOKUP(G2285,Sku_Consolidated!A2:H957,8,FALSE)</f>
      </c>
      <c r="Y2285">
        <f>VLOOKUP(G2285,Sku_Consolidated!A2:I957,9,FALSE)</f>
      </c>
      <c r="Z2285" t="s">
        <v>38</v>
      </c>
      <c r="AA2285">
        <f>VLOOKUP(G2285,Sku_Consolidated!A2:E957,5,FALSE)</f>
      </c>
      <c r="AB2285">
        <f>IF(VLOOKUP(G2285,Sku_Consolidated!A2:S957,19,FALSE)="SHOWCASE", VLOOKUP(E2285,Store_Showcase!B2:N144,13, FALSE), IF(VLOOKUP(G2285,Sku_Consolidated!A2:S957,19,FALSE)="VAM",VLOOKUP(E2285,Store_VAM!B2:N273,13, FALSE),VLOOKUP(E2285,Store_SRP!B2:N110,13, FALSE)))</f>
      </c>
      <c r="AC2285">
        <f>IF(IFERROR(AB2285,TRUE)=TRUE, "-","OK")</f>
      </c>
      <c r="AD2285" s="8" t="s">
        <v>39</v>
      </c>
      <c r="AE2285" s="8" t="s">
        <v>39</v>
      </c>
      <c r="AF2285">
        <f>IF(IFERROR(VLOOKUP(E2285,Store_Showcase!B2:H144,{5}, FALSE), TRUE)=TRUE, IF(IFERROR(VLOOKUP(E2285,Store_SRP!B2:H110,{5}, FALSE), TRUE)=TRUE,VLOOKUP(E2285,Store_VAM!B2:H273,{5}, FALSE),VLOOKUP(E2285,Store_SRP!B2:H110,{5}, FALSE)), VLOOKUP(E2285,Store_Showcase!B2:H144,{5}, FALSE))</f>
      </c>
      <c r="AG2285">
        <f>IF(IFERROR(VLOOKUP(E2285,Store_Showcase!B2:H144,{6}, FALSE), TRUE)=TRUE, IF(IFERROR(VLOOKUP(E2285,Store_SRP!B2:H110,{6}, FALSE), TRUE)=TRUE,VLOOKUP(E2285,Store_VAM!B2:H273,{6}, FALSE),VLOOKUP(E2285,Store_SRP!B2:H110,{6}, FALSE)), VLOOKUP(E2285,Store_Showcase!B2:H144,{6}, FALSE))</f>
      </c>
      <c r="AH2285">
        <f>VLOOKUP(G2285,Sku_Consolidated!A2:R957,18,FALSE)</f>
      </c>
      <c r="AI2285">
        <f>VLOOKUP(G2285,Sku_Consolidated!A2:S957,19,FALSE)</f>
      </c>
      <c r="AJ2285">
        <f>VLOOKUP(G2285,Sku_Consolidated!A2:T957,20,FALSE)</f>
      </c>
    </row>
    <row r="2286" spans="1:36" x14ac:dyDescent="0.25">
      <c r="A2286">
        <v>2024</v>
      </c>
      <c r="B2286" t="s">
        <v>31</v>
      </c>
      <c r="C2286" t="s">
        <v>32</v>
      </c>
      <c r="D2286" t="s">
        <v>33</v>
      </c>
      <c r="E2286">
        <v>814</v>
      </c>
      <c r="F2286">
        <f>IF(IFERROR(VLOOKUP(E2286,Store_Showcase!B2:H144,{2}, FALSE), TRUE)=TRUE, IF(IFERROR(VLOOKUP(E2286,Store_SRP!B2:H110,{2}, FALSE), TRUE)=TRUE,VLOOKUP(E2286,Store_VAM!B2:H273,{2}, FALSE),VLOOKUP(E2286,Store_SRP!B2:H110,{2}, FALSE)), VLOOKUP(E2286,Store_Showcase!B2:H144,{2}, FALSE))</f>
      </c>
      <c r="G2286">
        <v>655307</v>
      </c>
      <c r="H2286" t="s">
        <v>389</v>
      </c>
      <c r="I2286" s="8" t="s">
        <v>39</v>
      </c>
      <c r="J2286" t="s">
        <v>36</v>
      </c>
      <c r="K2286" s="8">
        <f>IF(J2286="PCK", I2286, 0)</f>
      </c>
      <c r="L2286" s="8">
        <f>IF(J2286="KLS", I2286, IF(J2286="PCK", I2286*VLOOKUP(G2286,Sku_Consolidated!A2:U957,21, FALSE),I2286*VLOOKUP(G2286,Sku_Consolidated!A2:U957,21, FALSE)))</f>
      </c>
      <c r="M2286" s="8">
        <f>IF(J2286="PCS", I2286, 0)</f>
      </c>
      <c r="N2286" s="8" t="s">
        <v>39</v>
      </c>
      <c r="O2286" s="8">
        <f>N2286 * VLOOKUP(E2286&amp;VLOOKUP(G2286,Sku_Consolidated!A2:Q957,17,FALSE),Sku_CommRate!A2:E1002, 5, FALSE)</f>
      </c>
      <c r="P2286" s="8">
        <f>N2286 - O2286</f>
      </c>
      <c r="Q2286">
        <f>VLOOKUP(G2286,Sku_Consolidated!A2:G957,7, FALSE)</f>
      </c>
      <c r="R2286">
        <f>IF(IFERROR(VLOOKUP(E2286,Store_Showcase!B2:H144,7, FALSE), TRUE)=TRUE, IF(IFERROR(VLOOKUP(E2286,Store_SRP!B2:H110,7, FALSE), TRUE)=TRUE,VLOOKUP(E2286,Store_VAM!B2:H273,7, FALSE),VLOOKUP(E2286,Store_SRP!B2:H110,7, FALSE)), VLOOKUP(E2286,Store_Showcase!B2:H144,7, FALSE))</f>
      </c>
      <c r="S2286">
        <f>IF(IFERROR(VLOOKUP(E2286,Store_Showcase!B2:I144,8, FALSE), TRUE)=TRUE, IF(IFERROR(VLOOKUP(E2286,Store_SRP!B2:I110,8, FALSE), TRUE)=TRUE,VLOOKUP(E2286,Store_VAM!B2:I273,8, FALSE),VLOOKUP(E2286,Store_SRP!B2:I110,8, FALSE)), VLOOKUP(E2286,Store_Showcase!B2:I144,8, FALSE))</f>
      </c>
      <c r="T2286">
        <f>VLOOKUP(G2286,Sku_Consolidated!A2:R957,18,FALSE)</f>
      </c>
      <c r="U2286">
        <v>6234</v>
      </c>
      <c r="V2286">
        <f>IF(VLOOKUP(G2286,Sku_Consolidated!A2:S957,19,FALSE)="SHOWCASE", VLOOKUP(E2286,Store_Showcase!B2:L144,11, FALSE), IF(VLOOKUP(G2286,Sku_Consolidated!A2:S957,19,FALSE)="VAM",VLOOKUP(E2286,Store_VAM!B2:L273,11, FALSE),VLOOKUP(E2286,Store_SRP!B2:L110,11, FALSE)))</f>
      </c>
      <c r="W2286">
        <f>VLOOKUP(G2286,Sku_Consolidated!A2:W957,11,FALSE)</f>
      </c>
      <c r="X2286">
        <f>VLOOKUP(G2286,Sku_Consolidated!A2:H957,8,FALSE)</f>
      </c>
      <c r="Y2286">
        <f>VLOOKUP(G2286,Sku_Consolidated!A2:I957,9,FALSE)</f>
      </c>
      <c r="Z2286" t="s">
        <v>38</v>
      </c>
      <c r="AA2286">
        <f>VLOOKUP(G2286,Sku_Consolidated!A2:E957,5,FALSE)</f>
      </c>
      <c r="AB2286">
        <f>IF(VLOOKUP(G2286,Sku_Consolidated!A2:S957,19,FALSE)="SHOWCASE", VLOOKUP(E2286,Store_Showcase!B2:N144,13, FALSE), IF(VLOOKUP(G2286,Sku_Consolidated!A2:S957,19,FALSE)="VAM",VLOOKUP(E2286,Store_VAM!B2:N273,13, FALSE),VLOOKUP(E2286,Store_SRP!B2:N110,13, FALSE)))</f>
      </c>
      <c r="AC2286">
        <f>IF(IFERROR(AB2286,TRUE)=TRUE, "-","OK")</f>
      </c>
      <c r="AD2286" s="8" t="s">
        <v>39</v>
      </c>
      <c r="AE2286" s="8" t="s">
        <v>39</v>
      </c>
      <c r="AF2286">
        <f>IF(IFERROR(VLOOKUP(E2286,Store_Showcase!B2:H144,{5}, FALSE), TRUE)=TRUE, IF(IFERROR(VLOOKUP(E2286,Store_SRP!B2:H110,{5}, FALSE), TRUE)=TRUE,VLOOKUP(E2286,Store_VAM!B2:H273,{5}, FALSE),VLOOKUP(E2286,Store_SRP!B2:H110,{5}, FALSE)), VLOOKUP(E2286,Store_Showcase!B2:H144,{5}, FALSE))</f>
      </c>
      <c r="AG2286">
        <f>IF(IFERROR(VLOOKUP(E2286,Store_Showcase!B2:H144,{6}, FALSE), TRUE)=TRUE, IF(IFERROR(VLOOKUP(E2286,Store_SRP!B2:H110,{6}, FALSE), TRUE)=TRUE,VLOOKUP(E2286,Store_VAM!B2:H273,{6}, FALSE),VLOOKUP(E2286,Store_SRP!B2:H110,{6}, FALSE)), VLOOKUP(E2286,Store_Showcase!B2:H144,{6}, FALSE))</f>
      </c>
      <c r="AH2286">
        <f>VLOOKUP(G2286,Sku_Consolidated!A2:R957,18,FALSE)</f>
      </c>
      <c r="AI2286">
        <f>VLOOKUP(G2286,Sku_Consolidated!A2:S957,19,FALSE)</f>
      </c>
      <c r="AJ2286">
        <f>VLOOKUP(G2286,Sku_Consolidated!A2:T957,20,FALSE)</f>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9" customWidth="1"/>
    <col min="2" max="2" width="13.71" style="9" customWidth="1"/>
    <col min="3" max="3" width="53" style="9" customWidth="1"/>
    <col min="4" max="4" width="29.57" style="9" customWidth="1"/>
    <col min="5" max="5" width="90.42" style="9" customWidth="1"/>
    <col min="6" max="6" width="17.86" style="9" customWidth="1"/>
    <col min="7" max="7" width="23" style="9" customWidth="1"/>
    <col min="8" max="8" width="11.71" style="9" customWidth="1"/>
    <col min="9" max="9" width="9.29" style="9" customWidth="1"/>
    <col min="10" max="10" width="11.29" style="9" customWidth="1"/>
    <col min="11" max="11" width="21.71" style="9" customWidth="1"/>
    <col min="12" max="12" width="24.57" style="9" customWidth="1"/>
    <col min="13" max="13" width="30.71" style="9" customWidth="1"/>
    <col min="14" max="14" width="43.71" style="9" customWidth="1"/>
    <col min="15" max="15" width="7.57" style="9" customWidth="1"/>
    <col min="16" max="16" width="13.57" style="10" customWidth="1"/>
    <col min="17" max="17" width="66.86" style="11" customWidth="1"/>
    <col min="18" max="18" width="21" style="9" customWidth="1"/>
    <col min="19" max="19" width="21.57" style="9" customWidth="1"/>
    <col min="20" max="20" width="27.71" style="9" customWidth="1"/>
    <col min="21" max="21" width="27.29" style="9" customWidth="1"/>
    <col min="22" max="22" width="75" style="9" customWidth="1"/>
    <col min="23" max="23" width="169.14" style="9" customWidth="1"/>
    <col min="24" max="24" width="139.57" style="9" customWidth="1"/>
    <col min="25" max="25" width="203.85" style="9" customWidth="1"/>
    <col min="26" max="16384" width="22.86" style="9"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9"/>
      <c r="XEW1" s="9"/>
      <c r="XEX1" s="9"/>
      <c r="XEY1" s="9"/>
      <c r="XEZ1" s="9"/>
      <c r="XFA1" s="9"/>
      <c r="XFB1" s="9"/>
      <c r="XFC1" s="9"/>
      <c r="XFD1" s="9"/>
    </row>
    <row r="2" ht="13.8" customHeight="1" spans="1:25" x14ac:dyDescent="0.25">
      <c r="A2" s="19" t="s">
        <v>3373</v>
      </c>
      <c r="B2" s="20">
        <v>466</v>
      </c>
      <c r="C2" s="19" t="s">
        <v>3374</v>
      </c>
      <c r="D2" s="21">
        <v>44285</v>
      </c>
      <c r="E2" s="19" t="s">
        <v>3375</v>
      </c>
      <c r="F2" s="19" t="s">
        <v>3376</v>
      </c>
      <c r="G2" s="19" t="s">
        <v>3377</v>
      </c>
      <c r="H2" s="19" t="s">
        <v>3378</v>
      </c>
      <c r="I2" s="19" t="s">
        <v>3379</v>
      </c>
      <c r="J2" s="19" t="s">
        <v>3380</v>
      </c>
      <c r="K2" s="19" t="s">
        <v>3381</v>
      </c>
      <c r="L2" s="19" t="s">
        <v>3382</v>
      </c>
      <c r="M2" s="19" t="s">
        <v>3383</v>
      </c>
      <c r="N2" s="19" t="s">
        <v>3384</v>
      </c>
      <c r="O2" s="19" t="s">
        <v>3385</v>
      </c>
      <c r="P2" s="22" t="s">
        <v>3386</v>
      </c>
      <c r="Q2" s="23"/>
      <c r="R2" s="19" t="s">
        <v>3387</v>
      </c>
      <c r="S2" s="19" t="s">
        <v>3388</v>
      </c>
      <c r="T2" s="19">
        <v>3</v>
      </c>
      <c r="U2" s="19" t="s">
        <v>3389</v>
      </c>
      <c r="V2" s="19" t="s">
        <v>3390</v>
      </c>
      <c r="W2" s="19" t="s">
        <v>3391</v>
      </c>
      <c r="X2" s="19" t="s">
        <v>3392</v>
      </c>
      <c r="Y2" s="19" t="s">
        <v>3393</v>
      </c>
    </row>
    <row r="3" ht="23.85" customHeight="1" spans="1:25" x14ac:dyDescent="0.25">
      <c r="A3" s="19" t="s">
        <v>3394</v>
      </c>
      <c r="B3" s="20">
        <v>221</v>
      </c>
      <c r="C3" s="19" t="s">
        <v>3395</v>
      </c>
      <c r="D3" s="21">
        <v>44287</v>
      </c>
      <c r="E3" s="19" t="s">
        <v>3396</v>
      </c>
      <c r="F3" s="19" t="s">
        <v>3397</v>
      </c>
      <c r="G3" s="19" t="s">
        <v>3398</v>
      </c>
      <c r="H3" s="19" t="s">
        <v>3378</v>
      </c>
      <c r="I3" s="19" t="s">
        <v>3379</v>
      </c>
      <c r="J3" s="19" t="s">
        <v>3399</v>
      </c>
      <c r="K3" s="19" t="s">
        <v>3381</v>
      </c>
      <c r="L3" s="19" t="s">
        <v>3400</v>
      </c>
      <c r="M3" s="19" t="s">
        <v>3401</v>
      </c>
      <c r="N3" s="19" t="s">
        <v>3402</v>
      </c>
      <c r="O3" s="19" t="s">
        <v>3385</v>
      </c>
      <c r="P3" s="22" t="s">
        <v>3386</v>
      </c>
      <c r="Q3" s="23"/>
      <c r="R3" s="19" t="s">
        <v>3387</v>
      </c>
      <c r="S3" s="19" t="s">
        <v>3388</v>
      </c>
      <c r="T3" s="19">
        <v>3</v>
      </c>
      <c r="U3" s="19" t="s">
        <v>3403</v>
      </c>
      <c r="V3" s="19" t="s">
        <v>3404</v>
      </c>
      <c r="W3" s="19" t="s">
        <v>3405</v>
      </c>
      <c r="X3" s="19" t="s">
        <v>3406</v>
      </c>
      <c r="Y3" s="24" t="s">
        <v>3407</v>
      </c>
    </row>
    <row r="4" ht="23.85" customHeight="1" spans="1:25" x14ac:dyDescent="0.25">
      <c r="A4" s="19" t="s">
        <v>3394</v>
      </c>
      <c r="B4" s="20">
        <v>248</v>
      </c>
      <c r="C4" s="19" t="s">
        <v>3408</v>
      </c>
      <c r="D4" s="21">
        <v>44287</v>
      </c>
      <c r="E4" s="19" t="s">
        <v>3409</v>
      </c>
      <c r="F4" s="19" t="s">
        <v>3410</v>
      </c>
      <c r="G4" s="19" t="s">
        <v>3398</v>
      </c>
      <c r="H4" s="19" t="s">
        <v>3378</v>
      </c>
      <c r="I4" s="19" t="s">
        <v>3379</v>
      </c>
      <c r="J4" s="19" t="s">
        <v>3399</v>
      </c>
      <c r="K4" s="19" t="s">
        <v>3381</v>
      </c>
      <c r="L4" s="19" t="s">
        <v>3400</v>
      </c>
      <c r="M4" s="19" t="s">
        <v>3401</v>
      </c>
      <c r="N4" s="19" t="s">
        <v>3402</v>
      </c>
      <c r="O4" s="19" t="s">
        <v>3385</v>
      </c>
      <c r="P4" s="22" t="s">
        <v>3386</v>
      </c>
      <c r="Q4" s="23"/>
      <c r="R4" s="19" t="s">
        <v>3387</v>
      </c>
      <c r="S4" s="19" t="s">
        <v>3388</v>
      </c>
      <c r="T4" s="19">
        <v>3</v>
      </c>
      <c r="U4" s="19" t="s">
        <v>3403</v>
      </c>
      <c r="V4" s="19" t="s">
        <v>3404</v>
      </c>
      <c r="W4" s="19" t="s">
        <v>3405</v>
      </c>
      <c r="X4" s="19" t="s">
        <v>3406</v>
      </c>
      <c r="Y4" s="24" t="s">
        <v>3407</v>
      </c>
    </row>
    <row r="5" ht="23.85" customHeight="1" spans="1:25" x14ac:dyDescent="0.25">
      <c r="A5" s="19" t="s">
        <v>3394</v>
      </c>
      <c r="B5" s="20">
        <v>705</v>
      </c>
      <c r="C5" s="19" t="s">
        <v>3411</v>
      </c>
      <c r="D5" s="21">
        <v>44287</v>
      </c>
      <c r="E5" s="19" t="s">
        <v>3412</v>
      </c>
      <c r="F5" s="19" t="s">
        <v>3413</v>
      </c>
      <c r="G5" s="19" t="s">
        <v>3398</v>
      </c>
      <c r="H5" s="19" t="s">
        <v>3378</v>
      </c>
      <c r="I5" s="19" t="s">
        <v>3379</v>
      </c>
      <c r="J5" s="19" t="s">
        <v>3399</v>
      </c>
      <c r="K5" s="19" t="s">
        <v>3381</v>
      </c>
      <c r="L5" s="19" t="s">
        <v>3400</v>
      </c>
      <c r="M5" s="19" t="s">
        <v>3401</v>
      </c>
      <c r="N5" s="19" t="s">
        <v>3402</v>
      </c>
      <c r="O5" s="19" t="s">
        <v>3385</v>
      </c>
      <c r="P5" s="22" t="s">
        <v>3386</v>
      </c>
      <c r="Q5" s="23"/>
      <c r="R5" s="19" t="s">
        <v>3387</v>
      </c>
      <c r="S5" s="19" t="s">
        <v>3388</v>
      </c>
      <c r="T5" s="19">
        <v>3</v>
      </c>
      <c r="U5" s="19" t="s">
        <v>3403</v>
      </c>
      <c r="V5" s="19" t="s">
        <v>3404</v>
      </c>
      <c r="W5" s="19" t="s">
        <v>3405</v>
      </c>
      <c r="X5" s="19" t="s">
        <v>3406</v>
      </c>
      <c r="Y5" s="24" t="s">
        <v>3407</v>
      </c>
    </row>
    <row r="6" ht="13.8" customHeight="1" spans="1:25" x14ac:dyDescent="0.25">
      <c r="A6" s="19" t="s">
        <v>3394</v>
      </c>
      <c r="B6" s="20">
        <v>465</v>
      </c>
      <c r="C6" s="19" t="s">
        <v>3414</v>
      </c>
      <c r="D6" s="21">
        <v>44295</v>
      </c>
      <c r="E6" s="19" t="s">
        <v>3415</v>
      </c>
      <c r="F6" s="19" t="s">
        <v>3376</v>
      </c>
      <c r="G6" s="19" t="s">
        <v>3377</v>
      </c>
      <c r="H6" s="19" t="s">
        <v>3378</v>
      </c>
      <c r="I6" s="19" t="s">
        <v>3379</v>
      </c>
      <c r="J6" s="19" t="s">
        <v>3380</v>
      </c>
      <c r="K6" s="19" t="s">
        <v>3381</v>
      </c>
      <c r="L6" s="19" t="s">
        <v>3382</v>
      </c>
      <c r="M6" s="19" t="s">
        <v>3383</v>
      </c>
      <c r="N6" s="19" t="s">
        <v>3384</v>
      </c>
      <c r="O6" s="19" t="s">
        <v>3385</v>
      </c>
      <c r="P6" s="22" t="s">
        <v>3386</v>
      </c>
      <c r="Q6" s="23"/>
      <c r="R6" s="19" t="s">
        <v>3387</v>
      </c>
      <c r="S6" s="19" t="s">
        <v>3388</v>
      </c>
      <c r="T6" s="19">
        <v>3</v>
      </c>
      <c r="U6" s="19" t="s">
        <v>3416</v>
      </c>
      <c r="V6" s="19" t="s">
        <v>3390</v>
      </c>
      <c r="W6" s="19" t="s">
        <v>3417</v>
      </c>
      <c r="X6" s="19" t="s">
        <v>3418</v>
      </c>
      <c r="Y6" s="19" t="s">
        <v>3419</v>
      </c>
    </row>
    <row r="7" ht="13.8" customHeight="1" spans="1:25" x14ac:dyDescent="0.25">
      <c r="A7" s="19" t="s">
        <v>3420</v>
      </c>
      <c r="B7" s="20">
        <v>210</v>
      </c>
      <c r="C7" s="19" t="s">
        <v>3421</v>
      </c>
      <c r="D7" s="21">
        <v>44320</v>
      </c>
      <c r="E7" s="19" t="s">
        <v>3422</v>
      </c>
      <c r="F7" s="19" t="s">
        <v>3376</v>
      </c>
      <c r="G7" s="19" t="s">
        <v>3377</v>
      </c>
      <c r="H7" s="19" t="s">
        <v>3378</v>
      </c>
      <c r="I7" s="19" t="s">
        <v>3379</v>
      </c>
      <c r="J7" s="19" t="s">
        <v>3423</v>
      </c>
      <c r="K7" s="19" t="s">
        <v>3381</v>
      </c>
      <c r="L7" s="19" t="s">
        <v>3400</v>
      </c>
      <c r="M7" s="19" t="s">
        <v>3401</v>
      </c>
      <c r="N7" s="19" t="s">
        <v>3402</v>
      </c>
      <c r="O7" s="19" t="s">
        <v>3385</v>
      </c>
      <c r="P7" s="22" t="s">
        <v>3386</v>
      </c>
      <c r="Q7" s="23"/>
      <c r="R7" s="19" t="s">
        <v>3388</v>
      </c>
      <c r="S7" s="19" t="s">
        <v>3424</v>
      </c>
      <c r="T7" s="19">
        <v>12</v>
      </c>
      <c r="U7" s="19" t="s">
        <v>3403</v>
      </c>
      <c r="V7" s="19" t="s">
        <v>3390</v>
      </c>
      <c r="W7" s="19" t="s">
        <v>3425</v>
      </c>
      <c r="X7" s="19" t="s">
        <v>3426</v>
      </c>
      <c r="Y7" s="19" t="s">
        <v>3427</v>
      </c>
    </row>
    <row r="8" ht="13.8" customHeight="1" spans="1:25" x14ac:dyDescent="0.25">
      <c r="A8" s="19" t="s">
        <v>3420</v>
      </c>
      <c r="B8" s="20">
        <v>401</v>
      </c>
      <c r="C8" s="19" t="s">
        <v>3428</v>
      </c>
      <c r="D8" s="21">
        <v>44320</v>
      </c>
      <c r="E8" s="19" t="s">
        <v>3429</v>
      </c>
      <c r="F8" s="19" t="s">
        <v>3376</v>
      </c>
      <c r="G8" s="19" t="s">
        <v>3377</v>
      </c>
      <c r="H8" s="19" t="s">
        <v>3378</v>
      </c>
      <c r="I8" s="19" t="s">
        <v>3379</v>
      </c>
      <c r="J8" s="19" t="s">
        <v>3380</v>
      </c>
      <c r="K8" s="19" t="s">
        <v>3381</v>
      </c>
      <c r="L8" s="19" t="s">
        <v>3400</v>
      </c>
      <c r="M8" s="19" t="s">
        <v>3401</v>
      </c>
      <c r="N8" s="19" t="s">
        <v>3402</v>
      </c>
      <c r="O8" s="19" t="s">
        <v>3385</v>
      </c>
      <c r="P8" s="22" t="s">
        <v>3386</v>
      </c>
      <c r="Q8" s="23"/>
      <c r="R8" s="19" t="s">
        <v>3387</v>
      </c>
      <c r="S8" s="19" t="s">
        <v>3388</v>
      </c>
      <c r="T8" s="19">
        <v>12</v>
      </c>
      <c r="U8" s="19" t="s">
        <v>3416</v>
      </c>
      <c r="V8" s="19" t="s">
        <v>3390</v>
      </c>
      <c r="W8" s="19" t="s">
        <v>3425</v>
      </c>
      <c r="X8" s="19" t="s">
        <v>3430</v>
      </c>
      <c r="Y8" s="19" t="s">
        <v>3431</v>
      </c>
    </row>
    <row r="9" ht="13.8" customHeight="1" spans="1:25" x14ac:dyDescent="0.25">
      <c r="A9" s="19" t="s">
        <v>3420</v>
      </c>
      <c r="B9" s="20">
        <v>402</v>
      </c>
      <c r="C9" s="19" t="s">
        <v>3432</v>
      </c>
      <c r="D9" s="21">
        <v>44320</v>
      </c>
      <c r="E9" s="19" t="s">
        <v>3433</v>
      </c>
      <c r="F9" s="19" t="s">
        <v>3376</v>
      </c>
      <c r="G9" s="19" t="s">
        <v>3377</v>
      </c>
      <c r="H9" s="19" t="s">
        <v>3378</v>
      </c>
      <c r="I9" s="19" t="s">
        <v>3379</v>
      </c>
      <c r="J9" s="19" t="s">
        <v>3380</v>
      </c>
      <c r="K9" s="19" t="s">
        <v>3381</v>
      </c>
      <c r="L9" s="19" t="s">
        <v>3400</v>
      </c>
      <c r="M9" s="19" t="s">
        <v>3401</v>
      </c>
      <c r="N9" s="19" t="s">
        <v>3402</v>
      </c>
      <c r="O9" s="19" t="s">
        <v>3385</v>
      </c>
      <c r="P9" s="22" t="s">
        <v>3386</v>
      </c>
      <c r="Q9" s="23"/>
      <c r="R9" s="19" t="s">
        <v>3387</v>
      </c>
      <c r="S9" s="19" t="s">
        <v>3388</v>
      </c>
      <c r="T9" s="19">
        <v>12</v>
      </c>
      <c r="U9" s="19" t="s">
        <v>3389</v>
      </c>
      <c r="V9" s="19" t="s">
        <v>3390</v>
      </c>
      <c r="W9" s="19" t="s">
        <v>3434</v>
      </c>
      <c r="X9" s="19" t="s">
        <v>3435</v>
      </c>
      <c r="Y9" s="19" t="s">
        <v>3436</v>
      </c>
    </row>
    <row r="10" ht="13.8" customHeight="1" spans="1:25" x14ac:dyDescent="0.25">
      <c r="A10" s="19" t="s">
        <v>3420</v>
      </c>
      <c r="B10" s="20">
        <v>804</v>
      </c>
      <c r="C10" s="19" t="s">
        <v>3437</v>
      </c>
      <c r="D10" s="21">
        <v>44328</v>
      </c>
      <c r="E10" s="19" t="s">
        <v>3438</v>
      </c>
      <c r="F10" s="19" t="s">
        <v>3439</v>
      </c>
      <c r="G10" s="19" t="s">
        <v>3440</v>
      </c>
      <c r="H10" s="19" t="s">
        <v>3441</v>
      </c>
      <c r="I10" s="19" t="s">
        <v>3442</v>
      </c>
      <c r="J10" s="19" t="s">
        <v>3443</v>
      </c>
      <c r="K10" s="19" t="s">
        <v>3381</v>
      </c>
      <c r="L10" s="19" t="s">
        <v>3444</v>
      </c>
      <c r="M10" s="19" t="s">
        <v>3401</v>
      </c>
      <c r="N10" s="19" t="s">
        <v>3445</v>
      </c>
      <c r="O10" s="19" t="s">
        <v>3385</v>
      </c>
      <c r="P10" s="22" t="s">
        <v>3386</v>
      </c>
      <c r="Q10" s="23"/>
      <c r="R10" s="19" t="s">
        <v>3387</v>
      </c>
      <c r="S10" s="19" t="s">
        <v>3387</v>
      </c>
      <c r="T10" s="19">
        <v>10</v>
      </c>
      <c r="U10" s="19" t="s">
        <v>3403</v>
      </c>
      <c r="V10" s="19" t="s">
        <v>3446</v>
      </c>
      <c r="W10" s="19" t="s">
        <v>3447</v>
      </c>
      <c r="X10" s="19" t="s">
        <v>3448</v>
      </c>
      <c r="Y10" s="19" t="s">
        <v>3449</v>
      </c>
    </row>
    <row r="11" ht="46.25" customHeight="1" spans="1:25" x14ac:dyDescent="0.25">
      <c r="A11" s="19" t="s">
        <v>3450</v>
      </c>
      <c r="B11" s="20">
        <v>717</v>
      </c>
      <c r="C11" s="19" t="s">
        <v>3451</v>
      </c>
      <c r="D11" s="21">
        <v>44348</v>
      </c>
      <c r="E11" s="19" t="s">
        <v>3452</v>
      </c>
      <c r="F11" s="19" t="s">
        <v>3453</v>
      </c>
      <c r="G11" s="19" t="s">
        <v>3454</v>
      </c>
      <c r="H11" s="19" t="s">
        <v>3455</v>
      </c>
      <c r="I11" s="19" t="s">
        <v>3456</v>
      </c>
      <c r="J11" s="19" t="s">
        <v>3457</v>
      </c>
      <c r="K11" s="19" t="s">
        <v>3381</v>
      </c>
      <c r="L11" s="19" t="s">
        <v>3458</v>
      </c>
      <c r="M11" s="19" t="s">
        <v>3383</v>
      </c>
      <c r="N11" s="19" t="s">
        <v>3459</v>
      </c>
      <c r="O11" s="19" t="s">
        <v>3385</v>
      </c>
      <c r="P11" s="22" t="s">
        <v>3386</v>
      </c>
      <c r="Q11" s="23"/>
      <c r="R11" s="19" t="s">
        <v>3424</v>
      </c>
      <c r="S11" s="19" t="s">
        <v>3388</v>
      </c>
      <c r="T11" s="19">
        <v>6</v>
      </c>
      <c r="U11" s="19" t="s">
        <v>3416</v>
      </c>
      <c r="V11" s="19" t="s">
        <v>3460</v>
      </c>
      <c r="W11" s="19" t="s">
        <v>3461</v>
      </c>
      <c r="X11" s="19" t="s">
        <v>3462</v>
      </c>
      <c r="Y11" s="24" t="s">
        <v>3463</v>
      </c>
    </row>
    <row r="12" ht="13.8" customHeight="1" spans="1:25" x14ac:dyDescent="0.25">
      <c r="A12" s="19" t="s">
        <v>3450</v>
      </c>
      <c r="B12" s="20">
        <v>736</v>
      </c>
      <c r="C12" s="19" t="s">
        <v>3464</v>
      </c>
      <c r="D12" s="21">
        <v>44348</v>
      </c>
      <c r="E12" s="19" t="s">
        <v>3465</v>
      </c>
      <c r="F12" s="19" t="s">
        <v>3453</v>
      </c>
      <c r="G12" s="19" t="s">
        <v>3454</v>
      </c>
      <c r="H12" s="19" t="s">
        <v>3455</v>
      </c>
      <c r="I12" s="19" t="s">
        <v>3456</v>
      </c>
      <c r="J12" s="19" t="s">
        <v>3457</v>
      </c>
      <c r="K12" s="19" t="s">
        <v>3381</v>
      </c>
      <c r="L12" s="19" t="s">
        <v>3458</v>
      </c>
      <c r="M12" s="19" t="s">
        <v>3383</v>
      </c>
      <c r="N12" s="19" t="s">
        <v>3466</v>
      </c>
      <c r="O12" s="19" t="s">
        <v>3385</v>
      </c>
      <c r="P12" s="22" t="s">
        <v>3386</v>
      </c>
      <c r="Q12" s="23"/>
      <c r="R12" s="19"/>
      <c r="S12" s="19"/>
      <c r="T12" s="19"/>
      <c r="U12" s="19"/>
      <c r="V12" s="19"/>
      <c r="W12" s="19"/>
      <c r="X12" s="19"/>
      <c r="Y12" s="19"/>
    </row>
    <row r="13" ht="13.8" customHeight="1" spans="1:25" x14ac:dyDescent="0.25">
      <c r="A13" s="19" t="s">
        <v>3450</v>
      </c>
      <c r="B13" s="20" t="s">
        <v>3467</v>
      </c>
      <c r="C13" s="19" t="s">
        <v>3468</v>
      </c>
      <c r="D13" s="21">
        <v>44352</v>
      </c>
      <c r="E13" s="19" t="s">
        <v>3469</v>
      </c>
      <c r="F13" s="19" t="s">
        <v>3470</v>
      </c>
      <c r="G13" s="19" t="s">
        <v>3454</v>
      </c>
      <c r="H13" s="19" t="s">
        <v>3455</v>
      </c>
      <c r="I13" s="19" t="s">
        <v>3456</v>
      </c>
      <c r="J13" s="19" t="s">
        <v>3457</v>
      </c>
      <c r="K13" s="19" t="s">
        <v>3471</v>
      </c>
      <c r="L13" s="19" t="s">
        <v>3471</v>
      </c>
      <c r="M13" s="19" t="s">
        <v>3472</v>
      </c>
      <c r="N13" s="19" t="s">
        <v>3402</v>
      </c>
      <c r="O13" s="19" t="s">
        <v>3385</v>
      </c>
      <c r="P13" s="22" t="s">
        <v>3386</v>
      </c>
      <c r="Q13" s="23" t="s">
        <v>3473</v>
      </c>
      <c r="R13" s="19" t="s">
        <v>3388</v>
      </c>
      <c r="S13" s="19" t="s">
        <v>3388</v>
      </c>
      <c r="T13" s="19">
        <v>21</v>
      </c>
      <c r="U13" s="19" t="s">
        <v>3416</v>
      </c>
      <c r="V13" s="19" t="s">
        <v>3460</v>
      </c>
      <c r="W13" s="19" t="s">
        <v>3447</v>
      </c>
      <c r="X13" s="24" t="s">
        <v>3474</v>
      </c>
      <c r="Y13" s="24" t="s">
        <v>3475</v>
      </c>
    </row>
    <row r="14" ht="13.8" customHeight="1" spans="1:25" x14ac:dyDescent="0.25">
      <c r="A14" s="19" t="s">
        <v>3450</v>
      </c>
      <c r="B14" s="20" t="s">
        <v>3476</v>
      </c>
      <c r="C14" s="19" t="s">
        <v>3477</v>
      </c>
      <c r="D14" s="21">
        <v>44356</v>
      </c>
      <c r="E14" s="19" t="s">
        <v>3478</v>
      </c>
      <c r="F14" s="19" t="s">
        <v>3470</v>
      </c>
      <c r="G14" s="19" t="s">
        <v>3454</v>
      </c>
      <c r="H14" s="19" t="s">
        <v>3479</v>
      </c>
      <c r="I14" s="19" t="s">
        <v>3442</v>
      </c>
      <c r="J14" s="19" t="s">
        <v>3480</v>
      </c>
      <c r="K14" s="19" t="s">
        <v>3471</v>
      </c>
      <c r="L14" s="19" t="s">
        <v>3471</v>
      </c>
      <c r="M14" s="19" t="s">
        <v>3472</v>
      </c>
      <c r="N14" s="19" t="s">
        <v>3402</v>
      </c>
      <c r="O14" s="19" t="s">
        <v>3385</v>
      </c>
      <c r="P14" s="22" t="s">
        <v>3386</v>
      </c>
      <c r="Q14" s="23" t="s">
        <v>3481</v>
      </c>
      <c r="R14" s="19" t="s">
        <v>3424</v>
      </c>
      <c r="S14" s="19" t="s">
        <v>3424</v>
      </c>
      <c r="T14" s="19">
        <v>14</v>
      </c>
      <c r="U14" s="19" t="s">
        <v>3416</v>
      </c>
      <c r="V14" s="19" t="s">
        <v>3482</v>
      </c>
      <c r="W14" s="19" t="s">
        <v>3483</v>
      </c>
      <c r="X14" s="19" t="s">
        <v>3484</v>
      </c>
      <c r="Y14" s="19" t="s">
        <v>3485</v>
      </c>
    </row>
    <row r="15" ht="13.8" customHeight="1" spans="1:25" x14ac:dyDescent="0.25">
      <c r="A15" s="19" t="s">
        <v>3450</v>
      </c>
      <c r="B15" s="20" t="s">
        <v>3486</v>
      </c>
      <c r="C15" s="19" t="s">
        <v>3487</v>
      </c>
      <c r="D15" s="21">
        <v>44358</v>
      </c>
      <c r="E15" s="19" t="s">
        <v>3488</v>
      </c>
      <c r="F15" s="19" t="s">
        <v>3470</v>
      </c>
      <c r="G15" s="19" t="s">
        <v>3454</v>
      </c>
      <c r="H15" s="19" t="s">
        <v>3479</v>
      </c>
      <c r="I15" s="19" t="s">
        <v>3442</v>
      </c>
      <c r="J15" s="19" t="s">
        <v>3489</v>
      </c>
      <c r="K15" s="19" t="s">
        <v>3471</v>
      </c>
      <c r="L15" s="19" t="s">
        <v>3471</v>
      </c>
      <c r="M15" s="19" t="s">
        <v>3472</v>
      </c>
      <c r="N15" s="19" t="s">
        <v>3490</v>
      </c>
      <c r="O15" s="19" t="s">
        <v>3385</v>
      </c>
      <c r="P15" s="22" t="s">
        <v>3386</v>
      </c>
      <c r="Q15" s="23" t="s">
        <v>3491</v>
      </c>
      <c r="R15" s="19" t="s">
        <v>3388</v>
      </c>
      <c r="S15" s="19" t="s">
        <v>3388</v>
      </c>
      <c r="T15" s="19">
        <v>10</v>
      </c>
      <c r="U15" s="19" t="s">
        <v>3416</v>
      </c>
      <c r="V15" s="19" t="s">
        <v>3460</v>
      </c>
      <c r="W15" s="19" t="s">
        <v>3492</v>
      </c>
      <c r="X15" s="19" t="s">
        <v>3493</v>
      </c>
      <c r="Y15" s="19" t="s">
        <v>3494</v>
      </c>
    </row>
    <row r="16" ht="13.8" customHeight="1" spans="1:25" x14ac:dyDescent="0.25">
      <c r="A16" s="19" t="s">
        <v>3450</v>
      </c>
      <c r="B16" s="20" t="s">
        <v>3495</v>
      </c>
      <c r="C16" s="19" t="s">
        <v>3496</v>
      </c>
      <c r="D16" s="21">
        <v>44364</v>
      </c>
      <c r="E16" s="19" t="s">
        <v>3497</v>
      </c>
      <c r="F16" s="19" t="s">
        <v>3498</v>
      </c>
      <c r="G16" s="19" t="s">
        <v>3499</v>
      </c>
      <c r="H16" s="19" t="s">
        <v>3500</v>
      </c>
      <c r="I16" s="19" t="s">
        <v>3456</v>
      </c>
      <c r="J16" s="19" t="s">
        <v>3501</v>
      </c>
      <c r="K16" s="19" t="s">
        <v>3471</v>
      </c>
      <c r="L16" s="19" t="s">
        <v>3471</v>
      </c>
      <c r="M16" s="19" t="s">
        <v>3401</v>
      </c>
      <c r="N16" s="19" t="s">
        <v>3490</v>
      </c>
      <c r="O16" s="19" t="s">
        <v>3385</v>
      </c>
      <c r="P16" s="22" t="s">
        <v>3386</v>
      </c>
      <c r="Q16" s="23"/>
      <c r="R16" s="19"/>
      <c r="S16" s="19"/>
      <c r="T16" s="19"/>
      <c r="U16" s="19"/>
      <c r="V16" s="19"/>
      <c r="W16" s="19"/>
      <c r="X16" s="19"/>
      <c r="Y16" s="19"/>
    </row>
    <row r="17" ht="13.8" customHeight="1" spans="1:25" x14ac:dyDescent="0.25">
      <c r="A17" s="19" t="s">
        <v>3450</v>
      </c>
      <c r="B17" s="20" t="s">
        <v>3502</v>
      </c>
      <c r="C17" s="19" t="s">
        <v>3503</v>
      </c>
      <c r="D17" s="21">
        <v>44364</v>
      </c>
      <c r="E17" s="19" t="s">
        <v>3504</v>
      </c>
      <c r="F17" s="19" t="s">
        <v>3498</v>
      </c>
      <c r="G17" s="19" t="s">
        <v>3499</v>
      </c>
      <c r="H17" s="19" t="s">
        <v>3500</v>
      </c>
      <c r="I17" s="19" t="s">
        <v>3456</v>
      </c>
      <c r="J17" s="19" t="s">
        <v>3501</v>
      </c>
      <c r="K17" s="19" t="s">
        <v>3471</v>
      </c>
      <c r="L17" s="19" t="s">
        <v>3471</v>
      </c>
      <c r="M17" s="19" t="s">
        <v>3472</v>
      </c>
      <c r="N17" s="19" t="s">
        <v>3490</v>
      </c>
      <c r="O17" s="19" t="s">
        <v>3385</v>
      </c>
      <c r="P17" s="22" t="s">
        <v>3386</v>
      </c>
      <c r="Q17" s="23" t="s">
        <v>3505</v>
      </c>
      <c r="R17" s="19" t="s">
        <v>3388</v>
      </c>
      <c r="S17" s="19" t="s">
        <v>3388</v>
      </c>
      <c r="T17" s="19">
        <v>10</v>
      </c>
      <c r="U17" s="19" t="s">
        <v>3416</v>
      </c>
      <c r="V17" s="19" t="s">
        <v>3404</v>
      </c>
      <c r="W17" s="19" t="s">
        <v>3405</v>
      </c>
      <c r="X17" s="19" t="s">
        <v>3506</v>
      </c>
      <c r="Y17" s="19" t="s">
        <v>3507</v>
      </c>
    </row>
    <row r="18" ht="13.8" customHeight="1" spans="1:25" x14ac:dyDescent="0.25">
      <c r="A18" s="19" t="s">
        <v>3450</v>
      </c>
      <c r="B18" s="20">
        <v>809</v>
      </c>
      <c r="C18" s="19" t="s">
        <v>3508</v>
      </c>
      <c r="D18" s="21">
        <v>44371</v>
      </c>
      <c r="E18" s="19" t="s">
        <v>3509</v>
      </c>
      <c r="F18" s="19" t="s">
        <v>3510</v>
      </c>
      <c r="G18" s="19" t="s">
        <v>3499</v>
      </c>
      <c r="H18" s="19" t="s">
        <v>3500</v>
      </c>
      <c r="I18" s="19" t="s">
        <v>3456</v>
      </c>
      <c r="J18" s="19" t="s">
        <v>3501</v>
      </c>
      <c r="K18" s="19" t="s">
        <v>3381</v>
      </c>
      <c r="L18" s="19" t="s">
        <v>3444</v>
      </c>
      <c r="M18" s="19" t="s">
        <v>3401</v>
      </c>
      <c r="N18" s="19" t="s">
        <v>3445</v>
      </c>
      <c r="O18" s="19" t="s">
        <v>3385</v>
      </c>
      <c r="P18" s="22" t="s">
        <v>3386</v>
      </c>
      <c r="Q18" s="23"/>
      <c r="R18" s="19" t="s">
        <v>3388</v>
      </c>
      <c r="S18" s="19" t="s">
        <v>3388</v>
      </c>
      <c r="T18" s="19">
        <v>17</v>
      </c>
      <c r="U18" s="19" t="s">
        <v>3416</v>
      </c>
      <c r="V18" s="19" t="s">
        <v>3404</v>
      </c>
      <c r="W18" s="19" t="s">
        <v>3461</v>
      </c>
      <c r="X18" s="19" t="s">
        <v>3511</v>
      </c>
      <c r="Y18" s="19" t="s">
        <v>3512</v>
      </c>
    </row>
    <row r="19" ht="13.8" customHeight="1" spans="1:25" x14ac:dyDescent="0.25">
      <c r="A19" s="19" t="s">
        <v>3450</v>
      </c>
      <c r="B19" s="20">
        <v>814</v>
      </c>
      <c r="C19" s="19" t="s">
        <v>3513</v>
      </c>
      <c r="D19" s="21">
        <v>44372</v>
      </c>
      <c r="E19" s="19" t="s">
        <v>3514</v>
      </c>
      <c r="F19" s="19" t="s">
        <v>3515</v>
      </c>
      <c r="G19" s="19" t="s">
        <v>3516</v>
      </c>
      <c r="H19" s="19" t="s">
        <v>3500</v>
      </c>
      <c r="I19" s="19" t="s">
        <v>3456</v>
      </c>
      <c r="J19" s="19" t="s">
        <v>3501</v>
      </c>
      <c r="K19" s="19" t="s">
        <v>3381</v>
      </c>
      <c r="L19" s="19" t="s">
        <v>3444</v>
      </c>
      <c r="M19" s="19" t="s">
        <v>3401</v>
      </c>
      <c r="N19" s="19" t="s">
        <v>3445</v>
      </c>
      <c r="O19" s="19" t="s">
        <v>3385</v>
      </c>
      <c r="P19" s="22" t="s">
        <v>3386</v>
      </c>
      <c r="Q19" s="23"/>
      <c r="R19" s="19"/>
      <c r="S19" s="19"/>
      <c r="T19" s="19"/>
      <c r="U19" s="19"/>
      <c r="V19" s="19"/>
      <c r="W19" s="19"/>
      <c r="X19" s="19"/>
      <c r="Y19" s="19"/>
    </row>
    <row r="20" ht="13.8" customHeight="1" spans="1:25" x14ac:dyDescent="0.25">
      <c r="A20" s="19" t="s">
        <v>3450</v>
      </c>
      <c r="B20" s="20" t="s">
        <v>3517</v>
      </c>
      <c r="C20" s="19" t="s">
        <v>3518</v>
      </c>
      <c r="D20" s="21">
        <v>44377</v>
      </c>
      <c r="E20" s="19" t="s">
        <v>3519</v>
      </c>
      <c r="F20" s="19" t="s">
        <v>3520</v>
      </c>
      <c r="G20" s="19" t="s">
        <v>3521</v>
      </c>
      <c r="H20" s="19" t="s">
        <v>3479</v>
      </c>
      <c r="I20" s="19" t="s">
        <v>3442</v>
      </c>
      <c r="J20" s="19" t="s">
        <v>3480</v>
      </c>
      <c r="K20" s="19" t="s">
        <v>3471</v>
      </c>
      <c r="L20" s="19" t="s">
        <v>3471</v>
      </c>
      <c r="M20" s="19" t="s">
        <v>3472</v>
      </c>
      <c r="N20" s="19" t="s">
        <v>3402</v>
      </c>
      <c r="O20" s="19" t="s">
        <v>3385</v>
      </c>
      <c r="P20" s="22" t="s">
        <v>3386</v>
      </c>
      <c r="Q20" s="23" t="s">
        <v>3481</v>
      </c>
      <c r="R20" s="19" t="s">
        <v>3424</v>
      </c>
      <c r="S20" s="19" t="s">
        <v>3388</v>
      </c>
      <c r="T20" s="19">
        <v>32</v>
      </c>
      <c r="U20" s="19" t="s">
        <v>3416</v>
      </c>
      <c r="V20" s="19" t="s">
        <v>3482</v>
      </c>
      <c r="W20" s="19" t="s">
        <v>3522</v>
      </c>
      <c r="X20" s="19" t="s">
        <v>3523</v>
      </c>
      <c r="Y20" s="19" t="s">
        <v>3524</v>
      </c>
    </row>
    <row r="21" ht="13.8" customHeight="1" spans="1:25" x14ac:dyDescent="0.25">
      <c r="A21" s="19" t="s">
        <v>3450</v>
      </c>
      <c r="B21" s="20" t="s">
        <v>3525</v>
      </c>
      <c r="C21" s="19" t="s">
        <v>3526</v>
      </c>
      <c r="D21" s="21">
        <v>44377</v>
      </c>
      <c r="E21" s="19" t="s">
        <v>3527</v>
      </c>
      <c r="F21" s="19" t="s">
        <v>3528</v>
      </c>
      <c r="G21" s="19" t="s">
        <v>3529</v>
      </c>
      <c r="H21" s="19" t="s">
        <v>3455</v>
      </c>
      <c r="I21" s="19" t="s">
        <v>3456</v>
      </c>
      <c r="J21" s="19" t="s">
        <v>3501</v>
      </c>
      <c r="K21" s="19" t="s">
        <v>3471</v>
      </c>
      <c r="L21" s="19" t="s">
        <v>3471</v>
      </c>
      <c r="M21" s="19" t="s">
        <v>3401</v>
      </c>
      <c r="N21" s="19" t="s">
        <v>3402</v>
      </c>
      <c r="O21" s="19" t="s">
        <v>3385</v>
      </c>
      <c r="P21" s="22" t="s">
        <v>3386</v>
      </c>
      <c r="Q21" s="23"/>
      <c r="R21" s="19" t="s">
        <v>3424</v>
      </c>
      <c r="S21" s="19" t="s">
        <v>3424</v>
      </c>
      <c r="T21" s="19">
        <v>18</v>
      </c>
      <c r="U21" s="19" t="s">
        <v>3416</v>
      </c>
      <c r="V21" s="19" t="s">
        <v>3390</v>
      </c>
      <c r="W21" s="19" t="s">
        <v>3461</v>
      </c>
      <c r="X21" s="19" t="s">
        <v>3530</v>
      </c>
      <c r="Y21" s="19" t="s">
        <v>3531</v>
      </c>
    </row>
    <row r="22" ht="13.8" customHeight="1" spans="1:25" x14ac:dyDescent="0.25">
      <c r="A22" s="19" t="s">
        <v>3532</v>
      </c>
      <c r="B22" s="20">
        <v>813</v>
      </c>
      <c r="C22" s="19" t="s">
        <v>3533</v>
      </c>
      <c r="D22" s="21">
        <v>44378</v>
      </c>
      <c r="E22" s="19" t="s">
        <v>3534</v>
      </c>
      <c r="F22" s="19" t="s">
        <v>3535</v>
      </c>
      <c r="G22" s="19" t="s">
        <v>3516</v>
      </c>
      <c r="H22" s="19" t="s">
        <v>3500</v>
      </c>
      <c r="I22" s="19" t="s">
        <v>3456</v>
      </c>
      <c r="J22" s="19" t="s">
        <v>3536</v>
      </c>
      <c r="K22" s="19" t="s">
        <v>3381</v>
      </c>
      <c r="L22" s="19" t="s">
        <v>3444</v>
      </c>
      <c r="M22" s="19" t="s">
        <v>3401</v>
      </c>
      <c r="N22" s="19" t="s">
        <v>3445</v>
      </c>
      <c r="O22" s="19" t="s">
        <v>3385</v>
      </c>
      <c r="P22" s="22" t="s">
        <v>3386</v>
      </c>
      <c r="Q22" s="23"/>
      <c r="R22" s="19" t="s">
        <v>3387</v>
      </c>
      <c r="S22" s="19" t="s">
        <v>3388</v>
      </c>
      <c r="T22" s="19">
        <v>12</v>
      </c>
      <c r="U22" s="19" t="s">
        <v>3416</v>
      </c>
      <c r="V22" s="19" t="s">
        <v>3390</v>
      </c>
      <c r="W22" s="19" t="s">
        <v>3405</v>
      </c>
      <c r="X22" s="19" t="s">
        <v>3537</v>
      </c>
      <c r="Y22" s="19" t="s">
        <v>3538</v>
      </c>
    </row>
    <row r="23" ht="13.8" customHeight="1" spans="1:25" x14ac:dyDescent="0.25">
      <c r="A23" s="19" t="s">
        <v>3532</v>
      </c>
      <c r="B23" s="20" t="s">
        <v>3539</v>
      </c>
      <c r="C23" s="19" t="s">
        <v>3540</v>
      </c>
      <c r="D23" s="21">
        <v>44386</v>
      </c>
      <c r="E23" s="19" t="s">
        <v>3541</v>
      </c>
      <c r="F23" s="19" t="s">
        <v>3542</v>
      </c>
      <c r="G23" s="19" t="s">
        <v>3529</v>
      </c>
      <c r="H23" s="19" t="s">
        <v>3455</v>
      </c>
      <c r="I23" s="19" t="s">
        <v>3456</v>
      </c>
      <c r="J23" s="19" t="s">
        <v>3543</v>
      </c>
      <c r="K23" s="19" t="s">
        <v>3471</v>
      </c>
      <c r="L23" s="19" t="s">
        <v>3471</v>
      </c>
      <c r="M23" s="19" t="s">
        <v>3472</v>
      </c>
      <c r="N23" s="19" t="s">
        <v>3490</v>
      </c>
      <c r="O23" s="19" t="s">
        <v>3385</v>
      </c>
      <c r="P23" s="22" t="s">
        <v>3386</v>
      </c>
      <c r="Q23" s="23" t="s">
        <v>3544</v>
      </c>
      <c r="R23" s="19" t="s">
        <v>3388</v>
      </c>
      <c r="S23" s="19" t="s">
        <v>3388</v>
      </c>
      <c r="T23" s="19">
        <v>10</v>
      </c>
      <c r="U23" s="19" t="s">
        <v>3416</v>
      </c>
      <c r="V23" s="19" t="s">
        <v>3460</v>
      </c>
      <c r="W23" s="19" t="s">
        <v>3447</v>
      </c>
      <c r="X23" s="19" t="s">
        <v>3545</v>
      </c>
      <c r="Y23" s="19" t="s">
        <v>3494</v>
      </c>
    </row>
    <row r="24" ht="13.8" customHeight="1" spans="1:25" x14ac:dyDescent="0.25">
      <c r="A24" s="19" t="s">
        <v>3532</v>
      </c>
      <c r="B24" s="20" t="s">
        <v>3546</v>
      </c>
      <c r="C24" s="19" t="s">
        <v>3547</v>
      </c>
      <c r="D24" s="21">
        <v>44400</v>
      </c>
      <c r="E24" s="19" t="s">
        <v>3548</v>
      </c>
      <c r="F24" s="19" t="s">
        <v>3549</v>
      </c>
      <c r="G24" s="19" t="s">
        <v>3550</v>
      </c>
      <c r="H24" s="19" t="s">
        <v>3551</v>
      </c>
      <c r="I24" s="19" t="s">
        <v>3442</v>
      </c>
      <c r="J24" s="19" t="s">
        <v>3480</v>
      </c>
      <c r="K24" s="19" t="s">
        <v>3471</v>
      </c>
      <c r="L24" s="19" t="s">
        <v>3471</v>
      </c>
      <c r="M24" s="19" t="s">
        <v>3472</v>
      </c>
      <c r="N24" s="19" t="s">
        <v>3402</v>
      </c>
      <c r="O24" s="19" t="s">
        <v>3385</v>
      </c>
      <c r="P24" s="22" t="s">
        <v>3386</v>
      </c>
      <c r="Q24" s="23" t="s">
        <v>3552</v>
      </c>
      <c r="R24" s="19" t="s">
        <v>3388</v>
      </c>
      <c r="S24" s="19" t="s">
        <v>3388</v>
      </c>
      <c r="T24" s="19">
        <v>24</v>
      </c>
      <c r="U24" s="19" t="s">
        <v>3416</v>
      </c>
      <c r="V24" s="19" t="s">
        <v>3553</v>
      </c>
      <c r="W24" s="19" t="s">
        <v>3447</v>
      </c>
      <c r="X24" s="19" t="s">
        <v>3554</v>
      </c>
      <c r="Y24" s="24" t="s">
        <v>3555</v>
      </c>
    </row>
    <row r="25" ht="13.8" customHeight="1" spans="1:25" x14ac:dyDescent="0.25">
      <c r="A25" s="19" t="s">
        <v>3556</v>
      </c>
      <c r="B25" s="20">
        <v>111</v>
      </c>
      <c r="C25" s="19" t="s">
        <v>3557</v>
      </c>
      <c r="D25" s="21">
        <v>44409</v>
      </c>
      <c r="E25" s="19" t="s">
        <v>3558</v>
      </c>
      <c r="F25" s="19" t="s">
        <v>3559</v>
      </c>
      <c r="G25" s="19" t="s">
        <v>3454</v>
      </c>
      <c r="H25" s="19" t="s">
        <v>3479</v>
      </c>
      <c r="I25" s="19" t="s">
        <v>3442</v>
      </c>
      <c r="J25" s="19" t="s">
        <v>3443</v>
      </c>
      <c r="K25" s="19" t="s">
        <v>3381</v>
      </c>
      <c r="L25" s="19" t="s">
        <v>3400</v>
      </c>
      <c r="M25" s="19" t="s">
        <v>3383</v>
      </c>
      <c r="N25" s="19" t="s">
        <v>3459</v>
      </c>
      <c r="O25" s="19" t="s">
        <v>3385</v>
      </c>
      <c r="P25" s="22" t="s">
        <v>3386</v>
      </c>
      <c r="Q25" s="23"/>
      <c r="R25" s="19" t="s">
        <v>3424</v>
      </c>
      <c r="S25" s="19" t="s">
        <v>3424</v>
      </c>
      <c r="T25" s="19">
        <v>15</v>
      </c>
      <c r="U25" s="19" t="s">
        <v>3416</v>
      </c>
      <c r="V25" s="19" t="s">
        <v>3390</v>
      </c>
      <c r="W25" s="19" t="s">
        <v>3417</v>
      </c>
      <c r="X25" s="19" t="s">
        <v>3560</v>
      </c>
      <c r="Y25" s="19" t="s">
        <v>3561</v>
      </c>
    </row>
    <row r="26" ht="13.8" customHeight="1" spans="1:25" x14ac:dyDescent="0.25">
      <c r="A26" s="19" t="s">
        <v>3562</v>
      </c>
      <c r="B26" s="20">
        <v>136</v>
      </c>
      <c r="C26" s="19" t="s">
        <v>3563</v>
      </c>
      <c r="D26" s="21">
        <v>45072</v>
      </c>
      <c r="E26" s="19" t="s">
        <v>3564</v>
      </c>
      <c r="F26" s="19" t="s">
        <v>3565</v>
      </c>
      <c r="G26" s="19" t="s">
        <v>3529</v>
      </c>
      <c r="H26" s="19" t="s">
        <v>3455</v>
      </c>
      <c r="I26" s="19" t="s">
        <v>3456</v>
      </c>
      <c r="J26" s="19" t="s">
        <v>3543</v>
      </c>
      <c r="K26" s="19" t="s">
        <v>3381</v>
      </c>
      <c r="L26" s="19" t="s">
        <v>3400</v>
      </c>
      <c r="M26" s="19" t="s">
        <v>3401</v>
      </c>
      <c r="N26" s="19" t="s">
        <v>3402</v>
      </c>
      <c r="O26" s="19" t="s">
        <v>3385</v>
      </c>
      <c r="P26" s="22" t="s">
        <v>3386</v>
      </c>
      <c r="Q26" s="23"/>
      <c r="R26" s="19" t="s">
        <v>3388</v>
      </c>
      <c r="S26" s="19" t="s">
        <v>3388</v>
      </c>
      <c r="T26" s="19">
        <v>18</v>
      </c>
      <c r="U26" s="19" t="s">
        <v>3416</v>
      </c>
      <c r="V26" s="19" t="s">
        <v>3390</v>
      </c>
      <c r="W26" s="19" t="s">
        <v>3425</v>
      </c>
      <c r="X26" s="19" t="s">
        <v>3566</v>
      </c>
      <c r="Y26" s="19" t="s">
        <v>3567</v>
      </c>
    </row>
    <row r="27" ht="13.8" customHeight="1" spans="1:25" x14ac:dyDescent="0.25">
      <c r="A27" s="19" t="s">
        <v>3556</v>
      </c>
      <c r="B27" s="20">
        <v>231</v>
      </c>
      <c r="C27" s="19" t="s">
        <v>3568</v>
      </c>
      <c r="D27" s="21">
        <v>44409</v>
      </c>
      <c r="E27" s="19" t="s">
        <v>3569</v>
      </c>
      <c r="F27" s="19" t="s">
        <v>3570</v>
      </c>
      <c r="G27" s="19" t="s">
        <v>3550</v>
      </c>
      <c r="H27" s="19" t="s">
        <v>3551</v>
      </c>
      <c r="I27" s="19" t="s">
        <v>3442</v>
      </c>
      <c r="J27" s="19" t="s">
        <v>3480</v>
      </c>
      <c r="K27" s="19" t="s">
        <v>3381</v>
      </c>
      <c r="L27" s="19" t="s">
        <v>3400</v>
      </c>
      <c r="M27" s="19" t="s">
        <v>3401</v>
      </c>
      <c r="N27" s="19" t="s">
        <v>3402</v>
      </c>
      <c r="O27" s="19" t="s">
        <v>3385</v>
      </c>
      <c r="P27" s="22" t="s">
        <v>3386</v>
      </c>
      <c r="Q27" s="23"/>
      <c r="R27" s="19" t="s">
        <v>3387</v>
      </c>
      <c r="S27" s="19" t="s">
        <v>3387</v>
      </c>
      <c r="T27" s="19">
        <v>15</v>
      </c>
      <c r="U27" s="19" t="s">
        <v>3416</v>
      </c>
      <c r="V27" s="19" t="s">
        <v>3460</v>
      </c>
      <c r="W27" s="19" t="s">
        <v>3447</v>
      </c>
      <c r="X27" s="19" t="s">
        <v>3571</v>
      </c>
      <c r="Y27" s="19" t="s">
        <v>3572</v>
      </c>
    </row>
    <row r="28" ht="13.8" customHeight="1" spans="1:25" x14ac:dyDescent="0.25">
      <c r="A28" s="19" t="s">
        <v>3556</v>
      </c>
      <c r="B28" s="20">
        <v>722</v>
      </c>
      <c r="C28" s="19" t="s">
        <v>3573</v>
      </c>
      <c r="D28" s="21">
        <v>44409</v>
      </c>
      <c r="E28" s="19" t="s">
        <v>3574</v>
      </c>
      <c r="F28" s="19" t="s">
        <v>3575</v>
      </c>
      <c r="G28" s="19" t="s">
        <v>3529</v>
      </c>
      <c r="H28" s="19" t="s">
        <v>3455</v>
      </c>
      <c r="I28" s="19" t="s">
        <v>3456</v>
      </c>
      <c r="J28" s="19" t="s">
        <v>3457</v>
      </c>
      <c r="K28" s="19" t="s">
        <v>3381</v>
      </c>
      <c r="L28" s="19" t="s">
        <v>3458</v>
      </c>
      <c r="M28" s="19" t="s">
        <v>3383</v>
      </c>
      <c r="N28" s="19" t="s">
        <v>3459</v>
      </c>
      <c r="O28" s="19" t="s">
        <v>3385</v>
      </c>
      <c r="P28" s="22" t="s">
        <v>3386</v>
      </c>
      <c r="Q28" s="23"/>
      <c r="R28" s="19" t="s">
        <v>3424</v>
      </c>
      <c r="S28" s="19" t="s">
        <v>3424</v>
      </c>
      <c r="T28" s="19">
        <v>6</v>
      </c>
      <c r="U28" s="19" t="s">
        <v>3403</v>
      </c>
      <c r="V28" s="19" t="s">
        <v>3390</v>
      </c>
      <c r="W28" s="19" t="s">
        <v>3576</v>
      </c>
      <c r="X28" s="19" t="s">
        <v>3577</v>
      </c>
      <c r="Y28" s="19" t="s">
        <v>3578</v>
      </c>
    </row>
    <row r="29" ht="13.8" customHeight="1" spans="1:25" x14ac:dyDescent="0.25">
      <c r="A29" s="19" t="s">
        <v>3579</v>
      </c>
      <c r="B29" s="20">
        <v>205</v>
      </c>
      <c r="C29" s="19" t="s">
        <v>3580</v>
      </c>
      <c r="D29" s="21">
        <v>44440</v>
      </c>
      <c r="E29" s="19" t="s">
        <v>3581</v>
      </c>
      <c r="F29" s="19" t="s">
        <v>3582</v>
      </c>
      <c r="G29" s="19" t="s">
        <v>3583</v>
      </c>
      <c r="H29" s="19" t="s">
        <v>3378</v>
      </c>
      <c r="I29" s="19" t="s">
        <v>3379</v>
      </c>
      <c r="J29" s="19" t="s">
        <v>3584</v>
      </c>
      <c r="K29" s="19" t="s">
        <v>3381</v>
      </c>
      <c r="L29" s="19" t="s">
        <v>3400</v>
      </c>
      <c r="M29" s="19" t="s">
        <v>3401</v>
      </c>
      <c r="N29" s="19" t="s">
        <v>3402</v>
      </c>
      <c r="O29" s="19" t="s">
        <v>3385</v>
      </c>
      <c r="P29" s="22" t="s">
        <v>3386</v>
      </c>
      <c r="Q29" s="23"/>
      <c r="R29" s="19" t="s">
        <v>3424</v>
      </c>
      <c r="S29" s="19" t="s">
        <v>3388</v>
      </c>
      <c r="T29" s="19">
        <v>4</v>
      </c>
      <c r="U29" s="19" t="s">
        <v>3403</v>
      </c>
      <c r="V29" s="19" t="s">
        <v>3460</v>
      </c>
      <c r="W29" s="19" t="s">
        <v>3461</v>
      </c>
      <c r="X29" s="19" t="s">
        <v>3585</v>
      </c>
      <c r="Y29" s="19" t="s">
        <v>3586</v>
      </c>
    </row>
    <row r="30" ht="13.8" customHeight="1" spans="1:25" x14ac:dyDescent="0.25">
      <c r="A30" s="19" t="s">
        <v>3579</v>
      </c>
      <c r="B30" s="20" t="s">
        <v>3587</v>
      </c>
      <c r="C30" s="19" t="s">
        <v>3588</v>
      </c>
      <c r="D30" s="21">
        <v>44441</v>
      </c>
      <c r="E30" s="19" t="s">
        <v>3589</v>
      </c>
      <c r="F30" s="19" t="s">
        <v>3590</v>
      </c>
      <c r="G30" s="19" t="s">
        <v>3454</v>
      </c>
      <c r="H30" s="19" t="s">
        <v>3455</v>
      </c>
      <c r="I30" s="19" t="s">
        <v>3456</v>
      </c>
      <c r="J30" s="19" t="s">
        <v>3457</v>
      </c>
      <c r="K30" s="19" t="s">
        <v>3471</v>
      </c>
      <c r="L30" s="19" t="s">
        <v>3471</v>
      </c>
      <c r="M30" s="19" t="s">
        <v>3401</v>
      </c>
      <c r="N30" s="19" t="s">
        <v>3402</v>
      </c>
      <c r="O30" s="19" t="s">
        <v>3385</v>
      </c>
      <c r="P30" s="22" t="s">
        <v>3386</v>
      </c>
      <c r="Q30" s="23"/>
      <c r="R30" s="19"/>
      <c r="S30" s="19"/>
      <c r="T30" s="19"/>
      <c r="U30" s="19"/>
      <c r="V30" s="19"/>
      <c r="W30" s="19"/>
      <c r="X30" s="19"/>
      <c r="Y30" s="19"/>
    </row>
    <row r="31" ht="13.8" customHeight="1" spans="1:25" x14ac:dyDescent="0.25">
      <c r="A31" s="19" t="s">
        <v>3579</v>
      </c>
      <c r="B31" s="20" t="s">
        <v>3591</v>
      </c>
      <c r="C31" s="19" t="s">
        <v>3592</v>
      </c>
      <c r="D31" s="21">
        <v>44447</v>
      </c>
      <c r="E31" s="19" t="s">
        <v>3593</v>
      </c>
      <c r="F31" s="19" t="s">
        <v>3590</v>
      </c>
      <c r="G31" s="19" t="s">
        <v>3454</v>
      </c>
      <c r="H31" s="19" t="s">
        <v>3455</v>
      </c>
      <c r="I31" s="19" t="s">
        <v>3456</v>
      </c>
      <c r="J31" s="19" t="s">
        <v>3457</v>
      </c>
      <c r="K31" s="19" t="s">
        <v>3471</v>
      </c>
      <c r="L31" s="19" t="s">
        <v>3471</v>
      </c>
      <c r="M31" s="19" t="s">
        <v>3401</v>
      </c>
      <c r="N31" s="19" t="s">
        <v>3402</v>
      </c>
      <c r="O31" s="19" t="s">
        <v>3385</v>
      </c>
      <c r="P31" s="22" t="s">
        <v>3386</v>
      </c>
      <c r="Q31" s="23"/>
      <c r="R31" s="19"/>
      <c r="S31" s="19"/>
      <c r="T31" s="19"/>
      <c r="U31" s="19"/>
      <c r="V31" s="19"/>
      <c r="W31" s="19"/>
      <c r="X31" s="19"/>
      <c r="Y31" s="19"/>
    </row>
    <row r="32" ht="13.8" customHeight="1" spans="1:25" x14ac:dyDescent="0.25">
      <c r="A32" s="19" t="s">
        <v>3579</v>
      </c>
      <c r="B32" s="20" t="s">
        <v>3594</v>
      </c>
      <c r="C32" s="19" t="s">
        <v>3595</v>
      </c>
      <c r="D32" s="21">
        <v>44449</v>
      </c>
      <c r="E32" s="19" t="s">
        <v>3596</v>
      </c>
      <c r="F32" s="19" t="s">
        <v>3559</v>
      </c>
      <c r="G32" s="19" t="s">
        <v>3454</v>
      </c>
      <c r="H32" s="19" t="s">
        <v>3479</v>
      </c>
      <c r="I32" s="19" t="s">
        <v>3442</v>
      </c>
      <c r="J32" s="19" t="s">
        <v>3443</v>
      </c>
      <c r="K32" s="19" t="s">
        <v>3471</v>
      </c>
      <c r="L32" s="19" t="s">
        <v>3471</v>
      </c>
      <c r="M32" s="19" t="s">
        <v>3472</v>
      </c>
      <c r="N32" s="19" t="s">
        <v>3490</v>
      </c>
      <c r="O32" s="19" t="s">
        <v>3385</v>
      </c>
      <c r="P32" s="22" t="s">
        <v>3386</v>
      </c>
      <c r="Q32" s="23" t="s">
        <v>3597</v>
      </c>
      <c r="R32" s="19" t="s">
        <v>3388</v>
      </c>
      <c r="S32" s="19" t="s">
        <v>3388</v>
      </c>
      <c r="T32" s="19">
        <v>10</v>
      </c>
      <c r="U32" s="19" t="s">
        <v>3416</v>
      </c>
      <c r="V32" s="19" t="s">
        <v>3460</v>
      </c>
      <c r="W32" s="19" t="s">
        <v>3447</v>
      </c>
      <c r="X32" s="19" t="s">
        <v>3598</v>
      </c>
      <c r="Y32" s="19" t="s">
        <v>3494</v>
      </c>
    </row>
    <row r="33" ht="13.8" customHeight="1" spans="1:25" x14ac:dyDescent="0.25">
      <c r="A33" s="19" t="s">
        <v>3579</v>
      </c>
      <c r="B33" s="20" t="s">
        <v>3599</v>
      </c>
      <c r="C33" s="19" t="s">
        <v>3600</v>
      </c>
      <c r="D33" s="21">
        <v>44449</v>
      </c>
      <c r="E33" s="19" t="s">
        <v>3601</v>
      </c>
      <c r="F33" s="19" t="s">
        <v>3559</v>
      </c>
      <c r="G33" s="19" t="s">
        <v>3454</v>
      </c>
      <c r="H33" s="19" t="s">
        <v>3479</v>
      </c>
      <c r="I33" s="19" t="s">
        <v>3442</v>
      </c>
      <c r="J33" s="19" t="s">
        <v>3443</v>
      </c>
      <c r="K33" s="19" t="s">
        <v>3471</v>
      </c>
      <c r="L33" s="19" t="s">
        <v>3471</v>
      </c>
      <c r="M33" s="19" t="s">
        <v>3401</v>
      </c>
      <c r="N33" s="19" t="s">
        <v>3490</v>
      </c>
      <c r="O33" s="19" t="s">
        <v>3385</v>
      </c>
      <c r="P33" s="22" t="s">
        <v>3386</v>
      </c>
      <c r="Q33" s="23"/>
      <c r="R33" s="19" t="s">
        <v>3388</v>
      </c>
      <c r="S33" s="19" t="s">
        <v>3388</v>
      </c>
      <c r="T33" s="19">
        <v>8</v>
      </c>
      <c r="U33" s="19" t="s">
        <v>3416</v>
      </c>
      <c r="V33" s="19" t="s">
        <v>3602</v>
      </c>
      <c r="W33" s="19" t="s">
        <v>3447</v>
      </c>
      <c r="X33" s="19" t="s">
        <v>3603</v>
      </c>
      <c r="Y33" s="19" t="s">
        <v>3494</v>
      </c>
    </row>
    <row r="34" ht="13.8" customHeight="1" spans="1:25" x14ac:dyDescent="0.25">
      <c r="A34" s="19" t="s">
        <v>3579</v>
      </c>
      <c r="B34" s="20" t="s">
        <v>3604</v>
      </c>
      <c r="C34" s="19" t="s">
        <v>3605</v>
      </c>
      <c r="D34" s="21">
        <v>44455</v>
      </c>
      <c r="E34" s="19" t="s">
        <v>3606</v>
      </c>
      <c r="F34" s="19" t="s">
        <v>3607</v>
      </c>
      <c r="G34" s="19" t="s">
        <v>3550</v>
      </c>
      <c r="H34" s="19" t="s">
        <v>3551</v>
      </c>
      <c r="I34" s="19" t="s">
        <v>3442</v>
      </c>
      <c r="J34" s="19" t="s">
        <v>3480</v>
      </c>
      <c r="K34" s="19" t="s">
        <v>3471</v>
      </c>
      <c r="L34" s="19" t="s">
        <v>3471</v>
      </c>
      <c r="M34" s="19" t="s">
        <v>3472</v>
      </c>
      <c r="N34" s="19" t="s">
        <v>3490</v>
      </c>
      <c r="O34" s="19" t="s">
        <v>3385</v>
      </c>
      <c r="P34" s="22" t="s">
        <v>3386</v>
      </c>
      <c r="Q34" s="23" t="s">
        <v>3481</v>
      </c>
      <c r="R34" s="19" t="s">
        <v>3387</v>
      </c>
      <c r="S34" s="19" t="s">
        <v>3388</v>
      </c>
      <c r="T34" s="19">
        <v>10</v>
      </c>
      <c r="U34" s="19" t="s">
        <v>3416</v>
      </c>
      <c r="V34" s="19" t="s">
        <v>3460</v>
      </c>
      <c r="W34" s="19" t="s">
        <v>3391</v>
      </c>
      <c r="X34" s="19" t="s">
        <v>3608</v>
      </c>
      <c r="Y34" s="19" t="s">
        <v>3609</v>
      </c>
    </row>
    <row r="35" ht="13.8" customHeight="1" spans="1:25" x14ac:dyDescent="0.25">
      <c r="A35" s="19" t="s">
        <v>3579</v>
      </c>
      <c r="B35" s="20" t="s">
        <v>3610</v>
      </c>
      <c r="C35" s="19" t="s">
        <v>3611</v>
      </c>
      <c r="D35" s="21">
        <v>44456</v>
      </c>
      <c r="E35" s="19" t="s">
        <v>3612</v>
      </c>
      <c r="F35" s="19" t="s">
        <v>3613</v>
      </c>
      <c r="G35" s="19" t="s">
        <v>3550</v>
      </c>
      <c r="H35" s="19" t="s">
        <v>3551</v>
      </c>
      <c r="I35" s="19" t="s">
        <v>3442</v>
      </c>
      <c r="J35" s="19" t="s">
        <v>3480</v>
      </c>
      <c r="K35" s="19" t="s">
        <v>3471</v>
      </c>
      <c r="L35" s="19" t="s">
        <v>3471</v>
      </c>
      <c r="M35" s="19" t="s">
        <v>3472</v>
      </c>
      <c r="N35" s="19" t="s">
        <v>3490</v>
      </c>
      <c r="O35" s="19" t="s">
        <v>3385</v>
      </c>
      <c r="P35" s="22" t="s">
        <v>3386</v>
      </c>
      <c r="Q35" s="23" t="s">
        <v>3614</v>
      </c>
      <c r="R35" s="19" t="s">
        <v>3388</v>
      </c>
      <c r="S35" s="19" t="s">
        <v>3388</v>
      </c>
      <c r="T35" s="19">
        <v>6</v>
      </c>
      <c r="U35" s="19" t="s">
        <v>3416</v>
      </c>
      <c r="V35" s="19" t="s">
        <v>3460</v>
      </c>
      <c r="W35" s="19" t="s">
        <v>3492</v>
      </c>
      <c r="X35" s="19" t="s">
        <v>3615</v>
      </c>
      <c r="Y35" s="19" t="s">
        <v>3494</v>
      </c>
    </row>
    <row r="36" ht="13.8" customHeight="1" spans="1:25" x14ac:dyDescent="0.25">
      <c r="A36" s="19" t="s">
        <v>3579</v>
      </c>
      <c r="B36" s="20" t="s">
        <v>3616</v>
      </c>
      <c r="C36" s="19" t="s">
        <v>3617</v>
      </c>
      <c r="D36" s="21">
        <v>44461</v>
      </c>
      <c r="E36" s="19" t="s">
        <v>3618</v>
      </c>
      <c r="F36" s="19" t="s">
        <v>3619</v>
      </c>
      <c r="G36" s="19" t="s">
        <v>3440</v>
      </c>
      <c r="H36" s="19" t="s">
        <v>3441</v>
      </c>
      <c r="I36" s="19" t="s">
        <v>3442</v>
      </c>
      <c r="J36" s="19" t="s">
        <v>3489</v>
      </c>
      <c r="K36" s="19" t="s">
        <v>3471</v>
      </c>
      <c r="L36" s="19" t="s">
        <v>3471</v>
      </c>
      <c r="M36" s="19" t="s">
        <v>3472</v>
      </c>
      <c r="N36" s="19" t="s">
        <v>3490</v>
      </c>
      <c r="O36" s="19" t="s">
        <v>3385</v>
      </c>
      <c r="P36" s="22" t="s">
        <v>3386</v>
      </c>
      <c r="Q36" s="23" t="s">
        <v>3614</v>
      </c>
      <c r="R36" s="19" t="s">
        <v>3388</v>
      </c>
      <c r="S36" s="19" t="s">
        <v>3388</v>
      </c>
      <c r="T36" s="19">
        <v>8</v>
      </c>
      <c r="U36" s="19" t="s">
        <v>3416</v>
      </c>
      <c r="V36" s="19" t="s">
        <v>3460</v>
      </c>
      <c r="W36" s="19" t="s">
        <v>3447</v>
      </c>
      <c r="X36" s="19" t="s">
        <v>3620</v>
      </c>
      <c r="Y36" s="19" t="s">
        <v>3494</v>
      </c>
    </row>
    <row r="37" ht="23.85" customHeight="1" spans="1:25" x14ac:dyDescent="0.25">
      <c r="A37" s="19" t="s">
        <v>3579</v>
      </c>
      <c r="B37" s="20">
        <v>262</v>
      </c>
      <c r="C37" s="19" t="s">
        <v>3621</v>
      </c>
      <c r="D37" s="21">
        <v>44463</v>
      </c>
      <c r="E37" s="19" t="s">
        <v>3622</v>
      </c>
      <c r="F37" s="19" t="s">
        <v>3623</v>
      </c>
      <c r="G37" s="19" t="s">
        <v>3624</v>
      </c>
      <c r="H37" s="19" t="s">
        <v>3378</v>
      </c>
      <c r="I37" s="19" t="s">
        <v>3379</v>
      </c>
      <c r="J37" s="19" t="s">
        <v>3399</v>
      </c>
      <c r="K37" s="19" t="s">
        <v>3381</v>
      </c>
      <c r="L37" s="19" t="s">
        <v>3400</v>
      </c>
      <c r="M37" s="19" t="s">
        <v>3401</v>
      </c>
      <c r="N37" s="19" t="s">
        <v>3625</v>
      </c>
      <c r="O37" s="19" t="s">
        <v>3385</v>
      </c>
      <c r="P37" s="22" t="s">
        <v>3386</v>
      </c>
      <c r="Q37" s="23" t="s">
        <v>3626</v>
      </c>
      <c r="R37" s="19" t="s">
        <v>3387</v>
      </c>
      <c r="S37" s="19" t="s">
        <v>3388</v>
      </c>
      <c r="T37" s="19">
        <v>3</v>
      </c>
      <c r="U37" s="19" t="s">
        <v>3403</v>
      </c>
      <c r="V37" s="19" t="s">
        <v>3404</v>
      </c>
      <c r="W37" s="19" t="s">
        <v>3405</v>
      </c>
      <c r="X37" s="19" t="s">
        <v>3406</v>
      </c>
      <c r="Y37" s="24" t="s">
        <v>3407</v>
      </c>
    </row>
    <row r="38" ht="23.85" customHeight="1" spans="1:25" x14ac:dyDescent="0.25">
      <c r="A38" s="19" t="s">
        <v>3627</v>
      </c>
      <c r="B38" s="20" t="s">
        <v>3628</v>
      </c>
      <c r="C38" s="19" t="s">
        <v>3629</v>
      </c>
      <c r="D38" s="21">
        <v>45170</v>
      </c>
      <c r="E38" s="19" t="s">
        <v>3630</v>
      </c>
      <c r="F38" s="19" t="s">
        <v>3631</v>
      </c>
      <c r="G38" s="19" t="s">
        <v>3454</v>
      </c>
      <c r="H38" s="19" t="s">
        <v>3455</v>
      </c>
      <c r="I38" s="19" t="s">
        <v>3456</v>
      </c>
      <c r="J38" s="19" t="s">
        <v>3457</v>
      </c>
      <c r="K38" s="19" t="s">
        <v>3471</v>
      </c>
      <c r="L38" s="19" t="s">
        <v>3471</v>
      </c>
      <c r="M38" s="19" t="s">
        <v>3472</v>
      </c>
      <c r="N38" s="19" t="s">
        <v>3402</v>
      </c>
      <c r="O38" s="19" t="s">
        <v>3385</v>
      </c>
      <c r="P38" s="22" t="s">
        <v>3386</v>
      </c>
      <c r="Q38" s="23" t="s">
        <v>3632</v>
      </c>
      <c r="R38" s="19" t="s">
        <v>3388</v>
      </c>
      <c r="S38" s="19" t="s">
        <v>3388</v>
      </c>
      <c r="T38" s="19">
        <v>25</v>
      </c>
      <c r="U38" s="19" t="s">
        <v>3416</v>
      </c>
      <c r="V38" s="19" t="s">
        <v>3602</v>
      </c>
      <c r="W38" s="19" t="s">
        <v>3447</v>
      </c>
      <c r="X38" s="19" t="s">
        <v>3633</v>
      </c>
      <c r="Y38" s="24" t="s">
        <v>3634</v>
      </c>
    </row>
    <row r="39" ht="13.8" customHeight="1" spans="1:25" x14ac:dyDescent="0.25">
      <c r="A39" s="19" t="s">
        <v>3627</v>
      </c>
      <c r="B39" s="20" t="s">
        <v>3635</v>
      </c>
      <c r="C39" s="19" t="s">
        <v>3636</v>
      </c>
      <c r="D39" s="21">
        <v>45182</v>
      </c>
      <c r="E39" s="19" t="s">
        <v>3637</v>
      </c>
      <c r="F39" s="19" t="s">
        <v>3470</v>
      </c>
      <c r="G39" s="19" t="s">
        <v>3454</v>
      </c>
      <c r="H39" s="19" t="s">
        <v>3479</v>
      </c>
      <c r="I39" s="19" t="s">
        <v>3442</v>
      </c>
      <c r="J39" s="19" t="s">
        <v>3489</v>
      </c>
      <c r="K39" s="19" t="s">
        <v>3471</v>
      </c>
      <c r="L39" s="19" t="s">
        <v>3471</v>
      </c>
      <c r="M39" s="19" t="s">
        <v>3472</v>
      </c>
      <c r="N39" s="19" t="s">
        <v>3402</v>
      </c>
      <c r="O39" s="19" t="s">
        <v>3385</v>
      </c>
      <c r="P39" s="22" t="s">
        <v>3386</v>
      </c>
      <c r="Q39" s="23" t="s">
        <v>3638</v>
      </c>
      <c r="R39" s="19" t="s">
        <v>3388</v>
      </c>
      <c r="S39" s="19" t="s">
        <v>3388</v>
      </c>
      <c r="T39" s="19">
        <v>24</v>
      </c>
      <c r="U39" s="19" t="s">
        <v>3416</v>
      </c>
      <c r="V39" s="19" t="s">
        <v>3639</v>
      </c>
      <c r="W39" s="19" t="s">
        <v>3417</v>
      </c>
      <c r="X39" s="19" t="s">
        <v>3640</v>
      </c>
      <c r="Y39" s="19" t="s">
        <v>3641</v>
      </c>
    </row>
    <row r="40" ht="13.8" customHeight="1" spans="1:25" x14ac:dyDescent="0.25">
      <c r="A40" s="19" t="s">
        <v>3627</v>
      </c>
      <c r="B40" s="20" t="s">
        <v>3642</v>
      </c>
      <c r="C40" s="19" t="s">
        <v>3643</v>
      </c>
      <c r="D40" s="21">
        <v>45197</v>
      </c>
      <c r="E40" s="19" t="s">
        <v>3644</v>
      </c>
      <c r="F40" s="19" t="s">
        <v>3645</v>
      </c>
      <c r="G40" s="19" t="s">
        <v>3529</v>
      </c>
      <c r="H40" s="19" t="s">
        <v>3455</v>
      </c>
      <c r="I40" s="19" t="s">
        <v>3456</v>
      </c>
      <c r="J40" s="19" t="s">
        <v>3543</v>
      </c>
      <c r="K40" s="19" t="s">
        <v>3471</v>
      </c>
      <c r="L40" s="19" t="s">
        <v>3471</v>
      </c>
      <c r="M40" s="19" t="s">
        <v>3472</v>
      </c>
      <c r="N40" s="19" t="s">
        <v>3490</v>
      </c>
      <c r="O40" s="19" t="s">
        <v>3385</v>
      </c>
      <c r="P40" s="22" t="s">
        <v>3386</v>
      </c>
      <c r="Q40" s="23" t="s">
        <v>3646</v>
      </c>
      <c r="R40" s="19"/>
      <c r="S40" s="19"/>
      <c r="T40" s="19"/>
      <c r="U40" s="19"/>
      <c r="V40" s="19"/>
      <c r="W40" s="19"/>
      <c r="X40" s="19"/>
      <c r="Y40" s="19"/>
    </row>
    <row r="41" ht="13.8" customHeight="1" spans="1:25" x14ac:dyDescent="0.25">
      <c r="A41" s="19" t="s">
        <v>3647</v>
      </c>
      <c r="B41" s="20" t="s">
        <v>3648</v>
      </c>
      <c r="C41" s="19" t="s">
        <v>3649</v>
      </c>
      <c r="D41" s="21">
        <v>45204</v>
      </c>
      <c r="E41" s="19" t="s">
        <v>3650</v>
      </c>
      <c r="F41" s="19" t="s">
        <v>3623</v>
      </c>
      <c r="G41" s="19" t="s">
        <v>3624</v>
      </c>
      <c r="H41" s="19" t="s">
        <v>3378</v>
      </c>
      <c r="I41" s="19" t="s">
        <v>3379</v>
      </c>
      <c r="J41" s="19" t="s">
        <v>3399</v>
      </c>
      <c r="K41" s="19" t="s">
        <v>3471</v>
      </c>
      <c r="L41" s="19" t="s">
        <v>3471</v>
      </c>
      <c r="M41" s="19" t="s">
        <v>3472</v>
      </c>
      <c r="N41" s="19" t="s">
        <v>3490</v>
      </c>
      <c r="O41" s="19" t="s">
        <v>3385</v>
      </c>
      <c r="P41" s="22" t="s">
        <v>3386</v>
      </c>
      <c r="Q41" s="23" t="s">
        <v>3646</v>
      </c>
      <c r="R41" s="19" t="s">
        <v>3388</v>
      </c>
      <c r="S41" s="19" t="s">
        <v>3388</v>
      </c>
      <c r="T41" s="19">
        <v>16</v>
      </c>
      <c r="U41" s="19" t="s">
        <v>3416</v>
      </c>
      <c r="V41" s="19" t="s">
        <v>3460</v>
      </c>
      <c r="W41" s="19" t="s">
        <v>3447</v>
      </c>
      <c r="X41" s="19" t="s">
        <v>3651</v>
      </c>
      <c r="Y41" s="19" t="s">
        <v>3494</v>
      </c>
    </row>
    <row r="42" ht="13.8" customHeight="1" spans="1:25" x14ac:dyDescent="0.25">
      <c r="A42" s="19" t="s">
        <v>3627</v>
      </c>
      <c r="B42" s="20" t="s">
        <v>3652</v>
      </c>
      <c r="C42" s="19" t="s">
        <v>3653</v>
      </c>
      <c r="D42" s="21">
        <v>45176</v>
      </c>
      <c r="E42" s="19" t="s">
        <v>3654</v>
      </c>
      <c r="F42" s="19" t="s">
        <v>3565</v>
      </c>
      <c r="G42" s="19" t="s">
        <v>3529</v>
      </c>
      <c r="H42" s="19" t="s">
        <v>3455</v>
      </c>
      <c r="I42" s="19" t="s">
        <v>3456</v>
      </c>
      <c r="J42" s="19" t="s">
        <v>3543</v>
      </c>
      <c r="K42" s="19" t="s">
        <v>3471</v>
      </c>
      <c r="L42" s="19" t="s">
        <v>3471</v>
      </c>
      <c r="M42" s="19" t="s">
        <v>3472</v>
      </c>
      <c r="N42" s="19" t="s">
        <v>3402</v>
      </c>
      <c r="O42" s="19" t="s">
        <v>3385</v>
      </c>
      <c r="P42" s="22" t="s">
        <v>3386</v>
      </c>
      <c r="Q42" s="23" t="s">
        <v>3646</v>
      </c>
      <c r="R42" s="19"/>
      <c r="S42" s="19"/>
      <c r="T42" s="19"/>
      <c r="U42" s="19"/>
      <c r="V42" s="19"/>
      <c r="W42" s="19"/>
      <c r="X42" s="19"/>
      <c r="Y42" s="19"/>
    </row>
    <row r="43" ht="13.8" customHeight="1" spans="1:25" x14ac:dyDescent="0.25">
      <c r="A43" s="19" t="s">
        <v>3655</v>
      </c>
      <c r="B43" s="20" t="s">
        <v>3656</v>
      </c>
      <c r="C43" s="19" t="s">
        <v>3657</v>
      </c>
      <c r="D43" s="21">
        <v>45150</v>
      </c>
      <c r="E43" s="19" t="s">
        <v>3658</v>
      </c>
      <c r="F43" s="19" t="s">
        <v>3397</v>
      </c>
      <c r="G43" s="19" t="s">
        <v>3398</v>
      </c>
      <c r="H43" s="19" t="s">
        <v>3378</v>
      </c>
      <c r="I43" s="19" t="s">
        <v>3379</v>
      </c>
      <c r="J43" s="19" t="s">
        <v>3399</v>
      </c>
      <c r="K43" s="19" t="s">
        <v>3471</v>
      </c>
      <c r="L43" s="19" t="s">
        <v>3471</v>
      </c>
      <c r="M43" s="19" t="s">
        <v>3401</v>
      </c>
      <c r="N43" s="19" t="s">
        <v>3402</v>
      </c>
      <c r="O43" s="19" t="s">
        <v>3385</v>
      </c>
      <c r="P43" s="22" t="s">
        <v>3386</v>
      </c>
      <c r="Q43" s="23"/>
      <c r="R43" s="19" t="s">
        <v>3388</v>
      </c>
      <c r="S43" s="19" t="s">
        <v>3388</v>
      </c>
      <c r="T43" s="19">
        <v>6</v>
      </c>
      <c r="U43" s="19" t="s">
        <v>3416</v>
      </c>
      <c r="V43" s="19" t="s">
        <v>3460</v>
      </c>
      <c r="W43" s="19" t="s">
        <v>3447</v>
      </c>
      <c r="X43" s="19" t="s">
        <v>3659</v>
      </c>
      <c r="Y43" s="19" t="s">
        <v>3494</v>
      </c>
    </row>
    <row r="44" ht="13.8" customHeight="1" spans="1:25" x14ac:dyDescent="0.25">
      <c r="A44" s="19" t="s">
        <v>3627</v>
      </c>
      <c r="B44" s="20" t="s">
        <v>3660</v>
      </c>
      <c r="C44" s="19" t="s">
        <v>3661</v>
      </c>
      <c r="D44" s="21">
        <v>45176</v>
      </c>
      <c r="E44" s="19" t="s">
        <v>3662</v>
      </c>
      <c r="F44" s="19" t="s">
        <v>3510</v>
      </c>
      <c r="G44" s="19" t="s">
        <v>3499</v>
      </c>
      <c r="H44" s="19" t="s">
        <v>3500</v>
      </c>
      <c r="I44" s="19" t="s">
        <v>3456</v>
      </c>
      <c r="J44" s="19" t="s">
        <v>3501</v>
      </c>
      <c r="K44" s="19" t="s">
        <v>3471</v>
      </c>
      <c r="L44" s="19" t="s">
        <v>3471</v>
      </c>
      <c r="M44" s="19" t="s">
        <v>3472</v>
      </c>
      <c r="N44" s="19" t="s">
        <v>3402</v>
      </c>
      <c r="O44" s="19" t="s">
        <v>3385</v>
      </c>
      <c r="P44" s="22" t="s">
        <v>3386</v>
      </c>
      <c r="Q44" s="23" t="s">
        <v>3646</v>
      </c>
      <c r="R44" s="19" t="s">
        <v>3388</v>
      </c>
      <c r="S44" s="19" t="s">
        <v>3388</v>
      </c>
      <c r="T44" s="19">
        <v>16</v>
      </c>
      <c r="U44" s="19" t="s">
        <v>3416</v>
      </c>
      <c r="V44" s="19" t="s">
        <v>3460</v>
      </c>
      <c r="W44" s="19" t="s">
        <v>3461</v>
      </c>
      <c r="X44" s="19" t="s">
        <v>3663</v>
      </c>
      <c r="Y44" s="19" t="s">
        <v>3664</v>
      </c>
    </row>
    <row r="45" ht="13.8" customHeight="1" spans="1:25" x14ac:dyDescent="0.25">
      <c r="A45" s="19" t="s">
        <v>3665</v>
      </c>
      <c r="B45" s="20" t="s">
        <v>3666</v>
      </c>
      <c r="C45" s="19" t="s">
        <v>3667</v>
      </c>
      <c r="D45" s="21">
        <v>44471</v>
      </c>
      <c r="E45" s="19" t="s">
        <v>3668</v>
      </c>
      <c r="F45" s="19" t="s">
        <v>3669</v>
      </c>
      <c r="G45" s="19" t="s">
        <v>3550</v>
      </c>
      <c r="H45" s="19" t="s">
        <v>3551</v>
      </c>
      <c r="I45" s="19" t="s">
        <v>3442</v>
      </c>
      <c r="J45" s="19" t="s">
        <v>3489</v>
      </c>
      <c r="K45" s="19" t="s">
        <v>3471</v>
      </c>
      <c r="L45" s="19" t="s">
        <v>3471</v>
      </c>
      <c r="M45" s="19" t="s">
        <v>3401</v>
      </c>
      <c r="N45" s="19" t="s">
        <v>3402</v>
      </c>
      <c r="O45" s="19" t="s">
        <v>3385</v>
      </c>
      <c r="P45" s="22" t="s">
        <v>3386</v>
      </c>
      <c r="Q45" s="23"/>
      <c r="R45" s="19" t="s">
        <v>3387</v>
      </c>
      <c r="S45" s="19" t="s">
        <v>3387</v>
      </c>
      <c r="T45" s="19">
        <v>20</v>
      </c>
      <c r="U45" s="19" t="s">
        <v>3416</v>
      </c>
      <c r="V45" s="19" t="s">
        <v>3639</v>
      </c>
      <c r="W45" s="19" t="s">
        <v>3447</v>
      </c>
      <c r="X45" s="19" t="s">
        <v>3670</v>
      </c>
      <c r="Y45" s="19" t="s">
        <v>3671</v>
      </c>
    </row>
    <row r="46" ht="13.8" customHeight="1" spans="1:25" x14ac:dyDescent="0.25">
      <c r="A46" s="19" t="s">
        <v>3665</v>
      </c>
      <c r="B46" s="20" t="s">
        <v>3672</v>
      </c>
      <c r="C46" s="19" t="s">
        <v>3673</v>
      </c>
      <c r="D46" s="21">
        <v>44471</v>
      </c>
      <c r="E46" s="19" t="s">
        <v>3674</v>
      </c>
      <c r="F46" s="19" t="s">
        <v>3559</v>
      </c>
      <c r="G46" s="19" t="s">
        <v>3454</v>
      </c>
      <c r="H46" s="19" t="s">
        <v>3479</v>
      </c>
      <c r="I46" s="19" t="s">
        <v>3442</v>
      </c>
      <c r="J46" s="19" t="s">
        <v>3489</v>
      </c>
      <c r="K46" s="19" t="s">
        <v>3471</v>
      </c>
      <c r="L46" s="19" t="s">
        <v>3471</v>
      </c>
      <c r="M46" s="19" t="s">
        <v>3472</v>
      </c>
      <c r="N46" s="19" t="s">
        <v>3490</v>
      </c>
      <c r="O46" s="19" t="s">
        <v>3385</v>
      </c>
      <c r="P46" s="22" t="s">
        <v>3386</v>
      </c>
      <c r="Q46" s="23" t="s">
        <v>3597</v>
      </c>
      <c r="R46" s="19" t="s">
        <v>3388</v>
      </c>
      <c r="S46" s="19" t="s">
        <v>3388</v>
      </c>
      <c r="T46" s="19">
        <v>10</v>
      </c>
      <c r="U46" s="19" t="s">
        <v>3416</v>
      </c>
      <c r="V46" s="19" t="s">
        <v>3460</v>
      </c>
      <c r="W46" s="19" t="s">
        <v>3447</v>
      </c>
      <c r="X46" s="19" t="s">
        <v>3675</v>
      </c>
      <c r="Y46" s="19" t="s">
        <v>3494</v>
      </c>
    </row>
    <row r="47" ht="13.8" customHeight="1" spans="1:25" x14ac:dyDescent="0.25">
      <c r="A47" s="19" t="s">
        <v>3665</v>
      </c>
      <c r="B47" s="20" t="s">
        <v>3676</v>
      </c>
      <c r="C47" s="19" t="s">
        <v>3677</v>
      </c>
      <c r="D47" s="21">
        <v>44497</v>
      </c>
      <c r="E47" s="19" t="s">
        <v>3678</v>
      </c>
      <c r="F47" s="19" t="s">
        <v>3679</v>
      </c>
      <c r="G47" s="19" t="s">
        <v>3550</v>
      </c>
      <c r="H47" s="19" t="s">
        <v>3551</v>
      </c>
      <c r="I47" s="19" t="s">
        <v>3442</v>
      </c>
      <c r="J47" s="19" t="s">
        <v>3480</v>
      </c>
      <c r="K47" s="19" t="s">
        <v>3471</v>
      </c>
      <c r="L47" s="19" t="s">
        <v>3471</v>
      </c>
      <c r="M47" s="19" t="s">
        <v>3472</v>
      </c>
      <c r="N47" s="19" t="s">
        <v>3680</v>
      </c>
      <c r="O47" s="19" t="s">
        <v>3385</v>
      </c>
      <c r="P47" s="22" t="s">
        <v>3386</v>
      </c>
      <c r="Q47" s="23" t="s">
        <v>3614</v>
      </c>
      <c r="R47" s="19" t="s">
        <v>3388</v>
      </c>
      <c r="S47" s="19" t="s">
        <v>3388</v>
      </c>
      <c r="T47" s="19">
        <v>14</v>
      </c>
      <c r="U47" s="19" t="s">
        <v>3416</v>
      </c>
      <c r="V47" s="19" t="s">
        <v>3460</v>
      </c>
      <c r="W47" s="19" t="s">
        <v>3483</v>
      </c>
      <c r="X47" s="19" t="s">
        <v>3681</v>
      </c>
      <c r="Y47" s="19" t="s">
        <v>3682</v>
      </c>
    </row>
    <row r="48" ht="13.8" customHeight="1" spans="1:25" x14ac:dyDescent="0.25">
      <c r="A48" s="19" t="s">
        <v>3665</v>
      </c>
      <c r="B48" s="20" t="s">
        <v>3386</v>
      </c>
      <c r="C48" s="19" t="s">
        <v>3683</v>
      </c>
      <c r="D48" s="21">
        <v>44497</v>
      </c>
      <c r="E48" s="19" t="s">
        <v>3684</v>
      </c>
      <c r="F48" s="19" t="s">
        <v>3685</v>
      </c>
      <c r="G48" s="19" t="s">
        <v>3686</v>
      </c>
      <c r="H48" s="19" t="s">
        <v>3455</v>
      </c>
      <c r="I48" s="19" t="s">
        <v>3456</v>
      </c>
      <c r="J48" s="19" t="s">
        <v>3457</v>
      </c>
      <c r="K48" s="19" t="s">
        <v>3687</v>
      </c>
      <c r="L48" s="19" t="s">
        <v>3687</v>
      </c>
      <c r="M48" s="19" t="s">
        <v>3688</v>
      </c>
      <c r="N48" s="19" t="s">
        <v>3625</v>
      </c>
      <c r="O48" s="19" t="s">
        <v>3385</v>
      </c>
      <c r="P48" s="19" t="s">
        <v>3386</v>
      </c>
      <c r="Q48" s="19" t="s">
        <v>3689</v>
      </c>
      <c r="R48" s="19" t="s">
        <v>3388</v>
      </c>
      <c r="S48" s="19" t="s">
        <v>3387</v>
      </c>
      <c r="T48" s="19">
        <v>3</v>
      </c>
      <c r="U48" s="19" t="s">
        <v>3403</v>
      </c>
      <c r="V48" s="19" t="s">
        <v>3446</v>
      </c>
      <c r="W48" s="19" t="s">
        <v>3447</v>
      </c>
      <c r="X48" s="19" t="s">
        <v>3690</v>
      </c>
      <c r="Y48" s="19" t="s">
        <v>3691</v>
      </c>
    </row>
    <row r="49" ht="13.8" customHeight="1" spans="1:25" x14ac:dyDescent="0.25">
      <c r="A49" s="19" t="s">
        <v>3692</v>
      </c>
      <c r="B49" s="20" t="s">
        <v>3693</v>
      </c>
      <c r="C49" s="19" t="s">
        <v>3694</v>
      </c>
      <c r="D49" s="21">
        <v>44504</v>
      </c>
      <c r="E49" s="19" t="s">
        <v>3695</v>
      </c>
      <c r="F49" s="19" t="s">
        <v>3696</v>
      </c>
      <c r="G49" s="19" t="s">
        <v>3697</v>
      </c>
      <c r="H49" s="19" t="s">
        <v>3378</v>
      </c>
      <c r="I49" s="19" t="s">
        <v>3379</v>
      </c>
      <c r="J49" s="19" t="s">
        <v>3380</v>
      </c>
      <c r="K49" s="19" t="s">
        <v>3471</v>
      </c>
      <c r="L49" s="19" t="s">
        <v>3471</v>
      </c>
      <c r="M49" s="19" t="s">
        <v>3472</v>
      </c>
      <c r="N49" s="19" t="s">
        <v>3490</v>
      </c>
      <c r="O49" s="19" t="s">
        <v>3385</v>
      </c>
      <c r="P49" s="22" t="s">
        <v>3386</v>
      </c>
      <c r="Q49" s="23" t="s">
        <v>3614</v>
      </c>
      <c r="R49" s="19" t="s">
        <v>3388</v>
      </c>
      <c r="S49" s="19" t="s">
        <v>3388</v>
      </c>
      <c r="T49" s="19">
        <v>10</v>
      </c>
      <c r="U49" s="19" t="s">
        <v>3416</v>
      </c>
      <c r="V49" s="19" t="s">
        <v>3460</v>
      </c>
      <c r="W49" s="19" t="s">
        <v>3447</v>
      </c>
      <c r="X49" s="19" t="s">
        <v>3698</v>
      </c>
      <c r="Y49" s="19" t="s">
        <v>3494</v>
      </c>
    </row>
    <row r="50" ht="13.8" customHeight="1" spans="1:25" x14ac:dyDescent="0.25">
      <c r="A50" s="19" t="s">
        <v>3692</v>
      </c>
      <c r="B50" s="20" t="s">
        <v>3699</v>
      </c>
      <c r="C50" s="19" t="s">
        <v>3700</v>
      </c>
      <c r="D50" s="21">
        <v>44520</v>
      </c>
      <c r="E50" s="19" t="s">
        <v>3701</v>
      </c>
      <c r="F50" s="19" t="s">
        <v>3702</v>
      </c>
      <c r="G50" s="19" t="s">
        <v>3583</v>
      </c>
      <c r="H50" s="19" t="s">
        <v>3378</v>
      </c>
      <c r="I50" s="19" t="s">
        <v>3379</v>
      </c>
      <c r="J50" s="19" t="s">
        <v>3584</v>
      </c>
      <c r="K50" s="19" t="s">
        <v>3471</v>
      </c>
      <c r="L50" s="19" t="s">
        <v>3471</v>
      </c>
      <c r="M50" s="19" t="s">
        <v>3472</v>
      </c>
      <c r="N50" s="19" t="s">
        <v>3402</v>
      </c>
      <c r="O50" s="19" t="s">
        <v>3385</v>
      </c>
      <c r="P50" s="22" t="s">
        <v>3386</v>
      </c>
      <c r="Q50" s="23" t="s">
        <v>3614</v>
      </c>
      <c r="R50" s="19" t="s">
        <v>3424</v>
      </c>
      <c r="S50" s="19" t="s">
        <v>3388</v>
      </c>
      <c r="T50" s="19">
        <v>3</v>
      </c>
      <c r="U50" s="19" t="s">
        <v>3416</v>
      </c>
      <c r="V50" s="19" t="s">
        <v>3460</v>
      </c>
      <c r="W50" s="19" t="s">
        <v>3417</v>
      </c>
      <c r="X50" s="19" t="s">
        <v>3703</v>
      </c>
      <c r="Y50" s="19" t="s">
        <v>3586</v>
      </c>
    </row>
    <row r="51" ht="23.85" customHeight="1" spans="1:25" x14ac:dyDescent="0.25">
      <c r="A51" s="19" t="s">
        <v>3692</v>
      </c>
      <c r="B51" s="20" t="s">
        <v>3704</v>
      </c>
      <c r="C51" s="19" t="s">
        <v>3705</v>
      </c>
      <c r="D51" s="21">
        <v>44526</v>
      </c>
      <c r="E51" s="19" t="s">
        <v>3706</v>
      </c>
      <c r="F51" s="19" t="s">
        <v>3707</v>
      </c>
      <c r="G51" s="19" t="s">
        <v>3440</v>
      </c>
      <c r="H51" s="19" t="s">
        <v>3441</v>
      </c>
      <c r="I51" s="19" t="s">
        <v>3442</v>
      </c>
      <c r="J51" s="19" t="s">
        <v>3443</v>
      </c>
      <c r="K51" s="19" t="s">
        <v>3471</v>
      </c>
      <c r="L51" s="19" t="s">
        <v>3471</v>
      </c>
      <c r="M51" s="19" t="s">
        <v>3472</v>
      </c>
      <c r="N51" s="19" t="s">
        <v>3402</v>
      </c>
      <c r="O51" s="19" t="s">
        <v>3385</v>
      </c>
      <c r="P51" s="22" t="s">
        <v>3386</v>
      </c>
      <c r="Q51" s="23" t="s">
        <v>3614</v>
      </c>
      <c r="R51" s="19" t="s">
        <v>3424</v>
      </c>
      <c r="S51" s="19" t="s">
        <v>3388</v>
      </c>
      <c r="T51" s="19">
        <v>9</v>
      </c>
      <c r="U51" s="19" t="s">
        <v>3416</v>
      </c>
      <c r="V51" s="19" t="s">
        <v>3460</v>
      </c>
      <c r="W51" s="19" t="s">
        <v>3447</v>
      </c>
      <c r="X51" s="19" t="s">
        <v>3708</v>
      </c>
      <c r="Y51" s="24" t="s">
        <v>3709</v>
      </c>
    </row>
    <row r="52" ht="13.8" customHeight="1" spans="1:25" x14ac:dyDescent="0.25">
      <c r="A52" s="19" t="s">
        <v>3710</v>
      </c>
      <c r="B52" s="20" t="s">
        <v>3711</v>
      </c>
      <c r="C52" s="19" t="s">
        <v>3712</v>
      </c>
      <c r="D52" s="21">
        <v>44537</v>
      </c>
      <c r="E52" s="19" t="s">
        <v>3713</v>
      </c>
      <c r="F52" s="19" t="s">
        <v>3714</v>
      </c>
      <c r="G52" s="19" t="s">
        <v>3550</v>
      </c>
      <c r="H52" s="19" t="s">
        <v>3551</v>
      </c>
      <c r="I52" s="19" t="s">
        <v>3442</v>
      </c>
      <c r="J52" s="19" t="s">
        <v>3480</v>
      </c>
      <c r="K52" s="19" t="s">
        <v>3471</v>
      </c>
      <c r="L52" s="19" t="s">
        <v>3471</v>
      </c>
      <c r="M52" s="19" t="s">
        <v>3472</v>
      </c>
      <c r="N52" s="19" t="s">
        <v>3490</v>
      </c>
      <c r="O52" s="19" t="s">
        <v>3385</v>
      </c>
      <c r="P52" s="22" t="s">
        <v>3386</v>
      </c>
      <c r="Q52" s="23" t="s">
        <v>3715</v>
      </c>
      <c r="R52" s="19" t="s">
        <v>3388</v>
      </c>
      <c r="S52" s="19" t="s">
        <v>3388</v>
      </c>
      <c r="T52" s="19">
        <v>10</v>
      </c>
      <c r="U52" s="19" t="s">
        <v>3416</v>
      </c>
      <c r="V52" s="19" t="s">
        <v>3460</v>
      </c>
      <c r="W52" s="19" t="s">
        <v>3447</v>
      </c>
      <c r="X52" s="19" t="s">
        <v>3716</v>
      </c>
      <c r="Y52" s="19" t="s">
        <v>3494</v>
      </c>
    </row>
    <row r="53" ht="13.8" customHeight="1" spans="1:25" x14ac:dyDescent="0.25">
      <c r="A53" s="19" t="s">
        <v>3710</v>
      </c>
      <c r="B53" s="20" t="s">
        <v>3717</v>
      </c>
      <c r="C53" s="19" t="s">
        <v>3718</v>
      </c>
      <c r="D53" s="21">
        <v>44549</v>
      </c>
      <c r="E53" s="19" t="s">
        <v>3719</v>
      </c>
      <c r="F53" s="19" t="s">
        <v>3720</v>
      </c>
      <c r="G53" s="19" t="s">
        <v>3440</v>
      </c>
      <c r="H53" s="19" t="s">
        <v>3441</v>
      </c>
      <c r="I53" s="19" t="s">
        <v>3442</v>
      </c>
      <c r="J53" s="19" t="s">
        <v>3489</v>
      </c>
      <c r="K53" s="19" t="s">
        <v>3471</v>
      </c>
      <c r="L53" s="19" t="s">
        <v>3471</v>
      </c>
      <c r="M53" s="19" t="s">
        <v>3401</v>
      </c>
      <c r="N53" s="19" t="s">
        <v>3490</v>
      </c>
      <c r="O53" s="19" t="s">
        <v>3385</v>
      </c>
      <c r="P53" s="22" t="s">
        <v>3386</v>
      </c>
      <c r="Q53" s="23"/>
      <c r="R53" s="19" t="s">
        <v>3388</v>
      </c>
      <c r="S53" s="19" t="s">
        <v>3388</v>
      </c>
      <c r="T53" s="19">
        <v>16</v>
      </c>
      <c r="U53" s="19" t="s">
        <v>3416</v>
      </c>
      <c r="V53" s="19" t="s">
        <v>3602</v>
      </c>
      <c r="W53" s="19" t="s">
        <v>3447</v>
      </c>
      <c r="X53" s="19" t="s">
        <v>3721</v>
      </c>
      <c r="Y53" s="19" t="s">
        <v>3494</v>
      </c>
    </row>
    <row r="54" ht="13.8" customHeight="1" spans="1:25" x14ac:dyDescent="0.25">
      <c r="A54" s="19" t="s">
        <v>3710</v>
      </c>
      <c r="B54" s="20">
        <v>480</v>
      </c>
      <c r="C54" s="19" t="s">
        <v>3722</v>
      </c>
      <c r="D54" s="21">
        <v>44551</v>
      </c>
      <c r="E54" s="19" t="s">
        <v>3723</v>
      </c>
      <c r="F54" s="19" t="s">
        <v>3453</v>
      </c>
      <c r="G54" s="19" t="s">
        <v>3454</v>
      </c>
      <c r="H54" s="19" t="s">
        <v>3455</v>
      </c>
      <c r="I54" s="19" t="s">
        <v>3456</v>
      </c>
      <c r="J54" s="19" t="s">
        <v>3457</v>
      </c>
      <c r="K54" s="19" t="s">
        <v>3381</v>
      </c>
      <c r="L54" s="19" t="s">
        <v>3382</v>
      </c>
      <c r="M54" s="19" t="s">
        <v>3383</v>
      </c>
      <c r="N54" s="19" t="s">
        <v>3724</v>
      </c>
      <c r="O54" s="19" t="s">
        <v>3385</v>
      </c>
      <c r="P54" s="22" t="s">
        <v>3386</v>
      </c>
      <c r="Q54" s="23"/>
      <c r="R54" s="19" t="s">
        <v>3388</v>
      </c>
      <c r="S54" s="19" t="s">
        <v>3388</v>
      </c>
      <c r="T54" s="19">
        <v>3</v>
      </c>
      <c r="U54" s="19" t="s">
        <v>3416</v>
      </c>
      <c r="V54" s="19" t="s">
        <v>3460</v>
      </c>
      <c r="W54" s="19" t="s">
        <v>3447</v>
      </c>
      <c r="X54" s="19" t="s">
        <v>3725</v>
      </c>
      <c r="Y54" s="19" t="s">
        <v>3494</v>
      </c>
    </row>
    <row r="55" ht="13.8" customHeight="1" spans="1:25" x14ac:dyDescent="0.25">
      <c r="A55" s="19" t="s">
        <v>3710</v>
      </c>
      <c r="B55" s="20">
        <v>266</v>
      </c>
      <c r="C55" s="19" t="s">
        <v>3726</v>
      </c>
      <c r="D55" s="21">
        <v>44552</v>
      </c>
      <c r="E55" s="19" t="s">
        <v>3727</v>
      </c>
      <c r="F55" s="19" t="s">
        <v>3702</v>
      </c>
      <c r="G55" s="19" t="s">
        <v>3583</v>
      </c>
      <c r="H55" s="19" t="s">
        <v>3378</v>
      </c>
      <c r="I55" s="19" t="s">
        <v>3379</v>
      </c>
      <c r="J55" s="19" t="s">
        <v>3584</v>
      </c>
      <c r="K55" s="19" t="s">
        <v>3381</v>
      </c>
      <c r="L55" s="19" t="s">
        <v>3400</v>
      </c>
      <c r="M55" s="19" t="s">
        <v>3383</v>
      </c>
      <c r="N55" s="19" t="s">
        <v>3459</v>
      </c>
      <c r="O55" s="19" t="s">
        <v>3385</v>
      </c>
      <c r="P55" s="22" t="s">
        <v>3386</v>
      </c>
      <c r="Q55" s="23"/>
      <c r="R55" s="19" t="s">
        <v>3388</v>
      </c>
      <c r="S55" s="19" t="s">
        <v>3388</v>
      </c>
      <c r="T55" s="19">
        <v>4</v>
      </c>
      <c r="U55" s="19" t="s">
        <v>3416</v>
      </c>
      <c r="V55" s="19" t="s">
        <v>3460</v>
      </c>
      <c r="W55" s="19" t="s">
        <v>3417</v>
      </c>
      <c r="X55" s="19" t="s">
        <v>3728</v>
      </c>
      <c r="Y55" s="19" t="s">
        <v>3586</v>
      </c>
    </row>
    <row r="56" ht="13.8" customHeight="1" spans="1:25" x14ac:dyDescent="0.25">
      <c r="A56" s="19" t="s">
        <v>3729</v>
      </c>
      <c r="B56" s="20">
        <v>265</v>
      </c>
      <c r="C56" s="19" t="s">
        <v>3730</v>
      </c>
      <c r="D56" s="21">
        <v>44589</v>
      </c>
      <c r="E56" s="19" t="s">
        <v>3731</v>
      </c>
      <c r="F56" s="19" t="s">
        <v>3732</v>
      </c>
      <c r="G56" s="19" t="s">
        <v>3583</v>
      </c>
      <c r="H56" s="19" t="s">
        <v>3378</v>
      </c>
      <c r="I56" s="19" t="s">
        <v>3379</v>
      </c>
      <c r="J56" s="19" t="s">
        <v>3423</v>
      </c>
      <c r="K56" s="19" t="s">
        <v>3381</v>
      </c>
      <c r="L56" s="19" t="s">
        <v>3400</v>
      </c>
      <c r="M56" s="19" t="s">
        <v>3383</v>
      </c>
      <c r="N56" s="19" t="s">
        <v>3459</v>
      </c>
      <c r="O56" s="19" t="s">
        <v>3385</v>
      </c>
      <c r="P56" s="22" t="s">
        <v>3386</v>
      </c>
      <c r="Q56" s="23"/>
      <c r="R56" s="19"/>
      <c r="S56" s="19"/>
      <c r="T56" s="19"/>
      <c r="U56" s="19"/>
      <c r="V56" s="19"/>
      <c r="W56" s="19"/>
      <c r="X56" s="19"/>
      <c r="Y56" s="19"/>
    </row>
    <row r="57" ht="13.8" customHeight="1" spans="1:25" x14ac:dyDescent="0.25">
      <c r="A57" s="19" t="s">
        <v>3733</v>
      </c>
      <c r="B57" s="20">
        <v>423</v>
      </c>
      <c r="C57" s="19" t="s">
        <v>3734</v>
      </c>
      <c r="D57" s="21">
        <v>44621</v>
      </c>
      <c r="E57" s="19" t="s">
        <v>3735</v>
      </c>
      <c r="F57" s="19" t="s">
        <v>3470</v>
      </c>
      <c r="G57" s="19" t="s">
        <v>3454</v>
      </c>
      <c r="H57" s="19" t="s">
        <v>3479</v>
      </c>
      <c r="I57" s="19" t="s">
        <v>3442</v>
      </c>
      <c r="J57" s="19" t="s">
        <v>3489</v>
      </c>
      <c r="K57" s="19" t="s">
        <v>3381</v>
      </c>
      <c r="L57" s="19" t="s">
        <v>3382</v>
      </c>
      <c r="M57" s="19" t="s">
        <v>3383</v>
      </c>
      <c r="N57" s="19" t="s">
        <v>3384</v>
      </c>
      <c r="O57" s="19" t="s">
        <v>3385</v>
      </c>
      <c r="P57" s="22" t="s">
        <v>3386</v>
      </c>
      <c r="Q57" s="23" t="s">
        <v>3736</v>
      </c>
      <c r="R57" s="19" t="s">
        <v>3388</v>
      </c>
      <c r="S57" s="19" t="s">
        <v>3388</v>
      </c>
      <c r="T57" s="19">
        <v>3</v>
      </c>
      <c r="U57" s="19" t="s">
        <v>3416</v>
      </c>
      <c r="V57" s="19" t="s">
        <v>3390</v>
      </c>
      <c r="W57" s="19" t="s">
        <v>3492</v>
      </c>
      <c r="X57" s="19" t="s">
        <v>3737</v>
      </c>
      <c r="Y57" s="19" t="s">
        <v>3738</v>
      </c>
    </row>
    <row r="58" ht="13.8" customHeight="1" spans="1:25" x14ac:dyDescent="0.25">
      <c r="A58" s="19" t="s">
        <v>3739</v>
      </c>
      <c r="B58" s="20">
        <v>468</v>
      </c>
      <c r="C58" s="19" t="s">
        <v>3740</v>
      </c>
      <c r="D58" s="21">
        <v>44652</v>
      </c>
      <c r="E58" s="19" t="s">
        <v>3741</v>
      </c>
      <c r="F58" s="19" t="s">
        <v>3590</v>
      </c>
      <c r="G58" s="19" t="s">
        <v>3454</v>
      </c>
      <c r="H58" s="19" t="s">
        <v>3479</v>
      </c>
      <c r="I58" s="19" t="s">
        <v>3442</v>
      </c>
      <c r="J58" s="19" t="s">
        <v>3443</v>
      </c>
      <c r="K58" s="19" t="s">
        <v>3381</v>
      </c>
      <c r="L58" s="19" t="s">
        <v>3382</v>
      </c>
      <c r="M58" s="19" t="s">
        <v>3383</v>
      </c>
      <c r="N58" s="19" t="s">
        <v>3384</v>
      </c>
      <c r="O58" s="19" t="s">
        <v>3385</v>
      </c>
      <c r="P58" s="22" t="s">
        <v>3386</v>
      </c>
      <c r="Q58" s="23"/>
      <c r="R58" s="19"/>
      <c r="S58" s="19"/>
      <c r="T58" s="19"/>
      <c r="U58" s="19"/>
      <c r="V58" s="19"/>
      <c r="W58" s="19"/>
      <c r="X58" s="19"/>
      <c r="Y58" s="19"/>
    </row>
    <row r="59" ht="13.8" customHeight="1" spans="1:25" x14ac:dyDescent="0.25">
      <c r="A59" s="19" t="s">
        <v>3733</v>
      </c>
      <c r="B59" s="20">
        <v>485</v>
      </c>
      <c r="C59" s="19" t="s">
        <v>3742</v>
      </c>
      <c r="D59" s="21">
        <v>44650</v>
      </c>
      <c r="E59" s="19" t="s">
        <v>3743</v>
      </c>
      <c r="F59" s="19" t="s">
        <v>3744</v>
      </c>
      <c r="G59" s="19" t="s">
        <v>3745</v>
      </c>
      <c r="H59" s="19" t="s">
        <v>3378</v>
      </c>
      <c r="I59" s="19" t="s">
        <v>3379</v>
      </c>
      <c r="J59" s="19" t="s">
        <v>3423</v>
      </c>
      <c r="K59" s="19" t="s">
        <v>3381</v>
      </c>
      <c r="L59" s="19" t="s">
        <v>3382</v>
      </c>
      <c r="M59" s="19" t="s">
        <v>3383</v>
      </c>
      <c r="N59" s="19" t="s">
        <v>3384</v>
      </c>
      <c r="O59" s="19" t="s">
        <v>3385</v>
      </c>
      <c r="P59" s="22" t="s">
        <v>3386</v>
      </c>
      <c r="Q59" s="23" t="s">
        <v>3746</v>
      </c>
      <c r="R59" s="19" t="s">
        <v>3424</v>
      </c>
      <c r="S59" s="19" t="s">
        <v>3388</v>
      </c>
      <c r="T59" s="19">
        <v>2</v>
      </c>
      <c r="U59" s="19" t="s">
        <v>3416</v>
      </c>
      <c r="V59" s="19" t="s">
        <v>3390</v>
      </c>
      <c r="W59" s="19" t="s">
        <v>3747</v>
      </c>
      <c r="X59" s="19" t="s">
        <v>3748</v>
      </c>
      <c r="Y59" s="19" t="s">
        <v>3586</v>
      </c>
    </row>
    <row r="60" ht="13.8" customHeight="1" spans="1:25" x14ac:dyDescent="0.25">
      <c r="A60" s="19" t="s">
        <v>3739</v>
      </c>
      <c r="B60" s="20">
        <v>496</v>
      </c>
      <c r="C60" s="19" t="s">
        <v>3749</v>
      </c>
      <c r="D60" s="21">
        <v>44666</v>
      </c>
      <c r="E60" s="19" t="s">
        <v>3750</v>
      </c>
      <c r="F60" s="19" t="s">
        <v>3751</v>
      </c>
      <c r="G60" s="19" t="s">
        <v>3583</v>
      </c>
      <c r="H60" s="19" t="s">
        <v>3378</v>
      </c>
      <c r="I60" s="19" t="s">
        <v>3379</v>
      </c>
      <c r="J60" s="19" t="s">
        <v>3423</v>
      </c>
      <c r="K60" s="19" t="s">
        <v>3381</v>
      </c>
      <c r="L60" s="19" t="s">
        <v>3382</v>
      </c>
      <c r="M60" s="19" t="s">
        <v>3383</v>
      </c>
      <c r="N60" s="19" t="s">
        <v>3724</v>
      </c>
      <c r="O60" s="19" t="s">
        <v>3385</v>
      </c>
      <c r="P60" s="22" t="s">
        <v>3386</v>
      </c>
      <c r="Q60" s="23"/>
      <c r="R60" s="19" t="s">
        <v>3388</v>
      </c>
      <c r="S60" s="19" t="s">
        <v>3388</v>
      </c>
      <c r="T60" s="19">
        <v>6</v>
      </c>
      <c r="U60" s="19" t="s">
        <v>3416</v>
      </c>
      <c r="V60" s="19" t="s">
        <v>3460</v>
      </c>
      <c r="W60" s="19" t="s">
        <v>3492</v>
      </c>
      <c r="X60" s="19" t="s">
        <v>3752</v>
      </c>
      <c r="Y60" s="19" t="s">
        <v>3494</v>
      </c>
    </row>
    <row r="61" ht="13.8" customHeight="1" spans="1:25" x14ac:dyDescent="0.25">
      <c r="A61" s="19" t="s">
        <v>3753</v>
      </c>
      <c r="B61" s="20">
        <v>495</v>
      </c>
      <c r="C61" s="19" t="s">
        <v>3754</v>
      </c>
      <c r="D61" s="21">
        <v>44757</v>
      </c>
      <c r="E61" s="19" t="s">
        <v>3755</v>
      </c>
      <c r="F61" s="19" t="s">
        <v>3520</v>
      </c>
      <c r="G61" s="19" t="s">
        <v>3521</v>
      </c>
      <c r="H61" s="19" t="s">
        <v>3479</v>
      </c>
      <c r="I61" s="19" t="s">
        <v>3442</v>
      </c>
      <c r="J61" s="19" t="s">
        <v>3489</v>
      </c>
      <c r="K61" s="19" t="s">
        <v>3381</v>
      </c>
      <c r="L61" s="19" t="s">
        <v>3382</v>
      </c>
      <c r="M61" s="19" t="s">
        <v>3383</v>
      </c>
      <c r="N61" s="19" t="s">
        <v>3384</v>
      </c>
      <c r="O61" s="19" t="s">
        <v>3385</v>
      </c>
      <c r="P61" s="22" t="s">
        <v>3386</v>
      </c>
      <c r="Q61" s="23" t="s">
        <v>3746</v>
      </c>
      <c r="R61" s="19" t="s">
        <v>3424</v>
      </c>
      <c r="S61" s="19" t="s">
        <v>3388</v>
      </c>
      <c r="T61" s="19">
        <v>1</v>
      </c>
      <c r="U61" s="19" t="s">
        <v>3416</v>
      </c>
      <c r="V61" s="19" t="s">
        <v>3460</v>
      </c>
      <c r="W61" s="19" t="s">
        <v>3391</v>
      </c>
      <c r="X61" s="19" t="s">
        <v>3756</v>
      </c>
      <c r="Y61" s="19" t="s">
        <v>3757</v>
      </c>
    </row>
    <row r="62" ht="13.8" customHeight="1" spans="1:25" x14ac:dyDescent="0.25">
      <c r="A62" s="19" t="s">
        <v>3753</v>
      </c>
      <c r="B62" s="20" t="s">
        <v>3758</v>
      </c>
      <c r="C62" s="19" t="s">
        <v>3759</v>
      </c>
      <c r="D62" s="21">
        <v>44765</v>
      </c>
      <c r="E62" s="19" t="s">
        <v>3760</v>
      </c>
      <c r="F62" s="19" t="s">
        <v>3559</v>
      </c>
      <c r="G62" s="19" t="s">
        <v>3454</v>
      </c>
      <c r="H62" s="19" t="s">
        <v>3479</v>
      </c>
      <c r="I62" s="19" t="s">
        <v>3442</v>
      </c>
      <c r="J62" s="19" t="s">
        <v>3443</v>
      </c>
      <c r="K62" s="19" t="s">
        <v>3471</v>
      </c>
      <c r="L62" s="19" t="s">
        <v>3471</v>
      </c>
      <c r="M62" s="19" t="s">
        <v>3401</v>
      </c>
      <c r="N62" s="19" t="s">
        <v>3490</v>
      </c>
      <c r="O62" s="19" t="s">
        <v>3385</v>
      </c>
      <c r="P62" s="22" t="s">
        <v>3386</v>
      </c>
      <c r="Q62" s="23"/>
      <c r="R62" s="19" t="s">
        <v>3388</v>
      </c>
      <c r="S62" s="19" t="s">
        <v>3388</v>
      </c>
      <c r="T62" s="19">
        <v>12</v>
      </c>
      <c r="U62" s="19" t="s">
        <v>3416</v>
      </c>
      <c r="V62" s="19" t="s">
        <v>3602</v>
      </c>
      <c r="W62" s="19" t="s">
        <v>3447</v>
      </c>
      <c r="X62" s="19" t="s">
        <v>3761</v>
      </c>
      <c r="Y62" s="19" t="s">
        <v>3494</v>
      </c>
    </row>
    <row r="63" ht="13.8" customHeight="1" spans="1:25" x14ac:dyDescent="0.25">
      <c r="A63" s="19" t="s">
        <v>3753</v>
      </c>
      <c r="B63" s="20">
        <v>229</v>
      </c>
      <c r="C63" s="19" t="s">
        <v>3762</v>
      </c>
      <c r="D63" s="21">
        <v>44770</v>
      </c>
      <c r="E63" s="19" t="s">
        <v>3763</v>
      </c>
      <c r="F63" s="19" t="s">
        <v>3764</v>
      </c>
      <c r="G63" s="19" t="s">
        <v>3765</v>
      </c>
      <c r="H63" s="19" t="s">
        <v>3378</v>
      </c>
      <c r="I63" s="19" t="s">
        <v>3379</v>
      </c>
      <c r="J63" s="19" t="s">
        <v>3766</v>
      </c>
      <c r="K63" s="19" t="s">
        <v>3381</v>
      </c>
      <c r="L63" s="19" t="s">
        <v>3400</v>
      </c>
      <c r="M63" s="19" t="s">
        <v>3401</v>
      </c>
      <c r="N63" s="19" t="s">
        <v>3402</v>
      </c>
      <c r="O63" s="19" t="s">
        <v>3385</v>
      </c>
      <c r="P63" s="22" t="s">
        <v>3386</v>
      </c>
      <c r="Q63" s="23"/>
      <c r="R63" s="19" t="s">
        <v>3388</v>
      </c>
      <c r="S63" s="19" t="s">
        <v>3388</v>
      </c>
      <c r="T63" s="19">
        <v>10</v>
      </c>
      <c r="U63" s="19" t="s">
        <v>3416</v>
      </c>
      <c r="V63" s="19" t="s">
        <v>3460</v>
      </c>
      <c r="W63" s="19" t="s">
        <v>3767</v>
      </c>
      <c r="X63" s="19" t="s">
        <v>3768</v>
      </c>
      <c r="Y63" s="19" t="s">
        <v>3769</v>
      </c>
    </row>
    <row r="64" ht="13.8" customHeight="1" spans="1:25" x14ac:dyDescent="0.25">
      <c r="A64" s="19" t="s">
        <v>3753</v>
      </c>
      <c r="B64" s="20">
        <v>251</v>
      </c>
      <c r="C64" s="19" t="s">
        <v>3770</v>
      </c>
      <c r="D64" s="21">
        <v>44770</v>
      </c>
      <c r="E64" s="19" t="s">
        <v>3771</v>
      </c>
      <c r="F64" s="19" t="s">
        <v>3772</v>
      </c>
      <c r="G64" s="19" t="s">
        <v>3765</v>
      </c>
      <c r="H64" s="19" t="s">
        <v>3378</v>
      </c>
      <c r="I64" s="19" t="s">
        <v>3379</v>
      </c>
      <c r="J64" s="19" t="s">
        <v>3766</v>
      </c>
      <c r="K64" s="19" t="s">
        <v>3381</v>
      </c>
      <c r="L64" s="19" t="s">
        <v>3400</v>
      </c>
      <c r="M64" s="19" t="s">
        <v>3401</v>
      </c>
      <c r="N64" s="19" t="s">
        <v>3402</v>
      </c>
      <c r="O64" s="19" t="s">
        <v>3385</v>
      </c>
      <c r="P64" s="22" t="s">
        <v>3386</v>
      </c>
      <c r="Q64" s="23"/>
      <c r="R64" s="19" t="s">
        <v>3388</v>
      </c>
      <c r="S64" s="19" t="s">
        <v>3388</v>
      </c>
      <c r="T64" s="19">
        <v>4</v>
      </c>
      <c r="U64" s="19" t="s">
        <v>3416</v>
      </c>
      <c r="V64" s="19" t="s">
        <v>3460</v>
      </c>
      <c r="W64" s="19" t="s">
        <v>3447</v>
      </c>
      <c r="X64" s="19" t="s">
        <v>3773</v>
      </c>
      <c r="Y64" s="19" t="s">
        <v>3774</v>
      </c>
    </row>
    <row r="65" ht="13.8" customHeight="1" spans="1:25" x14ac:dyDescent="0.25">
      <c r="A65" s="19" t="s">
        <v>3753</v>
      </c>
      <c r="B65" s="20">
        <v>216</v>
      </c>
      <c r="C65" s="19" t="s">
        <v>3775</v>
      </c>
      <c r="D65" s="21">
        <v>44772</v>
      </c>
      <c r="E65" s="19" t="s">
        <v>3776</v>
      </c>
      <c r="F65" s="19" t="s">
        <v>3765</v>
      </c>
      <c r="G65" s="19" t="s">
        <v>3765</v>
      </c>
      <c r="H65" s="19" t="s">
        <v>3378</v>
      </c>
      <c r="I65" s="19" t="s">
        <v>3379</v>
      </c>
      <c r="J65" s="19" t="s">
        <v>3766</v>
      </c>
      <c r="K65" s="19" t="s">
        <v>3381</v>
      </c>
      <c r="L65" s="19" t="s">
        <v>3400</v>
      </c>
      <c r="M65" s="19" t="s">
        <v>3401</v>
      </c>
      <c r="N65" s="19" t="s">
        <v>3402</v>
      </c>
      <c r="O65" s="19" t="s">
        <v>3385</v>
      </c>
      <c r="P65" s="22" t="s">
        <v>3386</v>
      </c>
      <c r="Q65" s="23"/>
      <c r="R65" s="19" t="s">
        <v>3388</v>
      </c>
      <c r="S65" s="19" t="s">
        <v>3424</v>
      </c>
      <c r="T65" s="19">
        <v>5</v>
      </c>
      <c r="U65" s="19" t="s">
        <v>3416</v>
      </c>
      <c r="V65" s="19" t="s">
        <v>3390</v>
      </c>
      <c r="W65" s="19" t="s">
        <v>3747</v>
      </c>
      <c r="X65" s="19" t="s">
        <v>3777</v>
      </c>
      <c r="Y65" s="19" t="s">
        <v>3778</v>
      </c>
    </row>
    <row r="66" ht="13.8" customHeight="1" spans="1:25" x14ac:dyDescent="0.25">
      <c r="A66" s="19" t="s">
        <v>3753</v>
      </c>
      <c r="B66" s="20">
        <v>252</v>
      </c>
      <c r="C66" s="19" t="s">
        <v>3779</v>
      </c>
      <c r="D66" s="21">
        <v>44772</v>
      </c>
      <c r="E66" s="19" t="s">
        <v>3780</v>
      </c>
      <c r="F66" s="19" t="s">
        <v>3781</v>
      </c>
      <c r="G66" s="19" t="s">
        <v>3782</v>
      </c>
      <c r="H66" s="19" t="s">
        <v>3378</v>
      </c>
      <c r="I66" s="19" t="s">
        <v>3379</v>
      </c>
      <c r="J66" s="19" t="s">
        <v>3766</v>
      </c>
      <c r="K66" s="19" t="s">
        <v>3381</v>
      </c>
      <c r="L66" s="19" t="s">
        <v>3400</v>
      </c>
      <c r="M66" s="19" t="s">
        <v>3401</v>
      </c>
      <c r="N66" s="19" t="s">
        <v>3402</v>
      </c>
      <c r="O66" s="19" t="s">
        <v>3385</v>
      </c>
      <c r="P66" s="22" t="s">
        <v>3386</v>
      </c>
      <c r="Q66" s="23"/>
      <c r="R66" s="19" t="s">
        <v>3388</v>
      </c>
      <c r="S66" s="19" t="s">
        <v>3388</v>
      </c>
      <c r="T66" s="19">
        <v>10</v>
      </c>
      <c r="U66" s="19" t="s">
        <v>3416</v>
      </c>
      <c r="V66" s="19" t="s">
        <v>3460</v>
      </c>
      <c r="W66" s="19" t="s">
        <v>3447</v>
      </c>
      <c r="X66" s="19" t="s">
        <v>3783</v>
      </c>
      <c r="Y66" s="19" t="s">
        <v>3784</v>
      </c>
    </row>
    <row r="67" ht="13.8" customHeight="1" spans="1:25" x14ac:dyDescent="0.25">
      <c r="A67" s="19" t="s">
        <v>3785</v>
      </c>
      <c r="B67" s="20">
        <v>207</v>
      </c>
      <c r="C67" s="19" t="s">
        <v>3786</v>
      </c>
      <c r="D67" s="21">
        <v>44805</v>
      </c>
      <c r="E67" s="19" t="s">
        <v>3787</v>
      </c>
      <c r="F67" s="19" t="s">
        <v>3788</v>
      </c>
      <c r="G67" s="19" t="s">
        <v>3499</v>
      </c>
      <c r="H67" s="19" t="s">
        <v>3500</v>
      </c>
      <c r="I67" s="19" t="s">
        <v>3456</v>
      </c>
      <c r="J67" s="19" t="s">
        <v>3501</v>
      </c>
      <c r="K67" s="19" t="s">
        <v>3381</v>
      </c>
      <c r="L67" s="19" t="s">
        <v>3400</v>
      </c>
      <c r="M67" s="19" t="s">
        <v>3383</v>
      </c>
      <c r="N67" s="19" t="s">
        <v>3459</v>
      </c>
      <c r="O67" s="19" t="s">
        <v>3385</v>
      </c>
      <c r="P67" s="22" t="s">
        <v>3386</v>
      </c>
      <c r="Q67" s="23" t="s">
        <v>3789</v>
      </c>
      <c r="R67" s="19"/>
      <c r="S67" s="19"/>
      <c r="T67" s="19"/>
      <c r="U67" s="19"/>
      <c r="V67" s="19"/>
      <c r="W67" s="19"/>
      <c r="X67" s="19"/>
      <c r="Y67" s="19"/>
    </row>
    <row r="68" ht="13.8" customHeight="1" spans="1:25" x14ac:dyDescent="0.25">
      <c r="A68" s="19" t="s">
        <v>3785</v>
      </c>
      <c r="B68" s="20">
        <v>481</v>
      </c>
      <c r="C68" s="19" t="s">
        <v>3790</v>
      </c>
      <c r="D68" s="21">
        <v>44806</v>
      </c>
      <c r="E68" s="19" t="s">
        <v>3791</v>
      </c>
      <c r="F68" s="19" t="s">
        <v>3470</v>
      </c>
      <c r="G68" s="19" t="s">
        <v>3454</v>
      </c>
      <c r="H68" s="19" t="s">
        <v>3479</v>
      </c>
      <c r="I68" s="19" t="s">
        <v>3442</v>
      </c>
      <c r="J68" s="19" t="s">
        <v>3489</v>
      </c>
      <c r="K68" s="19" t="s">
        <v>3381</v>
      </c>
      <c r="L68" s="19" t="s">
        <v>3382</v>
      </c>
      <c r="M68" s="19" t="s">
        <v>3383</v>
      </c>
      <c r="N68" s="19" t="s">
        <v>3384</v>
      </c>
      <c r="O68" s="19" t="s">
        <v>3385</v>
      </c>
      <c r="P68" s="22" t="s">
        <v>3386</v>
      </c>
      <c r="Q68" s="23"/>
      <c r="R68" s="19" t="s">
        <v>3388</v>
      </c>
      <c r="S68" s="19" t="s">
        <v>3388</v>
      </c>
      <c r="T68" s="19">
        <v>3</v>
      </c>
      <c r="U68" s="19" t="s">
        <v>3416</v>
      </c>
      <c r="V68" s="19" t="s">
        <v>3390</v>
      </c>
      <c r="W68" s="19" t="s">
        <v>3405</v>
      </c>
      <c r="X68" s="19" t="s">
        <v>3792</v>
      </c>
      <c r="Y68" s="19" t="s">
        <v>3793</v>
      </c>
    </row>
    <row r="69" ht="13.8" customHeight="1" spans="1:25" x14ac:dyDescent="0.25">
      <c r="A69" s="19" t="s">
        <v>3794</v>
      </c>
      <c r="B69" s="20">
        <v>150</v>
      </c>
      <c r="C69" s="19" t="s">
        <v>3795</v>
      </c>
      <c r="D69" s="21">
        <v>44874</v>
      </c>
      <c r="E69" s="19" t="s">
        <v>3796</v>
      </c>
      <c r="F69" s="19" t="s">
        <v>3520</v>
      </c>
      <c r="G69" s="19" t="s">
        <v>3521</v>
      </c>
      <c r="H69" s="19" t="s">
        <v>3479</v>
      </c>
      <c r="I69" s="19" t="s">
        <v>3442</v>
      </c>
      <c r="J69" s="19" t="s">
        <v>3489</v>
      </c>
      <c r="K69" s="19" t="s">
        <v>3381</v>
      </c>
      <c r="L69" s="19" t="s">
        <v>3400</v>
      </c>
      <c r="M69" s="19" t="s">
        <v>3401</v>
      </c>
      <c r="N69" s="19" t="s">
        <v>3402</v>
      </c>
      <c r="O69" s="19" t="s">
        <v>3385</v>
      </c>
      <c r="P69" s="22" t="s">
        <v>3386</v>
      </c>
      <c r="Q69" s="23"/>
      <c r="R69" s="19" t="s">
        <v>3424</v>
      </c>
      <c r="S69" s="19" t="s">
        <v>3388</v>
      </c>
      <c r="T69" s="19">
        <v>3</v>
      </c>
      <c r="U69" s="19" t="s">
        <v>3416</v>
      </c>
      <c r="V69" s="19" t="s">
        <v>3446</v>
      </c>
      <c r="W69" s="19" t="s">
        <v>3767</v>
      </c>
      <c r="X69" s="19" t="s">
        <v>3797</v>
      </c>
      <c r="Y69" s="19" t="s">
        <v>3798</v>
      </c>
    </row>
    <row r="70" ht="13.8" customHeight="1" spans="1:25" x14ac:dyDescent="0.25">
      <c r="A70" s="19" t="s">
        <v>3794</v>
      </c>
      <c r="B70" s="20">
        <v>746</v>
      </c>
      <c r="C70" s="19" t="s">
        <v>3799</v>
      </c>
      <c r="D70" s="21">
        <v>44876</v>
      </c>
      <c r="E70" s="19" t="s">
        <v>3800</v>
      </c>
      <c r="F70" s="19" t="s">
        <v>3470</v>
      </c>
      <c r="G70" s="19" t="s">
        <v>3454</v>
      </c>
      <c r="H70" s="19" t="s">
        <v>3455</v>
      </c>
      <c r="I70" s="19" t="s">
        <v>3456</v>
      </c>
      <c r="J70" s="19" t="s">
        <v>3457</v>
      </c>
      <c r="K70" s="19" t="s">
        <v>3381</v>
      </c>
      <c r="L70" s="19" t="s">
        <v>3458</v>
      </c>
      <c r="M70" s="19" t="s">
        <v>3383</v>
      </c>
      <c r="N70" s="19" t="s">
        <v>3459</v>
      </c>
      <c r="O70" s="19" t="s">
        <v>3385</v>
      </c>
      <c r="P70" s="22" t="s">
        <v>3386</v>
      </c>
      <c r="Q70" s="23"/>
      <c r="R70" s="19" t="s">
        <v>3388</v>
      </c>
      <c r="S70" s="19" t="s">
        <v>3387</v>
      </c>
      <c r="T70" s="19">
        <v>5</v>
      </c>
      <c r="U70" s="19" t="s">
        <v>3403</v>
      </c>
      <c r="V70" s="19" t="s">
        <v>3390</v>
      </c>
      <c r="W70" s="19" t="s">
        <v>3447</v>
      </c>
      <c r="X70" s="19" t="s">
        <v>3801</v>
      </c>
      <c r="Y70" s="19" t="s">
        <v>3494</v>
      </c>
    </row>
    <row r="71" ht="13.8" customHeight="1" spans="1:25" x14ac:dyDescent="0.25">
      <c r="A71" s="19" t="s">
        <v>3794</v>
      </c>
      <c r="B71" s="20">
        <v>4238</v>
      </c>
      <c r="C71" s="19" t="s">
        <v>3802</v>
      </c>
      <c r="D71" s="21">
        <v>44879</v>
      </c>
      <c r="E71" s="19" t="s">
        <v>3803</v>
      </c>
      <c r="F71" s="19" t="s">
        <v>3549</v>
      </c>
      <c r="G71" s="19" t="s">
        <v>3550</v>
      </c>
      <c r="H71" s="19" t="s">
        <v>3378</v>
      </c>
      <c r="I71" s="19" t="s">
        <v>3379</v>
      </c>
      <c r="J71" s="19"/>
      <c r="K71" s="19" t="s">
        <v>3804</v>
      </c>
      <c r="L71" s="19" t="s">
        <v>3804</v>
      </c>
      <c r="M71" s="19" t="s">
        <v>3401</v>
      </c>
      <c r="N71" s="19" t="s">
        <v>3490</v>
      </c>
      <c r="O71" s="19" t="s">
        <v>3385</v>
      </c>
      <c r="P71" s="22" t="s">
        <v>3386</v>
      </c>
      <c r="Q71" s="23"/>
      <c r="R71" s="19"/>
      <c r="S71" s="19"/>
      <c r="T71" s="19"/>
      <c r="U71" s="19"/>
      <c r="V71" s="19"/>
      <c r="W71" s="19"/>
      <c r="X71" s="19"/>
      <c r="Y71" s="19"/>
    </row>
    <row r="72" ht="13.8" customHeight="1" spans="1:25" x14ac:dyDescent="0.25">
      <c r="A72" s="19" t="s">
        <v>3794</v>
      </c>
      <c r="B72" s="20">
        <v>253</v>
      </c>
      <c r="C72" s="19" t="s">
        <v>3805</v>
      </c>
      <c r="D72" s="21">
        <v>44895</v>
      </c>
      <c r="E72" s="19" t="s">
        <v>3806</v>
      </c>
      <c r="F72" s="19" t="s">
        <v>3807</v>
      </c>
      <c r="G72" s="19" t="s">
        <v>3697</v>
      </c>
      <c r="H72" s="19" t="s">
        <v>3378</v>
      </c>
      <c r="I72" s="19" t="s">
        <v>3379</v>
      </c>
      <c r="J72" s="19" t="s">
        <v>3380</v>
      </c>
      <c r="K72" s="19" t="s">
        <v>3381</v>
      </c>
      <c r="L72" s="19" t="s">
        <v>3400</v>
      </c>
      <c r="M72" s="19" t="s">
        <v>3401</v>
      </c>
      <c r="N72" s="19" t="s">
        <v>3402</v>
      </c>
      <c r="O72" s="19" t="s">
        <v>3385</v>
      </c>
      <c r="P72" s="22" t="s">
        <v>3386</v>
      </c>
      <c r="Q72" s="23"/>
      <c r="R72" s="19" t="s">
        <v>3388</v>
      </c>
      <c r="S72" s="19" t="s">
        <v>3388</v>
      </c>
      <c r="T72" s="19">
        <v>12</v>
      </c>
      <c r="U72" s="19" t="s">
        <v>3416</v>
      </c>
      <c r="V72" s="19" t="s">
        <v>3390</v>
      </c>
      <c r="W72" s="19" t="s">
        <v>3447</v>
      </c>
      <c r="X72" s="19" t="s">
        <v>3808</v>
      </c>
      <c r="Y72" s="19" t="s">
        <v>3809</v>
      </c>
    </row>
    <row r="73" ht="13.8" customHeight="1" spans="1:25" x14ac:dyDescent="0.25">
      <c r="A73" s="19" t="s">
        <v>3810</v>
      </c>
      <c r="B73" s="20" t="s">
        <v>3811</v>
      </c>
      <c r="C73" s="19" t="s">
        <v>3812</v>
      </c>
      <c r="D73" s="21">
        <v>44922</v>
      </c>
      <c r="E73" s="19" t="s">
        <v>3813</v>
      </c>
      <c r="F73" s="19" t="s">
        <v>3439</v>
      </c>
      <c r="G73" s="19" t="s">
        <v>3440</v>
      </c>
      <c r="H73" s="19" t="s">
        <v>3441</v>
      </c>
      <c r="I73" s="19" t="s">
        <v>3442</v>
      </c>
      <c r="J73" s="19" t="s">
        <v>3443</v>
      </c>
      <c r="K73" s="19" t="s">
        <v>3471</v>
      </c>
      <c r="L73" s="19" t="s">
        <v>3471</v>
      </c>
      <c r="M73" s="19" t="s">
        <v>3472</v>
      </c>
      <c r="N73" s="19" t="s">
        <v>3680</v>
      </c>
      <c r="O73" s="19" t="s">
        <v>3385</v>
      </c>
      <c r="P73" s="22" t="s">
        <v>3386</v>
      </c>
      <c r="Q73" s="23" t="s">
        <v>3481</v>
      </c>
      <c r="R73" s="19" t="s">
        <v>3424</v>
      </c>
      <c r="S73" s="19" t="s">
        <v>3424</v>
      </c>
      <c r="T73" s="19">
        <v>8</v>
      </c>
      <c r="U73" s="19" t="s">
        <v>3416</v>
      </c>
      <c r="V73" s="19" t="s">
        <v>3390</v>
      </c>
      <c r="W73" s="19" t="s">
        <v>3747</v>
      </c>
      <c r="X73" s="19" t="s">
        <v>3814</v>
      </c>
      <c r="Y73" s="19" t="s">
        <v>3815</v>
      </c>
    </row>
    <row r="74" ht="23.85" customHeight="1" spans="1:25" x14ac:dyDescent="0.25">
      <c r="A74" s="19" t="s">
        <v>3816</v>
      </c>
      <c r="B74" s="20" t="s">
        <v>3817</v>
      </c>
      <c r="C74" s="19" t="s">
        <v>3818</v>
      </c>
      <c r="D74" s="21">
        <v>44950</v>
      </c>
      <c r="E74" s="19" t="s">
        <v>3819</v>
      </c>
      <c r="F74" s="19" t="s">
        <v>3439</v>
      </c>
      <c r="G74" s="19" t="s">
        <v>3440</v>
      </c>
      <c r="H74" s="19" t="s">
        <v>3441</v>
      </c>
      <c r="I74" s="19" t="s">
        <v>3442</v>
      </c>
      <c r="J74" s="19" t="s">
        <v>3443</v>
      </c>
      <c r="K74" s="19" t="s">
        <v>3471</v>
      </c>
      <c r="L74" s="19" t="s">
        <v>3471</v>
      </c>
      <c r="M74" s="19" t="s">
        <v>3401</v>
      </c>
      <c r="N74" s="19" t="s">
        <v>3680</v>
      </c>
      <c r="O74" s="19" t="s">
        <v>3385</v>
      </c>
      <c r="P74" s="22" t="s">
        <v>3386</v>
      </c>
      <c r="Q74" s="23"/>
      <c r="R74" s="19" t="s">
        <v>3424</v>
      </c>
      <c r="S74" s="19" t="s">
        <v>3424</v>
      </c>
      <c r="T74" s="19">
        <v>8</v>
      </c>
      <c r="U74" s="19" t="s">
        <v>3416</v>
      </c>
      <c r="V74" s="19" t="s">
        <v>3460</v>
      </c>
      <c r="W74" s="19" t="s">
        <v>3447</v>
      </c>
      <c r="X74" s="19" t="s">
        <v>3820</v>
      </c>
      <c r="Y74" s="24" t="s">
        <v>3821</v>
      </c>
    </row>
    <row r="75" ht="13.8" customHeight="1" spans="1:25" x14ac:dyDescent="0.25">
      <c r="A75" s="19" t="s">
        <v>3816</v>
      </c>
      <c r="B75" s="20">
        <v>745</v>
      </c>
      <c r="C75" s="19" t="s">
        <v>3822</v>
      </c>
      <c r="D75" s="21">
        <v>44952</v>
      </c>
      <c r="E75" s="19" t="s">
        <v>3823</v>
      </c>
      <c r="F75" s="19" t="s">
        <v>3824</v>
      </c>
      <c r="G75" s="19" t="s">
        <v>3824</v>
      </c>
      <c r="H75" s="19" t="s">
        <v>3825</v>
      </c>
      <c r="I75" s="19" t="s">
        <v>3826</v>
      </c>
      <c r="J75" s="19" t="s">
        <v>3827</v>
      </c>
      <c r="K75" s="19" t="s">
        <v>3381</v>
      </c>
      <c r="L75" s="19" t="s">
        <v>3458</v>
      </c>
      <c r="M75" s="19" t="s">
        <v>3383</v>
      </c>
      <c r="N75" s="19" t="s">
        <v>3466</v>
      </c>
      <c r="O75" s="19" t="s">
        <v>3385</v>
      </c>
      <c r="P75" s="22" t="s">
        <v>3386</v>
      </c>
      <c r="Q75" s="23"/>
      <c r="R75" s="19"/>
      <c r="S75" s="19"/>
      <c r="T75" s="19"/>
      <c r="U75" s="19"/>
      <c r="V75" s="19"/>
      <c r="W75" s="19"/>
      <c r="X75" s="19"/>
      <c r="Y75" s="19"/>
    </row>
    <row r="76" ht="13.8" customHeight="1" spans="1:25" x14ac:dyDescent="0.25">
      <c r="A76" s="19" t="s">
        <v>3828</v>
      </c>
      <c r="B76" s="20">
        <v>4005</v>
      </c>
      <c r="C76" s="19" t="s">
        <v>3829</v>
      </c>
      <c r="D76" s="21">
        <v>44974</v>
      </c>
      <c r="E76" s="19" t="s">
        <v>3830</v>
      </c>
      <c r="F76" s="19" t="s">
        <v>3831</v>
      </c>
      <c r="G76" s="19" t="s">
        <v>3824</v>
      </c>
      <c r="H76" s="19" t="s">
        <v>3825</v>
      </c>
      <c r="I76" s="19" t="s">
        <v>3826</v>
      </c>
      <c r="J76" s="19" t="s">
        <v>3827</v>
      </c>
      <c r="K76" s="19" t="s">
        <v>3381</v>
      </c>
      <c r="L76" s="19" t="s">
        <v>3382</v>
      </c>
      <c r="M76" s="19" t="s">
        <v>3383</v>
      </c>
      <c r="N76" s="19" t="s">
        <v>3724</v>
      </c>
      <c r="O76" s="19" t="s">
        <v>3385</v>
      </c>
      <c r="P76" s="22" t="s">
        <v>3386</v>
      </c>
      <c r="Q76" s="23"/>
      <c r="R76" s="19"/>
      <c r="S76" s="19"/>
      <c r="T76" s="19"/>
      <c r="U76" s="19"/>
      <c r="V76" s="19"/>
      <c r="W76" s="19"/>
      <c r="X76" s="19"/>
      <c r="Y76" s="19"/>
    </row>
    <row r="77" ht="13.8" customHeight="1" spans="1:25" x14ac:dyDescent="0.25">
      <c r="A77" s="19" t="s">
        <v>3832</v>
      </c>
      <c r="B77" s="20">
        <v>4019</v>
      </c>
      <c r="C77" s="19" t="s">
        <v>3833</v>
      </c>
      <c r="D77" s="21">
        <v>45112</v>
      </c>
      <c r="E77" s="19" t="s">
        <v>3834</v>
      </c>
      <c r="F77" s="19" t="s">
        <v>3376</v>
      </c>
      <c r="G77" s="19" t="s">
        <v>3377</v>
      </c>
      <c r="H77" s="19" t="s">
        <v>3378</v>
      </c>
      <c r="I77" s="19" t="s">
        <v>3379</v>
      </c>
      <c r="J77" s="19" t="s">
        <v>3380</v>
      </c>
      <c r="K77" s="19" t="s">
        <v>3381</v>
      </c>
      <c r="L77" s="19" t="s">
        <v>3382</v>
      </c>
      <c r="M77" s="19" t="s">
        <v>3383</v>
      </c>
      <c r="N77" s="19" t="s">
        <v>3835</v>
      </c>
      <c r="O77" s="19" t="s">
        <v>3385</v>
      </c>
      <c r="P77" s="22" t="s">
        <v>3386</v>
      </c>
      <c r="Q77" s="23"/>
      <c r="R77" s="19" t="s">
        <v>3424</v>
      </c>
      <c r="S77" s="19" t="s">
        <v>3424</v>
      </c>
      <c r="T77" s="19">
        <v>2</v>
      </c>
      <c r="U77" s="19" t="s">
        <v>3416</v>
      </c>
      <c r="V77" s="19" t="s">
        <v>3446</v>
      </c>
      <c r="W77" s="19" t="s">
        <v>3447</v>
      </c>
      <c r="X77" s="19" t="s">
        <v>3836</v>
      </c>
      <c r="Y77" s="19" t="s">
        <v>3485</v>
      </c>
    </row>
    <row r="78" ht="13.8" customHeight="1" spans="1:25" x14ac:dyDescent="0.25">
      <c r="A78" s="19" t="s">
        <v>3655</v>
      </c>
      <c r="B78" s="20" t="s">
        <v>3837</v>
      </c>
      <c r="C78" s="19" t="s">
        <v>3838</v>
      </c>
      <c r="D78" s="21">
        <v>45145</v>
      </c>
      <c r="E78" s="19" t="s">
        <v>3839</v>
      </c>
      <c r="F78" s="19" t="s">
        <v>3590</v>
      </c>
      <c r="G78" s="19" t="s">
        <v>3454</v>
      </c>
      <c r="H78" s="19" t="s">
        <v>3455</v>
      </c>
      <c r="I78" s="19" t="s">
        <v>3456</v>
      </c>
      <c r="J78" s="19" t="s">
        <v>3457</v>
      </c>
      <c r="K78" s="19" t="s">
        <v>3471</v>
      </c>
      <c r="L78" s="19" t="s">
        <v>3471</v>
      </c>
      <c r="M78" s="19" t="s">
        <v>3472</v>
      </c>
      <c r="N78" s="19" t="s">
        <v>3490</v>
      </c>
      <c r="O78" s="19" t="s">
        <v>3385</v>
      </c>
      <c r="P78" s="22" t="s">
        <v>3386</v>
      </c>
      <c r="Q78" s="23" t="s">
        <v>3646</v>
      </c>
      <c r="R78" s="19" t="s">
        <v>3388</v>
      </c>
      <c r="S78" s="19" t="s">
        <v>3387</v>
      </c>
      <c r="T78" s="19">
        <v>10</v>
      </c>
      <c r="U78" s="19" t="s">
        <v>3416</v>
      </c>
      <c r="V78" s="19" t="s">
        <v>3602</v>
      </c>
      <c r="W78" s="19" t="s">
        <v>3405</v>
      </c>
      <c r="X78" s="19" t="s">
        <v>3840</v>
      </c>
      <c r="Y78" s="19" t="s">
        <v>3841</v>
      </c>
    </row>
    <row r="79" ht="13.8" customHeight="1" spans="1:25" x14ac:dyDescent="0.25">
      <c r="A79" s="19" t="s">
        <v>3655</v>
      </c>
      <c r="B79" s="20" t="s">
        <v>3842</v>
      </c>
      <c r="C79" s="19" t="s">
        <v>3843</v>
      </c>
      <c r="D79" s="21">
        <v>45145</v>
      </c>
      <c r="E79" s="19" t="s">
        <v>3844</v>
      </c>
      <c r="F79" s="19" t="s">
        <v>3845</v>
      </c>
      <c r="G79" s="19" t="s">
        <v>3516</v>
      </c>
      <c r="H79" s="19" t="s">
        <v>3500</v>
      </c>
      <c r="I79" s="19" t="s">
        <v>3456</v>
      </c>
      <c r="J79" s="19" t="s">
        <v>3536</v>
      </c>
      <c r="K79" s="19" t="s">
        <v>3471</v>
      </c>
      <c r="L79" s="19" t="s">
        <v>3471</v>
      </c>
      <c r="M79" s="19" t="s">
        <v>3472</v>
      </c>
      <c r="N79" s="19" t="s">
        <v>3490</v>
      </c>
      <c r="O79" s="19" t="s">
        <v>3385</v>
      </c>
      <c r="P79" s="22" t="s">
        <v>3386</v>
      </c>
      <c r="Q79" s="23" t="s">
        <v>3646</v>
      </c>
      <c r="R79" s="19"/>
      <c r="S79" s="19"/>
      <c r="T79" s="19"/>
      <c r="U79" s="19"/>
      <c r="V79" s="19"/>
      <c r="W79" s="19"/>
      <c r="X79" s="19"/>
      <c r="Y79" s="19"/>
    </row>
    <row r="80" ht="13.8" customHeight="1" spans="1:25" x14ac:dyDescent="0.25">
      <c r="A80" s="19" t="s">
        <v>3655</v>
      </c>
      <c r="B80" s="20" t="s">
        <v>3846</v>
      </c>
      <c r="C80" s="19" t="s">
        <v>3847</v>
      </c>
      <c r="D80" s="21">
        <v>45164</v>
      </c>
      <c r="E80" s="19" t="s">
        <v>3848</v>
      </c>
      <c r="F80" s="19" t="s">
        <v>3849</v>
      </c>
      <c r="G80" s="19" t="s">
        <v>3377</v>
      </c>
      <c r="H80" s="19" t="s">
        <v>3378</v>
      </c>
      <c r="I80" s="19" t="s">
        <v>3379</v>
      </c>
      <c r="J80" s="19" t="s">
        <v>3423</v>
      </c>
      <c r="K80" s="19" t="s">
        <v>3471</v>
      </c>
      <c r="L80" s="19" t="s">
        <v>3471</v>
      </c>
      <c r="M80" s="19" t="s">
        <v>3472</v>
      </c>
      <c r="N80" s="19" t="s">
        <v>3490</v>
      </c>
      <c r="O80" s="19" t="s">
        <v>3385</v>
      </c>
      <c r="P80" s="22" t="s">
        <v>3386</v>
      </c>
      <c r="Q80" s="23" t="s">
        <v>3646</v>
      </c>
      <c r="R80" s="19" t="s">
        <v>3388</v>
      </c>
      <c r="S80" s="19" t="s">
        <v>3388</v>
      </c>
      <c r="T80" s="19">
        <v>12</v>
      </c>
      <c r="U80" s="19" t="s">
        <v>3416</v>
      </c>
      <c r="V80" s="19" t="s">
        <v>3602</v>
      </c>
      <c r="W80" s="19" t="s">
        <v>3447</v>
      </c>
      <c r="X80" s="19" t="s">
        <v>3850</v>
      </c>
      <c r="Y80" s="19" t="s">
        <v>3494</v>
      </c>
    </row>
    <row r="81" ht="23.85" customHeight="1" spans="1:25" x14ac:dyDescent="0.25">
      <c r="A81" s="19" t="s">
        <v>3655</v>
      </c>
      <c r="B81" s="20">
        <v>2012</v>
      </c>
      <c r="C81" s="19" t="s">
        <v>3851</v>
      </c>
      <c r="D81" s="25">
        <v>45163</v>
      </c>
      <c r="E81" s="26" t="s">
        <v>3852</v>
      </c>
      <c r="F81" s="19" t="s">
        <v>3685</v>
      </c>
      <c r="G81" s="19" t="s">
        <v>3686</v>
      </c>
      <c r="H81" s="19" t="s">
        <v>3455</v>
      </c>
      <c r="I81" s="19" t="s">
        <v>3456</v>
      </c>
      <c r="J81" s="19" t="s">
        <v>3457</v>
      </c>
      <c r="K81" s="26" t="s">
        <v>3853</v>
      </c>
      <c r="L81" s="26" t="s">
        <v>3854</v>
      </c>
      <c r="M81" s="26" t="s">
        <v>3401</v>
      </c>
      <c r="N81" s="26" t="s">
        <v>3625</v>
      </c>
      <c r="O81" s="26" t="s">
        <v>3385</v>
      </c>
      <c r="P81" s="22" t="s">
        <v>3386</v>
      </c>
      <c r="Q81" s="23" t="s">
        <v>3855</v>
      </c>
      <c r="R81" s="19" t="s">
        <v>3424</v>
      </c>
      <c r="S81" s="19" t="s">
        <v>3424</v>
      </c>
      <c r="T81" s="19">
        <v>10</v>
      </c>
      <c r="U81" s="19" t="s">
        <v>3416</v>
      </c>
      <c r="V81" s="19" t="s">
        <v>3390</v>
      </c>
      <c r="W81" s="19" t="s">
        <v>3856</v>
      </c>
      <c r="X81" s="24" t="s">
        <v>3857</v>
      </c>
      <c r="Y81" s="19" t="s">
        <v>3858</v>
      </c>
    </row>
    <row r="82" ht="13.8" customHeight="1" spans="1:25" x14ac:dyDescent="0.25">
      <c r="A82" s="19" t="s">
        <v>3627</v>
      </c>
      <c r="B82" s="20" t="s">
        <v>3859</v>
      </c>
      <c r="C82" s="19" t="s">
        <v>3860</v>
      </c>
      <c r="D82" s="25">
        <v>45170</v>
      </c>
      <c r="E82" s="26" t="s">
        <v>3861</v>
      </c>
      <c r="F82" s="19" t="s">
        <v>3862</v>
      </c>
      <c r="G82" s="19" t="s">
        <v>3583</v>
      </c>
      <c r="H82" s="26" t="s">
        <v>3378</v>
      </c>
      <c r="I82" s="19" t="s">
        <v>3379</v>
      </c>
      <c r="J82" s="19" t="s">
        <v>3584</v>
      </c>
      <c r="K82" s="26" t="s">
        <v>3471</v>
      </c>
      <c r="L82" s="26" t="s">
        <v>3471</v>
      </c>
      <c r="M82" s="19" t="s">
        <v>3472</v>
      </c>
      <c r="N82" s="26" t="s">
        <v>3490</v>
      </c>
      <c r="O82" s="26" t="s">
        <v>3385</v>
      </c>
      <c r="P82" s="22" t="s">
        <v>3386</v>
      </c>
      <c r="Q82" s="23" t="s">
        <v>3646</v>
      </c>
      <c r="R82" s="19" t="s">
        <v>3388</v>
      </c>
      <c r="S82" s="19" t="s">
        <v>3388</v>
      </c>
      <c r="T82" s="19">
        <v>8</v>
      </c>
      <c r="U82" s="19" t="s">
        <v>3416</v>
      </c>
      <c r="V82" s="19" t="s">
        <v>3460</v>
      </c>
      <c r="W82" s="19" t="s">
        <v>3447</v>
      </c>
      <c r="X82" s="19" t="s">
        <v>3863</v>
      </c>
      <c r="Y82" s="19" t="s">
        <v>3494</v>
      </c>
    </row>
    <row r="83" ht="13.8" customHeight="1" spans="1:25" x14ac:dyDescent="0.25">
      <c r="A83" s="19" t="s">
        <v>3627</v>
      </c>
      <c r="B83" s="20" t="s">
        <v>3864</v>
      </c>
      <c r="C83" s="19" t="s">
        <v>3865</v>
      </c>
      <c r="D83" s="25">
        <v>45176</v>
      </c>
      <c r="E83" s="26" t="s">
        <v>3866</v>
      </c>
      <c r="F83" s="19" t="s">
        <v>3867</v>
      </c>
      <c r="G83" s="19" t="s">
        <v>3583</v>
      </c>
      <c r="H83" s="26" t="s">
        <v>3378</v>
      </c>
      <c r="I83" s="19" t="s">
        <v>3379</v>
      </c>
      <c r="J83" s="19" t="s">
        <v>3584</v>
      </c>
      <c r="K83" s="26" t="s">
        <v>3471</v>
      </c>
      <c r="L83" s="26" t="s">
        <v>3471</v>
      </c>
      <c r="M83" s="19" t="s">
        <v>3472</v>
      </c>
      <c r="N83" s="26" t="s">
        <v>3490</v>
      </c>
      <c r="O83" s="26" t="s">
        <v>3385</v>
      </c>
      <c r="P83" s="22" t="s">
        <v>3386</v>
      </c>
      <c r="Q83" s="23" t="s">
        <v>3646</v>
      </c>
      <c r="R83" s="19" t="s">
        <v>3388</v>
      </c>
      <c r="S83" s="19" t="s">
        <v>3388</v>
      </c>
      <c r="T83" s="19">
        <v>10</v>
      </c>
      <c r="U83" s="19" t="s">
        <v>3416</v>
      </c>
      <c r="V83" s="19" t="s">
        <v>3460</v>
      </c>
      <c r="W83" s="19" t="s">
        <v>3447</v>
      </c>
      <c r="X83" s="19" t="s">
        <v>3868</v>
      </c>
      <c r="Y83" s="19" t="s">
        <v>3494</v>
      </c>
    </row>
    <row r="84" ht="13.8" customHeight="1" spans="1:25" x14ac:dyDescent="0.25">
      <c r="A84" s="19" t="s">
        <v>3627</v>
      </c>
      <c r="B84" s="20" t="s">
        <v>3869</v>
      </c>
      <c r="C84" s="19" t="s">
        <v>3870</v>
      </c>
      <c r="D84" s="25">
        <v>45182</v>
      </c>
      <c r="E84" s="26" t="s">
        <v>3871</v>
      </c>
      <c r="F84" s="19" t="s">
        <v>3623</v>
      </c>
      <c r="G84" s="19" t="s">
        <v>3583</v>
      </c>
      <c r="H84" s="26" t="s">
        <v>3378</v>
      </c>
      <c r="I84" s="19" t="s">
        <v>3379</v>
      </c>
      <c r="J84" s="19" t="s">
        <v>3584</v>
      </c>
      <c r="K84" s="26" t="s">
        <v>3471</v>
      </c>
      <c r="L84" s="26" t="s">
        <v>3471</v>
      </c>
      <c r="M84" s="19" t="s">
        <v>3472</v>
      </c>
      <c r="N84" s="26" t="s">
        <v>3490</v>
      </c>
      <c r="O84" s="26" t="s">
        <v>3385</v>
      </c>
      <c r="P84" s="22" t="s">
        <v>3386</v>
      </c>
      <c r="Q84" s="23" t="s">
        <v>3646</v>
      </c>
      <c r="R84" s="19" t="s">
        <v>3388</v>
      </c>
      <c r="S84" s="19" t="s">
        <v>3388</v>
      </c>
      <c r="T84" s="19">
        <v>8</v>
      </c>
      <c r="U84" s="19" t="s">
        <v>3416</v>
      </c>
      <c r="V84" s="19" t="s">
        <v>3460</v>
      </c>
      <c r="W84" s="19" t="s">
        <v>3447</v>
      </c>
      <c r="X84" s="19" t="s">
        <v>3872</v>
      </c>
      <c r="Y84" s="19" t="s">
        <v>3494</v>
      </c>
    </row>
    <row r="85" ht="13.8" customHeight="1" spans="1:25" x14ac:dyDescent="0.25">
      <c r="A85" s="19" t="s">
        <v>3627</v>
      </c>
      <c r="B85" s="20" t="s">
        <v>3873</v>
      </c>
      <c r="C85" s="19" t="s">
        <v>3874</v>
      </c>
      <c r="D85" s="25">
        <v>45182</v>
      </c>
      <c r="E85" s="26" t="s">
        <v>3875</v>
      </c>
      <c r="F85" s="19" t="s">
        <v>3582</v>
      </c>
      <c r="G85" s="19" t="s">
        <v>3583</v>
      </c>
      <c r="H85" s="26" t="s">
        <v>3378</v>
      </c>
      <c r="I85" s="19" t="s">
        <v>3379</v>
      </c>
      <c r="J85" s="19" t="s">
        <v>3423</v>
      </c>
      <c r="K85" s="26" t="s">
        <v>3471</v>
      </c>
      <c r="L85" s="26" t="s">
        <v>3471</v>
      </c>
      <c r="M85" s="19" t="s">
        <v>3472</v>
      </c>
      <c r="N85" s="26" t="s">
        <v>3490</v>
      </c>
      <c r="O85" s="26" t="s">
        <v>3385</v>
      </c>
      <c r="P85" s="22" t="s">
        <v>3386</v>
      </c>
      <c r="Q85" s="23" t="s">
        <v>3646</v>
      </c>
      <c r="R85" s="19" t="s">
        <v>3388</v>
      </c>
      <c r="S85" s="19" t="s">
        <v>3388</v>
      </c>
      <c r="T85" s="19">
        <v>8</v>
      </c>
      <c r="U85" s="19" t="s">
        <v>3416</v>
      </c>
      <c r="V85" s="19" t="s">
        <v>3460</v>
      </c>
      <c r="W85" s="19" t="s">
        <v>3447</v>
      </c>
      <c r="X85" s="19" t="s">
        <v>3876</v>
      </c>
      <c r="Y85" s="19" t="s">
        <v>3494</v>
      </c>
    </row>
    <row r="86" ht="13.8" customHeight="1" spans="1:25" x14ac:dyDescent="0.25">
      <c r="A86" s="19" t="s">
        <v>3627</v>
      </c>
      <c r="B86" s="20" t="s">
        <v>3877</v>
      </c>
      <c r="C86" s="19" t="s">
        <v>3878</v>
      </c>
      <c r="D86" s="25">
        <v>45184</v>
      </c>
      <c r="E86" s="26" t="s">
        <v>3879</v>
      </c>
      <c r="F86" s="19" t="s">
        <v>3520</v>
      </c>
      <c r="G86" s="19" t="s">
        <v>3521</v>
      </c>
      <c r="H86" s="26" t="s">
        <v>3479</v>
      </c>
      <c r="I86" s="26" t="s">
        <v>3442</v>
      </c>
      <c r="J86" s="19" t="s">
        <v>3480</v>
      </c>
      <c r="K86" s="26" t="s">
        <v>3471</v>
      </c>
      <c r="L86" s="26" t="s">
        <v>3471</v>
      </c>
      <c r="M86" s="19" t="s">
        <v>3472</v>
      </c>
      <c r="N86" s="26" t="s">
        <v>3490</v>
      </c>
      <c r="O86" s="26" t="s">
        <v>3385</v>
      </c>
      <c r="P86" s="22" t="s">
        <v>3386</v>
      </c>
      <c r="Q86" s="23" t="s">
        <v>3646</v>
      </c>
      <c r="R86" s="19" t="s">
        <v>3388</v>
      </c>
      <c r="S86" s="19" t="s">
        <v>3388</v>
      </c>
      <c r="T86" s="19">
        <v>8</v>
      </c>
      <c r="U86" s="19" t="s">
        <v>3416</v>
      </c>
      <c r="V86" s="19" t="s">
        <v>3602</v>
      </c>
      <c r="W86" s="19" t="s">
        <v>3492</v>
      </c>
      <c r="X86" s="19" t="s">
        <v>3880</v>
      </c>
      <c r="Y86" s="19" t="s">
        <v>3494</v>
      </c>
    </row>
    <row r="87" ht="13.8" customHeight="1" spans="1:25" x14ac:dyDescent="0.25">
      <c r="A87" s="19" t="s">
        <v>3627</v>
      </c>
      <c r="B87" s="20" t="s">
        <v>3881</v>
      </c>
      <c r="C87" s="19" t="s">
        <v>3882</v>
      </c>
      <c r="D87" s="25">
        <v>45189</v>
      </c>
      <c r="E87" s="26" t="s">
        <v>3883</v>
      </c>
      <c r="F87" s="19" t="s">
        <v>3884</v>
      </c>
      <c r="G87" s="19" t="s">
        <v>3885</v>
      </c>
      <c r="H87" s="26" t="s">
        <v>3500</v>
      </c>
      <c r="I87" s="19" t="s">
        <v>3456</v>
      </c>
      <c r="J87" s="19" t="s">
        <v>3536</v>
      </c>
      <c r="K87" s="26" t="s">
        <v>3471</v>
      </c>
      <c r="L87" s="26" t="s">
        <v>3471</v>
      </c>
      <c r="M87" s="19" t="s">
        <v>3472</v>
      </c>
      <c r="N87" s="26" t="s">
        <v>3490</v>
      </c>
      <c r="O87" s="26" t="s">
        <v>3385</v>
      </c>
      <c r="P87" s="22" t="s">
        <v>3386</v>
      </c>
      <c r="Q87" s="23" t="s">
        <v>3646</v>
      </c>
      <c r="R87" s="19"/>
      <c r="S87" s="19"/>
      <c r="T87" s="19"/>
      <c r="U87" s="19"/>
      <c r="V87" s="19"/>
      <c r="W87" s="19"/>
      <c r="X87" s="19"/>
      <c r="Y87" s="19"/>
    </row>
    <row r="88" ht="13.8" customHeight="1" spans="1:25" x14ac:dyDescent="0.25">
      <c r="A88" s="19" t="s">
        <v>3886</v>
      </c>
      <c r="B88" s="20" t="s">
        <v>3887</v>
      </c>
      <c r="C88" s="19" t="s">
        <v>3888</v>
      </c>
      <c r="D88" s="21">
        <v>45238</v>
      </c>
      <c r="E88" s="19" t="s">
        <v>3889</v>
      </c>
      <c r="F88" s="19" t="s">
        <v>3890</v>
      </c>
      <c r="G88" s="19" t="s">
        <v>3516</v>
      </c>
      <c r="H88" s="19" t="s">
        <v>3500</v>
      </c>
      <c r="I88" s="19" t="s">
        <v>3456</v>
      </c>
      <c r="J88" s="19" t="s">
        <v>3536</v>
      </c>
      <c r="K88" s="19" t="s">
        <v>3471</v>
      </c>
      <c r="L88" s="19" t="s">
        <v>3471</v>
      </c>
      <c r="M88" s="19" t="s">
        <v>3472</v>
      </c>
      <c r="N88" s="19" t="s">
        <v>3490</v>
      </c>
      <c r="O88" s="19" t="s">
        <v>3385</v>
      </c>
      <c r="P88" s="22" t="s">
        <v>3386</v>
      </c>
      <c r="Q88" s="23" t="s">
        <v>3646</v>
      </c>
      <c r="R88" s="19"/>
      <c r="S88" s="19"/>
      <c r="T88" s="19"/>
      <c r="U88" s="19"/>
      <c r="V88" s="19"/>
      <c r="W88" s="19"/>
      <c r="X88" s="19"/>
      <c r="Y88" s="19"/>
    </row>
    <row r="89" ht="13.8" customHeight="1" spans="1:25" x14ac:dyDescent="0.25">
      <c r="A89" s="19" t="s">
        <v>3886</v>
      </c>
      <c r="B89" s="20" t="s">
        <v>3891</v>
      </c>
      <c r="C89" s="19" t="s">
        <v>3892</v>
      </c>
      <c r="D89" s="21">
        <v>45238</v>
      </c>
      <c r="E89" s="19" t="s">
        <v>3893</v>
      </c>
      <c r="F89" s="19" t="s">
        <v>3890</v>
      </c>
      <c r="G89" s="19" t="s">
        <v>3516</v>
      </c>
      <c r="H89" s="19" t="s">
        <v>3500</v>
      </c>
      <c r="I89" s="19" t="s">
        <v>3456</v>
      </c>
      <c r="J89" s="19" t="s">
        <v>3536</v>
      </c>
      <c r="K89" s="19" t="s">
        <v>3471</v>
      </c>
      <c r="L89" s="19" t="s">
        <v>3471</v>
      </c>
      <c r="M89" s="19" t="s">
        <v>3472</v>
      </c>
      <c r="N89" s="19" t="s">
        <v>3490</v>
      </c>
      <c r="O89" s="19" t="s">
        <v>3385</v>
      </c>
      <c r="P89" s="22" t="s">
        <v>3386</v>
      </c>
      <c r="Q89" s="23" t="s">
        <v>3646</v>
      </c>
      <c r="R89" s="19"/>
      <c r="S89" s="19"/>
      <c r="T89" s="19"/>
      <c r="U89" s="19"/>
      <c r="V89" s="19"/>
      <c r="W89" s="19"/>
      <c r="X89" s="19"/>
      <c r="Y89" s="19"/>
    </row>
    <row r="90" ht="13.8" customHeight="1" spans="1:25" x14ac:dyDescent="0.25">
      <c r="A90" s="19" t="s">
        <v>3886</v>
      </c>
      <c r="B90" s="20" t="s">
        <v>3894</v>
      </c>
      <c r="C90" s="19" t="s">
        <v>3895</v>
      </c>
      <c r="D90" s="21">
        <v>45240</v>
      </c>
      <c r="E90" s="19" t="s">
        <v>3896</v>
      </c>
      <c r="F90" s="19" t="s">
        <v>3565</v>
      </c>
      <c r="G90" s="19" t="s">
        <v>3529</v>
      </c>
      <c r="H90" s="19" t="s">
        <v>3455</v>
      </c>
      <c r="I90" s="19" t="s">
        <v>3456</v>
      </c>
      <c r="J90" s="19" t="s">
        <v>3543</v>
      </c>
      <c r="K90" s="19" t="s">
        <v>3471</v>
      </c>
      <c r="L90" s="19" t="s">
        <v>3471</v>
      </c>
      <c r="M90" s="19" t="s">
        <v>3472</v>
      </c>
      <c r="N90" s="19" t="s">
        <v>3490</v>
      </c>
      <c r="O90" s="19" t="s">
        <v>3385</v>
      </c>
      <c r="P90" s="22" t="s">
        <v>3386</v>
      </c>
      <c r="Q90" s="23" t="s">
        <v>3646</v>
      </c>
      <c r="R90" s="19"/>
      <c r="S90" s="19"/>
      <c r="T90" s="19"/>
      <c r="U90" s="19"/>
      <c r="V90" s="19"/>
      <c r="W90" s="19"/>
      <c r="X90" s="19"/>
      <c r="Y90" s="19"/>
    </row>
    <row r="91" ht="13.8" customHeight="1" spans="1:25" x14ac:dyDescent="0.25">
      <c r="A91" s="19" t="s">
        <v>3886</v>
      </c>
      <c r="B91" s="20">
        <v>202</v>
      </c>
      <c r="C91" s="19" t="s">
        <v>3897</v>
      </c>
      <c r="D91" s="21">
        <v>45240</v>
      </c>
      <c r="E91" s="19" t="s">
        <v>3898</v>
      </c>
      <c r="F91" s="19" t="s">
        <v>3899</v>
      </c>
      <c r="G91" s="19" t="s">
        <v>3516</v>
      </c>
      <c r="H91" s="19" t="s">
        <v>3500</v>
      </c>
      <c r="I91" s="19" t="s">
        <v>3456</v>
      </c>
      <c r="J91" s="19" t="s">
        <v>3536</v>
      </c>
      <c r="K91" s="19" t="s">
        <v>3381</v>
      </c>
      <c r="L91" s="19" t="s">
        <v>3400</v>
      </c>
      <c r="M91" s="19" t="s">
        <v>3401</v>
      </c>
      <c r="N91" s="19" t="s">
        <v>3402</v>
      </c>
      <c r="O91" s="19" t="s">
        <v>3385</v>
      </c>
      <c r="P91" s="22" t="s">
        <v>3386</v>
      </c>
      <c r="Q91" s="23"/>
      <c r="R91" s="19" t="s">
        <v>3388</v>
      </c>
      <c r="S91" s="19" t="s">
        <v>3388</v>
      </c>
      <c r="T91" s="19">
        <v>7</v>
      </c>
      <c r="U91" s="19" t="s">
        <v>3416</v>
      </c>
      <c r="V91" s="19" t="s">
        <v>3390</v>
      </c>
      <c r="W91" s="19" t="s">
        <v>3425</v>
      </c>
      <c r="X91" s="19" t="s">
        <v>3900</v>
      </c>
      <c r="Y91" s="19" t="s">
        <v>3901</v>
      </c>
    </row>
    <row r="92" ht="13.8" customHeight="1" spans="1:25" x14ac:dyDescent="0.25">
      <c r="A92" s="19" t="s">
        <v>3886</v>
      </c>
      <c r="B92" s="20" t="s">
        <v>3902</v>
      </c>
      <c r="C92" s="19" t="s">
        <v>3903</v>
      </c>
      <c r="D92" s="21">
        <v>45251</v>
      </c>
      <c r="E92" s="19" t="s">
        <v>3904</v>
      </c>
      <c r="F92" s="19" t="s">
        <v>3905</v>
      </c>
      <c r="G92" s="19" t="s">
        <v>3377</v>
      </c>
      <c r="H92" s="19" t="s">
        <v>3378</v>
      </c>
      <c r="I92" s="19" t="s">
        <v>3379</v>
      </c>
      <c r="J92" s="19" t="s">
        <v>3423</v>
      </c>
      <c r="K92" s="19" t="s">
        <v>3471</v>
      </c>
      <c r="L92" s="19" t="s">
        <v>3471</v>
      </c>
      <c r="M92" s="19" t="s">
        <v>3472</v>
      </c>
      <c r="N92" s="19" t="s">
        <v>3490</v>
      </c>
      <c r="O92" s="19" t="s">
        <v>3385</v>
      </c>
      <c r="P92" s="22" t="s">
        <v>3386</v>
      </c>
      <c r="Q92" s="23" t="s">
        <v>3646</v>
      </c>
      <c r="R92" s="19" t="s">
        <v>3388</v>
      </c>
      <c r="S92" s="19" t="s">
        <v>3388</v>
      </c>
      <c r="T92" s="19">
        <v>16</v>
      </c>
      <c r="U92" s="19" t="s">
        <v>3416</v>
      </c>
      <c r="V92" s="19" t="s">
        <v>3602</v>
      </c>
      <c r="W92" s="19" t="s">
        <v>3447</v>
      </c>
      <c r="X92" s="19" t="s">
        <v>3906</v>
      </c>
      <c r="Y92" s="19" t="s">
        <v>3494</v>
      </c>
    </row>
    <row r="93" ht="13.8" customHeight="1" spans="1:25" x14ac:dyDescent="0.25">
      <c r="A93" s="19" t="s">
        <v>3886</v>
      </c>
      <c r="B93" s="20" t="s">
        <v>3907</v>
      </c>
      <c r="C93" s="19" t="s">
        <v>3908</v>
      </c>
      <c r="D93" s="21">
        <v>45251</v>
      </c>
      <c r="E93" s="19" t="s">
        <v>3909</v>
      </c>
      <c r="F93" s="19" t="s">
        <v>3376</v>
      </c>
      <c r="G93" s="19" t="s">
        <v>3377</v>
      </c>
      <c r="H93" s="19" t="s">
        <v>3378</v>
      </c>
      <c r="I93" s="19" t="s">
        <v>3379</v>
      </c>
      <c r="J93" s="19" t="s">
        <v>3380</v>
      </c>
      <c r="K93" s="19" t="s">
        <v>3471</v>
      </c>
      <c r="L93" s="19" t="s">
        <v>3471</v>
      </c>
      <c r="M93" s="19" t="s">
        <v>3472</v>
      </c>
      <c r="N93" s="19" t="s">
        <v>3490</v>
      </c>
      <c r="O93" s="19" t="s">
        <v>3385</v>
      </c>
      <c r="P93" s="22" t="s">
        <v>3386</v>
      </c>
      <c r="Q93" s="23" t="s">
        <v>3646</v>
      </c>
      <c r="R93" s="19" t="s">
        <v>3388</v>
      </c>
      <c r="S93" s="19" t="s">
        <v>3388</v>
      </c>
      <c r="T93" s="19">
        <v>8</v>
      </c>
      <c r="U93" s="19" t="s">
        <v>3416</v>
      </c>
      <c r="V93" s="19" t="s">
        <v>3460</v>
      </c>
      <c r="W93" s="19" t="s">
        <v>3447</v>
      </c>
      <c r="X93" s="19" t="s">
        <v>3910</v>
      </c>
      <c r="Y93" s="19" t="s">
        <v>3494</v>
      </c>
    </row>
    <row r="94" ht="13.8" customHeight="1" spans="1:25" x14ac:dyDescent="0.25">
      <c r="A94" s="19" t="s">
        <v>3886</v>
      </c>
      <c r="B94" s="20" t="s">
        <v>3911</v>
      </c>
      <c r="C94" s="19" t="s">
        <v>3912</v>
      </c>
      <c r="D94" s="21">
        <v>45254</v>
      </c>
      <c r="E94" s="19" t="s">
        <v>3913</v>
      </c>
      <c r="F94" s="19" t="s">
        <v>3582</v>
      </c>
      <c r="G94" s="19" t="s">
        <v>3583</v>
      </c>
      <c r="H94" s="19" t="s">
        <v>3378</v>
      </c>
      <c r="I94" s="19" t="s">
        <v>3379</v>
      </c>
      <c r="J94" s="19" t="s">
        <v>3584</v>
      </c>
      <c r="K94" s="19" t="s">
        <v>3471</v>
      </c>
      <c r="L94" s="19" t="s">
        <v>3471</v>
      </c>
      <c r="M94" s="19" t="s">
        <v>3472</v>
      </c>
      <c r="N94" s="19" t="s">
        <v>3490</v>
      </c>
      <c r="O94" s="19" t="s">
        <v>3385</v>
      </c>
      <c r="P94" s="22" t="s">
        <v>3386</v>
      </c>
      <c r="Q94" s="19" t="s">
        <v>3914</v>
      </c>
      <c r="R94" s="19"/>
      <c r="S94" s="19"/>
      <c r="T94" s="19"/>
      <c r="U94" s="19"/>
      <c r="V94" s="19"/>
      <c r="W94" s="19"/>
      <c r="X94" s="19"/>
      <c r="Y94" s="19"/>
    </row>
    <row r="95" ht="13.8" customHeight="1" spans="1:25" x14ac:dyDescent="0.25">
      <c r="A95" s="19" t="s">
        <v>3886</v>
      </c>
      <c r="B95" s="20" t="s">
        <v>3915</v>
      </c>
      <c r="C95" s="19" t="s">
        <v>3916</v>
      </c>
      <c r="D95" s="21">
        <v>45254</v>
      </c>
      <c r="E95" s="19" t="s">
        <v>3917</v>
      </c>
      <c r="F95" s="19" t="s">
        <v>3918</v>
      </c>
      <c r="G95" s="19" t="s">
        <v>3550</v>
      </c>
      <c r="H95" s="19" t="s">
        <v>3551</v>
      </c>
      <c r="I95" s="19" t="s">
        <v>3442</v>
      </c>
      <c r="J95" s="19" t="s">
        <v>3480</v>
      </c>
      <c r="K95" s="19" t="s">
        <v>3471</v>
      </c>
      <c r="L95" s="19" t="s">
        <v>3471</v>
      </c>
      <c r="M95" s="19" t="s">
        <v>3472</v>
      </c>
      <c r="N95" s="19" t="s">
        <v>3680</v>
      </c>
      <c r="O95" s="19" t="s">
        <v>3385</v>
      </c>
      <c r="P95" s="22" t="s">
        <v>3386</v>
      </c>
      <c r="Q95" s="19" t="s">
        <v>3919</v>
      </c>
      <c r="R95" s="19" t="s">
        <v>3388</v>
      </c>
      <c r="S95" s="19" t="s">
        <v>3388</v>
      </c>
      <c r="T95" s="19">
        <v>12</v>
      </c>
      <c r="U95" s="19" t="s">
        <v>3416</v>
      </c>
      <c r="V95" s="19" t="s">
        <v>3460</v>
      </c>
      <c r="W95" s="19" t="s">
        <v>3391</v>
      </c>
      <c r="X95" s="19" t="s">
        <v>3920</v>
      </c>
      <c r="Y95" s="19" t="s">
        <v>3921</v>
      </c>
    </row>
    <row r="96" ht="13.8" customHeight="1" spans="1:25" x14ac:dyDescent="0.25">
      <c r="A96" s="19" t="s">
        <v>3886</v>
      </c>
      <c r="B96" s="20" t="s">
        <v>3922</v>
      </c>
      <c r="C96" s="19" t="s">
        <v>3923</v>
      </c>
      <c r="D96" s="21">
        <v>45255</v>
      </c>
      <c r="E96" s="19" t="s">
        <v>3924</v>
      </c>
      <c r="F96" s="19" t="s">
        <v>3925</v>
      </c>
      <c r="G96" s="19" t="s">
        <v>3521</v>
      </c>
      <c r="H96" s="19" t="s">
        <v>3479</v>
      </c>
      <c r="I96" s="19" t="s">
        <v>3442</v>
      </c>
      <c r="J96" s="19" t="s">
        <v>3480</v>
      </c>
      <c r="K96" s="19" t="s">
        <v>3471</v>
      </c>
      <c r="L96" s="19" t="s">
        <v>3471</v>
      </c>
      <c r="M96" s="19" t="s">
        <v>3472</v>
      </c>
      <c r="N96" s="19" t="s">
        <v>3402</v>
      </c>
      <c r="O96" s="19" t="s">
        <v>3385</v>
      </c>
      <c r="P96" s="22" t="s">
        <v>3386</v>
      </c>
      <c r="Q96" s="19" t="s">
        <v>3926</v>
      </c>
      <c r="R96" s="19" t="s">
        <v>3387</v>
      </c>
      <c r="S96" s="19" t="s">
        <v>3387</v>
      </c>
      <c r="T96" s="19">
        <v>31</v>
      </c>
      <c r="U96" s="19" t="s">
        <v>3416</v>
      </c>
      <c r="V96" s="19" t="s">
        <v>3390</v>
      </c>
      <c r="W96" s="19" t="s">
        <v>3927</v>
      </c>
      <c r="X96" s="19" t="s">
        <v>3928</v>
      </c>
      <c r="Y96" s="19" t="s">
        <v>3929</v>
      </c>
    </row>
    <row r="97" ht="13.8" customHeight="1" spans="1:25" x14ac:dyDescent="0.25">
      <c r="A97" s="19" t="s">
        <v>3886</v>
      </c>
      <c r="B97" s="20">
        <v>4049</v>
      </c>
      <c r="C97" s="19" t="s">
        <v>3930</v>
      </c>
      <c r="D97" s="21">
        <v>45254</v>
      </c>
      <c r="E97" s="19" t="s">
        <v>3931</v>
      </c>
      <c r="F97" s="19" t="s">
        <v>3831</v>
      </c>
      <c r="G97" s="19" t="s">
        <v>3824</v>
      </c>
      <c r="H97" s="19" t="s">
        <v>3825</v>
      </c>
      <c r="I97" s="19" t="s">
        <v>3826</v>
      </c>
      <c r="J97" s="19" t="s">
        <v>3827</v>
      </c>
      <c r="K97" s="19" t="s">
        <v>3381</v>
      </c>
      <c r="L97" s="19" t="s">
        <v>3382</v>
      </c>
      <c r="M97" s="19" t="s">
        <v>3383</v>
      </c>
      <c r="N97" s="19" t="s">
        <v>3724</v>
      </c>
      <c r="O97" s="19" t="s">
        <v>3385</v>
      </c>
      <c r="P97" s="22" t="s">
        <v>3386</v>
      </c>
      <c r="Q97" s="19"/>
      <c r="R97" s="19"/>
      <c r="S97" s="19"/>
      <c r="T97" s="19"/>
      <c r="U97" s="19"/>
      <c r="V97" s="19"/>
      <c r="W97" s="19"/>
      <c r="X97" s="19"/>
      <c r="Y97" s="19"/>
    </row>
    <row r="98" ht="13.8" customHeight="1" spans="1:25" x14ac:dyDescent="0.25">
      <c r="A98" s="19" t="s">
        <v>3886</v>
      </c>
      <c r="B98" s="20" t="s">
        <v>3932</v>
      </c>
      <c r="C98" s="19" t="s">
        <v>3933</v>
      </c>
      <c r="D98" s="21">
        <v>45254</v>
      </c>
      <c r="E98" s="19" t="s">
        <v>3934</v>
      </c>
      <c r="F98" s="19" t="s">
        <v>3935</v>
      </c>
      <c r="G98" s="19" t="s">
        <v>3377</v>
      </c>
      <c r="H98" s="19" t="s">
        <v>3378</v>
      </c>
      <c r="I98" s="19" t="s">
        <v>3379</v>
      </c>
      <c r="J98" s="19" t="s">
        <v>3380</v>
      </c>
      <c r="K98" s="19" t="s">
        <v>3471</v>
      </c>
      <c r="L98" s="19" t="s">
        <v>3471</v>
      </c>
      <c r="M98" s="19" t="s">
        <v>3472</v>
      </c>
      <c r="N98" s="19" t="s">
        <v>3490</v>
      </c>
      <c r="O98" s="19" t="s">
        <v>3385</v>
      </c>
      <c r="P98" s="22" t="s">
        <v>3386</v>
      </c>
      <c r="Q98" s="23" t="s">
        <v>3646</v>
      </c>
      <c r="R98" s="19" t="s">
        <v>3388</v>
      </c>
      <c r="S98" s="19" t="s">
        <v>3388</v>
      </c>
      <c r="T98" s="19">
        <v>8</v>
      </c>
      <c r="U98" s="19" t="s">
        <v>3416</v>
      </c>
      <c r="V98" s="19" t="s">
        <v>3460</v>
      </c>
      <c r="W98" s="19" t="s">
        <v>3447</v>
      </c>
      <c r="X98" s="19" t="s">
        <v>3936</v>
      </c>
      <c r="Y98" s="19" t="s">
        <v>3494</v>
      </c>
    </row>
    <row r="99" ht="13.8" customHeight="1" spans="1:25" x14ac:dyDescent="0.25">
      <c r="A99" s="19" t="s">
        <v>3886</v>
      </c>
      <c r="B99" s="20" t="s">
        <v>3937</v>
      </c>
      <c r="C99" s="19" t="s">
        <v>3938</v>
      </c>
      <c r="D99" s="21">
        <v>45260</v>
      </c>
      <c r="E99" s="19" t="s">
        <v>3939</v>
      </c>
      <c r="F99" s="19" t="s">
        <v>3940</v>
      </c>
      <c r="G99" s="19" t="s">
        <v>3583</v>
      </c>
      <c r="H99" s="19" t="s">
        <v>3378</v>
      </c>
      <c r="I99" s="19" t="s">
        <v>3379</v>
      </c>
      <c r="J99" s="19" t="s">
        <v>3423</v>
      </c>
      <c r="K99" s="19" t="s">
        <v>3471</v>
      </c>
      <c r="L99" s="19" t="s">
        <v>3471</v>
      </c>
      <c r="M99" s="19" t="s">
        <v>3472</v>
      </c>
      <c r="N99" s="19" t="s">
        <v>3490</v>
      </c>
      <c r="O99" s="19" t="s">
        <v>3385</v>
      </c>
      <c r="P99" s="22" t="s">
        <v>3386</v>
      </c>
      <c r="Q99" s="23" t="s">
        <v>3646</v>
      </c>
      <c r="R99" s="19" t="s">
        <v>3388</v>
      </c>
      <c r="S99" s="19" t="s">
        <v>3388</v>
      </c>
      <c r="T99" s="19">
        <v>16</v>
      </c>
      <c r="U99" s="19" t="s">
        <v>3416</v>
      </c>
      <c r="V99" s="19" t="s">
        <v>3602</v>
      </c>
      <c r="W99" s="19" t="s">
        <v>3447</v>
      </c>
      <c r="X99" s="19" t="s">
        <v>3941</v>
      </c>
      <c r="Y99" s="19" t="s">
        <v>3494</v>
      </c>
    </row>
    <row r="100" ht="13.8" customHeight="1" spans="1:25" x14ac:dyDescent="0.25">
      <c r="A100" s="19" t="s">
        <v>3886</v>
      </c>
      <c r="B100" s="20" t="s">
        <v>3942</v>
      </c>
      <c r="C100" s="19" t="s">
        <v>3943</v>
      </c>
      <c r="D100" s="21">
        <v>45260</v>
      </c>
      <c r="E100" s="19" t="s">
        <v>3944</v>
      </c>
      <c r="F100" s="19" t="s">
        <v>3945</v>
      </c>
      <c r="G100" s="19" t="s">
        <v>3583</v>
      </c>
      <c r="H100" s="19" t="s">
        <v>3378</v>
      </c>
      <c r="I100" s="19" t="s">
        <v>3379</v>
      </c>
      <c r="J100" s="19" t="s">
        <v>3423</v>
      </c>
      <c r="K100" s="19" t="s">
        <v>3471</v>
      </c>
      <c r="L100" s="19" t="s">
        <v>3471</v>
      </c>
      <c r="M100" s="19" t="s">
        <v>3472</v>
      </c>
      <c r="N100" s="19" t="s">
        <v>3490</v>
      </c>
      <c r="O100" s="19" t="s">
        <v>3385</v>
      </c>
      <c r="P100" s="22" t="s">
        <v>3386</v>
      </c>
      <c r="Q100" s="23" t="s">
        <v>3646</v>
      </c>
      <c r="R100" s="19" t="s">
        <v>3388</v>
      </c>
      <c r="S100" s="19" t="s">
        <v>3388</v>
      </c>
      <c r="T100" s="19">
        <v>8</v>
      </c>
      <c r="U100" s="19" t="s">
        <v>3416</v>
      </c>
      <c r="V100" s="19" t="s">
        <v>3460</v>
      </c>
      <c r="W100" s="19" t="s">
        <v>3447</v>
      </c>
      <c r="X100" s="19" t="s">
        <v>3946</v>
      </c>
      <c r="Y100" s="19" t="s">
        <v>3494</v>
      </c>
    </row>
    <row r="101" ht="13.8" customHeight="1" spans="1:25" x14ac:dyDescent="0.25">
      <c r="A101" s="19" t="s">
        <v>3947</v>
      </c>
      <c r="B101" s="20" t="s">
        <v>3948</v>
      </c>
      <c r="C101" s="19" t="s">
        <v>3949</v>
      </c>
      <c r="D101" s="21">
        <v>45261</v>
      </c>
      <c r="E101" s="19" t="s">
        <v>3950</v>
      </c>
      <c r="F101" s="19" t="s">
        <v>3582</v>
      </c>
      <c r="G101" s="19" t="s">
        <v>3583</v>
      </c>
      <c r="H101" s="19" t="s">
        <v>3378</v>
      </c>
      <c r="I101" s="19" t="s">
        <v>3379</v>
      </c>
      <c r="J101" s="19" t="s">
        <v>3584</v>
      </c>
      <c r="K101" s="19" t="s">
        <v>3471</v>
      </c>
      <c r="L101" s="19" t="s">
        <v>3471</v>
      </c>
      <c r="M101" s="19" t="s">
        <v>3472</v>
      </c>
      <c r="N101" s="19" t="s">
        <v>3490</v>
      </c>
      <c r="O101" s="19" t="s">
        <v>3385</v>
      </c>
      <c r="P101" s="22" t="s">
        <v>3386</v>
      </c>
      <c r="Q101" s="23" t="s">
        <v>3646</v>
      </c>
      <c r="R101" s="19" t="s">
        <v>3388</v>
      </c>
      <c r="S101" s="19" t="s">
        <v>3388</v>
      </c>
      <c r="T101" s="19">
        <v>10</v>
      </c>
      <c r="U101" s="19" t="s">
        <v>3416</v>
      </c>
      <c r="V101" s="19" t="s">
        <v>3460</v>
      </c>
      <c r="W101" s="19" t="s">
        <v>3447</v>
      </c>
      <c r="X101" s="19" t="s">
        <v>3951</v>
      </c>
      <c r="Y101" s="19" t="s">
        <v>3494</v>
      </c>
    </row>
    <row r="102" ht="23.85" customHeight="1" spans="1:25" x14ac:dyDescent="0.25">
      <c r="A102" s="19" t="s">
        <v>3947</v>
      </c>
      <c r="B102" s="20" t="s">
        <v>3952</v>
      </c>
      <c r="C102" s="19" t="s">
        <v>3953</v>
      </c>
      <c r="D102" s="21">
        <v>45261</v>
      </c>
      <c r="E102" s="19" t="s">
        <v>3954</v>
      </c>
      <c r="F102" s="19" t="s">
        <v>3685</v>
      </c>
      <c r="G102" s="19" t="s">
        <v>3686</v>
      </c>
      <c r="H102" s="19" t="s">
        <v>3479</v>
      </c>
      <c r="I102" s="19" t="s">
        <v>3442</v>
      </c>
      <c r="J102" s="19" t="s">
        <v>3955</v>
      </c>
      <c r="K102" s="19" t="s">
        <v>3471</v>
      </c>
      <c r="L102" s="19" t="s">
        <v>3471</v>
      </c>
      <c r="M102" s="19" t="s">
        <v>3472</v>
      </c>
      <c r="N102" s="19" t="s">
        <v>3402</v>
      </c>
      <c r="O102" s="19" t="s">
        <v>3385</v>
      </c>
      <c r="P102" s="22" t="s">
        <v>3386</v>
      </c>
      <c r="Q102" s="23" t="s">
        <v>3956</v>
      </c>
      <c r="R102" s="19" t="s">
        <v>3388</v>
      </c>
      <c r="S102" s="19" t="s">
        <v>3387</v>
      </c>
      <c r="T102" s="19">
        <v>15</v>
      </c>
      <c r="U102" s="19" t="s">
        <v>3416</v>
      </c>
      <c r="V102" s="19" t="s">
        <v>3390</v>
      </c>
      <c r="W102" s="19" t="s">
        <v>3747</v>
      </c>
      <c r="X102" s="24" t="s">
        <v>3957</v>
      </c>
      <c r="Y102" s="24" t="s">
        <v>3958</v>
      </c>
    </row>
    <row r="103" ht="13.8" customHeight="1" spans="1:25" x14ac:dyDescent="0.25">
      <c r="A103" s="19" t="s">
        <v>3947</v>
      </c>
      <c r="B103" s="20" t="s">
        <v>3959</v>
      </c>
      <c r="C103" s="19" t="s">
        <v>3960</v>
      </c>
      <c r="D103" s="21">
        <v>45265</v>
      </c>
      <c r="E103" s="19" t="s">
        <v>3961</v>
      </c>
      <c r="F103" s="19" t="s">
        <v>3685</v>
      </c>
      <c r="G103" s="19" t="s">
        <v>3686</v>
      </c>
      <c r="H103" s="19" t="s">
        <v>3479</v>
      </c>
      <c r="I103" s="19" t="s">
        <v>3442</v>
      </c>
      <c r="J103" s="19" t="s">
        <v>3955</v>
      </c>
      <c r="K103" s="19" t="s">
        <v>3471</v>
      </c>
      <c r="L103" s="19" t="s">
        <v>3471</v>
      </c>
      <c r="M103" s="19" t="s">
        <v>3472</v>
      </c>
      <c r="N103" s="19" t="s">
        <v>3402</v>
      </c>
      <c r="O103" s="19" t="s">
        <v>3385</v>
      </c>
      <c r="P103" s="22" t="s">
        <v>3386</v>
      </c>
      <c r="Q103" s="23" t="s">
        <v>3962</v>
      </c>
      <c r="R103" s="19" t="s">
        <v>3388</v>
      </c>
      <c r="S103" s="19" t="s">
        <v>3388</v>
      </c>
      <c r="T103" s="19">
        <v>25</v>
      </c>
      <c r="U103" s="19" t="s">
        <v>3416</v>
      </c>
      <c r="V103" s="19" t="s">
        <v>3602</v>
      </c>
      <c r="W103" s="19" t="s">
        <v>3447</v>
      </c>
      <c r="X103" s="19" t="s">
        <v>3963</v>
      </c>
      <c r="Y103" s="19" t="s">
        <v>3494</v>
      </c>
    </row>
    <row r="104" ht="13.8" customHeight="1" spans="1:25" x14ac:dyDescent="0.25">
      <c r="A104" s="19" t="s">
        <v>3947</v>
      </c>
      <c r="B104" s="20" t="s">
        <v>3964</v>
      </c>
      <c r="C104" s="19" t="s">
        <v>3965</v>
      </c>
      <c r="D104" s="21">
        <v>45265</v>
      </c>
      <c r="E104" s="19" t="s">
        <v>3966</v>
      </c>
      <c r="F104" s="19" t="s">
        <v>3967</v>
      </c>
      <c r="G104" s="19" t="s">
        <v>3550</v>
      </c>
      <c r="H104" s="19" t="s">
        <v>3551</v>
      </c>
      <c r="I104" s="19" t="s">
        <v>3442</v>
      </c>
      <c r="J104" s="19" t="s">
        <v>3480</v>
      </c>
      <c r="K104" s="19" t="s">
        <v>3471</v>
      </c>
      <c r="L104" s="19" t="s">
        <v>3471</v>
      </c>
      <c r="M104" s="19" t="s">
        <v>3472</v>
      </c>
      <c r="N104" s="19" t="s">
        <v>3402</v>
      </c>
      <c r="O104" s="19" t="s">
        <v>3385</v>
      </c>
      <c r="P104" s="22" t="s">
        <v>3386</v>
      </c>
      <c r="Q104" s="23" t="s">
        <v>3962</v>
      </c>
      <c r="R104" s="19" t="s">
        <v>3388</v>
      </c>
      <c r="S104" s="19" t="s">
        <v>3387</v>
      </c>
      <c r="T104" s="19">
        <v>22</v>
      </c>
      <c r="U104" s="19" t="s">
        <v>3416</v>
      </c>
      <c r="V104" s="19" t="s">
        <v>3553</v>
      </c>
      <c r="W104" s="19" t="s">
        <v>3447</v>
      </c>
      <c r="X104" s="19" t="s">
        <v>3968</v>
      </c>
      <c r="Y104" s="19" t="s">
        <v>3969</v>
      </c>
    </row>
    <row r="105" ht="13.8" customHeight="1" spans="1:25" x14ac:dyDescent="0.25">
      <c r="A105" s="19" t="s">
        <v>3947</v>
      </c>
      <c r="B105" s="20" t="s">
        <v>3970</v>
      </c>
      <c r="C105" s="19" t="s">
        <v>3971</v>
      </c>
      <c r="D105" s="21">
        <v>45261</v>
      </c>
      <c r="E105" s="19" t="s">
        <v>3972</v>
      </c>
      <c r="F105" s="19" t="s">
        <v>3542</v>
      </c>
      <c r="G105" s="19" t="s">
        <v>3529</v>
      </c>
      <c r="H105" s="19" t="s">
        <v>3455</v>
      </c>
      <c r="I105" s="19" t="s">
        <v>3456</v>
      </c>
      <c r="J105" s="19" t="s">
        <v>3543</v>
      </c>
      <c r="K105" s="19" t="s">
        <v>3471</v>
      </c>
      <c r="L105" s="19" t="s">
        <v>3471</v>
      </c>
      <c r="M105" s="19" t="s">
        <v>3472</v>
      </c>
      <c r="N105" s="19" t="s">
        <v>3402</v>
      </c>
      <c r="O105" s="19" t="s">
        <v>3385</v>
      </c>
      <c r="P105" s="22" t="s">
        <v>3386</v>
      </c>
      <c r="Q105" s="23" t="s">
        <v>3956</v>
      </c>
      <c r="R105" s="19" t="s">
        <v>3388</v>
      </c>
      <c r="S105" s="19" t="s">
        <v>3388</v>
      </c>
      <c r="T105" s="19">
        <v>15</v>
      </c>
      <c r="U105" s="19" t="s">
        <v>3416</v>
      </c>
      <c r="V105" s="19" t="s">
        <v>3460</v>
      </c>
      <c r="W105" s="19" t="s">
        <v>3447</v>
      </c>
      <c r="X105" s="19" t="s">
        <v>3973</v>
      </c>
      <c r="Y105" s="24" t="s">
        <v>3974</v>
      </c>
    </row>
    <row r="106" ht="46.25" customHeight="1" spans="1:25" x14ac:dyDescent="0.25">
      <c r="A106" s="19" t="s">
        <v>3947</v>
      </c>
      <c r="B106" s="20" t="s">
        <v>3975</v>
      </c>
      <c r="C106" s="19" t="s">
        <v>3976</v>
      </c>
      <c r="D106" s="21">
        <v>45268</v>
      </c>
      <c r="E106" s="19" t="s">
        <v>3977</v>
      </c>
      <c r="F106" s="19" t="s">
        <v>3453</v>
      </c>
      <c r="G106" s="19" t="s">
        <v>3454</v>
      </c>
      <c r="H106" s="19" t="s">
        <v>3479</v>
      </c>
      <c r="I106" s="19" t="s">
        <v>3442</v>
      </c>
      <c r="J106" s="19" t="s">
        <v>3457</v>
      </c>
      <c r="K106" s="19" t="s">
        <v>3471</v>
      </c>
      <c r="L106" s="19" t="s">
        <v>3471</v>
      </c>
      <c r="M106" s="19" t="s">
        <v>3472</v>
      </c>
      <c r="N106" s="19" t="s">
        <v>3402</v>
      </c>
      <c r="O106" s="19" t="s">
        <v>3385</v>
      </c>
      <c r="P106" s="22" t="s">
        <v>3386</v>
      </c>
      <c r="Q106" s="23" t="s">
        <v>3978</v>
      </c>
      <c r="R106" s="19" t="s">
        <v>3388</v>
      </c>
      <c r="S106" s="19" t="s">
        <v>3388</v>
      </c>
      <c r="T106" s="19">
        <v>21</v>
      </c>
      <c r="U106" s="19" t="s">
        <v>3416</v>
      </c>
      <c r="V106" s="19" t="s">
        <v>3460</v>
      </c>
      <c r="W106" s="19" t="s">
        <v>3461</v>
      </c>
      <c r="X106" s="19" t="s">
        <v>3979</v>
      </c>
      <c r="Y106" s="24" t="s">
        <v>3980</v>
      </c>
    </row>
    <row r="107" ht="13.8" customHeight="1" spans="1:25" x14ac:dyDescent="0.25">
      <c r="A107" s="19" t="s">
        <v>3947</v>
      </c>
      <c r="B107" s="20" t="s">
        <v>3981</v>
      </c>
      <c r="C107" s="19" t="s">
        <v>3982</v>
      </c>
      <c r="D107" s="21">
        <v>45268</v>
      </c>
      <c r="E107" s="19" t="s">
        <v>3983</v>
      </c>
      <c r="F107" s="19" t="s">
        <v>3470</v>
      </c>
      <c r="G107" s="19" t="s">
        <v>3454</v>
      </c>
      <c r="H107" s="19" t="s">
        <v>3479</v>
      </c>
      <c r="I107" s="19" t="s">
        <v>3442</v>
      </c>
      <c r="J107" s="19" t="s">
        <v>3955</v>
      </c>
      <c r="K107" s="19" t="s">
        <v>3471</v>
      </c>
      <c r="L107" s="19" t="s">
        <v>3471</v>
      </c>
      <c r="M107" s="19" t="s">
        <v>3472</v>
      </c>
      <c r="N107" s="19" t="s">
        <v>3402</v>
      </c>
      <c r="O107" s="19" t="s">
        <v>3385</v>
      </c>
      <c r="P107" s="22" t="s">
        <v>3386</v>
      </c>
      <c r="Q107" s="23" t="s">
        <v>3978</v>
      </c>
      <c r="R107" s="19" t="s">
        <v>3388</v>
      </c>
      <c r="S107" s="19" t="s">
        <v>3387</v>
      </c>
      <c r="T107" s="19">
        <v>24</v>
      </c>
      <c r="U107" s="19" t="s">
        <v>3416</v>
      </c>
      <c r="V107" s="19" t="s">
        <v>3602</v>
      </c>
      <c r="W107" s="19" t="s">
        <v>3447</v>
      </c>
      <c r="X107" s="19" t="s">
        <v>3984</v>
      </c>
      <c r="Y107" s="24" t="s">
        <v>3985</v>
      </c>
    </row>
    <row r="108" ht="13.8" customHeight="1" spans="1:25" x14ac:dyDescent="0.25">
      <c r="A108" s="19" t="s">
        <v>3947</v>
      </c>
      <c r="B108" s="20" t="s">
        <v>3986</v>
      </c>
      <c r="C108" s="19" t="s">
        <v>3987</v>
      </c>
      <c r="D108" s="21">
        <v>45271</v>
      </c>
      <c r="E108" s="19" t="s">
        <v>3988</v>
      </c>
      <c r="F108" s="19" t="s">
        <v>3470</v>
      </c>
      <c r="G108" s="19" t="s">
        <v>3454</v>
      </c>
      <c r="H108" s="19" t="s">
        <v>3479</v>
      </c>
      <c r="I108" s="19" t="s">
        <v>3442</v>
      </c>
      <c r="J108" s="19" t="s">
        <v>3955</v>
      </c>
      <c r="K108" s="19" t="s">
        <v>3471</v>
      </c>
      <c r="L108" s="19" t="s">
        <v>3471</v>
      </c>
      <c r="M108" s="19" t="s">
        <v>3401</v>
      </c>
      <c r="N108" s="19" t="s">
        <v>3402</v>
      </c>
      <c r="O108" s="19" t="s">
        <v>3385</v>
      </c>
      <c r="P108" s="22" t="s">
        <v>3386</v>
      </c>
      <c r="Q108" s="23" t="s">
        <v>3989</v>
      </c>
      <c r="R108" s="19" t="s">
        <v>3388</v>
      </c>
      <c r="S108" s="19" t="s">
        <v>3387</v>
      </c>
      <c r="T108" s="19">
        <v>16</v>
      </c>
      <c r="U108" s="19" t="s">
        <v>3416</v>
      </c>
      <c r="V108" s="19" t="s">
        <v>3602</v>
      </c>
      <c r="W108" s="19" t="s">
        <v>3447</v>
      </c>
      <c r="X108" s="19" t="s">
        <v>3990</v>
      </c>
      <c r="Y108" s="19" t="s">
        <v>3991</v>
      </c>
    </row>
    <row r="109" ht="13.8" customHeight="1" spans="1:25" x14ac:dyDescent="0.25">
      <c r="A109" s="19" t="s">
        <v>3947</v>
      </c>
      <c r="B109" s="20" t="s">
        <v>3992</v>
      </c>
      <c r="C109" s="19" t="s">
        <v>3993</v>
      </c>
      <c r="D109" s="21">
        <v>45268</v>
      </c>
      <c r="E109" s="19" t="s">
        <v>3994</v>
      </c>
      <c r="F109" s="19" t="s">
        <v>3470</v>
      </c>
      <c r="G109" s="19" t="s">
        <v>3454</v>
      </c>
      <c r="H109" s="19" t="s">
        <v>3479</v>
      </c>
      <c r="I109" s="19" t="s">
        <v>3442</v>
      </c>
      <c r="J109" s="19" t="s">
        <v>3955</v>
      </c>
      <c r="K109" s="19" t="s">
        <v>3471</v>
      </c>
      <c r="L109" s="19" t="s">
        <v>3471</v>
      </c>
      <c r="M109" s="19" t="s">
        <v>3472</v>
      </c>
      <c r="N109" s="19" t="s">
        <v>3402</v>
      </c>
      <c r="O109" s="19" t="s">
        <v>3385</v>
      </c>
      <c r="P109" s="22" t="s">
        <v>3386</v>
      </c>
      <c r="Q109" s="23" t="s">
        <v>3978</v>
      </c>
      <c r="R109" s="19" t="s">
        <v>3424</v>
      </c>
      <c r="S109" s="19" t="s">
        <v>3388</v>
      </c>
      <c r="T109" s="19">
        <v>24</v>
      </c>
      <c r="U109" s="19" t="s">
        <v>3416</v>
      </c>
      <c r="V109" s="19" t="s">
        <v>3390</v>
      </c>
      <c r="W109" s="19" t="s">
        <v>3405</v>
      </c>
      <c r="X109" s="19" t="s">
        <v>3995</v>
      </c>
      <c r="Y109" s="19" t="s">
        <v>3996</v>
      </c>
    </row>
    <row r="110" ht="13.8" customHeight="1" spans="1:25" x14ac:dyDescent="0.25">
      <c r="A110" s="19" t="s">
        <v>3947</v>
      </c>
      <c r="B110" s="20" t="s">
        <v>3997</v>
      </c>
      <c r="C110" s="19" t="s">
        <v>3998</v>
      </c>
      <c r="D110" s="21">
        <v>45269</v>
      </c>
      <c r="E110" s="19" t="s">
        <v>3999</v>
      </c>
      <c r="F110" s="19" t="s">
        <v>3565</v>
      </c>
      <c r="G110" s="19" t="s">
        <v>3529</v>
      </c>
      <c r="H110" s="19" t="s">
        <v>3455</v>
      </c>
      <c r="I110" s="19" t="s">
        <v>3456</v>
      </c>
      <c r="J110" s="19" t="s">
        <v>3543</v>
      </c>
      <c r="K110" s="19" t="s">
        <v>3471</v>
      </c>
      <c r="L110" s="19" t="s">
        <v>3471</v>
      </c>
      <c r="M110" s="19" t="s">
        <v>3472</v>
      </c>
      <c r="N110" s="19" t="s">
        <v>3402</v>
      </c>
      <c r="O110" s="19" t="s">
        <v>3385</v>
      </c>
      <c r="P110" s="22" t="s">
        <v>3386</v>
      </c>
      <c r="Q110" s="23" t="s">
        <v>4000</v>
      </c>
      <c r="R110" s="19" t="s">
        <v>3424</v>
      </c>
      <c r="S110" s="19" t="s">
        <v>3424</v>
      </c>
      <c r="T110" s="19">
        <v>33</v>
      </c>
      <c r="U110" s="19" t="s">
        <v>3416</v>
      </c>
      <c r="V110" s="19" t="s">
        <v>3482</v>
      </c>
      <c r="W110" s="19" t="s">
        <v>3405</v>
      </c>
      <c r="X110" s="19" t="s">
        <v>4001</v>
      </c>
      <c r="Y110" s="19" t="s">
        <v>4002</v>
      </c>
    </row>
    <row r="111" ht="13.8" customHeight="1" spans="1:25" x14ac:dyDescent="0.25">
      <c r="A111" s="19" t="s">
        <v>3947</v>
      </c>
      <c r="B111" s="20" t="s">
        <v>4003</v>
      </c>
      <c r="C111" s="19" t="s">
        <v>4004</v>
      </c>
      <c r="D111" s="21">
        <v>45269</v>
      </c>
      <c r="E111" s="19" t="s">
        <v>4005</v>
      </c>
      <c r="F111" s="19" t="s">
        <v>3890</v>
      </c>
      <c r="G111" s="19" t="s">
        <v>3516</v>
      </c>
      <c r="H111" s="19" t="s">
        <v>3500</v>
      </c>
      <c r="I111" s="19" t="s">
        <v>3456</v>
      </c>
      <c r="J111" s="19" t="s">
        <v>3536</v>
      </c>
      <c r="K111" s="19" t="s">
        <v>3471</v>
      </c>
      <c r="L111" s="19" t="s">
        <v>3471</v>
      </c>
      <c r="M111" s="19" t="s">
        <v>3472</v>
      </c>
      <c r="N111" s="19" t="s">
        <v>3402</v>
      </c>
      <c r="O111" s="19" t="s">
        <v>3385</v>
      </c>
      <c r="P111" s="22" t="s">
        <v>3386</v>
      </c>
      <c r="Q111" s="23" t="s">
        <v>4000</v>
      </c>
      <c r="R111" s="19" t="s">
        <v>3424</v>
      </c>
      <c r="S111" s="19" t="s">
        <v>3388</v>
      </c>
      <c r="T111" s="19">
        <v>6</v>
      </c>
      <c r="U111" s="19" t="s">
        <v>3416</v>
      </c>
      <c r="V111" s="19" t="s">
        <v>3390</v>
      </c>
      <c r="W111" s="19" t="s">
        <v>3927</v>
      </c>
      <c r="X111" s="19" t="s">
        <v>4006</v>
      </c>
      <c r="Y111" s="19" t="s">
        <v>4007</v>
      </c>
    </row>
    <row r="112" ht="13.8" customHeight="1" spans="1:25" x14ac:dyDescent="0.25">
      <c r="A112" s="19" t="s">
        <v>3947</v>
      </c>
      <c r="B112" s="20" t="s">
        <v>4008</v>
      </c>
      <c r="C112" s="19" t="s">
        <v>4009</v>
      </c>
      <c r="D112" s="21">
        <v>45273</v>
      </c>
      <c r="E112" s="19" t="s">
        <v>4010</v>
      </c>
      <c r="F112" s="19" t="s">
        <v>3470</v>
      </c>
      <c r="G112" s="19" t="s">
        <v>3454</v>
      </c>
      <c r="H112" s="19" t="s">
        <v>3479</v>
      </c>
      <c r="I112" s="19" t="s">
        <v>3442</v>
      </c>
      <c r="J112" s="19" t="s">
        <v>3955</v>
      </c>
      <c r="K112" s="19" t="s">
        <v>3471</v>
      </c>
      <c r="L112" s="19" t="s">
        <v>3471</v>
      </c>
      <c r="M112" s="19" t="s">
        <v>3472</v>
      </c>
      <c r="N112" s="19" t="s">
        <v>3402</v>
      </c>
      <c r="O112" s="19" t="s">
        <v>3385</v>
      </c>
      <c r="P112" s="22" t="s">
        <v>3386</v>
      </c>
      <c r="Q112" s="23" t="s">
        <v>4011</v>
      </c>
      <c r="R112" s="19" t="s">
        <v>3424</v>
      </c>
      <c r="S112" s="19" t="s">
        <v>3388</v>
      </c>
      <c r="T112" s="19">
        <v>18</v>
      </c>
      <c r="U112" s="19" t="s">
        <v>3416</v>
      </c>
      <c r="V112" s="19" t="s">
        <v>3482</v>
      </c>
      <c r="W112" s="19" t="s">
        <v>3492</v>
      </c>
      <c r="X112" s="19" t="s">
        <v>4012</v>
      </c>
      <c r="Y112" s="19" t="s">
        <v>4013</v>
      </c>
    </row>
    <row r="113" ht="13.8" customHeight="1" spans="1:25" x14ac:dyDescent="0.25">
      <c r="A113" s="19" t="s">
        <v>3947</v>
      </c>
      <c r="B113" s="20" t="s">
        <v>4014</v>
      </c>
      <c r="C113" s="19" t="s">
        <v>4015</v>
      </c>
      <c r="D113" s="21">
        <v>45271</v>
      </c>
      <c r="E113" s="19" t="s">
        <v>4016</v>
      </c>
      <c r="F113" s="19" t="s">
        <v>3470</v>
      </c>
      <c r="G113" s="19" t="s">
        <v>3454</v>
      </c>
      <c r="H113" s="19" t="s">
        <v>3479</v>
      </c>
      <c r="I113" s="19" t="s">
        <v>3442</v>
      </c>
      <c r="J113" s="19" t="s">
        <v>3955</v>
      </c>
      <c r="K113" s="19" t="s">
        <v>3471</v>
      </c>
      <c r="L113" s="19" t="s">
        <v>3471</v>
      </c>
      <c r="M113" s="19" t="s">
        <v>3401</v>
      </c>
      <c r="N113" s="19" t="s">
        <v>3402</v>
      </c>
      <c r="O113" s="19" t="s">
        <v>3385</v>
      </c>
      <c r="P113" s="22" t="s">
        <v>3386</v>
      </c>
      <c r="Q113" s="23" t="s">
        <v>3989</v>
      </c>
      <c r="R113" s="19"/>
      <c r="S113" s="19"/>
      <c r="T113" s="19"/>
      <c r="U113" s="19"/>
      <c r="V113" s="19"/>
      <c r="W113" s="19"/>
      <c r="X113" s="19"/>
      <c r="Y113" s="19"/>
    </row>
    <row r="114" ht="13.8" customHeight="1" spans="1:25" x14ac:dyDescent="0.25">
      <c r="A114" s="19" t="s">
        <v>3947</v>
      </c>
      <c r="B114" s="20" t="s">
        <v>4017</v>
      </c>
      <c r="C114" s="19" t="s">
        <v>4018</v>
      </c>
      <c r="D114" s="21">
        <v>45273</v>
      </c>
      <c r="E114" s="19" t="s">
        <v>4019</v>
      </c>
      <c r="F114" s="19" t="s">
        <v>3470</v>
      </c>
      <c r="G114" s="19" t="s">
        <v>3454</v>
      </c>
      <c r="H114" s="19" t="s">
        <v>3479</v>
      </c>
      <c r="I114" s="19" t="s">
        <v>3442</v>
      </c>
      <c r="J114" s="19" t="s">
        <v>3955</v>
      </c>
      <c r="K114" s="19" t="s">
        <v>3471</v>
      </c>
      <c r="L114" s="19" t="s">
        <v>3471</v>
      </c>
      <c r="M114" s="19" t="s">
        <v>3472</v>
      </c>
      <c r="N114" s="19" t="s">
        <v>3490</v>
      </c>
      <c r="O114" s="19" t="s">
        <v>3385</v>
      </c>
      <c r="P114" s="22" t="s">
        <v>3386</v>
      </c>
      <c r="Q114" s="23" t="s">
        <v>3646</v>
      </c>
      <c r="R114" s="19"/>
      <c r="S114" s="19"/>
      <c r="T114" s="19"/>
      <c r="U114" s="19"/>
      <c r="V114" s="19"/>
      <c r="W114" s="19"/>
      <c r="X114" s="19"/>
      <c r="Y114" s="19"/>
    </row>
    <row r="115" ht="13.8" customHeight="1" spans="1:25" x14ac:dyDescent="0.25">
      <c r="A115" s="19" t="s">
        <v>3947</v>
      </c>
      <c r="B115" s="20" t="s">
        <v>4020</v>
      </c>
      <c r="C115" s="19" t="s">
        <v>4021</v>
      </c>
      <c r="D115" s="21">
        <v>45278</v>
      </c>
      <c r="E115" s="19" t="s">
        <v>4022</v>
      </c>
      <c r="F115" s="19" t="s">
        <v>4023</v>
      </c>
      <c r="G115" s="19" t="s">
        <v>3697</v>
      </c>
      <c r="H115" s="19" t="s">
        <v>3378</v>
      </c>
      <c r="I115" s="19" t="s">
        <v>3379</v>
      </c>
      <c r="J115" s="19" t="s">
        <v>3380</v>
      </c>
      <c r="K115" s="19" t="s">
        <v>3471</v>
      </c>
      <c r="L115" s="19" t="s">
        <v>3471</v>
      </c>
      <c r="M115" s="19" t="s">
        <v>3472</v>
      </c>
      <c r="N115" s="19" t="s">
        <v>3490</v>
      </c>
      <c r="O115" s="19" t="s">
        <v>3385</v>
      </c>
      <c r="P115" s="22" t="s">
        <v>3386</v>
      </c>
      <c r="Q115" s="23" t="s">
        <v>3646</v>
      </c>
      <c r="R115" s="19" t="s">
        <v>3388</v>
      </c>
      <c r="S115" s="19" t="s">
        <v>3388</v>
      </c>
      <c r="T115" s="19">
        <v>8</v>
      </c>
      <c r="U115" s="19" t="s">
        <v>3416</v>
      </c>
      <c r="V115" s="19" t="s">
        <v>3602</v>
      </c>
      <c r="W115" s="19" t="s">
        <v>3447</v>
      </c>
      <c r="X115" s="19" t="s">
        <v>4024</v>
      </c>
      <c r="Y115" s="19" t="s">
        <v>3494</v>
      </c>
    </row>
    <row r="116" ht="13.8" customHeight="1" spans="1:25" x14ac:dyDescent="0.25">
      <c r="A116" s="19" t="s">
        <v>3947</v>
      </c>
      <c r="B116" s="20" t="s">
        <v>4025</v>
      </c>
      <c r="C116" s="19" t="s">
        <v>4026</v>
      </c>
      <c r="D116" s="21">
        <v>45278</v>
      </c>
      <c r="E116" s="19" t="s">
        <v>4027</v>
      </c>
      <c r="F116" s="19" t="s">
        <v>4028</v>
      </c>
      <c r="G116" s="19" t="s">
        <v>3583</v>
      </c>
      <c r="H116" s="19" t="s">
        <v>3378</v>
      </c>
      <c r="I116" s="19" t="s">
        <v>3379</v>
      </c>
      <c r="J116" s="19" t="s">
        <v>3584</v>
      </c>
      <c r="K116" s="19" t="s">
        <v>3471</v>
      </c>
      <c r="L116" s="19" t="s">
        <v>3471</v>
      </c>
      <c r="M116" s="19" t="s">
        <v>3472</v>
      </c>
      <c r="N116" s="19" t="s">
        <v>3490</v>
      </c>
      <c r="O116" s="19" t="s">
        <v>3385</v>
      </c>
      <c r="P116" s="22" t="s">
        <v>3386</v>
      </c>
      <c r="Q116" s="23" t="s">
        <v>3646</v>
      </c>
      <c r="R116" s="19" t="s">
        <v>3388</v>
      </c>
      <c r="S116" s="19" t="s">
        <v>3388</v>
      </c>
      <c r="T116" s="19">
        <v>12</v>
      </c>
      <c r="U116" s="19" t="s">
        <v>3416</v>
      </c>
      <c r="V116" s="19" t="s">
        <v>3460</v>
      </c>
      <c r="W116" s="19" t="s">
        <v>3447</v>
      </c>
      <c r="X116" s="19" t="s">
        <v>4029</v>
      </c>
      <c r="Y116" s="19" t="s">
        <v>3494</v>
      </c>
    </row>
    <row r="117" ht="13.8" customHeight="1" spans="1:25" x14ac:dyDescent="0.25">
      <c r="A117" s="19" t="s">
        <v>4030</v>
      </c>
      <c r="B117" s="20" t="s">
        <v>4031</v>
      </c>
      <c r="C117" s="19" t="s">
        <v>4032</v>
      </c>
      <c r="D117" s="21">
        <v>45292</v>
      </c>
      <c r="E117" s="19" t="s">
        <v>4033</v>
      </c>
      <c r="F117" s="19" t="s">
        <v>3439</v>
      </c>
      <c r="G117" s="19" t="s">
        <v>3440</v>
      </c>
      <c r="H117" s="19" t="s">
        <v>3441</v>
      </c>
      <c r="I117" s="19" t="s">
        <v>3442</v>
      </c>
      <c r="J117" s="19" t="s">
        <v>3443</v>
      </c>
      <c r="K117" s="19" t="s">
        <v>3471</v>
      </c>
      <c r="L117" s="19" t="s">
        <v>3471</v>
      </c>
      <c r="M117" s="19" t="s">
        <v>3472</v>
      </c>
      <c r="N117" s="19" t="s">
        <v>3490</v>
      </c>
      <c r="O117" s="19" t="s">
        <v>3385</v>
      </c>
      <c r="P117" s="22" t="s">
        <v>3386</v>
      </c>
      <c r="Q117" s="19" t="s">
        <v>4034</v>
      </c>
      <c r="R117" s="19"/>
      <c r="S117" s="19"/>
      <c r="T117" s="19"/>
      <c r="U117" s="19"/>
      <c r="V117" s="19"/>
      <c r="W117" s="19"/>
      <c r="X117" s="19"/>
      <c r="Y117" s="19"/>
    </row>
    <row r="118" ht="13.8" customHeight="1" spans="1:25" x14ac:dyDescent="0.25">
      <c r="A118" s="19" t="s">
        <v>4030</v>
      </c>
      <c r="B118" s="20" t="s">
        <v>4035</v>
      </c>
      <c r="C118" s="19" t="s">
        <v>4036</v>
      </c>
      <c r="D118" s="21">
        <v>45304</v>
      </c>
      <c r="E118" s="19" t="s">
        <v>4037</v>
      </c>
      <c r="F118" s="19" t="s">
        <v>3470</v>
      </c>
      <c r="G118" s="19" t="s">
        <v>3454</v>
      </c>
      <c r="H118" s="19" t="s">
        <v>3479</v>
      </c>
      <c r="I118" s="19" t="s">
        <v>3442</v>
      </c>
      <c r="J118" s="19" t="s">
        <v>3955</v>
      </c>
      <c r="K118" s="19" t="s">
        <v>3471</v>
      </c>
      <c r="L118" s="19" t="s">
        <v>3471</v>
      </c>
      <c r="M118" s="19" t="s">
        <v>3472</v>
      </c>
      <c r="N118" s="19" t="s">
        <v>3490</v>
      </c>
      <c r="O118" s="19" t="s">
        <v>3385</v>
      </c>
      <c r="P118" s="22" t="s">
        <v>3386</v>
      </c>
      <c r="Q118" s="23" t="s">
        <v>3646</v>
      </c>
      <c r="R118" s="19"/>
      <c r="S118" s="19"/>
      <c r="T118" s="19"/>
      <c r="U118" s="19"/>
      <c r="V118" s="19"/>
      <c r="W118" s="19"/>
      <c r="X118" s="19"/>
      <c r="Y118" s="19"/>
    </row>
    <row r="119" ht="13.8" customHeight="1" spans="1:25" x14ac:dyDescent="0.25">
      <c r="A119" s="19" t="s">
        <v>4030</v>
      </c>
      <c r="B119" s="20" t="s">
        <v>4038</v>
      </c>
      <c r="C119" s="19" t="s">
        <v>4039</v>
      </c>
      <c r="D119" s="21">
        <v>45309</v>
      </c>
      <c r="E119" s="19" t="s">
        <v>4040</v>
      </c>
      <c r="F119" s="19" t="s">
        <v>4041</v>
      </c>
      <c r="G119" s="19" t="s">
        <v>3885</v>
      </c>
      <c r="H119" s="19" t="s">
        <v>3500</v>
      </c>
      <c r="I119" s="19" t="s">
        <v>3456</v>
      </c>
      <c r="J119" s="19" t="s">
        <v>3536</v>
      </c>
      <c r="K119" s="19" t="s">
        <v>3471</v>
      </c>
      <c r="L119" s="19" t="s">
        <v>3471</v>
      </c>
      <c r="M119" s="19" t="s">
        <v>3472</v>
      </c>
      <c r="N119" s="19" t="s">
        <v>3490</v>
      </c>
      <c r="O119" s="19" t="s">
        <v>3385</v>
      </c>
      <c r="P119" s="22" t="s">
        <v>3386</v>
      </c>
      <c r="Q119" s="23" t="s">
        <v>3646</v>
      </c>
      <c r="R119" s="19" t="s">
        <v>3388</v>
      </c>
      <c r="S119" s="19" t="s">
        <v>3388</v>
      </c>
      <c r="T119" s="19">
        <v>8</v>
      </c>
      <c r="U119" s="19" t="s">
        <v>3416</v>
      </c>
      <c r="V119" s="19" t="s">
        <v>3460</v>
      </c>
      <c r="W119" s="19" t="s">
        <v>3522</v>
      </c>
      <c r="X119" s="19" t="s">
        <v>4042</v>
      </c>
      <c r="Y119" s="19" t="s">
        <v>4043</v>
      </c>
    </row>
    <row r="120" ht="13.8" customHeight="1" spans="1:25" x14ac:dyDescent="0.25">
      <c r="A120" s="19" t="s">
        <v>4030</v>
      </c>
      <c r="B120" s="20" t="s">
        <v>4044</v>
      </c>
      <c r="C120" s="19" t="s">
        <v>4045</v>
      </c>
      <c r="D120" s="21">
        <v>45317</v>
      </c>
      <c r="E120" s="19" t="s">
        <v>4046</v>
      </c>
      <c r="F120" s="19" t="s">
        <v>4047</v>
      </c>
      <c r="G120" s="19" t="s">
        <v>3398</v>
      </c>
      <c r="H120" s="19" t="s">
        <v>3378</v>
      </c>
      <c r="I120" s="19" t="s">
        <v>3379</v>
      </c>
      <c r="J120" s="19" t="s">
        <v>3399</v>
      </c>
      <c r="K120" s="19" t="s">
        <v>3471</v>
      </c>
      <c r="L120" s="19" t="s">
        <v>3471</v>
      </c>
      <c r="M120" s="19" t="s">
        <v>3472</v>
      </c>
      <c r="N120" s="19" t="s">
        <v>3680</v>
      </c>
      <c r="O120" s="19" t="s">
        <v>3385</v>
      </c>
      <c r="P120" s="22" t="s">
        <v>3386</v>
      </c>
      <c r="Q120" s="23" t="s">
        <v>3646</v>
      </c>
      <c r="R120" s="19" t="s">
        <v>3388</v>
      </c>
      <c r="S120" s="19" t="s">
        <v>3388</v>
      </c>
      <c r="T120" s="19">
        <v>6</v>
      </c>
      <c r="U120" s="19" t="s">
        <v>3416</v>
      </c>
      <c r="V120" s="19" t="s">
        <v>3460</v>
      </c>
      <c r="W120" s="19" t="s">
        <v>3447</v>
      </c>
      <c r="X120" s="19" t="s">
        <v>4048</v>
      </c>
      <c r="Y120" s="19" t="s">
        <v>3494</v>
      </c>
    </row>
    <row r="121" ht="13.8" customHeight="1" spans="1:25" x14ac:dyDescent="0.25">
      <c r="A121" s="19" t="s">
        <v>4030</v>
      </c>
      <c r="B121" s="20">
        <v>4034</v>
      </c>
      <c r="C121" s="19" t="s">
        <v>4049</v>
      </c>
      <c r="D121" s="21">
        <v>45317</v>
      </c>
      <c r="E121" s="19" t="s">
        <v>4050</v>
      </c>
      <c r="F121" s="19" t="s">
        <v>3582</v>
      </c>
      <c r="G121" s="19" t="s">
        <v>3583</v>
      </c>
      <c r="H121" s="19" t="s">
        <v>3378</v>
      </c>
      <c r="I121" s="19" t="s">
        <v>3379</v>
      </c>
      <c r="J121" s="19" t="s">
        <v>3584</v>
      </c>
      <c r="K121" s="19" t="s">
        <v>3381</v>
      </c>
      <c r="L121" s="19" t="s">
        <v>3382</v>
      </c>
      <c r="M121" s="19" t="s">
        <v>3383</v>
      </c>
      <c r="N121" s="19" t="s">
        <v>4051</v>
      </c>
      <c r="O121" s="19" t="s">
        <v>3385</v>
      </c>
      <c r="P121" s="22" t="s">
        <v>3386</v>
      </c>
      <c r="Q121" s="23" t="s">
        <v>4052</v>
      </c>
      <c r="R121" s="19" t="s">
        <v>3388</v>
      </c>
      <c r="S121" s="19" t="s">
        <v>3388</v>
      </c>
      <c r="T121" s="19">
        <v>4</v>
      </c>
      <c r="U121" s="19" t="s">
        <v>3416</v>
      </c>
      <c r="V121" s="19" t="s">
        <v>3460</v>
      </c>
      <c r="W121" s="19" t="s">
        <v>3492</v>
      </c>
      <c r="X121" s="19" t="s">
        <v>4053</v>
      </c>
      <c r="Y121" s="19" t="s">
        <v>3494</v>
      </c>
    </row>
    <row r="122" ht="13.8" customHeight="1" spans="1:25" x14ac:dyDescent="0.25">
      <c r="A122" s="19" t="s">
        <v>4054</v>
      </c>
      <c r="B122" s="20" t="s">
        <v>4055</v>
      </c>
      <c r="C122" s="19" t="s">
        <v>4056</v>
      </c>
      <c r="D122" s="21">
        <v>45323</v>
      </c>
      <c r="E122" s="19" t="s">
        <v>4057</v>
      </c>
      <c r="F122" s="19" t="s">
        <v>4058</v>
      </c>
      <c r="G122" s="19" t="s">
        <v>3529</v>
      </c>
      <c r="H122" s="19" t="s">
        <v>3455</v>
      </c>
      <c r="I122" s="19" t="s">
        <v>3456</v>
      </c>
      <c r="J122" s="19" t="s">
        <v>3543</v>
      </c>
      <c r="K122" s="19" t="s">
        <v>3471</v>
      </c>
      <c r="L122" s="19" t="s">
        <v>3471</v>
      </c>
      <c r="M122" s="19" t="s">
        <v>3472</v>
      </c>
      <c r="N122" s="19" t="s">
        <v>3402</v>
      </c>
      <c r="O122" s="19" t="s">
        <v>3385</v>
      </c>
      <c r="P122" s="19" t="s">
        <v>3386</v>
      </c>
      <c r="Q122" s="19" t="s">
        <v>4059</v>
      </c>
      <c r="R122" s="19"/>
      <c r="S122" s="19"/>
      <c r="T122" s="19"/>
      <c r="U122" s="19"/>
      <c r="V122" s="19"/>
      <c r="W122" s="19"/>
      <c r="X122" s="19"/>
      <c r="Y122" s="19"/>
    </row>
    <row r="123" ht="13.8" customHeight="1" spans="1:25" x14ac:dyDescent="0.25">
      <c r="A123" s="19" t="s">
        <v>4054</v>
      </c>
      <c r="B123" s="20" t="s">
        <v>4060</v>
      </c>
      <c r="C123" s="19" t="s">
        <v>4061</v>
      </c>
      <c r="D123" s="21">
        <v>45324</v>
      </c>
      <c r="E123" s="19" t="s">
        <v>4062</v>
      </c>
      <c r="F123" s="19" t="s">
        <v>3520</v>
      </c>
      <c r="G123" s="19" t="s">
        <v>3521</v>
      </c>
      <c r="H123" s="19" t="s">
        <v>3479</v>
      </c>
      <c r="I123" s="19" t="s">
        <v>3442</v>
      </c>
      <c r="J123" s="19" t="s">
        <v>3480</v>
      </c>
      <c r="K123" s="19" t="s">
        <v>3471</v>
      </c>
      <c r="L123" s="19" t="s">
        <v>3471</v>
      </c>
      <c r="M123" s="19" t="s">
        <v>3472</v>
      </c>
      <c r="N123" s="19" t="s">
        <v>3490</v>
      </c>
      <c r="O123" s="19" t="s">
        <v>3385</v>
      </c>
      <c r="P123" s="22" t="s">
        <v>3386</v>
      </c>
      <c r="Q123" s="23" t="s">
        <v>4063</v>
      </c>
      <c r="R123" s="19"/>
      <c r="S123" s="19"/>
      <c r="T123" s="19"/>
      <c r="U123" s="19"/>
      <c r="V123" s="19"/>
      <c r="W123" s="19"/>
      <c r="X123" s="19"/>
      <c r="Y123" s="19"/>
    </row>
    <row r="124" ht="13.8" customHeight="1" spans="1:25" x14ac:dyDescent="0.25">
      <c r="A124" s="19" t="s">
        <v>4054</v>
      </c>
      <c r="B124" s="20" t="s">
        <v>4064</v>
      </c>
      <c r="C124" s="19" t="s">
        <v>4065</v>
      </c>
      <c r="D124" s="21">
        <v>45329</v>
      </c>
      <c r="E124" s="19" t="s">
        <v>4066</v>
      </c>
      <c r="F124" s="19" t="s">
        <v>4067</v>
      </c>
      <c r="G124" s="19" t="s">
        <v>4068</v>
      </c>
      <c r="H124" s="19" t="s">
        <v>3378</v>
      </c>
      <c r="I124" s="19" t="s">
        <v>3379</v>
      </c>
      <c r="J124" s="19" t="s">
        <v>3399</v>
      </c>
      <c r="K124" s="19" t="s">
        <v>3471</v>
      </c>
      <c r="L124" s="19" t="s">
        <v>3471</v>
      </c>
      <c r="M124" s="19" t="s">
        <v>3472</v>
      </c>
      <c r="N124" s="19" t="s">
        <v>3680</v>
      </c>
      <c r="O124" s="19" t="s">
        <v>3385</v>
      </c>
      <c r="P124" s="22" t="s">
        <v>3386</v>
      </c>
      <c r="Q124" s="23" t="s">
        <v>3646</v>
      </c>
      <c r="R124" s="19"/>
      <c r="S124" s="19"/>
      <c r="T124" s="19"/>
      <c r="U124" s="19"/>
      <c r="V124" s="19"/>
      <c r="W124" s="19"/>
      <c r="X124" s="19"/>
      <c r="Y124" s="19"/>
    </row>
    <row r="125" ht="13.8" customHeight="1" spans="1:25" x14ac:dyDescent="0.25">
      <c r="A125" s="19" t="s">
        <v>4054</v>
      </c>
      <c r="B125" s="20" t="s">
        <v>4069</v>
      </c>
      <c r="C125" s="19" t="s">
        <v>4070</v>
      </c>
      <c r="D125" s="21">
        <v>45329</v>
      </c>
      <c r="E125" s="19" t="s">
        <v>4071</v>
      </c>
      <c r="F125" s="19" t="s">
        <v>4072</v>
      </c>
      <c r="G125" s="19" t="s">
        <v>3398</v>
      </c>
      <c r="H125" s="19" t="s">
        <v>3378</v>
      </c>
      <c r="I125" s="19" t="s">
        <v>3379</v>
      </c>
      <c r="J125" s="19" t="s">
        <v>3399</v>
      </c>
      <c r="K125" s="19" t="s">
        <v>3471</v>
      </c>
      <c r="L125" s="19" t="s">
        <v>3471</v>
      </c>
      <c r="M125" s="19" t="s">
        <v>3472</v>
      </c>
      <c r="N125" s="19" t="s">
        <v>3680</v>
      </c>
      <c r="O125" s="19" t="s">
        <v>3385</v>
      </c>
      <c r="P125" s="22" t="s">
        <v>3386</v>
      </c>
      <c r="Q125" s="23" t="s">
        <v>3646</v>
      </c>
      <c r="R125" s="19"/>
      <c r="S125" s="19"/>
      <c r="T125" s="19"/>
      <c r="U125" s="19"/>
      <c r="V125" s="19"/>
      <c r="W125" s="19"/>
      <c r="X125" s="19"/>
      <c r="Y125" s="19"/>
    </row>
    <row r="126" ht="13.8" customHeight="1" spans="1:25" x14ac:dyDescent="0.25">
      <c r="A126" s="19" t="s">
        <v>4054</v>
      </c>
      <c r="B126" s="20" t="s">
        <v>4073</v>
      </c>
      <c r="C126" s="19" t="s">
        <v>4074</v>
      </c>
      <c r="D126" s="21">
        <v>45330</v>
      </c>
      <c r="E126" s="19" t="s">
        <v>4075</v>
      </c>
      <c r="F126" s="19" t="s">
        <v>4076</v>
      </c>
      <c r="G126" s="19" t="s">
        <v>4068</v>
      </c>
      <c r="H126" s="19" t="s">
        <v>3378</v>
      </c>
      <c r="I126" s="19" t="s">
        <v>3379</v>
      </c>
      <c r="J126" s="19" t="s">
        <v>3399</v>
      </c>
      <c r="K126" s="19" t="s">
        <v>3471</v>
      </c>
      <c r="L126" s="19" t="s">
        <v>3471</v>
      </c>
      <c r="M126" s="19" t="s">
        <v>3472</v>
      </c>
      <c r="N126" s="19" t="s">
        <v>3680</v>
      </c>
      <c r="O126" s="19" t="s">
        <v>3385</v>
      </c>
      <c r="P126" s="22" t="s">
        <v>3386</v>
      </c>
      <c r="Q126" s="23" t="s">
        <v>3646</v>
      </c>
      <c r="R126" s="19"/>
      <c r="S126" s="19"/>
      <c r="T126" s="19"/>
      <c r="U126" s="19"/>
      <c r="V126" s="19"/>
      <c r="W126" s="19"/>
      <c r="X126" s="19"/>
      <c r="Y126" s="19"/>
    </row>
    <row r="127" ht="13.8" customHeight="1" spans="1:25" x14ac:dyDescent="0.25">
      <c r="A127" s="19" t="s">
        <v>4054</v>
      </c>
      <c r="B127" s="20" t="s">
        <v>4077</v>
      </c>
      <c r="C127" s="19" t="s">
        <v>4078</v>
      </c>
      <c r="D127" s="21">
        <v>45339</v>
      </c>
      <c r="E127" s="19" t="s">
        <v>4079</v>
      </c>
      <c r="F127" s="19" t="s">
        <v>3520</v>
      </c>
      <c r="G127" s="19" t="s">
        <v>3521</v>
      </c>
      <c r="H127" s="19" t="s">
        <v>3479</v>
      </c>
      <c r="I127" s="19" t="s">
        <v>3442</v>
      </c>
      <c r="J127" s="19" t="s">
        <v>3489</v>
      </c>
      <c r="K127" s="19" t="s">
        <v>3471</v>
      </c>
      <c r="L127" s="19" t="s">
        <v>3471</v>
      </c>
      <c r="M127" s="19" t="s">
        <v>3472</v>
      </c>
      <c r="N127" s="19" t="s">
        <v>3490</v>
      </c>
      <c r="O127" s="19" t="s">
        <v>3385</v>
      </c>
      <c r="P127" s="22" t="s">
        <v>3386</v>
      </c>
      <c r="Q127" s="23" t="s">
        <v>3646</v>
      </c>
      <c r="R127" s="19"/>
      <c r="S127" s="19"/>
      <c r="T127" s="19"/>
      <c r="U127" s="19"/>
      <c r="V127" s="19"/>
      <c r="W127" s="19"/>
      <c r="X127" s="19"/>
      <c r="Y127" s="19"/>
    </row>
    <row r="128" ht="13.8" customHeight="1" spans="1:25" x14ac:dyDescent="0.25">
      <c r="A128" s="19" t="s">
        <v>4054</v>
      </c>
      <c r="B128" s="20">
        <v>4007</v>
      </c>
      <c r="C128" s="19" t="s">
        <v>4080</v>
      </c>
      <c r="D128" s="21">
        <v>45342</v>
      </c>
      <c r="E128" s="19" t="s">
        <v>4081</v>
      </c>
      <c r="F128" s="19" t="s">
        <v>4082</v>
      </c>
      <c r="G128" s="19" t="s">
        <v>3440</v>
      </c>
      <c r="H128" s="19" t="s">
        <v>3441</v>
      </c>
      <c r="I128" s="19" t="s">
        <v>3442</v>
      </c>
      <c r="J128" s="19" t="s">
        <v>3489</v>
      </c>
      <c r="K128" s="19" t="s">
        <v>3381</v>
      </c>
      <c r="L128" s="19" t="s">
        <v>3382</v>
      </c>
      <c r="M128" s="19" t="s">
        <v>3383</v>
      </c>
      <c r="N128" s="19" t="s">
        <v>3466</v>
      </c>
      <c r="O128" s="19" t="s">
        <v>3385</v>
      </c>
      <c r="P128" s="22" t="s">
        <v>3386</v>
      </c>
      <c r="Q128" s="23" t="s">
        <v>4052</v>
      </c>
      <c r="R128" s="19"/>
      <c r="S128" s="19"/>
      <c r="T128" s="19"/>
      <c r="U128" s="19"/>
      <c r="V128" s="19"/>
      <c r="W128" s="19"/>
      <c r="X128" s="19"/>
      <c r="Y128" s="19"/>
    </row>
    <row r="129" ht="13.8" customHeight="1" spans="1:25" x14ac:dyDescent="0.25">
      <c r="A129" s="19" t="s">
        <v>4054</v>
      </c>
      <c r="B129" s="20">
        <v>438</v>
      </c>
      <c r="C129" s="19" t="s">
        <v>4083</v>
      </c>
      <c r="D129" s="21">
        <v>45349</v>
      </c>
      <c r="E129" s="19" t="s">
        <v>4084</v>
      </c>
      <c r="F129" s="19" t="s">
        <v>3669</v>
      </c>
      <c r="G129" s="19" t="s">
        <v>3550</v>
      </c>
      <c r="H129" s="19" t="s">
        <v>3551</v>
      </c>
      <c r="I129" s="19" t="s">
        <v>3442</v>
      </c>
      <c r="J129" s="19" t="s">
        <v>3489</v>
      </c>
      <c r="K129" s="19" t="s">
        <v>3381</v>
      </c>
      <c r="L129" s="19" t="s">
        <v>3382</v>
      </c>
      <c r="M129" s="19" t="s">
        <v>3383</v>
      </c>
      <c r="N129" s="19" t="s">
        <v>3466</v>
      </c>
      <c r="O129" s="19" t="s">
        <v>3385</v>
      </c>
      <c r="P129" s="22" t="s">
        <v>3386</v>
      </c>
      <c r="Q129" s="23" t="s">
        <v>4052</v>
      </c>
      <c r="R129" s="19"/>
      <c r="S129" s="19"/>
      <c r="T129" s="19"/>
      <c r="U129" s="19"/>
      <c r="V129" s="19"/>
      <c r="W129" s="19"/>
      <c r="X129" s="19"/>
      <c r="Y129" s="19"/>
    </row>
    <row r="130" ht="13.8" customHeight="1" spans="1:25" x14ac:dyDescent="0.25">
      <c r="A130" s="19" t="s">
        <v>4054</v>
      </c>
      <c r="B130" s="20">
        <v>4021</v>
      </c>
      <c r="C130" s="19" t="s">
        <v>4085</v>
      </c>
      <c r="D130" s="21">
        <v>45349</v>
      </c>
      <c r="E130" s="19" t="s">
        <v>4086</v>
      </c>
      <c r="F130" s="19" t="s">
        <v>3470</v>
      </c>
      <c r="G130" s="19" t="s">
        <v>3454</v>
      </c>
      <c r="H130" s="19" t="s">
        <v>3479</v>
      </c>
      <c r="I130" s="19" t="s">
        <v>3442</v>
      </c>
      <c r="J130" s="19" t="s">
        <v>3480</v>
      </c>
      <c r="K130" s="19" t="s">
        <v>3381</v>
      </c>
      <c r="L130" s="19" t="s">
        <v>3382</v>
      </c>
      <c r="M130" s="19" t="s">
        <v>3383</v>
      </c>
      <c r="N130" s="19" t="s">
        <v>3466</v>
      </c>
      <c r="O130" s="19" t="s">
        <v>3385</v>
      </c>
      <c r="P130" s="22" t="s">
        <v>3386</v>
      </c>
      <c r="Q130" s="23" t="s">
        <v>4052</v>
      </c>
      <c r="R130" s="19"/>
      <c r="S130" s="19"/>
      <c r="T130" s="19"/>
      <c r="U130" s="19"/>
      <c r="V130" s="19"/>
      <c r="W130" s="19"/>
      <c r="X130" s="19"/>
      <c r="Y130" s="19"/>
    </row>
    <row r="131" ht="13.8" customHeight="1" spans="1:25" x14ac:dyDescent="0.25">
      <c r="A131" s="19" t="s">
        <v>4054</v>
      </c>
      <c r="B131" s="20">
        <v>2002</v>
      </c>
      <c r="C131" s="19" t="s">
        <v>4087</v>
      </c>
      <c r="D131" s="21">
        <v>45323</v>
      </c>
      <c r="E131" s="19" t="s">
        <v>4088</v>
      </c>
      <c r="F131" s="19" t="s">
        <v>4089</v>
      </c>
      <c r="G131" s="19" t="s">
        <v>3824</v>
      </c>
      <c r="H131" s="19" t="s">
        <v>3825</v>
      </c>
      <c r="I131" s="19" t="s">
        <v>3826</v>
      </c>
      <c r="J131" s="19" t="s">
        <v>3827</v>
      </c>
      <c r="K131" s="19" t="s">
        <v>3853</v>
      </c>
      <c r="L131" s="19" t="s">
        <v>3854</v>
      </c>
      <c r="M131" s="19" t="s">
        <v>3401</v>
      </c>
      <c r="N131" s="19" t="s">
        <v>3490</v>
      </c>
      <c r="O131" s="19" t="s">
        <v>3385</v>
      </c>
      <c r="P131" s="22" t="s">
        <v>3386</v>
      </c>
      <c r="Q131" s="23" t="s">
        <v>4090</v>
      </c>
      <c r="R131" s="19"/>
      <c r="S131" s="19"/>
      <c r="T131" s="19"/>
      <c r="U131" s="19"/>
      <c r="V131" s="19"/>
      <c r="W131" s="19"/>
      <c r="X131" s="19"/>
      <c r="Y131" s="19"/>
    </row>
    <row r="132" ht="13.8" customHeight="1" spans="1:25" x14ac:dyDescent="0.25">
      <c r="A132" s="19" t="s">
        <v>4054</v>
      </c>
      <c r="B132" s="20">
        <v>6014</v>
      </c>
      <c r="C132" s="19" t="s">
        <v>4091</v>
      </c>
      <c r="D132" s="21">
        <v>45338</v>
      </c>
      <c r="E132" s="19" t="s">
        <v>4092</v>
      </c>
      <c r="F132" s="19" t="s">
        <v>3788</v>
      </c>
      <c r="G132" s="19" t="s">
        <v>3499</v>
      </c>
      <c r="H132" s="19" t="s">
        <v>3500</v>
      </c>
      <c r="I132" s="19" t="s">
        <v>3456</v>
      </c>
      <c r="J132" s="19" t="s">
        <v>3501</v>
      </c>
      <c r="K132" s="19" t="s">
        <v>3853</v>
      </c>
      <c r="L132" s="19" t="s">
        <v>3854</v>
      </c>
      <c r="M132" s="19" t="s">
        <v>3401</v>
      </c>
      <c r="N132" s="19" t="s">
        <v>3625</v>
      </c>
      <c r="O132" s="19" t="s">
        <v>3385</v>
      </c>
      <c r="P132" s="22" t="s">
        <v>3386</v>
      </c>
      <c r="Q132" s="23" t="s">
        <v>4090</v>
      </c>
      <c r="R132" s="19" t="s">
        <v>3388</v>
      </c>
      <c r="S132" s="19" t="s">
        <v>3388</v>
      </c>
      <c r="T132" s="19">
        <v>14</v>
      </c>
      <c r="U132" s="19" t="s">
        <v>3416</v>
      </c>
      <c r="V132" s="19" t="s">
        <v>3460</v>
      </c>
      <c r="W132" s="19" t="s">
        <v>3447</v>
      </c>
      <c r="X132" s="19" t="s">
        <v>4093</v>
      </c>
      <c r="Y132" s="19" t="s">
        <v>4094</v>
      </c>
    </row>
    <row r="133" ht="13.8" customHeight="1" spans="1:25" x14ac:dyDescent="0.25">
      <c r="A133" s="19" t="s">
        <v>4095</v>
      </c>
      <c r="B133" s="20" t="s">
        <v>4096</v>
      </c>
      <c r="C133" s="19" t="s">
        <v>4097</v>
      </c>
      <c r="D133" s="21">
        <v>45353</v>
      </c>
      <c r="E133" s="19" t="s">
        <v>4098</v>
      </c>
      <c r="F133" s="19" t="s">
        <v>4099</v>
      </c>
      <c r="G133" s="19" t="s">
        <v>3499</v>
      </c>
      <c r="H133" s="19" t="s">
        <v>3500</v>
      </c>
      <c r="I133" s="19" t="s">
        <v>3456</v>
      </c>
      <c r="J133" s="19" t="s">
        <v>3501</v>
      </c>
      <c r="K133" s="19" t="s">
        <v>3471</v>
      </c>
      <c r="L133" s="19" t="s">
        <v>3471</v>
      </c>
      <c r="M133" s="19" t="s">
        <v>3472</v>
      </c>
      <c r="N133" s="19" t="s">
        <v>3490</v>
      </c>
      <c r="O133" s="19" t="s">
        <v>3385</v>
      </c>
      <c r="P133" s="22" t="s">
        <v>3386</v>
      </c>
      <c r="Q133" s="23" t="s">
        <v>3646</v>
      </c>
      <c r="R133" s="19"/>
      <c r="S133" s="19"/>
      <c r="T133" s="19"/>
      <c r="U133" s="19"/>
      <c r="V133" s="19"/>
      <c r="W133" s="19"/>
      <c r="X133" s="19"/>
      <c r="Y133" s="19"/>
    </row>
    <row r="134" ht="13.8" customHeight="1" spans="1:25" x14ac:dyDescent="0.25">
      <c r="A134" s="19" t="s">
        <v>4095</v>
      </c>
      <c r="B134" s="20" t="s">
        <v>4100</v>
      </c>
      <c r="C134" s="19" t="s">
        <v>4101</v>
      </c>
      <c r="D134" s="21">
        <v>45353</v>
      </c>
      <c r="E134" s="19" t="s">
        <v>4102</v>
      </c>
      <c r="F134" s="19" t="s">
        <v>4103</v>
      </c>
      <c r="G134" s="19" t="s">
        <v>3499</v>
      </c>
      <c r="H134" s="19" t="s">
        <v>3500</v>
      </c>
      <c r="I134" s="19" t="s">
        <v>3456</v>
      </c>
      <c r="J134" s="19" t="s">
        <v>3501</v>
      </c>
      <c r="K134" s="19" t="s">
        <v>3471</v>
      </c>
      <c r="L134" s="19" t="s">
        <v>3471</v>
      </c>
      <c r="M134" s="19" t="s">
        <v>3472</v>
      </c>
      <c r="N134" s="19" t="s">
        <v>3490</v>
      </c>
      <c r="O134" s="19" t="s">
        <v>3385</v>
      </c>
      <c r="P134" s="22" t="s">
        <v>3386</v>
      </c>
      <c r="Q134" s="23" t="s">
        <v>3646</v>
      </c>
      <c r="R134" s="19"/>
      <c r="S134" s="19"/>
      <c r="T134" s="19"/>
      <c r="U134" s="19"/>
      <c r="V134" s="19"/>
      <c r="W134" s="19"/>
      <c r="X134" s="19"/>
      <c r="Y134" s="19"/>
    </row>
    <row r="135" ht="13.8" customHeight="1" spans="1:25" x14ac:dyDescent="0.25">
      <c r="A135" s="19" t="s">
        <v>4095</v>
      </c>
      <c r="B135" s="20">
        <v>4006</v>
      </c>
      <c r="C135" s="19" t="s">
        <v>4104</v>
      </c>
      <c r="D135" s="21">
        <v>45359</v>
      </c>
      <c r="E135" s="19" t="s">
        <v>4105</v>
      </c>
      <c r="F135" s="19" t="s">
        <v>4106</v>
      </c>
      <c r="G135" s="19" t="s">
        <v>3516</v>
      </c>
      <c r="H135" s="19" t="s">
        <v>3500</v>
      </c>
      <c r="I135" s="19" t="s">
        <v>3456</v>
      </c>
      <c r="J135" s="19" t="s">
        <v>3501</v>
      </c>
      <c r="K135" s="19" t="s">
        <v>3381</v>
      </c>
      <c r="L135" s="19" t="s">
        <v>3382</v>
      </c>
      <c r="M135" s="19" t="s">
        <v>3383</v>
      </c>
      <c r="N135" s="19" t="s">
        <v>3466</v>
      </c>
      <c r="O135" s="19" t="s">
        <v>3385</v>
      </c>
      <c r="P135" s="22" t="s">
        <v>3386</v>
      </c>
      <c r="Q135" s="23" t="s">
        <v>4090</v>
      </c>
      <c r="R135" s="19"/>
      <c r="S135" s="19"/>
      <c r="T135" s="19"/>
      <c r="U135" s="19"/>
      <c r="V135" s="19"/>
      <c r="W135" s="19"/>
      <c r="X135" s="19"/>
      <c r="Y135" s="19"/>
    </row>
    <row r="136" ht="13.8" customHeight="1" spans="1:25" x14ac:dyDescent="0.25">
      <c r="A136" s="19" t="s">
        <v>4095</v>
      </c>
      <c r="B136" s="20" t="s">
        <v>4107</v>
      </c>
      <c r="C136" s="19" t="s">
        <v>4108</v>
      </c>
      <c r="D136" s="21">
        <v>45366</v>
      </c>
      <c r="E136" s="19" t="s">
        <v>4109</v>
      </c>
      <c r="F136" s="19" t="s">
        <v>4110</v>
      </c>
      <c r="G136" s="19" t="s">
        <v>3499</v>
      </c>
      <c r="H136" s="19" t="s">
        <v>3500</v>
      </c>
      <c r="I136" s="19" t="s">
        <v>3456</v>
      </c>
      <c r="J136" s="19" t="s">
        <v>3543</v>
      </c>
      <c r="K136" s="19" t="s">
        <v>3471</v>
      </c>
      <c r="L136" s="19" t="s">
        <v>3471</v>
      </c>
      <c r="M136" s="19" t="s">
        <v>3472</v>
      </c>
      <c r="N136" s="19" t="s">
        <v>3402</v>
      </c>
      <c r="O136" s="19" t="s">
        <v>3385</v>
      </c>
      <c r="P136" s="22" t="s">
        <v>3386</v>
      </c>
      <c r="Q136" s="23" t="s">
        <v>4111</v>
      </c>
      <c r="R136" s="19"/>
      <c r="S136" s="19"/>
      <c r="T136" s="19"/>
      <c r="U136" s="19"/>
      <c r="V136" s="19"/>
      <c r="W136" s="19"/>
      <c r="X136" s="19"/>
      <c r="Y136" s="19"/>
    </row>
    <row r="137" ht="13.8" customHeight="1" spans="1:25" x14ac:dyDescent="0.25">
      <c r="A137" s="19" t="s">
        <v>4095</v>
      </c>
      <c r="B137" s="20" t="s">
        <v>4112</v>
      </c>
      <c r="C137" s="27" t="s">
        <v>4113</v>
      </c>
      <c r="D137" s="28">
        <v>45353</v>
      </c>
      <c r="E137" s="27" t="s">
        <v>4114</v>
      </c>
      <c r="F137" s="27" t="s">
        <v>4115</v>
      </c>
      <c r="G137" s="27" t="s">
        <v>3499</v>
      </c>
      <c r="H137" s="27" t="s">
        <v>3500</v>
      </c>
      <c r="I137" s="19" t="s">
        <v>3456</v>
      </c>
      <c r="J137" s="19" t="s">
        <v>3501</v>
      </c>
      <c r="K137" s="27" t="s">
        <v>3471</v>
      </c>
      <c r="L137" s="27" t="s">
        <v>3471</v>
      </c>
      <c r="M137" s="19" t="s">
        <v>3472</v>
      </c>
      <c r="N137" s="27" t="s">
        <v>3490</v>
      </c>
      <c r="O137" s="19" t="s">
        <v>3385</v>
      </c>
      <c r="P137" s="29" t="s">
        <v>3386</v>
      </c>
      <c r="Q137" s="23" t="s">
        <v>4116</v>
      </c>
      <c r="R137" s="27"/>
      <c r="S137" s="27"/>
      <c r="T137" s="27"/>
      <c r="U137" s="27"/>
      <c r="V137" s="27"/>
      <c r="W137" s="27"/>
      <c r="X137" s="27"/>
      <c r="Y137" s="27"/>
    </row>
    <row r="138" ht="13.8" customHeight="1" spans="1:25" x14ac:dyDescent="0.25">
      <c r="A138" s="19" t="s">
        <v>4095</v>
      </c>
      <c r="B138" s="20" t="s">
        <v>4117</v>
      </c>
      <c r="C138" s="19" t="s">
        <v>4118</v>
      </c>
      <c r="D138" s="21">
        <v>45366</v>
      </c>
      <c r="E138" s="19" t="s">
        <v>4119</v>
      </c>
      <c r="F138" s="19" t="s">
        <v>3788</v>
      </c>
      <c r="G138" s="19" t="s">
        <v>3499</v>
      </c>
      <c r="H138" s="27" t="s">
        <v>3500</v>
      </c>
      <c r="I138" s="19" t="s">
        <v>3456</v>
      </c>
      <c r="J138" s="19" t="s">
        <v>3501</v>
      </c>
      <c r="K138" s="27" t="s">
        <v>3471</v>
      </c>
      <c r="L138" s="27" t="s">
        <v>3471</v>
      </c>
      <c r="M138" s="19" t="s">
        <v>3472</v>
      </c>
      <c r="N138" s="27" t="s">
        <v>3490</v>
      </c>
      <c r="O138" s="19" t="s">
        <v>3385</v>
      </c>
      <c r="P138" s="22" t="s">
        <v>3386</v>
      </c>
      <c r="Q138" s="23" t="s">
        <v>4090</v>
      </c>
      <c r="R138" s="19"/>
      <c r="S138" s="19"/>
      <c r="T138" s="19"/>
      <c r="U138" s="19"/>
      <c r="V138" s="19"/>
      <c r="W138" s="19"/>
      <c r="X138" s="19"/>
      <c r="Y138" s="19"/>
    </row>
    <row r="139" ht="13.8" customHeight="1" spans="1:25" x14ac:dyDescent="0.25">
      <c r="A139" s="19" t="s">
        <v>4095</v>
      </c>
      <c r="B139" s="20" t="s">
        <v>4120</v>
      </c>
      <c r="C139" s="19" t="s">
        <v>4121</v>
      </c>
      <c r="D139" s="21">
        <v>45372</v>
      </c>
      <c r="E139" s="19" t="s">
        <v>4122</v>
      </c>
      <c r="F139" s="19" t="s">
        <v>4123</v>
      </c>
      <c r="G139" s="19" t="s">
        <v>4124</v>
      </c>
      <c r="H139" s="27" t="s">
        <v>3500</v>
      </c>
      <c r="I139" s="19" t="s">
        <v>3456</v>
      </c>
      <c r="J139" s="19" t="s">
        <v>3536</v>
      </c>
      <c r="K139" s="27" t="s">
        <v>3471</v>
      </c>
      <c r="L139" s="27" t="s">
        <v>3471</v>
      </c>
      <c r="M139" s="19" t="s">
        <v>3472</v>
      </c>
      <c r="N139" s="27" t="s">
        <v>3490</v>
      </c>
      <c r="O139" s="19" t="s">
        <v>3385</v>
      </c>
      <c r="P139" s="22" t="s">
        <v>3386</v>
      </c>
      <c r="Q139" s="23" t="s">
        <v>4090</v>
      </c>
      <c r="R139" s="19"/>
      <c r="S139" s="19"/>
      <c r="T139" s="19"/>
      <c r="U139" s="19"/>
      <c r="V139" s="19"/>
      <c r="W139" s="19"/>
      <c r="X139" s="19"/>
      <c r="Y139" s="19"/>
    </row>
    <row r="140" ht="13.8" customHeight="1" spans="1:25" x14ac:dyDescent="0.25">
      <c r="A140" s="19" t="s">
        <v>4095</v>
      </c>
      <c r="B140" s="20">
        <v>2007</v>
      </c>
      <c r="C140" s="19" t="s">
        <v>4125</v>
      </c>
      <c r="D140" s="21">
        <v>45353</v>
      </c>
      <c r="E140" s="19" t="s">
        <v>4126</v>
      </c>
      <c r="F140" s="19" t="s">
        <v>3582</v>
      </c>
      <c r="G140" s="19" t="s">
        <v>3583</v>
      </c>
      <c r="H140" s="27" t="s">
        <v>3378</v>
      </c>
      <c r="I140" s="19" t="s">
        <v>3379</v>
      </c>
      <c r="J140" s="19" t="s">
        <v>3584</v>
      </c>
      <c r="K140" s="27" t="s">
        <v>3853</v>
      </c>
      <c r="L140" s="27" t="s">
        <v>3854</v>
      </c>
      <c r="M140" s="27" t="s">
        <v>3401</v>
      </c>
      <c r="N140" s="27" t="s">
        <v>3625</v>
      </c>
      <c r="O140" s="19" t="s">
        <v>3385</v>
      </c>
      <c r="P140" s="22" t="s">
        <v>3386</v>
      </c>
      <c r="Q140" s="23" t="s">
        <v>4127</v>
      </c>
      <c r="R140" s="19" t="s">
        <v>3388</v>
      </c>
      <c r="S140" s="19" t="s">
        <v>3388</v>
      </c>
      <c r="T140" s="19">
        <v>4</v>
      </c>
      <c r="U140" s="19" t="s">
        <v>3416</v>
      </c>
      <c r="V140" s="19" t="s">
        <v>3390</v>
      </c>
      <c r="W140" s="19" t="s">
        <v>3425</v>
      </c>
      <c r="X140" s="19" t="s">
        <v>3485</v>
      </c>
      <c r="Y140" s="19" t="s">
        <v>3485</v>
      </c>
    </row>
    <row r="141" ht="13.8" customHeight="1" spans="1:25" x14ac:dyDescent="0.25">
      <c r="A141" s="19" t="s">
        <v>4095</v>
      </c>
      <c r="B141" s="20">
        <v>2005</v>
      </c>
      <c r="C141" s="19" t="s">
        <v>4128</v>
      </c>
      <c r="D141" s="21">
        <v>45372</v>
      </c>
      <c r="E141" s="19" t="s">
        <v>4129</v>
      </c>
      <c r="F141" s="19" t="s">
        <v>4130</v>
      </c>
      <c r="G141" s="19" t="s">
        <v>4124</v>
      </c>
      <c r="H141" s="27" t="s">
        <v>3500</v>
      </c>
      <c r="I141" s="19" t="s">
        <v>3456</v>
      </c>
      <c r="J141" s="19" t="s">
        <v>3536</v>
      </c>
      <c r="K141" s="27" t="s">
        <v>3853</v>
      </c>
      <c r="L141" s="27" t="s">
        <v>3854</v>
      </c>
      <c r="M141" s="27" t="s">
        <v>3401</v>
      </c>
      <c r="N141" s="27" t="s">
        <v>3490</v>
      </c>
      <c r="O141" s="19" t="s">
        <v>3385</v>
      </c>
      <c r="P141" s="22" t="s">
        <v>3386</v>
      </c>
      <c r="Q141" s="23" t="s">
        <v>4090</v>
      </c>
      <c r="R141" s="19"/>
      <c r="S141" s="19"/>
      <c r="T141" s="19"/>
      <c r="U141" s="19"/>
      <c r="V141" s="19"/>
      <c r="W141" s="19"/>
      <c r="X141" s="19"/>
      <c r="Y141" s="19"/>
    </row>
    <row r="142" ht="13.8" customHeight="1" spans="1:25" x14ac:dyDescent="0.25">
      <c r="A142" s="19" t="s">
        <v>4131</v>
      </c>
      <c r="B142" s="20">
        <v>148</v>
      </c>
      <c r="C142" s="19" t="s">
        <v>4132</v>
      </c>
      <c r="D142" s="21">
        <v>45388</v>
      </c>
      <c r="E142" s="19" t="s">
        <v>4133</v>
      </c>
      <c r="F142" s="19" t="s">
        <v>3520</v>
      </c>
      <c r="G142" s="19" t="s">
        <v>3521</v>
      </c>
      <c r="H142" s="27" t="s">
        <v>3479</v>
      </c>
      <c r="I142" s="19" t="s">
        <v>3442</v>
      </c>
      <c r="J142" s="19" t="s">
        <v>3480</v>
      </c>
      <c r="K142" s="27" t="s">
        <v>3381</v>
      </c>
      <c r="L142" s="27" t="s">
        <v>3400</v>
      </c>
      <c r="M142" s="27" t="s">
        <v>3401</v>
      </c>
      <c r="N142" s="27" t="s">
        <v>3490</v>
      </c>
      <c r="O142" s="19" t="s">
        <v>3385</v>
      </c>
      <c r="P142" s="22" t="s">
        <v>3386</v>
      </c>
      <c r="Q142" s="23" t="s">
        <v>4090</v>
      </c>
      <c r="R142" s="19"/>
      <c r="S142" s="19"/>
      <c r="T142" s="19"/>
      <c r="U142" s="19"/>
      <c r="V142" s="19"/>
      <c r="W142" s="19"/>
      <c r="X142" s="19"/>
      <c r="Y142" s="19"/>
    </row>
    <row r="143" ht="13.8" customHeight="1" spans="1:25" x14ac:dyDescent="0.25">
      <c r="A143" s="19" t="s">
        <v>4131</v>
      </c>
      <c r="B143" s="20">
        <v>128</v>
      </c>
      <c r="C143" s="19" t="s">
        <v>4134</v>
      </c>
      <c r="D143" s="21">
        <v>45390</v>
      </c>
      <c r="E143" s="19" t="s">
        <v>4135</v>
      </c>
      <c r="F143" s="19" t="s">
        <v>3925</v>
      </c>
      <c r="G143" s="19" t="s">
        <v>3521</v>
      </c>
      <c r="H143" s="27" t="s">
        <v>3479</v>
      </c>
      <c r="I143" s="19" t="s">
        <v>3442</v>
      </c>
      <c r="J143" s="19" t="s">
        <v>3480</v>
      </c>
      <c r="K143" s="27" t="s">
        <v>3381</v>
      </c>
      <c r="L143" s="27" t="s">
        <v>3400</v>
      </c>
      <c r="M143" s="27" t="s">
        <v>3401</v>
      </c>
      <c r="N143" s="27" t="s">
        <v>3490</v>
      </c>
      <c r="O143" s="19" t="s">
        <v>3385</v>
      </c>
      <c r="P143" s="22" t="s">
        <v>3386</v>
      </c>
      <c r="Q143" s="23" t="s">
        <v>4090</v>
      </c>
      <c r="R143" s="19"/>
      <c r="S143" s="19"/>
      <c r="T143" s="19"/>
      <c r="U143" s="19"/>
      <c r="V143" s="19"/>
      <c r="W143" s="19"/>
      <c r="X143" s="19"/>
      <c r="Y143" s="19"/>
    </row>
    <row r="144" ht="13.8" customHeight="1" spans="1:25" x14ac:dyDescent="0.25">
      <c r="A144" s="19" t="s">
        <v>4131</v>
      </c>
      <c r="B144" s="20">
        <v>147</v>
      </c>
      <c r="C144" s="19" t="s">
        <v>4136</v>
      </c>
      <c r="D144" s="21">
        <v>45394</v>
      </c>
      <c r="E144" s="19" t="s">
        <v>4137</v>
      </c>
      <c r="F144" s="19" t="s">
        <v>3925</v>
      </c>
      <c r="G144" s="19" t="s">
        <v>3521</v>
      </c>
      <c r="H144" s="27" t="s">
        <v>3479</v>
      </c>
      <c r="I144" s="19" t="s">
        <v>3442</v>
      </c>
      <c r="J144" s="19" t="s">
        <v>3480</v>
      </c>
      <c r="K144" s="27" t="s">
        <v>3381</v>
      </c>
      <c r="L144" s="27" t="s">
        <v>3400</v>
      </c>
      <c r="M144" s="27" t="s">
        <v>3401</v>
      </c>
      <c r="N144" s="27" t="s">
        <v>3490</v>
      </c>
      <c r="O144" s="19" t="s">
        <v>3385</v>
      </c>
      <c r="P144" s="22" t="s">
        <v>3386</v>
      </c>
      <c r="Q144" s="23" t="s">
        <v>4090</v>
      </c>
      <c r="R144" s="19"/>
      <c r="S144" s="19"/>
      <c r="T144" s="19"/>
      <c r="U144" s="19"/>
      <c r="V144" s="19"/>
      <c r="W144" s="19"/>
      <c r="X144" s="19"/>
      <c r="Y144" s="19"/>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9" customWidth="1"/>
    <col min="2" max="2" width="13.29" style="9" customWidth="1"/>
    <col min="3" max="3" width="53" style="9" customWidth="1"/>
    <col min="4" max="4" width="29.14" style="9" customWidth="1"/>
    <col min="5" max="5" width="103.29" style="9" customWidth="1"/>
    <col min="6" max="6" width="13.57" style="9" customWidth="1"/>
    <col min="7" max="7" width="23" style="9" customWidth="1"/>
    <col min="8" max="8" width="11.71" style="9" customWidth="1"/>
    <col min="9" max="9" width="9.29" style="9" customWidth="1"/>
    <col min="10" max="10" width="9.42" style="9" customWidth="1"/>
    <col min="11" max="12" width="26.86" style="9" customWidth="1"/>
    <col min="13" max="13" width="30.71" style="9" customWidth="1"/>
    <col min="14" max="14" width="43.71" style="9" customWidth="1"/>
    <col min="15" max="15" width="9.14" style="9" customWidth="1"/>
    <col min="16" max="16" width="13.42" style="9" customWidth="1"/>
    <col min="17" max="17" width="41.71" style="9" customWidth="1"/>
    <col min="18" max="18" width="20.29" style="9" customWidth="1"/>
    <col min="19" max="19" width="20.71" style="9" customWidth="1"/>
    <col min="20" max="20" width="19.14" style="9" customWidth="1"/>
    <col min="21" max="21" width="27.29" style="9" customWidth="1"/>
    <col min="22" max="22" width="75" style="9" customWidth="1"/>
    <col min="23" max="23" width="169.14" style="9" customWidth="1"/>
    <col min="24" max="24" width="100.71" style="9" customWidth="1"/>
    <col min="25" max="25" width="241.71" style="9" customWidth="1"/>
    <col min="26" max="16384" width="21.71" style="9" customWidth="1"/>
  </cols>
  <sheetData>
    <row r="1" ht="37.5" customHeight="1" spans="1:16384" s="30" customFormat="1" x14ac:dyDescent="0.25">
      <c r="A1" s="13" t="s">
        <v>3352</v>
      </c>
      <c r="B1" s="13" t="s">
        <v>3353</v>
      </c>
      <c r="C1" s="13" t="s">
        <v>3354</v>
      </c>
      <c r="D1" s="31" t="s">
        <v>3355</v>
      </c>
      <c r="E1" s="13" t="s">
        <v>3356</v>
      </c>
      <c r="F1" s="13" t="s">
        <v>3357</v>
      </c>
      <c r="G1" s="13" t="s">
        <v>3358</v>
      </c>
      <c r="H1" s="13" t="s">
        <v>17</v>
      </c>
      <c r="I1" s="13" t="s">
        <v>3359</v>
      </c>
      <c r="J1" s="13" t="s">
        <v>3360</v>
      </c>
      <c r="K1" s="13" t="s">
        <v>3</v>
      </c>
      <c r="L1" s="13" t="s">
        <v>21</v>
      </c>
      <c r="M1" s="13" t="s">
        <v>3361</v>
      </c>
      <c r="N1" s="13" t="s">
        <v>27</v>
      </c>
      <c r="O1" s="13" t="s">
        <v>3362</v>
      </c>
      <c r="P1" s="32" t="s">
        <v>3363</v>
      </c>
      <c r="Q1" s="33" t="s">
        <v>3364</v>
      </c>
      <c r="R1" s="34" t="s">
        <v>3365</v>
      </c>
      <c r="S1" s="34" t="s">
        <v>3366</v>
      </c>
      <c r="T1" s="34" t="s">
        <v>3367</v>
      </c>
      <c r="U1" s="34" t="s">
        <v>3368</v>
      </c>
      <c r="V1" s="34" t="s">
        <v>3369</v>
      </c>
      <c r="W1" s="34" t="s">
        <v>3370</v>
      </c>
      <c r="X1" s="34" t="s">
        <v>3371</v>
      </c>
      <c r="Y1" s="34" t="s">
        <v>3372</v>
      </c>
      <c r="XEV1" s="35"/>
      <c r="XEW1" s="35"/>
      <c r="XEX1" s="35"/>
      <c r="XEY1" s="35"/>
      <c r="XEZ1" s="35"/>
      <c r="XFA1" s="35"/>
      <c r="XFB1" s="35"/>
      <c r="XFC1" s="35"/>
      <c r="XFD1" s="35"/>
    </row>
    <row r="2" ht="13.8" customHeight="1" spans="1:25" x14ac:dyDescent="0.25">
      <c r="A2" s="19" t="s">
        <v>3373</v>
      </c>
      <c r="B2" s="20">
        <v>466</v>
      </c>
      <c r="C2" s="19" t="s">
        <v>3374</v>
      </c>
      <c r="D2" s="21">
        <v>44285</v>
      </c>
      <c r="E2" s="19" t="s">
        <v>3375</v>
      </c>
      <c r="F2" s="19" t="s">
        <v>3376</v>
      </c>
      <c r="G2" s="19" t="s">
        <v>3377</v>
      </c>
      <c r="H2" s="19" t="s">
        <v>3378</v>
      </c>
      <c r="I2" s="19" t="s">
        <v>3826</v>
      </c>
      <c r="J2" s="19"/>
      <c r="K2" s="19" t="s">
        <v>3381</v>
      </c>
      <c r="L2" s="19" t="s">
        <v>3382</v>
      </c>
      <c r="M2" s="19" t="s">
        <v>3383</v>
      </c>
      <c r="N2" s="19" t="s">
        <v>3384</v>
      </c>
      <c r="O2" s="19" t="s">
        <v>3385</v>
      </c>
      <c r="P2" s="19" t="s">
        <v>3386</v>
      </c>
      <c r="Q2" s="19"/>
      <c r="R2" s="19" t="s">
        <v>3387</v>
      </c>
      <c r="S2" s="19" t="s">
        <v>3388</v>
      </c>
      <c r="T2" s="19">
        <v>3</v>
      </c>
      <c r="U2" s="19" t="s">
        <v>3389</v>
      </c>
      <c r="V2" s="19" t="s">
        <v>3390</v>
      </c>
      <c r="W2" s="19" t="s">
        <v>3391</v>
      </c>
      <c r="X2" s="19" t="s">
        <v>3392</v>
      </c>
      <c r="Y2" s="19" t="s">
        <v>3393</v>
      </c>
    </row>
    <row r="3" ht="13.8" customHeight="1" spans="1:25" x14ac:dyDescent="0.25">
      <c r="A3" s="19" t="s">
        <v>3394</v>
      </c>
      <c r="B3" s="20">
        <v>465</v>
      </c>
      <c r="C3" s="19" t="s">
        <v>3414</v>
      </c>
      <c r="D3" s="21">
        <v>44295</v>
      </c>
      <c r="E3" s="19" t="s">
        <v>3415</v>
      </c>
      <c r="F3" s="19" t="s">
        <v>3376</v>
      </c>
      <c r="G3" s="19" t="s">
        <v>3377</v>
      </c>
      <c r="H3" s="19" t="s">
        <v>3378</v>
      </c>
      <c r="I3" s="19" t="s">
        <v>3826</v>
      </c>
      <c r="J3" s="19"/>
      <c r="K3" s="19" t="s">
        <v>3381</v>
      </c>
      <c r="L3" s="19" t="s">
        <v>3382</v>
      </c>
      <c r="M3" s="19" t="s">
        <v>3383</v>
      </c>
      <c r="N3" s="19" t="s">
        <v>3384</v>
      </c>
      <c r="O3" s="19" t="s">
        <v>3385</v>
      </c>
      <c r="P3" s="19" t="s">
        <v>3386</v>
      </c>
      <c r="Q3" s="19"/>
      <c r="R3" s="19" t="s">
        <v>3387</v>
      </c>
      <c r="S3" s="19" t="s">
        <v>3388</v>
      </c>
      <c r="T3" s="19">
        <v>3</v>
      </c>
      <c r="U3" s="19" t="s">
        <v>3416</v>
      </c>
      <c r="V3" s="19" t="s">
        <v>3390</v>
      </c>
      <c r="W3" s="19" t="s">
        <v>3417</v>
      </c>
      <c r="X3" s="19" t="s">
        <v>3418</v>
      </c>
      <c r="Y3" s="19" t="s">
        <v>3419</v>
      </c>
    </row>
    <row r="4" ht="13.8" customHeight="1" spans="1:25" x14ac:dyDescent="0.25">
      <c r="A4" s="19" t="s">
        <v>3532</v>
      </c>
      <c r="B4" s="20" t="s">
        <v>4138</v>
      </c>
      <c r="C4" s="19" t="s">
        <v>4139</v>
      </c>
      <c r="D4" s="21">
        <v>44400</v>
      </c>
      <c r="E4" s="19" t="s">
        <v>4140</v>
      </c>
      <c r="F4" s="19" t="s">
        <v>3570</v>
      </c>
      <c r="G4" s="19" t="s">
        <v>3550</v>
      </c>
      <c r="H4" s="19" t="s">
        <v>3551</v>
      </c>
      <c r="I4" s="19" t="s">
        <v>3826</v>
      </c>
      <c r="J4" s="19"/>
      <c r="K4" s="19" t="s">
        <v>3471</v>
      </c>
      <c r="L4" s="19" t="s">
        <v>3471</v>
      </c>
      <c r="M4" s="19" t="s">
        <v>3401</v>
      </c>
      <c r="N4" s="19" t="s">
        <v>3680</v>
      </c>
      <c r="O4" s="19" t="s">
        <v>4141</v>
      </c>
      <c r="P4" s="22">
        <v>44804</v>
      </c>
      <c r="Q4" s="19"/>
      <c r="R4" s="19"/>
      <c r="S4" s="19"/>
      <c r="T4" s="19"/>
      <c r="U4" s="19"/>
      <c r="V4" s="19"/>
      <c r="W4" s="19"/>
      <c r="X4" s="19"/>
      <c r="Y4" s="19"/>
    </row>
    <row r="5" ht="13.8" customHeight="1" spans="1:25" x14ac:dyDescent="0.25">
      <c r="A5" s="19" t="s">
        <v>3665</v>
      </c>
      <c r="B5" s="20" t="s">
        <v>4142</v>
      </c>
      <c r="C5" s="19" t="s">
        <v>4143</v>
      </c>
      <c r="D5" s="21">
        <v>44470</v>
      </c>
      <c r="E5" s="19" t="s">
        <v>4144</v>
      </c>
      <c r="F5" s="19" t="s">
        <v>4145</v>
      </c>
      <c r="G5" s="19" t="s">
        <v>3550</v>
      </c>
      <c r="H5" s="19" t="s">
        <v>3551</v>
      </c>
      <c r="I5" s="19" t="s">
        <v>3826</v>
      </c>
      <c r="J5" s="19"/>
      <c r="K5" s="19" t="s">
        <v>3471</v>
      </c>
      <c r="L5" s="19" t="s">
        <v>3471</v>
      </c>
      <c r="M5" s="19" t="s">
        <v>3401</v>
      </c>
      <c r="N5" s="19" t="s">
        <v>4146</v>
      </c>
      <c r="O5" s="19" t="s">
        <v>3385</v>
      </c>
      <c r="P5" s="19" t="s">
        <v>3386</v>
      </c>
      <c r="Q5" s="19"/>
      <c r="R5" s="19" t="s">
        <v>3388</v>
      </c>
      <c r="S5" s="19" t="s">
        <v>3388</v>
      </c>
      <c r="T5" s="19">
        <v>10</v>
      </c>
      <c r="U5" s="19" t="s">
        <v>3416</v>
      </c>
      <c r="V5" s="19" t="s">
        <v>3553</v>
      </c>
      <c r="W5" s="19" t="s">
        <v>3391</v>
      </c>
      <c r="X5" s="19" t="s">
        <v>3737</v>
      </c>
      <c r="Y5" s="19" t="s">
        <v>4147</v>
      </c>
    </row>
    <row r="6" ht="13.8" customHeight="1" spans="1:25" x14ac:dyDescent="0.25">
      <c r="A6" s="19" t="s">
        <v>3665</v>
      </c>
      <c r="B6" s="20" t="s">
        <v>4148</v>
      </c>
      <c r="C6" s="19" t="s">
        <v>4149</v>
      </c>
      <c r="D6" s="21">
        <v>44485</v>
      </c>
      <c r="E6" s="19" t="s">
        <v>4150</v>
      </c>
      <c r="F6" s="19" t="s">
        <v>3549</v>
      </c>
      <c r="G6" s="19" t="s">
        <v>3550</v>
      </c>
      <c r="H6" s="19" t="s">
        <v>3551</v>
      </c>
      <c r="I6" s="19" t="s">
        <v>3826</v>
      </c>
      <c r="J6" s="19"/>
      <c r="K6" s="19" t="s">
        <v>3471</v>
      </c>
      <c r="L6" s="19" t="s">
        <v>3471</v>
      </c>
      <c r="M6" s="19" t="s">
        <v>3401</v>
      </c>
      <c r="N6" s="19" t="s">
        <v>4146</v>
      </c>
      <c r="O6" s="19" t="s">
        <v>3385</v>
      </c>
      <c r="P6" s="19" t="s">
        <v>3386</v>
      </c>
      <c r="Q6" s="19"/>
      <c r="R6" s="19" t="s">
        <v>3388</v>
      </c>
      <c r="S6" s="19" t="s">
        <v>3388</v>
      </c>
      <c r="T6" s="19">
        <v>9</v>
      </c>
      <c r="U6" s="19" t="s">
        <v>3416</v>
      </c>
      <c r="V6" s="19" t="s">
        <v>3553</v>
      </c>
      <c r="W6" s="19" t="s">
        <v>3447</v>
      </c>
      <c r="X6" s="19" t="s">
        <v>4151</v>
      </c>
      <c r="Y6" s="19" t="s">
        <v>4152</v>
      </c>
    </row>
    <row r="7" ht="13.8" customHeight="1" spans="1:25" x14ac:dyDescent="0.25">
      <c r="A7" s="19" t="s">
        <v>3665</v>
      </c>
      <c r="B7" s="20" t="s">
        <v>3676</v>
      </c>
      <c r="C7" s="19" t="s">
        <v>3677</v>
      </c>
      <c r="D7" s="21">
        <v>44497</v>
      </c>
      <c r="E7" s="19" t="s">
        <v>3678</v>
      </c>
      <c r="F7" s="19" t="s">
        <v>3679</v>
      </c>
      <c r="G7" s="19" t="s">
        <v>3550</v>
      </c>
      <c r="H7" s="19" t="s">
        <v>3551</v>
      </c>
      <c r="I7" s="19" t="s">
        <v>3826</v>
      </c>
      <c r="J7" s="19"/>
      <c r="K7" s="19" t="s">
        <v>3471</v>
      </c>
      <c r="L7" s="19" t="s">
        <v>3471</v>
      </c>
      <c r="M7" s="19" t="s">
        <v>3472</v>
      </c>
      <c r="N7" s="19" t="s">
        <v>3680</v>
      </c>
      <c r="O7" s="19" t="s">
        <v>3385</v>
      </c>
      <c r="P7" s="19" t="s">
        <v>3386</v>
      </c>
      <c r="Q7" s="19"/>
      <c r="R7" s="19" t="s">
        <v>3388</v>
      </c>
      <c r="S7" s="19" t="s">
        <v>3388</v>
      </c>
      <c r="T7" s="19">
        <v>14</v>
      </c>
      <c r="U7" s="19" t="s">
        <v>3416</v>
      </c>
      <c r="V7" s="19" t="s">
        <v>3460</v>
      </c>
      <c r="W7" s="19" t="s">
        <v>3483</v>
      </c>
      <c r="X7" s="19" t="s">
        <v>3681</v>
      </c>
      <c r="Y7" s="19" t="s">
        <v>3682</v>
      </c>
    </row>
    <row r="8" ht="13.8" customHeight="1" spans="1:25" x14ac:dyDescent="0.25">
      <c r="A8" s="19" t="s">
        <v>3665</v>
      </c>
      <c r="B8" s="20" t="s">
        <v>3386</v>
      </c>
      <c r="C8" s="19" t="s">
        <v>3683</v>
      </c>
      <c r="D8" s="21">
        <v>44497</v>
      </c>
      <c r="E8" s="19" t="s">
        <v>3684</v>
      </c>
      <c r="F8" s="19" t="s">
        <v>3685</v>
      </c>
      <c r="G8" s="19" t="s">
        <v>3686</v>
      </c>
      <c r="H8" s="19" t="s">
        <v>3455</v>
      </c>
      <c r="I8" s="19" t="s">
        <v>3826</v>
      </c>
      <c r="J8" s="19"/>
      <c r="K8" s="19" t="s">
        <v>3687</v>
      </c>
      <c r="L8" s="19" t="s">
        <v>3687</v>
      </c>
      <c r="M8" s="19" t="s">
        <v>3688</v>
      </c>
      <c r="N8" s="19" t="s">
        <v>3625</v>
      </c>
      <c r="O8" s="19" t="s">
        <v>3385</v>
      </c>
      <c r="P8" s="19" t="s">
        <v>3386</v>
      </c>
      <c r="Q8" s="19" t="s">
        <v>3689</v>
      </c>
      <c r="R8" s="19" t="s">
        <v>3388</v>
      </c>
      <c r="S8" s="19" t="s">
        <v>3387</v>
      </c>
      <c r="T8" s="19">
        <v>3</v>
      </c>
      <c r="U8" s="19" t="s">
        <v>3403</v>
      </c>
      <c r="V8" s="19" t="s">
        <v>3446</v>
      </c>
      <c r="W8" s="19" t="s">
        <v>3447</v>
      </c>
      <c r="X8" s="19" t="s">
        <v>3690</v>
      </c>
      <c r="Y8" s="19" t="s">
        <v>3691</v>
      </c>
    </row>
    <row r="9" ht="30" customHeight="1" spans="1:25" x14ac:dyDescent="0.25">
      <c r="A9" s="19" t="s">
        <v>3692</v>
      </c>
      <c r="B9" s="20" t="s">
        <v>4153</v>
      </c>
      <c r="C9" s="19" t="s">
        <v>4154</v>
      </c>
      <c r="D9" s="21">
        <v>44510</v>
      </c>
      <c r="E9" s="19" t="s">
        <v>4155</v>
      </c>
      <c r="F9" s="19" t="s">
        <v>3470</v>
      </c>
      <c r="G9" s="19" t="s">
        <v>3454</v>
      </c>
      <c r="H9" s="19" t="s">
        <v>3479</v>
      </c>
      <c r="I9" s="19" t="s">
        <v>3826</v>
      </c>
      <c r="J9" s="19"/>
      <c r="K9" s="19" t="s">
        <v>3471</v>
      </c>
      <c r="L9" s="19" t="s">
        <v>4156</v>
      </c>
      <c r="M9" s="19" t="s">
        <v>3401</v>
      </c>
      <c r="N9" s="19" t="s">
        <v>4146</v>
      </c>
      <c r="O9" s="19" t="s">
        <v>3385</v>
      </c>
      <c r="P9" s="19" t="s">
        <v>3386</v>
      </c>
      <c r="Q9" s="19"/>
      <c r="R9" s="19" t="s">
        <v>3388</v>
      </c>
      <c r="S9" s="19" t="s">
        <v>3388</v>
      </c>
      <c r="T9" s="19">
        <v>17</v>
      </c>
      <c r="U9" s="19" t="s">
        <v>3403</v>
      </c>
      <c r="V9" s="19" t="s">
        <v>3602</v>
      </c>
      <c r="W9" s="19" t="s">
        <v>3425</v>
      </c>
      <c r="X9" s="24" t="s">
        <v>4157</v>
      </c>
      <c r="Y9" s="19" t="s">
        <v>4158</v>
      </c>
    </row>
    <row r="10" ht="45" customHeight="1" spans="1:25" x14ac:dyDescent="0.25">
      <c r="A10" s="19" t="s">
        <v>3692</v>
      </c>
      <c r="B10" s="20" t="s">
        <v>4159</v>
      </c>
      <c r="C10" s="19" t="s">
        <v>4160</v>
      </c>
      <c r="D10" s="21">
        <v>44513</v>
      </c>
      <c r="E10" s="19" t="s">
        <v>4161</v>
      </c>
      <c r="F10" s="19" t="s">
        <v>4162</v>
      </c>
      <c r="G10" s="19" t="s">
        <v>3440</v>
      </c>
      <c r="H10" s="19" t="s">
        <v>3441</v>
      </c>
      <c r="I10" s="19" t="s">
        <v>3826</v>
      </c>
      <c r="J10" s="19"/>
      <c r="K10" s="19" t="s">
        <v>3471</v>
      </c>
      <c r="L10" s="19" t="s">
        <v>3471</v>
      </c>
      <c r="M10" s="19" t="s">
        <v>3401</v>
      </c>
      <c r="N10" s="19" t="s">
        <v>4163</v>
      </c>
      <c r="O10" s="19" t="s">
        <v>3385</v>
      </c>
      <c r="P10" s="19" t="s">
        <v>3386</v>
      </c>
      <c r="Q10" s="19"/>
      <c r="R10" s="19" t="s">
        <v>3388</v>
      </c>
      <c r="S10" s="19" t="s">
        <v>3388</v>
      </c>
      <c r="T10" s="19">
        <v>10</v>
      </c>
      <c r="U10" s="19" t="s">
        <v>3416</v>
      </c>
      <c r="V10" s="19" t="s">
        <v>3602</v>
      </c>
      <c r="W10" s="19" t="s">
        <v>3447</v>
      </c>
      <c r="X10" s="19" t="s">
        <v>4164</v>
      </c>
      <c r="Y10" s="24" t="s">
        <v>4165</v>
      </c>
    </row>
    <row r="11" ht="13.8" customHeight="1" spans="1:25" x14ac:dyDescent="0.25">
      <c r="A11" s="19" t="s">
        <v>3692</v>
      </c>
      <c r="B11" s="20" t="s">
        <v>4166</v>
      </c>
      <c r="C11" s="19" t="s">
        <v>4167</v>
      </c>
      <c r="D11" s="21">
        <v>44516</v>
      </c>
      <c r="E11" s="19" t="s">
        <v>4168</v>
      </c>
      <c r="F11" s="19" t="s">
        <v>4162</v>
      </c>
      <c r="G11" s="19" t="s">
        <v>3440</v>
      </c>
      <c r="H11" s="19" t="s">
        <v>3441</v>
      </c>
      <c r="I11" s="19" t="s">
        <v>3826</v>
      </c>
      <c r="J11" s="19"/>
      <c r="K11" s="19" t="s">
        <v>3471</v>
      </c>
      <c r="L11" s="19" t="s">
        <v>3471</v>
      </c>
      <c r="M11" s="19" t="s">
        <v>3401</v>
      </c>
      <c r="N11" s="19" t="s">
        <v>4146</v>
      </c>
      <c r="O11" s="19" t="s">
        <v>3385</v>
      </c>
      <c r="P11" s="19" t="s">
        <v>3386</v>
      </c>
      <c r="Q11" s="19"/>
      <c r="R11" s="19" t="s">
        <v>3424</v>
      </c>
      <c r="S11" s="19" t="s">
        <v>3388</v>
      </c>
      <c r="T11" s="19">
        <v>2</v>
      </c>
      <c r="U11" s="19" t="s">
        <v>3416</v>
      </c>
      <c r="V11" s="19" t="s">
        <v>3446</v>
      </c>
      <c r="W11" s="19" t="s">
        <v>3447</v>
      </c>
      <c r="X11" s="19" t="s">
        <v>4169</v>
      </c>
      <c r="Y11" s="19" t="s">
        <v>4170</v>
      </c>
    </row>
    <row r="12" ht="13.8" customHeight="1" spans="1:25" x14ac:dyDescent="0.25">
      <c r="A12" s="19" t="s">
        <v>3692</v>
      </c>
      <c r="B12" s="20" t="s">
        <v>4171</v>
      </c>
      <c r="C12" s="19" t="s">
        <v>4172</v>
      </c>
      <c r="D12" s="21">
        <v>44525</v>
      </c>
      <c r="E12" s="19" t="s">
        <v>4173</v>
      </c>
      <c r="F12" s="19" t="s">
        <v>3807</v>
      </c>
      <c r="G12" s="19" t="s">
        <v>3697</v>
      </c>
      <c r="H12" s="19" t="s">
        <v>3378</v>
      </c>
      <c r="I12" s="19" t="s">
        <v>3826</v>
      </c>
      <c r="J12" s="19"/>
      <c r="K12" s="19" t="s">
        <v>3471</v>
      </c>
      <c r="L12" s="19" t="s">
        <v>3471</v>
      </c>
      <c r="M12" s="19" t="s">
        <v>3401</v>
      </c>
      <c r="N12" s="19" t="s">
        <v>4146</v>
      </c>
      <c r="O12" s="19" t="s">
        <v>4141</v>
      </c>
      <c r="P12" s="22">
        <v>44927</v>
      </c>
      <c r="Q12" s="19"/>
      <c r="R12" s="19"/>
      <c r="S12" s="19"/>
      <c r="T12" s="19"/>
      <c r="U12" s="19"/>
      <c r="V12" s="19"/>
      <c r="W12" s="19"/>
      <c r="X12" s="19"/>
      <c r="Y12" s="19"/>
    </row>
    <row r="13" ht="13.8" customHeight="1" spans="1:25" x14ac:dyDescent="0.25">
      <c r="A13" s="19" t="s">
        <v>3692</v>
      </c>
      <c r="B13" s="20" t="s">
        <v>3386</v>
      </c>
      <c r="C13" s="19" t="s">
        <v>4174</v>
      </c>
      <c r="D13" s="21">
        <v>44527</v>
      </c>
      <c r="E13" s="19" t="s">
        <v>4175</v>
      </c>
      <c r="F13" s="19" t="s">
        <v>3590</v>
      </c>
      <c r="G13" s="19" t="s">
        <v>3454</v>
      </c>
      <c r="H13" s="19" t="s">
        <v>3479</v>
      </c>
      <c r="I13" s="19" t="s">
        <v>3826</v>
      </c>
      <c r="J13" s="19"/>
      <c r="K13" s="19" t="s">
        <v>4174</v>
      </c>
      <c r="L13" s="19" t="s">
        <v>4174</v>
      </c>
      <c r="M13" s="19" t="s">
        <v>3401</v>
      </c>
      <c r="N13" s="19" t="s">
        <v>4163</v>
      </c>
      <c r="O13" s="19" t="s">
        <v>4141</v>
      </c>
      <c r="P13" s="22">
        <v>44620</v>
      </c>
      <c r="Q13" s="19"/>
      <c r="R13" s="19"/>
      <c r="S13" s="19"/>
      <c r="T13" s="19"/>
      <c r="U13" s="19"/>
      <c r="V13" s="19"/>
      <c r="W13" s="19"/>
      <c r="X13" s="19"/>
      <c r="Y13" s="19"/>
    </row>
    <row r="14" ht="13.8" customHeight="1" spans="1:25" x14ac:dyDescent="0.25">
      <c r="A14" s="19" t="s">
        <v>3692</v>
      </c>
      <c r="B14" s="20" t="s">
        <v>4176</v>
      </c>
      <c r="C14" s="19" t="s">
        <v>4177</v>
      </c>
      <c r="D14" s="21">
        <v>44527</v>
      </c>
      <c r="E14" s="19" t="s">
        <v>4178</v>
      </c>
      <c r="F14" s="19" t="s">
        <v>3707</v>
      </c>
      <c r="G14" s="19" t="s">
        <v>3440</v>
      </c>
      <c r="H14" s="19" t="s">
        <v>3441</v>
      </c>
      <c r="I14" s="19" t="s">
        <v>3826</v>
      </c>
      <c r="J14" s="19"/>
      <c r="K14" s="19" t="s">
        <v>3471</v>
      </c>
      <c r="L14" s="19" t="s">
        <v>3471</v>
      </c>
      <c r="M14" s="19" t="s">
        <v>3401</v>
      </c>
      <c r="N14" s="19" t="s">
        <v>4146</v>
      </c>
      <c r="O14" s="19" t="s">
        <v>3385</v>
      </c>
      <c r="P14" s="19" t="s">
        <v>3386</v>
      </c>
      <c r="Q14" s="19"/>
      <c r="R14" s="19" t="s">
        <v>3424</v>
      </c>
      <c r="S14" s="19" t="s">
        <v>3424</v>
      </c>
      <c r="T14" s="19">
        <v>5</v>
      </c>
      <c r="U14" s="19" t="s">
        <v>3416</v>
      </c>
      <c r="V14" s="19" t="s">
        <v>3460</v>
      </c>
      <c r="W14" s="19" t="s">
        <v>4179</v>
      </c>
      <c r="X14" s="19" t="s">
        <v>4180</v>
      </c>
      <c r="Y14" s="19" t="s">
        <v>4181</v>
      </c>
    </row>
    <row r="15" ht="13.8" customHeight="1" spans="1:25" x14ac:dyDescent="0.25">
      <c r="A15" s="19" t="s">
        <v>3692</v>
      </c>
      <c r="B15" s="20" t="s">
        <v>3386</v>
      </c>
      <c r="C15" s="19" t="s">
        <v>4182</v>
      </c>
      <c r="D15" s="21">
        <v>44530</v>
      </c>
      <c r="E15" s="19" t="s">
        <v>4183</v>
      </c>
      <c r="F15" s="19" t="s">
        <v>3470</v>
      </c>
      <c r="G15" s="19" t="s">
        <v>3454</v>
      </c>
      <c r="H15" s="19" t="s">
        <v>3479</v>
      </c>
      <c r="I15" s="19" t="s">
        <v>3826</v>
      </c>
      <c r="J15" s="19"/>
      <c r="K15" s="19" t="s">
        <v>4184</v>
      </c>
      <c r="L15" s="19" t="s">
        <v>4184</v>
      </c>
      <c r="M15" s="19" t="s">
        <v>3401</v>
      </c>
      <c r="N15" s="19" t="s">
        <v>4163</v>
      </c>
      <c r="O15" s="19" t="s">
        <v>4141</v>
      </c>
      <c r="P15" s="22">
        <v>45021</v>
      </c>
      <c r="Q15" s="19"/>
      <c r="R15" s="19"/>
      <c r="S15" s="19"/>
      <c r="T15" s="19"/>
      <c r="U15" s="19"/>
      <c r="V15" s="19"/>
      <c r="W15" s="19"/>
      <c r="X15" s="19"/>
      <c r="Y15" s="19"/>
    </row>
    <row r="16" ht="13.8" customHeight="1" spans="1:25" x14ac:dyDescent="0.25">
      <c r="A16" s="19" t="s">
        <v>3692</v>
      </c>
      <c r="B16" s="20" t="s">
        <v>3386</v>
      </c>
      <c r="C16" s="19" t="s">
        <v>4185</v>
      </c>
      <c r="D16" s="21">
        <v>44530</v>
      </c>
      <c r="E16" s="19" t="s">
        <v>4186</v>
      </c>
      <c r="F16" s="19" t="s">
        <v>4187</v>
      </c>
      <c r="G16" s="19" t="s">
        <v>3550</v>
      </c>
      <c r="H16" s="19" t="s">
        <v>3551</v>
      </c>
      <c r="I16" s="19" t="s">
        <v>3826</v>
      </c>
      <c r="J16" s="19"/>
      <c r="K16" s="19" t="s">
        <v>4184</v>
      </c>
      <c r="L16" s="19" t="s">
        <v>4184</v>
      </c>
      <c r="M16" s="19" t="s">
        <v>3401</v>
      </c>
      <c r="N16" s="19" t="s">
        <v>4163</v>
      </c>
      <c r="O16" s="19" t="s">
        <v>4141</v>
      </c>
      <c r="P16" s="22">
        <v>45021</v>
      </c>
      <c r="Q16" s="19"/>
      <c r="R16" s="19"/>
      <c r="S16" s="19"/>
      <c r="T16" s="19"/>
      <c r="U16" s="19"/>
      <c r="V16" s="19"/>
      <c r="W16" s="19"/>
      <c r="X16" s="19"/>
      <c r="Y16" s="19"/>
    </row>
    <row r="17" ht="13.8" customHeight="1" spans="1:25" x14ac:dyDescent="0.25">
      <c r="A17" s="19" t="s">
        <v>3710</v>
      </c>
      <c r="B17" s="20" t="s">
        <v>3386</v>
      </c>
      <c r="C17" s="19" t="s">
        <v>4188</v>
      </c>
      <c r="D17" s="21">
        <v>44533</v>
      </c>
      <c r="E17" s="19" t="s">
        <v>4189</v>
      </c>
      <c r="F17" s="19" t="s">
        <v>3788</v>
      </c>
      <c r="G17" s="19" t="s">
        <v>3499</v>
      </c>
      <c r="H17" s="19" t="s">
        <v>3500</v>
      </c>
      <c r="I17" s="19" t="s">
        <v>3826</v>
      </c>
      <c r="J17" s="19"/>
      <c r="K17" s="19" t="s">
        <v>4184</v>
      </c>
      <c r="L17" s="19" t="s">
        <v>4184</v>
      </c>
      <c r="M17" s="19" t="s">
        <v>3401</v>
      </c>
      <c r="N17" s="19" t="s">
        <v>3625</v>
      </c>
      <c r="O17" s="19" t="s">
        <v>4141</v>
      </c>
      <c r="P17" s="22">
        <v>45021</v>
      </c>
      <c r="Q17" s="19"/>
      <c r="R17" s="19"/>
      <c r="S17" s="19"/>
      <c r="T17" s="19"/>
      <c r="U17" s="19"/>
      <c r="V17" s="19"/>
      <c r="W17" s="19"/>
      <c r="X17" s="19"/>
      <c r="Y17" s="19"/>
    </row>
    <row r="18" ht="13.8" customHeight="1" spans="1:25" x14ac:dyDescent="0.25">
      <c r="A18" s="19" t="s">
        <v>3710</v>
      </c>
      <c r="B18" s="20" t="s">
        <v>3386</v>
      </c>
      <c r="C18" s="19" t="s">
        <v>4190</v>
      </c>
      <c r="D18" s="21">
        <v>44537</v>
      </c>
      <c r="E18" s="19" t="s">
        <v>4191</v>
      </c>
      <c r="F18" s="19" t="s">
        <v>3702</v>
      </c>
      <c r="G18" s="19" t="s">
        <v>3583</v>
      </c>
      <c r="H18" s="19" t="s">
        <v>3378</v>
      </c>
      <c r="I18" s="19" t="s">
        <v>3826</v>
      </c>
      <c r="J18" s="19"/>
      <c r="K18" s="19" t="s">
        <v>4184</v>
      </c>
      <c r="L18" s="19" t="s">
        <v>4184</v>
      </c>
      <c r="M18" s="19" t="s">
        <v>3401</v>
      </c>
      <c r="N18" s="19" t="s">
        <v>4163</v>
      </c>
      <c r="O18" s="19" t="s">
        <v>4141</v>
      </c>
      <c r="P18" s="22">
        <v>44620</v>
      </c>
      <c r="Q18" s="19"/>
      <c r="R18" s="19"/>
      <c r="S18" s="19"/>
      <c r="T18" s="19"/>
      <c r="U18" s="19"/>
      <c r="V18" s="19"/>
      <c r="W18" s="19"/>
      <c r="X18" s="19"/>
      <c r="Y18" s="19"/>
    </row>
    <row r="19" ht="13.8" customHeight="1" spans="1:25" x14ac:dyDescent="0.25">
      <c r="A19" s="19" t="s">
        <v>3710</v>
      </c>
      <c r="B19" s="20" t="s">
        <v>3386</v>
      </c>
      <c r="C19" s="19" t="s">
        <v>4192</v>
      </c>
      <c r="D19" s="21">
        <v>44540</v>
      </c>
      <c r="E19" s="19" t="s">
        <v>4193</v>
      </c>
      <c r="F19" s="19" t="s">
        <v>3890</v>
      </c>
      <c r="G19" s="19" t="s">
        <v>3516</v>
      </c>
      <c r="H19" s="19" t="s">
        <v>3500</v>
      </c>
      <c r="I19" s="19" t="s">
        <v>3826</v>
      </c>
      <c r="J19" s="19"/>
      <c r="K19" s="19" t="s">
        <v>4194</v>
      </c>
      <c r="L19" s="19" t="s">
        <v>4194</v>
      </c>
      <c r="M19" s="19" t="s">
        <v>3401</v>
      </c>
      <c r="N19" s="19" t="s">
        <v>4146</v>
      </c>
      <c r="O19" s="19" t="s">
        <v>3385</v>
      </c>
      <c r="P19" s="19" t="s">
        <v>3386</v>
      </c>
      <c r="Q19" s="19"/>
      <c r="R19" s="19" t="s">
        <v>3424</v>
      </c>
      <c r="S19" s="19" t="s">
        <v>3424</v>
      </c>
      <c r="T19" s="19">
        <v>2</v>
      </c>
      <c r="U19" s="19" t="s">
        <v>3416</v>
      </c>
      <c r="V19" s="19" t="s">
        <v>3460</v>
      </c>
      <c r="W19" s="19" t="s">
        <v>3447</v>
      </c>
      <c r="X19" s="19" t="s">
        <v>4195</v>
      </c>
      <c r="Y19" s="19" t="s">
        <v>4196</v>
      </c>
    </row>
    <row r="20" ht="13.8" customHeight="1" spans="1:25" x14ac:dyDescent="0.25">
      <c r="A20" s="19" t="s">
        <v>3710</v>
      </c>
      <c r="B20" s="20" t="s">
        <v>3386</v>
      </c>
      <c r="C20" s="19" t="s">
        <v>4197</v>
      </c>
      <c r="D20" s="21">
        <v>44541</v>
      </c>
      <c r="E20" s="19" t="s">
        <v>4198</v>
      </c>
      <c r="F20" s="19" t="s">
        <v>3570</v>
      </c>
      <c r="G20" s="19" t="s">
        <v>3550</v>
      </c>
      <c r="H20" s="19" t="s">
        <v>3551</v>
      </c>
      <c r="I20" s="19" t="s">
        <v>3826</v>
      </c>
      <c r="J20" s="19"/>
      <c r="K20" s="19" t="s">
        <v>4184</v>
      </c>
      <c r="L20" s="19" t="s">
        <v>4184</v>
      </c>
      <c r="M20" s="19" t="s">
        <v>3401</v>
      </c>
      <c r="N20" s="19" t="s">
        <v>4163</v>
      </c>
      <c r="O20" s="19" t="s">
        <v>4141</v>
      </c>
      <c r="P20" s="22">
        <v>45021</v>
      </c>
      <c r="Q20" s="19"/>
      <c r="R20" s="19"/>
      <c r="S20" s="19"/>
      <c r="T20" s="19"/>
      <c r="U20" s="19"/>
      <c r="V20" s="19"/>
      <c r="W20" s="19"/>
      <c r="X20" s="19"/>
      <c r="Y20" s="19"/>
    </row>
    <row r="21" ht="13.8" customHeight="1" spans="1:25" x14ac:dyDescent="0.25">
      <c r="A21" s="19" t="s">
        <v>3710</v>
      </c>
      <c r="B21" s="20" t="s">
        <v>4199</v>
      </c>
      <c r="C21" s="19" t="s">
        <v>4200</v>
      </c>
      <c r="D21" s="21">
        <v>44541</v>
      </c>
      <c r="E21" s="19" t="s">
        <v>4201</v>
      </c>
      <c r="F21" s="19" t="s">
        <v>3575</v>
      </c>
      <c r="G21" s="19" t="s">
        <v>3529</v>
      </c>
      <c r="H21" s="19" t="s">
        <v>3455</v>
      </c>
      <c r="I21" s="19" t="s">
        <v>3826</v>
      </c>
      <c r="J21" s="19"/>
      <c r="K21" s="19" t="s">
        <v>3471</v>
      </c>
      <c r="L21" s="19" t="s">
        <v>4156</v>
      </c>
      <c r="M21" s="19" t="s">
        <v>3401</v>
      </c>
      <c r="N21" s="19" t="s">
        <v>4146</v>
      </c>
      <c r="O21" s="19" t="s">
        <v>3385</v>
      </c>
      <c r="P21" s="19" t="s">
        <v>3386</v>
      </c>
      <c r="Q21" s="19"/>
      <c r="R21" s="19" t="s">
        <v>3424</v>
      </c>
      <c r="S21" s="19" t="s">
        <v>3388</v>
      </c>
      <c r="T21" s="19">
        <v>6</v>
      </c>
      <c r="U21" s="19" t="s">
        <v>3403</v>
      </c>
      <c r="V21" s="19" t="s">
        <v>3390</v>
      </c>
      <c r="W21" s="19" t="s">
        <v>3425</v>
      </c>
      <c r="X21" s="19" t="s">
        <v>4202</v>
      </c>
      <c r="Y21" s="19" t="s">
        <v>4203</v>
      </c>
    </row>
    <row r="22" ht="13.8" customHeight="1" spans="1:25" x14ac:dyDescent="0.25">
      <c r="A22" s="19" t="s">
        <v>3710</v>
      </c>
      <c r="B22" s="20" t="s">
        <v>3386</v>
      </c>
      <c r="C22" s="19" t="s">
        <v>4204</v>
      </c>
      <c r="D22" s="21">
        <v>44548</v>
      </c>
      <c r="E22" s="19" t="s">
        <v>4205</v>
      </c>
      <c r="F22" s="19" t="s">
        <v>3510</v>
      </c>
      <c r="G22" s="19" t="s">
        <v>3499</v>
      </c>
      <c r="H22" s="19" t="s">
        <v>3500</v>
      </c>
      <c r="I22" s="19" t="s">
        <v>3826</v>
      </c>
      <c r="J22" s="19"/>
      <c r="K22" s="19" t="s">
        <v>4206</v>
      </c>
      <c r="L22" s="19" t="s">
        <v>4206</v>
      </c>
      <c r="M22" s="19" t="s">
        <v>3401</v>
      </c>
      <c r="N22" s="19" t="s">
        <v>3625</v>
      </c>
      <c r="O22" s="19" t="s">
        <v>4141</v>
      </c>
      <c r="P22" s="22">
        <v>44561</v>
      </c>
      <c r="Q22" s="19"/>
      <c r="R22" s="19"/>
      <c r="S22" s="19"/>
      <c r="T22" s="19"/>
      <c r="U22" s="19"/>
      <c r="V22" s="19"/>
      <c r="W22" s="19"/>
      <c r="X22" s="19"/>
      <c r="Y22" s="19"/>
    </row>
    <row r="23" ht="13.8" customHeight="1" spans="1:25" x14ac:dyDescent="0.25">
      <c r="A23" s="19" t="s">
        <v>3710</v>
      </c>
      <c r="B23" s="20">
        <v>480</v>
      </c>
      <c r="C23" s="19" t="s">
        <v>3722</v>
      </c>
      <c r="D23" s="21">
        <v>44551</v>
      </c>
      <c r="E23" s="19" t="s">
        <v>3723</v>
      </c>
      <c r="F23" s="19" t="s">
        <v>3453</v>
      </c>
      <c r="G23" s="19" t="s">
        <v>3454</v>
      </c>
      <c r="H23" s="19" t="s">
        <v>3455</v>
      </c>
      <c r="I23" s="19" t="s">
        <v>3826</v>
      </c>
      <c r="J23" s="19"/>
      <c r="K23" s="19" t="s">
        <v>3381</v>
      </c>
      <c r="L23" s="19" t="s">
        <v>3382</v>
      </c>
      <c r="M23" s="19" t="s">
        <v>3383</v>
      </c>
      <c r="N23" s="19" t="s">
        <v>3724</v>
      </c>
      <c r="O23" s="19" t="s">
        <v>3385</v>
      </c>
      <c r="P23" s="19" t="s">
        <v>3386</v>
      </c>
      <c r="Q23" s="19"/>
      <c r="R23" s="19" t="s">
        <v>3388</v>
      </c>
      <c r="S23" s="19" t="s">
        <v>3388</v>
      </c>
      <c r="T23" s="19">
        <v>3</v>
      </c>
      <c r="U23" s="19" t="s">
        <v>3416</v>
      </c>
      <c r="V23" s="19" t="s">
        <v>3460</v>
      </c>
      <c r="W23" s="19" t="s">
        <v>3447</v>
      </c>
      <c r="X23" s="19" t="s">
        <v>3725</v>
      </c>
      <c r="Y23" s="19" t="s">
        <v>3494</v>
      </c>
    </row>
    <row r="24" ht="13.8" customHeight="1" spans="1:25" x14ac:dyDescent="0.25">
      <c r="A24" s="19" t="s">
        <v>3710</v>
      </c>
      <c r="B24" s="20" t="s">
        <v>3386</v>
      </c>
      <c r="C24" s="19" t="s">
        <v>4207</v>
      </c>
      <c r="D24" s="21">
        <v>44552</v>
      </c>
      <c r="E24" s="19" t="s">
        <v>4208</v>
      </c>
      <c r="F24" s="19" t="s">
        <v>4209</v>
      </c>
      <c r="G24" s="19" t="s">
        <v>3745</v>
      </c>
      <c r="H24" s="19" t="s">
        <v>3378</v>
      </c>
      <c r="I24" s="19" t="s">
        <v>3826</v>
      </c>
      <c r="J24" s="19"/>
      <c r="K24" s="19" t="s">
        <v>4194</v>
      </c>
      <c r="L24" s="19" t="s">
        <v>4194</v>
      </c>
      <c r="M24" s="19" t="s">
        <v>3401</v>
      </c>
      <c r="N24" s="19" t="s">
        <v>4146</v>
      </c>
      <c r="O24" s="19" t="s">
        <v>3385</v>
      </c>
      <c r="P24" s="19" t="s">
        <v>3386</v>
      </c>
      <c r="Q24" s="19"/>
      <c r="R24" s="19" t="s">
        <v>3388</v>
      </c>
      <c r="S24" s="19" t="s">
        <v>3387</v>
      </c>
      <c r="T24" s="19">
        <v>6</v>
      </c>
      <c r="U24" s="19" t="s">
        <v>3403</v>
      </c>
      <c r="V24" s="19" t="s">
        <v>3390</v>
      </c>
      <c r="W24" s="19" t="s">
        <v>3425</v>
      </c>
      <c r="X24" s="19" t="s">
        <v>3485</v>
      </c>
      <c r="Y24" s="19" t="s">
        <v>3586</v>
      </c>
    </row>
    <row r="25" ht="13.8" customHeight="1" spans="1:25" x14ac:dyDescent="0.25">
      <c r="A25" s="19" t="s">
        <v>3710</v>
      </c>
      <c r="B25" s="20">
        <v>497</v>
      </c>
      <c r="C25" s="19" t="s">
        <v>4210</v>
      </c>
      <c r="D25" s="21">
        <v>44552</v>
      </c>
      <c r="E25" s="19" t="s">
        <v>4211</v>
      </c>
      <c r="F25" s="19" t="s">
        <v>4212</v>
      </c>
      <c r="G25" s="19" t="s">
        <v>3377</v>
      </c>
      <c r="H25" s="19" t="s">
        <v>3378</v>
      </c>
      <c r="I25" s="19" t="s">
        <v>3826</v>
      </c>
      <c r="J25" s="19"/>
      <c r="K25" s="19" t="s">
        <v>3381</v>
      </c>
      <c r="L25" s="19" t="s">
        <v>3382</v>
      </c>
      <c r="M25" s="19" t="s">
        <v>3401</v>
      </c>
      <c r="N25" s="19" t="s">
        <v>4163</v>
      </c>
      <c r="O25" s="19" t="s">
        <v>3385</v>
      </c>
      <c r="P25" s="19" t="s">
        <v>3386</v>
      </c>
      <c r="Q25" s="19"/>
      <c r="R25" s="19" t="s">
        <v>3388</v>
      </c>
      <c r="S25" s="19" t="s">
        <v>3424</v>
      </c>
      <c r="T25" s="19">
        <v>2</v>
      </c>
      <c r="U25" s="19" t="s">
        <v>3403</v>
      </c>
      <c r="V25" s="19" t="s">
        <v>3390</v>
      </c>
      <c r="W25" s="19" t="s">
        <v>3391</v>
      </c>
      <c r="X25" s="19" t="s">
        <v>3431</v>
      </c>
      <c r="Y25" s="19" t="s">
        <v>4213</v>
      </c>
    </row>
    <row r="26" ht="13.8" customHeight="1" spans="1:25" x14ac:dyDescent="0.25">
      <c r="A26" s="19" t="s">
        <v>3729</v>
      </c>
      <c r="B26" s="20" t="s">
        <v>3386</v>
      </c>
      <c r="C26" s="19" t="s">
        <v>4214</v>
      </c>
      <c r="D26" s="21">
        <v>44572</v>
      </c>
      <c r="E26" s="19" t="s">
        <v>4215</v>
      </c>
      <c r="F26" s="19" t="s">
        <v>3410</v>
      </c>
      <c r="G26" s="19" t="s">
        <v>3398</v>
      </c>
      <c r="H26" s="19" t="s">
        <v>3378</v>
      </c>
      <c r="I26" s="19" t="s">
        <v>3826</v>
      </c>
      <c r="J26" s="19"/>
      <c r="K26" s="19" t="s">
        <v>4194</v>
      </c>
      <c r="L26" s="19" t="s">
        <v>4194</v>
      </c>
      <c r="M26" s="19" t="s">
        <v>3401</v>
      </c>
      <c r="N26" s="19" t="s">
        <v>4146</v>
      </c>
      <c r="O26" s="19" t="s">
        <v>3385</v>
      </c>
      <c r="P26" s="19" t="s">
        <v>3386</v>
      </c>
      <c r="Q26" s="19"/>
      <c r="R26" s="19"/>
      <c r="S26" s="19"/>
      <c r="T26" s="19"/>
      <c r="U26" s="19"/>
      <c r="V26" s="19"/>
      <c r="W26" s="19"/>
      <c r="X26" s="19"/>
      <c r="Y26" s="19"/>
    </row>
    <row r="27" ht="13.8" customHeight="1" spans="1:25" x14ac:dyDescent="0.25">
      <c r="A27" s="19" t="s">
        <v>3729</v>
      </c>
      <c r="B27" s="20" t="s">
        <v>4216</v>
      </c>
      <c r="C27" s="19" t="s">
        <v>4217</v>
      </c>
      <c r="D27" s="21">
        <v>44575</v>
      </c>
      <c r="E27" s="19" t="s">
        <v>4218</v>
      </c>
      <c r="F27" s="19" t="s">
        <v>4219</v>
      </c>
      <c r="G27" s="19" t="s">
        <v>3550</v>
      </c>
      <c r="H27" s="19" t="s">
        <v>3551</v>
      </c>
      <c r="I27" s="19" t="s">
        <v>3826</v>
      </c>
      <c r="J27" s="19"/>
      <c r="K27" s="19" t="s">
        <v>3471</v>
      </c>
      <c r="L27" s="19" t="s">
        <v>3471</v>
      </c>
      <c r="M27" s="19" t="s">
        <v>3401</v>
      </c>
      <c r="N27" s="19" t="s">
        <v>4146</v>
      </c>
      <c r="O27" s="19" t="s">
        <v>3385</v>
      </c>
      <c r="P27" s="19" t="s">
        <v>3386</v>
      </c>
      <c r="Q27" s="19"/>
      <c r="R27" s="19" t="s">
        <v>3424</v>
      </c>
      <c r="S27" s="19" t="s">
        <v>3424</v>
      </c>
      <c r="T27" s="19">
        <v>3</v>
      </c>
      <c r="U27" s="19" t="s">
        <v>3416</v>
      </c>
      <c r="V27" s="19" t="s">
        <v>3460</v>
      </c>
      <c r="W27" s="19" t="s">
        <v>3447</v>
      </c>
      <c r="X27" s="19" t="s">
        <v>4220</v>
      </c>
      <c r="Y27" s="19" t="s">
        <v>3809</v>
      </c>
    </row>
    <row r="28" ht="13.8" customHeight="1" spans="1:25" x14ac:dyDescent="0.25">
      <c r="A28" s="19" t="s">
        <v>4221</v>
      </c>
      <c r="B28" s="20">
        <v>498</v>
      </c>
      <c r="C28" s="19" t="s">
        <v>4222</v>
      </c>
      <c r="D28" s="21">
        <v>44603</v>
      </c>
      <c r="E28" s="19" t="s">
        <v>4223</v>
      </c>
      <c r="F28" s="19" t="s">
        <v>3623</v>
      </c>
      <c r="G28" s="19" t="s">
        <v>3583</v>
      </c>
      <c r="H28" s="19" t="s">
        <v>3378</v>
      </c>
      <c r="I28" s="19" t="s">
        <v>3826</v>
      </c>
      <c r="J28" s="19"/>
      <c r="K28" s="19" t="s">
        <v>3381</v>
      </c>
      <c r="L28" s="19" t="s">
        <v>3382</v>
      </c>
      <c r="M28" s="19" t="s">
        <v>3401</v>
      </c>
      <c r="N28" s="19" t="s">
        <v>4163</v>
      </c>
      <c r="O28" s="19" t="s">
        <v>3385</v>
      </c>
      <c r="P28" s="19" t="s">
        <v>3386</v>
      </c>
      <c r="Q28" s="19"/>
      <c r="R28" s="19" t="s">
        <v>3387</v>
      </c>
      <c r="S28" s="19" t="s">
        <v>3387</v>
      </c>
      <c r="T28" s="19">
        <v>3</v>
      </c>
      <c r="U28" s="19" t="s">
        <v>3416</v>
      </c>
      <c r="V28" s="19" t="s">
        <v>4224</v>
      </c>
      <c r="W28" s="19" t="s">
        <v>3522</v>
      </c>
      <c r="X28" s="19" t="s">
        <v>4225</v>
      </c>
      <c r="Y28" s="19" t="s">
        <v>4226</v>
      </c>
    </row>
    <row r="29" ht="13.8" customHeight="1" spans="1:25" x14ac:dyDescent="0.25">
      <c r="A29" s="19" t="s">
        <v>3733</v>
      </c>
      <c r="B29" s="20">
        <v>423</v>
      </c>
      <c r="C29" s="19" t="s">
        <v>3734</v>
      </c>
      <c r="D29" s="21">
        <v>44621</v>
      </c>
      <c r="E29" s="19" t="s">
        <v>3735</v>
      </c>
      <c r="F29" s="19" t="s">
        <v>3470</v>
      </c>
      <c r="G29" s="19" t="s">
        <v>3454</v>
      </c>
      <c r="H29" s="19" t="s">
        <v>3479</v>
      </c>
      <c r="I29" s="19" t="s">
        <v>3826</v>
      </c>
      <c r="J29" s="19"/>
      <c r="K29" s="19" t="s">
        <v>3381</v>
      </c>
      <c r="L29" s="19" t="s">
        <v>3382</v>
      </c>
      <c r="M29" s="19" t="s">
        <v>3383</v>
      </c>
      <c r="N29" s="19" t="s">
        <v>3384</v>
      </c>
      <c r="O29" s="19" t="s">
        <v>3385</v>
      </c>
      <c r="P29" s="19" t="s">
        <v>3386</v>
      </c>
      <c r="Q29" s="19" t="s">
        <v>3736</v>
      </c>
      <c r="R29" s="19" t="s">
        <v>3388</v>
      </c>
      <c r="S29" s="19" t="s">
        <v>3388</v>
      </c>
      <c r="T29" s="19">
        <v>3</v>
      </c>
      <c r="U29" s="19" t="s">
        <v>3416</v>
      </c>
      <c r="V29" s="19" t="s">
        <v>3390</v>
      </c>
      <c r="W29" s="19" t="s">
        <v>3492</v>
      </c>
      <c r="X29" s="19" t="s">
        <v>3737</v>
      </c>
      <c r="Y29" s="19" t="s">
        <v>3738</v>
      </c>
    </row>
    <row r="30" ht="13.8" customHeight="1" spans="1:25" x14ac:dyDescent="0.25">
      <c r="A30" s="19" t="s">
        <v>3739</v>
      </c>
      <c r="B30" s="20">
        <v>468</v>
      </c>
      <c r="C30" s="19" t="s">
        <v>3740</v>
      </c>
      <c r="D30" s="21">
        <v>44652</v>
      </c>
      <c r="E30" s="19" t="s">
        <v>3741</v>
      </c>
      <c r="F30" s="19" t="s">
        <v>3590</v>
      </c>
      <c r="G30" s="19" t="s">
        <v>3454</v>
      </c>
      <c r="H30" s="19" t="s">
        <v>3479</v>
      </c>
      <c r="I30" s="19" t="s">
        <v>3826</v>
      </c>
      <c r="J30" s="19"/>
      <c r="K30" s="19" t="s">
        <v>3381</v>
      </c>
      <c r="L30" s="19" t="s">
        <v>3382</v>
      </c>
      <c r="M30" s="19" t="s">
        <v>3383</v>
      </c>
      <c r="N30" s="19" t="s">
        <v>3384</v>
      </c>
      <c r="O30" s="19" t="s">
        <v>3385</v>
      </c>
      <c r="P30" s="19" t="s">
        <v>3386</v>
      </c>
      <c r="Q30" s="19"/>
      <c r="R30" s="19"/>
      <c r="S30" s="19"/>
      <c r="T30" s="19"/>
      <c r="U30" s="19"/>
      <c r="V30" s="19"/>
      <c r="W30" s="19"/>
      <c r="X30" s="19"/>
      <c r="Y30" s="19"/>
    </row>
    <row r="31" ht="13.8" customHeight="1" spans="1:25" x14ac:dyDescent="0.25">
      <c r="A31" s="19" t="s">
        <v>3733</v>
      </c>
      <c r="B31" s="20">
        <v>485</v>
      </c>
      <c r="C31" s="19" t="s">
        <v>3742</v>
      </c>
      <c r="D31" s="21">
        <v>44650</v>
      </c>
      <c r="E31" s="19" t="s">
        <v>3743</v>
      </c>
      <c r="F31" s="19" t="s">
        <v>3744</v>
      </c>
      <c r="G31" s="19" t="s">
        <v>3583</v>
      </c>
      <c r="H31" s="19" t="s">
        <v>3378</v>
      </c>
      <c r="I31" s="19" t="s">
        <v>3826</v>
      </c>
      <c r="J31" s="19"/>
      <c r="K31" s="19" t="s">
        <v>3381</v>
      </c>
      <c r="L31" s="19" t="s">
        <v>3382</v>
      </c>
      <c r="M31" s="19" t="s">
        <v>3383</v>
      </c>
      <c r="N31" s="19" t="s">
        <v>3384</v>
      </c>
      <c r="O31" s="19" t="s">
        <v>3385</v>
      </c>
      <c r="P31" s="19" t="s">
        <v>3386</v>
      </c>
      <c r="Q31" s="19"/>
      <c r="R31" s="19" t="s">
        <v>3424</v>
      </c>
      <c r="S31" s="19" t="s">
        <v>3388</v>
      </c>
      <c r="T31" s="19">
        <v>2</v>
      </c>
      <c r="U31" s="19" t="s">
        <v>3416</v>
      </c>
      <c r="V31" s="19" t="s">
        <v>3390</v>
      </c>
      <c r="W31" s="19" t="s">
        <v>3747</v>
      </c>
      <c r="X31" s="19" t="s">
        <v>3748</v>
      </c>
      <c r="Y31" s="19" t="s">
        <v>3586</v>
      </c>
    </row>
    <row r="32" ht="13.8" customHeight="1" spans="1:25" x14ac:dyDescent="0.25">
      <c r="A32" s="19" t="s">
        <v>3739</v>
      </c>
      <c r="B32" s="20">
        <v>496</v>
      </c>
      <c r="C32" s="19" t="s">
        <v>3749</v>
      </c>
      <c r="D32" s="21">
        <v>44666</v>
      </c>
      <c r="E32" s="19" t="s">
        <v>3750</v>
      </c>
      <c r="F32" s="19" t="s">
        <v>3751</v>
      </c>
      <c r="G32" s="19" t="s">
        <v>3583</v>
      </c>
      <c r="H32" s="19" t="s">
        <v>3378</v>
      </c>
      <c r="I32" s="19" t="s">
        <v>3826</v>
      </c>
      <c r="J32" s="19"/>
      <c r="K32" s="19" t="s">
        <v>3381</v>
      </c>
      <c r="L32" s="19" t="s">
        <v>3382</v>
      </c>
      <c r="M32" s="19" t="s">
        <v>3383</v>
      </c>
      <c r="N32" s="19" t="s">
        <v>3724</v>
      </c>
      <c r="O32" s="19" t="s">
        <v>3385</v>
      </c>
      <c r="P32" s="19" t="s">
        <v>3386</v>
      </c>
      <c r="Q32" s="19"/>
      <c r="R32" s="19" t="s">
        <v>3388</v>
      </c>
      <c r="S32" s="19" t="s">
        <v>3388</v>
      </c>
      <c r="T32" s="19">
        <v>6</v>
      </c>
      <c r="U32" s="19" t="s">
        <v>3416</v>
      </c>
      <c r="V32" s="19" t="s">
        <v>3460</v>
      </c>
      <c r="W32" s="19" t="s">
        <v>3492</v>
      </c>
      <c r="X32" s="19" t="s">
        <v>3752</v>
      </c>
      <c r="Y32" s="19" t="s">
        <v>3494</v>
      </c>
    </row>
    <row r="33" ht="13.8" customHeight="1" spans="1:25" x14ac:dyDescent="0.25">
      <c r="A33" s="19" t="s">
        <v>3753</v>
      </c>
      <c r="B33" s="20">
        <v>495</v>
      </c>
      <c r="C33" s="19" t="s">
        <v>3754</v>
      </c>
      <c r="D33" s="21">
        <v>44757</v>
      </c>
      <c r="E33" s="19" t="s">
        <v>3755</v>
      </c>
      <c r="F33" s="19" t="s">
        <v>3520</v>
      </c>
      <c r="G33" s="19" t="s">
        <v>3521</v>
      </c>
      <c r="H33" s="19" t="s">
        <v>3479</v>
      </c>
      <c r="I33" s="19" t="s">
        <v>3826</v>
      </c>
      <c r="J33" s="19"/>
      <c r="K33" s="19" t="s">
        <v>3381</v>
      </c>
      <c r="L33" s="19" t="s">
        <v>3382</v>
      </c>
      <c r="M33" s="19" t="s">
        <v>3383</v>
      </c>
      <c r="N33" s="19" t="s">
        <v>3384</v>
      </c>
      <c r="O33" s="19" t="s">
        <v>3385</v>
      </c>
      <c r="P33" s="19" t="s">
        <v>3386</v>
      </c>
      <c r="Q33" s="19" t="s">
        <v>3746</v>
      </c>
      <c r="R33" s="19" t="s">
        <v>3424</v>
      </c>
      <c r="S33" s="19" t="s">
        <v>3388</v>
      </c>
      <c r="T33" s="19">
        <v>1</v>
      </c>
      <c r="U33" s="19" t="s">
        <v>3416</v>
      </c>
      <c r="V33" s="19" t="s">
        <v>3460</v>
      </c>
      <c r="W33" s="19" t="s">
        <v>3391</v>
      </c>
      <c r="X33" s="19" t="s">
        <v>3756</v>
      </c>
      <c r="Y33" s="19" t="s">
        <v>3757</v>
      </c>
    </row>
    <row r="34" ht="13.8" customHeight="1" spans="1:25" x14ac:dyDescent="0.25">
      <c r="A34" s="19" t="s">
        <v>4227</v>
      </c>
      <c r="B34" s="20">
        <v>499</v>
      </c>
      <c r="C34" s="19" t="s">
        <v>4228</v>
      </c>
      <c r="D34" s="21">
        <v>44694</v>
      </c>
      <c r="E34" s="19" t="s">
        <v>4229</v>
      </c>
      <c r="F34" s="19" t="s">
        <v>3867</v>
      </c>
      <c r="G34" s="19" t="s">
        <v>3583</v>
      </c>
      <c r="H34" s="19" t="s">
        <v>3378</v>
      </c>
      <c r="I34" s="19" t="s">
        <v>3826</v>
      </c>
      <c r="J34" s="19"/>
      <c r="K34" s="19" t="s">
        <v>3381</v>
      </c>
      <c r="L34" s="19" t="s">
        <v>3382</v>
      </c>
      <c r="M34" s="19" t="s">
        <v>3383</v>
      </c>
      <c r="N34" s="19" t="s">
        <v>3724</v>
      </c>
      <c r="O34" s="19" t="s">
        <v>4141</v>
      </c>
      <c r="P34" s="22">
        <v>45199</v>
      </c>
      <c r="Q34" s="19"/>
      <c r="R34" s="19"/>
      <c r="S34" s="19"/>
      <c r="T34" s="19"/>
      <c r="U34" s="19"/>
      <c r="V34" s="19"/>
      <c r="W34" s="19"/>
      <c r="X34" s="19"/>
      <c r="Y34" s="19"/>
    </row>
    <row r="35" ht="13.8" customHeight="1" spans="1:25" x14ac:dyDescent="0.25">
      <c r="A35" s="19" t="s">
        <v>4227</v>
      </c>
      <c r="B35" s="20">
        <v>4001</v>
      </c>
      <c r="C35" s="19" t="s">
        <v>4230</v>
      </c>
      <c r="D35" s="21">
        <v>44694</v>
      </c>
      <c r="E35" s="19" t="s">
        <v>4231</v>
      </c>
      <c r="F35" s="19" t="s">
        <v>3867</v>
      </c>
      <c r="G35" s="19" t="s">
        <v>3583</v>
      </c>
      <c r="H35" s="19" t="s">
        <v>3378</v>
      </c>
      <c r="I35" s="19" t="s">
        <v>3826</v>
      </c>
      <c r="J35" s="19"/>
      <c r="K35" s="19" t="s">
        <v>3381</v>
      </c>
      <c r="L35" s="19" t="s">
        <v>3382</v>
      </c>
      <c r="M35" s="19" t="s">
        <v>3401</v>
      </c>
      <c r="N35" s="19" t="s">
        <v>4163</v>
      </c>
      <c r="O35" s="19" t="s">
        <v>3385</v>
      </c>
      <c r="P35" s="19" t="s">
        <v>3386</v>
      </c>
      <c r="Q35" s="19" t="s">
        <v>4232</v>
      </c>
      <c r="R35" s="19" t="s">
        <v>3388</v>
      </c>
      <c r="S35" s="19" t="s">
        <v>3388</v>
      </c>
      <c r="T35" s="19">
        <v>10</v>
      </c>
      <c r="U35" s="19" t="s">
        <v>3416</v>
      </c>
      <c r="V35" s="19" t="s">
        <v>3390</v>
      </c>
      <c r="W35" s="19" t="s">
        <v>3483</v>
      </c>
      <c r="X35" s="19" t="s">
        <v>3485</v>
      </c>
      <c r="Y35" s="19" t="s">
        <v>4233</v>
      </c>
    </row>
    <row r="36" ht="60" customHeight="1" spans="1:25" x14ac:dyDescent="0.25">
      <c r="A36" s="19" t="s">
        <v>4227</v>
      </c>
      <c r="B36" s="20">
        <v>4004</v>
      </c>
      <c r="C36" s="19" t="s">
        <v>4234</v>
      </c>
      <c r="D36" s="21">
        <v>44694</v>
      </c>
      <c r="E36" s="19" t="s">
        <v>4235</v>
      </c>
      <c r="F36" s="19" t="s">
        <v>4236</v>
      </c>
      <c r="G36" s="19" t="s">
        <v>3529</v>
      </c>
      <c r="H36" s="19" t="s">
        <v>3479</v>
      </c>
      <c r="I36" s="19" t="s">
        <v>3826</v>
      </c>
      <c r="J36" s="19"/>
      <c r="K36" s="19" t="s">
        <v>3381</v>
      </c>
      <c r="L36" s="19" t="s">
        <v>3382</v>
      </c>
      <c r="M36" s="19" t="s">
        <v>3401</v>
      </c>
      <c r="N36" s="19" t="s">
        <v>4163</v>
      </c>
      <c r="O36" s="19" t="s">
        <v>3385</v>
      </c>
      <c r="P36" s="19" t="s">
        <v>3386</v>
      </c>
      <c r="Q36" s="19"/>
      <c r="R36" s="19" t="s">
        <v>3388</v>
      </c>
      <c r="S36" s="19" t="s">
        <v>3388</v>
      </c>
      <c r="T36" s="19">
        <v>2</v>
      </c>
      <c r="U36" s="19" t="s">
        <v>3416</v>
      </c>
      <c r="V36" s="19" t="s">
        <v>3460</v>
      </c>
      <c r="W36" s="19" t="s">
        <v>3461</v>
      </c>
      <c r="X36" s="19" t="s">
        <v>4237</v>
      </c>
      <c r="Y36" s="24" t="s">
        <v>4238</v>
      </c>
    </row>
    <row r="37" ht="13.8" customHeight="1" spans="1:25" x14ac:dyDescent="0.25">
      <c r="A37" s="19" t="s">
        <v>4239</v>
      </c>
      <c r="B37" s="20">
        <v>4015</v>
      </c>
      <c r="C37" s="19" t="s">
        <v>4240</v>
      </c>
      <c r="D37" s="21">
        <v>44715</v>
      </c>
      <c r="E37" s="19" t="s">
        <v>4241</v>
      </c>
      <c r="F37" s="19" t="s">
        <v>3582</v>
      </c>
      <c r="G37" s="19" t="s">
        <v>3583</v>
      </c>
      <c r="H37" s="19" t="s">
        <v>3378</v>
      </c>
      <c r="I37" s="19" t="s">
        <v>3826</v>
      </c>
      <c r="J37" s="19"/>
      <c r="K37" s="19" t="s">
        <v>3381</v>
      </c>
      <c r="L37" s="19" t="s">
        <v>3382</v>
      </c>
      <c r="M37" s="19" t="s">
        <v>3383</v>
      </c>
      <c r="N37" s="19" t="s">
        <v>3724</v>
      </c>
      <c r="O37" s="19" t="s">
        <v>4141</v>
      </c>
      <c r="P37" s="22">
        <v>45199</v>
      </c>
      <c r="Q37" s="19"/>
      <c r="R37" s="19"/>
      <c r="S37" s="19"/>
      <c r="T37" s="19"/>
      <c r="U37" s="19"/>
      <c r="V37" s="19"/>
      <c r="W37" s="19"/>
      <c r="X37" s="19"/>
      <c r="Y37" s="19"/>
    </row>
    <row r="38" ht="13.8" customHeight="1" spans="1:25" x14ac:dyDescent="0.25">
      <c r="A38" s="19" t="s">
        <v>4242</v>
      </c>
      <c r="B38" s="20">
        <v>4017</v>
      </c>
      <c r="C38" s="19" t="s">
        <v>4243</v>
      </c>
      <c r="D38" s="21">
        <v>44778</v>
      </c>
      <c r="E38" s="19" t="s">
        <v>4244</v>
      </c>
      <c r="F38" s="19" t="s">
        <v>3470</v>
      </c>
      <c r="G38" s="19" t="s">
        <v>3454</v>
      </c>
      <c r="H38" s="19" t="s">
        <v>3479</v>
      </c>
      <c r="I38" s="19" t="s">
        <v>3826</v>
      </c>
      <c r="J38" s="19"/>
      <c r="K38" s="19" t="s">
        <v>3381</v>
      </c>
      <c r="L38" s="19" t="s">
        <v>3382</v>
      </c>
      <c r="M38" s="19" t="s">
        <v>3383</v>
      </c>
      <c r="N38" s="19" t="s">
        <v>3724</v>
      </c>
      <c r="O38" s="19" t="s">
        <v>4141</v>
      </c>
      <c r="P38" s="22">
        <v>45199</v>
      </c>
      <c r="Q38" s="19"/>
      <c r="R38" s="19"/>
      <c r="S38" s="19"/>
      <c r="T38" s="19"/>
      <c r="U38" s="19"/>
      <c r="V38" s="19"/>
      <c r="W38" s="19"/>
      <c r="X38" s="19"/>
      <c r="Y38" s="19"/>
    </row>
    <row r="39" ht="13.8" customHeight="1" spans="1:25" x14ac:dyDescent="0.25">
      <c r="A39" s="19" t="s">
        <v>3785</v>
      </c>
      <c r="B39" s="20">
        <v>481</v>
      </c>
      <c r="C39" s="19" t="s">
        <v>3790</v>
      </c>
      <c r="D39" s="21">
        <v>44806</v>
      </c>
      <c r="E39" s="19" t="s">
        <v>3791</v>
      </c>
      <c r="F39" s="19" t="s">
        <v>3470</v>
      </c>
      <c r="G39" s="19" t="s">
        <v>3454</v>
      </c>
      <c r="H39" s="19" t="s">
        <v>3479</v>
      </c>
      <c r="I39" s="19" t="s">
        <v>3826</v>
      </c>
      <c r="J39" s="19"/>
      <c r="K39" s="19" t="s">
        <v>3381</v>
      </c>
      <c r="L39" s="19" t="s">
        <v>3382</v>
      </c>
      <c r="M39" s="19" t="s">
        <v>3383</v>
      </c>
      <c r="N39" s="19" t="s">
        <v>3384</v>
      </c>
      <c r="O39" s="19" t="s">
        <v>3385</v>
      </c>
      <c r="P39" s="19" t="s">
        <v>3386</v>
      </c>
      <c r="Q39" s="19"/>
      <c r="R39" s="19" t="s">
        <v>3388</v>
      </c>
      <c r="S39" s="19" t="s">
        <v>3388</v>
      </c>
      <c r="T39" s="19">
        <v>3</v>
      </c>
      <c r="U39" s="19" t="s">
        <v>3416</v>
      </c>
      <c r="V39" s="19" t="s">
        <v>3390</v>
      </c>
      <c r="W39" s="19" t="s">
        <v>3405</v>
      </c>
      <c r="X39" s="19" t="s">
        <v>3792</v>
      </c>
      <c r="Y39" s="19" t="s">
        <v>3793</v>
      </c>
    </row>
    <row r="40" ht="13.8" customHeight="1" spans="1:25" x14ac:dyDescent="0.25">
      <c r="A40" s="19" t="s">
        <v>3794</v>
      </c>
      <c r="B40" s="20" t="s">
        <v>4245</v>
      </c>
      <c r="C40" s="19" t="s">
        <v>4246</v>
      </c>
      <c r="D40" s="21">
        <v>44869</v>
      </c>
      <c r="E40" s="19" t="s">
        <v>4247</v>
      </c>
      <c r="F40" s="19" t="s">
        <v>4248</v>
      </c>
      <c r="G40" s="19" t="s">
        <v>3824</v>
      </c>
      <c r="H40" s="19" t="s">
        <v>3825</v>
      </c>
      <c r="I40" s="19" t="s">
        <v>3826</v>
      </c>
      <c r="J40" s="19"/>
      <c r="K40" s="19" t="s">
        <v>3471</v>
      </c>
      <c r="L40" s="19" t="s">
        <v>3471</v>
      </c>
      <c r="M40" s="19" t="s">
        <v>3401</v>
      </c>
      <c r="N40" s="19" t="s">
        <v>4146</v>
      </c>
      <c r="O40" s="19" t="s">
        <v>3385</v>
      </c>
      <c r="P40" s="19" t="s">
        <v>3386</v>
      </c>
      <c r="Q40" s="19"/>
      <c r="R40" s="19"/>
      <c r="S40" s="19"/>
      <c r="T40" s="19"/>
      <c r="U40" s="19"/>
      <c r="V40" s="19"/>
      <c r="W40" s="19"/>
      <c r="X40" s="19"/>
      <c r="Y40" s="19"/>
    </row>
    <row r="41" ht="75" customHeight="1" spans="1:25" x14ac:dyDescent="0.25">
      <c r="A41" s="19" t="s">
        <v>3794</v>
      </c>
      <c r="B41" s="20" t="s">
        <v>4249</v>
      </c>
      <c r="C41" s="19" t="s">
        <v>4250</v>
      </c>
      <c r="D41" s="21">
        <v>44883</v>
      </c>
      <c r="E41" s="19" t="s">
        <v>4251</v>
      </c>
      <c r="F41" s="19" t="s">
        <v>3470</v>
      </c>
      <c r="G41" s="19" t="s">
        <v>3454</v>
      </c>
      <c r="H41" s="19" t="s">
        <v>3479</v>
      </c>
      <c r="I41" s="19" t="s">
        <v>3826</v>
      </c>
      <c r="J41" s="19"/>
      <c r="K41" s="19" t="s">
        <v>3471</v>
      </c>
      <c r="L41" s="19" t="s">
        <v>3471</v>
      </c>
      <c r="M41" s="19" t="s">
        <v>3401</v>
      </c>
      <c r="N41" s="19" t="s">
        <v>4146</v>
      </c>
      <c r="O41" s="19" t="s">
        <v>3385</v>
      </c>
      <c r="P41" s="19" t="s">
        <v>3386</v>
      </c>
      <c r="Q41" s="19"/>
      <c r="R41" s="19" t="s">
        <v>3424</v>
      </c>
      <c r="S41" s="19" t="s">
        <v>3388</v>
      </c>
      <c r="T41" s="19">
        <v>3</v>
      </c>
      <c r="U41" s="19" t="s">
        <v>3403</v>
      </c>
      <c r="V41" s="19" t="s">
        <v>3553</v>
      </c>
      <c r="W41" s="19" t="s">
        <v>3391</v>
      </c>
      <c r="X41" s="19" t="s">
        <v>4252</v>
      </c>
      <c r="Y41" s="24" t="s">
        <v>4253</v>
      </c>
    </row>
    <row r="42" ht="13.8" customHeight="1" spans="1:25" x14ac:dyDescent="0.25">
      <c r="A42" s="19" t="s">
        <v>3794</v>
      </c>
      <c r="B42" s="20" t="s">
        <v>4254</v>
      </c>
      <c r="C42" s="19" t="s">
        <v>4255</v>
      </c>
      <c r="D42" s="21">
        <v>44888</v>
      </c>
      <c r="E42" s="19" t="s">
        <v>4256</v>
      </c>
      <c r="F42" s="19" t="s">
        <v>3470</v>
      </c>
      <c r="G42" s="19" t="s">
        <v>3454</v>
      </c>
      <c r="H42" s="19" t="s">
        <v>3479</v>
      </c>
      <c r="I42" s="19" t="s">
        <v>3826</v>
      </c>
      <c r="J42" s="19"/>
      <c r="K42" s="19" t="s">
        <v>3471</v>
      </c>
      <c r="L42" s="19" t="s">
        <v>3471</v>
      </c>
      <c r="M42" s="19" t="s">
        <v>3401</v>
      </c>
      <c r="N42" s="19" t="s">
        <v>4146</v>
      </c>
      <c r="O42" s="19" t="s">
        <v>3385</v>
      </c>
      <c r="P42" s="19" t="s">
        <v>3386</v>
      </c>
      <c r="Q42" s="19"/>
      <c r="R42" s="19" t="s">
        <v>3424</v>
      </c>
      <c r="S42" s="19" t="s">
        <v>3388</v>
      </c>
      <c r="T42" s="19">
        <v>3</v>
      </c>
      <c r="U42" s="19" t="s">
        <v>3403</v>
      </c>
      <c r="V42" s="19" t="s">
        <v>3390</v>
      </c>
      <c r="W42" s="19" t="s">
        <v>3391</v>
      </c>
      <c r="X42" s="19" t="s">
        <v>4257</v>
      </c>
      <c r="Y42" s="19" t="s">
        <v>4258</v>
      </c>
    </row>
    <row r="43" ht="30" customHeight="1" spans="1:25" x14ac:dyDescent="0.25">
      <c r="A43" s="19" t="s">
        <v>3810</v>
      </c>
      <c r="B43" s="20">
        <v>617</v>
      </c>
      <c r="C43" s="19" t="s">
        <v>4259</v>
      </c>
      <c r="D43" s="21">
        <v>44897</v>
      </c>
      <c r="E43" s="19" t="s">
        <v>4260</v>
      </c>
      <c r="F43" s="19" t="s">
        <v>3470</v>
      </c>
      <c r="G43" s="19" t="s">
        <v>3454</v>
      </c>
      <c r="H43" s="19" t="s">
        <v>3479</v>
      </c>
      <c r="I43" s="19" t="s">
        <v>3826</v>
      </c>
      <c r="J43" s="19"/>
      <c r="K43" s="19" t="s">
        <v>3381</v>
      </c>
      <c r="L43" s="19" t="s">
        <v>4261</v>
      </c>
      <c r="M43" s="19" t="s">
        <v>3401</v>
      </c>
      <c r="N43" s="19" t="s">
        <v>4146</v>
      </c>
      <c r="O43" s="19" t="s">
        <v>3385</v>
      </c>
      <c r="P43" s="19" t="s">
        <v>3386</v>
      </c>
      <c r="Q43" s="19"/>
      <c r="R43" s="19" t="s">
        <v>3424</v>
      </c>
      <c r="S43" s="19" t="s">
        <v>3388</v>
      </c>
      <c r="T43" s="19">
        <v>2</v>
      </c>
      <c r="U43" s="19" t="s">
        <v>3403</v>
      </c>
      <c r="V43" s="19" t="s">
        <v>3460</v>
      </c>
      <c r="W43" s="19" t="s">
        <v>3425</v>
      </c>
      <c r="X43" s="24" t="s">
        <v>4262</v>
      </c>
      <c r="Y43" s="19" t="s">
        <v>4263</v>
      </c>
    </row>
    <row r="44" ht="13.8" customHeight="1" spans="1:25" x14ac:dyDescent="0.25">
      <c r="A44" s="19" t="s">
        <v>3810</v>
      </c>
      <c r="B44" s="20" t="s">
        <v>3915</v>
      </c>
      <c r="C44" s="19" t="s">
        <v>3916</v>
      </c>
      <c r="D44" s="21">
        <v>44897</v>
      </c>
      <c r="E44" s="19" t="s">
        <v>3917</v>
      </c>
      <c r="F44" s="19" t="s">
        <v>3918</v>
      </c>
      <c r="G44" s="19" t="s">
        <v>3550</v>
      </c>
      <c r="H44" s="19" t="s">
        <v>3551</v>
      </c>
      <c r="I44" s="19" t="s">
        <v>3826</v>
      </c>
      <c r="J44" s="19"/>
      <c r="K44" s="19" t="s">
        <v>3471</v>
      </c>
      <c r="L44" s="19" t="s">
        <v>3471</v>
      </c>
      <c r="M44" s="19" t="s">
        <v>3472</v>
      </c>
      <c r="N44" s="19" t="s">
        <v>3680</v>
      </c>
      <c r="O44" s="19" t="s">
        <v>3385</v>
      </c>
      <c r="P44" s="19" t="s">
        <v>3386</v>
      </c>
      <c r="Q44" s="19" t="s">
        <v>3919</v>
      </c>
      <c r="R44" s="19" t="s">
        <v>3388</v>
      </c>
      <c r="S44" s="19" t="s">
        <v>3388</v>
      </c>
      <c r="T44" s="19">
        <v>12</v>
      </c>
      <c r="U44" s="19" t="s">
        <v>3416</v>
      </c>
      <c r="V44" s="19" t="s">
        <v>3460</v>
      </c>
      <c r="W44" s="19" t="s">
        <v>3391</v>
      </c>
      <c r="X44" s="19" t="s">
        <v>3920</v>
      </c>
      <c r="Y44" s="19" t="s">
        <v>3921</v>
      </c>
    </row>
    <row r="45" ht="13.8" customHeight="1" spans="1:25" x14ac:dyDescent="0.25">
      <c r="A45" s="19" t="s">
        <v>3810</v>
      </c>
      <c r="B45" s="20">
        <v>605</v>
      </c>
      <c r="C45" s="19" t="s">
        <v>4264</v>
      </c>
      <c r="D45" s="21">
        <v>44905</v>
      </c>
      <c r="E45" s="19" t="s">
        <v>4265</v>
      </c>
      <c r="F45" s="19" t="s">
        <v>3470</v>
      </c>
      <c r="G45" s="19" t="s">
        <v>3454</v>
      </c>
      <c r="H45" s="19" t="s">
        <v>3479</v>
      </c>
      <c r="I45" s="19" t="s">
        <v>3826</v>
      </c>
      <c r="J45" s="19"/>
      <c r="K45" s="19" t="s">
        <v>3381</v>
      </c>
      <c r="L45" s="19" t="s">
        <v>4261</v>
      </c>
      <c r="M45" s="19" t="s">
        <v>3401</v>
      </c>
      <c r="N45" s="19" t="s">
        <v>4146</v>
      </c>
      <c r="O45" s="19" t="s">
        <v>4141</v>
      </c>
      <c r="P45" s="22">
        <v>45199</v>
      </c>
      <c r="Q45" s="19"/>
      <c r="R45" s="19"/>
      <c r="S45" s="19"/>
      <c r="T45" s="19"/>
      <c r="U45" s="19"/>
      <c r="V45" s="19"/>
      <c r="W45" s="19"/>
      <c r="X45" s="19"/>
      <c r="Y45" s="19"/>
    </row>
    <row r="46" ht="45" customHeight="1" spans="1:25" x14ac:dyDescent="0.25">
      <c r="A46" s="19" t="s">
        <v>3810</v>
      </c>
      <c r="B46" s="20">
        <v>620</v>
      </c>
      <c r="C46" s="19" t="s">
        <v>4266</v>
      </c>
      <c r="D46" s="21">
        <v>44909</v>
      </c>
      <c r="E46" s="19" t="s">
        <v>4267</v>
      </c>
      <c r="F46" s="19" t="s">
        <v>3631</v>
      </c>
      <c r="G46" s="19" t="s">
        <v>3454</v>
      </c>
      <c r="H46" s="19" t="s">
        <v>3479</v>
      </c>
      <c r="I46" s="19" t="s">
        <v>3826</v>
      </c>
      <c r="J46" s="19"/>
      <c r="K46" s="19" t="s">
        <v>3381</v>
      </c>
      <c r="L46" s="19" t="s">
        <v>4261</v>
      </c>
      <c r="M46" s="19" t="s">
        <v>3401</v>
      </c>
      <c r="N46" s="19" t="s">
        <v>4146</v>
      </c>
      <c r="O46" s="19" t="s">
        <v>3385</v>
      </c>
      <c r="P46" s="19" t="s">
        <v>3386</v>
      </c>
      <c r="Q46" s="19"/>
      <c r="R46" s="19" t="s">
        <v>3424</v>
      </c>
      <c r="S46" s="19" t="s">
        <v>3388</v>
      </c>
      <c r="T46" s="19">
        <v>2</v>
      </c>
      <c r="U46" s="19" t="s">
        <v>3403</v>
      </c>
      <c r="V46" s="19" t="s">
        <v>3460</v>
      </c>
      <c r="W46" s="19" t="s">
        <v>3447</v>
      </c>
      <c r="X46" s="24" t="s">
        <v>4268</v>
      </c>
      <c r="Y46" s="24" t="s">
        <v>4269</v>
      </c>
    </row>
    <row r="47" ht="13.8" customHeight="1" spans="1:25" x14ac:dyDescent="0.25">
      <c r="A47" s="19" t="s">
        <v>3810</v>
      </c>
      <c r="B47" s="20">
        <v>624</v>
      </c>
      <c r="C47" s="19" t="s">
        <v>4270</v>
      </c>
      <c r="D47" s="21">
        <v>44915</v>
      </c>
      <c r="E47" s="19" t="s">
        <v>4271</v>
      </c>
      <c r="F47" s="19" t="s">
        <v>3685</v>
      </c>
      <c r="G47" s="19" t="s">
        <v>3686</v>
      </c>
      <c r="H47" s="19" t="s">
        <v>3479</v>
      </c>
      <c r="I47" s="19" t="s">
        <v>3826</v>
      </c>
      <c r="J47" s="19"/>
      <c r="K47" s="19" t="s">
        <v>3381</v>
      </c>
      <c r="L47" s="19" t="s">
        <v>4261</v>
      </c>
      <c r="M47" s="19" t="s">
        <v>3401</v>
      </c>
      <c r="N47" s="19" t="s">
        <v>4146</v>
      </c>
      <c r="O47" s="19" t="s">
        <v>3385</v>
      </c>
      <c r="P47" s="19" t="s">
        <v>3386</v>
      </c>
      <c r="Q47" s="19"/>
      <c r="R47" s="19"/>
      <c r="S47" s="19"/>
      <c r="T47" s="19"/>
      <c r="U47" s="19"/>
      <c r="V47" s="19"/>
      <c r="W47" s="19"/>
      <c r="X47" s="19"/>
      <c r="Y47" s="19"/>
    </row>
    <row r="48" ht="45" customHeight="1" spans="1:25" x14ac:dyDescent="0.25">
      <c r="A48" s="19" t="s">
        <v>3810</v>
      </c>
      <c r="B48" s="20">
        <v>607</v>
      </c>
      <c r="C48" s="19" t="s">
        <v>4272</v>
      </c>
      <c r="D48" s="21">
        <v>44916</v>
      </c>
      <c r="E48" s="19" t="s">
        <v>4273</v>
      </c>
      <c r="F48" s="19" t="s">
        <v>3470</v>
      </c>
      <c r="G48" s="19" t="s">
        <v>3454</v>
      </c>
      <c r="H48" s="19" t="s">
        <v>3479</v>
      </c>
      <c r="I48" s="19" t="s">
        <v>3826</v>
      </c>
      <c r="J48" s="19"/>
      <c r="K48" s="19" t="s">
        <v>3381</v>
      </c>
      <c r="L48" s="19" t="s">
        <v>4261</v>
      </c>
      <c r="M48" s="19" t="s">
        <v>3401</v>
      </c>
      <c r="N48" s="19" t="s">
        <v>4146</v>
      </c>
      <c r="O48" s="19" t="s">
        <v>3385</v>
      </c>
      <c r="P48" s="19" t="s">
        <v>3386</v>
      </c>
      <c r="Q48" s="19"/>
      <c r="R48" s="19" t="s">
        <v>3424</v>
      </c>
      <c r="S48" s="19" t="s">
        <v>3388</v>
      </c>
      <c r="T48" s="19">
        <v>2</v>
      </c>
      <c r="U48" s="19" t="s">
        <v>3416</v>
      </c>
      <c r="V48" s="19" t="s">
        <v>3460</v>
      </c>
      <c r="W48" s="19" t="s">
        <v>3461</v>
      </c>
      <c r="X48" s="19" t="s">
        <v>4274</v>
      </c>
      <c r="Y48" s="24" t="s">
        <v>4275</v>
      </c>
    </row>
    <row r="49" ht="13.8" customHeight="1" spans="1:25" x14ac:dyDescent="0.25">
      <c r="A49" s="19" t="s">
        <v>3810</v>
      </c>
      <c r="B49" s="20" t="s">
        <v>4276</v>
      </c>
      <c r="C49" s="19" t="s">
        <v>4277</v>
      </c>
      <c r="D49" s="21">
        <v>44916</v>
      </c>
      <c r="E49" s="19" t="s">
        <v>4278</v>
      </c>
      <c r="F49" s="19" t="s">
        <v>3520</v>
      </c>
      <c r="G49" s="19" t="s">
        <v>3521</v>
      </c>
      <c r="H49" s="19" t="s">
        <v>3479</v>
      </c>
      <c r="I49" s="19" t="s">
        <v>3826</v>
      </c>
      <c r="J49" s="19"/>
      <c r="K49" s="19" t="s">
        <v>3471</v>
      </c>
      <c r="L49" s="19" t="s">
        <v>3471</v>
      </c>
      <c r="M49" s="19" t="s">
        <v>3401</v>
      </c>
      <c r="N49" s="19" t="s">
        <v>4146</v>
      </c>
      <c r="O49" s="19" t="s">
        <v>3385</v>
      </c>
      <c r="P49" s="19" t="s">
        <v>3386</v>
      </c>
      <c r="Q49" s="19"/>
      <c r="R49" s="19" t="s">
        <v>3424</v>
      </c>
      <c r="S49" s="19" t="s">
        <v>3388</v>
      </c>
      <c r="T49" s="19">
        <v>3</v>
      </c>
      <c r="U49" s="19" t="s">
        <v>3416</v>
      </c>
      <c r="V49" s="19" t="s">
        <v>3460</v>
      </c>
      <c r="W49" s="19" t="s">
        <v>3391</v>
      </c>
      <c r="X49" s="19" t="s">
        <v>4279</v>
      </c>
      <c r="Y49" s="19" t="s">
        <v>4280</v>
      </c>
    </row>
    <row r="50" ht="13.8" customHeight="1" spans="1:25" x14ac:dyDescent="0.25">
      <c r="A50" s="19" t="s">
        <v>3810</v>
      </c>
      <c r="B50" s="20" t="s">
        <v>4281</v>
      </c>
      <c r="C50" s="19" t="s">
        <v>4282</v>
      </c>
      <c r="D50" s="21">
        <v>44916</v>
      </c>
      <c r="E50" s="19" t="s">
        <v>4283</v>
      </c>
      <c r="F50" s="19" t="s">
        <v>4284</v>
      </c>
      <c r="G50" s="19" t="s">
        <v>3824</v>
      </c>
      <c r="H50" s="19" t="s">
        <v>3825</v>
      </c>
      <c r="I50" s="19" t="s">
        <v>3826</v>
      </c>
      <c r="J50" s="19"/>
      <c r="K50" s="19" t="s">
        <v>3471</v>
      </c>
      <c r="L50" s="19" t="s">
        <v>3471</v>
      </c>
      <c r="M50" s="19" t="s">
        <v>3401</v>
      </c>
      <c r="N50" s="19" t="s">
        <v>4146</v>
      </c>
      <c r="O50" s="19" t="s">
        <v>3385</v>
      </c>
      <c r="P50" s="19" t="s">
        <v>3386</v>
      </c>
      <c r="Q50" s="19"/>
      <c r="R50" s="19"/>
      <c r="S50" s="19"/>
      <c r="T50" s="19"/>
      <c r="U50" s="19"/>
      <c r="V50" s="19"/>
      <c r="W50" s="19"/>
      <c r="X50" s="19"/>
      <c r="Y50" s="19"/>
    </row>
    <row r="51" ht="13.8" customHeight="1" spans="1:25" x14ac:dyDescent="0.25">
      <c r="A51" s="19" t="s">
        <v>3810</v>
      </c>
      <c r="B51" s="20">
        <v>613</v>
      </c>
      <c r="C51" s="19" t="s">
        <v>4285</v>
      </c>
      <c r="D51" s="21">
        <v>44917</v>
      </c>
      <c r="E51" s="19" t="s">
        <v>4286</v>
      </c>
      <c r="F51" s="19" t="s">
        <v>3590</v>
      </c>
      <c r="G51" s="19" t="s">
        <v>3454</v>
      </c>
      <c r="H51" s="19" t="s">
        <v>3479</v>
      </c>
      <c r="I51" s="19" t="s">
        <v>3826</v>
      </c>
      <c r="J51" s="19"/>
      <c r="K51" s="19" t="s">
        <v>3381</v>
      </c>
      <c r="L51" s="19" t="s">
        <v>4261</v>
      </c>
      <c r="M51" s="19" t="s">
        <v>3401</v>
      </c>
      <c r="N51" s="19" t="s">
        <v>4146</v>
      </c>
      <c r="O51" s="19" t="s">
        <v>3385</v>
      </c>
      <c r="P51" s="19" t="s">
        <v>3386</v>
      </c>
      <c r="Q51" s="19"/>
      <c r="R51" s="19" t="s">
        <v>3424</v>
      </c>
      <c r="S51" s="19" t="s">
        <v>3424</v>
      </c>
      <c r="T51" s="19">
        <v>2</v>
      </c>
      <c r="U51" s="19" t="s">
        <v>3416</v>
      </c>
      <c r="V51" s="19" t="s">
        <v>3390</v>
      </c>
      <c r="W51" s="19" t="s">
        <v>3447</v>
      </c>
      <c r="X51" s="19" t="s">
        <v>4287</v>
      </c>
      <c r="Y51" s="19" t="s">
        <v>4288</v>
      </c>
    </row>
    <row r="52" ht="13.8" customHeight="1" spans="1:25" x14ac:dyDescent="0.25">
      <c r="A52" s="19" t="s">
        <v>3810</v>
      </c>
      <c r="B52" s="20" t="s">
        <v>3811</v>
      </c>
      <c r="C52" s="19" t="s">
        <v>3812</v>
      </c>
      <c r="D52" s="21">
        <v>44922</v>
      </c>
      <c r="E52" s="19" t="s">
        <v>3813</v>
      </c>
      <c r="F52" s="19" t="s">
        <v>3439</v>
      </c>
      <c r="G52" s="19" t="s">
        <v>3440</v>
      </c>
      <c r="H52" s="19" t="s">
        <v>3441</v>
      </c>
      <c r="I52" s="19" t="s">
        <v>3826</v>
      </c>
      <c r="J52" s="19"/>
      <c r="K52" s="19" t="s">
        <v>3471</v>
      </c>
      <c r="L52" s="19" t="s">
        <v>3471</v>
      </c>
      <c r="M52" s="19" t="s">
        <v>3472</v>
      </c>
      <c r="N52" s="19" t="s">
        <v>3680</v>
      </c>
      <c r="O52" s="19" t="s">
        <v>3385</v>
      </c>
      <c r="P52" s="19" t="s">
        <v>3386</v>
      </c>
      <c r="Q52" s="19"/>
      <c r="R52" s="19" t="s">
        <v>3424</v>
      </c>
      <c r="S52" s="19" t="s">
        <v>3424</v>
      </c>
      <c r="T52" s="19">
        <v>8</v>
      </c>
      <c r="U52" s="19" t="s">
        <v>3416</v>
      </c>
      <c r="V52" s="19" t="s">
        <v>3390</v>
      </c>
      <c r="W52" s="19" t="s">
        <v>3747</v>
      </c>
      <c r="X52" s="19" t="s">
        <v>3814</v>
      </c>
      <c r="Y52" s="19" t="s">
        <v>3815</v>
      </c>
    </row>
    <row r="53" ht="13.8" customHeight="1" spans="1:25" x14ac:dyDescent="0.25">
      <c r="A53" s="19" t="s">
        <v>3816</v>
      </c>
      <c r="B53" s="20">
        <v>609</v>
      </c>
      <c r="C53" s="19" t="s">
        <v>4289</v>
      </c>
      <c r="D53" s="21">
        <v>44937</v>
      </c>
      <c r="E53" s="19" t="s">
        <v>4290</v>
      </c>
      <c r="F53" s="19" t="s">
        <v>3645</v>
      </c>
      <c r="G53" s="19" t="s">
        <v>3529</v>
      </c>
      <c r="H53" s="19" t="s">
        <v>3455</v>
      </c>
      <c r="I53" s="19" t="s">
        <v>3826</v>
      </c>
      <c r="J53" s="19"/>
      <c r="K53" s="19" t="s">
        <v>3381</v>
      </c>
      <c r="L53" s="19" t="s">
        <v>4261</v>
      </c>
      <c r="M53" s="19" t="s">
        <v>3401</v>
      </c>
      <c r="N53" s="19" t="s">
        <v>4146</v>
      </c>
      <c r="O53" s="19" t="s">
        <v>4141</v>
      </c>
      <c r="P53" s="22">
        <v>45206</v>
      </c>
      <c r="Q53" s="19"/>
      <c r="R53" s="19"/>
      <c r="S53" s="19"/>
      <c r="T53" s="19"/>
      <c r="U53" s="19"/>
      <c r="V53" s="19"/>
      <c r="W53" s="19"/>
      <c r="X53" s="19"/>
      <c r="Y53" s="19"/>
    </row>
    <row r="54" ht="13.8" customHeight="1" spans="1:25" x14ac:dyDescent="0.25">
      <c r="A54" s="19" t="s">
        <v>3816</v>
      </c>
      <c r="B54" s="20" t="s">
        <v>4291</v>
      </c>
      <c r="C54" s="19" t="s">
        <v>4292</v>
      </c>
      <c r="D54" s="21">
        <v>44938</v>
      </c>
      <c r="E54" s="19" t="s">
        <v>4293</v>
      </c>
      <c r="F54" s="19" t="s">
        <v>4284</v>
      </c>
      <c r="G54" s="19" t="s">
        <v>3824</v>
      </c>
      <c r="H54" s="19" t="s">
        <v>3825</v>
      </c>
      <c r="I54" s="19" t="s">
        <v>3826</v>
      </c>
      <c r="J54" s="19"/>
      <c r="K54" s="19" t="s">
        <v>3471</v>
      </c>
      <c r="L54" s="19" t="s">
        <v>3471</v>
      </c>
      <c r="M54" s="19" t="s">
        <v>3401</v>
      </c>
      <c r="N54" s="19" t="s">
        <v>4146</v>
      </c>
      <c r="O54" s="19" t="s">
        <v>3385</v>
      </c>
      <c r="P54" s="19" t="s">
        <v>3386</v>
      </c>
      <c r="Q54" s="19"/>
      <c r="R54" s="19"/>
      <c r="S54" s="19"/>
      <c r="T54" s="19"/>
      <c r="U54" s="19"/>
      <c r="V54" s="19"/>
      <c r="W54" s="19"/>
      <c r="X54" s="19"/>
      <c r="Y54" s="19"/>
    </row>
    <row r="55" ht="13.8" customHeight="1" spans="1:25" x14ac:dyDescent="0.25">
      <c r="A55" s="19" t="s">
        <v>3816</v>
      </c>
      <c r="B55" s="20">
        <v>615</v>
      </c>
      <c r="C55" s="19" t="s">
        <v>4294</v>
      </c>
      <c r="D55" s="21">
        <v>44939</v>
      </c>
      <c r="E55" s="19" t="s">
        <v>4295</v>
      </c>
      <c r="F55" s="19" t="s">
        <v>4296</v>
      </c>
      <c r="G55" s="19" t="s">
        <v>3521</v>
      </c>
      <c r="H55" s="19" t="s">
        <v>3479</v>
      </c>
      <c r="I55" s="19" t="s">
        <v>3826</v>
      </c>
      <c r="J55" s="19"/>
      <c r="K55" s="19" t="s">
        <v>3381</v>
      </c>
      <c r="L55" s="19" t="s">
        <v>4261</v>
      </c>
      <c r="M55" s="19" t="s">
        <v>3401</v>
      </c>
      <c r="N55" s="19" t="s">
        <v>4146</v>
      </c>
      <c r="O55" s="19" t="s">
        <v>4141</v>
      </c>
      <c r="P55" s="22">
        <v>45216</v>
      </c>
      <c r="Q55" s="19"/>
      <c r="R55" s="19"/>
      <c r="S55" s="19"/>
      <c r="T55" s="19"/>
      <c r="U55" s="19"/>
      <c r="V55" s="19"/>
      <c r="W55" s="19"/>
      <c r="X55" s="19"/>
      <c r="Y55" s="19"/>
    </row>
    <row r="56" ht="13.8" customHeight="1" spans="1:25" x14ac:dyDescent="0.25">
      <c r="A56" s="19" t="s">
        <v>3816</v>
      </c>
      <c r="B56" s="20">
        <v>618</v>
      </c>
      <c r="C56" s="19" t="s">
        <v>4297</v>
      </c>
      <c r="D56" s="21">
        <v>44944</v>
      </c>
      <c r="E56" s="19" t="s">
        <v>4298</v>
      </c>
      <c r="F56" s="19" t="s">
        <v>3575</v>
      </c>
      <c r="G56" s="19" t="s">
        <v>3529</v>
      </c>
      <c r="H56" s="19" t="s">
        <v>3479</v>
      </c>
      <c r="I56" s="19" t="s">
        <v>3826</v>
      </c>
      <c r="J56" s="19"/>
      <c r="K56" s="19" t="s">
        <v>3381</v>
      </c>
      <c r="L56" s="19" t="s">
        <v>4261</v>
      </c>
      <c r="M56" s="19" t="s">
        <v>3401</v>
      </c>
      <c r="N56" s="19" t="s">
        <v>4146</v>
      </c>
      <c r="O56" s="19" t="s">
        <v>3385</v>
      </c>
      <c r="P56" s="19" t="s">
        <v>3386</v>
      </c>
      <c r="Q56" s="19"/>
      <c r="R56" s="19"/>
      <c r="S56" s="19"/>
      <c r="T56" s="19"/>
      <c r="U56" s="19"/>
      <c r="V56" s="19"/>
      <c r="W56" s="19"/>
      <c r="X56" s="19"/>
      <c r="Y56" s="19"/>
    </row>
    <row r="57" ht="13.8" customHeight="1" spans="1:25" x14ac:dyDescent="0.25">
      <c r="A57" s="19" t="s">
        <v>3816</v>
      </c>
      <c r="B57" s="20">
        <v>608</v>
      </c>
      <c r="C57" s="19" t="s">
        <v>4299</v>
      </c>
      <c r="D57" s="21">
        <v>44945</v>
      </c>
      <c r="E57" s="19" t="s">
        <v>4300</v>
      </c>
      <c r="F57" s="19" t="s">
        <v>3575</v>
      </c>
      <c r="G57" s="19" t="s">
        <v>3529</v>
      </c>
      <c r="H57" s="19" t="s">
        <v>3479</v>
      </c>
      <c r="I57" s="19" t="s">
        <v>3826</v>
      </c>
      <c r="J57" s="19"/>
      <c r="K57" s="19" t="s">
        <v>3381</v>
      </c>
      <c r="L57" s="19" t="s">
        <v>4261</v>
      </c>
      <c r="M57" s="19" t="s">
        <v>3401</v>
      </c>
      <c r="N57" s="19" t="s">
        <v>4146</v>
      </c>
      <c r="O57" s="19" t="s">
        <v>3385</v>
      </c>
      <c r="P57" s="19" t="s">
        <v>3386</v>
      </c>
      <c r="Q57" s="19"/>
      <c r="R57" s="19"/>
      <c r="S57" s="19"/>
      <c r="T57" s="19"/>
      <c r="U57" s="19"/>
      <c r="V57" s="19"/>
      <c r="W57" s="19"/>
      <c r="X57" s="19"/>
      <c r="Y57" s="19"/>
    </row>
    <row r="58" ht="30" customHeight="1" spans="1:25" x14ac:dyDescent="0.25">
      <c r="A58" s="19" t="s">
        <v>3816</v>
      </c>
      <c r="B58" s="20" t="s">
        <v>3817</v>
      </c>
      <c r="C58" s="19" t="s">
        <v>3818</v>
      </c>
      <c r="D58" s="21">
        <v>44950</v>
      </c>
      <c r="E58" s="19" t="s">
        <v>3819</v>
      </c>
      <c r="F58" s="19" t="s">
        <v>3439</v>
      </c>
      <c r="G58" s="19" t="s">
        <v>3440</v>
      </c>
      <c r="H58" s="19" t="s">
        <v>3441</v>
      </c>
      <c r="I58" s="19" t="s">
        <v>3826</v>
      </c>
      <c r="J58" s="19"/>
      <c r="K58" s="19" t="s">
        <v>3471</v>
      </c>
      <c r="L58" s="19" t="s">
        <v>3471</v>
      </c>
      <c r="M58" s="19" t="s">
        <v>3401</v>
      </c>
      <c r="N58" s="19" t="s">
        <v>3680</v>
      </c>
      <c r="O58" s="19" t="s">
        <v>3385</v>
      </c>
      <c r="P58" s="19" t="s">
        <v>3386</v>
      </c>
      <c r="Q58" s="19"/>
      <c r="R58" s="19" t="s">
        <v>3424</v>
      </c>
      <c r="S58" s="19" t="s">
        <v>3424</v>
      </c>
      <c r="T58" s="19">
        <v>8</v>
      </c>
      <c r="U58" s="19" t="s">
        <v>3416</v>
      </c>
      <c r="V58" s="19" t="s">
        <v>3460</v>
      </c>
      <c r="W58" s="19" t="s">
        <v>3447</v>
      </c>
      <c r="X58" s="19" t="s">
        <v>3820</v>
      </c>
      <c r="Y58" s="24" t="s">
        <v>3821</v>
      </c>
    </row>
    <row r="59" ht="13.8" customHeight="1" spans="1:25" x14ac:dyDescent="0.25">
      <c r="A59" s="19" t="s">
        <v>3816</v>
      </c>
      <c r="B59" s="20">
        <v>606</v>
      </c>
      <c r="C59" s="19" t="s">
        <v>4301</v>
      </c>
      <c r="D59" s="21">
        <v>44952</v>
      </c>
      <c r="E59" s="19" t="s">
        <v>4302</v>
      </c>
      <c r="F59" s="19" t="s">
        <v>3535</v>
      </c>
      <c r="G59" s="19" t="s">
        <v>3516</v>
      </c>
      <c r="H59" s="19" t="s">
        <v>3500</v>
      </c>
      <c r="I59" s="19" t="s">
        <v>3826</v>
      </c>
      <c r="J59" s="19"/>
      <c r="K59" s="19" t="s">
        <v>3381</v>
      </c>
      <c r="L59" s="19" t="s">
        <v>4261</v>
      </c>
      <c r="M59" s="19" t="s">
        <v>3401</v>
      </c>
      <c r="N59" s="19" t="s">
        <v>4146</v>
      </c>
      <c r="O59" s="19" t="s">
        <v>3385</v>
      </c>
      <c r="P59" s="19" t="s">
        <v>3386</v>
      </c>
      <c r="Q59" s="19"/>
      <c r="R59" s="19" t="s">
        <v>3387</v>
      </c>
      <c r="S59" s="19" t="s">
        <v>3388</v>
      </c>
      <c r="T59" s="19">
        <v>2</v>
      </c>
      <c r="U59" s="19" t="s">
        <v>3416</v>
      </c>
      <c r="V59" s="19" t="s">
        <v>3390</v>
      </c>
      <c r="W59" s="19" t="s">
        <v>3492</v>
      </c>
      <c r="X59" s="19" t="s">
        <v>4303</v>
      </c>
      <c r="Y59" s="19" t="s">
        <v>4304</v>
      </c>
    </row>
    <row r="60" ht="13.8" customHeight="1" spans="1:25" x14ac:dyDescent="0.25">
      <c r="A60" s="19" t="s">
        <v>3828</v>
      </c>
      <c r="B60" s="20">
        <v>616</v>
      </c>
      <c r="C60" s="19" t="s">
        <v>4305</v>
      </c>
      <c r="D60" s="21">
        <v>44959</v>
      </c>
      <c r="E60" s="19" t="s">
        <v>4306</v>
      </c>
      <c r="F60" s="19" t="s">
        <v>3439</v>
      </c>
      <c r="G60" s="19" t="s">
        <v>3440</v>
      </c>
      <c r="H60" s="19" t="s">
        <v>3441</v>
      </c>
      <c r="I60" s="19" t="s">
        <v>3826</v>
      </c>
      <c r="J60" s="19"/>
      <c r="K60" s="19" t="s">
        <v>3381</v>
      </c>
      <c r="L60" s="19" t="s">
        <v>4261</v>
      </c>
      <c r="M60" s="19" t="s">
        <v>3401</v>
      </c>
      <c r="N60" s="19" t="s">
        <v>4146</v>
      </c>
      <c r="O60" s="19" t="s">
        <v>3385</v>
      </c>
      <c r="P60" s="19" t="s">
        <v>3386</v>
      </c>
      <c r="Q60" s="19"/>
      <c r="R60" s="19"/>
      <c r="S60" s="19"/>
      <c r="T60" s="19"/>
      <c r="U60" s="19"/>
      <c r="V60" s="19"/>
      <c r="W60" s="19"/>
      <c r="X60" s="19"/>
      <c r="Y60" s="19"/>
    </row>
    <row r="61" ht="13.8" customHeight="1" spans="1:25" x14ac:dyDescent="0.25">
      <c r="A61" s="19" t="s">
        <v>3828</v>
      </c>
      <c r="B61" s="20">
        <v>619</v>
      </c>
      <c r="C61" s="19" t="s">
        <v>4307</v>
      </c>
      <c r="D61" s="21">
        <v>44965</v>
      </c>
      <c r="E61" s="19" t="s">
        <v>4308</v>
      </c>
      <c r="F61" s="19" t="s">
        <v>3528</v>
      </c>
      <c r="G61" s="19" t="s">
        <v>3529</v>
      </c>
      <c r="H61" s="19" t="s">
        <v>3455</v>
      </c>
      <c r="I61" s="19" t="s">
        <v>3826</v>
      </c>
      <c r="J61" s="19"/>
      <c r="K61" s="19" t="s">
        <v>3381</v>
      </c>
      <c r="L61" s="19" t="s">
        <v>4261</v>
      </c>
      <c r="M61" s="19" t="s">
        <v>3401</v>
      </c>
      <c r="N61" s="19" t="s">
        <v>4146</v>
      </c>
      <c r="O61" s="19" t="s">
        <v>3385</v>
      </c>
      <c r="P61" s="19" t="s">
        <v>3386</v>
      </c>
      <c r="Q61" s="19"/>
      <c r="R61" s="19"/>
      <c r="S61" s="19"/>
      <c r="T61" s="19"/>
      <c r="U61" s="19"/>
      <c r="V61" s="19"/>
      <c r="W61" s="19"/>
      <c r="X61" s="19"/>
      <c r="Y61" s="19"/>
    </row>
    <row r="62" ht="13.8" customHeight="1" spans="1:25" x14ac:dyDescent="0.25">
      <c r="A62" s="19" t="s">
        <v>3828</v>
      </c>
      <c r="B62" s="20">
        <v>4005</v>
      </c>
      <c r="C62" s="19" t="s">
        <v>3829</v>
      </c>
      <c r="D62" s="21">
        <v>44974</v>
      </c>
      <c r="E62" s="19" t="s">
        <v>3830</v>
      </c>
      <c r="F62" s="19" t="s">
        <v>3831</v>
      </c>
      <c r="G62" s="19" t="s">
        <v>3824</v>
      </c>
      <c r="H62" s="19" t="s">
        <v>3825</v>
      </c>
      <c r="I62" s="19" t="s">
        <v>3826</v>
      </c>
      <c r="J62" s="19"/>
      <c r="K62" s="19" t="s">
        <v>3381</v>
      </c>
      <c r="L62" s="19" t="s">
        <v>3382</v>
      </c>
      <c r="M62" s="19" t="s">
        <v>3383</v>
      </c>
      <c r="N62" s="19" t="s">
        <v>3724</v>
      </c>
      <c r="O62" s="19" t="s">
        <v>3385</v>
      </c>
      <c r="P62" s="19" t="s">
        <v>3386</v>
      </c>
      <c r="Q62" s="19"/>
      <c r="R62" s="19"/>
      <c r="S62" s="19"/>
      <c r="T62" s="19"/>
      <c r="U62" s="19"/>
      <c r="V62" s="19"/>
      <c r="W62" s="19"/>
      <c r="X62" s="19"/>
      <c r="Y62" s="19"/>
    </row>
    <row r="63" ht="13.8" customHeight="1" spans="1:25" x14ac:dyDescent="0.25">
      <c r="A63" s="19" t="s">
        <v>3828</v>
      </c>
      <c r="B63" s="20">
        <v>611</v>
      </c>
      <c r="C63" s="19" t="s">
        <v>4309</v>
      </c>
      <c r="D63" s="21">
        <v>44971</v>
      </c>
      <c r="E63" s="19" t="s">
        <v>4310</v>
      </c>
      <c r="F63" s="19" t="s">
        <v>3510</v>
      </c>
      <c r="G63" s="19" t="s">
        <v>3499</v>
      </c>
      <c r="H63" s="19" t="s">
        <v>3500</v>
      </c>
      <c r="I63" s="19" t="s">
        <v>3826</v>
      </c>
      <c r="J63" s="19"/>
      <c r="K63" s="19" t="s">
        <v>3381</v>
      </c>
      <c r="L63" s="19" t="s">
        <v>4261</v>
      </c>
      <c r="M63" s="19" t="s">
        <v>3401</v>
      </c>
      <c r="N63" s="19" t="s">
        <v>4146</v>
      </c>
      <c r="O63" s="19" t="s">
        <v>3385</v>
      </c>
      <c r="P63" s="19" t="s">
        <v>3386</v>
      </c>
      <c r="Q63" s="19"/>
      <c r="R63" s="19" t="s">
        <v>3424</v>
      </c>
      <c r="S63" s="19" t="s">
        <v>3388</v>
      </c>
      <c r="T63" s="19">
        <v>2</v>
      </c>
      <c r="U63" s="19" t="s">
        <v>3416</v>
      </c>
      <c r="V63" s="19" t="s">
        <v>3460</v>
      </c>
      <c r="W63" s="19" t="s">
        <v>3447</v>
      </c>
      <c r="X63" s="19" t="s">
        <v>4311</v>
      </c>
      <c r="Y63" s="19" t="s">
        <v>3485</v>
      </c>
    </row>
    <row r="64" ht="13.8" customHeight="1" spans="1:25" x14ac:dyDescent="0.25">
      <c r="A64" s="19" t="s">
        <v>3828</v>
      </c>
      <c r="B64" s="20">
        <v>610</v>
      </c>
      <c r="C64" s="19" t="s">
        <v>4312</v>
      </c>
      <c r="D64" s="21">
        <v>44973</v>
      </c>
      <c r="E64" s="19" t="s">
        <v>4313</v>
      </c>
      <c r="F64" s="19" t="s">
        <v>4103</v>
      </c>
      <c r="G64" s="19" t="s">
        <v>3499</v>
      </c>
      <c r="H64" s="19" t="s">
        <v>3500</v>
      </c>
      <c r="I64" s="19" t="s">
        <v>3826</v>
      </c>
      <c r="J64" s="19"/>
      <c r="K64" s="19" t="s">
        <v>3381</v>
      </c>
      <c r="L64" s="19" t="s">
        <v>4261</v>
      </c>
      <c r="M64" s="19" t="s">
        <v>3401</v>
      </c>
      <c r="N64" s="19" t="s">
        <v>4146</v>
      </c>
      <c r="O64" s="19" t="s">
        <v>4141</v>
      </c>
      <c r="P64" s="22">
        <v>45322</v>
      </c>
      <c r="Q64" s="19"/>
      <c r="R64" s="19" t="s">
        <v>3388</v>
      </c>
      <c r="S64" s="19" t="s">
        <v>3388</v>
      </c>
      <c r="T64" s="19">
        <v>2</v>
      </c>
      <c r="U64" s="19" t="s">
        <v>3416</v>
      </c>
      <c r="V64" s="19" t="s">
        <v>3390</v>
      </c>
      <c r="W64" s="19" t="s">
        <v>3447</v>
      </c>
      <c r="X64" s="19" t="s">
        <v>4314</v>
      </c>
      <c r="Y64" s="19" t="s">
        <v>3485</v>
      </c>
    </row>
    <row r="65" ht="13.8" customHeight="1" spans="1:25" x14ac:dyDescent="0.25">
      <c r="A65" s="19" t="s">
        <v>3828</v>
      </c>
      <c r="B65" s="20" t="s">
        <v>4315</v>
      </c>
      <c r="C65" s="19" t="s">
        <v>4316</v>
      </c>
      <c r="D65" s="21">
        <v>44979</v>
      </c>
      <c r="E65" s="19" t="s">
        <v>4317</v>
      </c>
      <c r="F65" s="19" t="s">
        <v>4284</v>
      </c>
      <c r="G65" s="19" t="s">
        <v>3824</v>
      </c>
      <c r="H65" s="19" t="s">
        <v>3825</v>
      </c>
      <c r="I65" s="19" t="s">
        <v>3826</v>
      </c>
      <c r="J65" s="19"/>
      <c r="K65" s="19" t="s">
        <v>3471</v>
      </c>
      <c r="L65" s="19" t="s">
        <v>3471</v>
      </c>
      <c r="M65" s="19" t="s">
        <v>3401</v>
      </c>
      <c r="N65" s="19" t="s">
        <v>4146</v>
      </c>
      <c r="O65" s="19" t="s">
        <v>3385</v>
      </c>
      <c r="P65" s="19" t="s">
        <v>3386</v>
      </c>
      <c r="Q65" s="19"/>
      <c r="R65" s="19"/>
      <c r="S65" s="19"/>
      <c r="T65" s="19"/>
      <c r="U65" s="19"/>
      <c r="V65" s="19"/>
      <c r="W65" s="19"/>
      <c r="X65" s="19"/>
      <c r="Y65" s="19"/>
    </row>
    <row r="66" ht="13.8" customHeight="1" spans="1:25" x14ac:dyDescent="0.25">
      <c r="A66" s="19" t="s">
        <v>3828</v>
      </c>
      <c r="B66" s="20" t="s">
        <v>4318</v>
      </c>
      <c r="C66" s="19" t="s">
        <v>4319</v>
      </c>
      <c r="D66" s="21">
        <v>44981</v>
      </c>
      <c r="E66" s="19" t="s">
        <v>4320</v>
      </c>
      <c r="F66" s="19" t="s">
        <v>4321</v>
      </c>
      <c r="G66" s="19" t="s">
        <v>3440</v>
      </c>
      <c r="H66" s="19" t="s">
        <v>3441</v>
      </c>
      <c r="I66" s="19" t="s">
        <v>3826</v>
      </c>
      <c r="J66" s="19"/>
      <c r="K66" s="19" t="s">
        <v>3471</v>
      </c>
      <c r="L66" s="19" t="s">
        <v>3471</v>
      </c>
      <c r="M66" s="19" t="s">
        <v>3401</v>
      </c>
      <c r="N66" s="19" t="s">
        <v>4146</v>
      </c>
      <c r="O66" s="19" t="s">
        <v>3385</v>
      </c>
      <c r="P66" s="19" t="s">
        <v>3386</v>
      </c>
      <c r="Q66" s="19"/>
      <c r="R66" s="19" t="s">
        <v>3388</v>
      </c>
      <c r="S66" s="19" t="s">
        <v>3388</v>
      </c>
      <c r="T66" s="19">
        <v>8</v>
      </c>
      <c r="U66" s="19" t="s">
        <v>3416</v>
      </c>
      <c r="V66" s="19" t="s">
        <v>3602</v>
      </c>
      <c r="W66" s="19" t="s">
        <v>3747</v>
      </c>
      <c r="X66" s="19" t="s">
        <v>4322</v>
      </c>
      <c r="Y66" s="19" t="s">
        <v>4323</v>
      </c>
    </row>
    <row r="67" ht="13.8" customHeight="1" spans="1:25" x14ac:dyDescent="0.25">
      <c r="A67" s="19" t="s">
        <v>4324</v>
      </c>
      <c r="B67" s="20">
        <v>614</v>
      </c>
      <c r="C67" s="19" t="s">
        <v>4325</v>
      </c>
      <c r="D67" s="21">
        <v>44988</v>
      </c>
      <c r="E67" s="19" t="s">
        <v>4326</v>
      </c>
      <c r="F67" s="19" t="s">
        <v>3528</v>
      </c>
      <c r="G67" s="19" t="s">
        <v>3529</v>
      </c>
      <c r="H67" s="19" t="s">
        <v>3455</v>
      </c>
      <c r="I67" s="19" t="s">
        <v>3826</v>
      </c>
      <c r="J67" s="19"/>
      <c r="K67" s="19" t="s">
        <v>3381</v>
      </c>
      <c r="L67" s="19" t="s">
        <v>4261</v>
      </c>
      <c r="M67" s="19" t="s">
        <v>3401</v>
      </c>
      <c r="N67" s="19" t="s">
        <v>4146</v>
      </c>
      <c r="O67" s="19" t="s">
        <v>3385</v>
      </c>
      <c r="P67" s="19" t="s">
        <v>3386</v>
      </c>
      <c r="Q67" s="19"/>
      <c r="R67" s="19" t="s">
        <v>3424</v>
      </c>
      <c r="S67" s="19" t="s">
        <v>3424</v>
      </c>
      <c r="T67" s="19">
        <v>4</v>
      </c>
      <c r="U67" s="19" t="s">
        <v>3403</v>
      </c>
      <c r="V67" s="19" t="s">
        <v>3390</v>
      </c>
      <c r="W67" s="19" t="s">
        <v>3425</v>
      </c>
      <c r="X67" s="19" t="s">
        <v>4327</v>
      </c>
      <c r="Y67" s="19" t="s">
        <v>4328</v>
      </c>
    </row>
    <row r="68" ht="13.8" customHeight="1" spans="1:25" x14ac:dyDescent="0.25">
      <c r="A68" s="19" t="s">
        <v>4324</v>
      </c>
      <c r="B68" s="20" t="s">
        <v>4329</v>
      </c>
      <c r="C68" s="19" t="s">
        <v>4330</v>
      </c>
      <c r="D68" s="21">
        <v>45015</v>
      </c>
      <c r="E68" s="19" t="s">
        <v>4331</v>
      </c>
      <c r="F68" s="19" t="s">
        <v>3751</v>
      </c>
      <c r="G68" s="19" t="s">
        <v>3583</v>
      </c>
      <c r="H68" s="19" t="s">
        <v>3378</v>
      </c>
      <c r="I68" s="19" t="s">
        <v>3826</v>
      </c>
      <c r="J68" s="19"/>
      <c r="K68" s="19" t="s">
        <v>3471</v>
      </c>
      <c r="L68" s="19" t="s">
        <v>3471</v>
      </c>
      <c r="M68" s="19" t="s">
        <v>3401</v>
      </c>
      <c r="N68" s="19" t="s">
        <v>4146</v>
      </c>
      <c r="O68" s="19" t="s">
        <v>3385</v>
      </c>
      <c r="P68" s="19" t="s">
        <v>3386</v>
      </c>
      <c r="Q68" s="19"/>
      <c r="R68" s="19" t="s">
        <v>3388</v>
      </c>
      <c r="S68" s="19" t="s">
        <v>3387</v>
      </c>
      <c r="T68" s="19">
        <v>4</v>
      </c>
      <c r="U68" s="19" t="s">
        <v>3416</v>
      </c>
      <c r="V68" s="19" t="s">
        <v>3602</v>
      </c>
      <c r="W68" s="19" t="s">
        <v>3483</v>
      </c>
      <c r="X68" s="19" t="s">
        <v>4332</v>
      </c>
      <c r="Y68" s="19" t="s">
        <v>3485</v>
      </c>
    </row>
    <row r="69" ht="13.8" customHeight="1" spans="1:25" x14ac:dyDescent="0.25">
      <c r="A69" s="19" t="s">
        <v>4324</v>
      </c>
      <c r="B69" s="20">
        <v>625</v>
      </c>
      <c r="C69" s="19" t="s">
        <v>4333</v>
      </c>
      <c r="D69" s="21">
        <v>45015</v>
      </c>
      <c r="E69" s="19" t="s">
        <v>4334</v>
      </c>
      <c r="F69" s="19" t="s">
        <v>4284</v>
      </c>
      <c r="G69" s="19" t="s">
        <v>3824</v>
      </c>
      <c r="H69" s="19" t="s">
        <v>3825</v>
      </c>
      <c r="I69" s="19" t="s">
        <v>3826</v>
      </c>
      <c r="J69" s="19"/>
      <c r="K69" s="19" t="s">
        <v>3381</v>
      </c>
      <c r="L69" s="19" t="s">
        <v>4261</v>
      </c>
      <c r="M69" s="19" t="s">
        <v>3401</v>
      </c>
      <c r="N69" s="19" t="s">
        <v>4146</v>
      </c>
      <c r="O69" s="19" t="s">
        <v>3385</v>
      </c>
      <c r="P69" s="19" t="s">
        <v>3386</v>
      </c>
      <c r="Q69" s="19"/>
      <c r="R69" s="19"/>
      <c r="S69" s="19"/>
      <c r="T69" s="19"/>
      <c r="U69" s="19"/>
      <c r="V69" s="19"/>
      <c r="W69" s="19"/>
      <c r="X69" s="19"/>
      <c r="Y69" s="19"/>
    </row>
    <row r="70" ht="13.8" customHeight="1" spans="1:25" x14ac:dyDescent="0.25">
      <c r="A70" s="19" t="s">
        <v>4335</v>
      </c>
      <c r="B70" s="20">
        <v>404</v>
      </c>
      <c r="C70" s="19" t="s">
        <v>4336</v>
      </c>
      <c r="D70" s="21">
        <v>45086</v>
      </c>
      <c r="E70" s="19" t="s">
        <v>4337</v>
      </c>
      <c r="F70" s="19" t="s">
        <v>3376</v>
      </c>
      <c r="G70" s="19" t="s">
        <v>3377</v>
      </c>
      <c r="H70" s="19" t="s">
        <v>3378</v>
      </c>
      <c r="I70" s="19" t="s">
        <v>3826</v>
      </c>
      <c r="J70" s="19"/>
      <c r="K70" s="19" t="s">
        <v>3381</v>
      </c>
      <c r="L70" s="19" t="s">
        <v>3382</v>
      </c>
      <c r="M70" s="19" t="s">
        <v>3401</v>
      </c>
      <c r="N70" s="19" t="s">
        <v>4146</v>
      </c>
      <c r="O70" s="19" t="s">
        <v>3385</v>
      </c>
      <c r="P70" s="19" t="s">
        <v>3386</v>
      </c>
      <c r="Q70" s="19"/>
      <c r="R70" s="19" t="s">
        <v>3424</v>
      </c>
      <c r="S70" s="19" t="s">
        <v>3424</v>
      </c>
      <c r="T70" s="19">
        <v>2</v>
      </c>
      <c r="U70" s="19" t="s">
        <v>3389</v>
      </c>
      <c r="V70" s="19" t="s">
        <v>3390</v>
      </c>
      <c r="W70" s="19" t="s">
        <v>3447</v>
      </c>
      <c r="X70" s="19" t="s">
        <v>3836</v>
      </c>
      <c r="Y70" s="19" t="s">
        <v>4338</v>
      </c>
    </row>
    <row r="71" ht="13.8" customHeight="1" spans="1:25" x14ac:dyDescent="0.25">
      <c r="A71" s="19" t="s">
        <v>4335</v>
      </c>
      <c r="B71" s="20">
        <v>405</v>
      </c>
      <c r="C71" s="19" t="s">
        <v>4339</v>
      </c>
      <c r="D71" s="21">
        <v>45086</v>
      </c>
      <c r="E71" s="19" t="s">
        <v>4340</v>
      </c>
      <c r="F71" s="19" t="s">
        <v>3376</v>
      </c>
      <c r="G71" s="19" t="s">
        <v>3377</v>
      </c>
      <c r="H71" s="19" t="s">
        <v>3378</v>
      </c>
      <c r="I71" s="19" t="s">
        <v>3826</v>
      </c>
      <c r="J71" s="19"/>
      <c r="K71" s="19" t="s">
        <v>3381</v>
      </c>
      <c r="L71" s="19" t="s">
        <v>3382</v>
      </c>
      <c r="M71" s="19" t="s">
        <v>3401</v>
      </c>
      <c r="N71" s="19" t="s">
        <v>4163</v>
      </c>
      <c r="O71" s="19" t="s">
        <v>3385</v>
      </c>
      <c r="P71" s="19" t="s">
        <v>3386</v>
      </c>
      <c r="Q71" s="19" t="s">
        <v>4341</v>
      </c>
      <c r="R71" s="19" t="s">
        <v>3424</v>
      </c>
      <c r="S71" s="19" t="s">
        <v>3388</v>
      </c>
      <c r="T71" s="19">
        <v>2</v>
      </c>
      <c r="U71" s="19" t="s">
        <v>3416</v>
      </c>
      <c r="V71" s="19" t="s">
        <v>3446</v>
      </c>
      <c r="W71" s="19" t="s">
        <v>3447</v>
      </c>
      <c r="X71" s="19" t="s">
        <v>3485</v>
      </c>
      <c r="Y71" s="19" t="s">
        <v>4342</v>
      </c>
    </row>
    <row r="72" ht="13.8" customHeight="1" spans="1:25" x14ac:dyDescent="0.25">
      <c r="A72" s="19" t="s">
        <v>4335</v>
      </c>
      <c r="B72" s="20">
        <v>403</v>
      </c>
      <c r="C72" s="19" t="s">
        <v>4343</v>
      </c>
      <c r="D72" s="21">
        <v>45086</v>
      </c>
      <c r="E72" s="19" t="s">
        <v>4344</v>
      </c>
      <c r="F72" s="19" t="s">
        <v>4345</v>
      </c>
      <c r="G72" s="19" t="s">
        <v>3377</v>
      </c>
      <c r="H72" s="19" t="s">
        <v>3378</v>
      </c>
      <c r="I72" s="19" t="s">
        <v>3826</v>
      </c>
      <c r="J72" s="19"/>
      <c r="K72" s="19" t="s">
        <v>3381</v>
      </c>
      <c r="L72" s="19" t="s">
        <v>3382</v>
      </c>
      <c r="M72" s="19" t="s">
        <v>3401</v>
      </c>
      <c r="N72" s="19" t="s">
        <v>4146</v>
      </c>
      <c r="O72" s="19" t="s">
        <v>3385</v>
      </c>
      <c r="P72" s="19" t="s">
        <v>3386</v>
      </c>
      <c r="Q72" s="19"/>
      <c r="R72" s="19" t="s">
        <v>3424</v>
      </c>
      <c r="S72" s="19" t="s">
        <v>3424</v>
      </c>
      <c r="T72" s="19">
        <v>2</v>
      </c>
      <c r="U72" s="19" t="s">
        <v>3389</v>
      </c>
      <c r="V72" s="19" t="s">
        <v>3390</v>
      </c>
      <c r="W72" s="19" t="s">
        <v>3856</v>
      </c>
      <c r="X72" s="19" t="s">
        <v>3737</v>
      </c>
      <c r="Y72" s="19" t="s">
        <v>4346</v>
      </c>
    </row>
    <row r="73" ht="13.8" customHeight="1" spans="1:25" x14ac:dyDescent="0.25">
      <c r="A73" s="19" t="s">
        <v>4335</v>
      </c>
      <c r="B73" s="20">
        <v>406</v>
      </c>
      <c r="C73" s="19" t="s">
        <v>4347</v>
      </c>
      <c r="D73" s="21">
        <v>45086</v>
      </c>
      <c r="E73" s="19" t="s">
        <v>4348</v>
      </c>
      <c r="F73" s="19" t="s">
        <v>3376</v>
      </c>
      <c r="G73" s="19" t="s">
        <v>3377</v>
      </c>
      <c r="H73" s="19" t="s">
        <v>3378</v>
      </c>
      <c r="I73" s="19" t="s">
        <v>3826</v>
      </c>
      <c r="J73" s="19"/>
      <c r="K73" s="19" t="s">
        <v>3381</v>
      </c>
      <c r="L73" s="19" t="s">
        <v>3382</v>
      </c>
      <c r="M73" s="19" t="s">
        <v>3401</v>
      </c>
      <c r="N73" s="19" t="s">
        <v>4146</v>
      </c>
      <c r="O73" s="19" t="s">
        <v>3385</v>
      </c>
      <c r="P73" s="19" t="s">
        <v>3386</v>
      </c>
      <c r="Q73" s="19"/>
      <c r="R73" s="19" t="s">
        <v>3424</v>
      </c>
      <c r="S73" s="19" t="s">
        <v>3424</v>
      </c>
      <c r="T73" s="19">
        <v>2</v>
      </c>
      <c r="U73" s="19" t="s">
        <v>3389</v>
      </c>
      <c r="V73" s="19" t="s">
        <v>3446</v>
      </c>
      <c r="W73" s="19" t="s">
        <v>3447</v>
      </c>
      <c r="X73" s="19" t="s">
        <v>3836</v>
      </c>
      <c r="Y73" s="19" t="s">
        <v>3485</v>
      </c>
    </row>
    <row r="74" ht="13.8" customHeight="1" spans="1:25" x14ac:dyDescent="0.25">
      <c r="A74" s="19" t="s">
        <v>3832</v>
      </c>
      <c r="B74" s="20">
        <v>4019</v>
      </c>
      <c r="C74" s="19" t="s">
        <v>3833</v>
      </c>
      <c r="D74" s="21">
        <v>45112</v>
      </c>
      <c r="E74" s="19" t="s">
        <v>3834</v>
      </c>
      <c r="F74" s="19" t="s">
        <v>3376</v>
      </c>
      <c r="G74" s="19" t="s">
        <v>3377</v>
      </c>
      <c r="H74" s="19" t="s">
        <v>3378</v>
      </c>
      <c r="I74" s="19" t="s">
        <v>3826</v>
      </c>
      <c r="J74" s="19"/>
      <c r="K74" s="19" t="s">
        <v>3381</v>
      </c>
      <c r="L74" s="19" t="s">
        <v>3382</v>
      </c>
      <c r="M74" s="19" t="s">
        <v>3383</v>
      </c>
      <c r="N74" s="19" t="s">
        <v>3835</v>
      </c>
      <c r="O74" s="19" t="s">
        <v>3385</v>
      </c>
      <c r="P74" s="19" t="s">
        <v>3386</v>
      </c>
      <c r="Q74" s="19"/>
      <c r="R74" s="19" t="s">
        <v>3424</v>
      </c>
      <c r="S74" s="19" t="s">
        <v>3424</v>
      </c>
      <c r="T74" s="19">
        <v>2</v>
      </c>
      <c r="U74" s="19" t="s">
        <v>3416</v>
      </c>
      <c r="V74" s="19" t="s">
        <v>3446</v>
      </c>
      <c r="W74" s="19" t="s">
        <v>3447</v>
      </c>
      <c r="X74" s="19" t="s">
        <v>3836</v>
      </c>
      <c r="Y74" s="19" t="s">
        <v>3485</v>
      </c>
    </row>
    <row r="75" ht="30" customHeight="1" spans="1:25" x14ac:dyDescent="0.25">
      <c r="A75" s="19" t="s">
        <v>3832</v>
      </c>
      <c r="B75" s="20" t="s">
        <v>4349</v>
      </c>
      <c r="C75" s="19" t="s">
        <v>4350</v>
      </c>
      <c r="D75" s="21">
        <v>45132</v>
      </c>
      <c r="E75" s="19" t="s">
        <v>4351</v>
      </c>
      <c r="F75" s="19" t="s">
        <v>4352</v>
      </c>
      <c r="G75" s="19" t="s">
        <v>3398</v>
      </c>
      <c r="H75" s="19" t="s">
        <v>3378</v>
      </c>
      <c r="I75" s="19" t="s">
        <v>3826</v>
      </c>
      <c r="J75" s="19"/>
      <c r="K75" s="19" t="s">
        <v>3471</v>
      </c>
      <c r="L75" s="19" t="s">
        <v>3471</v>
      </c>
      <c r="M75" s="19" t="s">
        <v>3401</v>
      </c>
      <c r="N75" s="19" t="s">
        <v>4146</v>
      </c>
      <c r="O75" s="19" t="s">
        <v>3385</v>
      </c>
      <c r="P75" s="19" t="s">
        <v>3386</v>
      </c>
      <c r="Q75" s="19"/>
      <c r="R75" s="19" t="s">
        <v>3387</v>
      </c>
      <c r="S75" s="19" t="s">
        <v>3388</v>
      </c>
      <c r="T75" s="19">
        <v>3</v>
      </c>
      <c r="U75" s="19" t="s">
        <v>3403</v>
      </c>
      <c r="V75" s="19" t="s">
        <v>3404</v>
      </c>
      <c r="W75" s="19" t="s">
        <v>3405</v>
      </c>
      <c r="X75" s="19" t="s">
        <v>3406</v>
      </c>
      <c r="Y75" s="24" t="s">
        <v>3407</v>
      </c>
    </row>
    <row r="76" ht="13.8" customHeight="1" spans="1:25" x14ac:dyDescent="0.25">
      <c r="A76" s="19" t="s">
        <v>3655</v>
      </c>
      <c r="B76" s="20">
        <v>4032</v>
      </c>
      <c r="C76" s="19" t="s">
        <v>4353</v>
      </c>
      <c r="D76" s="21">
        <v>45148</v>
      </c>
      <c r="E76" s="19" t="s">
        <v>4354</v>
      </c>
      <c r="F76" s="19" t="s">
        <v>3590</v>
      </c>
      <c r="G76" s="19" t="s">
        <v>3454</v>
      </c>
      <c r="H76" s="19" t="s">
        <v>3479</v>
      </c>
      <c r="I76" s="19" t="s">
        <v>3826</v>
      </c>
      <c r="J76" s="19"/>
      <c r="K76" s="19" t="s">
        <v>3381</v>
      </c>
      <c r="L76" s="19" t="s">
        <v>3382</v>
      </c>
      <c r="M76" s="19" t="s">
        <v>3401</v>
      </c>
      <c r="N76" s="19" t="s">
        <v>4163</v>
      </c>
      <c r="O76" s="19" t="s">
        <v>3385</v>
      </c>
      <c r="P76" s="19" t="s">
        <v>3386</v>
      </c>
      <c r="Q76" s="19" t="s">
        <v>3746</v>
      </c>
      <c r="R76" s="19" t="s">
        <v>3424</v>
      </c>
      <c r="S76" s="19" t="s">
        <v>3424</v>
      </c>
      <c r="T76" s="19">
        <v>3</v>
      </c>
      <c r="U76" s="19" t="s">
        <v>3416</v>
      </c>
      <c r="V76" s="19" t="s">
        <v>3390</v>
      </c>
      <c r="W76" s="19" t="s">
        <v>3747</v>
      </c>
      <c r="X76" s="19" t="s">
        <v>4355</v>
      </c>
      <c r="Y76" s="19" t="s">
        <v>4356</v>
      </c>
    </row>
    <row r="77" ht="13.8" customHeight="1" spans="1:25" x14ac:dyDescent="0.25">
      <c r="A77" s="19" t="s">
        <v>3655</v>
      </c>
      <c r="B77" s="20" t="s">
        <v>4357</v>
      </c>
      <c r="C77" s="19" t="s">
        <v>4358</v>
      </c>
      <c r="D77" s="21">
        <v>45149</v>
      </c>
      <c r="E77" s="19" t="s">
        <v>4359</v>
      </c>
      <c r="F77" s="19" t="s">
        <v>3845</v>
      </c>
      <c r="G77" s="19" t="s">
        <v>3516</v>
      </c>
      <c r="H77" s="19" t="s">
        <v>3500</v>
      </c>
      <c r="I77" s="19" t="s">
        <v>3826</v>
      </c>
      <c r="J77" s="19"/>
      <c r="K77" s="19" t="s">
        <v>3471</v>
      </c>
      <c r="L77" s="19" t="s">
        <v>3471</v>
      </c>
      <c r="M77" s="19" t="s">
        <v>3401</v>
      </c>
      <c r="N77" s="19" t="s">
        <v>4146</v>
      </c>
      <c r="O77" s="19" t="s">
        <v>3385</v>
      </c>
      <c r="P77" s="19" t="s">
        <v>3386</v>
      </c>
      <c r="Q77" s="19"/>
      <c r="R77" s="19" t="s">
        <v>3424</v>
      </c>
      <c r="S77" s="19" t="s">
        <v>3424</v>
      </c>
      <c r="T77" s="19">
        <v>7</v>
      </c>
      <c r="U77" s="19" t="s">
        <v>3416</v>
      </c>
      <c r="V77" s="19" t="s">
        <v>3390</v>
      </c>
      <c r="W77" s="19" t="s">
        <v>3425</v>
      </c>
      <c r="X77" s="19" t="s">
        <v>4360</v>
      </c>
      <c r="Y77" s="19" t="s">
        <v>4361</v>
      </c>
    </row>
    <row r="78" ht="13.8" customHeight="1" spans="1:25" x14ac:dyDescent="0.25">
      <c r="A78" s="19" t="s">
        <v>3655</v>
      </c>
      <c r="B78" s="20">
        <v>612</v>
      </c>
      <c r="C78" s="19" t="s">
        <v>4362</v>
      </c>
      <c r="D78" s="21">
        <v>45163</v>
      </c>
      <c r="E78" s="19" t="s">
        <v>4363</v>
      </c>
      <c r="F78" s="19" t="s">
        <v>3498</v>
      </c>
      <c r="G78" s="19" t="s">
        <v>3499</v>
      </c>
      <c r="H78" s="19" t="s">
        <v>3500</v>
      </c>
      <c r="I78" s="19" t="s">
        <v>3826</v>
      </c>
      <c r="J78" s="19"/>
      <c r="K78" s="19" t="s">
        <v>3381</v>
      </c>
      <c r="L78" s="19" t="s">
        <v>4261</v>
      </c>
      <c r="M78" s="19" t="s">
        <v>3401</v>
      </c>
      <c r="N78" s="19" t="s">
        <v>4146</v>
      </c>
      <c r="O78" s="19" t="s">
        <v>4141</v>
      </c>
      <c r="P78" s="22">
        <v>45351</v>
      </c>
      <c r="Q78" s="19"/>
      <c r="R78" s="19" t="s">
        <v>3424</v>
      </c>
      <c r="S78" s="19" t="s">
        <v>3388</v>
      </c>
      <c r="T78" s="19">
        <v>2</v>
      </c>
      <c r="U78" s="19" t="s">
        <v>3416</v>
      </c>
      <c r="V78" s="19" t="s">
        <v>3460</v>
      </c>
      <c r="W78" s="19" t="s">
        <v>3447</v>
      </c>
      <c r="X78" s="19" t="s">
        <v>4364</v>
      </c>
      <c r="Y78" s="19" t="s">
        <v>3485</v>
      </c>
    </row>
    <row r="79" ht="13.8" customHeight="1" spans="1:16384" s="36" customFormat="1" x14ac:dyDescent="0.25">
      <c r="A79" s="19" t="s">
        <v>3627</v>
      </c>
      <c r="B79" s="20">
        <v>4040</v>
      </c>
      <c r="C79" s="19" t="s">
        <v>4365</v>
      </c>
      <c r="D79" s="21">
        <v>45191</v>
      </c>
      <c r="E79" s="19" t="s">
        <v>4366</v>
      </c>
      <c r="F79" s="19" t="s">
        <v>3645</v>
      </c>
      <c r="G79" s="19" t="s">
        <v>3529</v>
      </c>
      <c r="H79" s="19" t="s">
        <v>3455</v>
      </c>
      <c r="I79" s="19" t="s">
        <v>3826</v>
      </c>
      <c r="J79" s="26"/>
      <c r="K79" s="26" t="s">
        <v>3381</v>
      </c>
      <c r="L79" s="26" t="s">
        <v>3382</v>
      </c>
      <c r="M79" s="19" t="s">
        <v>3401</v>
      </c>
      <c r="N79" s="26" t="s">
        <v>4163</v>
      </c>
      <c r="O79" s="19" t="s">
        <v>3385</v>
      </c>
      <c r="P79" s="19" t="s">
        <v>3386</v>
      </c>
      <c r="Q79" s="26"/>
      <c r="R79" s="19"/>
      <c r="S79" s="19"/>
      <c r="T79" s="19"/>
      <c r="U79" s="19"/>
      <c r="V79" s="19"/>
      <c r="W79" s="19"/>
      <c r="X79" s="19"/>
      <c r="Y79" s="19"/>
      <c r="XEW79" s="9"/>
      <c r="XEX79" s="9"/>
      <c r="XEY79" s="9"/>
      <c r="XEZ79" s="9"/>
      <c r="XFA79" s="9"/>
      <c r="XFB79" s="9"/>
      <c r="XFC79" s="9"/>
      <c r="XFD79" s="9"/>
    </row>
    <row r="80" ht="13.8" customHeight="1" spans="1:16384" s="36" customFormat="1" x14ac:dyDescent="0.25">
      <c r="A80" s="19" t="s">
        <v>3647</v>
      </c>
      <c r="B80" s="20">
        <v>4048</v>
      </c>
      <c r="C80" s="19" t="s">
        <v>4367</v>
      </c>
      <c r="D80" s="21">
        <v>45225</v>
      </c>
      <c r="E80" s="19" t="s">
        <v>4368</v>
      </c>
      <c r="F80" s="19" t="s">
        <v>3845</v>
      </c>
      <c r="G80" s="19" t="s">
        <v>3516</v>
      </c>
      <c r="H80" s="19" t="s">
        <v>3500</v>
      </c>
      <c r="I80" s="19" t="s">
        <v>3826</v>
      </c>
      <c r="J80" s="26"/>
      <c r="K80" s="26" t="s">
        <v>3381</v>
      </c>
      <c r="L80" s="26" t="s">
        <v>3382</v>
      </c>
      <c r="M80" s="19" t="s">
        <v>3401</v>
      </c>
      <c r="N80" s="26" t="s">
        <v>4146</v>
      </c>
      <c r="O80" s="19" t="s">
        <v>3385</v>
      </c>
      <c r="P80" s="19" t="s">
        <v>3386</v>
      </c>
      <c r="Q80" s="26"/>
      <c r="R80" s="19" t="s">
        <v>3424</v>
      </c>
      <c r="S80" s="19" t="s">
        <v>3424</v>
      </c>
      <c r="T80" s="19">
        <v>2</v>
      </c>
      <c r="U80" s="19" t="s">
        <v>3416</v>
      </c>
      <c r="V80" s="19" t="s">
        <v>3390</v>
      </c>
      <c r="W80" s="19" t="s">
        <v>3492</v>
      </c>
      <c r="X80" s="19" t="s">
        <v>4369</v>
      </c>
      <c r="Y80" s="19" t="s">
        <v>4370</v>
      </c>
      <c r="XEW80" s="9"/>
      <c r="XEX80" s="9"/>
      <c r="XEY80" s="9"/>
      <c r="XEZ80" s="9"/>
      <c r="XFA80" s="9"/>
      <c r="XFB80" s="9"/>
      <c r="XFC80" s="9"/>
      <c r="XFD80" s="9"/>
    </row>
    <row r="81" ht="30" customHeight="1" spans="1:25" x14ac:dyDescent="0.25">
      <c r="A81" s="19" t="s">
        <v>3886</v>
      </c>
      <c r="B81" s="20" t="s">
        <v>4371</v>
      </c>
      <c r="C81" s="19" t="s">
        <v>4372</v>
      </c>
      <c r="D81" s="21">
        <v>45251</v>
      </c>
      <c r="E81" s="19" t="s">
        <v>4373</v>
      </c>
      <c r="F81" s="19" t="s">
        <v>4374</v>
      </c>
      <c r="G81" s="19" t="s">
        <v>3398</v>
      </c>
      <c r="H81" s="19" t="s">
        <v>3378</v>
      </c>
      <c r="I81" s="19" t="s">
        <v>3826</v>
      </c>
      <c r="J81" s="19"/>
      <c r="K81" s="19" t="s">
        <v>3471</v>
      </c>
      <c r="L81" s="19" t="s">
        <v>3471</v>
      </c>
      <c r="M81" s="19" t="s">
        <v>3401</v>
      </c>
      <c r="N81" s="19" t="s">
        <v>4146</v>
      </c>
      <c r="O81" s="19" t="s">
        <v>3385</v>
      </c>
      <c r="P81" s="22" t="s">
        <v>3386</v>
      </c>
      <c r="Q81" s="37"/>
      <c r="R81" s="19" t="s">
        <v>3387</v>
      </c>
      <c r="S81" s="19" t="s">
        <v>3388</v>
      </c>
      <c r="T81" s="19">
        <v>3</v>
      </c>
      <c r="U81" s="19" t="s">
        <v>3403</v>
      </c>
      <c r="V81" s="19" t="s">
        <v>3404</v>
      </c>
      <c r="W81" s="19" t="s">
        <v>3405</v>
      </c>
      <c r="X81" s="19" t="s">
        <v>3406</v>
      </c>
      <c r="Y81" s="24" t="s">
        <v>3407</v>
      </c>
    </row>
    <row r="82" ht="13.8" customHeight="1" spans="1:25" x14ac:dyDescent="0.25">
      <c r="A82" s="19" t="s">
        <v>3886</v>
      </c>
      <c r="B82" s="20">
        <v>4049</v>
      </c>
      <c r="C82" s="19" t="s">
        <v>3930</v>
      </c>
      <c r="D82" s="21">
        <v>45254</v>
      </c>
      <c r="E82" s="19" t="s">
        <v>3931</v>
      </c>
      <c r="F82" s="19" t="s">
        <v>3831</v>
      </c>
      <c r="G82" s="19" t="s">
        <v>3824</v>
      </c>
      <c r="H82" s="19" t="s">
        <v>3825</v>
      </c>
      <c r="I82" s="19" t="s">
        <v>3826</v>
      </c>
      <c r="J82" s="19"/>
      <c r="K82" s="19" t="s">
        <v>3381</v>
      </c>
      <c r="L82" s="19" t="s">
        <v>3382</v>
      </c>
      <c r="M82" s="19" t="s">
        <v>3383</v>
      </c>
      <c r="N82" s="19" t="s">
        <v>3724</v>
      </c>
      <c r="O82" s="19" t="s">
        <v>3385</v>
      </c>
      <c r="P82" s="22" t="s">
        <v>3386</v>
      </c>
      <c r="Q82" s="37"/>
      <c r="R82" s="19"/>
      <c r="S82" s="19"/>
      <c r="T82" s="19"/>
      <c r="U82" s="19"/>
      <c r="V82" s="19"/>
      <c r="W82" s="19"/>
      <c r="X82" s="19"/>
      <c r="Y82" s="19"/>
    </row>
    <row r="83" ht="13.8" customHeight="1" spans="1:25" x14ac:dyDescent="0.25">
      <c r="A83" s="19" t="s">
        <v>3886</v>
      </c>
      <c r="B83" s="20">
        <v>626</v>
      </c>
      <c r="C83" s="19" t="s">
        <v>4375</v>
      </c>
      <c r="D83" s="21">
        <v>45248</v>
      </c>
      <c r="E83" s="19" t="s">
        <v>4376</v>
      </c>
      <c r="F83" s="19" t="s">
        <v>3590</v>
      </c>
      <c r="G83" s="19" t="s">
        <v>3454</v>
      </c>
      <c r="H83" s="19" t="s">
        <v>3479</v>
      </c>
      <c r="I83" s="19" t="s">
        <v>3826</v>
      </c>
      <c r="J83" s="19"/>
      <c r="K83" s="19" t="s">
        <v>3381</v>
      </c>
      <c r="L83" s="19" t="s">
        <v>3382</v>
      </c>
      <c r="M83" s="19" t="s">
        <v>3401</v>
      </c>
      <c r="N83" s="19" t="s">
        <v>4146</v>
      </c>
      <c r="O83" s="19" t="s">
        <v>3385</v>
      </c>
      <c r="P83" s="19" t="s">
        <v>3386</v>
      </c>
      <c r="Q83" s="37"/>
      <c r="R83" s="19" t="s">
        <v>3424</v>
      </c>
      <c r="S83" s="19" t="s">
        <v>3424</v>
      </c>
      <c r="T83" s="19">
        <v>2</v>
      </c>
      <c r="U83" s="19" t="s">
        <v>3416</v>
      </c>
      <c r="V83" s="19" t="s">
        <v>3390</v>
      </c>
      <c r="W83" s="19" t="s">
        <v>3447</v>
      </c>
      <c r="X83" s="19" t="s">
        <v>4377</v>
      </c>
      <c r="Y83" s="19" t="s">
        <v>4378</v>
      </c>
    </row>
    <row r="84" ht="30" customHeight="1" spans="1:25" x14ac:dyDescent="0.25">
      <c r="A84" s="19" t="s">
        <v>3947</v>
      </c>
      <c r="B84" s="20" t="s">
        <v>4379</v>
      </c>
      <c r="C84" s="19" t="s">
        <v>4380</v>
      </c>
      <c r="D84" s="21">
        <v>45261</v>
      </c>
      <c r="E84" s="19" t="s">
        <v>4381</v>
      </c>
      <c r="F84" s="19" t="s">
        <v>4382</v>
      </c>
      <c r="G84" s="19" t="s">
        <v>3398</v>
      </c>
      <c r="H84" s="19" t="s">
        <v>3378</v>
      </c>
      <c r="I84" s="19" t="s">
        <v>3826</v>
      </c>
      <c r="J84" s="19"/>
      <c r="K84" s="19" t="s">
        <v>3471</v>
      </c>
      <c r="L84" s="19" t="s">
        <v>3471</v>
      </c>
      <c r="M84" s="19" t="s">
        <v>3401</v>
      </c>
      <c r="N84" s="19" t="s">
        <v>4146</v>
      </c>
      <c r="O84" s="19" t="s">
        <v>3385</v>
      </c>
      <c r="P84" s="19" t="s">
        <v>3386</v>
      </c>
      <c r="Q84" s="37"/>
      <c r="R84" s="19" t="s">
        <v>3387</v>
      </c>
      <c r="S84" s="19" t="s">
        <v>3388</v>
      </c>
      <c r="T84" s="19">
        <v>3</v>
      </c>
      <c r="U84" s="19" t="s">
        <v>3403</v>
      </c>
      <c r="V84" s="19" t="s">
        <v>3404</v>
      </c>
      <c r="W84" s="19" t="s">
        <v>3405</v>
      </c>
      <c r="X84" s="19" t="s">
        <v>3406</v>
      </c>
      <c r="Y84" s="24" t="s">
        <v>3407</v>
      </c>
    </row>
    <row r="85" ht="13.8" customHeight="1" spans="1:25" x14ac:dyDescent="0.25">
      <c r="A85" s="19" t="s">
        <v>3947</v>
      </c>
      <c r="B85" s="20" t="s">
        <v>4383</v>
      </c>
      <c r="C85" s="19" t="s">
        <v>4384</v>
      </c>
      <c r="D85" s="21">
        <v>45267</v>
      </c>
      <c r="E85" s="19" t="s">
        <v>4385</v>
      </c>
      <c r="F85" s="19" t="s">
        <v>3535</v>
      </c>
      <c r="G85" s="19" t="s">
        <v>3516</v>
      </c>
      <c r="H85" s="19" t="s">
        <v>3500</v>
      </c>
      <c r="I85" s="19" t="s">
        <v>3826</v>
      </c>
      <c r="J85" s="19"/>
      <c r="K85" s="19" t="s">
        <v>3471</v>
      </c>
      <c r="L85" s="19" t="s">
        <v>3471</v>
      </c>
      <c r="M85" s="19" t="s">
        <v>3401</v>
      </c>
      <c r="N85" s="19" t="s">
        <v>4146</v>
      </c>
      <c r="O85" s="19" t="s">
        <v>3385</v>
      </c>
      <c r="P85" s="19" t="s">
        <v>3386</v>
      </c>
      <c r="Q85" s="37"/>
      <c r="R85" s="19" t="s">
        <v>3388</v>
      </c>
      <c r="S85" s="19" t="s">
        <v>3388</v>
      </c>
      <c r="T85" s="19">
        <v>2</v>
      </c>
      <c r="U85" s="19" t="s">
        <v>3416</v>
      </c>
      <c r="V85" s="19" t="s">
        <v>3390</v>
      </c>
      <c r="W85" s="19" t="s">
        <v>3461</v>
      </c>
      <c r="X85" s="19" t="s">
        <v>4386</v>
      </c>
      <c r="Y85" s="19" t="s">
        <v>4387</v>
      </c>
    </row>
    <row r="86" ht="30" customHeight="1" spans="1:16384" s="36" customFormat="1" x14ac:dyDescent="0.25">
      <c r="A86" s="19" t="s">
        <v>3947</v>
      </c>
      <c r="B86" s="20">
        <v>2012</v>
      </c>
      <c r="C86" s="19" t="s">
        <v>3851</v>
      </c>
      <c r="D86" s="21">
        <v>45276</v>
      </c>
      <c r="E86" s="19" t="s">
        <v>3852</v>
      </c>
      <c r="F86" s="19" t="s">
        <v>3685</v>
      </c>
      <c r="G86" s="19" t="s">
        <v>3686</v>
      </c>
      <c r="H86" s="19" t="s">
        <v>3455</v>
      </c>
      <c r="I86" s="19" t="s">
        <v>3826</v>
      </c>
      <c r="J86" s="19"/>
      <c r="K86" s="26" t="s">
        <v>3853</v>
      </c>
      <c r="L86" s="26" t="s">
        <v>3854</v>
      </c>
      <c r="M86" s="26" t="s">
        <v>3401</v>
      </c>
      <c r="N86" s="26" t="s">
        <v>3625</v>
      </c>
      <c r="O86" s="19" t="s">
        <v>3385</v>
      </c>
      <c r="P86" s="22" t="s">
        <v>3386</v>
      </c>
      <c r="Q86" s="23" t="s">
        <v>3855</v>
      </c>
      <c r="R86" s="19" t="s">
        <v>3424</v>
      </c>
      <c r="S86" s="19" t="s">
        <v>3424</v>
      </c>
      <c r="T86" s="19">
        <v>10</v>
      </c>
      <c r="U86" s="19" t="s">
        <v>3416</v>
      </c>
      <c r="V86" s="19" t="s">
        <v>3390</v>
      </c>
      <c r="W86" s="19" t="s">
        <v>3856</v>
      </c>
      <c r="X86" s="24" t="s">
        <v>3857</v>
      </c>
      <c r="Y86" s="19" t="s">
        <v>3858</v>
      </c>
      <c r="XEV86" s="9"/>
      <c r="XEW86" s="9"/>
      <c r="XEX86" s="9"/>
      <c r="XEY86" s="9"/>
      <c r="XEZ86" s="9"/>
      <c r="XFA86" s="9"/>
      <c r="XFB86" s="9"/>
      <c r="XFC86" s="9"/>
      <c r="XFD86" s="9"/>
    </row>
    <row r="87" ht="13.8" customHeight="1" spans="1:25" x14ac:dyDescent="0.25">
      <c r="A87" s="19" t="s">
        <v>3947</v>
      </c>
      <c r="B87" s="20">
        <v>6014</v>
      </c>
      <c r="C87" s="19" t="s">
        <v>4091</v>
      </c>
      <c r="D87" s="21">
        <v>45276</v>
      </c>
      <c r="E87" s="19" t="s">
        <v>4092</v>
      </c>
      <c r="F87" s="19" t="s">
        <v>3788</v>
      </c>
      <c r="G87" s="19" t="s">
        <v>3499</v>
      </c>
      <c r="H87" s="19" t="s">
        <v>3500</v>
      </c>
      <c r="I87" s="19" t="s">
        <v>3826</v>
      </c>
      <c r="J87" s="19"/>
      <c r="K87" s="19" t="s">
        <v>3853</v>
      </c>
      <c r="L87" s="19" t="s">
        <v>3854</v>
      </c>
      <c r="M87" s="19" t="s">
        <v>3401</v>
      </c>
      <c r="N87" s="19" t="s">
        <v>3625</v>
      </c>
      <c r="O87" s="38" t="s">
        <v>3385</v>
      </c>
      <c r="P87" s="22" t="s">
        <v>3386</v>
      </c>
      <c r="Q87" s="23"/>
      <c r="R87" s="19" t="s">
        <v>3388</v>
      </c>
      <c r="S87" s="19" t="s">
        <v>3388</v>
      </c>
      <c r="T87" s="19">
        <v>14</v>
      </c>
      <c r="U87" s="19" t="s">
        <v>3416</v>
      </c>
      <c r="V87" s="19" t="s">
        <v>3460</v>
      </c>
      <c r="W87" s="19" t="s">
        <v>3447</v>
      </c>
      <c r="X87" s="19" t="s">
        <v>4093</v>
      </c>
      <c r="Y87" s="19" t="s">
        <v>4094</v>
      </c>
    </row>
    <row r="88" ht="13.8" customHeight="1" spans="1:25" x14ac:dyDescent="0.25">
      <c r="A88" s="19" t="s">
        <v>3947</v>
      </c>
      <c r="B88" s="20">
        <v>2018</v>
      </c>
      <c r="C88" s="19" t="s">
        <v>4388</v>
      </c>
      <c r="D88" s="21">
        <v>45276</v>
      </c>
      <c r="E88" s="19" t="s">
        <v>4389</v>
      </c>
      <c r="F88" s="19" t="s">
        <v>3590</v>
      </c>
      <c r="G88" s="19" t="s">
        <v>3454</v>
      </c>
      <c r="H88" s="19" t="s">
        <v>3479</v>
      </c>
      <c r="I88" s="19" t="s">
        <v>3826</v>
      </c>
      <c r="J88" s="19"/>
      <c r="K88" s="19" t="s">
        <v>3853</v>
      </c>
      <c r="L88" s="19" t="s">
        <v>3854</v>
      </c>
      <c r="M88" s="19" t="s">
        <v>3401</v>
      </c>
      <c r="N88" s="19" t="s">
        <v>4163</v>
      </c>
      <c r="O88" s="38" t="s">
        <v>3385</v>
      </c>
      <c r="P88" s="22" t="s">
        <v>3386</v>
      </c>
      <c r="Q88" s="23"/>
      <c r="R88" s="19" t="s">
        <v>3388</v>
      </c>
      <c r="S88" s="19" t="s">
        <v>3388</v>
      </c>
      <c r="T88" s="19">
        <v>15</v>
      </c>
      <c r="U88" s="19" t="s">
        <v>3416</v>
      </c>
      <c r="V88" s="19" t="s">
        <v>3390</v>
      </c>
      <c r="W88" s="19" t="s">
        <v>3447</v>
      </c>
      <c r="X88" s="19" t="s">
        <v>4390</v>
      </c>
      <c r="Y88" s="19" t="s">
        <v>4391</v>
      </c>
    </row>
    <row r="89" ht="13.8" customHeight="1" spans="1:25" x14ac:dyDescent="0.25">
      <c r="A89" s="19" t="s">
        <v>3947</v>
      </c>
      <c r="B89" s="20">
        <v>2009</v>
      </c>
      <c r="C89" s="19" t="s">
        <v>4392</v>
      </c>
      <c r="D89" s="21">
        <v>45276</v>
      </c>
      <c r="E89" s="19" t="s">
        <v>4393</v>
      </c>
      <c r="F89" s="19" t="s">
        <v>3528</v>
      </c>
      <c r="G89" s="19" t="s">
        <v>3529</v>
      </c>
      <c r="H89" s="19" t="s">
        <v>3455</v>
      </c>
      <c r="I89" s="19" t="s">
        <v>3826</v>
      </c>
      <c r="J89" s="19"/>
      <c r="K89" s="19" t="s">
        <v>3853</v>
      </c>
      <c r="L89" s="19" t="s">
        <v>3854</v>
      </c>
      <c r="M89" s="19" t="s">
        <v>3401</v>
      </c>
      <c r="N89" s="19" t="s">
        <v>4163</v>
      </c>
      <c r="O89" s="38" t="s">
        <v>3385</v>
      </c>
      <c r="P89" s="22" t="s">
        <v>3386</v>
      </c>
      <c r="Q89" s="23"/>
      <c r="R89" s="19"/>
      <c r="S89" s="19"/>
      <c r="T89" s="19"/>
      <c r="U89" s="19"/>
      <c r="V89" s="19"/>
      <c r="W89" s="19"/>
      <c r="X89" s="19"/>
      <c r="Y89" s="19"/>
    </row>
    <row r="90" ht="13.8" customHeight="1" spans="1:25" x14ac:dyDescent="0.25">
      <c r="A90" s="19" t="s">
        <v>3947</v>
      </c>
      <c r="B90" s="20">
        <v>2006</v>
      </c>
      <c r="C90" s="19" t="s">
        <v>4394</v>
      </c>
      <c r="D90" s="21">
        <v>45276</v>
      </c>
      <c r="E90" s="19" t="s">
        <v>4395</v>
      </c>
      <c r="F90" s="19" t="s">
        <v>3542</v>
      </c>
      <c r="G90" s="19" t="s">
        <v>3529</v>
      </c>
      <c r="H90" s="19" t="s">
        <v>3479</v>
      </c>
      <c r="I90" s="19" t="s">
        <v>3826</v>
      </c>
      <c r="J90" s="19"/>
      <c r="K90" s="19" t="s">
        <v>3853</v>
      </c>
      <c r="L90" s="19" t="s">
        <v>3854</v>
      </c>
      <c r="M90" s="19" t="s">
        <v>3401</v>
      </c>
      <c r="N90" s="19" t="s">
        <v>4163</v>
      </c>
      <c r="O90" s="38" t="s">
        <v>3385</v>
      </c>
      <c r="P90" s="22" t="s">
        <v>3386</v>
      </c>
      <c r="Q90" s="23"/>
      <c r="R90" s="19" t="s">
        <v>3387</v>
      </c>
      <c r="S90" s="19" t="s">
        <v>3388</v>
      </c>
      <c r="T90" s="19">
        <v>25</v>
      </c>
      <c r="U90" s="19" t="s">
        <v>3416</v>
      </c>
      <c r="V90" s="19" t="s">
        <v>3460</v>
      </c>
      <c r="W90" s="19" t="s">
        <v>3447</v>
      </c>
      <c r="X90" s="19" t="s">
        <v>4396</v>
      </c>
      <c r="Y90" s="19" t="s">
        <v>4397</v>
      </c>
    </row>
    <row r="91" ht="30" customHeight="1" spans="1:25" x14ac:dyDescent="0.25">
      <c r="A91" s="19" t="s">
        <v>3947</v>
      </c>
      <c r="B91" s="20">
        <v>3022</v>
      </c>
      <c r="C91" s="19" t="s">
        <v>4398</v>
      </c>
      <c r="D91" s="21">
        <v>45276</v>
      </c>
      <c r="E91" s="24" t="s">
        <v>4399</v>
      </c>
      <c r="F91" s="19" t="s">
        <v>3498</v>
      </c>
      <c r="G91" s="19" t="s">
        <v>3499</v>
      </c>
      <c r="H91" s="19" t="s">
        <v>3500</v>
      </c>
      <c r="I91" s="19" t="s">
        <v>3826</v>
      </c>
      <c r="J91" s="19"/>
      <c r="K91" s="19" t="s">
        <v>3853</v>
      </c>
      <c r="L91" s="19" t="s">
        <v>3854</v>
      </c>
      <c r="M91" s="19" t="s">
        <v>3401</v>
      </c>
      <c r="N91" s="19" t="s">
        <v>4163</v>
      </c>
      <c r="O91" s="38" t="s">
        <v>3385</v>
      </c>
      <c r="P91" s="22" t="s">
        <v>3386</v>
      </c>
      <c r="Q91" s="23"/>
      <c r="R91" s="19"/>
      <c r="S91" s="19"/>
      <c r="T91" s="19"/>
      <c r="U91" s="19"/>
      <c r="V91" s="19"/>
      <c r="W91" s="19"/>
      <c r="X91" s="19"/>
      <c r="Y91" s="19"/>
    </row>
    <row r="92" ht="13.8" customHeight="1" spans="1:25" x14ac:dyDescent="0.25">
      <c r="A92" s="19" t="s">
        <v>3947</v>
      </c>
      <c r="B92" s="20">
        <v>2007</v>
      </c>
      <c r="C92" s="19" t="s">
        <v>4125</v>
      </c>
      <c r="D92" s="21">
        <v>45276</v>
      </c>
      <c r="E92" s="19" t="s">
        <v>4126</v>
      </c>
      <c r="F92" s="19" t="s">
        <v>3582</v>
      </c>
      <c r="G92" s="19" t="s">
        <v>3583</v>
      </c>
      <c r="H92" s="19" t="s">
        <v>3378</v>
      </c>
      <c r="I92" s="19" t="s">
        <v>3826</v>
      </c>
      <c r="J92" s="19"/>
      <c r="K92" s="19" t="s">
        <v>3853</v>
      </c>
      <c r="L92" s="19" t="s">
        <v>3854</v>
      </c>
      <c r="M92" s="19" t="s">
        <v>3401</v>
      </c>
      <c r="N92" s="19" t="s">
        <v>3625</v>
      </c>
      <c r="O92" s="38" t="s">
        <v>3385</v>
      </c>
      <c r="P92" s="22" t="s">
        <v>3386</v>
      </c>
      <c r="Q92" s="23" t="s">
        <v>4127</v>
      </c>
      <c r="R92" s="19" t="s">
        <v>3388</v>
      </c>
      <c r="S92" s="19" t="s">
        <v>3388</v>
      </c>
      <c r="T92" s="19">
        <v>4</v>
      </c>
      <c r="U92" s="19" t="s">
        <v>3416</v>
      </c>
      <c r="V92" s="19" t="s">
        <v>3390</v>
      </c>
      <c r="W92" s="19" t="s">
        <v>3425</v>
      </c>
      <c r="X92" s="19" t="s">
        <v>3485</v>
      </c>
      <c r="Y92" s="19" t="s">
        <v>3485</v>
      </c>
    </row>
    <row r="93" ht="13.8" customHeight="1" spans="1:25" x14ac:dyDescent="0.25">
      <c r="A93" s="19" t="s">
        <v>4030</v>
      </c>
      <c r="B93" s="20" t="s">
        <v>4044</v>
      </c>
      <c r="C93" s="19" t="s">
        <v>4045</v>
      </c>
      <c r="D93" s="21">
        <v>45317</v>
      </c>
      <c r="E93" s="19" t="s">
        <v>4046</v>
      </c>
      <c r="F93" s="19" t="s">
        <v>4047</v>
      </c>
      <c r="G93" s="19" t="s">
        <v>3398</v>
      </c>
      <c r="H93" s="19" t="s">
        <v>3378</v>
      </c>
      <c r="I93" s="19" t="s">
        <v>3826</v>
      </c>
      <c r="J93" s="19"/>
      <c r="K93" s="19" t="s">
        <v>3471</v>
      </c>
      <c r="L93" s="19" t="s">
        <v>3471</v>
      </c>
      <c r="M93" s="19" t="s">
        <v>3472</v>
      </c>
      <c r="N93" s="19" t="s">
        <v>3680</v>
      </c>
      <c r="O93" s="19" t="s">
        <v>3385</v>
      </c>
      <c r="P93" s="22" t="s">
        <v>3386</v>
      </c>
      <c r="Q93" s="19"/>
      <c r="R93" s="19" t="s">
        <v>3388</v>
      </c>
      <c r="S93" s="19" t="s">
        <v>3388</v>
      </c>
      <c r="T93" s="19">
        <v>6</v>
      </c>
      <c r="U93" s="19" t="s">
        <v>3416</v>
      </c>
      <c r="V93" s="19" t="s">
        <v>3460</v>
      </c>
      <c r="W93" s="19" t="s">
        <v>3447</v>
      </c>
      <c r="X93" s="19" t="s">
        <v>4048</v>
      </c>
      <c r="Y93" s="19" t="s">
        <v>3494</v>
      </c>
    </row>
    <row r="94" ht="13.8" customHeight="1" spans="1:25" x14ac:dyDescent="0.25">
      <c r="A94" s="19" t="s">
        <v>4030</v>
      </c>
      <c r="B94" s="20">
        <v>4034</v>
      </c>
      <c r="C94" s="19" t="s">
        <v>4049</v>
      </c>
      <c r="D94" s="21">
        <v>45317</v>
      </c>
      <c r="E94" s="19" t="s">
        <v>4050</v>
      </c>
      <c r="F94" s="19" t="s">
        <v>3582</v>
      </c>
      <c r="G94" s="19" t="s">
        <v>3583</v>
      </c>
      <c r="H94" s="19" t="s">
        <v>3378</v>
      </c>
      <c r="I94" s="19" t="s">
        <v>3826</v>
      </c>
      <c r="J94" s="19"/>
      <c r="K94" s="19" t="s">
        <v>3381</v>
      </c>
      <c r="L94" s="19" t="s">
        <v>3382</v>
      </c>
      <c r="M94" s="19" t="s">
        <v>3401</v>
      </c>
      <c r="N94" s="19" t="s">
        <v>3680</v>
      </c>
      <c r="O94" s="19" t="s">
        <v>3385</v>
      </c>
      <c r="P94" s="22" t="s">
        <v>3386</v>
      </c>
      <c r="Q94" s="23"/>
      <c r="R94" s="19" t="s">
        <v>3388</v>
      </c>
      <c r="S94" s="19" t="s">
        <v>3388</v>
      </c>
      <c r="T94" s="19">
        <v>4</v>
      </c>
      <c r="U94" s="19" t="s">
        <v>3416</v>
      </c>
      <c r="V94" s="19" t="s">
        <v>3460</v>
      </c>
      <c r="W94" s="19" t="s">
        <v>3492</v>
      </c>
      <c r="X94" s="19" t="s">
        <v>4053</v>
      </c>
      <c r="Y94" s="19" t="s">
        <v>3494</v>
      </c>
    </row>
    <row r="95" ht="13.8" customHeight="1" spans="1:25" x14ac:dyDescent="0.25">
      <c r="A95" s="19" t="s">
        <v>4054</v>
      </c>
      <c r="B95" s="20" t="s">
        <v>4400</v>
      </c>
      <c r="C95" s="19" t="s">
        <v>4401</v>
      </c>
      <c r="D95" s="21">
        <v>45329</v>
      </c>
      <c r="E95" s="19" t="s">
        <v>4402</v>
      </c>
      <c r="F95" s="19" t="s">
        <v>4067</v>
      </c>
      <c r="G95" s="19" t="s">
        <v>4068</v>
      </c>
      <c r="H95" s="19" t="s">
        <v>3378</v>
      </c>
      <c r="I95" s="19" t="s">
        <v>3826</v>
      </c>
      <c r="J95" s="19"/>
      <c r="K95" s="19" t="s">
        <v>3471</v>
      </c>
      <c r="L95" s="19" t="s">
        <v>3471</v>
      </c>
      <c r="M95" s="19" t="s">
        <v>3401</v>
      </c>
      <c r="N95" s="19" t="s">
        <v>4146</v>
      </c>
      <c r="O95" s="19" t="s">
        <v>3385</v>
      </c>
      <c r="P95" s="22" t="s">
        <v>3386</v>
      </c>
      <c r="Q95" s="23" t="s">
        <v>3646</v>
      </c>
      <c r="R95" s="19"/>
      <c r="S95" s="19"/>
      <c r="T95" s="19"/>
      <c r="U95" s="19"/>
      <c r="V95" s="19"/>
      <c r="W95" s="19"/>
      <c r="X95" s="19"/>
      <c r="Y95" s="19"/>
    </row>
    <row r="96" ht="13.8" customHeight="1" spans="1:25" x14ac:dyDescent="0.25">
      <c r="A96" s="19" t="s">
        <v>4054</v>
      </c>
      <c r="B96" s="20" t="s">
        <v>4064</v>
      </c>
      <c r="C96" s="19" t="s">
        <v>4065</v>
      </c>
      <c r="D96" s="21">
        <v>45329</v>
      </c>
      <c r="E96" s="19" t="s">
        <v>4066</v>
      </c>
      <c r="F96" s="19" t="s">
        <v>4067</v>
      </c>
      <c r="G96" s="19" t="s">
        <v>4068</v>
      </c>
      <c r="H96" s="19" t="s">
        <v>3378</v>
      </c>
      <c r="I96" s="19" t="s">
        <v>3826</v>
      </c>
      <c r="J96" s="19"/>
      <c r="K96" s="19" t="s">
        <v>3471</v>
      </c>
      <c r="L96" s="19" t="s">
        <v>3471</v>
      </c>
      <c r="M96" s="19" t="s">
        <v>3472</v>
      </c>
      <c r="N96" s="19" t="s">
        <v>3680</v>
      </c>
      <c r="O96" s="19" t="s">
        <v>3385</v>
      </c>
      <c r="P96" s="22" t="s">
        <v>3386</v>
      </c>
      <c r="Q96" s="23" t="s">
        <v>3646</v>
      </c>
      <c r="R96" s="19"/>
      <c r="S96" s="19"/>
      <c r="T96" s="19"/>
      <c r="U96" s="19"/>
      <c r="V96" s="19"/>
      <c r="W96" s="19"/>
      <c r="X96" s="19"/>
      <c r="Y96" s="19"/>
    </row>
    <row r="97" ht="13.8" customHeight="1" spans="1:25" x14ac:dyDescent="0.25">
      <c r="A97" s="19" t="s">
        <v>4054</v>
      </c>
      <c r="B97" s="20" t="s">
        <v>4069</v>
      </c>
      <c r="C97" s="19" t="s">
        <v>4070</v>
      </c>
      <c r="D97" s="21">
        <v>45329</v>
      </c>
      <c r="E97" s="19" t="s">
        <v>4071</v>
      </c>
      <c r="F97" s="19" t="s">
        <v>4072</v>
      </c>
      <c r="G97" s="19" t="s">
        <v>3398</v>
      </c>
      <c r="H97" s="19" t="s">
        <v>3378</v>
      </c>
      <c r="I97" s="19" t="s">
        <v>3826</v>
      </c>
      <c r="J97" s="19"/>
      <c r="K97" s="19" t="s">
        <v>3471</v>
      </c>
      <c r="L97" s="19" t="s">
        <v>3471</v>
      </c>
      <c r="M97" s="19" t="s">
        <v>3472</v>
      </c>
      <c r="N97" s="19" t="s">
        <v>3680</v>
      </c>
      <c r="O97" s="19" t="s">
        <v>3385</v>
      </c>
      <c r="P97" s="22" t="s">
        <v>3386</v>
      </c>
      <c r="Q97" s="23" t="s">
        <v>3646</v>
      </c>
      <c r="R97" s="19"/>
      <c r="S97" s="19"/>
      <c r="T97" s="19"/>
      <c r="U97" s="19"/>
      <c r="V97" s="19"/>
      <c r="W97" s="19"/>
      <c r="X97" s="19"/>
      <c r="Y97" s="19"/>
    </row>
    <row r="98" ht="13.8" customHeight="1" spans="1:25" x14ac:dyDescent="0.25">
      <c r="A98" s="19" t="s">
        <v>4054</v>
      </c>
      <c r="B98" s="20" t="s">
        <v>4073</v>
      </c>
      <c r="C98" s="19" t="s">
        <v>4074</v>
      </c>
      <c r="D98" s="21">
        <v>45330</v>
      </c>
      <c r="E98" s="19" t="s">
        <v>4075</v>
      </c>
      <c r="F98" s="19" t="s">
        <v>4076</v>
      </c>
      <c r="G98" s="19" t="s">
        <v>4068</v>
      </c>
      <c r="H98" s="19" t="s">
        <v>3378</v>
      </c>
      <c r="I98" s="19" t="s">
        <v>3826</v>
      </c>
      <c r="J98" s="19"/>
      <c r="K98" s="19" t="s">
        <v>3471</v>
      </c>
      <c r="L98" s="19" t="s">
        <v>3471</v>
      </c>
      <c r="M98" s="19" t="s">
        <v>3472</v>
      </c>
      <c r="N98" s="19" t="s">
        <v>3680</v>
      </c>
      <c r="O98" s="19" t="s">
        <v>3385</v>
      </c>
      <c r="P98" s="22" t="s">
        <v>3386</v>
      </c>
      <c r="Q98" s="23" t="s">
        <v>3646</v>
      </c>
      <c r="R98" s="19"/>
      <c r="S98" s="19"/>
      <c r="T98" s="19"/>
      <c r="U98" s="19"/>
      <c r="V98" s="19"/>
      <c r="W98" s="19"/>
      <c r="X98" s="19"/>
      <c r="Y98" s="19"/>
    </row>
    <row r="99" ht="13.8" customHeight="1" spans="1:25" x14ac:dyDescent="0.25">
      <c r="A99" s="19" t="s">
        <v>4054</v>
      </c>
      <c r="B99" s="20" t="s">
        <v>4403</v>
      </c>
      <c r="C99" s="19" t="s">
        <v>4404</v>
      </c>
      <c r="D99" s="21">
        <v>45346</v>
      </c>
      <c r="E99" s="19" t="s">
        <v>4405</v>
      </c>
      <c r="F99" s="19" t="s">
        <v>4406</v>
      </c>
      <c r="G99" s="19" t="s">
        <v>4407</v>
      </c>
      <c r="H99" s="19" t="s">
        <v>3378</v>
      </c>
      <c r="I99" s="19" t="s">
        <v>3826</v>
      </c>
      <c r="J99" s="19"/>
      <c r="K99" s="19" t="s">
        <v>3471</v>
      </c>
      <c r="L99" s="19" t="s">
        <v>3471</v>
      </c>
      <c r="M99" s="19" t="s">
        <v>3401</v>
      </c>
      <c r="N99" s="19" t="s">
        <v>4146</v>
      </c>
      <c r="O99" s="19" t="s">
        <v>3385</v>
      </c>
      <c r="P99" s="22" t="s">
        <v>3386</v>
      </c>
      <c r="Q99" s="23" t="s">
        <v>3646</v>
      </c>
      <c r="R99" s="19"/>
      <c r="S99" s="19"/>
      <c r="T99" s="19"/>
      <c r="U99" s="19"/>
      <c r="V99" s="19"/>
      <c r="W99" s="19"/>
      <c r="X99" s="19"/>
      <c r="Y99" s="19"/>
    </row>
    <row r="100" ht="30" customHeight="1" spans="1:25" x14ac:dyDescent="0.25">
      <c r="A100" s="19" t="s">
        <v>4054</v>
      </c>
      <c r="B100" s="20">
        <v>262</v>
      </c>
      <c r="C100" s="19" t="s">
        <v>3621</v>
      </c>
      <c r="D100" s="21">
        <v>45345</v>
      </c>
      <c r="E100" s="19" t="s">
        <v>3622</v>
      </c>
      <c r="F100" s="19" t="s">
        <v>3623</v>
      </c>
      <c r="G100" s="19" t="s">
        <v>3624</v>
      </c>
      <c r="H100" s="19" t="s">
        <v>3378</v>
      </c>
      <c r="I100" s="19" t="s">
        <v>3826</v>
      </c>
      <c r="J100" s="19"/>
      <c r="K100" s="19" t="s">
        <v>3381</v>
      </c>
      <c r="L100" s="19" t="s">
        <v>3400</v>
      </c>
      <c r="M100" s="19" t="s">
        <v>3401</v>
      </c>
      <c r="N100" s="19" t="s">
        <v>3625</v>
      </c>
      <c r="O100" s="19" t="s">
        <v>3385</v>
      </c>
      <c r="P100" s="22" t="s">
        <v>3386</v>
      </c>
      <c r="Q100" s="23" t="s">
        <v>4408</v>
      </c>
      <c r="R100" s="19" t="s">
        <v>3387</v>
      </c>
      <c r="S100" s="19" t="s">
        <v>3388</v>
      </c>
      <c r="T100" s="19">
        <v>3</v>
      </c>
      <c r="U100" s="19" t="s">
        <v>3403</v>
      </c>
      <c r="V100" s="19" t="s">
        <v>3404</v>
      </c>
      <c r="W100" s="19" t="s">
        <v>3405</v>
      </c>
      <c r="X100" s="19" t="s">
        <v>3406</v>
      </c>
      <c r="Y100" s="24" t="s">
        <v>3407</v>
      </c>
    </row>
    <row r="101" ht="13.8" customHeight="1" spans="1:25" x14ac:dyDescent="0.25">
      <c r="A101" s="19" t="s">
        <v>4054</v>
      </c>
      <c r="B101" s="20" t="s">
        <v>4409</v>
      </c>
      <c r="C101" s="19" t="s">
        <v>4410</v>
      </c>
      <c r="D101" s="21">
        <v>45328</v>
      </c>
      <c r="E101" s="19" t="s">
        <v>4411</v>
      </c>
      <c r="F101" s="19" t="s">
        <v>4067</v>
      </c>
      <c r="G101" s="19" t="s">
        <v>4068</v>
      </c>
      <c r="H101" s="19" t="s">
        <v>3378</v>
      </c>
      <c r="I101" s="19" t="s">
        <v>3826</v>
      </c>
      <c r="J101" s="19"/>
      <c r="K101" s="19" t="s">
        <v>3471</v>
      </c>
      <c r="L101" s="19" t="s">
        <v>3471</v>
      </c>
      <c r="M101" s="19" t="s">
        <v>3401</v>
      </c>
      <c r="N101" s="19" t="s">
        <v>4146</v>
      </c>
      <c r="O101" s="19" t="s">
        <v>3385</v>
      </c>
      <c r="P101" s="22" t="s">
        <v>3386</v>
      </c>
      <c r="Q101" s="23" t="s">
        <v>4090</v>
      </c>
      <c r="R101" s="19"/>
      <c r="S101" s="19"/>
      <c r="T101" s="19"/>
      <c r="U101" s="19"/>
      <c r="V101" s="19"/>
      <c r="W101" s="19"/>
      <c r="X101" s="19"/>
      <c r="Y101" s="19"/>
    </row>
    <row r="102" ht="13.8" customHeight="1" spans="1:25" x14ac:dyDescent="0.25">
      <c r="A102" s="19" t="s">
        <v>4095</v>
      </c>
      <c r="B102" s="20" t="s">
        <v>4412</v>
      </c>
      <c r="C102" s="19" t="s">
        <v>4413</v>
      </c>
      <c r="D102" s="21">
        <v>45356</v>
      </c>
      <c r="E102" s="19" t="s">
        <v>4414</v>
      </c>
      <c r="F102" s="19" t="s">
        <v>3744</v>
      </c>
      <c r="G102" s="19" t="s">
        <v>3745</v>
      </c>
      <c r="H102" s="19" t="s">
        <v>3378</v>
      </c>
      <c r="I102" s="19" t="s">
        <v>3826</v>
      </c>
      <c r="J102" s="19"/>
      <c r="K102" s="19" t="s">
        <v>3471</v>
      </c>
      <c r="L102" s="19" t="s">
        <v>3471</v>
      </c>
      <c r="M102" s="19" t="s">
        <v>3401</v>
      </c>
      <c r="N102" s="19" t="s">
        <v>4146</v>
      </c>
      <c r="O102" s="19" t="s">
        <v>3385</v>
      </c>
      <c r="P102" s="22" t="s">
        <v>3386</v>
      </c>
      <c r="Q102" s="23" t="s">
        <v>3646</v>
      </c>
      <c r="R102" s="19"/>
      <c r="S102" s="19"/>
      <c r="T102" s="19"/>
      <c r="U102" s="19"/>
      <c r="V102" s="19"/>
      <c r="W102" s="19"/>
      <c r="X102" s="19"/>
      <c r="Y102" s="19"/>
    </row>
    <row r="103" ht="13.8" customHeight="1" spans="1:25" x14ac:dyDescent="0.25">
      <c r="A103" s="19" t="s">
        <v>4095</v>
      </c>
      <c r="B103" s="20" t="s">
        <v>4415</v>
      </c>
      <c r="C103" s="19" t="s">
        <v>4416</v>
      </c>
      <c r="D103" s="21">
        <v>45352</v>
      </c>
      <c r="E103" s="19" t="s">
        <v>4417</v>
      </c>
      <c r="F103" s="19" t="s">
        <v>3702</v>
      </c>
      <c r="G103" s="19" t="s">
        <v>3583</v>
      </c>
      <c r="H103" s="19" t="s">
        <v>3378</v>
      </c>
      <c r="I103" s="19" t="s">
        <v>3826</v>
      </c>
      <c r="J103" s="19"/>
      <c r="K103" s="19" t="s">
        <v>3471</v>
      </c>
      <c r="L103" s="19" t="s">
        <v>3471</v>
      </c>
      <c r="M103" s="19" t="s">
        <v>3401</v>
      </c>
      <c r="N103" s="19" t="s">
        <v>4146</v>
      </c>
      <c r="O103" s="19" t="s">
        <v>3385</v>
      </c>
      <c r="P103" s="22" t="s">
        <v>3386</v>
      </c>
      <c r="Q103" s="23" t="s">
        <v>3646</v>
      </c>
      <c r="R103" s="19"/>
      <c r="S103" s="19"/>
      <c r="T103" s="19"/>
      <c r="U103" s="19"/>
      <c r="V103" s="19"/>
      <c r="W103" s="19"/>
      <c r="X103" s="19"/>
      <c r="Y103" s="19"/>
    </row>
    <row r="104" ht="13.8" customHeight="1" spans="1:25" x14ac:dyDescent="0.25">
      <c r="A104" s="19" t="s">
        <v>4095</v>
      </c>
      <c r="B104" s="20" t="s">
        <v>4418</v>
      </c>
      <c r="C104" s="19" t="s">
        <v>4419</v>
      </c>
      <c r="D104" s="21">
        <v>45358</v>
      </c>
      <c r="E104" s="19" t="s">
        <v>4420</v>
      </c>
      <c r="F104" s="19" t="s">
        <v>4421</v>
      </c>
      <c r="G104" s="19" t="s">
        <v>3550</v>
      </c>
      <c r="H104" s="19" t="s">
        <v>3551</v>
      </c>
      <c r="I104" s="19" t="s">
        <v>3826</v>
      </c>
      <c r="J104" s="19"/>
      <c r="K104" s="19" t="s">
        <v>3471</v>
      </c>
      <c r="L104" s="19" t="s">
        <v>3471</v>
      </c>
      <c r="M104" s="19" t="s">
        <v>3401</v>
      </c>
      <c r="N104" s="19" t="s">
        <v>4146</v>
      </c>
      <c r="O104" s="19" t="s">
        <v>3385</v>
      </c>
      <c r="P104" s="22" t="s">
        <v>3386</v>
      </c>
      <c r="Q104" s="23" t="s">
        <v>3646</v>
      </c>
      <c r="R104" s="19"/>
      <c r="S104" s="19"/>
      <c r="T104" s="19"/>
      <c r="U104" s="19"/>
      <c r="V104" s="19"/>
      <c r="W104" s="19"/>
      <c r="X104" s="19"/>
      <c r="Y104" s="19"/>
    </row>
    <row r="105" ht="13.8" customHeight="1" spans="1:25" x14ac:dyDescent="0.25">
      <c r="A105" s="19" t="s">
        <v>4095</v>
      </c>
      <c r="B105" s="20">
        <v>464</v>
      </c>
      <c r="C105" s="19" t="s">
        <v>4422</v>
      </c>
      <c r="D105" s="21">
        <v>45352</v>
      </c>
      <c r="E105" s="19" t="s">
        <v>4423</v>
      </c>
      <c r="F105" s="19" t="s">
        <v>3439</v>
      </c>
      <c r="G105" s="19" t="s">
        <v>3440</v>
      </c>
      <c r="H105" s="19" t="s">
        <v>3441</v>
      </c>
      <c r="I105" s="19" t="s">
        <v>3826</v>
      </c>
      <c r="J105" s="19"/>
      <c r="K105" s="19" t="s">
        <v>3381</v>
      </c>
      <c r="L105" s="19" t="s">
        <v>3382</v>
      </c>
      <c r="M105" s="19" t="s">
        <v>3401</v>
      </c>
      <c r="N105" s="19" t="s">
        <v>4163</v>
      </c>
      <c r="O105" s="19" t="s">
        <v>3385</v>
      </c>
      <c r="P105" s="22" t="s">
        <v>3386</v>
      </c>
      <c r="Q105" s="23" t="s">
        <v>4424</v>
      </c>
      <c r="R105" s="19" t="s">
        <v>3424</v>
      </c>
      <c r="S105" s="19" t="s">
        <v>3424</v>
      </c>
      <c r="T105" s="19">
        <v>5</v>
      </c>
      <c r="U105" s="19" t="s">
        <v>3389</v>
      </c>
      <c r="V105" s="19" t="s">
        <v>3390</v>
      </c>
      <c r="W105" s="19" t="s">
        <v>3461</v>
      </c>
      <c r="X105" s="19" t="s">
        <v>4425</v>
      </c>
      <c r="Y105" s="19" t="s">
        <v>4426</v>
      </c>
    </row>
    <row r="106" ht="13.8" customHeight="1" spans="1:25" x14ac:dyDescent="0.25">
      <c r="A106" s="19" t="s">
        <v>4095</v>
      </c>
      <c r="B106" s="20">
        <v>4037</v>
      </c>
      <c r="C106" s="19" t="s">
        <v>4427</v>
      </c>
      <c r="D106" s="21">
        <v>45352</v>
      </c>
      <c r="E106" s="19" t="s">
        <v>4428</v>
      </c>
      <c r="F106" s="19" t="s">
        <v>3669</v>
      </c>
      <c r="G106" s="19" t="s">
        <v>3550</v>
      </c>
      <c r="H106" s="19" t="s">
        <v>3551</v>
      </c>
      <c r="I106" s="19" t="s">
        <v>3826</v>
      </c>
      <c r="J106" s="19"/>
      <c r="K106" s="19" t="s">
        <v>3381</v>
      </c>
      <c r="L106" s="19" t="s">
        <v>3382</v>
      </c>
      <c r="M106" s="19" t="s">
        <v>3401</v>
      </c>
      <c r="N106" s="19" t="s">
        <v>4146</v>
      </c>
      <c r="O106" s="19" t="s">
        <v>3385</v>
      </c>
      <c r="P106" s="22" t="s">
        <v>3386</v>
      </c>
      <c r="Q106" s="23" t="s">
        <v>4090</v>
      </c>
      <c r="R106" s="19"/>
      <c r="S106" s="19"/>
      <c r="T106" s="19"/>
      <c r="U106" s="19"/>
      <c r="V106" s="19"/>
      <c r="W106" s="19"/>
      <c r="X106" s="19"/>
      <c r="Y106" s="19"/>
    </row>
    <row r="107" ht="13.8" customHeight="1" spans="1:25" x14ac:dyDescent="0.25">
      <c r="A107" s="19" t="s">
        <v>4095</v>
      </c>
      <c r="B107" s="20">
        <v>456</v>
      </c>
      <c r="C107" s="19" t="s">
        <v>4429</v>
      </c>
      <c r="D107" s="21">
        <v>45355</v>
      </c>
      <c r="E107" s="19" t="s">
        <v>4430</v>
      </c>
      <c r="F107" s="19" t="s">
        <v>3831</v>
      </c>
      <c r="G107" s="19" t="s">
        <v>3824</v>
      </c>
      <c r="H107" s="19" t="s">
        <v>3825</v>
      </c>
      <c r="I107" s="19" t="s">
        <v>3826</v>
      </c>
      <c r="J107" s="19"/>
      <c r="K107" s="19" t="s">
        <v>3381</v>
      </c>
      <c r="L107" s="19" t="s">
        <v>3382</v>
      </c>
      <c r="M107" s="19" t="s">
        <v>3401</v>
      </c>
      <c r="N107" s="19" t="s">
        <v>4146</v>
      </c>
      <c r="O107" s="19" t="s">
        <v>3385</v>
      </c>
      <c r="P107" s="22" t="s">
        <v>3386</v>
      </c>
      <c r="Q107" s="23" t="s">
        <v>4090</v>
      </c>
      <c r="R107" s="19"/>
      <c r="S107" s="19"/>
      <c r="T107" s="19"/>
      <c r="U107" s="19"/>
      <c r="V107" s="19"/>
      <c r="W107" s="19"/>
      <c r="X107" s="19"/>
      <c r="Y107" s="19"/>
    </row>
    <row r="108" ht="13.8" customHeight="1" spans="1:25" x14ac:dyDescent="0.25">
      <c r="A108" s="19" t="s">
        <v>4095</v>
      </c>
      <c r="B108" s="20">
        <v>470</v>
      </c>
      <c r="C108" s="19" t="s">
        <v>4431</v>
      </c>
      <c r="D108" s="21">
        <v>45357</v>
      </c>
      <c r="E108" s="19" t="s">
        <v>4432</v>
      </c>
      <c r="F108" s="19" t="s">
        <v>4284</v>
      </c>
      <c r="G108" s="19" t="s">
        <v>3824</v>
      </c>
      <c r="H108" s="19" t="s">
        <v>3825</v>
      </c>
      <c r="I108" s="19" t="s">
        <v>3826</v>
      </c>
      <c r="J108" s="19"/>
      <c r="K108" s="19" t="s">
        <v>3381</v>
      </c>
      <c r="L108" s="19" t="s">
        <v>3382</v>
      </c>
      <c r="M108" s="19" t="s">
        <v>3401</v>
      </c>
      <c r="N108" s="19" t="s">
        <v>4146</v>
      </c>
      <c r="O108" s="19" t="s">
        <v>3385</v>
      </c>
      <c r="P108" s="22" t="s">
        <v>3386</v>
      </c>
      <c r="Q108" s="23" t="s">
        <v>4090</v>
      </c>
      <c r="R108" s="19"/>
      <c r="S108" s="19"/>
      <c r="T108" s="19"/>
      <c r="U108" s="19"/>
      <c r="V108" s="19"/>
      <c r="W108" s="19"/>
      <c r="X108" s="19"/>
      <c r="Y108" s="19"/>
    </row>
    <row r="109" ht="13.8" customHeight="1" spans="1:25" x14ac:dyDescent="0.25">
      <c r="A109" s="19" t="s">
        <v>4095</v>
      </c>
      <c r="B109" s="20">
        <v>455</v>
      </c>
      <c r="C109" s="19" t="s">
        <v>4433</v>
      </c>
      <c r="D109" s="21">
        <v>45359</v>
      </c>
      <c r="E109" s="19" t="s">
        <v>4434</v>
      </c>
      <c r="F109" s="19" t="s">
        <v>4284</v>
      </c>
      <c r="G109" s="19" t="s">
        <v>3824</v>
      </c>
      <c r="H109" s="19" t="s">
        <v>3825</v>
      </c>
      <c r="I109" s="19" t="s">
        <v>3826</v>
      </c>
      <c r="J109" s="19"/>
      <c r="K109" s="19" t="s">
        <v>3381</v>
      </c>
      <c r="L109" s="19" t="s">
        <v>3382</v>
      </c>
      <c r="M109" s="19" t="s">
        <v>3401</v>
      </c>
      <c r="N109" s="19" t="s">
        <v>4146</v>
      </c>
      <c r="O109" s="19" t="s">
        <v>3385</v>
      </c>
      <c r="P109" s="22" t="s">
        <v>3386</v>
      </c>
      <c r="Q109" s="23" t="s">
        <v>4090</v>
      </c>
      <c r="R109" s="19"/>
      <c r="S109" s="19"/>
      <c r="T109" s="19"/>
      <c r="U109" s="19"/>
      <c r="V109" s="19"/>
      <c r="W109" s="19"/>
      <c r="X109" s="19"/>
      <c r="Y109" s="19"/>
    </row>
    <row r="110" ht="13.8" customHeight="1" spans="1:25" x14ac:dyDescent="0.25">
      <c r="A110" s="19" t="s">
        <v>4095</v>
      </c>
      <c r="B110" s="20">
        <v>473</v>
      </c>
      <c r="C110" s="19" t="s">
        <v>4435</v>
      </c>
      <c r="D110" s="21">
        <v>45373</v>
      </c>
      <c r="E110" s="19" t="s">
        <v>4436</v>
      </c>
      <c r="F110" s="19" t="s">
        <v>3831</v>
      </c>
      <c r="G110" s="19" t="s">
        <v>3824</v>
      </c>
      <c r="H110" s="19" t="s">
        <v>3825</v>
      </c>
      <c r="I110" s="19" t="s">
        <v>3826</v>
      </c>
      <c r="J110" s="19"/>
      <c r="K110" s="19" t="s">
        <v>3381</v>
      </c>
      <c r="L110" s="19" t="s">
        <v>3382</v>
      </c>
      <c r="M110" s="19" t="s">
        <v>3401</v>
      </c>
      <c r="N110" s="19" t="s">
        <v>4146</v>
      </c>
      <c r="O110" s="19" t="s">
        <v>3385</v>
      </c>
      <c r="P110" s="22" t="s">
        <v>3386</v>
      </c>
      <c r="Q110" s="23" t="s">
        <v>4090</v>
      </c>
      <c r="R110" s="19"/>
      <c r="S110" s="19"/>
      <c r="T110" s="19"/>
      <c r="U110" s="19"/>
      <c r="V110" s="19"/>
      <c r="W110" s="19"/>
      <c r="X110" s="19"/>
      <c r="Y110" s="19"/>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39" customWidth="1"/>
    <col min="2" max="2" width="13.71" style="39" customWidth="1"/>
    <col min="3" max="3" width="50.71" style="39" customWidth="1"/>
    <col min="4" max="4" width="29.57" style="39" customWidth="1"/>
    <col min="5" max="5" width="111.57" style="39" customWidth="1"/>
    <col min="6" max="6" width="17.86" style="39" customWidth="1"/>
    <col min="7" max="7" width="23" style="39" customWidth="1"/>
    <col min="8" max="8" width="11.71" style="39" customWidth="1"/>
    <col min="9" max="9" width="7.29" style="39" customWidth="1"/>
    <col min="10" max="10" width="2.71" style="39" customWidth="1"/>
    <col min="11" max="12" width="26.86" style="39" customWidth="1"/>
    <col min="13" max="13" width="30.71" style="39" customWidth="1"/>
    <col min="14" max="14" width="43.71" style="39" customWidth="1"/>
    <col min="15" max="15" width="8.71" style="39" customWidth="1"/>
    <col min="16" max="16" width="10.57" style="39" customWidth="1"/>
    <col min="17" max="17" width="64.43" style="39" customWidth="1"/>
    <col min="18" max="18" width="15.29" style="39" customWidth="1"/>
    <col min="19" max="19" width="15.71" style="39" customWidth="1"/>
    <col min="20" max="20" width="20.71" style="39" customWidth="1"/>
    <col min="21" max="21" width="27.29" style="39" customWidth="1"/>
    <col min="22" max="22" width="75" style="39" customWidth="1"/>
    <col min="23" max="23" width="189.14" style="39" customWidth="1"/>
    <col min="24" max="24" width="143.71" style="39" customWidth="1"/>
    <col min="25" max="25" width="241.71" style="39" customWidth="1"/>
    <col min="26" max="16384" width="8.86" style="39"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39"/>
      <c r="XEW1" s="39"/>
      <c r="XEX1" s="39"/>
      <c r="XEY1" s="39"/>
      <c r="XEZ1" s="39"/>
      <c r="XFA1" s="39"/>
      <c r="XFB1" s="39"/>
      <c r="XFC1" s="39"/>
      <c r="XFD1" s="39"/>
    </row>
    <row r="2" ht="13.8" customHeight="1" spans="1:25" x14ac:dyDescent="0.25">
      <c r="A2" s="27" t="s">
        <v>3373</v>
      </c>
      <c r="B2" s="20">
        <v>466</v>
      </c>
      <c r="C2" s="27" t="s">
        <v>3374</v>
      </c>
      <c r="D2" s="28">
        <v>44285</v>
      </c>
      <c r="E2" s="27" t="s">
        <v>3375</v>
      </c>
      <c r="F2" s="27" t="s">
        <v>3376</v>
      </c>
      <c r="G2" s="27" t="s">
        <v>3377</v>
      </c>
      <c r="H2" s="27" t="s">
        <v>3378</v>
      </c>
      <c r="I2" s="27" t="s">
        <v>3826</v>
      </c>
      <c r="J2" s="27"/>
      <c r="K2" s="27" t="s">
        <v>3381</v>
      </c>
      <c r="L2" s="27" t="s">
        <v>3382</v>
      </c>
      <c r="M2" s="27" t="s">
        <v>3383</v>
      </c>
      <c r="N2" s="27" t="s">
        <v>3384</v>
      </c>
      <c r="O2" s="27" t="s">
        <v>3385</v>
      </c>
      <c r="P2" s="27" t="s">
        <v>3386</v>
      </c>
      <c r="Q2" s="27"/>
      <c r="R2" s="27" t="s">
        <v>3387</v>
      </c>
      <c r="S2" s="27" t="s">
        <v>3388</v>
      </c>
      <c r="T2" s="27">
        <v>3</v>
      </c>
      <c r="U2" s="27" t="s">
        <v>3389</v>
      </c>
      <c r="V2" s="27" t="s">
        <v>3390</v>
      </c>
      <c r="W2" s="27" t="s">
        <v>3391</v>
      </c>
      <c r="X2" s="27" t="s">
        <v>3392</v>
      </c>
      <c r="Y2" s="27" t="s">
        <v>3393</v>
      </c>
    </row>
    <row r="3" ht="30" customHeight="1" spans="1:25" x14ac:dyDescent="0.25">
      <c r="A3" s="27" t="s">
        <v>3394</v>
      </c>
      <c r="B3" s="20">
        <v>221</v>
      </c>
      <c r="C3" s="27" t="s">
        <v>3395</v>
      </c>
      <c r="D3" s="28">
        <v>44287</v>
      </c>
      <c r="E3" s="27" t="s">
        <v>3396</v>
      </c>
      <c r="F3" s="27" t="s">
        <v>3397</v>
      </c>
      <c r="G3" s="27" t="s">
        <v>3398</v>
      </c>
      <c r="H3" s="27" t="s">
        <v>3378</v>
      </c>
      <c r="I3" s="27" t="s">
        <v>3826</v>
      </c>
      <c r="J3" s="27"/>
      <c r="K3" s="27" t="s">
        <v>3381</v>
      </c>
      <c r="L3" s="27" t="s">
        <v>3400</v>
      </c>
      <c r="M3" s="27" t="s">
        <v>3401</v>
      </c>
      <c r="N3" s="27" t="s">
        <v>3402</v>
      </c>
      <c r="O3" s="27" t="s">
        <v>3385</v>
      </c>
      <c r="P3" s="27" t="s">
        <v>3386</v>
      </c>
      <c r="Q3" s="27"/>
      <c r="R3" s="27" t="s">
        <v>3387</v>
      </c>
      <c r="S3" s="27" t="s">
        <v>3388</v>
      </c>
      <c r="T3" s="27">
        <v>3</v>
      </c>
      <c r="U3" s="27" t="s">
        <v>3403</v>
      </c>
      <c r="V3" s="27" t="s">
        <v>3404</v>
      </c>
      <c r="W3" s="27" t="s">
        <v>3405</v>
      </c>
      <c r="X3" s="27" t="s">
        <v>3406</v>
      </c>
      <c r="Y3" s="40" t="s">
        <v>3407</v>
      </c>
    </row>
    <row r="4" ht="30" customHeight="1" spans="1:25" x14ac:dyDescent="0.25">
      <c r="A4" s="27" t="s">
        <v>3394</v>
      </c>
      <c r="B4" s="20">
        <v>248</v>
      </c>
      <c r="C4" s="27" t="s">
        <v>3408</v>
      </c>
      <c r="D4" s="28">
        <v>44287</v>
      </c>
      <c r="E4" s="27" t="s">
        <v>3409</v>
      </c>
      <c r="F4" s="27" t="s">
        <v>3410</v>
      </c>
      <c r="G4" s="27" t="s">
        <v>3398</v>
      </c>
      <c r="H4" s="27" t="s">
        <v>3378</v>
      </c>
      <c r="I4" s="27" t="s">
        <v>3826</v>
      </c>
      <c r="J4" s="27"/>
      <c r="K4" s="27" t="s">
        <v>3381</v>
      </c>
      <c r="L4" s="27" t="s">
        <v>3400</v>
      </c>
      <c r="M4" s="27" t="s">
        <v>3401</v>
      </c>
      <c r="N4" s="27" t="s">
        <v>3402</v>
      </c>
      <c r="O4" s="27" t="s">
        <v>3385</v>
      </c>
      <c r="P4" s="27" t="s">
        <v>3386</v>
      </c>
      <c r="Q4" s="27"/>
      <c r="R4" s="27" t="s">
        <v>3387</v>
      </c>
      <c r="S4" s="27" t="s">
        <v>3388</v>
      </c>
      <c r="T4" s="27">
        <v>3</v>
      </c>
      <c r="U4" s="27" t="s">
        <v>3403</v>
      </c>
      <c r="V4" s="27" t="s">
        <v>3404</v>
      </c>
      <c r="W4" s="27" t="s">
        <v>3405</v>
      </c>
      <c r="X4" s="27" t="s">
        <v>3406</v>
      </c>
      <c r="Y4" s="40" t="s">
        <v>3407</v>
      </c>
    </row>
    <row r="5" ht="30" customHeight="1" spans="1:25" x14ac:dyDescent="0.25">
      <c r="A5" s="27" t="s">
        <v>3394</v>
      </c>
      <c r="B5" s="20">
        <v>705</v>
      </c>
      <c r="C5" s="27" t="s">
        <v>3411</v>
      </c>
      <c r="D5" s="28">
        <v>44287</v>
      </c>
      <c r="E5" s="27" t="s">
        <v>3412</v>
      </c>
      <c r="F5" s="27" t="s">
        <v>3413</v>
      </c>
      <c r="G5" s="27" t="s">
        <v>3398</v>
      </c>
      <c r="H5" s="27" t="s">
        <v>3378</v>
      </c>
      <c r="I5" s="27" t="s">
        <v>3826</v>
      </c>
      <c r="J5" s="27"/>
      <c r="K5" s="27" t="s">
        <v>3381</v>
      </c>
      <c r="L5" s="27" t="s">
        <v>3400</v>
      </c>
      <c r="M5" s="27" t="s">
        <v>3401</v>
      </c>
      <c r="N5" s="27" t="s">
        <v>3402</v>
      </c>
      <c r="O5" s="27" t="s">
        <v>3385</v>
      </c>
      <c r="P5" s="27" t="s">
        <v>3386</v>
      </c>
      <c r="Q5" s="27"/>
      <c r="R5" s="27" t="s">
        <v>3387</v>
      </c>
      <c r="S5" s="27" t="s">
        <v>3388</v>
      </c>
      <c r="T5" s="27">
        <v>3</v>
      </c>
      <c r="U5" s="27" t="s">
        <v>3403</v>
      </c>
      <c r="V5" s="27" t="s">
        <v>3404</v>
      </c>
      <c r="W5" s="27" t="s">
        <v>3405</v>
      </c>
      <c r="X5" s="27" t="s">
        <v>3406</v>
      </c>
      <c r="Y5" s="40" t="s">
        <v>3407</v>
      </c>
    </row>
    <row r="6" ht="13.8" customHeight="1" spans="1:25" x14ac:dyDescent="0.25">
      <c r="A6" s="27" t="s">
        <v>3394</v>
      </c>
      <c r="B6" s="20">
        <v>465</v>
      </c>
      <c r="C6" s="27" t="s">
        <v>3414</v>
      </c>
      <c r="D6" s="28">
        <v>44295</v>
      </c>
      <c r="E6" s="27" t="s">
        <v>3415</v>
      </c>
      <c r="F6" s="27" t="s">
        <v>3376</v>
      </c>
      <c r="G6" s="27" t="s">
        <v>3377</v>
      </c>
      <c r="H6" s="27" t="s">
        <v>3378</v>
      </c>
      <c r="I6" s="27" t="s">
        <v>3826</v>
      </c>
      <c r="J6" s="27"/>
      <c r="K6" s="27" t="s">
        <v>3381</v>
      </c>
      <c r="L6" s="27" t="s">
        <v>3382</v>
      </c>
      <c r="M6" s="27" t="s">
        <v>3383</v>
      </c>
      <c r="N6" s="27" t="s">
        <v>3384</v>
      </c>
      <c r="O6" s="27" t="s">
        <v>3385</v>
      </c>
      <c r="P6" s="27" t="s">
        <v>3386</v>
      </c>
      <c r="Q6" s="27"/>
      <c r="R6" s="27" t="s">
        <v>3387</v>
      </c>
      <c r="S6" s="27" t="s">
        <v>3388</v>
      </c>
      <c r="T6" s="27">
        <v>3</v>
      </c>
      <c r="U6" s="27" t="s">
        <v>3416</v>
      </c>
      <c r="V6" s="27" t="s">
        <v>3390</v>
      </c>
      <c r="W6" s="27" t="s">
        <v>3417</v>
      </c>
      <c r="X6" s="27" t="s">
        <v>3418</v>
      </c>
      <c r="Y6" s="27" t="s">
        <v>3419</v>
      </c>
    </row>
    <row r="7" ht="13.8" customHeight="1" spans="1:25" x14ac:dyDescent="0.25">
      <c r="A7" s="27" t="s">
        <v>3420</v>
      </c>
      <c r="B7" s="20">
        <v>210</v>
      </c>
      <c r="C7" s="27" t="s">
        <v>3421</v>
      </c>
      <c r="D7" s="28">
        <v>44320</v>
      </c>
      <c r="E7" s="27" t="s">
        <v>3422</v>
      </c>
      <c r="F7" s="27" t="s">
        <v>3376</v>
      </c>
      <c r="G7" s="27" t="s">
        <v>3377</v>
      </c>
      <c r="H7" s="27" t="s">
        <v>3378</v>
      </c>
      <c r="I7" s="27" t="s">
        <v>3826</v>
      </c>
      <c r="J7" s="27"/>
      <c r="K7" s="27" t="s">
        <v>3381</v>
      </c>
      <c r="L7" s="27" t="s">
        <v>3400</v>
      </c>
      <c r="M7" s="27" t="s">
        <v>3401</v>
      </c>
      <c r="N7" s="27" t="s">
        <v>3402</v>
      </c>
      <c r="O7" s="27" t="s">
        <v>3385</v>
      </c>
      <c r="P7" s="27" t="s">
        <v>3386</v>
      </c>
      <c r="Q7" s="27"/>
      <c r="R7" s="27" t="s">
        <v>3388</v>
      </c>
      <c r="S7" s="27" t="s">
        <v>3424</v>
      </c>
      <c r="T7" s="27">
        <v>12</v>
      </c>
      <c r="U7" s="27" t="s">
        <v>3403</v>
      </c>
      <c r="V7" s="27" t="s">
        <v>3390</v>
      </c>
      <c r="W7" s="27" t="s">
        <v>3425</v>
      </c>
      <c r="X7" s="27" t="s">
        <v>3426</v>
      </c>
      <c r="Y7" s="27" t="s">
        <v>3427</v>
      </c>
    </row>
    <row r="8" ht="13.8" customHeight="1" spans="1:25" x14ac:dyDescent="0.25">
      <c r="A8" s="27" t="s">
        <v>3420</v>
      </c>
      <c r="B8" s="20">
        <v>401</v>
      </c>
      <c r="C8" s="27" t="s">
        <v>3428</v>
      </c>
      <c r="D8" s="28">
        <v>44320</v>
      </c>
      <c r="E8" s="27" t="s">
        <v>3429</v>
      </c>
      <c r="F8" s="27" t="s">
        <v>3376</v>
      </c>
      <c r="G8" s="27" t="s">
        <v>3377</v>
      </c>
      <c r="H8" s="27" t="s">
        <v>3378</v>
      </c>
      <c r="I8" s="27" t="s">
        <v>3826</v>
      </c>
      <c r="J8" s="27"/>
      <c r="K8" s="27" t="s">
        <v>3381</v>
      </c>
      <c r="L8" s="27" t="s">
        <v>3400</v>
      </c>
      <c r="M8" s="27" t="s">
        <v>3401</v>
      </c>
      <c r="N8" s="27" t="s">
        <v>3402</v>
      </c>
      <c r="O8" s="27" t="s">
        <v>3385</v>
      </c>
      <c r="P8" s="27" t="s">
        <v>3386</v>
      </c>
      <c r="Q8" s="27"/>
      <c r="R8" s="27" t="s">
        <v>3387</v>
      </c>
      <c r="S8" s="27" t="s">
        <v>3388</v>
      </c>
      <c r="T8" s="27">
        <v>12</v>
      </c>
      <c r="U8" s="27" t="s">
        <v>3416</v>
      </c>
      <c r="V8" s="27" t="s">
        <v>3390</v>
      </c>
      <c r="W8" s="27" t="s">
        <v>3425</v>
      </c>
      <c r="X8" s="27" t="s">
        <v>3430</v>
      </c>
      <c r="Y8" s="27" t="s">
        <v>3431</v>
      </c>
    </row>
    <row r="9" ht="13.8" customHeight="1" spans="1:25" x14ac:dyDescent="0.25">
      <c r="A9" s="27" t="s">
        <v>3420</v>
      </c>
      <c r="B9" s="20">
        <v>402</v>
      </c>
      <c r="C9" s="27" t="s">
        <v>3432</v>
      </c>
      <c r="D9" s="28">
        <v>44320</v>
      </c>
      <c r="E9" s="27" t="s">
        <v>3433</v>
      </c>
      <c r="F9" s="27" t="s">
        <v>3376</v>
      </c>
      <c r="G9" s="27" t="s">
        <v>3377</v>
      </c>
      <c r="H9" s="27" t="s">
        <v>3378</v>
      </c>
      <c r="I9" s="27" t="s">
        <v>3826</v>
      </c>
      <c r="J9" s="27"/>
      <c r="K9" s="27" t="s">
        <v>3381</v>
      </c>
      <c r="L9" s="27" t="s">
        <v>3400</v>
      </c>
      <c r="M9" s="27" t="s">
        <v>3401</v>
      </c>
      <c r="N9" s="27" t="s">
        <v>3402</v>
      </c>
      <c r="O9" s="27" t="s">
        <v>3385</v>
      </c>
      <c r="P9" s="27" t="s">
        <v>3386</v>
      </c>
      <c r="Q9" s="27"/>
      <c r="R9" s="27" t="s">
        <v>3387</v>
      </c>
      <c r="S9" s="27" t="s">
        <v>3388</v>
      </c>
      <c r="T9" s="27">
        <v>12</v>
      </c>
      <c r="U9" s="27" t="s">
        <v>3389</v>
      </c>
      <c r="V9" s="27" t="s">
        <v>3390</v>
      </c>
      <c r="W9" s="27" t="s">
        <v>3434</v>
      </c>
      <c r="X9" s="27" t="s">
        <v>3435</v>
      </c>
      <c r="Y9" s="27" t="s">
        <v>3436</v>
      </c>
    </row>
    <row r="10" ht="13.8" customHeight="1" spans="1:25" x14ac:dyDescent="0.25">
      <c r="A10" s="27" t="s">
        <v>3420</v>
      </c>
      <c r="B10" s="20">
        <v>804</v>
      </c>
      <c r="C10" s="27" t="s">
        <v>3437</v>
      </c>
      <c r="D10" s="28">
        <v>44328</v>
      </c>
      <c r="E10" s="27" t="s">
        <v>3438</v>
      </c>
      <c r="F10" s="27" t="s">
        <v>3439</v>
      </c>
      <c r="G10" s="27" t="s">
        <v>3440</v>
      </c>
      <c r="H10" s="27" t="s">
        <v>3441</v>
      </c>
      <c r="I10" s="27" t="s">
        <v>3826</v>
      </c>
      <c r="J10" s="27"/>
      <c r="K10" s="27" t="s">
        <v>3381</v>
      </c>
      <c r="L10" s="27" t="s">
        <v>3444</v>
      </c>
      <c r="M10" s="27" t="s">
        <v>3401</v>
      </c>
      <c r="N10" s="27" t="s">
        <v>3445</v>
      </c>
      <c r="O10" s="27" t="s">
        <v>3385</v>
      </c>
      <c r="P10" s="27" t="s">
        <v>3386</v>
      </c>
      <c r="Q10" s="27"/>
      <c r="R10" s="27" t="s">
        <v>3387</v>
      </c>
      <c r="S10" s="27" t="s">
        <v>3387</v>
      </c>
      <c r="T10" s="27">
        <v>10</v>
      </c>
      <c r="U10" s="27" t="s">
        <v>3403</v>
      </c>
      <c r="V10" s="27" t="s">
        <v>3446</v>
      </c>
      <c r="W10" s="27" t="s">
        <v>3447</v>
      </c>
      <c r="X10" s="27" t="s">
        <v>3448</v>
      </c>
      <c r="Y10" s="27" t="s">
        <v>3449</v>
      </c>
    </row>
    <row r="11" ht="60" customHeight="1" spans="1:25" x14ac:dyDescent="0.25">
      <c r="A11" s="27" t="s">
        <v>3450</v>
      </c>
      <c r="B11" s="20">
        <v>717</v>
      </c>
      <c r="C11" s="27" t="s">
        <v>3451</v>
      </c>
      <c r="D11" s="28">
        <v>44348</v>
      </c>
      <c r="E11" s="27" t="s">
        <v>3452</v>
      </c>
      <c r="F11" s="27" t="s">
        <v>3453</v>
      </c>
      <c r="G11" s="27" t="s">
        <v>3454</v>
      </c>
      <c r="H11" s="27" t="s">
        <v>3455</v>
      </c>
      <c r="I11" s="27" t="s">
        <v>3826</v>
      </c>
      <c r="J11" s="27"/>
      <c r="K11" s="27" t="s">
        <v>3381</v>
      </c>
      <c r="L11" s="27" t="s">
        <v>3458</v>
      </c>
      <c r="M11" s="27" t="s">
        <v>3383</v>
      </c>
      <c r="N11" s="27" t="s">
        <v>3459</v>
      </c>
      <c r="O11" s="27" t="s">
        <v>3385</v>
      </c>
      <c r="P11" s="27" t="s">
        <v>3386</v>
      </c>
      <c r="Q11" s="27"/>
      <c r="R11" s="27" t="s">
        <v>3424</v>
      </c>
      <c r="S11" s="27" t="s">
        <v>3388</v>
      </c>
      <c r="T11" s="27">
        <v>6</v>
      </c>
      <c r="U11" s="27" t="s">
        <v>3416</v>
      </c>
      <c r="V11" s="27" t="s">
        <v>3460</v>
      </c>
      <c r="W11" s="27" t="s">
        <v>3461</v>
      </c>
      <c r="X11" s="27" t="s">
        <v>3462</v>
      </c>
      <c r="Y11" s="40" t="s">
        <v>3463</v>
      </c>
    </row>
    <row r="12" ht="45" customHeight="1" spans="1:25" x14ac:dyDescent="0.25">
      <c r="A12" s="27" t="s">
        <v>3450</v>
      </c>
      <c r="B12" s="20" t="s">
        <v>3467</v>
      </c>
      <c r="C12" s="27" t="s">
        <v>3468</v>
      </c>
      <c r="D12" s="28">
        <v>44352</v>
      </c>
      <c r="E12" s="27" t="s">
        <v>3469</v>
      </c>
      <c r="F12" s="27" t="s">
        <v>3470</v>
      </c>
      <c r="G12" s="27" t="s">
        <v>3454</v>
      </c>
      <c r="H12" s="27" t="s">
        <v>3455</v>
      </c>
      <c r="I12" s="27" t="s">
        <v>3826</v>
      </c>
      <c r="J12" s="27"/>
      <c r="K12" s="27" t="s">
        <v>3471</v>
      </c>
      <c r="L12" s="27" t="s">
        <v>3471</v>
      </c>
      <c r="M12" s="27" t="s">
        <v>3472</v>
      </c>
      <c r="N12" s="27" t="s">
        <v>3402</v>
      </c>
      <c r="O12" s="27" t="s">
        <v>3385</v>
      </c>
      <c r="P12" s="27" t="s">
        <v>3386</v>
      </c>
      <c r="Q12" s="27"/>
      <c r="R12" s="27" t="s">
        <v>3388</v>
      </c>
      <c r="S12" s="27" t="s">
        <v>3388</v>
      </c>
      <c r="T12" s="27">
        <v>21</v>
      </c>
      <c r="U12" s="27" t="s">
        <v>3416</v>
      </c>
      <c r="V12" s="27" t="s">
        <v>3460</v>
      </c>
      <c r="W12" s="27" t="s">
        <v>3447</v>
      </c>
      <c r="X12" s="40" t="s">
        <v>3474</v>
      </c>
      <c r="Y12" s="40" t="s">
        <v>3475</v>
      </c>
    </row>
    <row r="13" ht="13.8" customHeight="1" spans="1:25" x14ac:dyDescent="0.25">
      <c r="A13" s="27" t="s">
        <v>3450</v>
      </c>
      <c r="B13" s="20" t="s">
        <v>3476</v>
      </c>
      <c r="C13" s="27" t="s">
        <v>3477</v>
      </c>
      <c r="D13" s="28">
        <v>44356</v>
      </c>
      <c r="E13" s="27" t="s">
        <v>3478</v>
      </c>
      <c r="F13" s="27" t="s">
        <v>3470</v>
      </c>
      <c r="G13" s="27" t="s">
        <v>3454</v>
      </c>
      <c r="H13" s="27" t="s">
        <v>3479</v>
      </c>
      <c r="I13" s="27" t="s">
        <v>3826</v>
      </c>
      <c r="J13" s="27"/>
      <c r="K13" s="27" t="s">
        <v>3471</v>
      </c>
      <c r="L13" s="27" t="s">
        <v>3471</v>
      </c>
      <c r="M13" s="27" t="s">
        <v>3472</v>
      </c>
      <c r="N13" s="27" t="s">
        <v>3402</v>
      </c>
      <c r="O13" s="27" t="s">
        <v>3385</v>
      </c>
      <c r="P13" s="27" t="s">
        <v>3386</v>
      </c>
      <c r="Q13" s="27"/>
      <c r="R13" s="27" t="s">
        <v>3424</v>
      </c>
      <c r="S13" s="27" t="s">
        <v>3424</v>
      </c>
      <c r="T13" s="27">
        <v>14</v>
      </c>
      <c r="U13" s="27" t="s">
        <v>3416</v>
      </c>
      <c r="V13" s="27" t="s">
        <v>3482</v>
      </c>
      <c r="W13" s="27" t="s">
        <v>3483</v>
      </c>
      <c r="X13" s="27" t="s">
        <v>3484</v>
      </c>
      <c r="Y13" s="27" t="s">
        <v>3485</v>
      </c>
    </row>
    <row r="14" ht="13.8" customHeight="1" spans="1:25" x14ac:dyDescent="0.25">
      <c r="A14" s="27" t="s">
        <v>3450</v>
      </c>
      <c r="B14" s="20">
        <v>809</v>
      </c>
      <c r="C14" s="27" t="s">
        <v>3508</v>
      </c>
      <c r="D14" s="28">
        <v>44371</v>
      </c>
      <c r="E14" s="27" t="s">
        <v>3509</v>
      </c>
      <c r="F14" s="27" t="s">
        <v>3510</v>
      </c>
      <c r="G14" s="27" t="s">
        <v>3499</v>
      </c>
      <c r="H14" s="27" t="s">
        <v>3500</v>
      </c>
      <c r="I14" s="27" t="s">
        <v>3826</v>
      </c>
      <c r="J14" s="27"/>
      <c r="K14" s="27" t="s">
        <v>3381</v>
      </c>
      <c r="L14" s="27" t="s">
        <v>3444</v>
      </c>
      <c r="M14" s="27" t="s">
        <v>3401</v>
      </c>
      <c r="N14" s="27" t="s">
        <v>3445</v>
      </c>
      <c r="O14" s="27" t="s">
        <v>3385</v>
      </c>
      <c r="P14" s="27" t="s">
        <v>3386</v>
      </c>
      <c r="Q14" s="27"/>
      <c r="R14" s="27" t="s">
        <v>3388</v>
      </c>
      <c r="S14" s="27" t="s">
        <v>3388</v>
      </c>
      <c r="T14" s="27">
        <v>17</v>
      </c>
      <c r="U14" s="27" t="s">
        <v>3416</v>
      </c>
      <c r="V14" s="27" t="s">
        <v>3404</v>
      </c>
      <c r="W14" s="27" t="s">
        <v>3461</v>
      </c>
      <c r="X14" s="27" t="s">
        <v>3511</v>
      </c>
      <c r="Y14" s="27" t="s">
        <v>3512</v>
      </c>
    </row>
    <row r="15" ht="13.8" customHeight="1" spans="1:25" x14ac:dyDescent="0.25">
      <c r="A15" s="27" t="s">
        <v>3450</v>
      </c>
      <c r="B15" s="20">
        <v>814</v>
      </c>
      <c r="C15" s="27" t="s">
        <v>3513</v>
      </c>
      <c r="D15" s="28">
        <v>44372</v>
      </c>
      <c r="E15" s="27" t="s">
        <v>3514</v>
      </c>
      <c r="F15" s="27" t="s">
        <v>3515</v>
      </c>
      <c r="G15" s="27" t="s">
        <v>3516</v>
      </c>
      <c r="H15" s="27" t="s">
        <v>3500</v>
      </c>
      <c r="I15" s="27" t="s">
        <v>3826</v>
      </c>
      <c r="J15" s="27"/>
      <c r="K15" s="27" t="s">
        <v>3381</v>
      </c>
      <c r="L15" s="27" t="s">
        <v>3444</v>
      </c>
      <c r="M15" s="27" t="s">
        <v>3401</v>
      </c>
      <c r="N15" s="27" t="s">
        <v>3445</v>
      </c>
      <c r="O15" s="27" t="s">
        <v>3385</v>
      </c>
      <c r="P15" s="27" t="s">
        <v>3386</v>
      </c>
      <c r="Q15" s="27"/>
      <c r="R15" s="27"/>
      <c r="S15" s="27"/>
      <c r="T15" s="27"/>
      <c r="U15" s="27"/>
      <c r="V15" s="27"/>
      <c r="W15" s="27"/>
      <c r="X15" s="27"/>
      <c r="Y15" s="27"/>
    </row>
    <row r="16" ht="13.8" customHeight="1" spans="1:25" x14ac:dyDescent="0.25">
      <c r="A16" s="27" t="s">
        <v>3450</v>
      </c>
      <c r="B16" s="20" t="s">
        <v>3517</v>
      </c>
      <c r="C16" s="27" t="s">
        <v>3518</v>
      </c>
      <c r="D16" s="28">
        <v>44377</v>
      </c>
      <c r="E16" s="27" t="s">
        <v>3519</v>
      </c>
      <c r="F16" s="27" t="s">
        <v>3520</v>
      </c>
      <c r="G16" s="27" t="s">
        <v>3521</v>
      </c>
      <c r="H16" s="27" t="s">
        <v>3479</v>
      </c>
      <c r="I16" s="27" t="s">
        <v>3826</v>
      </c>
      <c r="J16" s="27"/>
      <c r="K16" s="27" t="s">
        <v>3471</v>
      </c>
      <c r="L16" s="27" t="s">
        <v>3471</v>
      </c>
      <c r="M16" s="27" t="s">
        <v>3472</v>
      </c>
      <c r="N16" s="27" t="s">
        <v>3402</v>
      </c>
      <c r="O16" s="27" t="s">
        <v>3385</v>
      </c>
      <c r="P16" s="27" t="s">
        <v>3386</v>
      </c>
      <c r="Q16" s="27"/>
      <c r="R16" s="27" t="s">
        <v>3424</v>
      </c>
      <c r="S16" s="27" t="s">
        <v>3388</v>
      </c>
      <c r="T16" s="27">
        <v>32</v>
      </c>
      <c r="U16" s="27" t="s">
        <v>3416</v>
      </c>
      <c r="V16" s="27" t="s">
        <v>3482</v>
      </c>
      <c r="W16" s="27" t="s">
        <v>3522</v>
      </c>
      <c r="X16" s="27" t="s">
        <v>3523</v>
      </c>
      <c r="Y16" s="27" t="s">
        <v>3524</v>
      </c>
    </row>
    <row r="17" ht="13.8" customHeight="1" spans="1:25" x14ac:dyDescent="0.25">
      <c r="A17" s="27" t="s">
        <v>3450</v>
      </c>
      <c r="B17" s="20" t="s">
        <v>3525</v>
      </c>
      <c r="C17" s="27" t="s">
        <v>3526</v>
      </c>
      <c r="D17" s="28">
        <v>44377</v>
      </c>
      <c r="E17" s="27" t="s">
        <v>3527</v>
      </c>
      <c r="F17" s="27" t="s">
        <v>3528</v>
      </c>
      <c r="G17" s="27" t="s">
        <v>3529</v>
      </c>
      <c r="H17" s="27" t="s">
        <v>3455</v>
      </c>
      <c r="I17" s="27" t="s">
        <v>3826</v>
      </c>
      <c r="J17" s="27"/>
      <c r="K17" s="27" t="s">
        <v>3471</v>
      </c>
      <c r="L17" s="27" t="s">
        <v>3471</v>
      </c>
      <c r="M17" s="27" t="s">
        <v>3401</v>
      </c>
      <c r="N17" s="27" t="s">
        <v>3402</v>
      </c>
      <c r="O17" s="27" t="s">
        <v>3385</v>
      </c>
      <c r="P17" s="27" t="s">
        <v>3386</v>
      </c>
      <c r="Q17" s="27"/>
      <c r="R17" s="27" t="s">
        <v>3424</v>
      </c>
      <c r="S17" s="27" t="s">
        <v>3424</v>
      </c>
      <c r="T17" s="27">
        <v>18</v>
      </c>
      <c r="U17" s="27" t="s">
        <v>3416</v>
      </c>
      <c r="V17" s="27" t="s">
        <v>3390</v>
      </c>
      <c r="W17" s="27" t="s">
        <v>3461</v>
      </c>
      <c r="X17" s="27" t="s">
        <v>3530</v>
      </c>
      <c r="Y17" s="27" t="s">
        <v>3531</v>
      </c>
    </row>
    <row r="18" ht="13.8" customHeight="1" spans="1:25" x14ac:dyDescent="0.25">
      <c r="A18" s="27" t="s">
        <v>3532</v>
      </c>
      <c r="B18" s="20">
        <v>813</v>
      </c>
      <c r="C18" s="27" t="s">
        <v>3533</v>
      </c>
      <c r="D18" s="28">
        <v>44378</v>
      </c>
      <c r="E18" s="27" t="s">
        <v>3534</v>
      </c>
      <c r="F18" s="27" t="s">
        <v>3535</v>
      </c>
      <c r="G18" s="27" t="s">
        <v>3516</v>
      </c>
      <c r="H18" s="27" t="s">
        <v>3500</v>
      </c>
      <c r="I18" s="27" t="s">
        <v>3826</v>
      </c>
      <c r="J18" s="27"/>
      <c r="K18" s="27" t="s">
        <v>3381</v>
      </c>
      <c r="L18" s="27" t="s">
        <v>3444</v>
      </c>
      <c r="M18" s="27" t="s">
        <v>3401</v>
      </c>
      <c r="N18" s="27" t="s">
        <v>3445</v>
      </c>
      <c r="O18" s="27" t="s">
        <v>3385</v>
      </c>
      <c r="P18" s="27" t="s">
        <v>3386</v>
      </c>
      <c r="Q18" s="27"/>
      <c r="R18" s="27" t="s">
        <v>3387</v>
      </c>
      <c r="S18" s="27" t="s">
        <v>3388</v>
      </c>
      <c r="T18" s="27">
        <v>12</v>
      </c>
      <c r="U18" s="27" t="s">
        <v>3416</v>
      </c>
      <c r="V18" s="27" t="s">
        <v>3390</v>
      </c>
      <c r="W18" s="27" t="s">
        <v>3405</v>
      </c>
      <c r="X18" s="27" t="s">
        <v>3537</v>
      </c>
      <c r="Y18" s="27" t="s">
        <v>3538</v>
      </c>
    </row>
    <row r="19" ht="13.8" customHeight="1" spans="1:25" x14ac:dyDescent="0.25">
      <c r="A19" s="27" t="s">
        <v>3532</v>
      </c>
      <c r="B19" s="20" t="s">
        <v>4437</v>
      </c>
      <c r="C19" s="27" t="s">
        <v>4438</v>
      </c>
      <c r="D19" s="28">
        <v>44393</v>
      </c>
      <c r="E19" s="27" t="s">
        <v>4439</v>
      </c>
      <c r="F19" s="27" t="s">
        <v>3520</v>
      </c>
      <c r="G19" s="27" t="s">
        <v>3521</v>
      </c>
      <c r="H19" s="27" t="s">
        <v>3479</v>
      </c>
      <c r="I19" s="27" t="s">
        <v>3826</v>
      </c>
      <c r="J19" s="27"/>
      <c r="K19" s="27" t="s">
        <v>3471</v>
      </c>
      <c r="L19" s="27" t="s">
        <v>3471</v>
      </c>
      <c r="M19" s="27" t="s">
        <v>3401</v>
      </c>
      <c r="N19" s="27" t="s">
        <v>4440</v>
      </c>
      <c r="O19" s="27" t="s">
        <v>3385</v>
      </c>
      <c r="P19" s="27" t="s">
        <v>3386</v>
      </c>
      <c r="Q19" s="27"/>
      <c r="R19" s="27" t="s">
        <v>3424</v>
      </c>
      <c r="S19" s="27" t="s">
        <v>3388</v>
      </c>
      <c r="T19" s="27">
        <v>4</v>
      </c>
      <c r="U19" s="27" t="s">
        <v>3416</v>
      </c>
      <c r="V19" s="27" t="s">
        <v>3602</v>
      </c>
      <c r="W19" s="27" t="s">
        <v>4441</v>
      </c>
      <c r="X19" s="27" t="s">
        <v>4442</v>
      </c>
      <c r="Y19" s="27" t="s">
        <v>4443</v>
      </c>
    </row>
    <row r="20" ht="30" customHeight="1" spans="1:25" x14ac:dyDescent="0.25">
      <c r="A20" s="27" t="s">
        <v>3532</v>
      </c>
      <c r="B20" s="20" t="s">
        <v>3546</v>
      </c>
      <c r="C20" s="27" t="s">
        <v>3547</v>
      </c>
      <c r="D20" s="28">
        <v>44400</v>
      </c>
      <c r="E20" s="27" t="s">
        <v>3548</v>
      </c>
      <c r="F20" s="27" t="s">
        <v>3549</v>
      </c>
      <c r="G20" s="27" t="s">
        <v>3550</v>
      </c>
      <c r="H20" s="27" t="s">
        <v>3551</v>
      </c>
      <c r="I20" s="27" t="s">
        <v>3826</v>
      </c>
      <c r="J20" s="27"/>
      <c r="K20" s="27" t="s">
        <v>3471</v>
      </c>
      <c r="L20" s="27" t="s">
        <v>3471</v>
      </c>
      <c r="M20" s="27" t="s">
        <v>3472</v>
      </c>
      <c r="N20" s="27" t="s">
        <v>3402</v>
      </c>
      <c r="O20" s="27" t="s">
        <v>3385</v>
      </c>
      <c r="P20" s="27" t="s">
        <v>3386</v>
      </c>
      <c r="Q20" s="27"/>
      <c r="R20" s="27" t="s">
        <v>3388</v>
      </c>
      <c r="S20" s="27" t="s">
        <v>3388</v>
      </c>
      <c r="T20" s="27">
        <v>24</v>
      </c>
      <c r="U20" s="27" t="s">
        <v>3416</v>
      </c>
      <c r="V20" s="27" t="s">
        <v>3553</v>
      </c>
      <c r="W20" s="27" t="s">
        <v>3447</v>
      </c>
      <c r="X20" s="27" t="s">
        <v>3554</v>
      </c>
      <c r="Y20" s="40" t="s">
        <v>3555</v>
      </c>
    </row>
    <row r="21" ht="13.8" customHeight="1" spans="1:25" x14ac:dyDescent="0.25">
      <c r="A21" s="27" t="s">
        <v>3556</v>
      </c>
      <c r="B21" s="20">
        <v>441</v>
      </c>
      <c r="C21" s="27" t="s">
        <v>4444</v>
      </c>
      <c r="D21" s="28">
        <v>44409</v>
      </c>
      <c r="E21" s="27" t="s">
        <v>4445</v>
      </c>
      <c r="F21" s="27" t="s">
        <v>3559</v>
      </c>
      <c r="G21" s="27" t="s">
        <v>3454</v>
      </c>
      <c r="H21" s="27" t="s">
        <v>3479</v>
      </c>
      <c r="I21" s="27" t="s">
        <v>3826</v>
      </c>
      <c r="J21" s="27"/>
      <c r="K21" s="27" t="s">
        <v>3381</v>
      </c>
      <c r="L21" s="27" t="s">
        <v>3382</v>
      </c>
      <c r="M21" s="27" t="s">
        <v>3401</v>
      </c>
      <c r="N21" s="27" t="s">
        <v>4440</v>
      </c>
      <c r="O21" s="27" t="s">
        <v>4141</v>
      </c>
      <c r="P21" s="29">
        <v>45322</v>
      </c>
      <c r="Q21" s="27"/>
      <c r="R21" s="27"/>
      <c r="S21" s="27"/>
      <c r="T21" s="27"/>
      <c r="U21" s="27"/>
      <c r="V21" s="27"/>
      <c r="W21" s="27"/>
      <c r="X21" s="27"/>
      <c r="Y21" s="27"/>
    </row>
    <row r="22" ht="13.8" customHeight="1" spans="1:25" x14ac:dyDescent="0.25">
      <c r="A22" s="27" t="s">
        <v>3556</v>
      </c>
      <c r="B22" s="20">
        <v>442</v>
      </c>
      <c r="C22" s="27" t="s">
        <v>4446</v>
      </c>
      <c r="D22" s="28">
        <v>44409</v>
      </c>
      <c r="E22" s="27" t="s">
        <v>4447</v>
      </c>
      <c r="F22" s="27" t="s">
        <v>3470</v>
      </c>
      <c r="G22" s="27" t="s">
        <v>3454</v>
      </c>
      <c r="H22" s="27" t="s">
        <v>3479</v>
      </c>
      <c r="I22" s="27" t="s">
        <v>3826</v>
      </c>
      <c r="J22" s="27"/>
      <c r="K22" s="27" t="s">
        <v>3381</v>
      </c>
      <c r="L22" s="27" t="s">
        <v>3382</v>
      </c>
      <c r="M22" s="27" t="s">
        <v>3401</v>
      </c>
      <c r="N22" s="27" t="s">
        <v>4440</v>
      </c>
      <c r="O22" s="27" t="s">
        <v>4141</v>
      </c>
      <c r="P22" s="29">
        <v>44926</v>
      </c>
      <c r="Q22" s="27"/>
      <c r="R22" s="27"/>
      <c r="S22" s="27"/>
      <c r="T22" s="27"/>
      <c r="U22" s="27"/>
      <c r="V22" s="27"/>
      <c r="W22" s="27"/>
      <c r="X22" s="27"/>
      <c r="Y22" s="27"/>
    </row>
    <row r="23" ht="13.8" customHeight="1" spans="1:25" x14ac:dyDescent="0.25">
      <c r="A23" s="27" t="s">
        <v>3556</v>
      </c>
      <c r="B23" s="20">
        <v>446</v>
      </c>
      <c r="C23" s="27" t="s">
        <v>4448</v>
      </c>
      <c r="D23" s="28">
        <v>44409</v>
      </c>
      <c r="E23" s="27" t="s">
        <v>4449</v>
      </c>
      <c r="F23" s="27" t="s">
        <v>3559</v>
      </c>
      <c r="G23" s="27" t="s">
        <v>3454</v>
      </c>
      <c r="H23" s="27" t="s">
        <v>3479</v>
      </c>
      <c r="I23" s="27" t="s">
        <v>3826</v>
      </c>
      <c r="J23" s="27"/>
      <c r="K23" s="27" t="s">
        <v>3381</v>
      </c>
      <c r="L23" s="27" t="s">
        <v>3382</v>
      </c>
      <c r="M23" s="27" t="s">
        <v>3401</v>
      </c>
      <c r="N23" s="27" t="s">
        <v>4440</v>
      </c>
      <c r="O23" s="27" t="s">
        <v>4141</v>
      </c>
      <c r="P23" s="29">
        <v>45322</v>
      </c>
      <c r="Q23" s="27"/>
      <c r="R23" s="27"/>
      <c r="S23" s="27"/>
      <c r="T23" s="27"/>
      <c r="U23" s="27"/>
      <c r="V23" s="27"/>
      <c r="W23" s="27"/>
      <c r="X23" s="27"/>
      <c r="Y23" s="27"/>
    </row>
    <row r="24" ht="13.8" customHeight="1" spans="1:25" x14ac:dyDescent="0.25">
      <c r="A24" s="27" t="s">
        <v>3556</v>
      </c>
      <c r="B24" s="20">
        <v>447</v>
      </c>
      <c r="C24" s="27" t="s">
        <v>4450</v>
      </c>
      <c r="D24" s="28">
        <v>44409</v>
      </c>
      <c r="E24" s="27" t="s">
        <v>4451</v>
      </c>
      <c r="F24" s="27" t="s">
        <v>3535</v>
      </c>
      <c r="G24" s="27" t="s">
        <v>3516</v>
      </c>
      <c r="H24" s="27" t="s">
        <v>3500</v>
      </c>
      <c r="I24" s="27" t="s">
        <v>3826</v>
      </c>
      <c r="J24" s="27"/>
      <c r="K24" s="27" t="s">
        <v>3381</v>
      </c>
      <c r="L24" s="27" t="s">
        <v>3382</v>
      </c>
      <c r="M24" s="27" t="s">
        <v>3401</v>
      </c>
      <c r="N24" s="27" t="s">
        <v>4440</v>
      </c>
      <c r="O24" s="27" t="s">
        <v>3385</v>
      </c>
      <c r="P24" s="27" t="s">
        <v>3386</v>
      </c>
      <c r="Q24" s="27"/>
      <c r="R24" s="27" t="s">
        <v>3388</v>
      </c>
      <c r="S24" s="27" t="s">
        <v>3388</v>
      </c>
      <c r="T24" s="27">
        <v>8</v>
      </c>
      <c r="U24" s="27" t="s">
        <v>3416</v>
      </c>
      <c r="V24" s="27" t="s">
        <v>3390</v>
      </c>
      <c r="W24" s="27" t="s">
        <v>4452</v>
      </c>
      <c r="X24" s="27" t="s">
        <v>4453</v>
      </c>
      <c r="Y24" s="27" t="s">
        <v>4454</v>
      </c>
    </row>
    <row r="25" ht="13.8" customHeight="1" spans="1:25" x14ac:dyDescent="0.25">
      <c r="A25" s="27" t="s">
        <v>3556</v>
      </c>
      <c r="B25" s="20">
        <v>448</v>
      </c>
      <c r="C25" s="27" t="s">
        <v>4455</v>
      </c>
      <c r="D25" s="28">
        <v>44409</v>
      </c>
      <c r="E25" s="27" t="s">
        <v>4456</v>
      </c>
      <c r="F25" s="27" t="s">
        <v>3528</v>
      </c>
      <c r="G25" s="27" t="s">
        <v>3529</v>
      </c>
      <c r="H25" s="27" t="s">
        <v>3455</v>
      </c>
      <c r="I25" s="27" t="s">
        <v>3826</v>
      </c>
      <c r="J25" s="27"/>
      <c r="K25" s="27" t="s">
        <v>3381</v>
      </c>
      <c r="L25" s="27" t="s">
        <v>3382</v>
      </c>
      <c r="M25" s="27" t="s">
        <v>3401</v>
      </c>
      <c r="N25" s="27" t="s">
        <v>4440</v>
      </c>
      <c r="O25" s="27" t="s">
        <v>4141</v>
      </c>
      <c r="P25" s="29">
        <v>44926</v>
      </c>
      <c r="Q25" s="27"/>
      <c r="R25" s="27"/>
      <c r="S25" s="27"/>
      <c r="T25" s="27"/>
      <c r="U25" s="27"/>
      <c r="V25" s="27"/>
      <c r="W25" s="27"/>
      <c r="X25" s="27"/>
      <c r="Y25" s="27"/>
    </row>
    <row r="26" ht="13.8" customHeight="1" spans="1:25" x14ac:dyDescent="0.25">
      <c r="A26" s="27" t="s">
        <v>3556</v>
      </c>
      <c r="B26" s="20">
        <v>449</v>
      </c>
      <c r="C26" s="27" t="s">
        <v>4457</v>
      </c>
      <c r="D26" s="28">
        <v>44409</v>
      </c>
      <c r="E26" s="27" t="s">
        <v>4458</v>
      </c>
      <c r="F26" s="27" t="s">
        <v>3510</v>
      </c>
      <c r="G26" s="27" t="s">
        <v>3499</v>
      </c>
      <c r="H26" s="27" t="s">
        <v>3500</v>
      </c>
      <c r="I26" s="27" t="s">
        <v>3826</v>
      </c>
      <c r="J26" s="27"/>
      <c r="K26" s="27" t="s">
        <v>3381</v>
      </c>
      <c r="L26" s="27" t="s">
        <v>3382</v>
      </c>
      <c r="M26" s="27" t="s">
        <v>3401</v>
      </c>
      <c r="N26" s="27" t="s">
        <v>4440</v>
      </c>
      <c r="O26" s="27" t="s">
        <v>4141</v>
      </c>
      <c r="P26" s="29">
        <v>44926</v>
      </c>
      <c r="Q26" s="27"/>
      <c r="R26" s="27"/>
      <c r="S26" s="27"/>
      <c r="T26" s="27"/>
      <c r="U26" s="27"/>
      <c r="V26" s="27"/>
      <c r="W26" s="27"/>
      <c r="X26" s="27"/>
      <c r="Y26" s="27"/>
    </row>
    <row r="27" ht="13.8" customHeight="1" spans="1:25" x14ac:dyDescent="0.25">
      <c r="A27" s="27" t="s">
        <v>3556</v>
      </c>
      <c r="B27" s="20">
        <v>450</v>
      </c>
      <c r="C27" s="27" t="s">
        <v>4459</v>
      </c>
      <c r="D27" s="28">
        <v>44409</v>
      </c>
      <c r="E27" s="27" t="s">
        <v>4460</v>
      </c>
      <c r="F27" s="27" t="s">
        <v>3631</v>
      </c>
      <c r="G27" s="27" t="s">
        <v>3454</v>
      </c>
      <c r="H27" s="27" t="s">
        <v>3479</v>
      </c>
      <c r="I27" s="27" t="s">
        <v>3826</v>
      </c>
      <c r="J27" s="27"/>
      <c r="K27" s="27" t="s">
        <v>3381</v>
      </c>
      <c r="L27" s="27" t="s">
        <v>3382</v>
      </c>
      <c r="M27" s="27" t="s">
        <v>3401</v>
      </c>
      <c r="N27" s="27" t="s">
        <v>4440</v>
      </c>
      <c r="O27" s="27" t="s">
        <v>4141</v>
      </c>
      <c r="P27" s="29">
        <v>45322</v>
      </c>
      <c r="Q27" s="27"/>
      <c r="R27" s="27"/>
      <c r="S27" s="27"/>
      <c r="T27" s="27"/>
      <c r="U27" s="27"/>
      <c r="V27" s="27"/>
      <c r="W27" s="27"/>
      <c r="X27" s="27"/>
      <c r="Y27" s="27"/>
    </row>
    <row r="28" ht="13.8" customHeight="1" spans="1:25" x14ac:dyDescent="0.25">
      <c r="A28" s="27" t="s">
        <v>3556</v>
      </c>
      <c r="B28" s="20">
        <v>451</v>
      </c>
      <c r="C28" s="27" t="s">
        <v>4461</v>
      </c>
      <c r="D28" s="28">
        <v>44409</v>
      </c>
      <c r="E28" s="27" t="s">
        <v>4462</v>
      </c>
      <c r="F28" s="27" t="s">
        <v>3707</v>
      </c>
      <c r="G28" s="27" t="s">
        <v>3440</v>
      </c>
      <c r="H28" s="27" t="s">
        <v>3441</v>
      </c>
      <c r="I28" s="27" t="s">
        <v>3826</v>
      </c>
      <c r="J28" s="27"/>
      <c r="K28" s="27" t="s">
        <v>3381</v>
      </c>
      <c r="L28" s="27" t="s">
        <v>3382</v>
      </c>
      <c r="M28" s="27" t="s">
        <v>3401</v>
      </c>
      <c r="N28" s="27" t="s">
        <v>4440</v>
      </c>
      <c r="O28" s="27" t="s">
        <v>4141</v>
      </c>
      <c r="P28" s="29">
        <v>45322</v>
      </c>
      <c r="Q28" s="27"/>
      <c r="R28" s="27" t="s">
        <v>3424</v>
      </c>
      <c r="S28" s="27" t="s">
        <v>3424</v>
      </c>
      <c r="T28" s="27">
        <v>2</v>
      </c>
      <c r="U28" s="27" t="s">
        <v>3416</v>
      </c>
      <c r="V28" s="27" t="s">
        <v>3390</v>
      </c>
      <c r="W28" s="27" t="s">
        <v>3461</v>
      </c>
      <c r="X28" s="27" t="s">
        <v>4463</v>
      </c>
      <c r="Y28" s="27" t="s">
        <v>4464</v>
      </c>
    </row>
    <row r="29" ht="13.8" customHeight="1" spans="1:25" x14ac:dyDescent="0.25">
      <c r="A29" s="27" t="s">
        <v>3556</v>
      </c>
      <c r="B29" s="20">
        <v>452</v>
      </c>
      <c r="C29" s="27" t="s">
        <v>4465</v>
      </c>
      <c r="D29" s="28">
        <v>44409</v>
      </c>
      <c r="E29" s="27" t="s">
        <v>4466</v>
      </c>
      <c r="F29" s="27" t="s">
        <v>3565</v>
      </c>
      <c r="G29" s="27" t="s">
        <v>3529</v>
      </c>
      <c r="H29" s="27" t="s">
        <v>3455</v>
      </c>
      <c r="I29" s="27" t="s">
        <v>3826</v>
      </c>
      <c r="J29" s="27"/>
      <c r="K29" s="27" t="s">
        <v>3381</v>
      </c>
      <c r="L29" s="27" t="s">
        <v>3382</v>
      </c>
      <c r="M29" s="27" t="s">
        <v>3401</v>
      </c>
      <c r="N29" s="27" t="s">
        <v>4440</v>
      </c>
      <c r="O29" s="27" t="s">
        <v>3385</v>
      </c>
      <c r="P29" s="27" t="s">
        <v>3386</v>
      </c>
      <c r="Q29" s="27"/>
      <c r="R29" s="27"/>
      <c r="S29" s="27"/>
      <c r="T29" s="27"/>
      <c r="U29" s="27"/>
      <c r="V29" s="27"/>
      <c r="W29" s="27"/>
      <c r="X29" s="27"/>
      <c r="Y29" s="27"/>
    </row>
    <row r="30" ht="13.8" customHeight="1" spans="1:25" x14ac:dyDescent="0.25">
      <c r="A30" s="27" t="s">
        <v>3556</v>
      </c>
      <c r="B30" s="20">
        <v>453</v>
      </c>
      <c r="C30" s="27" t="s">
        <v>4467</v>
      </c>
      <c r="D30" s="28">
        <v>44409</v>
      </c>
      <c r="E30" s="27" t="s">
        <v>4468</v>
      </c>
      <c r="F30" s="27" t="s">
        <v>3590</v>
      </c>
      <c r="G30" s="27" t="s">
        <v>3454</v>
      </c>
      <c r="H30" s="27" t="s">
        <v>3479</v>
      </c>
      <c r="I30" s="27" t="s">
        <v>3826</v>
      </c>
      <c r="J30" s="27"/>
      <c r="K30" s="27" t="s">
        <v>3381</v>
      </c>
      <c r="L30" s="27" t="s">
        <v>3382</v>
      </c>
      <c r="M30" s="27" t="s">
        <v>3401</v>
      </c>
      <c r="N30" s="27" t="s">
        <v>4440</v>
      </c>
      <c r="O30" s="27" t="s">
        <v>3385</v>
      </c>
      <c r="P30" s="27" t="s">
        <v>3386</v>
      </c>
      <c r="Q30" s="27"/>
      <c r="R30" s="27"/>
      <c r="S30" s="27"/>
      <c r="T30" s="27"/>
      <c r="U30" s="27"/>
      <c r="V30" s="27"/>
      <c r="W30" s="27"/>
      <c r="X30" s="27"/>
      <c r="Y30" s="27"/>
    </row>
    <row r="31" ht="13.8" customHeight="1" spans="1:25" x14ac:dyDescent="0.25">
      <c r="A31" s="27" t="s">
        <v>3556</v>
      </c>
      <c r="B31" s="20">
        <v>454</v>
      </c>
      <c r="C31" s="27" t="s">
        <v>4469</v>
      </c>
      <c r="D31" s="28">
        <v>44409</v>
      </c>
      <c r="E31" s="27" t="s">
        <v>4470</v>
      </c>
      <c r="F31" s="27" t="s">
        <v>3590</v>
      </c>
      <c r="G31" s="27" t="s">
        <v>3454</v>
      </c>
      <c r="H31" s="27" t="s">
        <v>3479</v>
      </c>
      <c r="I31" s="27" t="s">
        <v>3826</v>
      </c>
      <c r="J31" s="27"/>
      <c r="K31" s="27" t="s">
        <v>3381</v>
      </c>
      <c r="L31" s="27" t="s">
        <v>3382</v>
      </c>
      <c r="M31" s="27" t="s">
        <v>3401</v>
      </c>
      <c r="N31" s="27" t="s">
        <v>4440</v>
      </c>
      <c r="O31" s="27" t="s">
        <v>4141</v>
      </c>
      <c r="P31" s="29">
        <v>45322</v>
      </c>
      <c r="Q31" s="27"/>
      <c r="R31" s="27"/>
      <c r="S31" s="27"/>
      <c r="T31" s="27"/>
      <c r="U31" s="27"/>
      <c r="V31" s="27"/>
      <c r="W31" s="27"/>
      <c r="X31" s="27"/>
      <c r="Y31" s="27"/>
    </row>
    <row r="32" ht="13.8" customHeight="1" spans="1:25" x14ac:dyDescent="0.25">
      <c r="A32" s="27" t="s">
        <v>3556</v>
      </c>
      <c r="B32" s="20">
        <v>457</v>
      </c>
      <c r="C32" s="27" t="s">
        <v>4471</v>
      </c>
      <c r="D32" s="28">
        <v>44409</v>
      </c>
      <c r="E32" s="27" t="s">
        <v>4472</v>
      </c>
      <c r="F32" s="27" t="s">
        <v>3470</v>
      </c>
      <c r="G32" s="27" t="s">
        <v>3454</v>
      </c>
      <c r="H32" s="27" t="s">
        <v>3479</v>
      </c>
      <c r="I32" s="27" t="s">
        <v>3826</v>
      </c>
      <c r="J32" s="27"/>
      <c r="K32" s="27" t="s">
        <v>3381</v>
      </c>
      <c r="L32" s="27" t="s">
        <v>3382</v>
      </c>
      <c r="M32" s="27" t="s">
        <v>3401</v>
      </c>
      <c r="N32" s="27" t="s">
        <v>4440</v>
      </c>
      <c r="O32" s="27" t="s">
        <v>3385</v>
      </c>
      <c r="P32" s="27" t="s">
        <v>3386</v>
      </c>
      <c r="Q32" s="27"/>
      <c r="R32" s="27" t="s">
        <v>3424</v>
      </c>
      <c r="S32" s="27" t="s">
        <v>3388</v>
      </c>
      <c r="T32" s="27">
        <v>5</v>
      </c>
      <c r="U32" s="27" t="s">
        <v>3416</v>
      </c>
      <c r="V32" s="27" t="s">
        <v>3390</v>
      </c>
      <c r="W32" s="27" t="s">
        <v>3767</v>
      </c>
      <c r="X32" s="27" t="s">
        <v>4473</v>
      </c>
      <c r="Y32" s="27" t="s">
        <v>4474</v>
      </c>
    </row>
    <row r="33" ht="13.8" customHeight="1" spans="1:25" x14ac:dyDescent="0.25">
      <c r="A33" s="27" t="s">
        <v>3556</v>
      </c>
      <c r="B33" s="20">
        <v>458</v>
      </c>
      <c r="C33" s="27" t="s">
        <v>4475</v>
      </c>
      <c r="D33" s="28">
        <v>44409</v>
      </c>
      <c r="E33" s="27" t="s">
        <v>4476</v>
      </c>
      <c r="F33" s="27" t="s">
        <v>3470</v>
      </c>
      <c r="G33" s="27" t="s">
        <v>3454</v>
      </c>
      <c r="H33" s="27" t="s">
        <v>3479</v>
      </c>
      <c r="I33" s="27" t="s">
        <v>3826</v>
      </c>
      <c r="J33" s="27"/>
      <c r="K33" s="27" t="s">
        <v>3381</v>
      </c>
      <c r="L33" s="27" t="s">
        <v>3382</v>
      </c>
      <c r="M33" s="27" t="s">
        <v>3401</v>
      </c>
      <c r="N33" s="27" t="s">
        <v>4440</v>
      </c>
      <c r="O33" s="27" t="s">
        <v>4141</v>
      </c>
      <c r="P33" s="29">
        <v>45322</v>
      </c>
      <c r="Q33" s="27"/>
      <c r="R33" s="27"/>
      <c r="S33" s="27"/>
      <c r="T33" s="27"/>
      <c r="U33" s="27"/>
      <c r="V33" s="27"/>
      <c r="W33" s="27"/>
      <c r="X33" s="27"/>
      <c r="Y33" s="27"/>
    </row>
    <row r="34" ht="13.8" customHeight="1" spans="1:25" x14ac:dyDescent="0.25">
      <c r="A34" s="27" t="s">
        <v>3556</v>
      </c>
      <c r="B34" s="20">
        <v>460</v>
      </c>
      <c r="C34" s="27" t="s">
        <v>4477</v>
      </c>
      <c r="D34" s="28">
        <v>44409</v>
      </c>
      <c r="E34" s="27" t="s">
        <v>4478</v>
      </c>
      <c r="F34" s="27" t="s">
        <v>3470</v>
      </c>
      <c r="G34" s="27" t="s">
        <v>3454</v>
      </c>
      <c r="H34" s="27" t="s">
        <v>3479</v>
      </c>
      <c r="I34" s="27" t="s">
        <v>3826</v>
      </c>
      <c r="J34" s="27"/>
      <c r="K34" s="27" t="s">
        <v>3381</v>
      </c>
      <c r="L34" s="27" t="s">
        <v>3382</v>
      </c>
      <c r="M34" s="27" t="s">
        <v>3401</v>
      </c>
      <c r="N34" s="27" t="s">
        <v>4440</v>
      </c>
      <c r="O34" s="27" t="s">
        <v>3385</v>
      </c>
      <c r="P34" s="27" t="s">
        <v>3386</v>
      </c>
      <c r="Q34" s="27"/>
      <c r="R34" s="27"/>
      <c r="S34" s="27"/>
      <c r="T34" s="27"/>
      <c r="U34" s="27"/>
      <c r="V34" s="27"/>
      <c r="W34" s="27"/>
      <c r="X34" s="27"/>
      <c r="Y34" s="27"/>
    </row>
    <row r="35" ht="13.8" customHeight="1" spans="1:25" x14ac:dyDescent="0.25">
      <c r="A35" s="27" t="s">
        <v>3556</v>
      </c>
      <c r="B35" s="20">
        <v>461</v>
      </c>
      <c r="C35" s="27" t="s">
        <v>4479</v>
      </c>
      <c r="D35" s="28">
        <v>44409</v>
      </c>
      <c r="E35" s="27" t="s">
        <v>4480</v>
      </c>
      <c r="F35" s="27" t="s">
        <v>3520</v>
      </c>
      <c r="G35" s="27" t="s">
        <v>3521</v>
      </c>
      <c r="H35" s="27" t="s">
        <v>3479</v>
      </c>
      <c r="I35" s="27" t="s">
        <v>3826</v>
      </c>
      <c r="J35" s="27"/>
      <c r="K35" s="27" t="s">
        <v>3381</v>
      </c>
      <c r="L35" s="27" t="s">
        <v>3382</v>
      </c>
      <c r="M35" s="27" t="s">
        <v>3401</v>
      </c>
      <c r="N35" s="27" t="s">
        <v>4440</v>
      </c>
      <c r="O35" s="27" t="s">
        <v>4141</v>
      </c>
      <c r="P35" s="29">
        <v>44926</v>
      </c>
      <c r="Q35" s="27"/>
      <c r="R35" s="27"/>
      <c r="S35" s="27"/>
      <c r="T35" s="27"/>
      <c r="U35" s="27"/>
      <c r="V35" s="27"/>
      <c r="W35" s="27"/>
      <c r="X35" s="27"/>
      <c r="Y35" s="27"/>
    </row>
    <row r="36" ht="13.8" customHeight="1" spans="1:25" x14ac:dyDescent="0.25">
      <c r="A36" s="27" t="s">
        <v>3556</v>
      </c>
      <c r="B36" s="20">
        <v>462</v>
      </c>
      <c r="C36" s="27" t="s">
        <v>4481</v>
      </c>
      <c r="D36" s="28">
        <v>44409</v>
      </c>
      <c r="E36" s="27" t="s">
        <v>4482</v>
      </c>
      <c r="F36" s="27" t="s">
        <v>3520</v>
      </c>
      <c r="G36" s="27" t="s">
        <v>3521</v>
      </c>
      <c r="H36" s="27" t="s">
        <v>3479</v>
      </c>
      <c r="I36" s="27" t="s">
        <v>3826</v>
      </c>
      <c r="J36" s="27"/>
      <c r="K36" s="27" t="s">
        <v>3381</v>
      </c>
      <c r="L36" s="27" t="s">
        <v>3382</v>
      </c>
      <c r="M36" s="27" t="s">
        <v>3401</v>
      </c>
      <c r="N36" s="27" t="s">
        <v>4440</v>
      </c>
      <c r="O36" s="27" t="s">
        <v>4141</v>
      </c>
      <c r="P36" s="29">
        <v>45108</v>
      </c>
      <c r="Q36" s="27" t="s">
        <v>4483</v>
      </c>
      <c r="R36" s="27"/>
      <c r="S36" s="27"/>
      <c r="T36" s="27"/>
      <c r="U36" s="27"/>
      <c r="V36" s="27"/>
      <c r="W36" s="27"/>
      <c r="X36" s="27"/>
      <c r="Y36" s="27"/>
    </row>
    <row r="37" ht="13.8" customHeight="1" spans="1:25" x14ac:dyDescent="0.25">
      <c r="A37" s="27" t="s">
        <v>3556</v>
      </c>
      <c r="B37" s="20">
        <v>463</v>
      </c>
      <c r="C37" s="27" t="s">
        <v>4484</v>
      </c>
      <c r="D37" s="28">
        <v>44409</v>
      </c>
      <c r="E37" s="27" t="s">
        <v>4485</v>
      </c>
      <c r="F37" s="27" t="s">
        <v>3470</v>
      </c>
      <c r="G37" s="27" t="s">
        <v>3454</v>
      </c>
      <c r="H37" s="27" t="s">
        <v>3479</v>
      </c>
      <c r="I37" s="27" t="s">
        <v>3826</v>
      </c>
      <c r="J37" s="27"/>
      <c r="K37" s="27" t="s">
        <v>3381</v>
      </c>
      <c r="L37" s="27" t="s">
        <v>3382</v>
      </c>
      <c r="M37" s="27" t="s">
        <v>3401</v>
      </c>
      <c r="N37" s="27" t="s">
        <v>4440</v>
      </c>
      <c r="O37" s="27" t="s">
        <v>3385</v>
      </c>
      <c r="P37" s="27" t="s">
        <v>3386</v>
      </c>
      <c r="Q37" s="27"/>
      <c r="R37" s="27" t="s">
        <v>3424</v>
      </c>
      <c r="S37" s="27" t="s">
        <v>3388</v>
      </c>
      <c r="T37" s="27">
        <v>4</v>
      </c>
      <c r="U37" s="27" t="s">
        <v>3416</v>
      </c>
      <c r="V37" s="27" t="s">
        <v>3390</v>
      </c>
      <c r="W37" s="27" t="s">
        <v>3447</v>
      </c>
      <c r="X37" s="27" t="s">
        <v>4486</v>
      </c>
      <c r="Y37" s="27" t="s">
        <v>4487</v>
      </c>
    </row>
    <row r="38" ht="13.8" customHeight="1" spans="1:25" x14ac:dyDescent="0.25">
      <c r="A38" s="27" t="s">
        <v>3556</v>
      </c>
      <c r="B38" s="20">
        <v>464</v>
      </c>
      <c r="C38" s="27" t="s">
        <v>4422</v>
      </c>
      <c r="D38" s="28">
        <v>44409</v>
      </c>
      <c r="E38" s="27" t="s">
        <v>4423</v>
      </c>
      <c r="F38" s="27" t="s">
        <v>3439</v>
      </c>
      <c r="G38" s="27" t="s">
        <v>3440</v>
      </c>
      <c r="H38" s="27" t="s">
        <v>3441</v>
      </c>
      <c r="I38" s="27" t="s">
        <v>3826</v>
      </c>
      <c r="J38" s="27"/>
      <c r="K38" s="27" t="s">
        <v>3381</v>
      </c>
      <c r="L38" s="27" t="s">
        <v>3382</v>
      </c>
      <c r="M38" s="27" t="s">
        <v>3401</v>
      </c>
      <c r="N38" s="27" t="s">
        <v>4163</v>
      </c>
      <c r="O38" s="27" t="s">
        <v>3385</v>
      </c>
      <c r="P38" s="27" t="s">
        <v>3386</v>
      </c>
      <c r="Q38" s="27" t="s">
        <v>4424</v>
      </c>
      <c r="R38" s="27" t="s">
        <v>3424</v>
      </c>
      <c r="S38" s="27" t="s">
        <v>3424</v>
      </c>
      <c r="T38" s="27">
        <v>5</v>
      </c>
      <c r="U38" s="27" t="s">
        <v>3389</v>
      </c>
      <c r="V38" s="27" t="s">
        <v>3390</v>
      </c>
      <c r="W38" s="27" t="s">
        <v>3461</v>
      </c>
      <c r="X38" s="27" t="s">
        <v>4425</v>
      </c>
      <c r="Y38" s="27" t="s">
        <v>4426</v>
      </c>
    </row>
    <row r="39" ht="13.8" customHeight="1" spans="1:25" x14ac:dyDescent="0.25">
      <c r="A39" s="27" t="s">
        <v>3556</v>
      </c>
      <c r="B39" s="20">
        <v>467</v>
      </c>
      <c r="C39" s="27" t="s">
        <v>4488</v>
      </c>
      <c r="D39" s="28">
        <v>44409</v>
      </c>
      <c r="E39" s="27" t="s">
        <v>4489</v>
      </c>
      <c r="F39" s="27" t="s">
        <v>3510</v>
      </c>
      <c r="G39" s="27" t="s">
        <v>3499</v>
      </c>
      <c r="H39" s="27" t="s">
        <v>3500</v>
      </c>
      <c r="I39" s="27" t="s">
        <v>3826</v>
      </c>
      <c r="J39" s="27"/>
      <c r="K39" s="27" t="s">
        <v>3381</v>
      </c>
      <c r="L39" s="27" t="s">
        <v>3382</v>
      </c>
      <c r="M39" s="27" t="s">
        <v>3401</v>
      </c>
      <c r="N39" s="27" t="s">
        <v>4440</v>
      </c>
      <c r="O39" s="27" t="s">
        <v>4141</v>
      </c>
      <c r="P39" s="29">
        <v>45322</v>
      </c>
      <c r="Q39" s="27"/>
      <c r="R39" s="27"/>
      <c r="S39" s="27"/>
      <c r="T39" s="27"/>
      <c r="U39" s="27"/>
      <c r="V39" s="27"/>
      <c r="W39" s="27"/>
      <c r="X39" s="27"/>
      <c r="Y39" s="27"/>
    </row>
    <row r="40" ht="13.8" customHeight="1" spans="1:25" x14ac:dyDescent="0.25">
      <c r="A40" s="27" t="s">
        <v>3556</v>
      </c>
      <c r="B40" s="20">
        <v>469</v>
      </c>
      <c r="C40" s="27" t="s">
        <v>4490</v>
      </c>
      <c r="D40" s="28">
        <v>44409</v>
      </c>
      <c r="E40" s="27" t="s">
        <v>4491</v>
      </c>
      <c r="F40" s="27" t="s">
        <v>3520</v>
      </c>
      <c r="G40" s="27" t="s">
        <v>3521</v>
      </c>
      <c r="H40" s="27" t="s">
        <v>3479</v>
      </c>
      <c r="I40" s="27" t="s">
        <v>3826</v>
      </c>
      <c r="J40" s="27"/>
      <c r="K40" s="27" t="s">
        <v>3381</v>
      </c>
      <c r="L40" s="27" t="s">
        <v>3382</v>
      </c>
      <c r="M40" s="27" t="s">
        <v>3401</v>
      </c>
      <c r="N40" s="27" t="s">
        <v>4440</v>
      </c>
      <c r="O40" s="27" t="s">
        <v>4141</v>
      </c>
      <c r="P40" s="29">
        <v>45322</v>
      </c>
      <c r="Q40" s="27"/>
      <c r="R40" s="27"/>
      <c r="S40" s="27"/>
      <c r="T40" s="27"/>
      <c r="U40" s="27"/>
      <c r="V40" s="27"/>
      <c r="W40" s="27"/>
      <c r="X40" s="27"/>
      <c r="Y40" s="27"/>
    </row>
    <row r="41" ht="13.8" customHeight="1" spans="1:25" x14ac:dyDescent="0.25">
      <c r="A41" s="27" t="s">
        <v>3556</v>
      </c>
      <c r="B41" s="20">
        <v>471</v>
      </c>
      <c r="C41" s="27" t="s">
        <v>4492</v>
      </c>
      <c r="D41" s="28">
        <v>44409</v>
      </c>
      <c r="E41" s="27" t="s">
        <v>4493</v>
      </c>
      <c r="F41" s="27" t="s">
        <v>4494</v>
      </c>
      <c r="G41" s="27" t="s">
        <v>3529</v>
      </c>
      <c r="H41" s="27" t="s">
        <v>3455</v>
      </c>
      <c r="I41" s="27" t="s">
        <v>3826</v>
      </c>
      <c r="J41" s="27"/>
      <c r="K41" s="27" t="s">
        <v>3381</v>
      </c>
      <c r="L41" s="27" t="s">
        <v>3382</v>
      </c>
      <c r="M41" s="27" t="s">
        <v>3401</v>
      </c>
      <c r="N41" s="27" t="s">
        <v>4440</v>
      </c>
      <c r="O41" s="27" t="s">
        <v>3385</v>
      </c>
      <c r="P41" s="27" t="s">
        <v>3386</v>
      </c>
      <c r="Q41" s="27"/>
      <c r="R41" s="27" t="s">
        <v>3424</v>
      </c>
      <c r="S41" s="27" t="s">
        <v>3388</v>
      </c>
      <c r="T41" s="27">
        <v>10</v>
      </c>
      <c r="U41" s="27" t="s">
        <v>3416</v>
      </c>
      <c r="V41" s="27" t="s">
        <v>3390</v>
      </c>
      <c r="W41" s="27" t="s">
        <v>3856</v>
      </c>
      <c r="X41" s="27" t="s">
        <v>3507</v>
      </c>
      <c r="Y41" s="27" t="s">
        <v>4495</v>
      </c>
    </row>
    <row r="42" ht="13.8" customHeight="1" spans="1:25" x14ac:dyDescent="0.25">
      <c r="A42" s="27" t="s">
        <v>3556</v>
      </c>
      <c r="B42" s="20">
        <v>472</v>
      </c>
      <c r="C42" s="27" t="s">
        <v>4496</v>
      </c>
      <c r="D42" s="28">
        <v>44409</v>
      </c>
      <c r="E42" s="27" t="s">
        <v>4497</v>
      </c>
      <c r="F42" s="27" t="s">
        <v>3542</v>
      </c>
      <c r="G42" s="27" t="s">
        <v>3529</v>
      </c>
      <c r="H42" s="27" t="s">
        <v>3479</v>
      </c>
      <c r="I42" s="27" t="s">
        <v>3826</v>
      </c>
      <c r="J42" s="27"/>
      <c r="K42" s="27" t="s">
        <v>3381</v>
      </c>
      <c r="L42" s="27" t="s">
        <v>3382</v>
      </c>
      <c r="M42" s="27" t="s">
        <v>3401</v>
      </c>
      <c r="N42" s="27" t="s">
        <v>4440</v>
      </c>
      <c r="O42" s="27" t="s">
        <v>3385</v>
      </c>
      <c r="P42" s="27" t="s">
        <v>3386</v>
      </c>
      <c r="Q42" s="27"/>
      <c r="R42" s="27"/>
      <c r="S42" s="27"/>
      <c r="T42" s="27"/>
      <c r="U42" s="27"/>
      <c r="V42" s="27"/>
      <c r="W42" s="27"/>
      <c r="X42" s="27"/>
      <c r="Y42" s="27"/>
    </row>
    <row r="43" ht="13.8" customHeight="1" spans="1:25" x14ac:dyDescent="0.25">
      <c r="A43" s="27" t="s">
        <v>3556</v>
      </c>
      <c r="B43" s="20">
        <v>474</v>
      </c>
      <c r="C43" s="27" t="s">
        <v>4498</v>
      </c>
      <c r="D43" s="28">
        <v>44409</v>
      </c>
      <c r="E43" s="27" t="s">
        <v>4499</v>
      </c>
      <c r="F43" s="27" t="s">
        <v>3575</v>
      </c>
      <c r="G43" s="27" t="s">
        <v>3529</v>
      </c>
      <c r="H43" s="27" t="s">
        <v>3479</v>
      </c>
      <c r="I43" s="27" t="s">
        <v>3826</v>
      </c>
      <c r="J43" s="27"/>
      <c r="K43" s="27" t="s">
        <v>3381</v>
      </c>
      <c r="L43" s="27" t="s">
        <v>3382</v>
      </c>
      <c r="M43" s="27" t="s">
        <v>3401</v>
      </c>
      <c r="N43" s="27" t="s">
        <v>4440</v>
      </c>
      <c r="O43" s="27" t="s">
        <v>3385</v>
      </c>
      <c r="P43" s="27" t="s">
        <v>3386</v>
      </c>
      <c r="Q43" s="27"/>
      <c r="R43" s="27" t="s">
        <v>3424</v>
      </c>
      <c r="S43" s="27" t="s">
        <v>3388</v>
      </c>
      <c r="T43" s="27">
        <v>5</v>
      </c>
      <c r="U43" s="27" t="s">
        <v>3416</v>
      </c>
      <c r="V43" s="27" t="s">
        <v>3460</v>
      </c>
      <c r="W43" s="27" t="s">
        <v>4500</v>
      </c>
      <c r="X43" s="27" t="s">
        <v>4501</v>
      </c>
      <c r="Y43" s="27" t="s">
        <v>4502</v>
      </c>
    </row>
    <row r="44" ht="13.8" customHeight="1" spans="1:25" x14ac:dyDescent="0.25">
      <c r="A44" s="27" t="s">
        <v>3556</v>
      </c>
      <c r="B44" s="20">
        <v>475</v>
      </c>
      <c r="C44" s="27" t="s">
        <v>4503</v>
      </c>
      <c r="D44" s="28">
        <v>44409</v>
      </c>
      <c r="E44" s="27" t="s">
        <v>4504</v>
      </c>
      <c r="F44" s="27" t="s">
        <v>3570</v>
      </c>
      <c r="G44" s="27" t="s">
        <v>3550</v>
      </c>
      <c r="H44" s="27" t="s">
        <v>3551</v>
      </c>
      <c r="I44" s="27" t="s">
        <v>3826</v>
      </c>
      <c r="J44" s="27"/>
      <c r="K44" s="27" t="s">
        <v>3381</v>
      </c>
      <c r="L44" s="27" t="s">
        <v>3382</v>
      </c>
      <c r="M44" s="27" t="s">
        <v>3401</v>
      </c>
      <c r="N44" s="27" t="s">
        <v>4440</v>
      </c>
      <c r="O44" s="27" t="s">
        <v>4141</v>
      </c>
      <c r="P44" s="29">
        <v>45322</v>
      </c>
      <c r="Q44" s="27"/>
      <c r="R44" s="27"/>
      <c r="S44" s="27"/>
      <c r="T44" s="27"/>
      <c r="U44" s="27"/>
      <c r="V44" s="27"/>
      <c r="W44" s="27"/>
      <c r="X44" s="27"/>
      <c r="Y44" s="27"/>
    </row>
    <row r="45" ht="13.8" customHeight="1" spans="1:25" x14ac:dyDescent="0.25">
      <c r="A45" s="27" t="s">
        <v>3556</v>
      </c>
      <c r="B45" s="20">
        <v>476</v>
      </c>
      <c r="C45" s="27" t="s">
        <v>4505</v>
      </c>
      <c r="D45" s="28">
        <v>44409</v>
      </c>
      <c r="E45" s="27" t="s">
        <v>4506</v>
      </c>
      <c r="F45" s="27" t="s">
        <v>4507</v>
      </c>
      <c r="G45" s="27" t="s">
        <v>3583</v>
      </c>
      <c r="H45" s="27" t="s">
        <v>3378</v>
      </c>
      <c r="I45" s="27" t="s">
        <v>3826</v>
      </c>
      <c r="J45" s="27"/>
      <c r="K45" s="27" t="s">
        <v>3381</v>
      </c>
      <c r="L45" s="27" t="s">
        <v>3382</v>
      </c>
      <c r="M45" s="27" t="s">
        <v>3401</v>
      </c>
      <c r="N45" s="27" t="s">
        <v>4440</v>
      </c>
      <c r="O45" s="27" t="s">
        <v>4141</v>
      </c>
      <c r="P45" s="29">
        <v>44926</v>
      </c>
      <c r="Q45" s="27"/>
      <c r="R45" s="27"/>
      <c r="S45" s="27"/>
      <c r="T45" s="27"/>
      <c r="U45" s="27"/>
      <c r="V45" s="27"/>
      <c r="W45" s="27"/>
      <c r="X45" s="27"/>
      <c r="Y45" s="27"/>
    </row>
    <row r="46" ht="13.8" customHeight="1" spans="1:25" x14ac:dyDescent="0.25">
      <c r="A46" s="27" t="s">
        <v>3556</v>
      </c>
      <c r="B46" s="20">
        <v>477</v>
      </c>
      <c r="C46" s="27" t="s">
        <v>4508</v>
      </c>
      <c r="D46" s="28">
        <v>44409</v>
      </c>
      <c r="E46" s="27" t="s">
        <v>4509</v>
      </c>
      <c r="F46" s="27" t="s">
        <v>3582</v>
      </c>
      <c r="G46" s="27" t="s">
        <v>3583</v>
      </c>
      <c r="H46" s="27" t="s">
        <v>3378</v>
      </c>
      <c r="I46" s="27" t="s">
        <v>3826</v>
      </c>
      <c r="J46" s="27"/>
      <c r="K46" s="27" t="s">
        <v>3381</v>
      </c>
      <c r="L46" s="27" t="s">
        <v>3382</v>
      </c>
      <c r="M46" s="27" t="s">
        <v>3401</v>
      </c>
      <c r="N46" s="27" t="s">
        <v>4440</v>
      </c>
      <c r="O46" s="27" t="s">
        <v>3385</v>
      </c>
      <c r="P46" s="27" t="s">
        <v>3386</v>
      </c>
      <c r="Q46" s="27"/>
      <c r="R46" s="27" t="s">
        <v>3424</v>
      </c>
      <c r="S46" s="27" t="s">
        <v>3388</v>
      </c>
      <c r="T46" s="27">
        <v>2</v>
      </c>
      <c r="U46" s="27" t="s">
        <v>3416</v>
      </c>
      <c r="V46" s="27" t="s">
        <v>3460</v>
      </c>
      <c r="W46" s="27" t="s">
        <v>3461</v>
      </c>
      <c r="X46" s="27" t="s">
        <v>4510</v>
      </c>
      <c r="Y46" s="27" t="s">
        <v>3586</v>
      </c>
    </row>
    <row r="47" ht="13.8" customHeight="1" spans="1:25" x14ac:dyDescent="0.25">
      <c r="A47" s="27" t="s">
        <v>3556</v>
      </c>
      <c r="B47" s="20">
        <v>478</v>
      </c>
      <c r="C47" s="27" t="s">
        <v>4511</v>
      </c>
      <c r="D47" s="28">
        <v>44409</v>
      </c>
      <c r="E47" s="27" t="s">
        <v>4512</v>
      </c>
      <c r="F47" s="27" t="s">
        <v>3470</v>
      </c>
      <c r="G47" s="27" t="s">
        <v>3454</v>
      </c>
      <c r="H47" s="27" t="s">
        <v>3479</v>
      </c>
      <c r="I47" s="27" t="s">
        <v>3826</v>
      </c>
      <c r="J47" s="27"/>
      <c r="K47" s="27" t="s">
        <v>3381</v>
      </c>
      <c r="L47" s="27" t="s">
        <v>3382</v>
      </c>
      <c r="M47" s="27" t="s">
        <v>3401</v>
      </c>
      <c r="N47" s="27" t="s">
        <v>4440</v>
      </c>
      <c r="O47" s="27" t="s">
        <v>3385</v>
      </c>
      <c r="P47" s="27" t="s">
        <v>3386</v>
      </c>
      <c r="Q47" s="27"/>
      <c r="R47" s="27" t="s">
        <v>3424</v>
      </c>
      <c r="S47" s="27" t="s">
        <v>3388</v>
      </c>
      <c r="T47" s="27">
        <v>3</v>
      </c>
      <c r="U47" s="27" t="s">
        <v>3416</v>
      </c>
      <c r="V47" s="27" t="s">
        <v>3460</v>
      </c>
      <c r="W47" s="27" t="s">
        <v>3391</v>
      </c>
      <c r="X47" s="27" t="s">
        <v>4513</v>
      </c>
      <c r="Y47" s="27" t="s">
        <v>4514</v>
      </c>
    </row>
    <row r="48" ht="13.8" customHeight="1" spans="1:25" x14ac:dyDescent="0.25">
      <c r="A48" s="27" t="s">
        <v>3556</v>
      </c>
      <c r="B48" s="20">
        <v>479</v>
      </c>
      <c r="C48" s="27" t="s">
        <v>4515</v>
      </c>
      <c r="D48" s="28">
        <v>44409</v>
      </c>
      <c r="E48" s="27" t="s">
        <v>4516</v>
      </c>
      <c r="F48" s="27" t="s">
        <v>4517</v>
      </c>
      <c r="G48" s="27" t="s">
        <v>3499</v>
      </c>
      <c r="H48" s="27" t="s">
        <v>3500</v>
      </c>
      <c r="I48" s="27" t="s">
        <v>3826</v>
      </c>
      <c r="J48" s="27"/>
      <c r="K48" s="27" t="s">
        <v>3381</v>
      </c>
      <c r="L48" s="27" t="s">
        <v>3382</v>
      </c>
      <c r="M48" s="27" t="s">
        <v>3401</v>
      </c>
      <c r="N48" s="27" t="s">
        <v>4440</v>
      </c>
      <c r="O48" s="27" t="s">
        <v>4141</v>
      </c>
      <c r="P48" s="29">
        <v>44926</v>
      </c>
      <c r="Q48" s="27"/>
      <c r="R48" s="27"/>
      <c r="S48" s="27"/>
      <c r="T48" s="27"/>
      <c r="U48" s="27"/>
      <c r="V48" s="27"/>
      <c r="W48" s="27"/>
      <c r="X48" s="27"/>
      <c r="Y48" s="27"/>
    </row>
    <row r="49" ht="13.8" customHeight="1" spans="1:25" x14ac:dyDescent="0.25">
      <c r="A49" s="27" t="s">
        <v>3556</v>
      </c>
      <c r="B49" s="20">
        <v>482</v>
      </c>
      <c r="C49" s="27" t="s">
        <v>4518</v>
      </c>
      <c r="D49" s="28">
        <v>44409</v>
      </c>
      <c r="E49" s="27" t="s">
        <v>4519</v>
      </c>
      <c r="F49" s="27" t="s">
        <v>3685</v>
      </c>
      <c r="G49" s="27" t="s">
        <v>3686</v>
      </c>
      <c r="H49" s="27" t="s">
        <v>3479</v>
      </c>
      <c r="I49" s="27" t="s">
        <v>3826</v>
      </c>
      <c r="J49" s="27"/>
      <c r="K49" s="27" t="s">
        <v>3381</v>
      </c>
      <c r="L49" s="27" t="s">
        <v>3382</v>
      </c>
      <c r="M49" s="27" t="s">
        <v>3401</v>
      </c>
      <c r="N49" s="27" t="s">
        <v>4440</v>
      </c>
      <c r="O49" s="27" t="s">
        <v>4141</v>
      </c>
      <c r="P49" s="29">
        <v>45077</v>
      </c>
      <c r="Q49" s="27"/>
      <c r="R49" s="27"/>
      <c r="S49" s="27"/>
      <c r="T49" s="27"/>
      <c r="U49" s="27"/>
      <c r="V49" s="27"/>
      <c r="W49" s="27"/>
      <c r="X49" s="27"/>
      <c r="Y49" s="27"/>
    </row>
    <row r="50" ht="30" customHeight="1" spans="1:25" x14ac:dyDescent="0.25">
      <c r="A50" s="27" t="s">
        <v>3556</v>
      </c>
      <c r="B50" s="20">
        <v>101</v>
      </c>
      <c r="C50" s="27" t="s">
        <v>4520</v>
      </c>
      <c r="D50" s="28">
        <v>44409</v>
      </c>
      <c r="E50" s="27" t="s">
        <v>4521</v>
      </c>
      <c r="F50" s="27" t="s">
        <v>3470</v>
      </c>
      <c r="G50" s="27" t="s">
        <v>3454</v>
      </c>
      <c r="H50" s="27" t="s">
        <v>3479</v>
      </c>
      <c r="I50" s="27" t="s">
        <v>3826</v>
      </c>
      <c r="J50" s="27"/>
      <c r="K50" s="27" t="s">
        <v>3381</v>
      </c>
      <c r="L50" s="27" t="s">
        <v>3400</v>
      </c>
      <c r="M50" s="27" t="s">
        <v>3401</v>
      </c>
      <c r="N50" s="27" t="s">
        <v>4440</v>
      </c>
      <c r="O50" s="27" t="s">
        <v>3385</v>
      </c>
      <c r="P50" s="27" t="s">
        <v>3386</v>
      </c>
      <c r="Q50" s="27"/>
      <c r="R50" s="27" t="s">
        <v>3388</v>
      </c>
      <c r="S50" s="27" t="s">
        <v>3387</v>
      </c>
      <c r="T50" s="27">
        <v>28</v>
      </c>
      <c r="U50" s="27" t="s">
        <v>3416</v>
      </c>
      <c r="V50" s="27" t="s">
        <v>3460</v>
      </c>
      <c r="W50" s="27" t="s">
        <v>3747</v>
      </c>
      <c r="X50" s="40" t="s">
        <v>4522</v>
      </c>
      <c r="Y50" s="27" t="s">
        <v>4523</v>
      </c>
    </row>
    <row r="51" ht="13.8" customHeight="1" spans="1:25" x14ac:dyDescent="0.25">
      <c r="A51" s="27" t="s">
        <v>3556</v>
      </c>
      <c r="B51" s="20">
        <v>102</v>
      </c>
      <c r="C51" s="27" t="s">
        <v>4524</v>
      </c>
      <c r="D51" s="28">
        <v>44409</v>
      </c>
      <c r="E51" s="27" t="s">
        <v>4525</v>
      </c>
      <c r="F51" s="27" t="s">
        <v>3685</v>
      </c>
      <c r="G51" s="27" t="s">
        <v>3686</v>
      </c>
      <c r="H51" s="27" t="s">
        <v>3479</v>
      </c>
      <c r="I51" s="27" t="s">
        <v>3826</v>
      </c>
      <c r="J51" s="27"/>
      <c r="K51" s="27" t="s">
        <v>3381</v>
      </c>
      <c r="L51" s="27" t="s">
        <v>3400</v>
      </c>
      <c r="M51" s="27" t="s">
        <v>3401</v>
      </c>
      <c r="N51" s="27" t="s">
        <v>4526</v>
      </c>
      <c r="O51" s="27" t="s">
        <v>3385</v>
      </c>
      <c r="P51" s="27" t="s">
        <v>3386</v>
      </c>
      <c r="Q51" s="27"/>
      <c r="R51" s="27" t="s">
        <v>3388</v>
      </c>
      <c r="S51" s="27" t="s">
        <v>3387</v>
      </c>
      <c r="T51" s="27">
        <v>20</v>
      </c>
      <c r="U51" s="27" t="s">
        <v>3416</v>
      </c>
      <c r="V51" s="27" t="s">
        <v>3446</v>
      </c>
      <c r="W51" s="27" t="s">
        <v>3747</v>
      </c>
      <c r="X51" s="27" t="s">
        <v>4527</v>
      </c>
      <c r="Y51" s="27" t="s">
        <v>4528</v>
      </c>
    </row>
    <row r="52" ht="13.8" customHeight="1" spans="1:25" x14ac:dyDescent="0.25">
      <c r="A52" s="27" t="s">
        <v>3556</v>
      </c>
      <c r="B52" s="20">
        <v>105</v>
      </c>
      <c r="C52" s="27" t="s">
        <v>4529</v>
      </c>
      <c r="D52" s="28">
        <v>44409</v>
      </c>
      <c r="E52" s="27" t="s">
        <v>4530</v>
      </c>
      <c r="F52" s="27" t="s">
        <v>3470</v>
      </c>
      <c r="G52" s="27" t="s">
        <v>3454</v>
      </c>
      <c r="H52" s="27" t="s">
        <v>3479</v>
      </c>
      <c r="I52" s="27" t="s">
        <v>3826</v>
      </c>
      <c r="J52" s="27"/>
      <c r="K52" s="27" t="s">
        <v>3381</v>
      </c>
      <c r="L52" s="27" t="s">
        <v>3400</v>
      </c>
      <c r="M52" s="27" t="s">
        <v>3401</v>
      </c>
      <c r="N52" s="27" t="s">
        <v>4440</v>
      </c>
      <c r="O52" s="27" t="s">
        <v>3385</v>
      </c>
      <c r="P52" s="27" t="s">
        <v>3386</v>
      </c>
      <c r="Q52" s="27"/>
      <c r="R52" s="27" t="s">
        <v>3424</v>
      </c>
      <c r="S52" s="27" t="s">
        <v>3424</v>
      </c>
      <c r="T52" s="27">
        <v>8</v>
      </c>
      <c r="U52" s="27" t="s">
        <v>3416</v>
      </c>
      <c r="V52" s="27" t="s">
        <v>3553</v>
      </c>
      <c r="W52" s="27" t="s">
        <v>3417</v>
      </c>
      <c r="X52" s="27" t="s">
        <v>4531</v>
      </c>
      <c r="Y52" s="27" t="s">
        <v>4532</v>
      </c>
    </row>
    <row r="53" ht="13.8" customHeight="1" spans="1:25" x14ac:dyDescent="0.25">
      <c r="A53" s="27" t="s">
        <v>3556</v>
      </c>
      <c r="B53" s="20">
        <v>111</v>
      </c>
      <c r="C53" s="27" t="s">
        <v>3557</v>
      </c>
      <c r="D53" s="28">
        <v>44409</v>
      </c>
      <c r="E53" s="27" t="s">
        <v>3558</v>
      </c>
      <c r="F53" s="27" t="s">
        <v>3559</v>
      </c>
      <c r="G53" s="27" t="s">
        <v>3454</v>
      </c>
      <c r="H53" s="27" t="s">
        <v>3479</v>
      </c>
      <c r="I53" s="27" t="s">
        <v>3826</v>
      </c>
      <c r="J53" s="27"/>
      <c r="K53" s="27" t="s">
        <v>3381</v>
      </c>
      <c r="L53" s="27" t="s">
        <v>3400</v>
      </c>
      <c r="M53" s="27" t="s">
        <v>3383</v>
      </c>
      <c r="N53" s="27" t="s">
        <v>3459</v>
      </c>
      <c r="O53" s="27" t="s">
        <v>3385</v>
      </c>
      <c r="P53" s="27" t="s">
        <v>3386</v>
      </c>
      <c r="Q53" s="27"/>
      <c r="R53" s="27" t="s">
        <v>3424</v>
      </c>
      <c r="S53" s="27" t="s">
        <v>3424</v>
      </c>
      <c r="T53" s="27">
        <v>15</v>
      </c>
      <c r="U53" s="27" t="s">
        <v>3416</v>
      </c>
      <c r="V53" s="27" t="s">
        <v>3390</v>
      </c>
      <c r="W53" s="27" t="s">
        <v>3417</v>
      </c>
      <c r="X53" s="27" t="s">
        <v>3560</v>
      </c>
      <c r="Y53" s="27" t="s">
        <v>3561</v>
      </c>
    </row>
    <row r="54" ht="13.8" customHeight="1" spans="1:25" x14ac:dyDescent="0.25">
      <c r="A54" s="27" t="s">
        <v>3556</v>
      </c>
      <c r="B54" s="20">
        <v>112</v>
      </c>
      <c r="C54" s="27" t="s">
        <v>4533</v>
      </c>
      <c r="D54" s="28">
        <v>44409</v>
      </c>
      <c r="E54" s="27" t="s">
        <v>4534</v>
      </c>
      <c r="F54" s="27" t="s">
        <v>3685</v>
      </c>
      <c r="G54" s="27" t="s">
        <v>3686</v>
      </c>
      <c r="H54" s="27" t="s">
        <v>3479</v>
      </c>
      <c r="I54" s="27" t="s">
        <v>3826</v>
      </c>
      <c r="J54" s="27"/>
      <c r="K54" s="27" t="s">
        <v>3381</v>
      </c>
      <c r="L54" s="27" t="s">
        <v>3400</v>
      </c>
      <c r="M54" s="27" t="s">
        <v>3401</v>
      </c>
      <c r="N54" s="27" t="s">
        <v>4440</v>
      </c>
      <c r="O54" s="27" t="s">
        <v>3385</v>
      </c>
      <c r="P54" s="27" t="s">
        <v>3386</v>
      </c>
      <c r="Q54" s="27"/>
      <c r="R54" s="27" t="s">
        <v>3424</v>
      </c>
      <c r="S54" s="27" t="s">
        <v>3388</v>
      </c>
      <c r="T54" s="27">
        <v>10</v>
      </c>
      <c r="U54" s="27" t="s">
        <v>3416</v>
      </c>
      <c r="V54" s="27" t="s">
        <v>3390</v>
      </c>
      <c r="W54" s="27" t="s">
        <v>3391</v>
      </c>
      <c r="X54" s="27" t="s">
        <v>4535</v>
      </c>
      <c r="Y54" s="27" t="s">
        <v>4536</v>
      </c>
    </row>
    <row r="55" ht="13.8" customHeight="1" spans="1:25" x14ac:dyDescent="0.25">
      <c r="A55" s="27" t="s">
        <v>3556</v>
      </c>
      <c r="B55" s="20">
        <v>114</v>
      </c>
      <c r="C55" s="27" t="s">
        <v>4537</v>
      </c>
      <c r="D55" s="28">
        <v>44409</v>
      </c>
      <c r="E55" s="27" t="s">
        <v>4538</v>
      </c>
      <c r="F55" s="27" t="s">
        <v>4058</v>
      </c>
      <c r="G55" s="27" t="s">
        <v>3529</v>
      </c>
      <c r="H55" s="27" t="s">
        <v>3455</v>
      </c>
      <c r="I55" s="27" t="s">
        <v>3826</v>
      </c>
      <c r="J55" s="27"/>
      <c r="K55" s="27" t="s">
        <v>3381</v>
      </c>
      <c r="L55" s="27" t="s">
        <v>3400</v>
      </c>
      <c r="M55" s="27" t="s">
        <v>3401</v>
      </c>
      <c r="N55" s="27" t="s">
        <v>4440</v>
      </c>
      <c r="O55" s="27" t="s">
        <v>3385</v>
      </c>
      <c r="P55" s="27" t="s">
        <v>3386</v>
      </c>
      <c r="Q55" s="27"/>
      <c r="R55" s="27" t="s">
        <v>3387</v>
      </c>
      <c r="S55" s="27" t="s">
        <v>3388</v>
      </c>
      <c r="T55" s="27">
        <v>12</v>
      </c>
      <c r="U55" s="27" t="s">
        <v>3416</v>
      </c>
      <c r="V55" s="27" t="s">
        <v>3460</v>
      </c>
      <c r="W55" s="27" t="s">
        <v>3447</v>
      </c>
      <c r="X55" s="27" t="s">
        <v>3471</v>
      </c>
      <c r="Y55" s="27" t="s">
        <v>4539</v>
      </c>
    </row>
    <row r="56" ht="13.8" customHeight="1" spans="1:25" x14ac:dyDescent="0.25">
      <c r="A56" s="27" t="s">
        <v>3556</v>
      </c>
      <c r="B56" s="20">
        <v>122</v>
      </c>
      <c r="C56" s="27" t="s">
        <v>4540</v>
      </c>
      <c r="D56" s="28">
        <v>44409</v>
      </c>
      <c r="E56" s="27" t="s">
        <v>4541</v>
      </c>
      <c r="F56" s="27" t="s">
        <v>3470</v>
      </c>
      <c r="G56" s="27" t="s">
        <v>3454</v>
      </c>
      <c r="H56" s="27" t="s">
        <v>3479</v>
      </c>
      <c r="I56" s="27" t="s">
        <v>3826</v>
      </c>
      <c r="J56" s="27"/>
      <c r="K56" s="27" t="s">
        <v>3381</v>
      </c>
      <c r="L56" s="27" t="s">
        <v>3400</v>
      </c>
      <c r="M56" s="27" t="s">
        <v>3401</v>
      </c>
      <c r="N56" s="27" t="s">
        <v>4440</v>
      </c>
      <c r="O56" s="27" t="s">
        <v>3385</v>
      </c>
      <c r="P56" s="27" t="s">
        <v>3386</v>
      </c>
      <c r="Q56" s="27"/>
      <c r="R56" s="27" t="s">
        <v>3388</v>
      </c>
      <c r="S56" s="27" t="s">
        <v>3388</v>
      </c>
      <c r="T56" s="27">
        <v>11</v>
      </c>
      <c r="U56" s="27" t="s">
        <v>3416</v>
      </c>
      <c r="V56" s="27" t="s">
        <v>3482</v>
      </c>
      <c r="W56" s="27" t="s">
        <v>3417</v>
      </c>
      <c r="X56" s="27" t="s">
        <v>4542</v>
      </c>
      <c r="Y56" s="27" t="s">
        <v>4543</v>
      </c>
    </row>
    <row r="57" ht="13.8" customHeight="1" spans="1:25" x14ac:dyDescent="0.25">
      <c r="A57" s="27" t="s">
        <v>3556</v>
      </c>
      <c r="B57" s="20">
        <v>123</v>
      </c>
      <c r="C57" s="27" t="s">
        <v>4544</v>
      </c>
      <c r="D57" s="28">
        <v>44409</v>
      </c>
      <c r="E57" s="27" t="s">
        <v>4545</v>
      </c>
      <c r="F57" s="27" t="s">
        <v>3470</v>
      </c>
      <c r="G57" s="27" t="s">
        <v>3454</v>
      </c>
      <c r="H57" s="27" t="s">
        <v>3479</v>
      </c>
      <c r="I57" s="27" t="s">
        <v>3826</v>
      </c>
      <c r="J57" s="27"/>
      <c r="K57" s="27" t="s">
        <v>3381</v>
      </c>
      <c r="L57" s="27" t="s">
        <v>3400</v>
      </c>
      <c r="M57" s="27" t="s">
        <v>3401</v>
      </c>
      <c r="N57" s="27" t="s">
        <v>4440</v>
      </c>
      <c r="O57" s="27" t="s">
        <v>3385</v>
      </c>
      <c r="P57" s="27" t="s">
        <v>3386</v>
      </c>
      <c r="Q57" s="27"/>
      <c r="R57" s="27"/>
      <c r="S57" s="27"/>
      <c r="T57" s="27"/>
      <c r="U57" s="27"/>
      <c r="V57" s="27"/>
      <c r="W57" s="27"/>
      <c r="X57" s="27"/>
      <c r="Y57" s="27"/>
    </row>
    <row r="58" ht="13.8" customHeight="1" spans="1:25" x14ac:dyDescent="0.25">
      <c r="A58" s="27" t="s">
        <v>3556</v>
      </c>
      <c r="B58" s="20">
        <v>124</v>
      </c>
      <c r="C58" s="27" t="s">
        <v>4546</v>
      </c>
      <c r="D58" s="28">
        <v>44409</v>
      </c>
      <c r="E58" s="27" t="s">
        <v>4547</v>
      </c>
      <c r="F58" s="27" t="s">
        <v>3559</v>
      </c>
      <c r="G58" s="27" t="s">
        <v>3454</v>
      </c>
      <c r="H58" s="27" t="s">
        <v>3479</v>
      </c>
      <c r="I58" s="27" t="s">
        <v>3826</v>
      </c>
      <c r="J58" s="27"/>
      <c r="K58" s="27" t="s">
        <v>3381</v>
      </c>
      <c r="L58" s="27" t="s">
        <v>3400</v>
      </c>
      <c r="M58" s="27" t="s">
        <v>3401</v>
      </c>
      <c r="N58" s="27" t="s">
        <v>4440</v>
      </c>
      <c r="O58" s="27" t="s">
        <v>4141</v>
      </c>
      <c r="P58" s="29">
        <v>44926</v>
      </c>
      <c r="Q58" s="27"/>
      <c r="R58" s="27"/>
      <c r="S58" s="27"/>
      <c r="T58" s="27"/>
      <c r="U58" s="27"/>
      <c r="V58" s="27"/>
      <c r="W58" s="27"/>
      <c r="X58" s="27"/>
      <c r="Y58" s="27"/>
    </row>
    <row r="59" ht="13.8" customHeight="1" spans="1:25" x14ac:dyDescent="0.25">
      <c r="A59" s="27" t="s">
        <v>3556</v>
      </c>
      <c r="B59" s="20">
        <v>127</v>
      </c>
      <c r="C59" s="27" t="s">
        <v>4548</v>
      </c>
      <c r="D59" s="28">
        <v>44409</v>
      </c>
      <c r="E59" s="27" t="s">
        <v>3800</v>
      </c>
      <c r="F59" s="27" t="s">
        <v>3470</v>
      </c>
      <c r="G59" s="27" t="s">
        <v>3454</v>
      </c>
      <c r="H59" s="27" t="s">
        <v>3479</v>
      </c>
      <c r="I59" s="27" t="s">
        <v>3826</v>
      </c>
      <c r="J59" s="27"/>
      <c r="K59" s="27" t="s">
        <v>3381</v>
      </c>
      <c r="L59" s="27" t="s">
        <v>3400</v>
      </c>
      <c r="M59" s="27" t="s">
        <v>3401</v>
      </c>
      <c r="N59" s="27" t="s">
        <v>4526</v>
      </c>
      <c r="O59" s="27" t="s">
        <v>3385</v>
      </c>
      <c r="P59" s="27" t="s">
        <v>3386</v>
      </c>
      <c r="Q59" s="27"/>
      <c r="R59" s="27" t="s">
        <v>3388</v>
      </c>
      <c r="S59" s="27" t="s">
        <v>3424</v>
      </c>
      <c r="T59" s="27">
        <v>18</v>
      </c>
      <c r="U59" s="27" t="s">
        <v>3416</v>
      </c>
      <c r="V59" s="27" t="s">
        <v>3460</v>
      </c>
      <c r="W59" s="27" t="s">
        <v>3461</v>
      </c>
      <c r="X59" s="27" t="s">
        <v>4274</v>
      </c>
      <c r="Y59" s="27" t="s">
        <v>4549</v>
      </c>
    </row>
    <row r="60" ht="13.8" customHeight="1" spans="1:25" x14ac:dyDescent="0.25">
      <c r="A60" s="27" t="s">
        <v>3556</v>
      </c>
      <c r="B60" s="20">
        <v>130</v>
      </c>
      <c r="C60" s="27" t="s">
        <v>4550</v>
      </c>
      <c r="D60" s="28">
        <v>44409</v>
      </c>
      <c r="E60" s="27" t="s">
        <v>4551</v>
      </c>
      <c r="F60" s="27" t="s">
        <v>4296</v>
      </c>
      <c r="G60" s="27" t="s">
        <v>3521</v>
      </c>
      <c r="H60" s="27" t="s">
        <v>3479</v>
      </c>
      <c r="I60" s="27" t="s">
        <v>3826</v>
      </c>
      <c r="J60" s="27"/>
      <c r="K60" s="27" t="s">
        <v>3381</v>
      </c>
      <c r="L60" s="27" t="s">
        <v>3400</v>
      </c>
      <c r="M60" s="27" t="s">
        <v>3401</v>
      </c>
      <c r="N60" s="27" t="s">
        <v>4440</v>
      </c>
      <c r="O60" s="27" t="s">
        <v>3385</v>
      </c>
      <c r="P60" s="27" t="s">
        <v>3386</v>
      </c>
      <c r="Q60" s="27"/>
      <c r="R60" s="27" t="s">
        <v>3424</v>
      </c>
      <c r="S60" s="27" t="s">
        <v>3388</v>
      </c>
      <c r="T60" s="27">
        <v>14</v>
      </c>
      <c r="U60" s="27" t="s">
        <v>3416</v>
      </c>
      <c r="V60" s="27" t="s">
        <v>3390</v>
      </c>
      <c r="W60" s="27" t="s">
        <v>3405</v>
      </c>
      <c r="X60" s="27" t="s">
        <v>4552</v>
      </c>
      <c r="Y60" s="27" t="s">
        <v>4553</v>
      </c>
    </row>
    <row r="61" ht="13.8" customHeight="1" spans="1:25" x14ac:dyDescent="0.25">
      <c r="A61" s="27" t="s">
        <v>3556</v>
      </c>
      <c r="B61" s="20">
        <v>136</v>
      </c>
      <c r="C61" s="27" t="s">
        <v>3563</v>
      </c>
      <c r="D61" s="28">
        <v>44409</v>
      </c>
      <c r="E61" s="27" t="s">
        <v>3564</v>
      </c>
      <c r="F61" s="27" t="s">
        <v>3565</v>
      </c>
      <c r="G61" s="27" t="s">
        <v>3529</v>
      </c>
      <c r="H61" s="27" t="s">
        <v>3455</v>
      </c>
      <c r="I61" s="27" t="s">
        <v>3826</v>
      </c>
      <c r="J61" s="27"/>
      <c r="K61" s="27" t="s">
        <v>3381</v>
      </c>
      <c r="L61" s="27" t="s">
        <v>3400</v>
      </c>
      <c r="M61" s="27" t="s">
        <v>3401</v>
      </c>
      <c r="N61" s="27" t="s">
        <v>3402</v>
      </c>
      <c r="O61" s="27" t="s">
        <v>3385</v>
      </c>
      <c r="P61" s="27" t="s">
        <v>3386</v>
      </c>
      <c r="Q61" s="27"/>
      <c r="R61" s="27" t="s">
        <v>3388</v>
      </c>
      <c r="S61" s="27" t="s">
        <v>3388</v>
      </c>
      <c r="T61" s="27">
        <v>18</v>
      </c>
      <c r="U61" s="27" t="s">
        <v>3416</v>
      </c>
      <c r="V61" s="27" t="s">
        <v>3390</v>
      </c>
      <c r="W61" s="27" t="s">
        <v>3425</v>
      </c>
      <c r="X61" s="27" t="s">
        <v>3566</v>
      </c>
      <c r="Y61" s="27" t="s">
        <v>3567</v>
      </c>
    </row>
    <row r="62" ht="13.8" customHeight="1" spans="1:25" x14ac:dyDescent="0.25">
      <c r="A62" s="27" t="s">
        <v>3556</v>
      </c>
      <c r="B62" s="20">
        <v>137</v>
      </c>
      <c r="C62" s="27" t="s">
        <v>4554</v>
      </c>
      <c r="D62" s="28">
        <v>44409</v>
      </c>
      <c r="E62" s="27" t="s">
        <v>4555</v>
      </c>
      <c r="F62" s="27" t="s">
        <v>3470</v>
      </c>
      <c r="G62" s="27" t="s">
        <v>3454</v>
      </c>
      <c r="H62" s="27" t="s">
        <v>3479</v>
      </c>
      <c r="I62" s="27" t="s">
        <v>3826</v>
      </c>
      <c r="J62" s="27"/>
      <c r="K62" s="27" t="s">
        <v>3381</v>
      </c>
      <c r="L62" s="27" t="s">
        <v>3400</v>
      </c>
      <c r="M62" s="27" t="s">
        <v>3401</v>
      </c>
      <c r="N62" s="27" t="s">
        <v>4440</v>
      </c>
      <c r="O62" s="27" t="s">
        <v>3385</v>
      </c>
      <c r="P62" s="27" t="s">
        <v>3386</v>
      </c>
      <c r="Q62" s="27"/>
      <c r="R62" s="27" t="s">
        <v>3388</v>
      </c>
      <c r="S62" s="27" t="s">
        <v>3387</v>
      </c>
      <c r="T62" s="27">
        <v>12</v>
      </c>
      <c r="U62" s="27" t="s">
        <v>3403</v>
      </c>
      <c r="V62" s="27" t="s">
        <v>3553</v>
      </c>
      <c r="W62" s="27" t="s">
        <v>3461</v>
      </c>
      <c r="X62" s="27" t="s">
        <v>4556</v>
      </c>
      <c r="Y62" s="27" t="s">
        <v>4557</v>
      </c>
    </row>
    <row r="63" ht="13.8" customHeight="1" spans="1:25" x14ac:dyDescent="0.25">
      <c r="A63" s="27" t="s">
        <v>3556</v>
      </c>
      <c r="B63" s="20">
        <v>140</v>
      </c>
      <c r="C63" s="27" t="s">
        <v>4558</v>
      </c>
      <c r="D63" s="28">
        <v>44409</v>
      </c>
      <c r="E63" s="27" t="s">
        <v>4559</v>
      </c>
      <c r="F63" s="27" t="s">
        <v>3590</v>
      </c>
      <c r="G63" s="27" t="s">
        <v>3454</v>
      </c>
      <c r="H63" s="27" t="s">
        <v>3479</v>
      </c>
      <c r="I63" s="27" t="s">
        <v>3826</v>
      </c>
      <c r="J63" s="27"/>
      <c r="K63" s="27" t="s">
        <v>3381</v>
      </c>
      <c r="L63" s="27" t="s">
        <v>3400</v>
      </c>
      <c r="M63" s="27" t="s">
        <v>3401</v>
      </c>
      <c r="N63" s="27" t="s">
        <v>4440</v>
      </c>
      <c r="O63" s="27" t="s">
        <v>4141</v>
      </c>
      <c r="P63" s="29">
        <v>44926</v>
      </c>
      <c r="Q63" s="27"/>
      <c r="R63" s="27"/>
      <c r="S63" s="27"/>
      <c r="T63" s="27"/>
      <c r="U63" s="27"/>
      <c r="V63" s="27"/>
      <c r="W63" s="27"/>
      <c r="X63" s="27"/>
      <c r="Y63" s="27"/>
    </row>
    <row r="64" ht="13.8" customHeight="1" spans="1:25" x14ac:dyDescent="0.25">
      <c r="A64" s="27" t="s">
        <v>3556</v>
      </c>
      <c r="B64" s="20">
        <v>142</v>
      </c>
      <c r="C64" s="27" t="s">
        <v>4560</v>
      </c>
      <c r="D64" s="28">
        <v>44409</v>
      </c>
      <c r="E64" s="27" t="s">
        <v>4561</v>
      </c>
      <c r="F64" s="27" t="s">
        <v>3528</v>
      </c>
      <c r="G64" s="27" t="s">
        <v>3529</v>
      </c>
      <c r="H64" s="27" t="s">
        <v>3455</v>
      </c>
      <c r="I64" s="27" t="s">
        <v>3826</v>
      </c>
      <c r="J64" s="27"/>
      <c r="K64" s="27" t="s">
        <v>3381</v>
      </c>
      <c r="L64" s="27" t="s">
        <v>3400</v>
      </c>
      <c r="M64" s="27" t="s">
        <v>3401</v>
      </c>
      <c r="N64" s="27" t="s">
        <v>4440</v>
      </c>
      <c r="O64" s="27" t="s">
        <v>3385</v>
      </c>
      <c r="P64" s="27" t="s">
        <v>3386</v>
      </c>
      <c r="Q64" s="27"/>
      <c r="R64" s="27"/>
      <c r="S64" s="27"/>
      <c r="T64" s="27"/>
      <c r="U64" s="27"/>
      <c r="V64" s="27"/>
      <c r="W64" s="27"/>
      <c r="X64" s="27"/>
      <c r="Y64" s="27"/>
    </row>
    <row r="65" ht="13.8" customHeight="1" spans="1:25" x14ac:dyDescent="0.25">
      <c r="A65" s="27" t="s">
        <v>3556</v>
      </c>
      <c r="B65" s="20">
        <v>144</v>
      </c>
      <c r="C65" s="27" t="s">
        <v>4562</v>
      </c>
      <c r="D65" s="28">
        <v>44409</v>
      </c>
      <c r="E65" s="27" t="s">
        <v>4563</v>
      </c>
      <c r="F65" s="27" t="s">
        <v>3470</v>
      </c>
      <c r="G65" s="27" t="s">
        <v>3454</v>
      </c>
      <c r="H65" s="27" t="s">
        <v>3479</v>
      </c>
      <c r="I65" s="27" t="s">
        <v>3826</v>
      </c>
      <c r="J65" s="27"/>
      <c r="K65" s="27" t="s">
        <v>3381</v>
      </c>
      <c r="L65" s="27" t="s">
        <v>3400</v>
      </c>
      <c r="M65" s="27" t="s">
        <v>3401</v>
      </c>
      <c r="N65" s="27" t="s">
        <v>4440</v>
      </c>
      <c r="O65" s="27" t="s">
        <v>3385</v>
      </c>
      <c r="P65" s="27" t="s">
        <v>3386</v>
      </c>
      <c r="Q65" s="27"/>
      <c r="R65" s="27" t="s">
        <v>3424</v>
      </c>
      <c r="S65" s="27" t="s">
        <v>3388</v>
      </c>
      <c r="T65" s="27">
        <v>15</v>
      </c>
      <c r="U65" s="27" t="s">
        <v>3416</v>
      </c>
      <c r="V65" s="27" t="s">
        <v>3390</v>
      </c>
      <c r="W65" s="27" t="s">
        <v>3492</v>
      </c>
      <c r="X65" s="27" t="s">
        <v>4564</v>
      </c>
      <c r="Y65" s="27" t="s">
        <v>4565</v>
      </c>
    </row>
    <row r="66" ht="13.8" customHeight="1" spans="1:25" x14ac:dyDescent="0.25">
      <c r="A66" s="27" t="s">
        <v>3556</v>
      </c>
      <c r="B66" s="20">
        <v>145</v>
      </c>
      <c r="C66" s="27" t="s">
        <v>4566</v>
      </c>
      <c r="D66" s="28">
        <v>44409</v>
      </c>
      <c r="E66" s="27" t="s">
        <v>4567</v>
      </c>
      <c r="F66" s="27" t="s">
        <v>3470</v>
      </c>
      <c r="G66" s="27" t="s">
        <v>3454</v>
      </c>
      <c r="H66" s="27" t="s">
        <v>3479</v>
      </c>
      <c r="I66" s="27" t="s">
        <v>3826</v>
      </c>
      <c r="J66" s="27"/>
      <c r="K66" s="27" t="s">
        <v>3381</v>
      </c>
      <c r="L66" s="27" t="s">
        <v>3400</v>
      </c>
      <c r="M66" s="27" t="s">
        <v>3401</v>
      </c>
      <c r="N66" s="27" t="s">
        <v>4440</v>
      </c>
      <c r="O66" s="27" t="s">
        <v>4141</v>
      </c>
      <c r="P66" s="29">
        <v>45322</v>
      </c>
      <c r="Q66" s="27"/>
      <c r="R66" s="27"/>
      <c r="S66" s="27"/>
      <c r="T66" s="27"/>
      <c r="U66" s="27"/>
      <c r="V66" s="27"/>
      <c r="W66" s="27"/>
      <c r="X66" s="27"/>
      <c r="Y66" s="27"/>
    </row>
    <row r="67" ht="45" customHeight="1" spans="1:25" x14ac:dyDescent="0.25">
      <c r="A67" s="27" t="s">
        <v>3556</v>
      </c>
      <c r="B67" s="20">
        <v>149</v>
      </c>
      <c r="C67" s="27" t="s">
        <v>4568</v>
      </c>
      <c r="D67" s="28">
        <v>44409</v>
      </c>
      <c r="E67" s="27" t="s">
        <v>4569</v>
      </c>
      <c r="F67" s="27" t="s">
        <v>3470</v>
      </c>
      <c r="G67" s="27" t="s">
        <v>3454</v>
      </c>
      <c r="H67" s="27" t="s">
        <v>3479</v>
      </c>
      <c r="I67" s="27" t="s">
        <v>3826</v>
      </c>
      <c r="J67" s="27"/>
      <c r="K67" s="27" t="s">
        <v>3381</v>
      </c>
      <c r="L67" s="27" t="s">
        <v>3400</v>
      </c>
      <c r="M67" s="27" t="s">
        <v>3401</v>
      </c>
      <c r="N67" s="27" t="s">
        <v>4440</v>
      </c>
      <c r="O67" s="27" t="s">
        <v>3385</v>
      </c>
      <c r="P67" s="27" t="s">
        <v>3386</v>
      </c>
      <c r="Q67" s="27"/>
      <c r="R67" s="27" t="s">
        <v>3388</v>
      </c>
      <c r="S67" s="27" t="s">
        <v>3388</v>
      </c>
      <c r="T67" s="27">
        <v>12</v>
      </c>
      <c r="U67" s="27" t="s">
        <v>3416</v>
      </c>
      <c r="V67" s="27" t="s">
        <v>3460</v>
      </c>
      <c r="W67" s="27" t="s">
        <v>3447</v>
      </c>
      <c r="X67" s="27" t="s">
        <v>4570</v>
      </c>
      <c r="Y67" s="40" t="s">
        <v>4571</v>
      </c>
    </row>
    <row r="68" ht="13.8" customHeight="1" spans="1:25" x14ac:dyDescent="0.25">
      <c r="A68" s="27" t="s">
        <v>3556</v>
      </c>
      <c r="B68" s="20">
        <v>201</v>
      </c>
      <c r="C68" s="27" t="s">
        <v>4572</v>
      </c>
      <c r="D68" s="28">
        <v>44409</v>
      </c>
      <c r="E68" s="27" t="s">
        <v>4573</v>
      </c>
      <c r="F68" s="27" t="s">
        <v>3510</v>
      </c>
      <c r="G68" s="27" t="s">
        <v>3499</v>
      </c>
      <c r="H68" s="27" t="s">
        <v>3500</v>
      </c>
      <c r="I68" s="27" t="s">
        <v>3826</v>
      </c>
      <c r="J68" s="27"/>
      <c r="K68" s="27" t="s">
        <v>3381</v>
      </c>
      <c r="L68" s="27" t="s">
        <v>3400</v>
      </c>
      <c r="M68" s="27" t="s">
        <v>3401</v>
      </c>
      <c r="N68" s="27" t="s">
        <v>4440</v>
      </c>
      <c r="O68" s="27" t="s">
        <v>3385</v>
      </c>
      <c r="P68" s="27" t="s">
        <v>3386</v>
      </c>
      <c r="Q68" s="27"/>
      <c r="R68" s="27" t="s">
        <v>3388</v>
      </c>
      <c r="S68" s="27" t="s">
        <v>3388</v>
      </c>
      <c r="T68" s="27">
        <v>18</v>
      </c>
      <c r="U68" s="27" t="s">
        <v>3416</v>
      </c>
      <c r="V68" s="27" t="s">
        <v>3460</v>
      </c>
      <c r="W68" s="27" t="s">
        <v>3447</v>
      </c>
      <c r="X68" s="27" t="s">
        <v>4574</v>
      </c>
      <c r="Y68" s="27" t="s">
        <v>3485</v>
      </c>
    </row>
    <row r="69" ht="13.8" customHeight="1" spans="1:25" x14ac:dyDescent="0.25">
      <c r="A69" s="27" t="s">
        <v>3556</v>
      </c>
      <c r="B69" s="20">
        <v>202</v>
      </c>
      <c r="C69" s="27" t="s">
        <v>3897</v>
      </c>
      <c r="D69" s="28">
        <v>44409</v>
      </c>
      <c r="E69" s="27" t="s">
        <v>3898</v>
      </c>
      <c r="F69" s="27" t="s">
        <v>3899</v>
      </c>
      <c r="G69" s="27" t="s">
        <v>3516</v>
      </c>
      <c r="H69" s="27" t="s">
        <v>3500</v>
      </c>
      <c r="I69" s="27" t="s">
        <v>3826</v>
      </c>
      <c r="J69" s="27"/>
      <c r="K69" s="27" t="s">
        <v>3381</v>
      </c>
      <c r="L69" s="27" t="s">
        <v>3400</v>
      </c>
      <c r="M69" s="27" t="s">
        <v>3401</v>
      </c>
      <c r="N69" s="27" t="s">
        <v>3402</v>
      </c>
      <c r="O69" s="27" t="s">
        <v>3385</v>
      </c>
      <c r="P69" s="27" t="s">
        <v>3386</v>
      </c>
      <c r="Q69" s="41" t="s">
        <v>4575</v>
      </c>
      <c r="R69" s="27" t="s">
        <v>3388</v>
      </c>
      <c r="S69" s="27" t="s">
        <v>3388</v>
      </c>
      <c r="T69" s="27">
        <v>7</v>
      </c>
      <c r="U69" s="27" t="s">
        <v>3416</v>
      </c>
      <c r="V69" s="27" t="s">
        <v>3390</v>
      </c>
      <c r="W69" s="27" t="s">
        <v>3425</v>
      </c>
      <c r="X69" s="27" t="s">
        <v>3900</v>
      </c>
      <c r="Y69" s="27" t="s">
        <v>3901</v>
      </c>
    </row>
    <row r="70" ht="13.8" customHeight="1" spans="1:25" x14ac:dyDescent="0.25">
      <c r="A70" s="27" t="s">
        <v>3556</v>
      </c>
      <c r="B70" s="20">
        <v>203</v>
      </c>
      <c r="C70" s="27" t="s">
        <v>4576</v>
      </c>
      <c r="D70" s="28">
        <v>44409</v>
      </c>
      <c r="E70" s="27" t="s">
        <v>4577</v>
      </c>
      <c r="F70" s="27" t="s">
        <v>3515</v>
      </c>
      <c r="G70" s="27" t="s">
        <v>3516</v>
      </c>
      <c r="H70" s="27" t="s">
        <v>3500</v>
      </c>
      <c r="I70" s="27" t="s">
        <v>3826</v>
      </c>
      <c r="J70" s="27"/>
      <c r="K70" s="27" t="s">
        <v>3381</v>
      </c>
      <c r="L70" s="27" t="s">
        <v>3400</v>
      </c>
      <c r="M70" s="27" t="s">
        <v>3401</v>
      </c>
      <c r="N70" s="27" t="s">
        <v>4440</v>
      </c>
      <c r="O70" s="27" t="s">
        <v>3385</v>
      </c>
      <c r="P70" s="29">
        <v>44926</v>
      </c>
      <c r="Q70" s="27" t="s">
        <v>4578</v>
      </c>
      <c r="R70" s="27" t="s">
        <v>3387</v>
      </c>
      <c r="S70" s="27" t="s">
        <v>3387</v>
      </c>
      <c r="T70" s="27">
        <v>10</v>
      </c>
      <c r="U70" s="27" t="s">
        <v>3416</v>
      </c>
      <c r="V70" s="27" t="s">
        <v>3390</v>
      </c>
      <c r="W70" s="27" t="s">
        <v>3447</v>
      </c>
      <c r="X70" s="27" t="s">
        <v>4579</v>
      </c>
      <c r="Y70" s="27" t="s">
        <v>4580</v>
      </c>
    </row>
    <row r="71" ht="13.8" customHeight="1" spans="1:25" x14ac:dyDescent="0.25">
      <c r="A71" s="27" t="s">
        <v>3556</v>
      </c>
      <c r="B71" s="20">
        <v>218</v>
      </c>
      <c r="C71" s="27" t="s">
        <v>4581</v>
      </c>
      <c r="D71" s="28">
        <v>44409</v>
      </c>
      <c r="E71" s="27" t="s">
        <v>4582</v>
      </c>
      <c r="F71" s="27" t="s">
        <v>3515</v>
      </c>
      <c r="G71" s="27" t="s">
        <v>3516</v>
      </c>
      <c r="H71" s="27" t="s">
        <v>3500</v>
      </c>
      <c r="I71" s="27" t="s">
        <v>3826</v>
      </c>
      <c r="J71" s="27"/>
      <c r="K71" s="27" t="s">
        <v>3381</v>
      </c>
      <c r="L71" s="27" t="s">
        <v>3400</v>
      </c>
      <c r="M71" s="27" t="s">
        <v>3401</v>
      </c>
      <c r="N71" s="27" t="s">
        <v>4440</v>
      </c>
      <c r="O71" s="27" t="s">
        <v>3385</v>
      </c>
      <c r="P71" s="27" t="s">
        <v>3386</v>
      </c>
      <c r="Q71" s="27"/>
      <c r="R71" s="27"/>
      <c r="S71" s="27"/>
      <c r="T71" s="27"/>
      <c r="U71" s="27"/>
      <c r="V71" s="27"/>
      <c r="W71" s="27"/>
      <c r="X71" s="27"/>
      <c r="Y71" s="27"/>
    </row>
    <row r="72" ht="13.8" customHeight="1" spans="1:25" x14ac:dyDescent="0.25">
      <c r="A72" s="27" t="s">
        <v>3556</v>
      </c>
      <c r="B72" s="20">
        <v>223</v>
      </c>
      <c r="C72" s="27" t="s">
        <v>4583</v>
      </c>
      <c r="D72" s="28">
        <v>44409</v>
      </c>
      <c r="E72" s="27" t="s">
        <v>4584</v>
      </c>
      <c r="F72" s="27" t="s">
        <v>4585</v>
      </c>
      <c r="G72" s="27" t="s">
        <v>3516</v>
      </c>
      <c r="H72" s="27" t="s">
        <v>3500</v>
      </c>
      <c r="I72" s="27" t="s">
        <v>3826</v>
      </c>
      <c r="J72" s="27"/>
      <c r="K72" s="27" t="s">
        <v>3381</v>
      </c>
      <c r="L72" s="27" t="s">
        <v>3400</v>
      </c>
      <c r="M72" s="27" t="s">
        <v>3401</v>
      </c>
      <c r="N72" s="27" t="s">
        <v>4440</v>
      </c>
      <c r="O72" s="27" t="s">
        <v>3385</v>
      </c>
      <c r="P72" s="27" t="s">
        <v>3386</v>
      </c>
      <c r="Q72" s="27"/>
      <c r="R72" s="27" t="s">
        <v>3388</v>
      </c>
      <c r="S72" s="27" t="s">
        <v>3388</v>
      </c>
      <c r="T72" s="27">
        <v>9</v>
      </c>
      <c r="U72" s="27" t="s">
        <v>3416</v>
      </c>
      <c r="V72" s="27" t="s">
        <v>3390</v>
      </c>
      <c r="W72" s="27" t="s">
        <v>3447</v>
      </c>
      <c r="X72" s="27" t="s">
        <v>4586</v>
      </c>
      <c r="Y72" s="27" t="s">
        <v>4587</v>
      </c>
    </row>
    <row r="73" ht="13.8" customHeight="1" spans="1:25" x14ac:dyDescent="0.25">
      <c r="A73" s="27" t="s">
        <v>3556</v>
      </c>
      <c r="B73" s="20">
        <v>225</v>
      </c>
      <c r="C73" s="27" t="s">
        <v>4588</v>
      </c>
      <c r="D73" s="28">
        <v>44409</v>
      </c>
      <c r="E73" s="27" t="s">
        <v>4589</v>
      </c>
      <c r="F73" s="27" t="s">
        <v>4590</v>
      </c>
      <c r="G73" s="27" t="s">
        <v>3499</v>
      </c>
      <c r="H73" s="27" t="s">
        <v>3500</v>
      </c>
      <c r="I73" s="27" t="s">
        <v>3826</v>
      </c>
      <c r="J73" s="27"/>
      <c r="K73" s="27" t="s">
        <v>3381</v>
      </c>
      <c r="L73" s="27" t="s">
        <v>3400</v>
      </c>
      <c r="M73" s="27" t="s">
        <v>3401</v>
      </c>
      <c r="N73" s="27" t="s">
        <v>4440</v>
      </c>
      <c r="O73" s="27" t="s">
        <v>3385</v>
      </c>
      <c r="P73" s="27" t="s">
        <v>3386</v>
      </c>
      <c r="Q73" s="27"/>
      <c r="R73" s="27" t="s">
        <v>3388</v>
      </c>
      <c r="S73" s="27" t="s">
        <v>3388</v>
      </c>
      <c r="T73" s="27">
        <v>16</v>
      </c>
      <c r="U73" s="27" t="s">
        <v>3416</v>
      </c>
      <c r="V73" s="27" t="s">
        <v>3460</v>
      </c>
      <c r="W73" s="27" t="s">
        <v>3447</v>
      </c>
      <c r="X73" s="27" t="s">
        <v>4591</v>
      </c>
      <c r="Y73" s="27" t="s">
        <v>3485</v>
      </c>
    </row>
    <row r="74" ht="13.8" customHeight="1" spans="1:25" x14ac:dyDescent="0.25">
      <c r="A74" s="27" t="s">
        <v>3556</v>
      </c>
      <c r="B74" s="20">
        <v>227</v>
      </c>
      <c r="C74" s="27" t="s">
        <v>4592</v>
      </c>
      <c r="D74" s="28">
        <v>44409</v>
      </c>
      <c r="E74" s="27" t="s">
        <v>4593</v>
      </c>
      <c r="F74" s="27" t="s">
        <v>4594</v>
      </c>
      <c r="G74" s="27" t="s">
        <v>3885</v>
      </c>
      <c r="H74" s="27" t="s">
        <v>3500</v>
      </c>
      <c r="I74" s="27" t="s">
        <v>3826</v>
      </c>
      <c r="J74" s="27"/>
      <c r="K74" s="27" t="s">
        <v>3381</v>
      </c>
      <c r="L74" s="27" t="s">
        <v>3400</v>
      </c>
      <c r="M74" s="27" t="s">
        <v>3401</v>
      </c>
      <c r="N74" s="27" t="s">
        <v>4440</v>
      </c>
      <c r="O74" s="27" t="s">
        <v>3385</v>
      </c>
      <c r="P74" s="27" t="s">
        <v>3386</v>
      </c>
      <c r="Q74" s="27"/>
      <c r="R74" s="27"/>
      <c r="S74" s="27"/>
      <c r="T74" s="27"/>
      <c r="U74" s="27"/>
      <c r="V74" s="27"/>
      <c r="W74" s="27"/>
      <c r="X74" s="27"/>
      <c r="Y74" s="27"/>
    </row>
    <row r="75" ht="13.8" customHeight="1" spans="1:25" x14ac:dyDescent="0.25">
      <c r="A75" s="27" t="s">
        <v>3556</v>
      </c>
      <c r="B75" s="20">
        <v>231</v>
      </c>
      <c r="C75" s="27" t="s">
        <v>3568</v>
      </c>
      <c r="D75" s="28">
        <v>44409</v>
      </c>
      <c r="E75" s="27" t="s">
        <v>3569</v>
      </c>
      <c r="F75" s="27" t="s">
        <v>3570</v>
      </c>
      <c r="G75" s="27" t="s">
        <v>3550</v>
      </c>
      <c r="H75" s="27" t="s">
        <v>3551</v>
      </c>
      <c r="I75" s="27" t="s">
        <v>3826</v>
      </c>
      <c r="J75" s="27"/>
      <c r="K75" s="27" t="s">
        <v>3381</v>
      </c>
      <c r="L75" s="27" t="s">
        <v>3400</v>
      </c>
      <c r="M75" s="27" t="s">
        <v>3401</v>
      </c>
      <c r="N75" s="27" t="s">
        <v>3402</v>
      </c>
      <c r="O75" s="27" t="s">
        <v>3385</v>
      </c>
      <c r="P75" s="27" t="s">
        <v>3386</v>
      </c>
      <c r="Q75" s="27"/>
      <c r="R75" s="27" t="s">
        <v>3387</v>
      </c>
      <c r="S75" s="27" t="s">
        <v>3387</v>
      </c>
      <c r="T75" s="27">
        <v>15</v>
      </c>
      <c r="U75" s="27" t="s">
        <v>3416</v>
      </c>
      <c r="V75" s="27" t="s">
        <v>3460</v>
      </c>
      <c r="W75" s="27" t="s">
        <v>3447</v>
      </c>
      <c r="X75" s="27" t="s">
        <v>3571</v>
      </c>
      <c r="Y75" s="27" t="s">
        <v>3572</v>
      </c>
    </row>
    <row r="76" ht="13.8" customHeight="1" spans="1:25" x14ac:dyDescent="0.25">
      <c r="A76" s="27" t="s">
        <v>3556</v>
      </c>
      <c r="B76" s="20">
        <v>232</v>
      </c>
      <c r="C76" s="27" t="s">
        <v>4595</v>
      </c>
      <c r="D76" s="28">
        <v>44409</v>
      </c>
      <c r="E76" s="27" t="s">
        <v>4596</v>
      </c>
      <c r="F76" s="27" t="s">
        <v>4597</v>
      </c>
      <c r="G76" s="27" t="s">
        <v>3516</v>
      </c>
      <c r="H76" s="27" t="s">
        <v>3500</v>
      </c>
      <c r="I76" s="27" t="s">
        <v>3826</v>
      </c>
      <c r="J76" s="27"/>
      <c r="K76" s="27" t="s">
        <v>3381</v>
      </c>
      <c r="L76" s="27" t="s">
        <v>3400</v>
      </c>
      <c r="M76" s="27" t="s">
        <v>3401</v>
      </c>
      <c r="N76" s="27" t="s">
        <v>4440</v>
      </c>
      <c r="O76" s="27" t="s">
        <v>3385</v>
      </c>
      <c r="P76" s="27" t="s">
        <v>3386</v>
      </c>
      <c r="Q76" s="27"/>
      <c r="R76" s="27" t="s">
        <v>3388</v>
      </c>
      <c r="S76" s="27" t="s">
        <v>3388</v>
      </c>
      <c r="T76" s="27">
        <v>9</v>
      </c>
      <c r="U76" s="27" t="s">
        <v>3403</v>
      </c>
      <c r="V76" s="27" t="s">
        <v>3460</v>
      </c>
      <c r="W76" s="27" t="s">
        <v>3447</v>
      </c>
      <c r="X76" s="27" t="s">
        <v>4598</v>
      </c>
      <c r="Y76" s="27" t="s">
        <v>4599</v>
      </c>
    </row>
    <row r="77" ht="13.8" customHeight="1" spans="1:25" x14ac:dyDescent="0.25">
      <c r="A77" s="27" t="s">
        <v>3556</v>
      </c>
      <c r="B77" s="20">
        <v>233</v>
      </c>
      <c r="C77" s="27" t="s">
        <v>4600</v>
      </c>
      <c r="D77" s="28">
        <v>44409</v>
      </c>
      <c r="E77" s="27" t="s">
        <v>4601</v>
      </c>
      <c r="F77" s="27" t="s">
        <v>4103</v>
      </c>
      <c r="G77" s="27" t="s">
        <v>3499</v>
      </c>
      <c r="H77" s="27" t="s">
        <v>3500</v>
      </c>
      <c r="I77" s="27" t="s">
        <v>3826</v>
      </c>
      <c r="J77" s="27"/>
      <c r="K77" s="27" t="s">
        <v>3381</v>
      </c>
      <c r="L77" s="27" t="s">
        <v>3400</v>
      </c>
      <c r="M77" s="27" t="s">
        <v>3401</v>
      </c>
      <c r="N77" s="27" t="s">
        <v>4440</v>
      </c>
      <c r="O77" s="27" t="s">
        <v>3385</v>
      </c>
      <c r="P77" s="27" t="s">
        <v>3386</v>
      </c>
      <c r="Q77" s="27"/>
      <c r="R77" s="27" t="s">
        <v>3388</v>
      </c>
      <c r="S77" s="27" t="s">
        <v>3388</v>
      </c>
      <c r="T77" s="27">
        <v>13</v>
      </c>
      <c r="U77" s="27" t="s">
        <v>3416</v>
      </c>
      <c r="V77" s="27" t="s">
        <v>3460</v>
      </c>
      <c r="W77" s="27" t="s">
        <v>3447</v>
      </c>
      <c r="X77" s="27" t="s">
        <v>4602</v>
      </c>
      <c r="Y77" s="27" t="s">
        <v>3485</v>
      </c>
    </row>
    <row r="78" ht="13.8" customHeight="1" spans="1:25" x14ac:dyDescent="0.25">
      <c r="A78" s="27" t="s">
        <v>3556</v>
      </c>
      <c r="B78" s="20">
        <v>235</v>
      </c>
      <c r="C78" s="27" t="s">
        <v>4603</v>
      </c>
      <c r="D78" s="28">
        <v>44409</v>
      </c>
      <c r="E78" s="27" t="s">
        <v>4604</v>
      </c>
      <c r="F78" s="27" t="s">
        <v>3510</v>
      </c>
      <c r="G78" s="27" t="s">
        <v>3499</v>
      </c>
      <c r="H78" s="27" t="s">
        <v>3500</v>
      </c>
      <c r="I78" s="27" t="s">
        <v>3826</v>
      </c>
      <c r="J78" s="27"/>
      <c r="K78" s="27" t="s">
        <v>3381</v>
      </c>
      <c r="L78" s="27" t="s">
        <v>3400</v>
      </c>
      <c r="M78" s="27" t="s">
        <v>3401</v>
      </c>
      <c r="N78" s="27" t="s">
        <v>4440</v>
      </c>
      <c r="O78" s="27" t="s">
        <v>3385</v>
      </c>
      <c r="P78" s="27" t="s">
        <v>3386</v>
      </c>
      <c r="Q78" s="27"/>
      <c r="R78" s="27" t="s">
        <v>3388</v>
      </c>
      <c r="S78" s="27" t="s">
        <v>3388</v>
      </c>
      <c r="T78" s="27">
        <v>14</v>
      </c>
      <c r="U78" s="27" t="s">
        <v>3416</v>
      </c>
      <c r="V78" s="27" t="s">
        <v>3460</v>
      </c>
      <c r="W78" s="27" t="s">
        <v>3447</v>
      </c>
      <c r="X78" s="27" t="s">
        <v>4605</v>
      </c>
      <c r="Y78" s="27" t="s">
        <v>3485</v>
      </c>
    </row>
    <row r="79" ht="13.8" customHeight="1" spans="1:25" x14ac:dyDescent="0.25">
      <c r="A79" s="27" t="s">
        <v>3556</v>
      </c>
      <c r="B79" s="20">
        <v>237</v>
      </c>
      <c r="C79" s="27" t="s">
        <v>4606</v>
      </c>
      <c r="D79" s="28">
        <v>44409</v>
      </c>
      <c r="E79" s="27" t="s">
        <v>4607</v>
      </c>
      <c r="F79" s="27" t="s">
        <v>3439</v>
      </c>
      <c r="G79" s="27" t="s">
        <v>3440</v>
      </c>
      <c r="H79" s="27" t="s">
        <v>3441</v>
      </c>
      <c r="I79" s="27" t="s">
        <v>3826</v>
      </c>
      <c r="J79" s="27"/>
      <c r="K79" s="27" t="s">
        <v>3381</v>
      </c>
      <c r="L79" s="27" t="s">
        <v>3400</v>
      </c>
      <c r="M79" s="27" t="s">
        <v>3401</v>
      </c>
      <c r="N79" s="27" t="s">
        <v>4526</v>
      </c>
      <c r="O79" s="27" t="s">
        <v>3385</v>
      </c>
      <c r="P79" s="27" t="s">
        <v>3386</v>
      </c>
      <c r="Q79" s="27"/>
      <c r="R79" s="27" t="s">
        <v>3388</v>
      </c>
      <c r="S79" s="27" t="s">
        <v>3387</v>
      </c>
      <c r="T79" s="27">
        <v>8</v>
      </c>
      <c r="U79" s="27" t="s">
        <v>3403</v>
      </c>
      <c r="V79" s="27" t="s">
        <v>3446</v>
      </c>
      <c r="W79" s="27" t="s">
        <v>3461</v>
      </c>
      <c r="X79" s="27" t="s">
        <v>4608</v>
      </c>
      <c r="Y79" s="27" t="s">
        <v>4609</v>
      </c>
    </row>
    <row r="80" ht="13.8" customHeight="1" spans="1:25" x14ac:dyDescent="0.25">
      <c r="A80" s="27" t="s">
        <v>3556</v>
      </c>
      <c r="B80" s="20">
        <v>241</v>
      </c>
      <c r="C80" s="27" t="s">
        <v>4610</v>
      </c>
      <c r="D80" s="28">
        <v>44409</v>
      </c>
      <c r="E80" s="27" t="s">
        <v>4611</v>
      </c>
      <c r="F80" s="27" t="s">
        <v>3498</v>
      </c>
      <c r="G80" s="27" t="s">
        <v>3499</v>
      </c>
      <c r="H80" s="27" t="s">
        <v>3500</v>
      </c>
      <c r="I80" s="27" t="s">
        <v>3826</v>
      </c>
      <c r="J80" s="27"/>
      <c r="K80" s="27" t="s">
        <v>3381</v>
      </c>
      <c r="L80" s="27" t="s">
        <v>3400</v>
      </c>
      <c r="M80" s="27" t="s">
        <v>3401</v>
      </c>
      <c r="N80" s="27" t="s">
        <v>4440</v>
      </c>
      <c r="O80" s="27" t="s">
        <v>3385</v>
      </c>
      <c r="P80" s="27" t="s">
        <v>3386</v>
      </c>
      <c r="Q80" s="27"/>
      <c r="R80" s="27" t="s">
        <v>3388</v>
      </c>
      <c r="S80" s="27" t="s">
        <v>3388</v>
      </c>
      <c r="T80" s="27">
        <v>14</v>
      </c>
      <c r="U80" s="27" t="s">
        <v>3416</v>
      </c>
      <c r="V80" s="27" t="s">
        <v>3460</v>
      </c>
      <c r="W80" s="27" t="s">
        <v>3447</v>
      </c>
      <c r="X80" s="27" t="s">
        <v>4612</v>
      </c>
      <c r="Y80" s="27" t="s">
        <v>3485</v>
      </c>
    </row>
    <row r="81" ht="13.8" customHeight="1" spans="1:25" x14ac:dyDescent="0.25">
      <c r="A81" s="27" t="s">
        <v>3556</v>
      </c>
      <c r="B81" s="20">
        <v>242</v>
      </c>
      <c r="C81" s="27" t="s">
        <v>4613</v>
      </c>
      <c r="D81" s="28">
        <v>44409</v>
      </c>
      <c r="E81" s="27" t="s">
        <v>4614</v>
      </c>
      <c r="F81" s="27" t="s">
        <v>3623</v>
      </c>
      <c r="G81" s="27" t="s">
        <v>3583</v>
      </c>
      <c r="H81" s="27" t="s">
        <v>3378</v>
      </c>
      <c r="I81" s="27" t="s">
        <v>3826</v>
      </c>
      <c r="J81" s="27"/>
      <c r="K81" s="27" t="s">
        <v>3381</v>
      </c>
      <c r="L81" s="27" t="s">
        <v>3400</v>
      </c>
      <c r="M81" s="27" t="s">
        <v>3401</v>
      </c>
      <c r="N81" s="27" t="s">
        <v>4440</v>
      </c>
      <c r="O81" s="27" t="s">
        <v>4141</v>
      </c>
      <c r="P81" s="29">
        <v>44926</v>
      </c>
      <c r="Q81" s="27"/>
      <c r="R81" s="27"/>
      <c r="S81" s="27"/>
      <c r="T81" s="27"/>
      <c r="U81" s="27"/>
      <c r="V81" s="27"/>
      <c r="W81" s="27"/>
      <c r="X81" s="27"/>
      <c r="Y81" s="27"/>
    </row>
    <row r="82" ht="13.8" customHeight="1" spans="1:25" x14ac:dyDescent="0.25">
      <c r="A82" s="27" t="s">
        <v>3556</v>
      </c>
      <c r="B82" s="20">
        <v>243</v>
      </c>
      <c r="C82" s="27" t="s">
        <v>4615</v>
      </c>
      <c r="D82" s="28">
        <v>44409</v>
      </c>
      <c r="E82" s="27" t="s">
        <v>4616</v>
      </c>
      <c r="F82" s="27" t="s">
        <v>4507</v>
      </c>
      <c r="G82" s="27" t="s">
        <v>3583</v>
      </c>
      <c r="H82" s="27" t="s">
        <v>3378</v>
      </c>
      <c r="I82" s="27" t="s">
        <v>3826</v>
      </c>
      <c r="J82" s="27"/>
      <c r="K82" s="27" t="s">
        <v>3381</v>
      </c>
      <c r="L82" s="27" t="s">
        <v>3400</v>
      </c>
      <c r="M82" s="27" t="s">
        <v>3401</v>
      </c>
      <c r="N82" s="27" t="s">
        <v>4440</v>
      </c>
      <c r="O82" s="27" t="s">
        <v>3385</v>
      </c>
      <c r="P82" s="27" t="s">
        <v>3386</v>
      </c>
      <c r="Q82" s="27"/>
      <c r="R82" s="27" t="s">
        <v>3388</v>
      </c>
      <c r="S82" s="27" t="s">
        <v>3387</v>
      </c>
      <c r="T82" s="27">
        <v>12</v>
      </c>
      <c r="U82" s="27" t="s">
        <v>3416</v>
      </c>
      <c r="V82" s="27" t="s">
        <v>3390</v>
      </c>
      <c r="W82" s="27" t="s">
        <v>3405</v>
      </c>
      <c r="X82" s="27" t="s">
        <v>3485</v>
      </c>
      <c r="Y82" s="27" t="s">
        <v>4617</v>
      </c>
    </row>
    <row r="83" ht="13.8" customHeight="1" spans="1:25" x14ac:dyDescent="0.25">
      <c r="A83" s="27" t="s">
        <v>3556</v>
      </c>
      <c r="B83" s="20">
        <v>244</v>
      </c>
      <c r="C83" s="27" t="s">
        <v>4618</v>
      </c>
      <c r="D83" s="28">
        <v>44409</v>
      </c>
      <c r="E83" s="27" t="s">
        <v>4619</v>
      </c>
      <c r="F83" s="27" t="s">
        <v>3702</v>
      </c>
      <c r="G83" s="27" t="s">
        <v>3583</v>
      </c>
      <c r="H83" s="27" t="s">
        <v>3378</v>
      </c>
      <c r="I83" s="27" t="s">
        <v>3826</v>
      </c>
      <c r="J83" s="27"/>
      <c r="K83" s="27" t="s">
        <v>3381</v>
      </c>
      <c r="L83" s="27" t="s">
        <v>3400</v>
      </c>
      <c r="M83" s="27" t="s">
        <v>3401</v>
      </c>
      <c r="N83" s="27" t="s">
        <v>4440</v>
      </c>
      <c r="O83" s="27" t="s">
        <v>3385</v>
      </c>
      <c r="P83" s="27" t="s">
        <v>3386</v>
      </c>
      <c r="Q83" s="27"/>
      <c r="R83" s="27" t="s">
        <v>3388</v>
      </c>
      <c r="S83" s="27" t="s">
        <v>3387</v>
      </c>
      <c r="T83" s="27">
        <v>5</v>
      </c>
      <c r="U83" s="27" t="s">
        <v>3403</v>
      </c>
      <c r="V83" s="27" t="s">
        <v>3460</v>
      </c>
      <c r="W83" s="27" t="s">
        <v>3391</v>
      </c>
      <c r="X83" s="27">
        <v>711</v>
      </c>
      <c r="Y83" s="27" t="s">
        <v>3485</v>
      </c>
    </row>
    <row r="84" ht="13.8" customHeight="1" spans="1:25" x14ac:dyDescent="0.25">
      <c r="A84" s="27" t="s">
        <v>3556</v>
      </c>
      <c r="B84" s="20">
        <v>245</v>
      </c>
      <c r="C84" s="27" t="s">
        <v>4620</v>
      </c>
      <c r="D84" s="28">
        <v>44409</v>
      </c>
      <c r="E84" s="27" t="s">
        <v>4621</v>
      </c>
      <c r="F84" s="27" t="s">
        <v>3890</v>
      </c>
      <c r="G84" s="27" t="s">
        <v>3516</v>
      </c>
      <c r="H84" s="27" t="s">
        <v>3500</v>
      </c>
      <c r="I84" s="27" t="s">
        <v>3826</v>
      </c>
      <c r="J84" s="27"/>
      <c r="K84" s="27" t="s">
        <v>3381</v>
      </c>
      <c r="L84" s="27" t="s">
        <v>3400</v>
      </c>
      <c r="M84" s="27" t="s">
        <v>3401</v>
      </c>
      <c r="N84" s="27" t="s">
        <v>4440</v>
      </c>
      <c r="O84" s="27" t="s">
        <v>3385</v>
      </c>
      <c r="P84" s="27" t="s">
        <v>3386</v>
      </c>
      <c r="Q84" s="27"/>
      <c r="R84" s="27" t="s">
        <v>3387</v>
      </c>
      <c r="S84" s="27" t="s">
        <v>3388</v>
      </c>
      <c r="T84" s="27">
        <v>12</v>
      </c>
      <c r="U84" s="27" t="s">
        <v>3403</v>
      </c>
      <c r="V84" s="27" t="s">
        <v>3390</v>
      </c>
      <c r="W84" s="27" t="s">
        <v>3767</v>
      </c>
      <c r="X84" s="27" t="s">
        <v>4622</v>
      </c>
      <c r="Y84" s="27" t="s">
        <v>4623</v>
      </c>
    </row>
    <row r="85" ht="13.8" customHeight="1" spans="1:25" x14ac:dyDescent="0.25">
      <c r="A85" s="27" t="s">
        <v>3556</v>
      </c>
      <c r="B85" s="20">
        <v>246</v>
      </c>
      <c r="C85" s="27" t="s">
        <v>4624</v>
      </c>
      <c r="D85" s="28">
        <v>44409</v>
      </c>
      <c r="E85" s="27" t="s">
        <v>4625</v>
      </c>
      <c r="F85" s="27" t="s">
        <v>4041</v>
      </c>
      <c r="G85" s="27" t="s">
        <v>3885</v>
      </c>
      <c r="H85" s="27" t="s">
        <v>3500</v>
      </c>
      <c r="I85" s="27" t="s">
        <v>3826</v>
      </c>
      <c r="J85" s="27"/>
      <c r="K85" s="27" t="s">
        <v>3381</v>
      </c>
      <c r="L85" s="27" t="s">
        <v>3400</v>
      </c>
      <c r="M85" s="27" t="s">
        <v>3401</v>
      </c>
      <c r="N85" s="27" t="s">
        <v>4440</v>
      </c>
      <c r="O85" s="27" t="s">
        <v>3385</v>
      </c>
      <c r="P85" s="27" t="s">
        <v>3386</v>
      </c>
      <c r="Q85" s="27"/>
      <c r="R85" s="27"/>
      <c r="S85" s="27"/>
      <c r="T85" s="27"/>
      <c r="U85" s="27"/>
      <c r="V85" s="27"/>
      <c r="W85" s="27"/>
      <c r="X85" s="27"/>
      <c r="Y85" s="27"/>
    </row>
    <row r="86" ht="13.8" customHeight="1" spans="1:25" x14ac:dyDescent="0.25">
      <c r="A86" s="27" t="s">
        <v>3556</v>
      </c>
      <c r="B86" s="20">
        <v>249</v>
      </c>
      <c r="C86" s="27" t="s">
        <v>4626</v>
      </c>
      <c r="D86" s="28">
        <v>44409</v>
      </c>
      <c r="E86" s="27" t="s">
        <v>4627</v>
      </c>
      <c r="F86" s="27" t="s">
        <v>4517</v>
      </c>
      <c r="G86" s="27" t="s">
        <v>3499</v>
      </c>
      <c r="H86" s="27" t="s">
        <v>3500</v>
      </c>
      <c r="I86" s="27" t="s">
        <v>3826</v>
      </c>
      <c r="J86" s="27"/>
      <c r="K86" s="27" t="s">
        <v>3381</v>
      </c>
      <c r="L86" s="27" t="s">
        <v>3400</v>
      </c>
      <c r="M86" s="27" t="s">
        <v>3401</v>
      </c>
      <c r="N86" s="27" t="s">
        <v>4440</v>
      </c>
      <c r="O86" s="27" t="s">
        <v>3385</v>
      </c>
      <c r="P86" s="27" t="s">
        <v>3386</v>
      </c>
      <c r="Q86" s="27"/>
      <c r="R86" s="27" t="s">
        <v>3388</v>
      </c>
      <c r="S86" s="27" t="s">
        <v>3388</v>
      </c>
      <c r="T86" s="27">
        <v>14</v>
      </c>
      <c r="U86" s="27" t="s">
        <v>3416</v>
      </c>
      <c r="V86" s="27" t="s">
        <v>3460</v>
      </c>
      <c r="W86" s="27" t="s">
        <v>3447</v>
      </c>
      <c r="X86" s="27" t="s">
        <v>4628</v>
      </c>
      <c r="Y86" s="27" t="s">
        <v>4342</v>
      </c>
    </row>
    <row r="87" ht="13.8" customHeight="1" spans="1:25" x14ac:dyDescent="0.25">
      <c r="A87" s="27" t="s">
        <v>3556</v>
      </c>
      <c r="B87" s="20">
        <v>257</v>
      </c>
      <c r="C87" s="27" t="s">
        <v>4629</v>
      </c>
      <c r="D87" s="28">
        <v>44409</v>
      </c>
      <c r="E87" s="27" t="s">
        <v>4630</v>
      </c>
      <c r="F87" s="27" t="s">
        <v>3535</v>
      </c>
      <c r="G87" s="27" t="s">
        <v>3516</v>
      </c>
      <c r="H87" s="27" t="s">
        <v>3500</v>
      </c>
      <c r="I87" s="27" t="s">
        <v>3826</v>
      </c>
      <c r="J87" s="27"/>
      <c r="K87" s="27" t="s">
        <v>3381</v>
      </c>
      <c r="L87" s="27" t="s">
        <v>3400</v>
      </c>
      <c r="M87" s="27" t="s">
        <v>3401</v>
      </c>
      <c r="N87" s="27" t="s">
        <v>4440</v>
      </c>
      <c r="O87" s="27" t="s">
        <v>3385</v>
      </c>
      <c r="P87" s="27" t="s">
        <v>3386</v>
      </c>
      <c r="Q87" s="27"/>
      <c r="R87" s="27" t="s">
        <v>3387</v>
      </c>
      <c r="S87" s="27" t="s">
        <v>3388</v>
      </c>
      <c r="T87" s="27">
        <v>10</v>
      </c>
      <c r="U87" s="27" t="s">
        <v>3416</v>
      </c>
      <c r="V87" s="27" t="s">
        <v>3390</v>
      </c>
      <c r="W87" s="27" t="s">
        <v>3492</v>
      </c>
      <c r="X87" s="27" t="s">
        <v>4631</v>
      </c>
      <c r="Y87" s="27" t="s">
        <v>4632</v>
      </c>
    </row>
    <row r="88" ht="13.8" customHeight="1" spans="1:25" x14ac:dyDescent="0.25">
      <c r="A88" s="27" t="s">
        <v>3556</v>
      </c>
      <c r="B88" s="20">
        <v>258</v>
      </c>
      <c r="C88" s="27" t="s">
        <v>4633</v>
      </c>
      <c r="D88" s="28">
        <v>44409</v>
      </c>
      <c r="E88" s="27" t="s">
        <v>4634</v>
      </c>
      <c r="F88" s="27" t="s">
        <v>4635</v>
      </c>
      <c r="G88" s="27" t="s">
        <v>3516</v>
      </c>
      <c r="H88" s="27" t="s">
        <v>3500</v>
      </c>
      <c r="I88" s="27" t="s">
        <v>3826</v>
      </c>
      <c r="J88" s="27"/>
      <c r="K88" s="27" t="s">
        <v>3381</v>
      </c>
      <c r="L88" s="27" t="s">
        <v>3400</v>
      </c>
      <c r="M88" s="27" t="s">
        <v>3401</v>
      </c>
      <c r="N88" s="27" t="s">
        <v>4440</v>
      </c>
      <c r="O88" s="27" t="s">
        <v>3385</v>
      </c>
      <c r="P88" s="27" t="s">
        <v>3386</v>
      </c>
      <c r="Q88" s="27"/>
      <c r="R88" s="27" t="s">
        <v>3388</v>
      </c>
      <c r="S88" s="27" t="s">
        <v>3388</v>
      </c>
      <c r="T88" s="27">
        <v>10</v>
      </c>
      <c r="U88" s="27" t="s">
        <v>3416</v>
      </c>
      <c r="V88" s="27" t="s">
        <v>3390</v>
      </c>
      <c r="W88" s="27" t="s">
        <v>3425</v>
      </c>
      <c r="X88" s="27" t="s">
        <v>4636</v>
      </c>
      <c r="Y88" s="27" t="s">
        <v>4637</v>
      </c>
    </row>
    <row r="89" ht="13.8" customHeight="1" spans="1:25" x14ac:dyDescent="0.25">
      <c r="A89" s="27" t="s">
        <v>3556</v>
      </c>
      <c r="B89" s="20">
        <v>601</v>
      </c>
      <c r="C89" s="27" t="s">
        <v>4638</v>
      </c>
      <c r="D89" s="28">
        <v>44409</v>
      </c>
      <c r="E89" s="27" t="s">
        <v>4639</v>
      </c>
      <c r="F89" s="27" t="s">
        <v>3470</v>
      </c>
      <c r="G89" s="27" t="s">
        <v>3454</v>
      </c>
      <c r="H89" s="27" t="s">
        <v>3479</v>
      </c>
      <c r="I89" s="27" t="s">
        <v>3826</v>
      </c>
      <c r="J89" s="27"/>
      <c r="K89" s="27" t="s">
        <v>3381</v>
      </c>
      <c r="L89" s="27" t="s">
        <v>3400</v>
      </c>
      <c r="M89" s="27" t="s">
        <v>3401</v>
      </c>
      <c r="N89" s="27" t="s">
        <v>4440</v>
      </c>
      <c r="O89" s="27" t="s">
        <v>3385</v>
      </c>
      <c r="P89" s="27" t="s">
        <v>3386</v>
      </c>
      <c r="Q89" s="27"/>
      <c r="R89" s="27" t="s">
        <v>3388</v>
      </c>
      <c r="S89" s="27" t="s">
        <v>3387</v>
      </c>
      <c r="T89" s="27">
        <v>7</v>
      </c>
      <c r="U89" s="27" t="s">
        <v>3403</v>
      </c>
      <c r="V89" s="27" t="s">
        <v>3553</v>
      </c>
      <c r="W89" s="27" t="s">
        <v>3447</v>
      </c>
      <c r="X89" s="27" t="s">
        <v>4640</v>
      </c>
      <c r="Y89" s="27" t="s">
        <v>4641</v>
      </c>
    </row>
    <row r="90" ht="13.8" customHeight="1" spans="1:25" x14ac:dyDescent="0.25">
      <c r="A90" s="27" t="s">
        <v>3556</v>
      </c>
      <c r="B90" s="20">
        <v>602</v>
      </c>
      <c r="C90" s="27" t="s">
        <v>4642</v>
      </c>
      <c r="D90" s="28">
        <v>44409</v>
      </c>
      <c r="E90" s="27" t="s">
        <v>4643</v>
      </c>
      <c r="F90" s="27" t="s">
        <v>3590</v>
      </c>
      <c r="G90" s="27" t="s">
        <v>3454</v>
      </c>
      <c r="H90" s="27" t="s">
        <v>3479</v>
      </c>
      <c r="I90" s="27" t="s">
        <v>3826</v>
      </c>
      <c r="J90" s="27"/>
      <c r="K90" s="27" t="s">
        <v>3381</v>
      </c>
      <c r="L90" s="27" t="s">
        <v>3400</v>
      </c>
      <c r="M90" s="27" t="s">
        <v>3401</v>
      </c>
      <c r="N90" s="27" t="s">
        <v>4526</v>
      </c>
      <c r="O90" s="27" t="s">
        <v>3385</v>
      </c>
      <c r="P90" s="27" t="s">
        <v>3386</v>
      </c>
      <c r="Q90" s="27"/>
      <c r="R90" s="27" t="s">
        <v>3388</v>
      </c>
      <c r="S90" s="27" t="s">
        <v>3388</v>
      </c>
      <c r="T90" s="27">
        <v>23</v>
      </c>
      <c r="U90" s="27" t="s">
        <v>3416</v>
      </c>
      <c r="V90" s="27" t="s">
        <v>3390</v>
      </c>
      <c r="W90" s="27" t="s">
        <v>3747</v>
      </c>
      <c r="X90" s="27" t="s">
        <v>4644</v>
      </c>
      <c r="Y90" s="27" t="s">
        <v>4645</v>
      </c>
    </row>
    <row r="91" ht="13.8" customHeight="1" spans="1:25" x14ac:dyDescent="0.25">
      <c r="A91" s="27" t="s">
        <v>3556</v>
      </c>
      <c r="B91" s="20">
        <v>603</v>
      </c>
      <c r="C91" s="27" t="s">
        <v>4646</v>
      </c>
      <c r="D91" s="28">
        <v>44409</v>
      </c>
      <c r="E91" s="27" t="s">
        <v>4647</v>
      </c>
      <c r="F91" s="27" t="s">
        <v>3707</v>
      </c>
      <c r="G91" s="27" t="s">
        <v>3440</v>
      </c>
      <c r="H91" s="27" t="s">
        <v>3441</v>
      </c>
      <c r="I91" s="27" t="s">
        <v>3826</v>
      </c>
      <c r="J91" s="27"/>
      <c r="K91" s="27" t="s">
        <v>3381</v>
      </c>
      <c r="L91" s="27" t="s">
        <v>3400</v>
      </c>
      <c r="M91" s="27" t="s">
        <v>3401</v>
      </c>
      <c r="N91" s="27" t="s">
        <v>4440</v>
      </c>
      <c r="O91" s="27" t="s">
        <v>3385</v>
      </c>
      <c r="P91" s="27" t="s">
        <v>3386</v>
      </c>
      <c r="Q91" s="27"/>
      <c r="R91" s="27"/>
      <c r="S91" s="27"/>
      <c r="T91" s="27"/>
      <c r="U91" s="27"/>
      <c r="V91" s="27"/>
      <c r="W91" s="27"/>
      <c r="X91" s="27"/>
      <c r="Y91" s="27"/>
    </row>
    <row r="92" ht="13.8" customHeight="1" spans="1:25" x14ac:dyDescent="0.25">
      <c r="A92" s="27" t="s">
        <v>3556</v>
      </c>
      <c r="B92" s="20">
        <v>604</v>
      </c>
      <c r="C92" s="27" t="s">
        <v>4648</v>
      </c>
      <c r="D92" s="28">
        <v>44409</v>
      </c>
      <c r="E92" s="27" t="s">
        <v>4649</v>
      </c>
      <c r="F92" s="27" t="s">
        <v>3631</v>
      </c>
      <c r="G92" s="27" t="s">
        <v>3454</v>
      </c>
      <c r="H92" s="27" t="s">
        <v>3479</v>
      </c>
      <c r="I92" s="27" t="s">
        <v>3826</v>
      </c>
      <c r="J92" s="27"/>
      <c r="K92" s="27" t="s">
        <v>3381</v>
      </c>
      <c r="L92" s="27" t="s">
        <v>3400</v>
      </c>
      <c r="M92" s="27" t="s">
        <v>3401</v>
      </c>
      <c r="N92" s="27" t="s">
        <v>4526</v>
      </c>
      <c r="O92" s="27" t="s">
        <v>4141</v>
      </c>
      <c r="P92" s="29">
        <v>44681</v>
      </c>
      <c r="Q92" s="27"/>
      <c r="R92" s="27"/>
      <c r="S92" s="27"/>
      <c r="T92" s="27"/>
      <c r="U92" s="27"/>
      <c r="V92" s="27"/>
      <c r="W92" s="27"/>
      <c r="X92" s="27"/>
      <c r="Y92" s="27"/>
    </row>
    <row r="93" ht="30" customHeight="1" spans="1:25" x14ac:dyDescent="0.25">
      <c r="A93" s="27" t="s">
        <v>3556</v>
      </c>
      <c r="B93" s="20">
        <v>701</v>
      </c>
      <c r="C93" s="27" t="s">
        <v>4650</v>
      </c>
      <c r="D93" s="28">
        <v>44409</v>
      </c>
      <c r="E93" s="27" t="s">
        <v>4651</v>
      </c>
      <c r="F93" s="27" t="s">
        <v>3623</v>
      </c>
      <c r="G93" s="27" t="s">
        <v>3583</v>
      </c>
      <c r="H93" s="27" t="s">
        <v>3378</v>
      </c>
      <c r="I93" s="27" t="s">
        <v>3826</v>
      </c>
      <c r="J93" s="27"/>
      <c r="K93" s="27" t="s">
        <v>3381</v>
      </c>
      <c r="L93" s="27" t="s">
        <v>3400</v>
      </c>
      <c r="M93" s="27" t="s">
        <v>3401</v>
      </c>
      <c r="N93" s="27" t="s">
        <v>4440</v>
      </c>
      <c r="O93" s="27" t="s">
        <v>3385</v>
      </c>
      <c r="P93" s="27" t="s">
        <v>3386</v>
      </c>
      <c r="Q93" s="27"/>
      <c r="R93" s="27" t="s">
        <v>3388</v>
      </c>
      <c r="S93" s="27" t="s">
        <v>3387</v>
      </c>
      <c r="T93" s="27">
        <v>17</v>
      </c>
      <c r="U93" s="27" t="s">
        <v>3416</v>
      </c>
      <c r="V93" s="27" t="s">
        <v>3390</v>
      </c>
      <c r="W93" s="27" t="s">
        <v>3405</v>
      </c>
      <c r="X93" s="27" t="s">
        <v>4652</v>
      </c>
      <c r="Y93" s="40" t="s">
        <v>4653</v>
      </c>
    </row>
    <row r="94" ht="13.8" customHeight="1" spans="1:25" x14ac:dyDescent="0.25">
      <c r="A94" s="27" t="s">
        <v>3556</v>
      </c>
      <c r="B94" s="20">
        <v>702</v>
      </c>
      <c r="C94" s="27" t="s">
        <v>4654</v>
      </c>
      <c r="D94" s="28">
        <v>44409</v>
      </c>
      <c r="E94" s="27" t="s">
        <v>4655</v>
      </c>
      <c r="F94" s="27" t="s">
        <v>3515</v>
      </c>
      <c r="G94" s="27" t="s">
        <v>3516</v>
      </c>
      <c r="H94" s="27" t="s">
        <v>3500</v>
      </c>
      <c r="I94" s="27" t="s">
        <v>3826</v>
      </c>
      <c r="J94" s="27"/>
      <c r="K94" s="27" t="s">
        <v>3381</v>
      </c>
      <c r="L94" s="27" t="s">
        <v>3400</v>
      </c>
      <c r="M94" s="27" t="s">
        <v>3401</v>
      </c>
      <c r="N94" s="27" t="s">
        <v>4440</v>
      </c>
      <c r="O94" s="27" t="s">
        <v>3385</v>
      </c>
      <c r="P94" s="27" t="s">
        <v>3386</v>
      </c>
      <c r="Q94" s="27"/>
      <c r="R94" s="27" t="s">
        <v>3388</v>
      </c>
      <c r="S94" s="27" t="s">
        <v>3388</v>
      </c>
      <c r="T94" s="27">
        <v>12</v>
      </c>
      <c r="U94" s="27" t="s">
        <v>3416</v>
      </c>
      <c r="V94" s="27" t="s">
        <v>3390</v>
      </c>
      <c r="W94" s="27" t="s">
        <v>3391</v>
      </c>
      <c r="X94" s="27" t="s">
        <v>4656</v>
      </c>
      <c r="Y94" s="27" t="s">
        <v>4657</v>
      </c>
    </row>
    <row r="95" ht="13.8" customHeight="1" spans="1:25" x14ac:dyDescent="0.25">
      <c r="A95" s="27" t="s">
        <v>3556</v>
      </c>
      <c r="B95" s="20">
        <v>703</v>
      </c>
      <c r="C95" s="27" t="s">
        <v>4658</v>
      </c>
      <c r="D95" s="28">
        <v>44409</v>
      </c>
      <c r="E95" s="27" t="s">
        <v>4659</v>
      </c>
      <c r="F95" s="27" t="s">
        <v>4103</v>
      </c>
      <c r="G95" s="27" t="s">
        <v>3499</v>
      </c>
      <c r="H95" s="27" t="s">
        <v>3500</v>
      </c>
      <c r="I95" s="27" t="s">
        <v>3826</v>
      </c>
      <c r="J95" s="27"/>
      <c r="K95" s="27" t="s">
        <v>3381</v>
      </c>
      <c r="L95" s="27" t="s">
        <v>3400</v>
      </c>
      <c r="M95" s="27" t="s">
        <v>3401</v>
      </c>
      <c r="N95" s="27" t="s">
        <v>4440</v>
      </c>
      <c r="O95" s="27" t="s">
        <v>3385</v>
      </c>
      <c r="P95" s="27" t="s">
        <v>3386</v>
      </c>
      <c r="Q95" s="27"/>
      <c r="R95" s="27" t="s">
        <v>3388</v>
      </c>
      <c r="S95" s="27" t="s">
        <v>3388</v>
      </c>
      <c r="T95" s="27">
        <v>14</v>
      </c>
      <c r="U95" s="27" t="s">
        <v>3416</v>
      </c>
      <c r="V95" s="27" t="s">
        <v>3460</v>
      </c>
      <c r="W95" s="27" t="s">
        <v>3447</v>
      </c>
      <c r="X95" s="27" t="s">
        <v>4660</v>
      </c>
      <c r="Y95" s="27" t="s">
        <v>3485</v>
      </c>
    </row>
    <row r="96" ht="13.8" customHeight="1" spans="1:25" x14ac:dyDescent="0.25">
      <c r="A96" s="27" t="s">
        <v>3556</v>
      </c>
      <c r="B96" s="20">
        <v>801</v>
      </c>
      <c r="C96" s="27" t="s">
        <v>4661</v>
      </c>
      <c r="D96" s="28">
        <v>44409</v>
      </c>
      <c r="E96" s="27" t="s">
        <v>4662</v>
      </c>
      <c r="F96" s="27" t="s">
        <v>3470</v>
      </c>
      <c r="G96" s="27" t="s">
        <v>3454</v>
      </c>
      <c r="H96" s="27" t="s">
        <v>3479</v>
      </c>
      <c r="I96" s="27" t="s">
        <v>3826</v>
      </c>
      <c r="J96" s="27"/>
      <c r="K96" s="27" t="s">
        <v>3381</v>
      </c>
      <c r="L96" s="27" t="s">
        <v>3444</v>
      </c>
      <c r="M96" s="27" t="s">
        <v>3401</v>
      </c>
      <c r="N96" s="27" t="s">
        <v>4526</v>
      </c>
      <c r="O96" s="27" t="s">
        <v>3385</v>
      </c>
      <c r="P96" s="27" t="s">
        <v>3386</v>
      </c>
      <c r="Q96" s="27"/>
      <c r="R96" s="27" t="s">
        <v>3388</v>
      </c>
      <c r="S96" s="27" t="s">
        <v>3388</v>
      </c>
      <c r="T96" s="27">
        <v>20</v>
      </c>
      <c r="U96" s="27" t="s">
        <v>3416</v>
      </c>
      <c r="V96" s="27" t="s">
        <v>3482</v>
      </c>
      <c r="W96" s="27" t="s">
        <v>3417</v>
      </c>
      <c r="X96" s="27" t="s">
        <v>4663</v>
      </c>
      <c r="Y96" s="27" t="s">
        <v>4664</v>
      </c>
    </row>
    <row r="97" ht="13.8" customHeight="1" spans="1:25" x14ac:dyDescent="0.25">
      <c r="A97" s="27" t="s">
        <v>3556</v>
      </c>
      <c r="B97" s="20">
        <v>802</v>
      </c>
      <c r="C97" s="27" t="s">
        <v>4665</v>
      </c>
      <c r="D97" s="28">
        <v>44409</v>
      </c>
      <c r="E97" s="27" t="s">
        <v>4666</v>
      </c>
      <c r="F97" s="27" t="s">
        <v>3528</v>
      </c>
      <c r="G97" s="27" t="s">
        <v>3529</v>
      </c>
      <c r="H97" s="27" t="s">
        <v>3455</v>
      </c>
      <c r="I97" s="27" t="s">
        <v>3826</v>
      </c>
      <c r="J97" s="27"/>
      <c r="K97" s="27" t="s">
        <v>3381</v>
      </c>
      <c r="L97" s="27" t="s">
        <v>3444</v>
      </c>
      <c r="M97" s="27" t="s">
        <v>3401</v>
      </c>
      <c r="N97" s="27" t="s">
        <v>4526</v>
      </c>
      <c r="O97" s="27" t="s">
        <v>3385</v>
      </c>
      <c r="P97" s="27" t="s">
        <v>3386</v>
      </c>
      <c r="Q97" s="27"/>
      <c r="R97" s="27"/>
      <c r="S97" s="27"/>
      <c r="T97" s="27"/>
      <c r="U97" s="27"/>
      <c r="V97" s="27"/>
      <c r="W97" s="27"/>
      <c r="X97" s="27"/>
      <c r="Y97" s="27"/>
    </row>
    <row r="98" ht="13.8" customHeight="1" spans="1:25" x14ac:dyDescent="0.25">
      <c r="A98" s="27" t="s">
        <v>3556</v>
      </c>
      <c r="B98" s="20">
        <v>805</v>
      </c>
      <c r="C98" s="27" t="s">
        <v>4667</v>
      </c>
      <c r="D98" s="28">
        <v>44409</v>
      </c>
      <c r="E98" s="27" t="s">
        <v>4668</v>
      </c>
      <c r="F98" s="27" t="s">
        <v>3470</v>
      </c>
      <c r="G98" s="27" t="s">
        <v>3454</v>
      </c>
      <c r="H98" s="27" t="s">
        <v>3479</v>
      </c>
      <c r="I98" s="27" t="s">
        <v>3826</v>
      </c>
      <c r="J98" s="27"/>
      <c r="K98" s="27" t="s">
        <v>3381</v>
      </c>
      <c r="L98" s="27" t="s">
        <v>3444</v>
      </c>
      <c r="M98" s="27" t="s">
        <v>3401</v>
      </c>
      <c r="N98" s="27" t="s">
        <v>4526</v>
      </c>
      <c r="O98" s="27" t="s">
        <v>4141</v>
      </c>
      <c r="P98" s="29">
        <v>45195</v>
      </c>
      <c r="Q98" s="27"/>
      <c r="R98" s="27"/>
      <c r="S98" s="27"/>
      <c r="T98" s="27"/>
      <c r="U98" s="27"/>
      <c r="V98" s="27"/>
      <c r="W98" s="27"/>
      <c r="X98" s="27"/>
      <c r="Y98" s="27"/>
    </row>
    <row r="99" ht="13.8" customHeight="1" spans="1:25" x14ac:dyDescent="0.25">
      <c r="A99" s="27" t="s">
        <v>3556</v>
      </c>
      <c r="B99" s="20">
        <v>806</v>
      </c>
      <c r="C99" s="27" t="s">
        <v>4669</v>
      </c>
      <c r="D99" s="28">
        <v>44409</v>
      </c>
      <c r="E99" s="27" t="s">
        <v>4670</v>
      </c>
      <c r="F99" s="27" t="s">
        <v>4041</v>
      </c>
      <c r="G99" s="27" t="s">
        <v>3885</v>
      </c>
      <c r="H99" s="27" t="s">
        <v>3500</v>
      </c>
      <c r="I99" s="27" t="s">
        <v>3826</v>
      </c>
      <c r="J99" s="27"/>
      <c r="K99" s="27" t="s">
        <v>3381</v>
      </c>
      <c r="L99" s="27" t="s">
        <v>3444</v>
      </c>
      <c r="M99" s="27" t="s">
        <v>3401</v>
      </c>
      <c r="N99" s="27" t="s">
        <v>4440</v>
      </c>
      <c r="O99" s="27" t="s">
        <v>3385</v>
      </c>
      <c r="P99" s="27" t="s">
        <v>3386</v>
      </c>
      <c r="Q99" s="27"/>
      <c r="R99" s="27"/>
      <c r="S99" s="27"/>
      <c r="T99" s="27"/>
      <c r="U99" s="27"/>
      <c r="V99" s="27"/>
      <c r="W99" s="27"/>
      <c r="X99" s="27"/>
      <c r="Y99" s="27"/>
    </row>
    <row r="100" ht="13.8" customHeight="1" spans="1:25" x14ac:dyDescent="0.25">
      <c r="A100" s="27" t="s">
        <v>3556</v>
      </c>
      <c r="B100" s="20">
        <v>808</v>
      </c>
      <c r="C100" s="27" t="s">
        <v>4671</v>
      </c>
      <c r="D100" s="28">
        <v>44409</v>
      </c>
      <c r="E100" s="27" t="s">
        <v>4672</v>
      </c>
      <c r="F100" s="27" t="s">
        <v>3575</v>
      </c>
      <c r="G100" s="27" t="s">
        <v>3529</v>
      </c>
      <c r="H100" s="27" t="s">
        <v>3479</v>
      </c>
      <c r="I100" s="27" t="s">
        <v>3826</v>
      </c>
      <c r="J100" s="27"/>
      <c r="K100" s="27" t="s">
        <v>3381</v>
      </c>
      <c r="L100" s="27" t="s">
        <v>3444</v>
      </c>
      <c r="M100" s="27" t="s">
        <v>3401</v>
      </c>
      <c r="N100" s="27" t="s">
        <v>4526</v>
      </c>
      <c r="O100" s="27" t="s">
        <v>3385</v>
      </c>
      <c r="P100" s="27" t="s">
        <v>3386</v>
      </c>
      <c r="Q100" s="27"/>
      <c r="R100" s="27" t="s">
        <v>3388</v>
      </c>
      <c r="S100" s="27" t="s">
        <v>3388</v>
      </c>
      <c r="T100" s="27">
        <v>16</v>
      </c>
      <c r="U100" s="27" t="s">
        <v>3403</v>
      </c>
      <c r="V100" s="27" t="s">
        <v>3390</v>
      </c>
      <c r="W100" s="27" t="s">
        <v>3425</v>
      </c>
      <c r="X100" s="27" t="s">
        <v>4673</v>
      </c>
      <c r="Y100" s="27" t="s">
        <v>4674</v>
      </c>
    </row>
    <row r="101" ht="13.8" customHeight="1" spans="1:25" x14ac:dyDescent="0.25">
      <c r="A101" s="27" t="s">
        <v>3556</v>
      </c>
      <c r="B101" s="20">
        <v>810</v>
      </c>
      <c r="C101" s="27" t="s">
        <v>4675</v>
      </c>
      <c r="D101" s="28">
        <v>44409</v>
      </c>
      <c r="E101" s="27" t="s">
        <v>4676</v>
      </c>
      <c r="F101" s="27" t="s">
        <v>3510</v>
      </c>
      <c r="G101" s="27" t="s">
        <v>3499</v>
      </c>
      <c r="H101" s="27" t="s">
        <v>3500</v>
      </c>
      <c r="I101" s="27" t="s">
        <v>3826</v>
      </c>
      <c r="J101" s="27"/>
      <c r="K101" s="27" t="s">
        <v>3381</v>
      </c>
      <c r="L101" s="27" t="s">
        <v>3444</v>
      </c>
      <c r="M101" s="27" t="s">
        <v>3401</v>
      </c>
      <c r="N101" s="27" t="s">
        <v>4526</v>
      </c>
      <c r="O101" s="27" t="s">
        <v>3385</v>
      </c>
      <c r="P101" s="27" t="s">
        <v>3386</v>
      </c>
      <c r="Q101" s="27"/>
      <c r="R101" s="27" t="s">
        <v>3388</v>
      </c>
      <c r="S101" s="27" t="s">
        <v>3388</v>
      </c>
      <c r="T101" s="27">
        <v>19</v>
      </c>
      <c r="U101" s="27" t="s">
        <v>3416</v>
      </c>
      <c r="V101" s="27" t="s">
        <v>3460</v>
      </c>
      <c r="W101" s="27" t="s">
        <v>3447</v>
      </c>
      <c r="X101" s="27" t="s">
        <v>4677</v>
      </c>
      <c r="Y101" s="27" t="s">
        <v>3485</v>
      </c>
    </row>
    <row r="102" ht="13.8" customHeight="1" spans="1:25" x14ac:dyDescent="0.25">
      <c r="A102" s="27" t="s">
        <v>3556</v>
      </c>
      <c r="B102" s="20">
        <v>812</v>
      </c>
      <c r="C102" s="27" t="s">
        <v>4678</v>
      </c>
      <c r="D102" s="28">
        <v>44409</v>
      </c>
      <c r="E102" s="27" t="s">
        <v>4679</v>
      </c>
      <c r="F102" s="27" t="s">
        <v>3623</v>
      </c>
      <c r="G102" s="27" t="s">
        <v>3583</v>
      </c>
      <c r="H102" s="27" t="s">
        <v>3378</v>
      </c>
      <c r="I102" s="27" t="s">
        <v>3826</v>
      </c>
      <c r="J102" s="27"/>
      <c r="K102" s="27" t="s">
        <v>3381</v>
      </c>
      <c r="L102" s="27" t="s">
        <v>3444</v>
      </c>
      <c r="M102" s="27" t="s">
        <v>3401</v>
      </c>
      <c r="N102" s="27" t="s">
        <v>4440</v>
      </c>
      <c r="O102" s="27" t="s">
        <v>3385</v>
      </c>
      <c r="P102" s="27" t="s">
        <v>3386</v>
      </c>
      <c r="Q102" s="27"/>
      <c r="R102" s="27" t="s">
        <v>3424</v>
      </c>
      <c r="S102" s="27" t="s">
        <v>3388</v>
      </c>
      <c r="T102" s="27">
        <v>14</v>
      </c>
      <c r="U102" s="27" t="s">
        <v>3403</v>
      </c>
      <c r="V102" s="27" t="s">
        <v>3482</v>
      </c>
      <c r="W102" s="27" t="s">
        <v>3483</v>
      </c>
      <c r="X102" s="27" t="s">
        <v>3485</v>
      </c>
      <c r="Y102" s="27" t="s">
        <v>4680</v>
      </c>
    </row>
    <row r="103" ht="13.8" customHeight="1" spans="1:25" x14ac:dyDescent="0.25">
      <c r="A103" s="27" t="s">
        <v>3556</v>
      </c>
      <c r="B103" s="20">
        <v>815</v>
      </c>
      <c r="C103" s="27" t="s">
        <v>4681</v>
      </c>
      <c r="D103" s="28">
        <v>44409</v>
      </c>
      <c r="E103" s="27" t="s">
        <v>4682</v>
      </c>
      <c r="F103" s="27" t="s">
        <v>4058</v>
      </c>
      <c r="G103" s="27" t="s">
        <v>3529</v>
      </c>
      <c r="H103" s="27" t="s">
        <v>3455</v>
      </c>
      <c r="I103" s="27" t="s">
        <v>3826</v>
      </c>
      <c r="J103" s="27"/>
      <c r="K103" s="27" t="s">
        <v>3381</v>
      </c>
      <c r="L103" s="27" t="s">
        <v>3444</v>
      </c>
      <c r="M103" s="27" t="s">
        <v>3401</v>
      </c>
      <c r="N103" s="27" t="s">
        <v>4526</v>
      </c>
      <c r="O103" s="27" t="s">
        <v>3385</v>
      </c>
      <c r="P103" s="27" t="s">
        <v>3386</v>
      </c>
      <c r="Q103" s="27"/>
      <c r="R103" s="27"/>
      <c r="S103" s="27"/>
      <c r="T103" s="27"/>
      <c r="U103" s="27"/>
      <c r="V103" s="27"/>
      <c r="W103" s="27"/>
      <c r="X103" s="27"/>
      <c r="Y103" s="27"/>
    </row>
    <row r="104" ht="13.8" customHeight="1" spans="1:25" x14ac:dyDescent="0.25">
      <c r="A104" s="27" t="s">
        <v>3556</v>
      </c>
      <c r="B104" s="20">
        <v>816</v>
      </c>
      <c r="C104" s="27" t="s">
        <v>4683</v>
      </c>
      <c r="D104" s="28">
        <v>44409</v>
      </c>
      <c r="E104" s="27" t="s">
        <v>4684</v>
      </c>
      <c r="F104" s="27" t="s">
        <v>3575</v>
      </c>
      <c r="G104" s="27" t="s">
        <v>3529</v>
      </c>
      <c r="H104" s="27" t="s">
        <v>3479</v>
      </c>
      <c r="I104" s="27" t="s">
        <v>3826</v>
      </c>
      <c r="J104" s="27"/>
      <c r="K104" s="27" t="s">
        <v>3381</v>
      </c>
      <c r="L104" s="27" t="s">
        <v>3444</v>
      </c>
      <c r="M104" s="27" t="s">
        <v>3401</v>
      </c>
      <c r="N104" s="27" t="s">
        <v>4526</v>
      </c>
      <c r="O104" s="27" t="s">
        <v>3385</v>
      </c>
      <c r="P104" s="27" t="s">
        <v>3386</v>
      </c>
      <c r="Q104" s="27"/>
      <c r="R104" s="27"/>
      <c r="S104" s="27"/>
      <c r="T104" s="27"/>
      <c r="U104" s="27"/>
      <c r="V104" s="27"/>
      <c r="W104" s="27"/>
      <c r="X104" s="27"/>
      <c r="Y104" s="27"/>
    </row>
    <row r="105" ht="13.8" customHeight="1" spans="1:25" x14ac:dyDescent="0.25">
      <c r="A105" s="27" t="s">
        <v>3556</v>
      </c>
      <c r="B105" s="20">
        <v>131</v>
      </c>
      <c r="C105" s="27" t="s">
        <v>4685</v>
      </c>
      <c r="D105" s="28">
        <v>44409</v>
      </c>
      <c r="E105" s="27" t="s">
        <v>4686</v>
      </c>
      <c r="F105" s="27" t="s">
        <v>3542</v>
      </c>
      <c r="G105" s="27" t="s">
        <v>3529</v>
      </c>
      <c r="H105" s="27" t="s">
        <v>3479</v>
      </c>
      <c r="I105" s="27" t="s">
        <v>3826</v>
      </c>
      <c r="J105" s="27"/>
      <c r="K105" s="27" t="s">
        <v>3381</v>
      </c>
      <c r="L105" s="27" t="s">
        <v>3458</v>
      </c>
      <c r="M105" s="27" t="s">
        <v>3401</v>
      </c>
      <c r="N105" s="27" t="s">
        <v>4440</v>
      </c>
      <c r="O105" s="27" t="s">
        <v>3385</v>
      </c>
      <c r="P105" s="27" t="s">
        <v>3386</v>
      </c>
      <c r="Q105" s="27"/>
      <c r="R105" s="27" t="s">
        <v>3388</v>
      </c>
      <c r="S105" s="27" t="s">
        <v>3388</v>
      </c>
      <c r="T105" s="27">
        <v>7</v>
      </c>
      <c r="U105" s="27" t="s">
        <v>3403</v>
      </c>
      <c r="V105" s="27" t="s">
        <v>3446</v>
      </c>
      <c r="W105" s="27" t="s">
        <v>3767</v>
      </c>
      <c r="X105" s="27" t="s">
        <v>4687</v>
      </c>
      <c r="Y105" s="27" t="s">
        <v>4688</v>
      </c>
    </row>
    <row r="106" ht="13.8" customHeight="1" spans="1:25" x14ac:dyDescent="0.25">
      <c r="A106" s="27" t="s">
        <v>3556</v>
      </c>
      <c r="B106" s="20">
        <v>712</v>
      </c>
      <c r="C106" s="27" t="s">
        <v>4689</v>
      </c>
      <c r="D106" s="28">
        <v>44409</v>
      </c>
      <c r="E106" s="27" t="s">
        <v>4690</v>
      </c>
      <c r="F106" s="27" t="s">
        <v>3528</v>
      </c>
      <c r="G106" s="27" t="s">
        <v>3529</v>
      </c>
      <c r="H106" s="27" t="s">
        <v>3455</v>
      </c>
      <c r="I106" s="27" t="s">
        <v>3826</v>
      </c>
      <c r="J106" s="27"/>
      <c r="K106" s="27" t="s">
        <v>3381</v>
      </c>
      <c r="L106" s="27" t="s">
        <v>3458</v>
      </c>
      <c r="M106" s="27" t="s">
        <v>3401</v>
      </c>
      <c r="N106" s="27" t="s">
        <v>4440</v>
      </c>
      <c r="O106" s="27" t="s">
        <v>4141</v>
      </c>
      <c r="P106" s="29">
        <v>45322</v>
      </c>
      <c r="Q106" s="27"/>
      <c r="R106" s="27"/>
      <c r="S106" s="27"/>
      <c r="T106" s="27"/>
      <c r="U106" s="27"/>
      <c r="V106" s="27"/>
      <c r="W106" s="27"/>
      <c r="X106" s="27"/>
      <c r="Y106" s="27"/>
    </row>
    <row r="107" ht="30" customHeight="1" spans="1:25" x14ac:dyDescent="0.25">
      <c r="A107" s="27" t="s">
        <v>3556</v>
      </c>
      <c r="B107" s="20">
        <v>716</v>
      </c>
      <c r="C107" s="27" t="s">
        <v>4691</v>
      </c>
      <c r="D107" s="28">
        <v>44409</v>
      </c>
      <c r="E107" s="27" t="s">
        <v>4692</v>
      </c>
      <c r="F107" s="27" t="s">
        <v>4494</v>
      </c>
      <c r="G107" s="27" t="s">
        <v>3529</v>
      </c>
      <c r="H107" s="27" t="s">
        <v>3455</v>
      </c>
      <c r="I107" s="27" t="s">
        <v>3826</v>
      </c>
      <c r="J107" s="27"/>
      <c r="K107" s="27" t="s">
        <v>3381</v>
      </c>
      <c r="L107" s="27" t="s">
        <v>3458</v>
      </c>
      <c r="M107" s="27" t="s">
        <v>3401</v>
      </c>
      <c r="N107" s="27" t="s">
        <v>4440</v>
      </c>
      <c r="O107" s="27" t="s">
        <v>3385</v>
      </c>
      <c r="P107" s="27" t="s">
        <v>3386</v>
      </c>
      <c r="Q107" s="27"/>
      <c r="R107" s="27" t="s">
        <v>3424</v>
      </c>
      <c r="S107" s="27" t="s">
        <v>3424</v>
      </c>
      <c r="T107" s="27">
        <v>15</v>
      </c>
      <c r="U107" s="27" t="s">
        <v>3403</v>
      </c>
      <c r="V107" s="27" t="s">
        <v>3390</v>
      </c>
      <c r="W107" s="27" t="s">
        <v>3447</v>
      </c>
      <c r="X107" s="40" t="s">
        <v>4693</v>
      </c>
      <c r="Y107" s="27" t="s">
        <v>4694</v>
      </c>
    </row>
    <row r="108" ht="13.8" customHeight="1" spans="1:25" x14ac:dyDescent="0.25">
      <c r="A108" s="27" t="s">
        <v>3556</v>
      </c>
      <c r="B108" s="20">
        <v>718</v>
      </c>
      <c r="C108" s="27" t="s">
        <v>4695</v>
      </c>
      <c r="D108" s="28">
        <v>44409</v>
      </c>
      <c r="E108" s="27" t="s">
        <v>4696</v>
      </c>
      <c r="F108" s="27" t="s">
        <v>3575</v>
      </c>
      <c r="G108" s="27" t="s">
        <v>3529</v>
      </c>
      <c r="H108" s="27" t="s">
        <v>3479</v>
      </c>
      <c r="I108" s="27" t="s">
        <v>3826</v>
      </c>
      <c r="J108" s="27"/>
      <c r="K108" s="27" t="s">
        <v>3381</v>
      </c>
      <c r="L108" s="27" t="s">
        <v>3458</v>
      </c>
      <c r="M108" s="27" t="s">
        <v>3401</v>
      </c>
      <c r="N108" s="27" t="s">
        <v>4440</v>
      </c>
      <c r="O108" s="27" t="s">
        <v>3385</v>
      </c>
      <c r="P108" s="27" t="s">
        <v>3386</v>
      </c>
      <c r="Q108" s="27"/>
      <c r="R108" s="27" t="s">
        <v>3424</v>
      </c>
      <c r="S108" s="27" t="s">
        <v>3424</v>
      </c>
      <c r="T108" s="27">
        <v>5</v>
      </c>
      <c r="U108" s="27" t="s">
        <v>3416</v>
      </c>
      <c r="V108" s="27" t="s">
        <v>3446</v>
      </c>
      <c r="W108" s="27" t="s">
        <v>3747</v>
      </c>
      <c r="X108" s="27" t="s">
        <v>4697</v>
      </c>
      <c r="Y108" s="27" t="s">
        <v>4698</v>
      </c>
    </row>
    <row r="109" ht="13.8" customHeight="1" spans="1:25" x14ac:dyDescent="0.25">
      <c r="A109" s="27" t="s">
        <v>3556</v>
      </c>
      <c r="B109" s="20">
        <v>720</v>
      </c>
      <c r="C109" s="27" t="s">
        <v>4699</v>
      </c>
      <c r="D109" s="28">
        <v>44409</v>
      </c>
      <c r="E109" s="27" t="s">
        <v>4700</v>
      </c>
      <c r="F109" s="27" t="s">
        <v>3542</v>
      </c>
      <c r="G109" s="27" t="s">
        <v>3529</v>
      </c>
      <c r="H109" s="27" t="s">
        <v>3479</v>
      </c>
      <c r="I109" s="27" t="s">
        <v>3826</v>
      </c>
      <c r="J109" s="27"/>
      <c r="K109" s="27" t="s">
        <v>3381</v>
      </c>
      <c r="L109" s="27" t="s">
        <v>3458</v>
      </c>
      <c r="M109" s="27" t="s">
        <v>3401</v>
      </c>
      <c r="N109" s="27" t="s">
        <v>4440</v>
      </c>
      <c r="O109" s="27" t="s">
        <v>3385</v>
      </c>
      <c r="P109" s="27" t="s">
        <v>3386</v>
      </c>
      <c r="Q109" s="27"/>
      <c r="R109" s="27" t="s">
        <v>3388</v>
      </c>
      <c r="S109" s="27" t="s">
        <v>3388</v>
      </c>
      <c r="T109" s="27">
        <v>9</v>
      </c>
      <c r="U109" s="27" t="s">
        <v>3403</v>
      </c>
      <c r="V109" s="27" t="s">
        <v>3390</v>
      </c>
      <c r="W109" s="27" t="s">
        <v>3767</v>
      </c>
      <c r="X109" s="27" t="s">
        <v>4701</v>
      </c>
      <c r="Y109" s="27" t="s">
        <v>4702</v>
      </c>
    </row>
    <row r="110" ht="13.8" customHeight="1" spans="1:25" x14ac:dyDescent="0.25">
      <c r="A110" s="27" t="s">
        <v>3556</v>
      </c>
      <c r="B110" s="20">
        <v>721</v>
      </c>
      <c r="C110" s="27" t="s">
        <v>4703</v>
      </c>
      <c r="D110" s="28">
        <v>44409</v>
      </c>
      <c r="E110" s="27" t="s">
        <v>4704</v>
      </c>
      <c r="F110" s="27" t="s">
        <v>3575</v>
      </c>
      <c r="G110" s="27" t="s">
        <v>3529</v>
      </c>
      <c r="H110" s="27" t="s">
        <v>3479</v>
      </c>
      <c r="I110" s="27" t="s">
        <v>3826</v>
      </c>
      <c r="J110" s="27"/>
      <c r="K110" s="27" t="s">
        <v>3381</v>
      </c>
      <c r="L110" s="27" t="s">
        <v>3458</v>
      </c>
      <c r="M110" s="27" t="s">
        <v>3401</v>
      </c>
      <c r="N110" s="27" t="s">
        <v>4440</v>
      </c>
      <c r="O110" s="27" t="s">
        <v>3385</v>
      </c>
      <c r="P110" s="27" t="s">
        <v>3386</v>
      </c>
      <c r="Q110" s="27"/>
      <c r="R110" s="27"/>
      <c r="S110" s="27"/>
      <c r="T110" s="27"/>
      <c r="U110" s="27"/>
      <c r="V110" s="27"/>
      <c r="W110" s="27"/>
      <c r="X110" s="27"/>
      <c r="Y110" s="27"/>
    </row>
    <row r="111" ht="13.8" customHeight="1" spans="1:25" x14ac:dyDescent="0.25">
      <c r="A111" s="27" t="s">
        <v>3556</v>
      </c>
      <c r="B111" s="20">
        <v>722</v>
      </c>
      <c r="C111" s="27" t="s">
        <v>3573</v>
      </c>
      <c r="D111" s="28">
        <v>44409</v>
      </c>
      <c r="E111" s="27" t="s">
        <v>3574</v>
      </c>
      <c r="F111" s="27" t="s">
        <v>3575</v>
      </c>
      <c r="G111" s="27" t="s">
        <v>3529</v>
      </c>
      <c r="H111" s="27" t="s">
        <v>3455</v>
      </c>
      <c r="I111" s="27" t="s">
        <v>3826</v>
      </c>
      <c r="J111" s="27"/>
      <c r="K111" s="27" t="s">
        <v>3381</v>
      </c>
      <c r="L111" s="27" t="s">
        <v>3458</v>
      </c>
      <c r="M111" s="27" t="s">
        <v>3383</v>
      </c>
      <c r="N111" s="27" t="s">
        <v>3459</v>
      </c>
      <c r="O111" s="27" t="s">
        <v>3385</v>
      </c>
      <c r="P111" s="27" t="s">
        <v>3386</v>
      </c>
      <c r="Q111" s="27"/>
      <c r="R111" s="27" t="s">
        <v>3424</v>
      </c>
      <c r="S111" s="27" t="s">
        <v>3424</v>
      </c>
      <c r="T111" s="27">
        <v>6</v>
      </c>
      <c r="U111" s="27" t="s">
        <v>3403</v>
      </c>
      <c r="V111" s="27" t="s">
        <v>3390</v>
      </c>
      <c r="W111" s="27" t="s">
        <v>3576</v>
      </c>
      <c r="X111" s="27" t="s">
        <v>3577</v>
      </c>
      <c r="Y111" s="27" t="s">
        <v>3578</v>
      </c>
    </row>
    <row r="112" ht="13.8" customHeight="1" spans="1:25" x14ac:dyDescent="0.25">
      <c r="A112" s="27" t="s">
        <v>3556</v>
      </c>
      <c r="B112" s="20">
        <v>727</v>
      </c>
      <c r="C112" s="27" t="s">
        <v>4705</v>
      </c>
      <c r="D112" s="28">
        <v>44409</v>
      </c>
      <c r="E112" s="27" t="s">
        <v>4706</v>
      </c>
      <c r="F112" s="27" t="s">
        <v>3575</v>
      </c>
      <c r="G112" s="27" t="s">
        <v>3529</v>
      </c>
      <c r="H112" s="27" t="s">
        <v>3479</v>
      </c>
      <c r="I112" s="27" t="s">
        <v>3826</v>
      </c>
      <c r="J112" s="27"/>
      <c r="K112" s="27" t="s">
        <v>3381</v>
      </c>
      <c r="L112" s="27" t="s">
        <v>3458</v>
      </c>
      <c r="M112" s="27" t="s">
        <v>3401</v>
      </c>
      <c r="N112" s="27" t="s">
        <v>4440</v>
      </c>
      <c r="O112" s="27" t="s">
        <v>3385</v>
      </c>
      <c r="P112" s="27" t="s">
        <v>3386</v>
      </c>
      <c r="Q112" s="27"/>
      <c r="R112" s="27" t="s">
        <v>3424</v>
      </c>
      <c r="S112" s="27" t="s">
        <v>3424</v>
      </c>
      <c r="T112" s="27">
        <v>10</v>
      </c>
      <c r="U112" s="27" t="s">
        <v>3403</v>
      </c>
      <c r="V112" s="27" t="s">
        <v>3390</v>
      </c>
      <c r="W112" s="27" t="s">
        <v>3425</v>
      </c>
      <c r="X112" s="27" t="s">
        <v>4707</v>
      </c>
      <c r="Y112" s="27" t="s">
        <v>4708</v>
      </c>
    </row>
    <row r="113" ht="30" customHeight="1" spans="1:25" x14ac:dyDescent="0.25">
      <c r="A113" s="27" t="s">
        <v>3556</v>
      </c>
      <c r="B113" s="20">
        <v>728</v>
      </c>
      <c r="C113" s="27" t="s">
        <v>4709</v>
      </c>
      <c r="D113" s="28">
        <v>44409</v>
      </c>
      <c r="E113" s="27" t="s">
        <v>4710</v>
      </c>
      <c r="F113" s="27" t="s">
        <v>3470</v>
      </c>
      <c r="G113" s="27" t="s">
        <v>3454</v>
      </c>
      <c r="H113" s="27" t="s">
        <v>3479</v>
      </c>
      <c r="I113" s="27" t="s">
        <v>3826</v>
      </c>
      <c r="J113" s="27"/>
      <c r="K113" s="27" t="s">
        <v>3381</v>
      </c>
      <c r="L113" s="27" t="s">
        <v>3458</v>
      </c>
      <c r="M113" s="27" t="s">
        <v>3401</v>
      </c>
      <c r="N113" s="27" t="s">
        <v>4440</v>
      </c>
      <c r="O113" s="27" t="s">
        <v>3385</v>
      </c>
      <c r="P113" s="27" t="s">
        <v>3386</v>
      </c>
      <c r="Q113" s="27"/>
      <c r="R113" s="27" t="s">
        <v>3424</v>
      </c>
      <c r="S113" s="27" t="s">
        <v>3424</v>
      </c>
      <c r="T113" s="27">
        <v>4</v>
      </c>
      <c r="U113" s="27" t="s">
        <v>3403</v>
      </c>
      <c r="V113" s="27" t="s">
        <v>3460</v>
      </c>
      <c r="W113" s="27" t="s">
        <v>3483</v>
      </c>
      <c r="X113" s="27" t="s">
        <v>3507</v>
      </c>
      <c r="Y113" s="40" t="s">
        <v>4711</v>
      </c>
    </row>
    <row r="114" ht="13.8" customHeight="1" spans="1:25" x14ac:dyDescent="0.25">
      <c r="A114" s="27" t="s">
        <v>3556</v>
      </c>
      <c r="B114" s="20">
        <v>729</v>
      </c>
      <c r="C114" s="27" t="s">
        <v>4712</v>
      </c>
      <c r="D114" s="28">
        <v>44409</v>
      </c>
      <c r="E114" s="27" t="s">
        <v>4713</v>
      </c>
      <c r="F114" s="27" t="s">
        <v>3575</v>
      </c>
      <c r="G114" s="27" t="s">
        <v>3529</v>
      </c>
      <c r="H114" s="27" t="s">
        <v>3479</v>
      </c>
      <c r="I114" s="27" t="s">
        <v>3826</v>
      </c>
      <c r="J114" s="27"/>
      <c r="K114" s="27" t="s">
        <v>3381</v>
      </c>
      <c r="L114" s="27" t="s">
        <v>3458</v>
      </c>
      <c r="M114" s="27" t="s">
        <v>3401</v>
      </c>
      <c r="N114" s="27" t="s">
        <v>4440</v>
      </c>
      <c r="O114" s="27" t="s">
        <v>3385</v>
      </c>
      <c r="P114" s="27" t="s">
        <v>3386</v>
      </c>
      <c r="Q114" s="27"/>
      <c r="R114" s="27" t="s">
        <v>3424</v>
      </c>
      <c r="S114" s="27" t="s">
        <v>3388</v>
      </c>
      <c r="T114" s="27">
        <v>7</v>
      </c>
      <c r="U114" s="27" t="s">
        <v>3403</v>
      </c>
      <c r="V114" s="27" t="s">
        <v>3390</v>
      </c>
      <c r="W114" s="27" t="s">
        <v>3425</v>
      </c>
      <c r="X114" s="27" t="s">
        <v>4714</v>
      </c>
      <c r="Y114" s="27" t="s">
        <v>4715</v>
      </c>
    </row>
    <row r="115" ht="75" customHeight="1" spans="1:25" x14ac:dyDescent="0.25">
      <c r="A115" s="27" t="s">
        <v>3556</v>
      </c>
      <c r="B115" s="20">
        <v>731</v>
      </c>
      <c r="C115" s="27" t="s">
        <v>4716</v>
      </c>
      <c r="D115" s="28">
        <v>44409</v>
      </c>
      <c r="E115" s="27" t="s">
        <v>4717</v>
      </c>
      <c r="F115" s="27" t="s">
        <v>3470</v>
      </c>
      <c r="G115" s="27" t="s">
        <v>3454</v>
      </c>
      <c r="H115" s="27" t="s">
        <v>3479</v>
      </c>
      <c r="I115" s="27" t="s">
        <v>3826</v>
      </c>
      <c r="J115" s="27"/>
      <c r="K115" s="27" t="s">
        <v>3381</v>
      </c>
      <c r="L115" s="27" t="s">
        <v>3458</v>
      </c>
      <c r="M115" s="27" t="s">
        <v>3401</v>
      </c>
      <c r="N115" s="27" t="s">
        <v>4440</v>
      </c>
      <c r="O115" s="27" t="s">
        <v>3385</v>
      </c>
      <c r="P115" s="27" t="s">
        <v>3386</v>
      </c>
      <c r="Q115" s="27"/>
      <c r="R115" s="27" t="s">
        <v>3388</v>
      </c>
      <c r="S115" s="27" t="s">
        <v>3424</v>
      </c>
      <c r="T115" s="27">
        <v>6</v>
      </c>
      <c r="U115" s="27" t="s">
        <v>3403</v>
      </c>
      <c r="V115" s="27" t="s">
        <v>3482</v>
      </c>
      <c r="W115" s="27" t="s">
        <v>3391</v>
      </c>
      <c r="X115" s="40" t="s">
        <v>4718</v>
      </c>
      <c r="Y115" s="27" t="s">
        <v>4719</v>
      </c>
    </row>
    <row r="116" ht="13.8" customHeight="1" spans="1:25" x14ac:dyDescent="0.25">
      <c r="A116" s="27" t="s">
        <v>3556</v>
      </c>
      <c r="B116" s="20">
        <v>732</v>
      </c>
      <c r="C116" s="27" t="s">
        <v>4720</v>
      </c>
      <c r="D116" s="28">
        <v>44409</v>
      </c>
      <c r="E116" s="27" t="s">
        <v>4721</v>
      </c>
      <c r="F116" s="27" t="s">
        <v>3575</v>
      </c>
      <c r="G116" s="27" t="s">
        <v>3529</v>
      </c>
      <c r="H116" s="27" t="s">
        <v>3479</v>
      </c>
      <c r="I116" s="27" t="s">
        <v>3826</v>
      </c>
      <c r="J116" s="27"/>
      <c r="K116" s="27" t="s">
        <v>3381</v>
      </c>
      <c r="L116" s="27" t="s">
        <v>3458</v>
      </c>
      <c r="M116" s="27" t="s">
        <v>3401</v>
      </c>
      <c r="N116" s="27" t="s">
        <v>4440</v>
      </c>
      <c r="O116" s="27" t="s">
        <v>3385</v>
      </c>
      <c r="P116" s="27" t="s">
        <v>3386</v>
      </c>
      <c r="Q116" s="27"/>
      <c r="R116" s="27" t="s">
        <v>3424</v>
      </c>
      <c r="S116" s="27" t="s">
        <v>3388</v>
      </c>
      <c r="T116" s="27">
        <v>5</v>
      </c>
      <c r="U116" s="27" t="s">
        <v>3403</v>
      </c>
      <c r="V116" s="27" t="s">
        <v>3390</v>
      </c>
      <c r="W116" s="27" t="s">
        <v>3391</v>
      </c>
      <c r="X116" s="27" t="s">
        <v>4722</v>
      </c>
      <c r="Y116" s="27" t="s">
        <v>4723</v>
      </c>
    </row>
    <row r="117" ht="13.8" customHeight="1" spans="1:25" x14ac:dyDescent="0.25">
      <c r="A117" s="27" t="s">
        <v>3556</v>
      </c>
      <c r="B117" s="20">
        <v>733</v>
      </c>
      <c r="C117" s="27" t="s">
        <v>4724</v>
      </c>
      <c r="D117" s="28">
        <v>44409</v>
      </c>
      <c r="E117" s="27" t="s">
        <v>4725</v>
      </c>
      <c r="F117" s="27" t="s">
        <v>3575</v>
      </c>
      <c r="G117" s="27" t="s">
        <v>3529</v>
      </c>
      <c r="H117" s="27" t="s">
        <v>3479</v>
      </c>
      <c r="I117" s="27" t="s">
        <v>3826</v>
      </c>
      <c r="J117" s="27"/>
      <c r="K117" s="27" t="s">
        <v>3381</v>
      </c>
      <c r="L117" s="27" t="s">
        <v>3458</v>
      </c>
      <c r="M117" s="27" t="s">
        <v>3401</v>
      </c>
      <c r="N117" s="27" t="s">
        <v>4440</v>
      </c>
      <c r="O117" s="27" t="s">
        <v>3385</v>
      </c>
      <c r="P117" s="27" t="s">
        <v>3386</v>
      </c>
      <c r="Q117" s="27"/>
      <c r="R117" s="27" t="s">
        <v>3388</v>
      </c>
      <c r="S117" s="27" t="s">
        <v>3388</v>
      </c>
      <c r="T117" s="27">
        <v>15</v>
      </c>
      <c r="U117" s="27" t="s">
        <v>3403</v>
      </c>
      <c r="V117" s="27" t="s">
        <v>3390</v>
      </c>
      <c r="W117" s="27" t="s">
        <v>3522</v>
      </c>
      <c r="X117" s="27" t="s">
        <v>4726</v>
      </c>
      <c r="Y117" s="27" t="s">
        <v>4727</v>
      </c>
    </row>
    <row r="118" ht="30" customHeight="1" spans="1:25" x14ac:dyDescent="0.25">
      <c r="A118" s="27" t="s">
        <v>3556</v>
      </c>
      <c r="B118" s="20">
        <v>739</v>
      </c>
      <c r="C118" s="27" t="s">
        <v>4728</v>
      </c>
      <c r="D118" s="28">
        <v>44409</v>
      </c>
      <c r="E118" s="27" t="s">
        <v>4729</v>
      </c>
      <c r="F118" s="27" t="s">
        <v>3631</v>
      </c>
      <c r="G118" s="27" t="s">
        <v>3454</v>
      </c>
      <c r="H118" s="27" t="s">
        <v>3479</v>
      </c>
      <c r="I118" s="27" t="s">
        <v>3826</v>
      </c>
      <c r="J118" s="27"/>
      <c r="K118" s="27" t="s">
        <v>3381</v>
      </c>
      <c r="L118" s="27" t="s">
        <v>3458</v>
      </c>
      <c r="M118" s="27" t="s">
        <v>3401</v>
      </c>
      <c r="N118" s="27" t="s">
        <v>4440</v>
      </c>
      <c r="O118" s="27" t="s">
        <v>3385</v>
      </c>
      <c r="P118" s="27" t="s">
        <v>3386</v>
      </c>
      <c r="Q118" s="27"/>
      <c r="R118" s="27" t="s">
        <v>3388</v>
      </c>
      <c r="S118" s="27" t="s">
        <v>3387</v>
      </c>
      <c r="T118" s="27">
        <v>15</v>
      </c>
      <c r="U118" s="27" t="s">
        <v>3416</v>
      </c>
      <c r="V118" s="27" t="s">
        <v>3460</v>
      </c>
      <c r="W118" s="27" t="s">
        <v>3447</v>
      </c>
      <c r="X118" s="40" t="s">
        <v>4730</v>
      </c>
      <c r="Y118" s="40" t="s">
        <v>4731</v>
      </c>
    </row>
    <row r="119" ht="13.8" customHeight="1" spans="1:25" x14ac:dyDescent="0.25">
      <c r="A119" s="27" t="s">
        <v>3556</v>
      </c>
      <c r="B119" s="20">
        <v>742</v>
      </c>
      <c r="C119" s="27" t="s">
        <v>4732</v>
      </c>
      <c r="D119" s="28">
        <v>44409</v>
      </c>
      <c r="E119" s="27" t="s">
        <v>4733</v>
      </c>
      <c r="F119" s="27" t="s">
        <v>3542</v>
      </c>
      <c r="G119" s="27" t="s">
        <v>3529</v>
      </c>
      <c r="H119" s="27" t="s">
        <v>3479</v>
      </c>
      <c r="I119" s="27" t="s">
        <v>3826</v>
      </c>
      <c r="J119" s="27"/>
      <c r="K119" s="27" t="s">
        <v>3381</v>
      </c>
      <c r="L119" s="27" t="s">
        <v>3458</v>
      </c>
      <c r="M119" s="27" t="s">
        <v>3401</v>
      </c>
      <c r="N119" s="27" t="s">
        <v>4440</v>
      </c>
      <c r="O119" s="27" t="s">
        <v>3385</v>
      </c>
      <c r="P119" s="27" t="s">
        <v>3386</v>
      </c>
      <c r="Q119" s="27"/>
      <c r="R119" s="27" t="s">
        <v>3388</v>
      </c>
      <c r="S119" s="27" t="s">
        <v>3388</v>
      </c>
      <c r="T119" s="27">
        <v>8</v>
      </c>
      <c r="U119" s="27" t="s">
        <v>3403</v>
      </c>
      <c r="V119" s="27" t="s">
        <v>3390</v>
      </c>
      <c r="W119" s="27" t="s">
        <v>3767</v>
      </c>
      <c r="X119" s="27" t="s">
        <v>4734</v>
      </c>
      <c r="Y119" s="27" t="s">
        <v>4735</v>
      </c>
    </row>
    <row r="120" ht="13.8" customHeight="1" spans="1:25" x14ac:dyDescent="0.25">
      <c r="A120" s="27" t="s">
        <v>3579</v>
      </c>
      <c r="B120" s="20">
        <v>459</v>
      </c>
      <c r="C120" s="27" t="s">
        <v>4736</v>
      </c>
      <c r="D120" s="28">
        <v>44440</v>
      </c>
      <c r="E120" s="27" t="s">
        <v>4737</v>
      </c>
      <c r="F120" s="27" t="s">
        <v>3470</v>
      </c>
      <c r="G120" s="27" t="s">
        <v>3454</v>
      </c>
      <c r="H120" s="27" t="s">
        <v>3479</v>
      </c>
      <c r="I120" s="27" t="s">
        <v>3826</v>
      </c>
      <c r="J120" s="27"/>
      <c r="K120" s="27" t="s">
        <v>3381</v>
      </c>
      <c r="L120" s="27" t="s">
        <v>3382</v>
      </c>
      <c r="M120" s="27" t="s">
        <v>3401</v>
      </c>
      <c r="N120" s="27" t="s">
        <v>4440</v>
      </c>
      <c r="O120" s="27" t="s">
        <v>4141</v>
      </c>
      <c r="P120" s="29">
        <v>44926</v>
      </c>
      <c r="Q120" s="27"/>
      <c r="R120" s="27"/>
      <c r="S120" s="27"/>
      <c r="T120" s="27"/>
      <c r="U120" s="27"/>
      <c r="V120" s="27"/>
      <c r="W120" s="27"/>
      <c r="X120" s="27"/>
      <c r="Y120" s="27"/>
    </row>
    <row r="121" ht="13.8" customHeight="1" spans="1:25" x14ac:dyDescent="0.25">
      <c r="A121" s="27" t="s">
        <v>3579</v>
      </c>
      <c r="B121" s="20">
        <v>205</v>
      </c>
      <c r="C121" s="27" t="s">
        <v>3580</v>
      </c>
      <c r="D121" s="28">
        <v>44440</v>
      </c>
      <c r="E121" s="27" t="s">
        <v>3581</v>
      </c>
      <c r="F121" s="27" t="s">
        <v>3582</v>
      </c>
      <c r="G121" s="27" t="s">
        <v>3583</v>
      </c>
      <c r="H121" s="27" t="s">
        <v>3378</v>
      </c>
      <c r="I121" s="27" t="s">
        <v>3826</v>
      </c>
      <c r="J121" s="27"/>
      <c r="K121" s="27" t="s">
        <v>3381</v>
      </c>
      <c r="L121" s="27" t="s">
        <v>3400</v>
      </c>
      <c r="M121" s="27" t="s">
        <v>3401</v>
      </c>
      <c r="N121" s="27" t="s">
        <v>3402</v>
      </c>
      <c r="O121" s="27" t="s">
        <v>3385</v>
      </c>
      <c r="P121" s="27" t="s">
        <v>3386</v>
      </c>
      <c r="Q121" s="27"/>
      <c r="R121" s="27" t="s">
        <v>3424</v>
      </c>
      <c r="S121" s="27" t="s">
        <v>3388</v>
      </c>
      <c r="T121" s="27">
        <v>4</v>
      </c>
      <c r="U121" s="27" t="s">
        <v>3403</v>
      </c>
      <c r="V121" s="27" t="s">
        <v>3460</v>
      </c>
      <c r="W121" s="27" t="s">
        <v>3461</v>
      </c>
      <c r="X121" s="27" t="s">
        <v>3585</v>
      </c>
      <c r="Y121" s="27" t="s">
        <v>3586</v>
      </c>
    </row>
    <row r="122" ht="13.8" customHeight="1" spans="1:25" x14ac:dyDescent="0.25">
      <c r="A122" s="27" t="s">
        <v>3579</v>
      </c>
      <c r="B122" s="20" t="s">
        <v>3587</v>
      </c>
      <c r="C122" s="27" t="s">
        <v>3588</v>
      </c>
      <c r="D122" s="28">
        <v>44441</v>
      </c>
      <c r="E122" s="27" t="s">
        <v>3589</v>
      </c>
      <c r="F122" s="27" t="s">
        <v>3590</v>
      </c>
      <c r="G122" s="27" t="s">
        <v>3454</v>
      </c>
      <c r="H122" s="27" t="s">
        <v>3455</v>
      </c>
      <c r="I122" s="27" t="s">
        <v>3826</v>
      </c>
      <c r="J122" s="27"/>
      <c r="K122" s="27" t="s">
        <v>3471</v>
      </c>
      <c r="L122" s="27" t="s">
        <v>3471</v>
      </c>
      <c r="M122" s="27" t="s">
        <v>3401</v>
      </c>
      <c r="N122" s="27" t="s">
        <v>3402</v>
      </c>
      <c r="O122" s="27" t="s">
        <v>3385</v>
      </c>
      <c r="P122" s="27" t="s">
        <v>3386</v>
      </c>
      <c r="Q122" s="27"/>
      <c r="R122" s="27"/>
      <c r="S122" s="27"/>
      <c r="T122" s="27"/>
      <c r="U122" s="27"/>
      <c r="V122" s="27"/>
      <c r="W122" s="27"/>
      <c r="X122" s="27"/>
      <c r="Y122" s="27"/>
    </row>
    <row r="123" ht="13.8" customHeight="1" spans="1:25" x14ac:dyDescent="0.25">
      <c r="A123" s="27" t="s">
        <v>3579</v>
      </c>
      <c r="B123" s="20" t="s">
        <v>3591</v>
      </c>
      <c r="C123" s="27" t="s">
        <v>3592</v>
      </c>
      <c r="D123" s="28">
        <v>44447</v>
      </c>
      <c r="E123" s="27" t="s">
        <v>3593</v>
      </c>
      <c r="F123" s="27" t="s">
        <v>3590</v>
      </c>
      <c r="G123" s="27" t="s">
        <v>3454</v>
      </c>
      <c r="H123" s="27" t="s">
        <v>3455</v>
      </c>
      <c r="I123" s="27" t="s">
        <v>3826</v>
      </c>
      <c r="J123" s="27"/>
      <c r="K123" s="27" t="s">
        <v>3471</v>
      </c>
      <c r="L123" s="27" t="s">
        <v>3471</v>
      </c>
      <c r="M123" s="27" t="s">
        <v>3401</v>
      </c>
      <c r="N123" s="27" t="s">
        <v>3402</v>
      </c>
      <c r="O123" s="27" t="s">
        <v>3385</v>
      </c>
      <c r="P123" s="27" t="s">
        <v>3386</v>
      </c>
      <c r="Q123" s="27"/>
      <c r="R123" s="27"/>
      <c r="S123" s="27"/>
      <c r="T123" s="27"/>
      <c r="U123" s="27"/>
      <c r="V123" s="27"/>
      <c r="W123" s="27"/>
      <c r="X123" s="27"/>
      <c r="Y123" s="27"/>
    </row>
    <row r="124" ht="30" customHeight="1" spans="1:25" x14ac:dyDescent="0.25">
      <c r="A124" s="27" t="s">
        <v>3579</v>
      </c>
      <c r="B124" s="20">
        <v>262</v>
      </c>
      <c r="C124" s="27" t="s">
        <v>3621</v>
      </c>
      <c r="D124" s="28">
        <v>44463</v>
      </c>
      <c r="E124" s="27" t="s">
        <v>3622</v>
      </c>
      <c r="F124" s="27" t="s">
        <v>3623</v>
      </c>
      <c r="G124" s="27" t="s">
        <v>3624</v>
      </c>
      <c r="H124" s="27" t="s">
        <v>3378</v>
      </c>
      <c r="I124" s="27" t="s">
        <v>3826</v>
      </c>
      <c r="J124" s="27"/>
      <c r="K124" s="27" t="s">
        <v>3381</v>
      </c>
      <c r="L124" s="27" t="s">
        <v>3400</v>
      </c>
      <c r="M124" s="27" t="s">
        <v>3401</v>
      </c>
      <c r="N124" s="27" t="s">
        <v>3625</v>
      </c>
      <c r="O124" s="27" t="s">
        <v>3385</v>
      </c>
      <c r="P124" s="27" t="s">
        <v>3386</v>
      </c>
      <c r="Q124" s="27" t="s">
        <v>3626</v>
      </c>
      <c r="R124" s="27" t="s">
        <v>3387</v>
      </c>
      <c r="S124" s="27" t="s">
        <v>3388</v>
      </c>
      <c r="T124" s="27">
        <v>3</v>
      </c>
      <c r="U124" s="27" t="s">
        <v>3403</v>
      </c>
      <c r="V124" s="27" t="s">
        <v>3404</v>
      </c>
      <c r="W124" s="27" t="s">
        <v>3405</v>
      </c>
      <c r="X124" s="27" t="s">
        <v>3406</v>
      </c>
      <c r="Y124" s="40" t="s">
        <v>3407</v>
      </c>
    </row>
    <row r="125" ht="13.8" customHeight="1" spans="1:25" x14ac:dyDescent="0.25">
      <c r="A125" s="27" t="s">
        <v>3579</v>
      </c>
      <c r="B125" s="20" t="s">
        <v>4738</v>
      </c>
      <c r="C125" s="27" t="s">
        <v>4739</v>
      </c>
      <c r="D125" s="28">
        <v>44464</v>
      </c>
      <c r="E125" s="27" t="s">
        <v>4740</v>
      </c>
      <c r="F125" s="27" t="s">
        <v>3918</v>
      </c>
      <c r="G125" s="27" t="s">
        <v>3550</v>
      </c>
      <c r="H125" s="27" t="s">
        <v>3551</v>
      </c>
      <c r="I125" s="27" t="s">
        <v>3826</v>
      </c>
      <c r="J125" s="27"/>
      <c r="K125" s="27" t="s">
        <v>3471</v>
      </c>
      <c r="L125" s="27" t="s">
        <v>3471</v>
      </c>
      <c r="M125" s="27" t="s">
        <v>3401</v>
      </c>
      <c r="N125" s="27" t="s">
        <v>4440</v>
      </c>
      <c r="O125" s="27" t="s">
        <v>3385</v>
      </c>
      <c r="P125" s="27" t="s">
        <v>3386</v>
      </c>
      <c r="Q125" s="27"/>
      <c r="R125" s="27" t="s">
        <v>3388</v>
      </c>
      <c r="S125" s="27" t="s">
        <v>3388</v>
      </c>
      <c r="T125" s="27">
        <v>18</v>
      </c>
      <c r="U125" s="27" t="s">
        <v>3416</v>
      </c>
      <c r="V125" s="27" t="s">
        <v>3460</v>
      </c>
      <c r="W125" s="27" t="s">
        <v>3461</v>
      </c>
      <c r="X125" s="27" t="s">
        <v>4741</v>
      </c>
      <c r="Y125" s="27" t="s">
        <v>4742</v>
      </c>
    </row>
    <row r="126" ht="30" customHeight="1" spans="1:25" x14ac:dyDescent="0.25">
      <c r="A126" s="27" t="s">
        <v>3665</v>
      </c>
      <c r="B126" s="20" t="s">
        <v>3628</v>
      </c>
      <c r="C126" s="27" t="s">
        <v>3629</v>
      </c>
      <c r="D126" s="28">
        <v>44470</v>
      </c>
      <c r="E126" s="27" t="s">
        <v>3630</v>
      </c>
      <c r="F126" s="27" t="s">
        <v>3631</v>
      </c>
      <c r="G126" s="27" t="s">
        <v>3454</v>
      </c>
      <c r="H126" s="27" t="s">
        <v>3455</v>
      </c>
      <c r="I126" s="27" t="s">
        <v>3826</v>
      </c>
      <c r="J126" s="27"/>
      <c r="K126" s="27" t="s">
        <v>3471</v>
      </c>
      <c r="L126" s="27" t="s">
        <v>3471</v>
      </c>
      <c r="M126" s="27" t="s">
        <v>3472</v>
      </c>
      <c r="N126" s="27" t="s">
        <v>3402</v>
      </c>
      <c r="O126" s="27" t="s">
        <v>3385</v>
      </c>
      <c r="P126" s="27" t="s">
        <v>3386</v>
      </c>
      <c r="Q126" s="27" t="s">
        <v>4743</v>
      </c>
      <c r="R126" s="27" t="s">
        <v>3388</v>
      </c>
      <c r="S126" s="27" t="s">
        <v>3388</v>
      </c>
      <c r="T126" s="27">
        <v>25</v>
      </c>
      <c r="U126" s="27" t="s">
        <v>3416</v>
      </c>
      <c r="V126" s="27" t="s">
        <v>3602</v>
      </c>
      <c r="W126" s="27" t="s">
        <v>3447</v>
      </c>
      <c r="X126" s="27" t="s">
        <v>3633</v>
      </c>
      <c r="Y126" s="40" t="s">
        <v>3634</v>
      </c>
    </row>
    <row r="127" ht="45" customHeight="1" spans="1:25" x14ac:dyDescent="0.25">
      <c r="A127" s="27" t="s">
        <v>3665</v>
      </c>
      <c r="B127" s="20" t="s">
        <v>3952</v>
      </c>
      <c r="C127" s="27" t="s">
        <v>3953</v>
      </c>
      <c r="D127" s="28">
        <v>44470</v>
      </c>
      <c r="E127" s="27" t="s">
        <v>3954</v>
      </c>
      <c r="F127" s="27" t="s">
        <v>3685</v>
      </c>
      <c r="G127" s="27" t="s">
        <v>3686</v>
      </c>
      <c r="H127" s="27" t="s">
        <v>3479</v>
      </c>
      <c r="I127" s="27" t="s">
        <v>3826</v>
      </c>
      <c r="J127" s="27"/>
      <c r="K127" s="27" t="s">
        <v>3471</v>
      </c>
      <c r="L127" s="27" t="s">
        <v>3471</v>
      </c>
      <c r="M127" s="27" t="s">
        <v>3472</v>
      </c>
      <c r="N127" s="27" t="s">
        <v>3402</v>
      </c>
      <c r="O127" s="27" t="s">
        <v>3385</v>
      </c>
      <c r="P127" s="27" t="s">
        <v>3386</v>
      </c>
      <c r="Q127" s="27" t="s">
        <v>4744</v>
      </c>
      <c r="R127" s="27" t="s">
        <v>3388</v>
      </c>
      <c r="S127" s="27" t="s">
        <v>3387</v>
      </c>
      <c r="T127" s="27">
        <v>15</v>
      </c>
      <c r="U127" s="27" t="s">
        <v>3416</v>
      </c>
      <c r="V127" s="27" t="s">
        <v>3390</v>
      </c>
      <c r="W127" s="27" t="s">
        <v>3747</v>
      </c>
      <c r="X127" s="40" t="s">
        <v>3957</v>
      </c>
      <c r="Y127" s="40" t="s">
        <v>3958</v>
      </c>
    </row>
    <row r="128" ht="13.8" customHeight="1" spans="1:25" x14ac:dyDescent="0.25">
      <c r="A128" s="27" t="s">
        <v>3665</v>
      </c>
      <c r="B128" s="20" t="s">
        <v>4745</v>
      </c>
      <c r="C128" s="27" t="s">
        <v>4746</v>
      </c>
      <c r="D128" s="28">
        <v>44470</v>
      </c>
      <c r="E128" s="27" t="s">
        <v>4747</v>
      </c>
      <c r="F128" s="27" t="s">
        <v>4058</v>
      </c>
      <c r="G128" s="27" t="s">
        <v>3529</v>
      </c>
      <c r="H128" s="27" t="s">
        <v>3455</v>
      </c>
      <c r="I128" s="27" t="s">
        <v>3826</v>
      </c>
      <c r="J128" s="27"/>
      <c r="K128" s="27" t="s">
        <v>3471</v>
      </c>
      <c r="L128" s="27" t="s">
        <v>3471</v>
      </c>
      <c r="M128" s="27" t="s">
        <v>3401</v>
      </c>
      <c r="N128" s="27" t="s">
        <v>4440</v>
      </c>
      <c r="O128" s="27" t="s">
        <v>3385</v>
      </c>
      <c r="P128" s="27" t="s">
        <v>3386</v>
      </c>
      <c r="Q128" s="27"/>
      <c r="R128" s="27"/>
      <c r="S128" s="27"/>
      <c r="T128" s="27"/>
      <c r="U128" s="27"/>
      <c r="V128" s="27"/>
      <c r="W128" s="27"/>
      <c r="X128" s="27"/>
      <c r="Y128" s="27"/>
    </row>
    <row r="129" ht="13.8" customHeight="1" spans="1:25" x14ac:dyDescent="0.25">
      <c r="A129" s="27" t="s">
        <v>3665</v>
      </c>
      <c r="B129" s="20" t="s">
        <v>4748</v>
      </c>
      <c r="C129" s="27" t="s">
        <v>4749</v>
      </c>
      <c r="D129" s="28">
        <v>44470</v>
      </c>
      <c r="E129" s="27" t="s">
        <v>4750</v>
      </c>
      <c r="F129" s="27" t="s">
        <v>3925</v>
      </c>
      <c r="G129" s="27" t="s">
        <v>3521</v>
      </c>
      <c r="H129" s="27" t="s">
        <v>3479</v>
      </c>
      <c r="I129" s="27" t="s">
        <v>3826</v>
      </c>
      <c r="J129" s="27"/>
      <c r="K129" s="27" t="s">
        <v>3471</v>
      </c>
      <c r="L129" s="27" t="s">
        <v>3471</v>
      </c>
      <c r="M129" s="27" t="s">
        <v>3401</v>
      </c>
      <c r="N129" s="27" t="s">
        <v>4440</v>
      </c>
      <c r="O129" s="27" t="s">
        <v>3385</v>
      </c>
      <c r="P129" s="27" t="s">
        <v>3386</v>
      </c>
      <c r="Q129" s="27"/>
      <c r="R129" s="27" t="s">
        <v>3388</v>
      </c>
      <c r="S129" s="27" t="s">
        <v>3388</v>
      </c>
      <c r="T129" s="27">
        <v>31</v>
      </c>
      <c r="U129" s="27" t="s">
        <v>3416</v>
      </c>
      <c r="V129" s="27" t="s">
        <v>3390</v>
      </c>
      <c r="W129" s="27" t="s">
        <v>3461</v>
      </c>
      <c r="X129" s="27" t="s">
        <v>3507</v>
      </c>
      <c r="Y129" s="27" t="s">
        <v>4751</v>
      </c>
    </row>
    <row r="130" ht="13.8" customHeight="1" spans="1:25" x14ac:dyDescent="0.25">
      <c r="A130" s="27" t="s">
        <v>3665</v>
      </c>
      <c r="B130" s="20" t="s">
        <v>3997</v>
      </c>
      <c r="C130" s="27" t="s">
        <v>3998</v>
      </c>
      <c r="D130" s="28">
        <v>44470</v>
      </c>
      <c r="E130" s="27" t="s">
        <v>3999</v>
      </c>
      <c r="F130" s="27" t="s">
        <v>3565</v>
      </c>
      <c r="G130" s="27" t="s">
        <v>3529</v>
      </c>
      <c r="H130" s="27" t="s">
        <v>3455</v>
      </c>
      <c r="I130" s="27" t="s">
        <v>3826</v>
      </c>
      <c r="J130" s="27"/>
      <c r="K130" s="27" t="s">
        <v>3471</v>
      </c>
      <c r="L130" s="27" t="s">
        <v>3471</v>
      </c>
      <c r="M130" s="27" t="s">
        <v>3472</v>
      </c>
      <c r="N130" s="27" t="s">
        <v>3402</v>
      </c>
      <c r="O130" s="27" t="s">
        <v>3385</v>
      </c>
      <c r="P130" s="27" t="s">
        <v>3386</v>
      </c>
      <c r="Q130" s="27" t="s">
        <v>4752</v>
      </c>
      <c r="R130" s="27" t="s">
        <v>3424</v>
      </c>
      <c r="S130" s="27" t="s">
        <v>3424</v>
      </c>
      <c r="T130" s="27">
        <v>33</v>
      </c>
      <c r="U130" s="27" t="s">
        <v>3416</v>
      </c>
      <c r="V130" s="27" t="s">
        <v>3482</v>
      </c>
      <c r="W130" s="27" t="s">
        <v>3405</v>
      </c>
      <c r="X130" s="27" t="s">
        <v>4001</v>
      </c>
      <c r="Y130" s="27" t="s">
        <v>4002</v>
      </c>
    </row>
    <row r="131" ht="13.8" customHeight="1" spans="1:25" x14ac:dyDescent="0.25">
      <c r="A131" s="27" t="s">
        <v>3665</v>
      </c>
      <c r="B131" s="20" t="s">
        <v>4753</v>
      </c>
      <c r="C131" s="27" t="s">
        <v>4754</v>
      </c>
      <c r="D131" s="28">
        <v>44470</v>
      </c>
      <c r="E131" s="27" t="s">
        <v>4755</v>
      </c>
      <c r="F131" s="27" t="s">
        <v>3575</v>
      </c>
      <c r="G131" s="27" t="s">
        <v>3529</v>
      </c>
      <c r="H131" s="27" t="s">
        <v>3455</v>
      </c>
      <c r="I131" s="27" t="s">
        <v>3826</v>
      </c>
      <c r="J131" s="27"/>
      <c r="K131" s="27" t="s">
        <v>3471</v>
      </c>
      <c r="L131" s="27" t="s">
        <v>3471</v>
      </c>
      <c r="M131" s="27" t="s">
        <v>3401</v>
      </c>
      <c r="N131" s="27" t="s">
        <v>4440</v>
      </c>
      <c r="O131" s="27" t="s">
        <v>3385</v>
      </c>
      <c r="P131" s="27" t="s">
        <v>3386</v>
      </c>
      <c r="Q131" s="27"/>
      <c r="R131" s="27"/>
      <c r="S131" s="27"/>
      <c r="T131" s="27"/>
      <c r="U131" s="27"/>
      <c r="V131" s="27"/>
      <c r="W131" s="27"/>
      <c r="X131" s="27"/>
      <c r="Y131" s="27"/>
    </row>
    <row r="132" ht="13.8" customHeight="1" spans="1:25" x14ac:dyDescent="0.25">
      <c r="A132" s="27" t="s">
        <v>3665</v>
      </c>
      <c r="B132" s="20" t="s">
        <v>4003</v>
      </c>
      <c r="C132" s="27" t="s">
        <v>4004</v>
      </c>
      <c r="D132" s="28">
        <v>44470</v>
      </c>
      <c r="E132" s="27" t="s">
        <v>4005</v>
      </c>
      <c r="F132" s="27" t="s">
        <v>3890</v>
      </c>
      <c r="G132" s="27" t="s">
        <v>3516</v>
      </c>
      <c r="H132" s="27" t="s">
        <v>3500</v>
      </c>
      <c r="I132" s="27" t="s">
        <v>3826</v>
      </c>
      <c r="J132" s="27"/>
      <c r="K132" s="27" t="s">
        <v>3471</v>
      </c>
      <c r="L132" s="27" t="s">
        <v>3471</v>
      </c>
      <c r="M132" s="27" t="s">
        <v>3472</v>
      </c>
      <c r="N132" s="27" t="s">
        <v>3402</v>
      </c>
      <c r="O132" s="27" t="s">
        <v>3385</v>
      </c>
      <c r="P132" s="27" t="s">
        <v>3386</v>
      </c>
      <c r="Q132" s="27" t="s">
        <v>4752</v>
      </c>
      <c r="R132" s="27" t="s">
        <v>3424</v>
      </c>
      <c r="S132" s="27" t="s">
        <v>3388</v>
      </c>
      <c r="T132" s="27">
        <v>6</v>
      </c>
      <c r="U132" s="27" t="s">
        <v>3416</v>
      </c>
      <c r="V132" s="27" t="s">
        <v>3390</v>
      </c>
      <c r="W132" s="27" t="s">
        <v>3927</v>
      </c>
      <c r="X132" s="27" t="s">
        <v>4006</v>
      </c>
      <c r="Y132" s="27" t="s">
        <v>4007</v>
      </c>
    </row>
    <row r="133" ht="13.8" customHeight="1" spans="1:25" x14ac:dyDescent="0.25">
      <c r="A133" s="27" t="s">
        <v>3665</v>
      </c>
      <c r="B133" s="20" t="s">
        <v>3635</v>
      </c>
      <c r="C133" s="27" t="s">
        <v>3636</v>
      </c>
      <c r="D133" s="28">
        <v>44470</v>
      </c>
      <c r="E133" s="27" t="s">
        <v>3637</v>
      </c>
      <c r="F133" s="27" t="s">
        <v>3470</v>
      </c>
      <c r="G133" s="27" t="s">
        <v>3454</v>
      </c>
      <c r="H133" s="27" t="s">
        <v>3479</v>
      </c>
      <c r="I133" s="27" t="s">
        <v>3826</v>
      </c>
      <c r="J133" s="27"/>
      <c r="K133" s="27" t="s">
        <v>3471</v>
      </c>
      <c r="L133" s="27" t="s">
        <v>3471</v>
      </c>
      <c r="M133" s="27" t="s">
        <v>3472</v>
      </c>
      <c r="N133" s="27" t="s">
        <v>3402</v>
      </c>
      <c r="O133" s="27" t="s">
        <v>3385</v>
      </c>
      <c r="P133" s="27" t="s">
        <v>3386</v>
      </c>
      <c r="Q133" s="27" t="s">
        <v>4756</v>
      </c>
      <c r="R133" s="27" t="s">
        <v>3388</v>
      </c>
      <c r="S133" s="27" t="s">
        <v>3388</v>
      </c>
      <c r="T133" s="27">
        <v>24</v>
      </c>
      <c r="U133" s="27" t="s">
        <v>3416</v>
      </c>
      <c r="V133" s="27" t="s">
        <v>3639</v>
      </c>
      <c r="W133" s="27" t="s">
        <v>3417</v>
      </c>
      <c r="X133" s="27" t="s">
        <v>3640</v>
      </c>
      <c r="Y133" s="27" t="s">
        <v>3641</v>
      </c>
    </row>
    <row r="134" ht="13.8" customHeight="1" spans="1:25" x14ac:dyDescent="0.25">
      <c r="A134" s="27" t="s">
        <v>3665</v>
      </c>
      <c r="B134" s="20" t="s">
        <v>4757</v>
      </c>
      <c r="C134" s="27" t="s">
        <v>4758</v>
      </c>
      <c r="D134" s="28">
        <v>44470</v>
      </c>
      <c r="E134" s="27" t="s">
        <v>4759</v>
      </c>
      <c r="F134" s="27" t="s">
        <v>3685</v>
      </c>
      <c r="G134" s="27" t="s">
        <v>3686</v>
      </c>
      <c r="H134" s="27" t="s">
        <v>3479</v>
      </c>
      <c r="I134" s="27" t="s">
        <v>3826</v>
      </c>
      <c r="J134" s="27"/>
      <c r="K134" s="27" t="s">
        <v>3471</v>
      </c>
      <c r="L134" s="27" t="s">
        <v>3471</v>
      </c>
      <c r="M134" s="27" t="s">
        <v>3401</v>
      </c>
      <c r="N134" s="27" t="s">
        <v>4440</v>
      </c>
      <c r="O134" s="27" t="s">
        <v>3385</v>
      </c>
      <c r="P134" s="27" t="s">
        <v>3386</v>
      </c>
      <c r="Q134" s="27"/>
      <c r="R134" s="27" t="s">
        <v>3424</v>
      </c>
      <c r="S134" s="27" t="s">
        <v>3388</v>
      </c>
      <c r="T134" s="27">
        <v>15</v>
      </c>
      <c r="U134" s="27" t="s">
        <v>3416</v>
      </c>
      <c r="V134" s="27" t="s">
        <v>3460</v>
      </c>
      <c r="W134" s="27" t="s">
        <v>3747</v>
      </c>
      <c r="X134" s="27" t="s">
        <v>4760</v>
      </c>
      <c r="Y134" s="27" t="s">
        <v>4761</v>
      </c>
    </row>
    <row r="135" ht="13.8" customHeight="1" spans="1:25" x14ac:dyDescent="0.25">
      <c r="A135" s="27" t="s">
        <v>3665</v>
      </c>
      <c r="B135" s="20" t="s">
        <v>4762</v>
      </c>
      <c r="C135" s="27" t="s">
        <v>4763</v>
      </c>
      <c r="D135" s="28">
        <v>44470</v>
      </c>
      <c r="E135" s="27" t="s">
        <v>4764</v>
      </c>
      <c r="F135" s="27" t="s">
        <v>4494</v>
      </c>
      <c r="G135" s="27" t="s">
        <v>3529</v>
      </c>
      <c r="H135" s="27" t="s">
        <v>3455</v>
      </c>
      <c r="I135" s="27" t="s">
        <v>3826</v>
      </c>
      <c r="J135" s="27"/>
      <c r="K135" s="27" t="s">
        <v>3471</v>
      </c>
      <c r="L135" s="27" t="s">
        <v>3471</v>
      </c>
      <c r="M135" s="27" t="s">
        <v>3401</v>
      </c>
      <c r="N135" s="27" t="s">
        <v>4440</v>
      </c>
      <c r="O135" s="27" t="s">
        <v>3385</v>
      </c>
      <c r="P135" s="27" t="s">
        <v>3386</v>
      </c>
      <c r="Q135" s="27"/>
      <c r="R135" s="27" t="s">
        <v>3388</v>
      </c>
      <c r="S135" s="27" t="s">
        <v>3387</v>
      </c>
      <c r="T135" s="27">
        <v>28</v>
      </c>
      <c r="U135" s="27" t="s">
        <v>3416</v>
      </c>
      <c r="V135" s="27" t="s">
        <v>3602</v>
      </c>
      <c r="W135" s="27" t="s">
        <v>4765</v>
      </c>
      <c r="X135" s="27" t="s">
        <v>4766</v>
      </c>
      <c r="Y135" s="27" t="s">
        <v>3485</v>
      </c>
    </row>
    <row r="136" ht="13.8" customHeight="1" spans="1:25" x14ac:dyDescent="0.25">
      <c r="A136" s="27" t="s">
        <v>3665</v>
      </c>
      <c r="B136" s="20" t="s">
        <v>4055</v>
      </c>
      <c r="C136" s="27" t="s">
        <v>4056</v>
      </c>
      <c r="D136" s="28">
        <v>44470</v>
      </c>
      <c r="E136" s="27" t="s">
        <v>4057</v>
      </c>
      <c r="F136" s="27" t="s">
        <v>4058</v>
      </c>
      <c r="G136" s="27" t="s">
        <v>3529</v>
      </c>
      <c r="H136" s="27" t="s">
        <v>3455</v>
      </c>
      <c r="I136" s="27" t="s">
        <v>3826</v>
      </c>
      <c r="J136" s="27"/>
      <c r="K136" s="27" t="s">
        <v>3471</v>
      </c>
      <c r="L136" s="27" t="s">
        <v>3471</v>
      </c>
      <c r="M136" s="27" t="s">
        <v>3472</v>
      </c>
      <c r="N136" s="27" t="s">
        <v>3402</v>
      </c>
      <c r="O136" s="27" t="s">
        <v>3385</v>
      </c>
      <c r="P136" s="27" t="s">
        <v>3386</v>
      </c>
      <c r="Q136" s="27" t="s">
        <v>4059</v>
      </c>
      <c r="R136" s="27"/>
      <c r="S136" s="27"/>
      <c r="T136" s="27"/>
      <c r="U136" s="27"/>
      <c r="V136" s="27"/>
      <c r="W136" s="27"/>
      <c r="X136" s="27"/>
      <c r="Y136" s="27"/>
    </row>
    <row r="137" ht="45" customHeight="1" spans="1:25" x14ac:dyDescent="0.25">
      <c r="A137" s="27" t="s">
        <v>3665</v>
      </c>
      <c r="B137" s="20" t="s">
        <v>3981</v>
      </c>
      <c r="C137" s="27" t="s">
        <v>3982</v>
      </c>
      <c r="D137" s="28">
        <v>44470</v>
      </c>
      <c r="E137" s="27" t="s">
        <v>3983</v>
      </c>
      <c r="F137" s="27" t="s">
        <v>3470</v>
      </c>
      <c r="G137" s="27" t="s">
        <v>3454</v>
      </c>
      <c r="H137" s="27" t="s">
        <v>3479</v>
      </c>
      <c r="I137" s="27" t="s">
        <v>3826</v>
      </c>
      <c r="J137" s="27"/>
      <c r="K137" s="27" t="s">
        <v>3471</v>
      </c>
      <c r="L137" s="27" t="s">
        <v>3471</v>
      </c>
      <c r="M137" s="27" t="s">
        <v>3472</v>
      </c>
      <c r="N137" s="27" t="s">
        <v>3402</v>
      </c>
      <c r="O137" s="27" t="s">
        <v>3385</v>
      </c>
      <c r="P137" s="27" t="s">
        <v>3386</v>
      </c>
      <c r="Q137" s="27" t="s">
        <v>3978</v>
      </c>
      <c r="R137" s="27" t="s">
        <v>3388</v>
      </c>
      <c r="S137" s="27" t="s">
        <v>3387</v>
      </c>
      <c r="T137" s="27">
        <v>24</v>
      </c>
      <c r="U137" s="27" t="s">
        <v>3416</v>
      </c>
      <c r="V137" s="27" t="s">
        <v>3602</v>
      </c>
      <c r="W137" s="27" t="s">
        <v>3447</v>
      </c>
      <c r="X137" s="27" t="s">
        <v>3984</v>
      </c>
      <c r="Y137" s="40" t="s">
        <v>3985</v>
      </c>
    </row>
    <row r="138" ht="60" customHeight="1" spans="1:25" x14ac:dyDescent="0.25">
      <c r="A138" s="27" t="s">
        <v>3665</v>
      </c>
      <c r="B138" s="20" t="s">
        <v>3975</v>
      </c>
      <c r="C138" s="27" t="s">
        <v>3976</v>
      </c>
      <c r="D138" s="28">
        <v>44470</v>
      </c>
      <c r="E138" s="27" t="s">
        <v>3977</v>
      </c>
      <c r="F138" s="27" t="s">
        <v>3453</v>
      </c>
      <c r="G138" s="27" t="s">
        <v>3454</v>
      </c>
      <c r="H138" s="27" t="s">
        <v>3479</v>
      </c>
      <c r="I138" s="27" t="s">
        <v>3826</v>
      </c>
      <c r="J138" s="27"/>
      <c r="K138" s="27" t="s">
        <v>3471</v>
      </c>
      <c r="L138" s="27" t="s">
        <v>3471</v>
      </c>
      <c r="M138" s="27" t="s">
        <v>3472</v>
      </c>
      <c r="N138" s="27" t="s">
        <v>3402</v>
      </c>
      <c r="O138" s="27" t="s">
        <v>3385</v>
      </c>
      <c r="P138" s="27" t="s">
        <v>3386</v>
      </c>
      <c r="Q138" s="27" t="s">
        <v>3978</v>
      </c>
      <c r="R138" s="27" t="s">
        <v>3388</v>
      </c>
      <c r="S138" s="27" t="s">
        <v>3388</v>
      </c>
      <c r="T138" s="27">
        <v>21</v>
      </c>
      <c r="U138" s="27" t="s">
        <v>3416</v>
      </c>
      <c r="V138" s="27" t="s">
        <v>3460</v>
      </c>
      <c r="W138" s="27" t="s">
        <v>3461</v>
      </c>
      <c r="X138" s="27" t="s">
        <v>3979</v>
      </c>
      <c r="Y138" s="40" t="s">
        <v>3980</v>
      </c>
    </row>
    <row r="139" ht="13.8" customHeight="1" spans="1:25" x14ac:dyDescent="0.25">
      <c r="A139" s="27" t="s">
        <v>3665</v>
      </c>
      <c r="B139" s="20" t="s">
        <v>4767</v>
      </c>
      <c r="C139" s="27" t="s">
        <v>4768</v>
      </c>
      <c r="D139" s="28">
        <v>44470</v>
      </c>
      <c r="E139" s="27" t="s">
        <v>4769</v>
      </c>
      <c r="F139" s="27" t="s">
        <v>3570</v>
      </c>
      <c r="G139" s="27" t="s">
        <v>3550</v>
      </c>
      <c r="H139" s="27" t="s">
        <v>3551</v>
      </c>
      <c r="I139" s="27" t="s">
        <v>3826</v>
      </c>
      <c r="J139" s="27"/>
      <c r="K139" s="27" t="s">
        <v>3471</v>
      </c>
      <c r="L139" s="27" t="s">
        <v>3471</v>
      </c>
      <c r="M139" s="27" t="s">
        <v>3401</v>
      </c>
      <c r="N139" s="27" t="s">
        <v>4440</v>
      </c>
      <c r="O139" s="27" t="s">
        <v>3385</v>
      </c>
      <c r="P139" s="27" t="s">
        <v>3386</v>
      </c>
      <c r="Q139" s="27"/>
      <c r="R139" s="27" t="s">
        <v>3387</v>
      </c>
      <c r="S139" s="27" t="s">
        <v>3387</v>
      </c>
      <c r="T139" s="27">
        <v>20</v>
      </c>
      <c r="U139" s="27" t="s">
        <v>3416</v>
      </c>
      <c r="V139" s="27" t="s">
        <v>3460</v>
      </c>
      <c r="W139" s="27" t="s">
        <v>3747</v>
      </c>
      <c r="X139" s="27" t="s">
        <v>4770</v>
      </c>
      <c r="Y139" s="27" t="s">
        <v>4771</v>
      </c>
    </row>
    <row r="140" ht="13.8" customHeight="1" spans="1:25" x14ac:dyDescent="0.25">
      <c r="A140" s="27" t="s">
        <v>3665</v>
      </c>
      <c r="B140" s="20" t="s">
        <v>4772</v>
      </c>
      <c r="C140" s="27" t="s">
        <v>4773</v>
      </c>
      <c r="D140" s="28">
        <v>44470</v>
      </c>
      <c r="E140" s="27" t="s">
        <v>4774</v>
      </c>
      <c r="F140" s="27" t="s">
        <v>3479</v>
      </c>
      <c r="G140" s="27" t="s">
        <v>3499</v>
      </c>
      <c r="H140" s="27" t="s">
        <v>3500</v>
      </c>
      <c r="I140" s="27" t="s">
        <v>3826</v>
      </c>
      <c r="J140" s="27"/>
      <c r="K140" s="27" t="s">
        <v>3471</v>
      </c>
      <c r="L140" s="27" t="s">
        <v>3471</v>
      </c>
      <c r="M140" s="27" t="s">
        <v>3401</v>
      </c>
      <c r="N140" s="27" t="s">
        <v>4440</v>
      </c>
      <c r="O140" s="27" t="s">
        <v>3385</v>
      </c>
      <c r="P140" s="27" t="s">
        <v>3386</v>
      </c>
      <c r="Q140" s="27"/>
      <c r="R140" s="27" t="s">
        <v>3388</v>
      </c>
      <c r="S140" s="27" t="s">
        <v>3388</v>
      </c>
      <c r="T140" s="27">
        <v>23</v>
      </c>
      <c r="U140" s="27" t="s">
        <v>3416</v>
      </c>
      <c r="V140" s="27" t="s">
        <v>3460</v>
      </c>
      <c r="W140" s="27" t="s">
        <v>3767</v>
      </c>
      <c r="X140" s="27" t="s">
        <v>4775</v>
      </c>
      <c r="Y140" s="27" t="s">
        <v>4776</v>
      </c>
    </row>
    <row r="141" ht="13.8" customHeight="1" spans="1:25" x14ac:dyDescent="0.25">
      <c r="A141" s="27" t="s">
        <v>3665</v>
      </c>
      <c r="B141" s="20" t="s">
        <v>4777</v>
      </c>
      <c r="C141" s="27" t="s">
        <v>4778</v>
      </c>
      <c r="D141" s="28">
        <v>44470</v>
      </c>
      <c r="E141" s="27" t="s">
        <v>4779</v>
      </c>
      <c r="F141" s="27" t="s">
        <v>3528</v>
      </c>
      <c r="G141" s="27" t="s">
        <v>3529</v>
      </c>
      <c r="H141" s="27" t="s">
        <v>3455</v>
      </c>
      <c r="I141" s="27" t="s">
        <v>3826</v>
      </c>
      <c r="J141" s="27"/>
      <c r="K141" s="27" t="s">
        <v>3471</v>
      </c>
      <c r="L141" s="27" t="s">
        <v>3471</v>
      </c>
      <c r="M141" s="27" t="s">
        <v>3401</v>
      </c>
      <c r="N141" s="27" t="s">
        <v>4440</v>
      </c>
      <c r="O141" s="27" t="s">
        <v>4141</v>
      </c>
      <c r="P141" s="29">
        <v>44926</v>
      </c>
      <c r="Q141" s="27"/>
      <c r="R141" s="27"/>
      <c r="S141" s="27"/>
      <c r="T141" s="27"/>
      <c r="U141" s="27"/>
      <c r="V141" s="27"/>
      <c r="W141" s="27"/>
      <c r="X141" s="27"/>
      <c r="Y141" s="27"/>
    </row>
    <row r="142" ht="13.8" customHeight="1" spans="1:25" x14ac:dyDescent="0.25">
      <c r="A142" s="27" t="s">
        <v>3665</v>
      </c>
      <c r="B142" s="20" t="s">
        <v>4780</v>
      </c>
      <c r="C142" s="27" t="s">
        <v>4781</v>
      </c>
      <c r="D142" s="28">
        <v>44470</v>
      </c>
      <c r="E142" s="27" t="s">
        <v>4782</v>
      </c>
      <c r="F142" s="27" t="s">
        <v>3845</v>
      </c>
      <c r="G142" s="27" t="s">
        <v>3516</v>
      </c>
      <c r="H142" s="27" t="s">
        <v>3500</v>
      </c>
      <c r="I142" s="27" t="s">
        <v>3826</v>
      </c>
      <c r="J142" s="27"/>
      <c r="K142" s="27" t="s">
        <v>3471</v>
      </c>
      <c r="L142" s="27" t="s">
        <v>3471</v>
      </c>
      <c r="M142" s="27" t="s">
        <v>3401</v>
      </c>
      <c r="N142" s="27" t="s">
        <v>4440</v>
      </c>
      <c r="O142" s="27" t="s">
        <v>3385</v>
      </c>
      <c r="P142" s="27" t="s">
        <v>3386</v>
      </c>
      <c r="Q142" s="27"/>
      <c r="R142" s="27" t="s">
        <v>3388</v>
      </c>
      <c r="S142" s="27" t="s">
        <v>3388</v>
      </c>
      <c r="T142" s="27">
        <v>26</v>
      </c>
      <c r="U142" s="27" t="s">
        <v>3416</v>
      </c>
      <c r="V142" s="27" t="s">
        <v>3390</v>
      </c>
      <c r="W142" s="27" t="s">
        <v>3483</v>
      </c>
      <c r="X142" s="27" t="s">
        <v>4783</v>
      </c>
      <c r="Y142" s="27" t="s">
        <v>4784</v>
      </c>
    </row>
    <row r="143" ht="13.8" customHeight="1" spans="1:25" x14ac:dyDescent="0.25">
      <c r="A143" s="27" t="s">
        <v>3665</v>
      </c>
      <c r="B143" s="20" t="s">
        <v>4785</v>
      </c>
      <c r="C143" s="27" t="s">
        <v>4786</v>
      </c>
      <c r="D143" s="28">
        <v>44470</v>
      </c>
      <c r="E143" s="27" t="s">
        <v>4787</v>
      </c>
      <c r="F143" s="27" t="s">
        <v>3707</v>
      </c>
      <c r="G143" s="27" t="s">
        <v>3440</v>
      </c>
      <c r="H143" s="27" t="s">
        <v>3441</v>
      </c>
      <c r="I143" s="27" t="s">
        <v>3826</v>
      </c>
      <c r="J143" s="27"/>
      <c r="K143" s="27" t="s">
        <v>3471</v>
      </c>
      <c r="L143" s="27" t="s">
        <v>3471</v>
      </c>
      <c r="M143" s="27" t="s">
        <v>3401</v>
      </c>
      <c r="N143" s="27" t="s">
        <v>4440</v>
      </c>
      <c r="O143" s="27" t="s">
        <v>3385</v>
      </c>
      <c r="P143" s="27" t="s">
        <v>3386</v>
      </c>
      <c r="Q143" s="27"/>
      <c r="R143" s="27" t="s">
        <v>3388</v>
      </c>
      <c r="S143" s="27" t="s">
        <v>3387</v>
      </c>
      <c r="T143" s="27">
        <v>8</v>
      </c>
      <c r="U143" s="27" t="s">
        <v>3416</v>
      </c>
      <c r="V143" s="27" t="s">
        <v>3602</v>
      </c>
      <c r="W143" s="27" t="s">
        <v>3747</v>
      </c>
      <c r="X143" s="27" t="s">
        <v>4788</v>
      </c>
      <c r="Y143" s="27" t="s">
        <v>4789</v>
      </c>
    </row>
    <row r="144" ht="13.8" customHeight="1" spans="1:25" x14ac:dyDescent="0.25">
      <c r="A144" s="27" t="s">
        <v>3665</v>
      </c>
      <c r="B144" s="20" t="s">
        <v>4790</v>
      </c>
      <c r="C144" s="27" t="s">
        <v>4791</v>
      </c>
      <c r="D144" s="28">
        <v>44470</v>
      </c>
      <c r="E144" s="27" t="s">
        <v>4792</v>
      </c>
      <c r="F144" s="27" t="s">
        <v>3685</v>
      </c>
      <c r="G144" s="27" t="s">
        <v>3686</v>
      </c>
      <c r="H144" s="27" t="s">
        <v>3479</v>
      </c>
      <c r="I144" s="27" t="s">
        <v>3826</v>
      </c>
      <c r="J144" s="27"/>
      <c r="K144" s="27" t="s">
        <v>3471</v>
      </c>
      <c r="L144" s="27" t="s">
        <v>3471</v>
      </c>
      <c r="M144" s="27" t="s">
        <v>3401</v>
      </c>
      <c r="N144" s="27" t="s">
        <v>4440</v>
      </c>
      <c r="O144" s="27" t="s">
        <v>4141</v>
      </c>
      <c r="P144" s="29">
        <v>44926</v>
      </c>
      <c r="Q144" s="27"/>
      <c r="R144" s="27"/>
      <c r="S144" s="27"/>
      <c r="T144" s="27"/>
      <c r="U144" s="27"/>
      <c r="V144" s="27"/>
      <c r="W144" s="27"/>
      <c r="X144" s="27"/>
      <c r="Y144" s="27"/>
    </row>
    <row r="145" ht="13.8" customHeight="1" spans="1:25" x14ac:dyDescent="0.25">
      <c r="A145" s="27" t="s">
        <v>3665</v>
      </c>
      <c r="B145" s="20" t="s">
        <v>4008</v>
      </c>
      <c r="C145" s="27" t="s">
        <v>4009</v>
      </c>
      <c r="D145" s="28">
        <v>44470</v>
      </c>
      <c r="E145" s="27" t="s">
        <v>4010</v>
      </c>
      <c r="F145" s="27" t="s">
        <v>3470</v>
      </c>
      <c r="G145" s="27" t="s">
        <v>3454</v>
      </c>
      <c r="H145" s="27" t="s">
        <v>3479</v>
      </c>
      <c r="I145" s="27" t="s">
        <v>3826</v>
      </c>
      <c r="J145" s="27"/>
      <c r="K145" s="27" t="s">
        <v>3471</v>
      </c>
      <c r="L145" s="27" t="s">
        <v>3471</v>
      </c>
      <c r="M145" s="27" t="s">
        <v>3472</v>
      </c>
      <c r="N145" s="27" t="s">
        <v>3402</v>
      </c>
      <c r="O145" s="27" t="s">
        <v>3385</v>
      </c>
      <c r="P145" s="27" t="s">
        <v>3386</v>
      </c>
      <c r="Q145" s="41" t="s">
        <v>4011</v>
      </c>
      <c r="R145" s="27" t="s">
        <v>3424</v>
      </c>
      <c r="S145" s="27" t="s">
        <v>3388</v>
      </c>
      <c r="T145" s="27">
        <v>18</v>
      </c>
      <c r="U145" s="27" t="s">
        <v>3416</v>
      </c>
      <c r="V145" s="27" t="s">
        <v>3482</v>
      </c>
      <c r="W145" s="27" t="s">
        <v>3492</v>
      </c>
      <c r="X145" s="27" t="s">
        <v>4012</v>
      </c>
      <c r="Y145" s="27" t="s">
        <v>4013</v>
      </c>
    </row>
    <row r="146" ht="13.8" customHeight="1" spans="1:25" x14ac:dyDescent="0.25">
      <c r="A146" s="27" t="s">
        <v>3665</v>
      </c>
      <c r="B146" s="20" t="s">
        <v>3992</v>
      </c>
      <c r="C146" s="27" t="s">
        <v>3993</v>
      </c>
      <c r="D146" s="28">
        <v>44470</v>
      </c>
      <c r="E146" s="27" t="s">
        <v>3994</v>
      </c>
      <c r="F146" s="27" t="s">
        <v>3470</v>
      </c>
      <c r="G146" s="27" t="s">
        <v>3454</v>
      </c>
      <c r="H146" s="27" t="s">
        <v>3479</v>
      </c>
      <c r="I146" s="27" t="s">
        <v>3826</v>
      </c>
      <c r="J146" s="27"/>
      <c r="K146" s="27" t="s">
        <v>3471</v>
      </c>
      <c r="L146" s="27" t="s">
        <v>3471</v>
      </c>
      <c r="M146" s="27" t="s">
        <v>3472</v>
      </c>
      <c r="N146" s="27" t="s">
        <v>3402</v>
      </c>
      <c r="O146" s="27" t="s">
        <v>3385</v>
      </c>
      <c r="P146" s="27" t="s">
        <v>3386</v>
      </c>
      <c r="Q146" s="41" t="s">
        <v>3978</v>
      </c>
      <c r="R146" s="27" t="s">
        <v>3424</v>
      </c>
      <c r="S146" s="27" t="s">
        <v>3388</v>
      </c>
      <c r="T146" s="27">
        <v>24</v>
      </c>
      <c r="U146" s="27" t="s">
        <v>3416</v>
      </c>
      <c r="V146" s="27" t="s">
        <v>3390</v>
      </c>
      <c r="W146" s="27" t="s">
        <v>3405</v>
      </c>
      <c r="X146" s="27" t="s">
        <v>3995</v>
      </c>
      <c r="Y146" s="27" t="s">
        <v>3996</v>
      </c>
    </row>
    <row r="147" ht="13.8" customHeight="1" spans="1:25" x14ac:dyDescent="0.25">
      <c r="A147" s="27" t="s">
        <v>3665</v>
      </c>
      <c r="B147" s="20" t="s">
        <v>4793</v>
      </c>
      <c r="C147" s="27" t="s">
        <v>4794</v>
      </c>
      <c r="D147" s="28">
        <v>44470</v>
      </c>
      <c r="E147" s="27" t="s">
        <v>4795</v>
      </c>
      <c r="F147" s="27" t="s">
        <v>3470</v>
      </c>
      <c r="G147" s="27" t="s">
        <v>3454</v>
      </c>
      <c r="H147" s="27" t="s">
        <v>3479</v>
      </c>
      <c r="I147" s="27" t="s">
        <v>3826</v>
      </c>
      <c r="J147" s="27"/>
      <c r="K147" s="27" t="s">
        <v>3471</v>
      </c>
      <c r="L147" s="27" t="s">
        <v>3471</v>
      </c>
      <c r="M147" s="27" t="s">
        <v>3401</v>
      </c>
      <c r="N147" s="27" t="s">
        <v>4440</v>
      </c>
      <c r="O147" s="27" t="s">
        <v>4141</v>
      </c>
      <c r="P147" s="29">
        <v>44926</v>
      </c>
      <c r="Q147" s="27"/>
      <c r="R147" s="27"/>
      <c r="S147" s="27"/>
      <c r="T147" s="27"/>
      <c r="U147" s="27"/>
      <c r="V147" s="27"/>
      <c r="W147" s="27"/>
      <c r="X147" s="27"/>
      <c r="Y147" s="27"/>
    </row>
    <row r="148" ht="13.8" customHeight="1" spans="1:25" x14ac:dyDescent="0.25">
      <c r="A148" s="27" t="s">
        <v>3665</v>
      </c>
      <c r="B148" s="20" t="s">
        <v>3922</v>
      </c>
      <c r="C148" s="27" t="s">
        <v>3923</v>
      </c>
      <c r="D148" s="28">
        <v>44470</v>
      </c>
      <c r="E148" s="27" t="s">
        <v>3924</v>
      </c>
      <c r="F148" s="27" t="s">
        <v>3925</v>
      </c>
      <c r="G148" s="27" t="s">
        <v>3521</v>
      </c>
      <c r="H148" s="27" t="s">
        <v>3479</v>
      </c>
      <c r="I148" s="27" t="s">
        <v>3826</v>
      </c>
      <c r="J148" s="27"/>
      <c r="K148" s="27" t="s">
        <v>3471</v>
      </c>
      <c r="L148" s="27" t="s">
        <v>3471</v>
      </c>
      <c r="M148" s="27" t="s">
        <v>3472</v>
      </c>
      <c r="N148" s="27" t="s">
        <v>3402</v>
      </c>
      <c r="O148" s="27" t="s">
        <v>3385</v>
      </c>
      <c r="P148" s="27" t="s">
        <v>3386</v>
      </c>
      <c r="Q148" s="41" t="s">
        <v>3926</v>
      </c>
      <c r="R148" s="27" t="s">
        <v>3387</v>
      </c>
      <c r="S148" s="27" t="s">
        <v>3387</v>
      </c>
      <c r="T148" s="27">
        <v>31</v>
      </c>
      <c r="U148" s="27" t="s">
        <v>3416</v>
      </c>
      <c r="V148" s="27" t="s">
        <v>3390</v>
      </c>
      <c r="W148" s="27" t="s">
        <v>3927</v>
      </c>
      <c r="X148" s="27" t="s">
        <v>3928</v>
      </c>
      <c r="Y148" s="27" t="s">
        <v>3929</v>
      </c>
    </row>
    <row r="149" ht="30" customHeight="1" spans="1:25" x14ac:dyDescent="0.25">
      <c r="A149" s="27" t="s">
        <v>3665</v>
      </c>
      <c r="B149" s="20" t="s">
        <v>3970</v>
      </c>
      <c r="C149" s="27" t="s">
        <v>3971</v>
      </c>
      <c r="D149" s="28">
        <v>44470</v>
      </c>
      <c r="E149" s="27" t="s">
        <v>3972</v>
      </c>
      <c r="F149" s="27" t="s">
        <v>3542</v>
      </c>
      <c r="G149" s="27" t="s">
        <v>3529</v>
      </c>
      <c r="H149" s="27" t="s">
        <v>3455</v>
      </c>
      <c r="I149" s="27" t="s">
        <v>3826</v>
      </c>
      <c r="J149" s="27"/>
      <c r="K149" s="27" t="s">
        <v>3471</v>
      </c>
      <c r="L149" s="27" t="s">
        <v>3471</v>
      </c>
      <c r="M149" s="27" t="s">
        <v>3472</v>
      </c>
      <c r="N149" s="27" t="s">
        <v>3402</v>
      </c>
      <c r="O149" s="27" t="s">
        <v>3385</v>
      </c>
      <c r="P149" s="27" t="s">
        <v>3386</v>
      </c>
      <c r="Q149" s="41" t="s">
        <v>3956</v>
      </c>
      <c r="R149" s="27" t="s">
        <v>3388</v>
      </c>
      <c r="S149" s="27" t="s">
        <v>3388</v>
      </c>
      <c r="T149" s="27">
        <v>15</v>
      </c>
      <c r="U149" s="27" t="s">
        <v>3416</v>
      </c>
      <c r="V149" s="27" t="s">
        <v>3460</v>
      </c>
      <c r="W149" s="27" t="s">
        <v>3447</v>
      </c>
      <c r="X149" s="27" t="s">
        <v>3973</v>
      </c>
      <c r="Y149" s="40" t="s">
        <v>3974</v>
      </c>
    </row>
    <row r="150" ht="13.8" customHeight="1" spans="1:25" x14ac:dyDescent="0.25">
      <c r="A150" s="27" t="s">
        <v>3665</v>
      </c>
      <c r="B150" s="20" t="s">
        <v>4796</v>
      </c>
      <c r="C150" s="27" t="s">
        <v>4797</v>
      </c>
      <c r="D150" s="28">
        <v>44470</v>
      </c>
      <c r="E150" s="27" t="s">
        <v>4798</v>
      </c>
      <c r="F150" s="27" t="s">
        <v>4799</v>
      </c>
      <c r="G150" s="27" t="s">
        <v>3550</v>
      </c>
      <c r="H150" s="27" t="s">
        <v>3551</v>
      </c>
      <c r="I150" s="27" t="s">
        <v>3826</v>
      </c>
      <c r="J150" s="27"/>
      <c r="K150" s="27" t="s">
        <v>3471</v>
      </c>
      <c r="L150" s="27" t="s">
        <v>3471</v>
      </c>
      <c r="M150" s="27" t="s">
        <v>3401</v>
      </c>
      <c r="N150" s="27" t="s">
        <v>4440</v>
      </c>
      <c r="O150" s="27" t="s">
        <v>3385</v>
      </c>
      <c r="P150" s="27" t="s">
        <v>3386</v>
      </c>
      <c r="Q150" s="27"/>
      <c r="R150" s="27"/>
      <c r="S150" s="27"/>
      <c r="T150" s="27"/>
      <c r="U150" s="27"/>
      <c r="V150" s="27"/>
      <c r="W150" s="27"/>
      <c r="X150" s="27"/>
      <c r="Y150" s="27"/>
    </row>
    <row r="151" ht="30" customHeight="1" spans="1:25" x14ac:dyDescent="0.25">
      <c r="A151" s="27" t="s">
        <v>3665</v>
      </c>
      <c r="B151" s="20" t="s">
        <v>4800</v>
      </c>
      <c r="C151" s="27" t="s">
        <v>4801</v>
      </c>
      <c r="D151" s="28">
        <v>44470</v>
      </c>
      <c r="E151" s="27" t="s">
        <v>4802</v>
      </c>
      <c r="F151" s="27" t="s">
        <v>4585</v>
      </c>
      <c r="G151" s="27" t="s">
        <v>3516</v>
      </c>
      <c r="H151" s="27" t="s">
        <v>3500</v>
      </c>
      <c r="I151" s="27" t="s">
        <v>3826</v>
      </c>
      <c r="J151" s="27"/>
      <c r="K151" s="27" t="s">
        <v>3471</v>
      </c>
      <c r="L151" s="27" t="s">
        <v>3471</v>
      </c>
      <c r="M151" s="27" t="s">
        <v>3401</v>
      </c>
      <c r="N151" s="27" t="s">
        <v>4440</v>
      </c>
      <c r="O151" s="27" t="s">
        <v>3385</v>
      </c>
      <c r="P151" s="27" t="s">
        <v>3386</v>
      </c>
      <c r="Q151" s="27"/>
      <c r="R151" s="27" t="s">
        <v>3388</v>
      </c>
      <c r="S151" s="27" t="s">
        <v>3388</v>
      </c>
      <c r="T151" s="27">
        <v>12</v>
      </c>
      <c r="U151" s="27" t="s">
        <v>3416</v>
      </c>
      <c r="V151" s="27" t="s">
        <v>3390</v>
      </c>
      <c r="W151" s="27" t="s">
        <v>3767</v>
      </c>
      <c r="X151" s="27" t="s">
        <v>4803</v>
      </c>
      <c r="Y151" s="40" t="s">
        <v>4804</v>
      </c>
    </row>
    <row r="152" ht="13.8" customHeight="1" spans="1:25" x14ac:dyDescent="0.25">
      <c r="A152" s="27" t="s">
        <v>3665</v>
      </c>
      <c r="B152" s="20" t="s">
        <v>3964</v>
      </c>
      <c r="C152" s="27" t="s">
        <v>3965</v>
      </c>
      <c r="D152" s="28">
        <v>44470</v>
      </c>
      <c r="E152" s="27" t="s">
        <v>3966</v>
      </c>
      <c r="F152" s="27" t="s">
        <v>3967</v>
      </c>
      <c r="G152" s="27" t="s">
        <v>3550</v>
      </c>
      <c r="H152" s="27" t="s">
        <v>3551</v>
      </c>
      <c r="I152" s="27" t="s">
        <v>3826</v>
      </c>
      <c r="J152" s="27"/>
      <c r="K152" s="27" t="s">
        <v>3471</v>
      </c>
      <c r="L152" s="27" t="s">
        <v>3471</v>
      </c>
      <c r="M152" s="27" t="s">
        <v>3472</v>
      </c>
      <c r="N152" s="27" t="s">
        <v>3402</v>
      </c>
      <c r="O152" s="27" t="s">
        <v>3385</v>
      </c>
      <c r="P152" s="27" t="s">
        <v>3386</v>
      </c>
      <c r="Q152" s="27" t="s">
        <v>3962</v>
      </c>
      <c r="R152" s="27" t="s">
        <v>3388</v>
      </c>
      <c r="S152" s="27" t="s">
        <v>3387</v>
      </c>
      <c r="T152" s="27">
        <v>22</v>
      </c>
      <c r="U152" s="27" t="s">
        <v>3416</v>
      </c>
      <c r="V152" s="27" t="s">
        <v>3553</v>
      </c>
      <c r="W152" s="27" t="s">
        <v>3447</v>
      </c>
      <c r="X152" s="27" t="s">
        <v>3968</v>
      </c>
      <c r="Y152" s="27" t="s">
        <v>3969</v>
      </c>
    </row>
    <row r="153" ht="13.8" customHeight="1" spans="1:25" x14ac:dyDescent="0.25">
      <c r="A153" s="27" t="s">
        <v>3665</v>
      </c>
      <c r="B153" s="20" t="s">
        <v>3902</v>
      </c>
      <c r="C153" s="27" t="s">
        <v>3903</v>
      </c>
      <c r="D153" s="28">
        <v>44470</v>
      </c>
      <c r="E153" s="27" t="s">
        <v>3904</v>
      </c>
      <c r="F153" s="27" t="s">
        <v>3905</v>
      </c>
      <c r="G153" s="27" t="s">
        <v>3377</v>
      </c>
      <c r="H153" s="27" t="s">
        <v>3378</v>
      </c>
      <c r="I153" s="27" t="s">
        <v>3826</v>
      </c>
      <c r="J153" s="27"/>
      <c r="K153" s="27" t="s">
        <v>3471</v>
      </c>
      <c r="L153" s="27" t="s">
        <v>3471</v>
      </c>
      <c r="M153" s="27" t="s">
        <v>3401</v>
      </c>
      <c r="N153" s="27" t="s">
        <v>3490</v>
      </c>
      <c r="O153" s="27" t="s">
        <v>4141</v>
      </c>
      <c r="P153" s="29">
        <v>44926</v>
      </c>
      <c r="Q153" s="41" t="s">
        <v>4805</v>
      </c>
      <c r="R153" s="27" t="s">
        <v>3388</v>
      </c>
      <c r="S153" s="27" t="s">
        <v>3388</v>
      </c>
      <c r="T153" s="27">
        <v>16</v>
      </c>
      <c r="U153" s="27" t="s">
        <v>3416</v>
      </c>
      <c r="V153" s="27" t="s">
        <v>3602</v>
      </c>
      <c r="W153" s="27" t="s">
        <v>3447</v>
      </c>
      <c r="X153" s="27" t="s">
        <v>3906</v>
      </c>
      <c r="Y153" s="27" t="s">
        <v>3494</v>
      </c>
    </row>
    <row r="154" ht="13.8" customHeight="1" spans="1:25" x14ac:dyDescent="0.25">
      <c r="A154" s="27" t="s">
        <v>3665</v>
      </c>
      <c r="B154" s="20" t="s">
        <v>4806</v>
      </c>
      <c r="C154" s="27" t="s">
        <v>4807</v>
      </c>
      <c r="D154" s="28">
        <v>44470</v>
      </c>
      <c r="E154" s="27" t="s">
        <v>4808</v>
      </c>
      <c r="F154" s="27" t="s">
        <v>3535</v>
      </c>
      <c r="G154" s="27" t="s">
        <v>3516</v>
      </c>
      <c r="H154" s="27" t="s">
        <v>3500</v>
      </c>
      <c r="I154" s="27" t="s">
        <v>3826</v>
      </c>
      <c r="J154" s="27"/>
      <c r="K154" s="27" t="s">
        <v>3471</v>
      </c>
      <c r="L154" s="27" t="s">
        <v>3471</v>
      </c>
      <c r="M154" s="27" t="s">
        <v>3401</v>
      </c>
      <c r="N154" s="27" t="s">
        <v>4440</v>
      </c>
      <c r="O154" s="27" t="s">
        <v>3385</v>
      </c>
      <c r="P154" s="27" t="s">
        <v>3386</v>
      </c>
      <c r="Q154" s="27"/>
      <c r="R154" s="27" t="s">
        <v>3387</v>
      </c>
      <c r="S154" s="27" t="s">
        <v>3388</v>
      </c>
      <c r="T154" s="27">
        <v>12</v>
      </c>
      <c r="U154" s="27" t="s">
        <v>3416</v>
      </c>
      <c r="V154" s="27" t="s">
        <v>3390</v>
      </c>
      <c r="W154" s="27" t="s">
        <v>4452</v>
      </c>
      <c r="X154" s="27" t="s">
        <v>4809</v>
      </c>
      <c r="Y154" s="27" t="s">
        <v>4810</v>
      </c>
    </row>
    <row r="155" ht="13.8" customHeight="1" spans="1:25" x14ac:dyDescent="0.25">
      <c r="A155" s="27" t="s">
        <v>3665</v>
      </c>
      <c r="B155" s="20" t="s">
        <v>4811</v>
      </c>
      <c r="C155" s="27" t="s">
        <v>4812</v>
      </c>
      <c r="D155" s="28">
        <v>44470</v>
      </c>
      <c r="E155" s="27" t="s">
        <v>4813</v>
      </c>
      <c r="F155" s="27" t="s">
        <v>3528</v>
      </c>
      <c r="G155" s="27" t="s">
        <v>3529</v>
      </c>
      <c r="H155" s="27" t="s">
        <v>3455</v>
      </c>
      <c r="I155" s="27" t="s">
        <v>3826</v>
      </c>
      <c r="J155" s="27"/>
      <c r="K155" s="27" t="s">
        <v>3471</v>
      </c>
      <c r="L155" s="27" t="s">
        <v>3471</v>
      </c>
      <c r="M155" s="27" t="s">
        <v>3401</v>
      </c>
      <c r="N155" s="27" t="s">
        <v>4440</v>
      </c>
      <c r="O155" s="27" t="s">
        <v>4141</v>
      </c>
      <c r="P155" s="29">
        <v>44926</v>
      </c>
      <c r="Q155" s="27"/>
      <c r="R155" s="27"/>
      <c r="S155" s="27"/>
      <c r="T155" s="27"/>
      <c r="U155" s="27"/>
      <c r="V155" s="27"/>
      <c r="W155" s="27"/>
      <c r="X155" s="27"/>
      <c r="Y155" s="27"/>
    </row>
    <row r="156" ht="30" customHeight="1" spans="1:25" x14ac:dyDescent="0.25">
      <c r="A156" s="27" t="s">
        <v>3665</v>
      </c>
      <c r="B156" s="20" t="s">
        <v>4814</v>
      </c>
      <c r="C156" s="27" t="s">
        <v>4815</v>
      </c>
      <c r="D156" s="28">
        <v>44470</v>
      </c>
      <c r="E156" s="27" t="s">
        <v>4816</v>
      </c>
      <c r="F156" s="27" t="s">
        <v>4585</v>
      </c>
      <c r="G156" s="27" t="s">
        <v>3516</v>
      </c>
      <c r="H156" s="27" t="s">
        <v>3500</v>
      </c>
      <c r="I156" s="27" t="s">
        <v>3826</v>
      </c>
      <c r="J156" s="27"/>
      <c r="K156" s="27" t="s">
        <v>3471</v>
      </c>
      <c r="L156" s="27" t="s">
        <v>3471</v>
      </c>
      <c r="M156" s="27" t="s">
        <v>3401</v>
      </c>
      <c r="N156" s="27" t="s">
        <v>4440</v>
      </c>
      <c r="O156" s="27" t="s">
        <v>3385</v>
      </c>
      <c r="P156" s="27" t="s">
        <v>3386</v>
      </c>
      <c r="Q156" s="27"/>
      <c r="R156" s="27" t="s">
        <v>3424</v>
      </c>
      <c r="S156" s="27" t="s">
        <v>3388</v>
      </c>
      <c r="T156" s="27">
        <v>16</v>
      </c>
      <c r="U156" s="27" t="s">
        <v>3416</v>
      </c>
      <c r="V156" s="27" t="s">
        <v>3390</v>
      </c>
      <c r="W156" s="27" t="s">
        <v>3747</v>
      </c>
      <c r="X156" s="27" t="s">
        <v>4817</v>
      </c>
      <c r="Y156" s="40" t="s">
        <v>4818</v>
      </c>
    </row>
    <row r="157" ht="13.8" customHeight="1" spans="1:25" x14ac:dyDescent="0.25">
      <c r="A157" s="27" t="s">
        <v>3665</v>
      </c>
      <c r="B157" s="20" t="s">
        <v>4819</v>
      </c>
      <c r="C157" s="27" t="s">
        <v>4820</v>
      </c>
      <c r="D157" s="28">
        <v>44470</v>
      </c>
      <c r="E157" s="27" t="s">
        <v>4821</v>
      </c>
      <c r="F157" s="27" t="s">
        <v>4517</v>
      </c>
      <c r="G157" s="27" t="s">
        <v>3499</v>
      </c>
      <c r="H157" s="27" t="s">
        <v>3500</v>
      </c>
      <c r="I157" s="27" t="s">
        <v>3826</v>
      </c>
      <c r="J157" s="27"/>
      <c r="K157" s="27" t="s">
        <v>3471</v>
      </c>
      <c r="L157" s="27" t="s">
        <v>3471</v>
      </c>
      <c r="M157" s="27" t="s">
        <v>3401</v>
      </c>
      <c r="N157" s="27" t="s">
        <v>4440</v>
      </c>
      <c r="O157" s="27" t="s">
        <v>3385</v>
      </c>
      <c r="P157" s="27" t="s">
        <v>3386</v>
      </c>
      <c r="Q157" s="27"/>
      <c r="R157" s="27" t="s">
        <v>3387</v>
      </c>
      <c r="S157" s="27" t="s">
        <v>3388</v>
      </c>
      <c r="T157" s="27">
        <v>14</v>
      </c>
      <c r="U157" s="27" t="s">
        <v>3403</v>
      </c>
      <c r="V157" s="27" t="s">
        <v>3602</v>
      </c>
      <c r="W157" s="27" t="s">
        <v>3461</v>
      </c>
      <c r="X157" s="27" t="s">
        <v>4822</v>
      </c>
      <c r="Y157" s="27" t="s">
        <v>4823</v>
      </c>
    </row>
    <row r="158" ht="13.8" customHeight="1" spans="1:25" x14ac:dyDescent="0.25">
      <c r="A158" s="27" t="s">
        <v>3665</v>
      </c>
      <c r="B158" s="20" t="s">
        <v>4824</v>
      </c>
      <c r="C158" s="27" t="s">
        <v>4825</v>
      </c>
      <c r="D158" s="28">
        <v>44470</v>
      </c>
      <c r="E158" s="27" t="s">
        <v>4826</v>
      </c>
      <c r="F158" s="27" t="s">
        <v>3685</v>
      </c>
      <c r="G158" s="27" t="s">
        <v>3686</v>
      </c>
      <c r="H158" s="27" t="s">
        <v>3479</v>
      </c>
      <c r="I158" s="27" t="s">
        <v>3826</v>
      </c>
      <c r="J158" s="27"/>
      <c r="K158" s="27" t="s">
        <v>3471</v>
      </c>
      <c r="L158" s="27" t="s">
        <v>3471</v>
      </c>
      <c r="M158" s="27" t="s">
        <v>3401</v>
      </c>
      <c r="N158" s="27" t="s">
        <v>4440</v>
      </c>
      <c r="O158" s="27" t="s">
        <v>4141</v>
      </c>
      <c r="P158" s="29">
        <v>44926</v>
      </c>
      <c r="Q158" s="27"/>
      <c r="R158" s="27"/>
      <c r="S158" s="27"/>
      <c r="T158" s="27"/>
      <c r="U158" s="27"/>
      <c r="V158" s="27"/>
      <c r="W158" s="27"/>
      <c r="X158" s="27"/>
      <c r="Y158" s="27"/>
    </row>
    <row r="159" ht="13.8" customHeight="1" spans="1:25" x14ac:dyDescent="0.25">
      <c r="A159" s="27" t="s">
        <v>3665</v>
      </c>
      <c r="B159" s="20" t="s">
        <v>4827</v>
      </c>
      <c r="C159" s="27" t="s">
        <v>4828</v>
      </c>
      <c r="D159" s="28">
        <v>44470</v>
      </c>
      <c r="E159" s="27" t="s">
        <v>4829</v>
      </c>
      <c r="F159" s="27" t="s">
        <v>3515</v>
      </c>
      <c r="G159" s="27" t="s">
        <v>3516</v>
      </c>
      <c r="H159" s="27" t="s">
        <v>3500</v>
      </c>
      <c r="I159" s="27" t="s">
        <v>3826</v>
      </c>
      <c r="J159" s="27"/>
      <c r="K159" s="27" t="s">
        <v>3471</v>
      </c>
      <c r="L159" s="27" t="s">
        <v>3471</v>
      </c>
      <c r="M159" s="27" t="s">
        <v>3401</v>
      </c>
      <c r="N159" s="27" t="s">
        <v>4440</v>
      </c>
      <c r="O159" s="27" t="s">
        <v>3385</v>
      </c>
      <c r="P159" s="27" t="s">
        <v>3386</v>
      </c>
      <c r="Q159" s="27"/>
      <c r="R159" s="27" t="s">
        <v>3387</v>
      </c>
      <c r="S159" s="27" t="s">
        <v>3388</v>
      </c>
      <c r="T159" s="27">
        <v>12</v>
      </c>
      <c r="U159" s="27" t="s">
        <v>3416</v>
      </c>
      <c r="V159" s="27" t="s">
        <v>3390</v>
      </c>
      <c r="W159" s="27" t="s">
        <v>3461</v>
      </c>
      <c r="X159" s="27" t="s">
        <v>4830</v>
      </c>
      <c r="Y159" s="27" t="s">
        <v>4831</v>
      </c>
    </row>
    <row r="160" ht="13.8" customHeight="1" spans="1:25" x14ac:dyDescent="0.25">
      <c r="A160" s="27" t="s">
        <v>3665</v>
      </c>
      <c r="B160" s="20" t="s">
        <v>3652</v>
      </c>
      <c r="C160" s="27" t="s">
        <v>3653</v>
      </c>
      <c r="D160" s="28">
        <v>44470</v>
      </c>
      <c r="E160" s="27" t="s">
        <v>3654</v>
      </c>
      <c r="F160" s="27" t="s">
        <v>3565</v>
      </c>
      <c r="G160" s="27" t="s">
        <v>3529</v>
      </c>
      <c r="H160" s="27" t="s">
        <v>3455</v>
      </c>
      <c r="I160" s="27" t="s">
        <v>3826</v>
      </c>
      <c r="J160" s="27"/>
      <c r="K160" s="27" t="s">
        <v>3471</v>
      </c>
      <c r="L160" s="27" t="s">
        <v>3471</v>
      </c>
      <c r="M160" s="27" t="s">
        <v>3472</v>
      </c>
      <c r="N160" s="27" t="s">
        <v>3402</v>
      </c>
      <c r="O160" s="27" t="s">
        <v>3385</v>
      </c>
      <c r="P160" s="27" t="s">
        <v>3386</v>
      </c>
      <c r="Q160" s="27"/>
      <c r="R160" s="27"/>
      <c r="S160" s="27"/>
      <c r="T160" s="27"/>
      <c r="U160" s="27"/>
      <c r="V160" s="27"/>
      <c r="W160" s="27"/>
      <c r="X160" s="27"/>
      <c r="Y160" s="27"/>
    </row>
    <row r="161" ht="13.8" customHeight="1" spans="1:25" x14ac:dyDescent="0.25">
      <c r="A161" s="27" t="s">
        <v>3665</v>
      </c>
      <c r="B161" s="20" t="s">
        <v>3986</v>
      </c>
      <c r="C161" s="27" t="s">
        <v>3987</v>
      </c>
      <c r="D161" s="28">
        <v>44470</v>
      </c>
      <c r="E161" s="27" t="s">
        <v>3988</v>
      </c>
      <c r="F161" s="27" t="s">
        <v>3470</v>
      </c>
      <c r="G161" s="27" t="s">
        <v>3454</v>
      </c>
      <c r="H161" s="27" t="s">
        <v>3479</v>
      </c>
      <c r="I161" s="27" t="s">
        <v>3826</v>
      </c>
      <c r="J161" s="27"/>
      <c r="K161" s="27" t="s">
        <v>3471</v>
      </c>
      <c r="L161" s="27" t="s">
        <v>3471</v>
      </c>
      <c r="M161" s="27" t="s">
        <v>3401</v>
      </c>
      <c r="N161" s="27" t="s">
        <v>3402</v>
      </c>
      <c r="O161" s="27" t="s">
        <v>3385</v>
      </c>
      <c r="P161" s="27" t="s">
        <v>3386</v>
      </c>
      <c r="Q161" s="27" t="s">
        <v>3989</v>
      </c>
      <c r="R161" s="27" t="s">
        <v>3388</v>
      </c>
      <c r="S161" s="27" t="s">
        <v>3387</v>
      </c>
      <c r="T161" s="27">
        <v>16</v>
      </c>
      <c r="U161" s="27" t="s">
        <v>3416</v>
      </c>
      <c r="V161" s="27" t="s">
        <v>3602</v>
      </c>
      <c r="W161" s="27" t="s">
        <v>3447</v>
      </c>
      <c r="X161" s="27" t="s">
        <v>3990</v>
      </c>
      <c r="Y161" s="27" t="s">
        <v>3991</v>
      </c>
    </row>
    <row r="162" ht="13.8" customHeight="1" spans="1:25" x14ac:dyDescent="0.25">
      <c r="A162" s="27" t="s">
        <v>3665</v>
      </c>
      <c r="B162" s="20" t="s">
        <v>4832</v>
      </c>
      <c r="C162" s="27" t="s">
        <v>4833</v>
      </c>
      <c r="D162" s="28">
        <v>44470</v>
      </c>
      <c r="E162" s="27" t="s">
        <v>4834</v>
      </c>
      <c r="F162" s="27" t="s">
        <v>3590</v>
      </c>
      <c r="G162" s="27" t="s">
        <v>3454</v>
      </c>
      <c r="H162" s="27" t="s">
        <v>3479</v>
      </c>
      <c r="I162" s="27" t="s">
        <v>3826</v>
      </c>
      <c r="J162" s="27"/>
      <c r="K162" s="27" t="s">
        <v>3471</v>
      </c>
      <c r="L162" s="27" t="s">
        <v>3471</v>
      </c>
      <c r="M162" s="27" t="s">
        <v>3401</v>
      </c>
      <c r="N162" s="27" t="s">
        <v>4440</v>
      </c>
      <c r="O162" s="27" t="s">
        <v>4141</v>
      </c>
      <c r="P162" s="29">
        <v>44926</v>
      </c>
      <c r="Q162" s="27"/>
      <c r="R162" s="27"/>
      <c r="S162" s="27"/>
      <c r="T162" s="27"/>
      <c r="U162" s="27"/>
      <c r="V162" s="27"/>
      <c r="W162" s="27"/>
      <c r="X162" s="27"/>
      <c r="Y162" s="27"/>
    </row>
    <row r="163" ht="13.8" customHeight="1" spans="1:25" x14ac:dyDescent="0.25">
      <c r="A163" s="27" t="s">
        <v>3665</v>
      </c>
      <c r="B163" s="20" t="s">
        <v>4835</v>
      </c>
      <c r="C163" s="27" t="s">
        <v>4836</v>
      </c>
      <c r="D163" s="28">
        <v>44470</v>
      </c>
      <c r="E163" s="27" t="s">
        <v>4837</v>
      </c>
      <c r="F163" s="27" t="s">
        <v>3590</v>
      </c>
      <c r="G163" s="27" t="s">
        <v>3454</v>
      </c>
      <c r="H163" s="27" t="s">
        <v>3479</v>
      </c>
      <c r="I163" s="27" t="s">
        <v>3826</v>
      </c>
      <c r="J163" s="27"/>
      <c r="K163" s="27" t="s">
        <v>3471</v>
      </c>
      <c r="L163" s="27" t="s">
        <v>3471</v>
      </c>
      <c r="M163" s="27" t="s">
        <v>3401</v>
      </c>
      <c r="N163" s="27" t="s">
        <v>4440</v>
      </c>
      <c r="O163" s="27" t="s">
        <v>3385</v>
      </c>
      <c r="P163" s="27" t="s">
        <v>3386</v>
      </c>
      <c r="Q163" s="27"/>
      <c r="R163" s="27"/>
      <c r="S163" s="27"/>
      <c r="T163" s="27"/>
      <c r="U163" s="27"/>
      <c r="V163" s="27"/>
      <c r="W163" s="27"/>
      <c r="X163" s="27"/>
      <c r="Y163" s="27"/>
    </row>
    <row r="164" ht="13.8" customHeight="1" spans="1:25" x14ac:dyDescent="0.25">
      <c r="A164" s="27" t="s">
        <v>3665</v>
      </c>
      <c r="B164" s="20" t="s">
        <v>4112</v>
      </c>
      <c r="C164" s="27" t="s">
        <v>4113</v>
      </c>
      <c r="D164" s="28">
        <v>44470</v>
      </c>
      <c r="E164" s="27" t="s">
        <v>4838</v>
      </c>
      <c r="F164" s="27" t="s">
        <v>4115</v>
      </c>
      <c r="G164" s="27" t="s">
        <v>3499</v>
      </c>
      <c r="H164" s="27" t="s">
        <v>3500</v>
      </c>
      <c r="I164" s="27" t="s">
        <v>3826</v>
      </c>
      <c r="J164" s="27"/>
      <c r="K164" s="27" t="s">
        <v>3471</v>
      </c>
      <c r="L164" s="27" t="s">
        <v>3471</v>
      </c>
      <c r="M164" s="27" t="s">
        <v>3401</v>
      </c>
      <c r="N164" s="27" t="s">
        <v>4440</v>
      </c>
      <c r="O164" s="27" t="s">
        <v>4141</v>
      </c>
      <c r="P164" s="29">
        <v>44926</v>
      </c>
      <c r="Q164" s="27" t="s">
        <v>4116</v>
      </c>
      <c r="R164" s="27"/>
      <c r="S164" s="27"/>
      <c r="T164" s="27"/>
      <c r="U164" s="27"/>
      <c r="V164" s="27"/>
      <c r="W164" s="27"/>
      <c r="X164" s="27"/>
      <c r="Y164" s="27"/>
    </row>
    <row r="165" ht="13.8" customHeight="1" spans="1:25" x14ac:dyDescent="0.25">
      <c r="A165" s="27" t="s">
        <v>3665</v>
      </c>
      <c r="B165" s="20" t="s">
        <v>4839</v>
      </c>
      <c r="C165" s="27" t="s">
        <v>4840</v>
      </c>
      <c r="D165" s="28">
        <v>44470</v>
      </c>
      <c r="E165" s="27" t="s">
        <v>4841</v>
      </c>
      <c r="F165" s="27" t="s">
        <v>3582</v>
      </c>
      <c r="G165" s="27" t="s">
        <v>3583</v>
      </c>
      <c r="H165" s="27" t="s">
        <v>3378</v>
      </c>
      <c r="I165" s="27" t="s">
        <v>3826</v>
      </c>
      <c r="J165" s="27"/>
      <c r="K165" s="27" t="s">
        <v>3471</v>
      </c>
      <c r="L165" s="27" t="s">
        <v>3471</v>
      </c>
      <c r="M165" s="27" t="s">
        <v>3401</v>
      </c>
      <c r="N165" s="27" t="s">
        <v>4440</v>
      </c>
      <c r="O165" s="27" t="s">
        <v>3385</v>
      </c>
      <c r="P165" s="27" t="s">
        <v>3386</v>
      </c>
      <c r="Q165" s="27"/>
      <c r="R165" s="27" t="s">
        <v>3424</v>
      </c>
      <c r="S165" s="27" t="s">
        <v>3388</v>
      </c>
      <c r="T165" s="27">
        <v>2</v>
      </c>
      <c r="U165" s="27" t="s">
        <v>3416</v>
      </c>
      <c r="V165" s="27" t="s">
        <v>3404</v>
      </c>
      <c r="W165" s="27" t="s">
        <v>3405</v>
      </c>
      <c r="X165" s="27" t="s">
        <v>4842</v>
      </c>
      <c r="Y165" s="27" t="s">
        <v>4843</v>
      </c>
    </row>
    <row r="166" ht="13.8" customHeight="1" spans="1:25" x14ac:dyDescent="0.25">
      <c r="A166" s="27" t="s">
        <v>3665</v>
      </c>
      <c r="B166" s="20" t="s">
        <v>4844</v>
      </c>
      <c r="C166" s="27" t="s">
        <v>4845</v>
      </c>
      <c r="D166" s="28">
        <v>44470</v>
      </c>
      <c r="E166" s="27" t="s">
        <v>4846</v>
      </c>
      <c r="F166" s="27" t="s">
        <v>4847</v>
      </c>
      <c r="G166" s="27" t="s">
        <v>3521</v>
      </c>
      <c r="H166" s="27" t="s">
        <v>3479</v>
      </c>
      <c r="I166" s="27" t="s">
        <v>3826</v>
      </c>
      <c r="J166" s="27"/>
      <c r="K166" s="27" t="s">
        <v>3471</v>
      </c>
      <c r="L166" s="27" t="s">
        <v>3471</v>
      </c>
      <c r="M166" s="27" t="s">
        <v>3401</v>
      </c>
      <c r="N166" s="27" t="s">
        <v>4440</v>
      </c>
      <c r="O166" s="27" t="s">
        <v>3385</v>
      </c>
      <c r="P166" s="27" t="s">
        <v>3386</v>
      </c>
      <c r="Q166" s="27"/>
      <c r="R166" s="27" t="s">
        <v>3424</v>
      </c>
      <c r="S166" s="27" t="s">
        <v>3388</v>
      </c>
      <c r="T166" s="27">
        <v>16</v>
      </c>
      <c r="U166" s="27" t="s">
        <v>3416</v>
      </c>
      <c r="V166" s="27" t="s">
        <v>3482</v>
      </c>
      <c r="W166" s="27" t="s">
        <v>3522</v>
      </c>
      <c r="X166" s="27" t="s">
        <v>4848</v>
      </c>
      <c r="Y166" s="27" t="s">
        <v>3485</v>
      </c>
    </row>
    <row r="167" ht="13.8" customHeight="1" spans="1:25" x14ac:dyDescent="0.25">
      <c r="A167" s="27" t="s">
        <v>3665</v>
      </c>
      <c r="B167" s="20" t="s">
        <v>4849</v>
      </c>
      <c r="C167" s="27" t="s">
        <v>4850</v>
      </c>
      <c r="D167" s="28">
        <v>44470</v>
      </c>
      <c r="E167" s="27" t="s">
        <v>4851</v>
      </c>
      <c r="F167" s="27" t="s">
        <v>3707</v>
      </c>
      <c r="G167" s="27" t="s">
        <v>3440</v>
      </c>
      <c r="H167" s="27" t="s">
        <v>3441</v>
      </c>
      <c r="I167" s="27" t="s">
        <v>3826</v>
      </c>
      <c r="J167" s="27"/>
      <c r="K167" s="27" t="s">
        <v>3471</v>
      </c>
      <c r="L167" s="27" t="s">
        <v>3471</v>
      </c>
      <c r="M167" s="27" t="s">
        <v>3401</v>
      </c>
      <c r="N167" s="27" t="s">
        <v>4440</v>
      </c>
      <c r="O167" s="27" t="s">
        <v>3385</v>
      </c>
      <c r="P167" s="27" t="s">
        <v>3386</v>
      </c>
      <c r="Q167" s="27"/>
      <c r="R167" s="27" t="s">
        <v>3388</v>
      </c>
      <c r="S167" s="27" t="s">
        <v>3388</v>
      </c>
      <c r="T167" s="27">
        <v>12</v>
      </c>
      <c r="U167" s="27" t="s">
        <v>3416</v>
      </c>
      <c r="V167" s="27" t="s">
        <v>3390</v>
      </c>
      <c r="W167" s="27" t="s">
        <v>3461</v>
      </c>
      <c r="X167" s="27" t="s">
        <v>4852</v>
      </c>
      <c r="Y167" s="27" t="s">
        <v>4853</v>
      </c>
    </row>
    <row r="168" ht="13.8" customHeight="1" spans="1:25" x14ac:dyDescent="0.25">
      <c r="A168" s="27" t="s">
        <v>3665</v>
      </c>
      <c r="B168" s="20" t="s">
        <v>4854</v>
      </c>
      <c r="C168" s="27" t="s">
        <v>4855</v>
      </c>
      <c r="D168" s="28">
        <v>44470</v>
      </c>
      <c r="E168" s="27" t="s">
        <v>4856</v>
      </c>
      <c r="F168" s="27" t="s">
        <v>3510</v>
      </c>
      <c r="G168" s="27" t="s">
        <v>3499</v>
      </c>
      <c r="H168" s="27" t="s">
        <v>3500</v>
      </c>
      <c r="I168" s="27" t="s">
        <v>3826</v>
      </c>
      <c r="J168" s="27"/>
      <c r="K168" s="27" t="s">
        <v>3471</v>
      </c>
      <c r="L168" s="27" t="s">
        <v>3471</v>
      </c>
      <c r="M168" s="27" t="s">
        <v>3401</v>
      </c>
      <c r="N168" s="27" t="s">
        <v>4440</v>
      </c>
      <c r="O168" s="27" t="s">
        <v>3385</v>
      </c>
      <c r="P168" s="27" t="s">
        <v>3386</v>
      </c>
      <c r="Q168" s="27"/>
      <c r="R168" s="27"/>
      <c r="S168" s="27"/>
      <c r="T168" s="27"/>
      <c r="U168" s="27"/>
      <c r="V168" s="27"/>
      <c r="W168" s="27"/>
      <c r="X168" s="27"/>
      <c r="Y168" s="27"/>
    </row>
    <row r="169" ht="13.8" customHeight="1" spans="1:25" x14ac:dyDescent="0.25">
      <c r="A169" s="27" t="s">
        <v>3665</v>
      </c>
      <c r="B169" s="20" t="s">
        <v>4857</v>
      </c>
      <c r="C169" s="27" t="s">
        <v>4858</v>
      </c>
      <c r="D169" s="28">
        <v>44470</v>
      </c>
      <c r="E169" s="27" t="s">
        <v>4859</v>
      </c>
      <c r="F169" s="27" t="s">
        <v>4585</v>
      </c>
      <c r="G169" s="27" t="s">
        <v>3516</v>
      </c>
      <c r="H169" s="27" t="s">
        <v>3500</v>
      </c>
      <c r="I169" s="27" t="s">
        <v>3826</v>
      </c>
      <c r="J169" s="27"/>
      <c r="K169" s="27" t="s">
        <v>3471</v>
      </c>
      <c r="L169" s="27" t="s">
        <v>3471</v>
      </c>
      <c r="M169" s="27" t="s">
        <v>3401</v>
      </c>
      <c r="N169" s="27" t="s">
        <v>4440</v>
      </c>
      <c r="O169" s="27" t="s">
        <v>4141</v>
      </c>
      <c r="P169" s="29">
        <v>44926</v>
      </c>
      <c r="Q169" s="27"/>
      <c r="R169" s="27"/>
      <c r="S169" s="27"/>
      <c r="T169" s="27"/>
      <c r="U169" s="27"/>
      <c r="V169" s="27"/>
      <c r="W169" s="27"/>
      <c r="X169" s="27"/>
      <c r="Y169" s="27"/>
    </row>
    <row r="170" ht="13.8" customHeight="1" spans="1:25" x14ac:dyDescent="0.25">
      <c r="A170" s="27" t="s">
        <v>3665</v>
      </c>
      <c r="B170" s="20" t="s">
        <v>3660</v>
      </c>
      <c r="C170" s="27" t="s">
        <v>3661</v>
      </c>
      <c r="D170" s="28">
        <v>44470</v>
      </c>
      <c r="E170" s="27" t="s">
        <v>3662</v>
      </c>
      <c r="F170" s="27" t="s">
        <v>3510</v>
      </c>
      <c r="G170" s="27" t="s">
        <v>3499</v>
      </c>
      <c r="H170" s="27" t="s">
        <v>3500</v>
      </c>
      <c r="I170" s="27" t="s">
        <v>3826</v>
      </c>
      <c r="J170" s="27"/>
      <c r="K170" s="27" t="s">
        <v>3471</v>
      </c>
      <c r="L170" s="27" t="s">
        <v>3471</v>
      </c>
      <c r="M170" s="27" t="s">
        <v>3472</v>
      </c>
      <c r="N170" s="27" t="s">
        <v>3402</v>
      </c>
      <c r="O170" s="27" t="s">
        <v>3385</v>
      </c>
      <c r="P170" s="27" t="s">
        <v>3386</v>
      </c>
      <c r="Q170" s="27"/>
      <c r="R170" s="27" t="s">
        <v>3388</v>
      </c>
      <c r="S170" s="27" t="s">
        <v>3388</v>
      </c>
      <c r="T170" s="27">
        <v>16</v>
      </c>
      <c r="U170" s="27" t="s">
        <v>3416</v>
      </c>
      <c r="V170" s="27" t="s">
        <v>3460</v>
      </c>
      <c r="W170" s="27" t="s">
        <v>3461</v>
      </c>
      <c r="X170" s="27" t="s">
        <v>3663</v>
      </c>
      <c r="Y170" s="27" t="s">
        <v>3664</v>
      </c>
    </row>
    <row r="171" ht="13.8" customHeight="1" spans="1:25" x14ac:dyDescent="0.25">
      <c r="A171" s="27" t="s">
        <v>3665</v>
      </c>
      <c r="B171" s="20" t="s">
        <v>4860</v>
      </c>
      <c r="C171" s="27" t="s">
        <v>4861</v>
      </c>
      <c r="D171" s="28">
        <v>44470</v>
      </c>
      <c r="E171" s="27" t="s">
        <v>4862</v>
      </c>
      <c r="F171" s="27" t="s">
        <v>3559</v>
      </c>
      <c r="G171" s="27" t="s">
        <v>3454</v>
      </c>
      <c r="H171" s="27" t="s">
        <v>3479</v>
      </c>
      <c r="I171" s="27" t="s">
        <v>3826</v>
      </c>
      <c r="J171" s="27"/>
      <c r="K171" s="27" t="s">
        <v>3471</v>
      </c>
      <c r="L171" s="27" t="s">
        <v>3471</v>
      </c>
      <c r="M171" s="27" t="s">
        <v>3401</v>
      </c>
      <c r="N171" s="27" t="s">
        <v>4440</v>
      </c>
      <c r="O171" s="27" t="s">
        <v>3385</v>
      </c>
      <c r="P171" s="27" t="s">
        <v>3386</v>
      </c>
      <c r="Q171" s="27"/>
      <c r="R171" s="27" t="s">
        <v>3388</v>
      </c>
      <c r="S171" s="27" t="s">
        <v>3388</v>
      </c>
      <c r="T171" s="27">
        <v>16</v>
      </c>
      <c r="U171" s="27" t="s">
        <v>3416</v>
      </c>
      <c r="V171" s="27" t="s">
        <v>3553</v>
      </c>
      <c r="W171" s="27" t="s">
        <v>3447</v>
      </c>
      <c r="X171" s="27" t="s">
        <v>4863</v>
      </c>
      <c r="Y171" s="27" t="s">
        <v>4864</v>
      </c>
    </row>
    <row r="172" ht="13.8" customHeight="1" spans="1:25" x14ac:dyDescent="0.25">
      <c r="A172" s="27" t="s">
        <v>3665</v>
      </c>
      <c r="B172" s="20" t="s">
        <v>4865</v>
      </c>
      <c r="C172" s="27" t="s">
        <v>4866</v>
      </c>
      <c r="D172" s="28">
        <v>44470</v>
      </c>
      <c r="E172" s="27" t="s">
        <v>4867</v>
      </c>
      <c r="F172" s="27" t="s">
        <v>3623</v>
      </c>
      <c r="G172" s="27" t="s">
        <v>3583</v>
      </c>
      <c r="H172" s="27" t="s">
        <v>3378</v>
      </c>
      <c r="I172" s="27" t="s">
        <v>3826</v>
      </c>
      <c r="J172" s="27"/>
      <c r="K172" s="27" t="s">
        <v>3471</v>
      </c>
      <c r="L172" s="27" t="s">
        <v>3471</v>
      </c>
      <c r="M172" s="27" t="s">
        <v>3401</v>
      </c>
      <c r="N172" s="27" t="s">
        <v>4440</v>
      </c>
      <c r="O172" s="27" t="s">
        <v>3385</v>
      </c>
      <c r="P172" s="27" t="s">
        <v>3386</v>
      </c>
      <c r="Q172" s="27"/>
      <c r="R172" s="27" t="s">
        <v>3388</v>
      </c>
      <c r="S172" s="27" t="s">
        <v>3387</v>
      </c>
      <c r="T172" s="27">
        <v>10</v>
      </c>
      <c r="U172" s="27" t="s">
        <v>3416</v>
      </c>
      <c r="V172" s="27" t="s">
        <v>3404</v>
      </c>
      <c r="W172" s="27" t="s">
        <v>3405</v>
      </c>
      <c r="X172" s="27" t="s">
        <v>3485</v>
      </c>
      <c r="Y172" s="27" t="s">
        <v>3419</v>
      </c>
    </row>
    <row r="173" ht="13.8" customHeight="1" spans="1:25" x14ac:dyDescent="0.25">
      <c r="A173" s="27" t="s">
        <v>3665</v>
      </c>
      <c r="B173" s="20" t="s">
        <v>4868</v>
      </c>
      <c r="C173" s="27" t="s">
        <v>4869</v>
      </c>
      <c r="D173" s="28">
        <v>44470</v>
      </c>
      <c r="E173" s="27" t="s">
        <v>4870</v>
      </c>
      <c r="F173" s="27" t="s">
        <v>4345</v>
      </c>
      <c r="G173" s="27" t="s">
        <v>3377</v>
      </c>
      <c r="H173" s="27" t="s">
        <v>3378</v>
      </c>
      <c r="I173" s="27" t="s">
        <v>3826</v>
      </c>
      <c r="J173" s="27"/>
      <c r="K173" s="27" t="s">
        <v>3471</v>
      </c>
      <c r="L173" s="27" t="s">
        <v>3471</v>
      </c>
      <c r="M173" s="27" t="s">
        <v>3401</v>
      </c>
      <c r="N173" s="27" t="s">
        <v>4440</v>
      </c>
      <c r="O173" s="27" t="s">
        <v>4141</v>
      </c>
      <c r="P173" s="29">
        <v>44926</v>
      </c>
      <c r="Q173" s="27"/>
      <c r="R173" s="27"/>
      <c r="S173" s="27"/>
      <c r="T173" s="27"/>
      <c r="U173" s="27"/>
      <c r="V173" s="27"/>
      <c r="W173" s="27"/>
      <c r="X173" s="27"/>
      <c r="Y173" s="27"/>
    </row>
    <row r="174" ht="13.8" customHeight="1" spans="1:25" x14ac:dyDescent="0.25">
      <c r="A174" s="27" t="s">
        <v>3665</v>
      </c>
      <c r="B174" s="20" t="s">
        <v>4871</v>
      </c>
      <c r="C174" s="27" t="s">
        <v>4872</v>
      </c>
      <c r="D174" s="28">
        <v>44470</v>
      </c>
      <c r="E174" s="27" t="s">
        <v>4873</v>
      </c>
      <c r="F174" s="27" t="s">
        <v>4162</v>
      </c>
      <c r="G174" s="27" t="s">
        <v>3440</v>
      </c>
      <c r="H174" s="27" t="s">
        <v>3441</v>
      </c>
      <c r="I174" s="27" t="s">
        <v>3826</v>
      </c>
      <c r="J174" s="27"/>
      <c r="K174" s="27" t="s">
        <v>3471</v>
      </c>
      <c r="L174" s="27" t="s">
        <v>3471</v>
      </c>
      <c r="M174" s="27" t="s">
        <v>3401</v>
      </c>
      <c r="N174" s="27" t="s">
        <v>4440</v>
      </c>
      <c r="O174" s="27" t="s">
        <v>4141</v>
      </c>
      <c r="P174" s="29">
        <v>44926</v>
      </c>
      <c r="Q174" s="27"/>
      <c r="R174" s="27"/>
      <c r="S174" s="27"/>
      <c r="T174" s="27"/>
      <c r="U174" s="27"/>
      <c r="V174" s="27"/>
      <c r="W174" s="27"/>
      <c r="X174" s="27"/>
      <c r="Y174" s="27"/>
    </row>
    <row r="175" ht="13.8" customHeight="1" spans="1:25" x14ac:dyDescent="0.25">
      <c r="A175" s="27" t="s">
        <v>3665</v>
      </c>
      <c r="B175" s="20" t="s">
        <v>4874</v>
      </c>
      <c r="C175" s="27" t="s">
        <v>4875</v>
      </c>
      <c r="D175" s="28">
        <v>44470</v>
      </c>
      <c r="E175" s="27" t="s">
        <v>4876</v>
      </c>
      <c r="F175" s="27" t="s">
        <v>3535</v>
      </c>
      <c r="G175" s="27" t="s">
        <v>3516</v>
      </c>
      <c r="H175" s="27" t="s">
        <v>3500</v>
      </c>
      <c r="I175" s="27" t="s">
        <v>3826</v>
      </c>
      <c r="J175" s="27"/>
      <c r="K175" s="27" t="s">
        <v>3471</v>
      </c>
      <c r="L175" s="27" t="s">
        <v>3471</v>
      </c>
      <c r="M175" s="27" t="s">
        <v>3401</v>
      </c>
      <c r="N175" s="27" t="s">
        <v>4440</v>
      </c>
      <c r="O175" s="27" t="s">
        <v>3385</v>
      </c>
      <c r="P175" s="27" t="s">
        <v>3386</v>
      </c>
      <c r="Q175" s="27"/>
      <c r="R175" s="27" t="s">
        <v>3387</v>
      </c>
      <c r="S175" s="27" t="s">
        <v>3388</v>
      </c>
      <c r="T175" s="27">
        <v>13</v>
      </c>
      <c r="U175" s="27" t="s">
        <v>3416</v>
      </c>
      <c r="V175" s="27" t="s">
        <v>3390</v>
      </c>
      <c r="W175" s="27" t="s">
        <v>3461</v>
      </c>
      <c r="X175" s="27" t="s">
        <v>4877</v>
      </c>
      <c r="Y175" s="27" t="s">
        <v>4878</v>
      </c>
    </row>
    <row r="176" ht="13.8" customHeight="1" spans="1:25" x14ac:dyDescent="0.25">
      <c r="A176" s="27" t="s">
        <v>3665</v>
      </c>
      <c r="B176" s="20" t="s">
        <v>4879</v>
      </c>
      <c r="C176" s="27" t="s">
        <v>4880</v>
      </c>
      <c r="D176" s="28">
        <v>44470</v>
      </c>
      <c r="E176" s="27" t="s">
        <v>4881</v>
      </c>
      <c r="F176" s="27" t="s">
        <v>3702</v>
      </c>
      <c r="G176" s="27" t="s">
        <v>3583</v>
      </c>
      <c r="H176" s="27" t="s">
        <v>3378</v>
      </c>
      <c r="I176" s="27" t="s">
        <v>3826</v>
      </c>
      <c r="J176" s="27"/>
      <c r="K176" s="27" t="s">
        <v>3471</v>
      </c>
      <c r="L176" s="27" t="s">
        <v>3471</v>
      </c>
      <c r="M176" s="27" t="s">
        <v>3401</v>
      </c>
      <c r="N176" s="27" t="s">
        <v>4440</v>
      </c>
      <c r="O176" s="27" t="s">
        <v>4141</v>
      </c>
      <c r="P176" s="29">
        <v>44926</v>
      </c>
      <c r="Q176" s="27"/>
      <c r="R176" s="27"/>
      <c r="S176" s="27"/>
      <c r="T176" s="27"/>
      <c r="U176" s="27"/>
      <c r="V176" s="27"/>
      <c r="W176" s="27"/>
      <c r="X176" s="27"/>
      <c r="Y176" s="27"/>
    </row>
    <row r="177" ht="13.8" customHeight="1" spans="1:25" x14ac:dyDescent="0.25">
      <c r="A177" s="27" t="s">
        <v>3665</v>
      </c>
      <c r="B177" s="20" t="s">
        <v>4882</v>
      </c>
      <c r="C177" s="27" t="s">
        <v>4883</v>
      </c>
      <c r="D177" s="28">
        <v>44470</v>
      </c>
      <c r="E177" s="27" t="s">
        <v>4884</v>
      </c>
      <c r="F177" s="27" t="s">
        <v>4058</v>
      </c>
      <c r="G177" s="27" t="s">
        <v>3529</v>
      </c>
      <c r="H177" s="27" t="s">
        <v>3455</v>
      </c>
      <c r="I177" s="27" t="s">
        <v>3826</v>
      </c>
      <c r="J177" s="27"/>
      <c r="K177" s="27" t="s">
        <v>3471</v>
      </c>
      <c r="L177" s="27" t="s">
        <v>3471</v>
      </c>
      <c r="M177" s="27" t="s">
        <v>3401</v>
      </c>
      <c r="N177" s="27" t="s">
        <v>4440</v>
      </c>
      <c r="O177" s="27" t="s">
        <v>3385</v>
      </c>
      <c r="P177" s="27" t="s">
        <v>3386</v>
      </c>
      <c r="Q177" s="27"/>
      <c r="R177" s="27"/>
      <c r="S177" s="27"/>
      <c r="T177" s="27"/>
      <c r="U177" s="27"/>
      <c r="V177" s="27"/>
      <c r="W177" s="27"/>
      <c r="X177" s="27"/>
      <c r="Y177" s="27"/>
    </row>
    <row r="178" ht="13.8" customHeight="1" spans="1:25" x14ac:dyDescent="0.25">
      <c r="A178" s="27" t="s">
        <v>3665</v>
      </c>
      <c r="B178" s="20" t="s">
        <v>4885</v>
      </c>
      <c r="C178" s="27" t="s">
        <v>4886</v>
      </c>
      <c r="D178" s="28">
        <v>44470</v>
      </c>
      <c r="E178" s="27" t="s">
        <v>4887</v>
      </c>
      <c r="F178" s="27" t="s">
        <v>3470</v>
      </c>
      <c r="G178" s="27" t="s">
        <v>3454</v>
      </c>
      <c r="H178" s="27" t="s">
        <v>3479</v>
      </c>
      <c r="I178" s="27" t="s">
        <v>3826</v>
      </c>
      <c r="J178" s="27"/>
      <c r="K178" s="27" t="s">
        <v>3471</v>
      </c>
      <c r="L178" s="27" t="s">
        <v>3471</v>
      </c>
      <c r="M178" s="27" t="s">
        <v>3401</v>
      </c>
      <c r="N178" s="27" t="s">
        <v>4440</v>
      </c>
      <c r="O178" s="27" t="s">
        <v>3385</v>
      </c>
      <c r="P178" s="27" t="s">
        <v>3386</v>
      </c>
      <c r="Q178" s="27"/>
      <c r="R178" s="27" t="s">
        <v>3424</v>
      </c>
      <c r="S178" s="27" t="s">
        <v>3424</v>
      </c>
      <c r="T178" s="27">
        <v>12</v>
      </c>
      <c r="U178" s="27" t="s">
        <v>3416</v>
      </c>
      <c r="V178" s="27" t="s">
        <v>3460</v>
      </c>
      <c r="W178" s="27" t="s">
        <v>3405</v>
      </c>
      <c r="X178" s="27" t="s">
        <v>4888</v>
      </c>
      <c r="Y178" s="27" t="s">
        <v>4889</v>
      </c>
    </row>
    <row r="179" ht="13.8" customHeight="1" spans="1:25" x14ac:dyDescent="0.25">
      <c r="A179" s="27" t="s">
        <v>3665</v>
      </c>
      <c r="B179" s="20" t="s">
        <v>4890</v>
      </c>
      <c r="C179" s="27" t="s">
        <v>4891</v>
      </c>
      <c r="D179" s="28">
        <v>44470</v>
      </c>
      <c r="E179" s="27" t="s">
        <v>4892</v>
      </c>
      <c r="F179" s="27" t="s">
        <v>4590</v>
      </c>
      <c r="G179" s="27" t="s">
        <v>3499</v>
      </c>
      <c r="H179" s="27" t="s">
        <v>3500</v>
      </c>
      <c r="I179" s="27" t="s">
        <v>3826</v>
      </c>
      <c r="J179" s="27"/>
      <c r="K179" s="27" t="s">
        <v>3471</v>
      </c>
      <c r="L179" s="27" t="s">
        <v>3471</v>
      </c>
      <c r="M179" s="27" t="s">
        <v>3401</v>
      </c>
      <c r="N179" s="27" t="s">
        <v>4440</v>
      </c>
      <c r="O179" s="27" t="s">
        <v>4141</v>
      </c>
      <c r="P179" s="29">
        <v>44926</v>
      </c>
      <c r="Q179" s="27"/>
      <c r="R179" s="27"/>
      <c r="S179" s="27"/>
      <c r="T179" s="27"/>
      <c r="U179" s="27"/>
      <c r="V179" s="27"/>
      <c r="W179" s="27"/>
      <c r="X179" s="27"/>
      <c r="Y179" s="27"/>
    </row>
    <row r="180" ht="13.8" customHeight="1" spans="1:25" x14ac:dyDescent="0.25">
      <c r="A180" s="27" t="s">
        <v>3665</v>
      </c>
      <c r="B180" s="20" t="s">
        <v>4893</v>
      </c>
      <c r="C180" s="27" t="s">
        <v>4894</v>
      </c>
      <c r="D180" s="28">
        <v>44470</v>
      </c>
      <c r="E180" s="27" t="s">
        <v>4895</v>
      </c>
      <c r="F180" s="27" t="s">
        <v>4296</v>
      </c>
      <c r="G180" s="27" t="s">
        <v>3521</v>
      </c>
      <c r="H180" s="27" t="s">
        <v>3479</v>
      </c>
      <c r="I180" s="27" t="s">
        <v>3826</v>
      </c>
      <c r="J180" s="27"/>
      <c r="K180" s="27" t="s">
        <v>3471</v>
      </c>
      <c r="L180" s="27" t="s">
        <v>3471</v>
      </c>
      <c r="M180" s="27" t="s">
        <v>3401</v>
      </c>
      <c r="N180" s="27" t="s">
        <v>4440</v>
      </c>
      <c r="O180" s="27" t="s">
        <v>4141</v>
      </c>
      <c r="P180" s="29">
        <v>44926</v>
      </c>
      <c r="Q180" s="27"/>
      <c r="R180" s="27"/>
      <c r="S180" s="27"/>
      <c r="T180" s="27"/>
      <c r="U180" s="27"/>
      <c r="V180" s="27"/>
      <c r="W180" s="27"/>
      <c r="X180" s="27"/>
      <c r="Y180" s="27"/>
    </row>
    <row r="181" ht="13.8" customHeight="1" spans="1:25" x14ac:dyDescent="0.25">
      <c r="A181" s="27" t="s">
        <v>3665</v>
      </c>
      <c r="B181" s="20" t="s">
        <v>4896</v>
      </c>
      <c r="C181" s="27" t="s">
        <v>4897</v>
      </c>
      <c r="D181" s="28">
        <v>44470</v>
      </c>
      <c r="E181" s="27" t="s">
        <v>4898</v>
      </c>
      <c r="F181" s="27" t="s">
        <v>3565</v>
      </c>
      <c r="G181" s="27" t="s">
        <v>3529</v>
      </c>
      <c r="H181" s="27" t="s">
        <v>3455</v>
      </c>
      <c r="I181" s="27" t="s">
        <v>3826</v>
      </c>
      <c r="J181" s="27"/>
      <c r="K181" s="27" t="s">
        <v>3471</v>
      </c>
      <c r="L181" s="27" t="s">
        <v>3471</v>
      </c>
      <c r="M181" s="27" t="s">
        <v>3401</v>
      </c>
      <c r="N181" s="27" t="s">
        <v>4440</v>
      </c>
      <c r="O181" s="27" t="s">
        <v>3385</v>
      </c>
      <c r="P181" s="27" t="s">
        <v>3386</v>
      </c>
      <c r="Q181" s="27"/>
      <c r="R181" s="27" t="s">
        <v>3424</v>
      </c>
      <c r="S181" s="27" t="s">
        <v>3424</v>
      </c>
      <c r="T181" s="27">
        <v>8</v>
      </c>
      <c r="U181" s="27" t="s">
        <v>3416</v>
      </c>
      <c r="V181" s="27" t="s">
        <v>3390</v>
      </c>
      <c r="W181" s="27" t="s">
        <v>4899</v>
      </c>
      <c r="X181" s="27" t="s">
        <v>4900</v>
      </c>
      <c r="Y181" s="27" t="s">
        <v>4901</v>
      </c>
    </row>
    <row r="182" ht="13.8" customHeight="1" spans="1:25" x14ac:dyDescent="0.25">
      <c r="A182" s="27" t="s">
        <v>3665</v>
      </c>
      <c r="B182" s="20" t="s">
        <v>4902</v>
      </c>
      <c r="C182" s="27" t="s">
        <v>4903</v>
      </c>
      <c r="D182" s="28">
        <v>44470</v>
      </c>
      <c r="E182" s="27" t="s">
        <v>4904</v>
      </c>
      <c r="F182" s="27" t="s">
        <v>3535</v>
      </c>
      <c r="G182" s="27" t="s">
        <v>3516</v>
      </c>
      <c r="H182" s="27" t="s">
        <v>3500</v>
      </c>
      <c r="I182" s="27" t="s">
        <v>3826</v>
      </c>
      <c r="J182" s="27"/>
      <c r="K182" s="27" t="s">
        <v>3471</v>
      </c>
      <c r="L182" s="27" t="s">
        <v>3471</v>
      </c>
      <c r="M182" s="27" t="s">
        <v>3401</v>
      </c>
      <c r="N182" s="27" t="s">
        <v>4440</v>
      </c>
      <c r="O182" s="27" t="s">
        <v>4141</v>
      </c>
      <c r="P182" s="29">
        <v>44926</v>
      </c>
      <c r="Q182" s="27"/>
      <c r="R182" s="27"/>
      <c r="S182" s="27"/>
      <c r="T182" s="27"/>
      <c r="U182" s="27"/>
      <c r="V182" s="27"/>
      <c r="W182" s="27"/>
      <c r="X182" s="27"/>
      <c r="Y182" s="27"/>
    </row>
    <row r="183" ht="13.8" customHeight="1" spans="1:25" x14ac:dyDescent="0.25">
      <c r="A183" s="27" t="s">
        <v>3665</v>
      </c>
      <c r="B183" s="20" t="s">
        <v>4905</v>
      </c>
      <c r="C183" s="27" t="s">
        <v>4906</v>
      </c>
      <c r="D183" s="28">
        <v>44470</v>
      </c>
      <c r="E183" s="27" t="s">
        <v>4907</v>
      </c>
      <c r="F183" s="27" t="s">
        <v>3515</v>
      </c>
      <c r="G183" s="27" t="s">
        <v>3516</v>
      </c>
      <c r="H183" s="27" t="s">
        <v>3500</v>
      </c>
      <c r="I183" s="27" t="s">
        <v>3826</v>
      </c>
      <c r="J183" s="27"/>
      <c r="K183" s="27" t="s">
        <v>3471</v>
      </c>
      <c r="L183" s="27" t="s">
        <v>3471</v>
      </c>
      <c r="M183" s="27" t="s">
        <v>3401</v>
      </c>
      <c r="N183" s="27" t="s">
        <v>4440</v>
      </c>
      <c r="O183" s="27" t="s">
        <v>4141</v>
      </c>
      <c r="P183" s="29">
        <v>44926</v>
      </c>
      <c r="Q183" s="27"/>
      <c r="R183" s="27"/>
      <c r="S183" s="27"/>
      <c r="T183" s="27"/>
      <c r="U183" s="27"/>
      <c r="V183" s="27"/>
      <c r="W183" s="27"/>
      <c r="X183" s="27"/>
      <c r="Y183" s="27"/>
    </row>
    <row r="184" ht="13.8" customHeight="1" spans="1:25" x14ac:dyDescent="0.25">
      <c r="A184" s="27" t="s">
        <v>3665</v>
      </c>
      <c r="B184" s="20" t="s">
        <v>4908</v>
      </c>
      <c r="C184" s="27" t="s">
        <v>4909</v>
      </c>
      <c r="D184" s="28">
        <v>44470</v>
      </c>
      <c r="E184" s="27" t="s">
        <v>4910</v>
      </c>
      <c r="F184" s="27" t="s">
        <v>3575</v>
      </c>
      <c r="G184" s="27" t="s">
        <v>3529</v>
      </c>
      <c r="H184" s="27" t="s">
        <v>3455</v>
      </c>
      <c r="I184" s="27" t="s">
        <v>3826</v>
      </c>
      <c r="J184" s="27"/>
      <c r="K184" s="27" t="s">
        <v>3471</v>
      </c>
      <c r="L184" s="27" t="s">
        <v>3471</v>
      </c>
      <c r="M184" s="27" t="s">
        <v>3401</v>
      </c>
      <c r="N184" s="27" t="s">
        <v>4440</v>
      </c>
      <c r="O184" s="27" t="s">
        <v>3385</v>
      </c>
      <c r="P184" s="27" t="s">
        <v>3386</v>
      </c>
      <c r="Q184" s="27"/>
      <c r="R184" s="27" t="s">
        <v>3424</v>
      </c>
      <c r="S184" s="27" t="s">
        <v>3388</v>
      </c>
      <c r="T184" s="27">
        <v>10</v>
      </c>
      <c r="U184" s="27" t="s">
        <v>3416</v>
      </c>
      <c r="V184" s="27" t="s">
        <v>3602</v>
      </c>
      <c r="W184" s="27" t="s">
        <v>3747</v>
      </c>
      <c r="X184" s="27" t="s">
        <v>4911</v>
      </c>
      <c r="Y184" s="27" t="s">
        <v>4912</v>
      </c>
    </row>
    <row r="185" ht="13.8" customHeight="1" spans="1:25" x14ac:dyDescent="0.25">
      <c r="A185" s="27" t="s">
        <v>3665</v>
      </c>
      <c r="B185" s="20" t="s">
        <v>4060</v>
      </c>
      <c r="C185" s="27" t="s">
        <v>4061</v>
      </c>
      <c r="D185" s="28">
        <v>44470</v>
      </c>
      <c r="E185" s="27" t="s">
        <v>4062</v>
      </c>
      <c r="F185" s="27" t="s">
        <v>3520</v>
      </c>
      <c r="G185" s="27" t="s">
        <v>3521</v>
      </c>
      <c r="H185" s="27" t="s">
        <v>3479</v>
      </c>
      <c r="I185" s="27" t="s">
        <v>3826</v>
      </c>
      <c r="J185" s="27"/>
      <c r="K185" s="27" t="s">
        <v>3471</v>
      </c>
      <c r="L185" s="27" t="s">
        <v>3471</v>
      </c>
      <c r="M185" s="27" t="s">
        <v>3472</v>
      </c>
      <c r="N185" s="27" t="s">
        <v>4440</v>
      </c>
      <c r="O185" s="27" t="s">
        <v>4141</v>
      </c>
      <c r="P185" s="29">
        <v>44926</v>
      </c>
      <c r="Q185" s="27" t="s">
        <v>4063</v>
      </c>
      <c r="R185" s="27"/>
      <c r="S185" s="27"/>
      <c r="T185" s="27"/>
      <c r="U185" s="27"/>
      <c r="V185" s="27"/>
      <c r="W185" s="27"/>
      <c r="X185" s="27"/>
      <c r="Y185" s="27"/>
    </row>
    <row r="186" ht="13.8" customHeight="1" spans="1:25" x14ac:dyDescent="0.25">
      <c r="A186" s="27" t="s">
        <v>3665</v>
      </c>
      <c r="B186" s="20" t="s">
        <v>4014</v>
      </c>
      <c r="C186" s="27" t="s">
        <v>4015</v>
      </c>
      <c r="D186" s="28">
        <v>44470</v>
      </c>
      <c r="E186" s="27" t="s">
        <v>4016</v>
      </c>
      <c r="F186" s="27" t="s">
        <v>3470</v>
      </c>
      <c r="G186" s="27" t="s">
        <v>3454</v>
      </c>
      <c r="H186" s="27" t="s">
        <v>3479</v>
      </c>
      <c r="I186" s="27" t="s">
        <v>3826</v>
      </c>
      <c r="J186" s="27"/>
      <c r="K186" s="27" t="s">
        <v>3471</v>
      </c>
      <c r="L186" s="27" t="s">
        <v>3471</v>
      </c>
      <c r="M186" s="27" t="s">
        <v>3401</v>
      </c>
      <c r="N186" s="27" t="s">
        <v>3402</v>
      </c>
      <c r="O186" s="27" t="s">
        <v>3385</v>
      </c>
      <c r="P186" s="27" t="s">
        <v>3386</v>
      </c>
      <c r="Q186" s="27" t="s">
        <v>3989</v>
      </c>
      <c r="R186" s="27"/>
      <c r="S186" s="27"/>
      <c r="T186" s="27"/>
      <c r="U186" s="27"/>
      <c r="V186" s="27"/>
      <c r="W186" s="27"/>
      <c r="X186" s="27"/>
      <c r="Y186" s="27"/>
    </row>
    <row r="187" ht="13.8" customHeight="1" spans="1:25" x14ac:dyDescent="0.25">
      <c r="A187" s="27" t="s">
        <v>3665</v>
      </c>
      <c r="B187" s="20" t="s">
        <v>4031</v>
      </c>
      <c r="C187" s="27" t="s">
        <v>4032</v>
      </c>
      <c r="D187" s="28">
        <v>44470</v>
      </c>
      <c r="E187" s="27" t="s">
        <v>4033</v>
      </c>
      <c r="F187" s="27" t="s">
        <v>3439</v>
      </c>
      <c r="G187" s="27" t="s">
        <v>3440</v>
      </c>
      <c r="H187" s="27" t="s">
        <v>3441</v>
      </c>
      <c r="I187" s="27" t="s">
        <v>3826</v>
      </c>
      <c r="J187" s="27"/>
      <c r="K187" s="27" t="s">
        <v>3471</v>
      </c>
      <c r="L187" s="27" t="s">
        <v>3471</v>
      </c>
      <c r="M187" s="27" t="s">
        <v>3472</v>
      </c>
      <c r="N187" s="27" t="s">
        <v>3402</v>
      </c>
      <c r="O187" s="27" t="s">
        <v>4141</v>
      </c>
      <c r="P187" s="29">
        <v>44926</v>
      </c>
      <c r="Q187" s="27" t="s">
        <v>4034</v>
      </c>
      <c r="R187" s="27"/>
      <c r="S187" s="27"/>
      <c r="T187" s="27"/>
      <c r="U187" s="27"/>
      <c r="V187" s="27"/>
      <c r="W187" s="27"/>
      <c r="X187" s="27"/>
      <c r="Y187" s="27"/>
    </row>
    <row r="188" ht="13.8" customHeight="1" spans="1:25" x14ac:dyDescent="0.25">
      <c r="A188" s="27" t="s">
        <v>3665</v>
      </c>
      <c r="B188" s="20" t="s">
        <v>4913</v>
      </c>
      <c r="C188" s="27" t="s">
        <v>4914</v>
      </c>
      <c r="D188" s="28">
        <v>44470</v>
      </c>
      <c r="E188" s="27" t="s">
        <v>4915</v>
      </c>
      <c r="F188" s="27" t="s">
        <v>3967</v>
      </c>
      <c r="G188" s="27" t="s">
        <v>3550</v>
      </c>
      <c r="H188" s="27" t="s">
        <v>3551</v>
      </c>
      <c r="I188" s="27" t="s">
        <v>3826</v>
      </c>
      <c r="J188" s="27"/>
      <c r="K188" s="27" t="s">
        <v>3471</v>
      </c>
      <c r="L188" s="27" t="s">
        <v>3471</v>
      </c>
      <c r="M188" s="27" t="s">
        <v>3401</v>
      </c>
      <c r="N188" s="27" t="s">
        <v>4440</v>
      </c>
      <c r="O188" s="27" t="s">
        <v>4141</v>
      </c>
      <c r="P188" s="29">
        <v>44926</v>
      </c>
      <c r="Q188" s="27"/>
      <c r="R188" s="27"/>
      <c r="S188" s="27"/>
      <c r="T188" s="27"/>
      <c r="U188" s="27"/>
      <c r="V188" s="27"/>
      <c r="W188" s="27"/>
      <c r="X188" s="27"/>
      <c r="Y188" s="27"/>
    </row>
    <row r="189" ht="13.8" customHeight="1" spans="1:25" x14ac:dyDescent="0.25">
      <c r="A189" s="27" t="s">
        <v>3665</v>
      </c>
      <c r="B189" s="20" t="s">
        <v>4916</v>
      </c>
      <c r="C189" s="27" t="s">
        <v>4917</v>
      </c>
      <c r="D189" s="28">
        <v>44470</v>
      </c>
      <c r="E189" s="27" t="s">
        <v>4918</v>
      </c>
      <c r="F189" s="27" t="s">
        <v>3565</v>
      </c>
      <c r="G189" s="27" t="s">
        <v>3529</v>
      </c>
      <c r="H189" s="27" t="s">
        <v>3455</v>
      </c>
      <c r="I189" s="27" t="s">
        <v>3826</v>
      </c>
      <c r="J189" s="27"/>
      <c r="K189" s="27" t="s">
        <v>3471</v>
      </c>
      <c r="L189" s="27" t="s">
        <v>3471</v>
      </c>
      <c r="M189" s="27" t="s">
        <v>3401</v>
      </c>
      <c r="N189" s="27" t="s">
        <v>4440</v>
      </c>
      <c r="O189" s="27" t="s">
        <v>4141</v>
      </c>
      <c r="P189" s="29">
        <v>44926</v>
      </c>
      <c r="Q189" s="27"/>
      <c r="R189" s="27"/>
      <c r="S189" s="27"/>
      <c r="T189" s="27"/>
      <c r="U189" s="27"/>
      <c r="V189" s="27"/>
      <c r="W189" s="27"/>
      <c r="X189" s="27"/>
      <c r="Y189" s="27"/>
    </row>
    <row r="190" ht="13.8" customHeight="1" spans="1:25" x14ac:dyDescent="0.25">
      <c r="A190" s="27" t="s">
        <v>3665</v>
      </c>
      <c r="B190" s="20">
        <v>713</v>
      </c>
      <c r="C190" s="27" t="s">
        <v>4919</v>
      </c>
      <c r="D190" s="28">
        <v>44470</v>
      </c>
      <c r="E190" s="27" t="s">
        <v>4920</v>
      </c>
      <c r="F190" s="27" t="s">
        <v>3470</v>
      </c>
      <c r="G190" s="27" t="s">
        <v>3454</v>
      </c>
      <c r="H190" s="27" t="s">
        <v>3479</v>
      </c>
      <c r="I190" s="27" t="s">
        <v>3826</v>
      </c>
      <c r="J190" s="27"/>
      <c r="K190" s="27" t="s">
        <v>3381</v>
      </c>
      <c r="L190" s="27" t="s">
        <v>3458</v>
      </c>
      <c r="M190" s="27" t="s">
        <v>3401</v>
      </c>
      <c r="N190" s="27" t="s">
        <v>4440</v>
      </c>
      <c r="O190" s="27" t="s">
        <v>4141</v>
      </c>
      <c r="P190" s="29">
        <v>44926</v>
      </c>
      <c r="Q190" s="27"/>
      <c r="R190" s="27"/>
      <c r="S190" s="27"/>
      <c r="T190" s="27"/>
      <c r="U190" s="27"/>
      <c r="V190" s="27"/>
      <c r="W190" s="27"/>
      <c r="X190" s="27"/>
      <c r="Y190" s="27"/>
    </row>
    <row r="191" ht="13.8" customHeight="1" spans="1:25" x14ac:dyDescent="0.25">
      <c r="A191" s="27" t="s">
        <v>3665</v>
      </c>
      <c r="B191" s="20" t="s">
        <v>3666</v>
      </c>
      <c r="C191" s="27" t="s">
        <v>3667</v>
      </c>
      <c r="D191" s="28">
        <v>44471</v>
      </c>
      <c r="E191" s="27" t="s">
        <v>3668</v>
      </c>
      <c r="F191" s="27" t="s">
        <v>3669</v>
      </c>
      <c r="G191" s="27" t="s">
        <v>3550</v>
      </c>
      <c r="H191" s="27" t="s">
        <v>3551</v>
      </c>
      <c r="I191" s="27" t="s">
        <v>3826</v>
      </c>
      <c r="J191" s="27"/>
      <c r="K191" s="27" t="s">
        <v>3471</v>
      </c>
      <c r="L191" s="27" t="s">
        <v>3471</v>
      </c>
      <c r="M191" s="27" t="s">
        <v>3401</v>
      </c>
      <c r="N191" s="27" t="s">
        <v>3402</v>
      </c>
      <c r="O191" s="27" t="s">
        <v>3385</v>
      </c>
      <c r="P191" s="27" t="s">
        <v>3386</v>
      </c>
      <c r="Q191" s="27"/>
      <c r="R191" s="27" t="s">
        <v>3387</v>
      </c>
      <c r="S191" s="27" t="s">
        <v>3387</v>
      </c>
      <c r="T191" s="27">
        <v>20</v>
      </c>
      <c r="U191" s="27" t="s">
        <v>3416</v>
      </c>
      <c r="V191" s="27" t="s">
        <v>3639</v>
      </c>
      <c r="W191" s="27" t="s">
        <v>3447</v>
      </c>
      <c r="X191" s="27" t="s">
        <v>3670</v>
      </c>
      <c r="Y191" s="27" t="s">
        <v>3671</v>
      </c>
    </row>
    <row r="192" ht="13.8" customHeight="1" spans="1:25" x14ac:dyDescent="0.25">
      <c r="A192" s="19" t="s">
        <v>3665</v>
      </c>
      <c r="B192" s="20" t="s">
        <v>3386</v>
      </c>
      <c r="C192" s="19" t="s">
        <v>3683</v>
      </c>
      <c r="D192" s="21">
        <v>44497</v>
      </c>
      <c r="E192" s="19" t="s">
        <v>3684</v>
      </c>
      <c r="F192" s="19" t="s">
        <v>3685</v>
      </c>
      <c r="G192" s="19" t="s">
        <v>3686</v>
      </c>
      <c r="H192" s="19" t="s">
        <v>3455</v>
      </c>
      <c r="I192" s="19" t="s">
        <v>3826</v>
      </c>
      <c r="J192" s="19"/>
      <c r="K192" s="19" t="s">
        <v>3687</v>
      </c>
      <c r="L192" s="19" t="s">
        <v>3687</v>
      </c>
      <c r="M192" s="19" t="s">
        <v>3688</v>
      </c>
      <c r="N192" s="19" t="s">
        <v>3625</v>
      </c>
      <c r="O192" s="19" t="s">
        <v>3385</v>
      </c>
      <c r="P192" s="19" t="s">
        <v>3386</v>
      </c>
      <c r="Q192" s="19" t="s">
        <v>3689</v>
      </c>
      <c r="R192" s="19" t="s">
        <v>3388</v>
      </c>
      <c r="S192" s="19" t="s">
        <v>3387</v>
      </c>
      <c r="T192" s="19">
        <v>3</v>
      </c>
      <c r="U192" s="19" t="s">
        <v>3403</v>
      </c>
      <c r="V192" s="19" t="s">
        <v>3446</v>
      </c>
      <c r="W192" s="19" t="s">
        <v>3447</v>
      </c>
      <c r="X192" s="19" t="s">
        <v>3690</v>
      </c>
      <c r="Y192" s="19" t="s">
        <v>3691</v>
      </c>
    </row>
    <row r="193" ht="13.8" customHeight="1" spans="1:25" x14ac:dyDescent="0.25">
      <c r="A193" s="27" t="s">
        <v>3692</v>
      </c>
      <c r="B193" s="20" t="s">
        <v>3959</v>
      </c>
      <c r="C193" s="27" t="s">
        <v>3960</v>
      </c>
      <c r="D193" s="28">
        <v>44501</v>
      </c>
      <c r="E193" s="27" t="s">
        <v>3961</v>
      </c>
      <c r="F193" s="27" t="s">
        <v>3685</v>
      </c>
      <c r="G193" s="27" t="s">
        <v>3686</v>
      </c>
      <c r="H193" s="27" t="s">
        <v>3479</v>
      </c>
      <c r="I193" s="27" t="s">
        <v>3826</v>
      </c>
      <c r="J193" s="27"/>
      <c r="K193" s="27" t="s">
        <v>3471</v>
      </c>
      <c r="L193" s="27" t="s">
        <v>3471</v>
      </c>
      <c r="M193" s="27" t="s">
        <v>3472</v>
      </c>
      <c r="N193" s="27" t="s">
        <v>3402</v>
      </c>
      <c r="O193" s="27" t="s">
        <v>3385</v>
      </c>
      <c r="P193" s="27" t="s">
        <v>3386</v>
      </c>
      <c r="Q193" s="27" t="s">
        <v>3962</v>
      </c>
      <c r="R193" s="27" t="s">
        <v>3388</v>
      </c>
      <c r="S193" s="27" t="s">
        <v>3388</v>
      </c>
      <c r="T193" s="27">
        <v>25</v>
      </c>
      <c r="U193" s="27" t="s">
        <v>3416</v>
      </c>
      <c r="V193" s="27" t="s">
        <v>3602</v>
      </c>
      <c r="W193" s="27" t="s">
        <v>3447</v>
      </c>
      <c r="X193" s="27" t="s">
        <v>3963</v>
      </c>
      <c r="Y193" s="27" t="s">
        <v>3494</v>
      </c>
    </row>
    <row r="194" ht="13.8" customHeight="1" spans="1:25" x14ac:dyDescent="0.25">
      <c r="A194" s="27" t="s">
        <v>3692</v>
      </c>
      <c r="B194" s="20" t="s">
        <v>4921</v>
      </c>
      <c r="C194" s="27" t="s">
        <v>4922</v>
      </c>
      <c r="D194" s="28">
        <v>44501</v>
      </c>
      <c r="E194" s="27" t="s">
        <v>4923</v>
      </c>
      <c r="F194" s="27" t="s">
        <v>3619</v>
      </c>
      <c r="G194" s="27" t="s">
        <v>3440</v>
      </c>
      <c r="H194" s="27" t="s">
        <v>3441</v>
      </c>
      <c r="I194" s="27" t="s">
        <v>3826</v>
      </c>
      <c r="J194" s="27"/>
      <c r="K194" s="27" t="s">
        <v>3471</v>
      </c>
      <c r="L194" s="27" t="s">
        <v>3471</v>
      </c>
      <c r="M194" s="27" t="s">
        <v>3401</v>
      </c>
      <c r="N194" s="27" t="s">
        <v>4440</v>
      </c>
      <c r="O194" s="27" t="s">
        <v>3385</v>
      </c>
      <c r="P194" s="27" t="s">
        <v>3386</v>
      </c>
      <c r="Q194" s="27"/>
      <c r="R194" s="27"/>
      <c r="S194" s="27"/>
      <c r="T194" s="27"/>
      <c r="U194" s="27"/>
      <c r="V194" s="27"/>
      <c r="W194" s="27"/>
      <c r="X194" s="27"/>
      <c r="Y194" s="27"/>
    </row>
    <row r="195" ht="13.8" customHeight="1" spans="1:25" x14ac:dyDescent="0.25">
      <c r="A195" s="27" t="s">
        <v>3692</v>
      </c>
      <c r="B195" s="20" t="s">
        <v>4924</v>
      </c>
      <c r="C195" s="27" t="s">
        <v>4925</v>
      </c>
      <c r="D195" s="28">
        <v>44501</v>
      </c>
      <c r="E195" s="27" t="s">
        <v>4926</v>
      </c>
      <c r="F195" s="27" t="s">
        <v>4517</v>
      </c>
      <c r="G195" s="27" t="s">
        <v>3499</v>
      </c>
      <c r="H195" s="27" t="s">
        <v>3500</v>
      </c>
      <c r="I195" s="27" t="s">
        <v>3826</v>
      </c>
      <c r="J195" s="27"/>
      <c r="K195" s="27" t="s">
        <v>3471</v>
      </c>
      <c r="L195" s="27" t="s">
        <v>3471</v>
      </c>
      <c r="M195" s="27" t="s">
        <v>3401</v>
      </c>
      <c r="N195" s="27" t="s">
        <v>4440</v>
      </c>
      <c r="O195" s="27" t="s">
        <v>3385</v>
      </c>
      <c r="P195" s="27" t="s">
        <v>3386</v>
      </c>
      <c r="Q195" s="27"/>
      <c r="R195" s="27" t="s">
        <v>3388</v>
      </c>
      <c r="S195" s="27" t="s">
        <v>3388</v>
      </c>
      <c r="T195" s="27">
        <v>24</v>
      </c>
      <c r="U195" s="27" t="s">
        <v>3416</v>
      </c>
      <c r="V195" s="27" t="s">
        <v>3602</v>
      </c>
      <c r="W195" s="27" t="s">
        <v>3447</v>
      </c>
      <c r="X195" s="27" t="s">
        <v>4927</v>
      </c>
      <c r="Y195" s="27" t="s">
        <v>4928</v>
      </c>
    </row>
    <row r="196" ht="13.8" customHeight="1" spans="1:25" x14ac:dyDescent="0.25">
      <c r="A196" s="27" t="s">
        <v>3692</v>
      </c>
      <c r="B196" s="20" t="s">
        <v>3911</v>
      </c>
      <c r="C196" s="27" t="s">
        <v>3912</v>
      </c>
      <c r="D196" s="28">
        <v>44501</v>
      </c>
      <c r="E196" s="27" t="s">
        <v>3913</v>
      </c>
      <c r="F196" s="27" t="s">
        <v>3582</v>
      </c>
      <c r="G196" s="27" t="s">
        <v>3583</v>
      </c>
      <c r="H196" s="27" t="s">
        <v>3378</v>
      </c>
      <c r="I196" s="27" t="s">
        <v>3826</v>
      </c>
      <c r="J196" s="27"/>
      <c r="K196" s="27" t="s">
        <v>3471</v>
      </c>
      <c r="L196" s="27" t="s">
        <v>3471</v>
      </c>
      <c r="M196" s="27" t="s">
        <v>3472</v>
      </c>
      <c r="N196" s="27" t="s">
        <v>3490</v>
      </c>
      <c r="O196" s="27" t="s">
        <v>4141</v>
      </c>
      <c r="P196" s="29">
        <v>44926</v>
      </c>
      <c r="Q196" s="27" t="s">
        <v>4929</v>
      </c>
      <c r="R196" s="27"/>
      <c r="S196" s="27"/>
      <c r="T196" s="27"/>
      <c r="U196" s="27"/>
      <c r="V196" s="27"/>
      <c r="W196" s="27"/>
      <c r="X196" s="27"/>
      <c r="Y196" s="27"/>
    </row>
    <row r="197" ht="13.8" customHeight="1" spans="1:25" x14ac:dyDescent="0.25">
      <c r="A197" s="27" t="s">
        <v>3692</v>
      </c>
      <c r="B197" s="20" t="s">
        <v>4107</v>
      </c>
      <c r="C197" s="27" t="s">
        <v>4108</v>
      </c>
      <c r="D197" s="28">
        <v>44501</v>
      </c>
      <c r="E197" s="27" t="s">
        <v>4109</v>
      </c>
      <c r="F197" s="27" t="s">
        <v>4110</v>
      </c>
      <c r="G197" s="27" t="s">
        <v>3499</v>
      </c>
      <c r="H197" s="27" t="s">
        <v>3500</v>
      </c>
      <c r="I197" s="27" t="s">
        <v>3826</v>
      </c>
      <c r="J197" s="27"/>
      <c r="K197" s="27" t="s">
        <v>3471</v>
      </c>
      <c r="L197" s="27" t="s">
        <v>3471</v>
      </c>
      <c r="M197" s="27" t="s">
        <v>3472</v>
      </c>
      <c r="N197" s="27" t="s">
        <v>3402</v>
      </c>
      <c r="O197" s="27" t="s">
        <v>3385</v>
      </c>
      <c r="P197" s="27" t="s">
        <v>3386</v>
      </c>
      <c r="Q197" s="27" t="s">
        <v>4111</v>
      </c>
      <c r="R197" s="27"/>
      <c r="S197" s="27"/>
      <c r="T197" s="27"/>
      <c r="U197" s="27"/>
      <c r="V197" s="27"/>
      <c r="W197" s="27"/>
      <c r="X197" s="27"/>
      <c r="Y197" s="27"/>
    </row>
    <row r="198" ht="13.8" customHeight="1" spans="1:25" x14ac:dyDescent="0.25">
      <c r="A198" s="27" t="s">
        <v>3692</v>
      </c>
      <c r="B198" s="20" t="s">
        <v>4930</v>
      </c>
      <c r="C198" s="27" t="s">
        <v>4931</v>
      </c>
      <c r="D198" s="28">
        <v>44501</v>
      </c>
      <c r="E198" s="27" t="s">
        <v>4932</v>
      </c>
      <c r="F198" s="27" t="s">
        <v>3470</v>
      </c>
      <c r="G198" s="27" t="s">
        <v>3454</v>
      </c>
      <c r="H198" s="27" t="s">
        <v>3479</v>
      </c>
      <c r="I198" s="27" t="s">
        <v>3826</v>
      </c>
      <c r="J198" s="27"/>
      <c r="K198" s="27" t="s">
        <v>3471</v>
      </c>
      <c r="L198" s="27" t="s">
        <v>3471</v>
      </c>
      <c r="M198" s="27" t="s">
        <v>3401</v>
      </c>
      <c r="N198" s="27" t="s">
        <v>4440</v>
      </c>
      <c r="O198" s="27" t="s">
        <v>4141</v>
      </c>
      <c r="P198" s="29">
        <v>44926</v>
      </c>
      <c r="Q198" s="27"/>
      <c r="R198" s="27"/>
      <c r="S198" s="27"/>
      <c r="T198" s="27"/>
      <c r="U198" s="27"/>
      <c r="V198" s="27"/>
      <c r="W198" s="27"/>
      <c r="X198" s="27"/>
      <c r="Y198" s="27"/>
    </row>
    <row r="199" ht="13.8" customHeight="1" spans="1:25" x14ac:dyDescent="0.25">
      <c r="A199" s="27" t="s">
        <v>3692</v>
      </c>
      <c r="B199" s="20" t="s">
        <v>4933</v>
      </c>
      <c r="C199" s="27" t="s">
        <v>4934</v>
      </c>
      <c r="D199" s="28">
        <v>44501</v>
      </c>
      <c r="E199" s="27" t="s">
        <v>4935</v>
      </c>
      <c r="F199" s="27" t="s">
        <v>3515</v>
      </c>
      <c r="G199" s="27" t="s">
        <v>3516</v>
      </c>
      <c r="H199" s="27" t="s">
        <v>3500</v>
      </c>
      <c r="I199" s="27" t="s">
        <v>3826</v>
      </c>
      <c r="J199" s="27"/>
      <c r="K199" s="27" t="s">
        <v>3471</v>
      </c>
      <c r="L199" s="27" t="s">
        <v>3471</v>
      </c>
      <c r="M199" s="27" t="s">
        <v>3401</v>
      </c>
      <c r="N199" s="27" t="s">
        <v>4440</v>
      </c>
      <c r="O199" s="27" t="s">
        <v>4141</v>
      </c>
      <c r="P199" s="29">
        <v>44926</v>
      </c>
      <c r="Q199" s="27"/>
      <c r="R199" s="27"/>
      <c r="S199" s="27"/>
      <c r="T199" s="27"/>
      <c r="U199" s="27"/>
      <c r="V199" s="27"/>
      <c r="W199" s="27"/>
      <c r="X199" s="27"/>
      <c r="Y199" s="27"/>
    </row>
    <row r="200" ht="13.8" customHeight="1" spans="1:25" x14ac:dyDescent="0.25">
      <c r="A200" s="27" t="s">
        <v>3692</v>
      </c>
      <c r="B200" s="20" t="s">
        <v>4936</v>
      </c>
      <c r="C200" s="27" t="s">
        <v>4937</v>
      </c>
      <c r="D200" s="28">
        <v>44501</v>
      </c>
      <c r="E200" s="27" t="s">
        <v>4938</v>
      </c>
      <c r="F200" s="27" t="s">
        <v>4939</v>
      </c>
      <c r="G200" s="27" t="s">
        <v>3499</v>
      </c>
      <c r="H200" s="27" t="s">
        <v>3500</v>
      </c>
      <c r="I200" s="27" t="s">
        <v>3826</v>
      </c>
      <c r="J200" s="27"/>
      <c r="K200" s="27" t="s">
        <v>3471</v>
      </c>
      <c r="L200" s="27" t="s">
        <v>3471</v>
      </c>
      <c r="M200" s="27" t="s">
        <v>3401</v>
      </c>
      <c r="N200" s="27" t="s">
        <v>4440</v>
      </c>
      <c r="O200" s="27" t="s">
        <v>3385</v>
      </c>
      <c r="P200" s="27" t="s">
        <v>3386</v>
      </c>
      <c r="Q200" s="27"/>
      <c r="R200" s="27" t="s">
        <v>3388</v>
      </c>
      <c r="S200" s="27" t="s">
        <v>3388</v>
      </c>
      <c r="T200" s="27">
        <v>17</v>
      </c>
      <c r="U200" s="27" t="s">
        <v>3416</v>
      </c>
      <c r="V200" s="27" t="s">
        <v>3390</v>
      </c>
      <c r="W200" s="27" t="s">
        <v>3405</v>
      </c>
      <c r="X200" s="27" t="s">
        <v>4940</v>
      </c>
      <c r="Y200" s="27" t="s">
        <v>4941</v>
      </c>
    </row>
    <row r="201" ht="13.8" customHeight="1" spans="1:25" x14ac:dyDescent="0.25">
      <c r="A201" s="27" t="s">
        <v>3692</v>
      </c>
      <c r="B201" s="20" t="s">
        <v>4942</v>
      </c>
      <c r="C201" s="27" t="s">
        <v>4943</v>
      </c>
      <c r="D201" s="28">
        <v>44501</v>
      </c>
      <c r="E201" s="27" t="s">
        <v>4944</v>
      </c>
      <c r="F201" s="27" t="s">
        <v>3510</v>
      </c>
      <c r="G201" s="27" t="s">
        <v>3499</v>
      </c>
      <c r="H201" s="27" t="s">
        <v>3500</v>
      </c>
      <c r="I201" s="27" t="s">
        <v>3826</v>
      </c>
      <c r="J201" s="27"/>
      <c r="K201" s="27" t="s">
        <v>3471</v>
      </c>
      <c r="L201" s="27" t="s">
        <v>3471</v>
      </c>
      <c r="M201" s="27" t="s">
        <v>3401</v>
      </c>
      <c r="N201" s="27" t="s">
        <v>4440</v>
      </c>
      <c r="O201" s="27" t="s">
        <v>3385</v>
      </c>
      <c r="P201" s="27" t="s">
        <v>3386</v>
      </c>
      <c r="Q201" s="27"/>
      <c r="R201" s="27" t="s">
        <v>3388</v>
      </c>
      <c r="S201" s="27" t="s">
        <v>3424</v>
      </c>
      <c r="T201" s="27">
        <v>22</v>
      </c>
      <c r="U201" s="27" t="s">
        <v>3403</v>
      </c>
      <c r="V201" s="27" t="s">
        <v>3482</v>
      </c>
      <c r="W201" s="27" t="s">
        <v>3492</v>
      </c>
      <c r="X201" s="27" t="s">
        <v>4945</v>
      </c>
      <c r="Y201" s="27" t="s">
        <v>4946</v>
      </c>
    </row>
    <row r="202" ht="13.8" customHeight="1" spans="1:25" x14ac:dyDescent="0.25">
      <c r="A202" s="27" t="s">
        <v>3692</v>
      </c>
      <c r="B202" s="20" t="s">
        <v>4947</v>
      </c>
      <c r="C202" s="27" t="s">
        <v>4948</v>
      </c>
      <c r="D202" s="28">
        <v>44501</v>
      </c>
      <c r="E202" s="27" t="s">
        <v>4949</v>
      </c>
      <c r="F202" s="27" t="s">
        <v>4950</v>
      </c>
      <c r="G202" s="27" t="s">
        <v>3499</v>
      </c>
      <c r="H202" s="27" t="s">
        <v>3500</v>
      </c>
      <c r="I202" s="27" t="s">
        <v>3826</v>
      </c>
      <c r="J202" s="27"/>
      <c r="K202" s="27" t="s">
        <v>3471</v>
      </c>
      <c r="L202" s="27" t="s">
        <v>3471</v>
      </c>
      <c r="M202" s="27" t="s">
        <v>3401</v>
      </c>
      <c r="N202" s="27" t="s">
        <v>4440</v>
      </c>
      <c r="O202" s="27" t="s">
        <v>4141</v>
      </c>
      <c r="P202" s="29">
        <v>44926</v>
      </c>
      <c r="Q202" s="27"/>
      <c r="R202" s="27"/>
      <c r="S202" s="27"/>
      <c r="T202" s="27"/>
      <c r="U202" s="27"/>
      <c r="V202" s="27"/>
      <c r="W202" s="27"/>
      <c r="X202" s="27"/>
      <c r="Y202" s="27"/>
    </row>
    <row r="203" ht="13.8" customHeight="1" spans="1:25" x14ac:dyDescent="0.25">
      <c r="A203" s="27" t="s">
        <v>3692</v>
      </c>
      <c r="B203" s="20" t="s">
        <v>4951</v>
      </c>
      <c r="C203" s="27" t="s">
        <v>4952</v>
      </c>
      <c r="D203" s="28">
        <v>44501</v>
      </c>
      <c r="E203" s="27" t="s">
        <v>4953</v>
      </c>
      <c r="F203" s="27" t="s">
        <v>4517</v>
      </c>
      <c r="G203" s="27" t="s">
        <v>3499</v>
      </c>
      <c r="H203" s="27" t="s">
        <v>3500</v>
      </c>
      <c r="I203" s="27" t="s">
        <v>3826</v>
      </c>
      <c r="J203" s="27"/>
      <c r="K203" s="27" t="s">
        <v>3471</v>
      </c>
      <c r="L203" s="27" t="s">
        <v>3471</v>
      </c>
      <c r="M203" s="27" t="s">
        <v>3401</v>
      </c>
      <c r="N203" s="27" t="s">
        <v>4440</v>
      </c>
      <c r="O203" s="27" t="s">
        <v>3385</v>
      </c>
      <c r="P203" s="27" t="s">
        <v>3386</v>
      </c>
      <c r="Q203" s="27"/>
      <c r="R203" s="27" t="s">
        <v>3388</v>
      </c>
      <c r="S203" s="27" t="s">
        <v>3388</v>
      </c>
      <c r="T203" s="27">
        <v>10</v>
      </c>
      <c r="U203" s="27" t="s">
        <v>3416</v>
      </c>
      <c r="V203" s="27" t="s">
        <v>3639</v>
      </c>
      <c r="W203" s="27" t="s">
        <v>3461</v>
      </c>
      <c r="X203" s="27" t="s">
        <v>4954</v>
      </c>
      <c r="Y203" s="27" t="s">
        <v>4955</v>
      </c>
    </row>
    <row r="204" ht="13.8" customHeight="1" spans="1:25" x14ac:dyDescent="0.25">
      <c r="A204" s="27" t="s">
        <v>3692</v>
      </c>
      <c r="B204" s="20" t="s">
        <v>4956</v>
      </c>
      <c r="C204" s="27" t="s">
        <v>4957</v>
      </c>
      <c r="D204" s="28">
        <v>44501</v>
      </c>
      <c r="E204" s="27" t="s">
        <v>4958</v>
      </c>
      <c r="F204" s="27" t="s">
        <v>3520</v>
      </c>
      <c r="G204" s="27" t="s">
        <v>3521</v>
      </c>
      <c r="H204" s="27" t="s">
        <v>3479</v>
      </c>
      <c r="I204" s="27" t="s">
        <v>3826</v>
      </c>
      <c r="J204" s="27"/>
      <c r="K204" s="27" t="s">
        <v>3471</v>
      </c>
      <c r="L204" s="27" t="s">
        <v>3471</v>
      </c>
      <c r="M204" s="27" t="s">
        <v>3401</v>
      </c>
      <c r="N204" s="27" t="s">
        <v>4440</v>
      </c>
      <c r="O204" s="27" t="s">
        <v>3385</v>
      </c>
      <c r="P204" s="27" t="s">
        <v>3386</v>
      </c>
      <c r="Q204" s="27"/>
      <c r="R204" s="27" t="s">
        <v>3388</v>
      </c>
      <c r="S204" s="27" t="s">
        <v>3387</v>
      </c>
      <c r="T204" s="27">
        <v>16</v>
      </c>
      <c r="U204" s="27" t="s">
        <v>3416</v>
      </c>
      <c r="V204" s="27" t="s">
        <v>3390</v>
      </c>
      <c r="W204" s="27" t="s">
        <v>3461</v>
      </c>
      <c r="X204" s="27" t="s">
        <v>4959</v>
      </c>
      <c r="Y204" s="27" t="s">
        <v>4960</v>
      </c>
    </row>
    <row r="205" ht="13.8" customHeight="1" spans="1:25" x14ac:dyDescent="0.25">
      <c r="A205" s="27" t="s">
        <v>3692</v>
      </c>
      <c r="B205" s="20" t="s">
        <v>4961</v>
      </c>
      <c r="C205" s="27" t="s">
        <v>4962</v>
      </c>
      <c r="D205" s="28">
        <v>44501</v>
      </c>
      <c r="E205" s="27" t="s">
        <v>4963</v>
      </c>
      <c r="F205" s="27" t="s">
        <v>4964</v>
      </c>
      <c r="G205" s="27" t="s">
        <v>3499</v>
      </c>
      <c r="H205" s="27" t="s">
        <v>3500</v>
      </c>
      <c r="I205" s="27" t="s">
        <v>3826</v>
      </c>
      <c r="J205" s="27"/>
      <c r="K205" s="27" t="s">
        <v>3471</v>
      </c>
      <c r="L205" s="27" t="s">
        <v>3471</v>
      </c>
      <c r="M205" s="27" t="s">
        <v>3401</v>
      </c>
      <c r="N205" s="27" t="s">
        <v>4440</v>
      </c>
      <c r="O205" s="27" t="s">
        <v>3385</v>
      </c>
      <c r="P205" s="27" t="s">
        <v>3386</v>
      </c>
      <c r="Q205" s="27"/>
      <c r="R205" s="27"/>
      <c r="S205" s="27"/>
      <c r="T205" s="27"/>
      <c r="U205" s="27"/>
      <c r="V205" s="27"/>
      <c r="W205" s="27"/>
      <c r="X205" s="27"/>
      <c r="Y205" s="27"/>
    </row>
    <row r="206" ht="13.8" customHeight="1" spans="1:25" x14ac:dyDescent="0.25">
      <c r="A206" s="27" t="s">
        <v>3692</v>
      </c>
      <c r="B206" s="20" t="s">
        <v>4965</v>
      </c>
      <c r="C206" s="27" t="s">
        <v>4966</v>
      </c>
      <c r="D206" s="28">
        <v>44501</v>
      </c>
      <c r="E206" s="27" t="s">
        <v>4967</v>
      </c>
      <c r="F206" s="27" t="s">
        <v>3732</v>
      </c>
      <c r="G206" s="27" t="s">
        <v>3583</v>
      </c>
      <c r="H206" s="27" t="s">
        <v>3378</v>
      </c>
      <c r="I206" s="27" t="s">
        <v>3826</v>
      </c>
      <c r="J206" s="27"/>
      <c r="K206" s="27" t="s">
        <v>3471</v>
      </c>
      <c r="L206" s="27" t="s">
        <v>3471</v>
      </c>
      <c r="M206" s="27" t="s">
        <v>3401</v>
      </c>
      <c r="N206" s="27" t="s">
        <v>4440</v>
      </c>
      <c r="O206" s="27" t="s">
        <v>3385</v>
      </c>
      <c r="P206" s="27" t="s">
        <v>3386</v>
      </c>
      <c r="Q206" s="27"/>
      <c r="R206" s="27" t="s">
        <v>3424</v>
      </c>
      <c r="S206" s="27" t="s">
        <v>3388</v>
      </c>
      <c r="T206" s="27">
        <v>12</v>
      </c>
      <c r="U206" s="27" t="s">
        <v>3416</v>
      </c>
      <c r="V206" s="27" t="s">
        <v>3446</v>
      </c>
      <c r="W206" s="27" t="s">
        <v>3492</v>
      </c>
      <c r="X206" s="27" t="s">
        <v>3485</v>
      </c>
      <c r="Y206" s="27" t="s">
        <v>4968</v>
      </c>
    </row>
    <row r="207" ht="30" customHeight="1" spans="1:25" x14ac:dyDescent="0.25">
      <c r="A207" s="27" t="s">
        <v>3692</v>
      </c>
      <c r="B207" s="20" t="s">
        <v>4969</v>
      </c>
      <c r="C207" s="27" t="s">
        <v>4970</v>
      </c>
      <c r="D207" s="28">
        <v>44501</v>
      </c>
      <c r="E207" s="27" t="s">
        <v>4971</v>
      </c>
      <c r="F207" s="27" t="s">
        <v>4597</v>
      </c>
      <c r="G207" s="27" t="s">
        <v>3516</v>
      </c>
      <c r="H207" s="27" t="s">
        <v>3500</v>
      </c>
      <c r="I207" s="27" t="s">
        <v>3826</v>
      </c>
      <c r="J207" s="27"/>
      <c r="K207" s="27" t="s">
        <v>3471</v>
      </c>
      <c r="L207" s="27" t="s">
        <v>3471</v>
      </c>
      <c r="M207" s="27" t="s">
        <v>3401</v>
      </c>
      <c r="N207" s="27" t="s">
        <v>4440</v>
      </c>
      <c r="O207" s="27" t="s">
        <v>3385</v>
      </c>
      <c r="P207" s="27" t="s">
        <v>3386</v>
      </c>
      <c r="Q207" s="27"/>
      <c r="R207" s="27" t="s">
        <v>3424</v>
      </c>
      <c r="S207" s="27" t="s">
        <v>3424</v>
      </c>
      <c r="T207" s="27">
        <v>4</v>
      </c>
      <c r="U207" s="27" t="s">
        <v>3416</v>
      </c>
      <c r="V207" s="27" t="s">
        <v>3390</v>
      </c>
      <c r="W207" s="27" t="s">
        <v>4500</v>
      </c>
      <c r="X207" s="27" t="s">
        <v>4972</v>
      </c>
      <c r="Y207" s="40" t="s">
        <v>4973</v>
      </c>
    </row>
    <row r="208" ht="13.8" customHeight="1" spans="1:25" x14ac:dyDescent="0.25">
      <c r="A208" s="27" t="s">
        <v>3692</v>
      </c>
      <c r="B208" s="20" t="s">
        <v>4974</v>
      </c>
      <c r="C208" s="27" t="s">
        <v>4975</v>
      </c>
      <c r="D208" s="28">
        <v>44501</v>
      </c>
      <c r="E208" s="27" t="s">
        <v>4976</v>
      </c>
      <c r="F208" s="27" t="s">
        <v>4058</v>
      </c>
      <c r="G208" s="27" t="s">
        <v>3529</v>
      </c>
      <c r="H208" s="27" t="s">
        <v>3455</v>
      </c>
      <c r="I208" s="27" t="s">
        <v>3826</v>
      </c>
      <c r="J208" s="27"/>
      <c r="K208" s="27" t="s">
        <v>3471</v>
      </c>
      <c r="L208" s="27" t="s">
        <v>3471</v>
      </c>
      <c r="M208" s="27" t="s">
        <v>3401</v>
      </c>
      <c r="N208" s="27" t="s">
        <v>4440</v>
      </c>
      <c r="O208" s="27" t="s">
        <v>3385</v>
      </c>
      <c r="P208" s="27" t="s">
        <v>3386</v>
      </c>
      <c r="Q208" s="27"/>
      <c r="R208" s="27"/>
      <c r="S208" s="27"/>
      <c r="T208" s="27"/>
      <c r="U208" s="27"/>
      <c r="V208" s="27"/>
      <c r="W208" s="27"/>
      <c r="X208" s="27"/>
      <c r="Y208" s="27"/>
    </row>
    <row r="209" ht="13.8" customHeight="1" spans="1:25" x14ac:dyDescent="0.25">
      <c r="A209" s="27" t="s">
        <v>3692</v>
      </c>
      <c r="B209" s="20" t="s">
        <v>4977</v>
      </c>
      <c r="C209" s="27" t="s">
        <v>4978</v>
      </c>
      <c r="D209" s="28">
        <v>44501</v>
      </c>
      <c r="E209" s="27" t="s">
        <v>4979</v>
      </c>
      <c r="F209" s="27" t="s">
        <v>3515</v>
      </c>
      <c r="G209" s="27" t="s">
        <v>3516</v>
      </c>
      <c r="H209" s="27" t="s">
        <v>3500</v>
      </c>
      <c r="I209" s="27" t="s">
        <v>3826</v>
      </c>
      <c r="J209" s="27"/>
      <c r="K209" s="27" t="s">
        <v>3471</v>
      </c>
      <c r="L209" s="27" t="s">
        <v>3471</v>
      </c>
      <c r="M209" s="27" t="s">
        <v>3401</v>
      </c>
      <c r="N209" s="27" t="s">
        <v>4440</v>
      </c>
      <c r="O209" s="27" t="s">
        <v>4141</v>
      </c>
      <c r="P209" s="29">
        <v>44926</v>
      </c>
      <c r="Q209" s="27"/>
      <c r="R209" s="27"/>
      <c r="S209" s="27"/>
      <c r="T209" s="27"/>
      <c r="U209" s="27"/>
      <c r="V209" s="27"/>
      <c r="W209" s="27"/>
      <c r="X209" s="27"/>
      <c r="Y209" s="27"/>
    </row>
    <row r="210" ht="13.8" customHeight="1" spans="1:25" x14ac:dyDescent="0.25">
      <c r="A210" s="27" t="s">
        <v>3692</v>
      </c>
      <c r="B210" s="20">
        <v>263</v>
      </c>
      <c r="C210" s="27" t="s">
        <v>4980</v>
      </c>
      <c r="D210" s="28">
        <v>44501</v>
      </c>
      <c r="E210" s="27" t="s">
        <v>4981</v>
      </c>
      <c r="F210" s="27" t="s">
        <v>3510</v>
      </c>
      <c r="G210" s="27" t="s">
        <v>3499</v>
      </c>
      <c r="H210" s="27" t="s">
        <v>3500</v>
      </c>
      <c r="I210" s="27" t="s">
        <v>3826</v>
      </c>
      <c r="J210" s="27"/>
      <c r="K210" s="27" t="s">
        <v>3381</v>
      </c>
      <c r="L210" s="27" t="s">
        <v>3400</v>
      </c>
      <c r="M210" s="27" t="s">
        <v>3401</v>
      </c>
      <c r="N210" s="27" t="s">
        <v>4440</v>
      </c>
      <c r="O210" s="27" t="s">
        <v>3385</v>
      </c>
      <c r="P210" s="27" t="s">
        <v>3386</v>
      </c>
      <c r="Q210" s="27"/>
      <c r="R210" s="27" t="s">
        <v>3424</v>
      </c>
      <c r="S210" s="27" t="s">
        <v>3388</v>
      </c>
      <c r="T210" s="27">
        <v>8</v>
      </c>
      <c r="U210" s="27" t="s">
        <v>3416</v>
      </c>
      <c r="V210" s="27" t="s">
        <v>3446</v>
      </c>
      <c r="W210" s="27" t="s">
        <v>3447</v>
      </c>
      <c r="X210" s="27" t="s">
        <v>4982</v>
      </c>
      <c r="Y210" s="27" t="s">
        <v>3485</v>
      </c>
    </row>
    <row r="211" ht="45" customHeight="1" spans="1:25" x14ac:dyDescent="0.25">
      <c r="A211" s="27" t="s">
        <v>3692</v>
      </c>
      <c r="B211" s="20" t="s">
        <v>4159</v>
      </c>
      <c r="C211" s="27" t="s">
        <v>4160</v>
      </c>
      <c r="D211" s="28">
        <v>44513</v>
      </c>
      <c r="E211" s="27" t="s">
        <v>4161</v>
      </c>
      <c r="F211" s="27" t="s">
        <v>4162</v>
      </c>
      <c r="G211" s="27" t="s">
        <v>3440</v>
      </c>
      <c r="H211" s="27" t="s">
        <v>3441</v>
      </c>
      <c r="I211" s="27" t="s">
        <v>3826</v>
      </c>
      <c r="J211" s="27"/>
      <c r="K211" s="27" t="s">
        <v>3471</v>
      </c>
      <c r="L211" s="27" t="s">
        <v>3471</v>
      </c>
      <c r="M211" s="27" t="s">
        <v>3401</v>
      </c>
      <c r="N211" s="27" t="s">
        <v>4163</v>
      </c>
      <c r="O211" s="27" t="s">
        <v>3385</v>
      </c>
      <c r="P211" s="27" t="s">
        <v>3386</v>
      </c>
      <c r="Q211" s="27"/>
      <c r="R211" s="27" t="s">
        <v>3388</v>
      </c>
      <c r="S211" s="27" t="s">
        <v>3388</v>
      </c>
      <c r="T211" s="27">
        <v>10</v>
      </c>
      <c r="U211" s="27" t="s">
        <v>3416</v>
      </c>
      <c r="V211" s="27" t="s">
        <v>3602</v>
      </c>
      <c r="W211" s="27" t="s">
        <v>3447</v>
      </c>
      <c r="X211" s="27" t="s">
        <v>4164</v>
      </c>
      <c r="Y211" s="40" t="s">
        <v>4165</v>
      </c>
    </row>
    <row r="212" ht="13.8" customHeight="1" spans="1:25" x14ac:dyDescent="0.25">
      <c r="A212" s="27" t="s">
        <v>3692</v>
      </c>
      <c r="B212" s="20" t="s">
        <v>3699</v>
      </c>
      <c r="C212" s="27" t="s">
        <v>3700</v>
      </c>
      <c r="D212" s="28">
        <v>44520</v>
      </c>
      <c r="E212" s="27" t="s">
        <v>3701</v>
      </c>
      <c r="F212" s="27" t="s">
        <v>3702</v>
      </c>
      <c r="G212" s="27" t="s">
        <v>3583</v>
      </c>
      <c r="H212" s="27" t="s">
        <v>3378</v>
      </c>
      <c r="I212" s="27" t="s">
        <v>3826</v>
      </c>
      <c r="J212" s="27"/>
      <c r="K212" s="27" t="s">
        <v>3471</v>
      </c>
      <c r="L212" s="27" t="s">
        <v>3471</v>
      </c>
      <c r="M212" s="27" t="s">
        <v>3472</v>
      </c>
      <c r="N212" s="27" t="s">
        <v>3402</v>
      </c>
      <c r="O212" s="27" t="s">
        <v>3385</v>
      </c>
      <c r="P212" s="27" t="s">
        <v>3386</v>
      </c>
      <c r="Q212" s="27"/>
      <c r="R212" s="27" t="s">
        <v>3424</v>
      </c>
      <c r="S212" s="27" t="s">
        <v>3388</v>
      </c>
      <c r="T212" s="27">
        <v>3</v>
      </c>
      <c r="U212" s="27" t="s">
        <v>3416</v>
      </c>
      <c r="V212" s="27" t="s">
        <v>3460</v>
      </c>
      <c r="W212" s="27" t="s">
        <v>3417</v>
      </c>
      <c r="X212" s="27" t="s">
        <v>3703</v>
      </c>
      <c r="Y212" s="27" t="s">
        <v>3586</v>
      </c>
    </row>
    <row r="213" ht="30" customHeight="1" spans="1:25" x14ac:dyDescent="0.25">
      <c r="A213" s="27" t="s">
        <v>3692</v>
      </c>
      <c r="B213" s="20" t="s">
        <v>3704</v>
      </c>
      <c r="C213" s="27" t="s">
        <v>3705</v>
      </c>
      <c r="D213" s="28">
        <v>44526</v>
      </c>
      <c r="E213" s="27" t="s">
        <v>3706</v>
      </c>
      <c r="F213" s="27" t="s">
        <v>3707</v>
      </c>
      <c r="G213" s="27" t="s">
        <v>3440</v>
      </c>
      <c r="H213" s="27" t="s">
        <v>3441</v>
      </c>
      <c r="I213" s="27" t="s">
        <v>3826</v>
      </c>
      <c r="J213" s="27"/>
      <c r="K213" s="27" t="s">
        <v>3471</v>
      </c>
      <c r="L213" s="27" t="s">
        <v>3471</v>
      </c>
      <c r="M213" s="27" t="s">
        <v>3472</v>
      </c>
      <c r="N213" s="27" t="s">
        <v>3402</v>
      </c>
      <c r="O213" s="27" t="s">
        <v>3385</v>
      </c>
      <c r="P213" s="27" t="s">
        <v>3386</v>
      </c>
      <c r="Q213" s="27"/>
      <c r="R213" s="27" t="s">
        <v>3424</v>
      </c>
      <c r="S213" s="27" t="s">
        <v>3388</v>
      </c>
      <c r="T213" s="27">
        <v>9</v>
      </c>
      <c r="U213" s="27" t="s">
        <v>3416</v>
      </c>
      <c r="V213" s="27" t="s">
        <v>3460</v>
      </c>
      <c r="W213" s="27" t="s">
        <v>3447</v>
      </c>
      <c r="X213" s="27" t="s">
        <v>3708</v>
      </c>
      <c r="Y213" s="40" t="s">
        <v>3709</v>
      </c>
    </row>
    <row r="214" ht="13.8" customHeight="1" spans="1:25" x14ac:dyDescent="0.25">
      <c r="A214" s="27" t="s">
        <v>3692</v>
      </c>
      <c r="B214" s="20" t="s">
        <v>3386</v>
      </c>
      <c r="C214" s="27" t="s">
        <v>4174</v>
      </c>
      <c r="D214" s="28">
        <v>44527</v>
      </c>
      <c r="E214" s="27" t="s">
        <v>4175</v>
      </c>
      <c r="F214" s="27" t="s">
        <v>3590</v>
      </c>
      <c r="G214" s="27" t="s">
        <v>3454</v>
      </c>
      <c r="H214" s="27" t="s">
        <v>3479</v>
      </c>
      <c r="I214" s="27" t="s">
        <v>3826</v>
      </c>
      <c r="J214" s="27"/>
      <c r="K214" s="27" t="s">
        <v>4174</v>
      </c>
      <c r="L214" s="27" t="s">
        <v>4174</v>
      </c>
      <c r="M214" s="27" t="s">
        <v>3401</v>
      </c>
      <c r="N214" s="27" t="s">
        <v>4163</v>
      </c>
      <c r="O214" s="27" t="s">
        <v>4141</v>
      </c>
      <c r="P214" s="29">
        <v>44620</v>
      </c>
      <c r="Q214" s="27"/>
      <c r="R214" s="27"/>
      <c r="S214" s="27"/>
      <c r="T214" s="27"/>
      <c r="U214" s="27"/>
      <c r="V214" s="27"/>
      <c r="W214" s="27"/>
      <c r="X214" s="27"/>
      <c r="Y214" s="27"/>
    </row>
    <row r="215" ht="13.8" customHeight="1" spans="1:25" x14ac:dyDescent="0.25">
      <c r="A215" s="27" t="s">
        <v>3692</v>
      </c>
      <c r="B215" s="20" t="s">
        <v>3386</v>
      </c>
      <c r="C215" s="27" t="s">
        <v>4182</v>
      </c>
      <c r="D215" s="28">
        <v>44530</v>
      </c>
      <c r="E215" s="27" t="s">
        <v>4183</v>
      </c>
      <c r="F215" s="27" t="s">
        <v>3470</v>
      </c>
      <c r="G215" s="27" t="s">
        <v>3454</v>
      </c>
      <c r="H215" s="27" t="s">
        <v>3479</v>
      </c>
      <c r="I215" s="27" t="s">
        <v>3826</v>
      </c>
      <c r="J215" s="27"/>
      <c r="K215" s="27" t="s">
        <v>4184</v>
      </c>
      <c r="L215" s="27" t="s">
        <v>4184</v>
      </c>
      <c r="M215" s="27" t="s">
        <v>3401</v>
      </c>
      <c r="N215" s="27" t="s">
        <v>4163</v>
      </c>
      <c r="O215" s="27" t="s">
        <v>4141</v>
      </c>
      <c r="P215" s="29">
        <v>45107</v>
      </c>
      <c r="Q215" s="27"/>
      <c r="R215" s="27"/>
      <c r="S215" s="27"/>
      <c r="T215" s="27"/>
      <c r="U215" s="27"/>
      <c r="V215" s="27"/>
      <c r="W215" s="27"/>
      <c r="X215" s="27"/>
      <c r="Y215" s="27"/>
    </row>
    <row r="216" ht="13.8" customHeight="1" spans="1:25" x14ac:dyDescent="0.25">
      <c r="A216" s="27" t="s">
        <v>3692</v>
      </c>
      <c r="B216" s="20" t="s">
        <v>3386</v>
      </c>
      <c r="C216" s="27" t="s">
        <v>4185</v>
      </c>
      <c r="D216" s="28">
        <v>44530</v>
      </c>
      <c r="E216" s="27" t="s">
        <v>4186</v>
      </c>
      <c r="F216" s="27" t="s">
        <v>4187</v>
      </c>
      <c r="G216" s="27" t="s">
        <v>3550</v>
      </c>
      <c r="H216" s="27" t="s">
        <v>3551</v>
      </c>
      <c r="I216" s="27" t="s">
        <v>3826</v>
      </c>
      <c r="J216" s="27"/>
      <c r="K216" s="27" t="s">
        <v>4184</v>
      </c>
      <c r="L216" s="27" t="s">
        <v>4184</v>
      </c>
      <c r="M216" s="27" t="s">
        <v>3401</v>
      </c>
      <c r="N216" s="27" t="s">
        <v>4163</v>
      </c>
      <c r="O216" s="27" t="s">
        <v>4141</v>
      </c>
      <c r="P216" s="29">
        <v>45077</v>
      </c>
      <c r="Q216" s="27"/>
      <c r="R216" s="27"/>
      <c r="S216" s="27"/>
      <c r="T216" s="27"/>
      <c r="U216" s="27"/>
      <c r="V216" s="27"/>
      <c r="W216" s="27"/>
      <c r="X216" s="27"/>
      <c r="Y216" s="27"/>
    </row>
    <row r="217" ht="13.8" customHeight="1" spans="1:25" x14ac:dyDescent="0.25">
      <c r="A217" s="27" t="s">
        <v>3710</v>
      </c>
      <c r="B217" s="20" t="s">
        <v>4983</v>
      </c>
      <c r="C217" s="27" t="s">
        <v>4984</v>
      </c>
      <c r="D217" s="28">
        <v>44531</v>
      </c>
      <c r="E217" s="27" t="s">
        <v>4985</v>
      </c>
      <c r="F217" s="27" t="s">
        <v>3520</v>
      </c>
      <c r="G217" s="27" t="s">
        <v>3521</v>
      </c>
      <c r="H217" s="27" t="s">
        <v>3479</v>
      </c>
      <c r="I217" s="27" t="s">
        <v>3826</v>
      </c>
      <c r="J217" s="27"/>
      <c r="K217" s="27" t="s">
        <v>3471</v>
      </c>
      <c r="L217" s="27" t="s">
        <v>3471</v>
      </c>
      <c r="M217" s="27" t="s">
        <v>3401</v>
      </c>
      <c r="N217" s="27" t="s">
        <v>4440</v>
      </c>
      <c r="O217" s="27" t="s">
        <v>3385</v>
      </c>
      <c r="P217" s="27" t="s">
        <v>3386</v>
      </c>
      <c r="Q217" s="27"/>
      <c r="R217" s="27" t="s">
        <v>3388</v>
      </c>
      <c r="S217" s="27" t="s">
        <v>3387</v>
      </c>
      <c r="T217" s="27">
        <v>14</v>
      </c>
      <c r="U217" s="27" t="s">
        <v>3416</v>
      </c>
      <c r="V217" s="27" t="s">
        <v>3602</v>
      </c>
      <c r="W217" s="27" t="s">
        <v>3767</v>
      </c>
      <c r="X217" s="27" t="s">
        <v>4986</v>
      </c>
      <c r="Y217" s="27" t="s">
        <v>4987</v>
      </c>
    </row>
    <row r="218" ht="13.8" customHeight="1" spans="1:25" x14ac:dyDescent="0.25">
      <c r="A218" s="27" t="s">
        <v>3710</v>
      </c>
      <c r="B218" s="20" t="s">
        <v>3386</v>
      </c>
      <c r="C218" s="27" t="s">
        <v>4188</v>
      </c>
      <c r="D218" s="28">
        <v>44533</v>
      </c>
      <c r="E218" s="27" t="s">
        <v>4189</v>
      </c>
      <c r="F218" s="27" t="s">
        <v>3788</v>
      </c>
      <c r="G218" s="27" t="s">
        <v>3499</v>
      </c>
      <c r="H218" s="27" t="s">
        <v>3500</v>
      </c>
      <c r="I218" s="27" t="s">
        <v>3826</v>
      </c>
      <c r="J218" s="27"/>
      <c r="K218" s="27" t="s">
        <v>4184</v>
      </c>
      <c r="L218" s="27" t="s">
        <v>4184</v>
      </c>
      <c r="M218" s="27" t="s">
        <v>3401</v>
      </c>
      <c r="N218" s="27" t="s">
        <v>3625</v>
      </c>
      <c r="O218" s="27" t="s">
        <v>4141</v>
      </c>
      <c r="P218" s="29">
        <v>45046</v>
      </c>
      <c r="Q218" s="27"/>
      <c r="R218" s="27"/>
      <c r="S218" s="27"/>
      <c r="T218" s="27"/>
      <c r="U218" s="27"/>
      <c r="V218" s="27"/>
      <c r="W218" s="27"/>
      <c r="X218" s="27"/>
      <c r="Y218" s="27"/>
    </row>
    <row r="219" ht="13.8" customHeight="1" spans="1:25" x14ac:dyDescent="0.25">
      <c r="A219" s="27" t="s">
        <v>3710</v>
      </c>
      <c r="B219" s="20" t="s">
        <v>3386</v>
      </c>
      <c r="C219" s="27" t="s">
        <v>4190</v>
      </c>
      <c r="D219" s="28">
        <v>44537</v>
      </c>
      <c r="E219" s="27" t="s">
        <v>4191</v>
      </c>
      <c r="F219" s="27" t="s">
        <v>3702</v>
      </c>
      <c r="G219" s="27" t="s">
        <v>3583</v>
      </c>
      <c r="H219" s="27" t="s">
        <v>3378</v>
      </c>
      <c r="I219" s="27" t="s">
        <v>3826</v>
      </c>
      <c r="J219" s="27"/>
      <c r="K219" s="27" t="s">
        <v>4184</v>
      </c>
      <c r="L219" s="27" t="s">
        <v>4184</v>
      </c>
      <c r="M219" s="27" t="s">
        <v>3401</v>
      </c>
      <c r="N219" s="27" t="s">
        <v>4163</v>
      </c>
      <c r="O219" s="27" t="s">
        <v>4141</v>
      </c>
      <c r="P219" s="29">
        <v>44620</v>
      </c>
      <c r="Q219" s="27"/>
      <c r="R219" s="27"/>
      <c r="S219" s="27"/>
      <c r="T219" s="27"/>
      <c r="U219" s="27"/>
      <c r="V219" s="27"/>
      <c r="W219" s="27"/>
      <c r="X219" s="27"/>
      <c r="Y219" s="27"/>
    </row>
    <row r="220" ht="13.8" customHeight="1" spans="1:25" x14ac:dyDescent="0.25">
      <c r="A220" s="27" t="s">
        <v>3710</v>
      </c>
      <c r="B220" s="20" t="s">
        <v>3386</v>
      </c>
      <c r="C220" s="27" t="s">
        <v>4197</v>
      </c>
      <c r="D220" s="28">
        <v>44541</v>
      </c>
      <c r="E220" s="27" t="s">
        <v>4198</v>
      </c>
      <c r="F220" s="27" t="s">
        <v>3570</v>
      </c>
      <c r="G220" s="27" t="s">
        <v>3550</v>
      </c>
      <c r="H220" s="27" t="s">
        <v>3551</v>
      </c>
      <c r="I220" s="27" t="s">
        <v>3826</v>
      </c>
      <c r="J220" s="27"/>
      <c r="K220" s="27" t="s">
        <v>4184</v>
      </c>
      <c r="L220" s="27" t="s">
        <v>4184</v>
      </c>
      <c r="M220" s="27" t="s">
        <v>3401</v>
      </c>
      <c r="N220" s="27" t="s">
        <v>4163</v>
      </c>
      <c r="O220" s="27" t="s">
        <v>4141</v>
      </c>
      <c r="P220" s="29">
        <v>45077</v>
      </c>
      <c r="Q220" s="27"/>
      <c r="R220" s="27"/>
      <c r="S220" s="27"/>
      <c r="T220" s="27"/>
      <c r="U220" s="27"/>
      <c r="V220" s="27"/>
      <c r="W220" s="27"/>
      <c r="X220" s="27"/>
      <c r="Y220" s="27"/>
    </row>
    <row r="221" ht="13.8" customHeight="1" spans="1:25" x14ac:dyDescent="0.25">
      <c r="A221" s="27" t="s">
        <v>3710</v>
      </c>
      <c r="B221" s="20" t="s">
        <v>3386</v>
      </c>
      <c r="C221" s="27" t="s">
        <v>4204</v>
      </c>
      <c r="D221" s="28">
        <v>44548</v>
      </c>
      <c r="E221" s="27" t="s">
        <v>4205</v>
      </c>
      <c r="F221" s="27" t="s">
        <v>3510</v>
      </c>
      <c r="G221" s="27" t="s">
        <v>3499</v>
      </c>
      <c r="H221" s="27" t="s">
        <v>3500</v>
      </c>
      <c r="I221" s="27" t="s">
        <v>3826</v>
      </c>
      <c r="J221" s="27"/>
      <c r="K221" s="27" t="s">
        <v>4206</v>
      </c>
      <c r="L221" s="27" t="s">
        <v>4206</v>
      </c>
      <c r="M221" s="27" t="s">
        <v>3401</v>
      </c>
      <c r="N221" s="27" t="s">
        <v>3625</v>
      </c>
      <c r="O221" s="27" t="s">
        <v>4141</v>
      </c>
      <c r="P221" s="29">
        <v>44561</v>
      </c>
      <c r="Q221" s="27"/>
      <c r="R221" s="27"/>
      <c r="S221" s="27"/>
      <c r="T221" s="27"/>
      <c r="U221" s="27"/>
      <c r="V221" s="27"/>
      <c r="W221" s="27"/>
      <c r="X221" s="27"/>
      <c r="Y221" s="27"/>
    </row>
    <row r="222" ht="13.8" customHeight="1" spans="1:25" x14ac:dyDescent="0.25">
      <c r="A222" s="27" t="s">
        <v>3710</v>
      </c>
      <c r="B222" s="20">
        <v>497</v>
      </c>
      <c r="C222" s="27" t="s">
        <v>4210</v>
      </c>
      <c r="D222" s="28">
        <v>44552</v>
      </c>
      <c r="E222" s="27" t="s">
        <v>4211</v>
      </c>
      <c r="F222" s="27" t="s">
        <v>4212</v>
      </c>
      <c r="G222" s="27" t="s">
        <v>3377</v>
      </c>
      <c r="H222" s="27" t="s">
        <v>3378</v>
      </c>
      <c r="I222" s="27" t="s">
        <v>3826</v>
      </c>
      <c r="J222" s="27"/>
      <c r="K222" s="27" t="s">
        <v>3381</v>
      </c>
      <c r="L222" s="27" t="s">
        <v>3382</v>
      </c>
      <c r="M222" s="27" t="s">
        <v>3401</v>
      </c>
      <c r="N222" s="27" t="s">
        <v>4163</v>
      </c>
      <c r="O222" s="27" t="s">
        <v>3385</v>
      </c>
      <c r="P222" s="27" t="s">
        <v>3386</v>
      </c>
      <c r="Q222" s="27"/>
      <c r="R222" s="27" t="s">
        <v>3388</v>
      </c>
      <c r="S222" s="27" t="s">
        <v>3424</v>
      </c>
      <c r="T222" s="27">
        <v>2</v>
      </c>
      <c r="U222" s="27" t="s">
        <v>3403</v>
      </c>
      <c r="V222" s="27" t="s">
        <v>3390</v>
      </c>
      <c r="W222" s="27" t="s">
        <v>3391</v>
      </c>
      <c r="X222" s="27" t="s">
        <v>3431</v>
      </c>
      <c r="Y222" s="27" t="s">
        <v>4213</v>
      </c>
    </row>
    <row r="223" ht="13.8" customHeight="1" spans="1:25" x14ac:dyDescent="0.25">
      <c r="A223" s="27" t="s">
        <v>3710</v>
      </c>
      <c r="B223" s="20">
        <v>266</v>
      </c>
      <c r="C223" s="27" t="s">
        <v>3726</v>
      </c>
      <c r="D223" s="28">
        <v>44552</v>
      </c>
      <c r="E223" s="27" t="s">
        <v>3727</v>
      </c>
      <c r="F223" s="27" t="s">
        <v>3702</v>
      </c>
      <c r="G223" s="27" t="s">
        <v>3583</v>
      </c>
      <c r="H223" s="27" t="s">
        <v>3378</v>
      </c>
      <c r="I223" s="27" t="s">
        <v>3826</v>
      </c>
      <c r="J223" s="27"/>
      <c r="K223" s="27" t="s">
        <v>3381</v>
      </c>
      <c r="L223" s="27" t="s">
        <v>3400</v>
      </c>
      <c r="M223" s="27" t="s">
        <v>3383</v>
      </c>
      <c r="N223" s="27" t="s">
        <v>3459</v>
      </c>
      <c r="O223" s="27" t="s">
        <v>3385</v>
      </c>
      <c r="P223" s="27" t="s">
        <v>3386</v>
      </c>
      <c r="Q223" s="27"/>
      <c r="R223" s="27" t="s">
        <v>3388</v>
      </c>
      <c r="S223" s="27" t="s">
        <v>3388</v>
      </c>
      <c r="T223" s="27">
        <v>4</v>
      </c>
      <c r="U223" s="27" t="s">
        <v>3416</v>
      </c>
      <c r="V223" s="27" t="s">
        <v>3460</v>
      </c>
      <c r="W223" s="27" t="s">
        <v>3417</v>
      </c>
      <c r="X223" s="27" t="s">
        <v>3728</v>
      </c>
      <c r="Y223" s="27" t="s">
        <v>3586</v>
      </c>
    </row>
    <row r="224" ht="13.8" customHeight="1" spans="1:25" x14ac:dyDescent="0.25">
      <c r="A224" s="27" t="s">
        <v>3729</v>
      </c>
      <c r="B224" s="20" t="s">
        <v>4988</v>
      </c>
      <c r="C224" s="27" t="s">
        <v>4989</v>
      </c>
      <c r="D224" s="28">
        <v>44562</v>
      </c>
      <c r="E224" s="27" t="s">
        <v>4990</v>
      </c>
      <c r="F224" s="27" t="s">
        <v>3510</v>
      </c>
      <c r="G224" s="27" t="s">
        <v>3499</v>
      </c>
      <c r="H224" s="27" t="s">
        <v>3500</v>
      </c>
      <c r="I224" s="27" t="s">
        <v>3826</v>
      </c>
      <c r="J224" s="27"/>
      <c r="K224" s="27" t="s">
        <v>3471</v>
      </c>
      <c r="L224" s="27" t="s">
        <v>3471</v>
      </c>
      <c r="M224" s="27" t="s">
        <v>3401</v>
      </c>
      <c r="N224" s="27" t="s">
        <v>4440</v>
      </c>
      <c r="O224" s="27" t="s">
        <v>4141</v>
      </c>
      <c r="P224" s="29">
        <v>44926</v>
      </c>
      <c r="Q224" s="27"/>
      <c r="R224" s="27"/>
      <c r="S224" s="27"/>
      <c r="T224" s="27"/>
      <c r="U224" s="27"/>
      <c r="V224" s="27"/>
      <c r="W224" s="27"/>
      <c r="X224" s="27"/>
      <c r="Y224" s="27"/>
    </row>
    <row r="225" ht="13.8" customHeight="1" spans="1:25" x14ac:dyDescent="0.25">
      <c r="A225" s="27" t="s">
        <v>3729</v>
      </c>
      <c r="B225" s="20">
        <v>265</v>
      </c>
      <c r="C225" s="27" t="s">
        <v>3730</v>
      </c>
      <c r="D225" s="28">
        <v>44589</v>
      </c>
      <c r="E225" s="27" t="s">
        <v>3731</v>
      </c>
      <c r="F225" s="27" t="s">
        <v>3732</v>
      </c>
      <c r="G225" s="27" t="s">
        <v>3583</v>
      </c>
      <c r="H225" s="27" t="s">
        <v>3378</v>
      </c>
      <c r="I225" s="27" t="s">
        <v>3826</v>
      </c>
      <c r="J225" s="27"/>
      <c r="K225" s="27" t="s">
        <v>3381</v>
      </c>
      <c r="L225" s="27" t="s">
        <v>3400</v>
      </c>
      <c r="M225" s="27" t="s">
        <v>3383</v>
      </c>
      <c r="N225" s="27" t="s">
        <v>3459</v>
      </c>
      <c r="O225" s="27" t="s">
        <v>3385</v>
      </c>
      <c r="P225" s="27" t="s">
        <v>3386</v>
      </c>
      <c r="Q225" s="27"/>
      <c r="R225" s="27"/>
      <c r="S225" s="27"/>
      <c r="T225" s="27"/>
      <c r="U225" s="27"/>
      <c r="V225" s="27"/>
      <c r="W225" s="27"/>
      <c r="X225" s="27"/>
      <c r="Y225" s="27"/>
    </row>
    <row r="226" ht="13.8" customHeight="1" spans="1:25" x14ac:dyDescent="0.25">
      <c r="A226" s="27" t="s">
        <v>4221</v>
      </c>
      <c r="B226" s="20">
        <v>498</v>
      </c>
      <c r="C226" s="27" t="s">
        <v>4222</v>
      </c>
      <c r="D226" s="28">
        <v>44603</v>
      </c>
      <c r="E226" s="27" t="s">
        <v>4223</v>
      </c>
      <c r="F226" s="27" t="s">
        <v>3623</v>
      </c>
      <c r="G226" s="27" t="s">
        <v>3583</v>
      </c>
      <c r="H226" s="27" t="s">
        <v>3378</v>
      </c>
      <c r="I226" s="27" t="s">
        <v>3826</v>
      </c>
      <c r="J226" s="27"/>
      <c r="K226" s="27" t="s">
        <v>3381</v>
      </c>
      <c r="L226" s="27" t="s">
        <v>3382</v>
      </c>
      <c r="M226" s="27" t="s">
        <v>3401</v>
      </c>
      <c r="N226" s="27" t="s">
        <v>4163</v>
      </c>
      <c r="O226" s="27" t="s">
        <v>3385</v>
      </c>
      <c r="P226" s="27" t="s">
        <v>3386</v>
      </c>
      <c r="Q226" s="27"/>
      <c r="R226" s="27" t="s">
        <v>3387</v>
      </c>
      <c r="S226" s="27" t="s">
        <v>3387</v>
      </c>
      <c r="T226" s="27">
        <v>3</v>
      </c>
      <c r="U226" s="27" t="s">
        <v>3416</v>
      </c>
      <c r="V226" s="27" t="s">
        <v>4224</v>
      </c>
      <c r="W226" s="27" t="s">
        <v>3522</v>
      </c>
      <c r="X226" s="27" t="s">
        <v>4225</v>
      </c>
      <c r="Y226" s="27" t="s">
        <v>4226</v>
      </c>
    </row>
    <row r="227" ht="13.8" customHeight="1" spans="1:25" x14ac:dyDescent="0.25">
      <c r="A227" s="27" t="s">
        <v>3739</v>
      </c>
      <c r="B227" s="20">
        <v>468</v>
      </c>
      <c r="C227" s="27" t="s">
        <v>3740</v>
      </c>
      <c r="D227" s="28">
        <v>44652</v>
      </c>
      <c r="E227" s="27" t="s">
        <v>3741</v>
      </c>
      <c r="F227" s="27" t="s">
        <v>3590</v>
      </c>
      <c r="G227" s="27" t="s">
        <v>3454</v>
      </c>
      <c r="H227" s="27" t="s">
        <v>3479</v>
      </c>
      <c r="I227" s="27" t="s">
        <v>3826</v>
      </c>
      <c r="J227" s="27"/>
      <c r="K227" s="27" t="s">
        <v>3381</v>
      </c>
      <c r="L227" s="27" t="s">
        <v>3382</v>
      </c>
      <c r="M227" s="27" t="s">
        <v>3383</v>
      </c>
      <c r="N227" s="27" t="s">
        <v>3384</v>
      </c>
      <c r="O227" s="27" t="s">
        <v>3385</v>
      </c>
      <c r="P227" s="27" t="s">
        <v>3386</v>
      </c>
      <c r="Q227" s="27"/>
      <c r="R227" s="27"/>
      <c r="S227" s="27"/>
      <c r="T227" s="27"/>
      <c r="U227" s="27"/>
      <c r="V227" s="27"/>
      <c r="W227" s="27"/>
      <c r="X227" s="27"/>
      <c r="Y227" s="27"/>
    </row>
    <row r="228" ht="13.8" customHeight="1" spans="1:25" x14ac:dyDescent="0.25">
      <c r="A228" s="27" t="s">
        <v>3739</v>
      </c>
      <c r="B228" s="20">
        <v>741</v>
      </c>
      <c r="C228" s="27" t="s">
        <v>4991</v>
      </c>
      <c r="D228" s="28">
        <v>44680</v>
      </c>
      <c r="E228" s="27" t="s">
        <v>4992</v>
      </c>
      <c r="F228" s="27" t="s">
        <v>3470</v>
      </c>
      <c r="G228" s="27" t="s">
        <v>3454</v>
      </c>
      <c r="H228" s="27" t="s">
        <v>3479</v>
      </c>
      <c r="I228" s="27" t="s">
        <v>3826</v>
      </c>
      <c r="J228" s="27"/>
      <c r="K228" s="27" t="s">
        <v>3381</v>
      </c>
      <c r="L228" s="27" t="s">
        <v>3458</v>
      </c>
      <c r="M228" s="27" t="s">
        <v>3401</v>
      </c>
      <c r="N228" s="27" t="s">
        <v>4440</v>
      </c>
      <c r="O228" s="27" t="s">
        <v>3385</v>
      </c>
      <c r="P228" s="27" t="s">
        <v>3386</v>
      </c>
      <c r="Q228" s="27"/>
      <c r="R228" s="27" t="s">
        <v>3424</v>
      </c>
      <c r="S228" s="27" t="s">
        <v>3388</v>
      </c>
      <c r="T228" s="27">
        <v>5</v>
      </c>
      <c r="U228" s="27" t="s">
        <v>3416</v>
      </c>
      <c r="V228" s="27" t="s">
        <v>3390</v>
      </c>
      <c r="W228" s="27" t="s">
        <v>3767</v>
      </c>
      <c r="X228" s="27" t="s">
        <v>4993</v>
      </c>
      <c r="Y228" s="27" t="s">
        <v>4994</v>
      </c>
    </row>
    <row r="229" ht="60" customHeight="1" spans="1:25" x14ac:dyDescent="0.25">
      <c r="A229" s="27" t="s">
        <v>4227</v>
      </c>
      <c r="B229" s="20">
        <v>4004</v>
      </c>
      <c r="C229" s="27" t="s">
        <v>4234</v>
      </c>
      <c r="D229" s="28">
        <v>44694</v>
      </c>
      <c r="E229" s="27" t="s">
        <v>4235</v>
      </c>
      <c r="F229" s="27" t="s">
        <v>4236</v>
      </c>
      <c r="G229" s="27" t="s">
        <v>3529</v>
      </c>
      <c r="H229" s="27" t="s">
        <v>3479</v>
      </c>
      <c r="I229" s="27" t="s">
        <v>3826</v>
      </c>
      <c r="J229" s="27"/>
      <c r="K229" s="27" t="s">
        <v>3381</v>
      </c>
      <c r="L229" s="27" t="s">
        <v>3382</v>
      </c>
      <c r="M229" s="27" t="s">
        <v>3401</v>
      </c>
      <c r="N229" s="27" t="s">
        <v>4163</v>
      </c>
      <c r="O229" s="27" t="s">
        <v>3385</v>
      </c>
      <c r="P229" s="27" t="s">
        <v>3386</v>
      </c>
      <c r="Q229" s="27"/>
      <c r="R229" s="27" t="s">
        <v>3388</v>
      </c>
      <c r="S229" s="27" t="s">
        <v>3388</v>
      </c>
      <c r="T229" s="27">
        <v>2</v>
      </c>
      <c r="U229" s="27" t="s">
        <v>3416</v>
      </c>
      <c r="V229" s="27" t="s">
        <v>3460</v>
      </c>
      <c r="W229" s="27" t="s">
        <v>3461</v>
      </c>
      <c r="X229" s="27" t="s">
        <v>4237</v>
      </c>
      <c r="Y229" s="40" t="s">
        <v>4238</v>
      </c>
    </row>
    <row r="230" ht="13.8" customHeight="1" spans="1:25" x14ac:dyDescent="0.25">
      <c r="A230" s="27" t="s">
        <v>3753</v>
      </c>
      <c r="B230" s="20">
        <v>229</v>
      </c>
      <c r="C230" s="27" t="s">
        <v>3762</v>
      </c>
      <c r="D230" s="28">
        <v>44770</v>
      </c>
      <c r="E230" s="27" t="s">
        <v>3763</v>
      </c>
      <c r="F230" s="27" t="s">
        <v>3764</v>
      </c>
      <c r="G230" s="27" t="s">
        <v>3765</v>
      </c>
      <c r="H230" s="27" t="s">
        <v>3378</v>
      </c>
      <c r="I230" s="27" t="s">
        <v>3826</v>
      </c>
      <c r="J230" s="27"/>
      <c r="K230" s="27" t="s">
        <v>3381</v>
      </c>
      <c r="L230" s="27" t="s">
        <v>3400</v>
      </c>
      <c r="M230" s="27" t="s">
        <v>3401</v>
      </c>
      <c r="N230" s="27" t="s">
        <v>3402</v>
      </c>
      <c r="O230" s="27" t="s">
        <v>3385</v>
      </c>
      <c r="P230" s="27" t="s">
        <v>3386</v>
      </c>
      <c r="Q230" s="27"/>
      <c r="R230" s="27" t="s">
        <v>3388</v>
      </c>
      <c r="S230" s="27" t="s">
        <v>3388</v>
      </c>
      <c r="T230" s="27">
        <v>10</v>
      </c>
      <c r="U230" s="27" t="s">
        <v>3416</v>
      </c>
      <c r="V230" s="27" t="s">
        <v>3460</v>
      </c>
      <c r="W230" s="27" t="s">
        <v>3767</v>
      </c>
      <c r="X230" s="27" t="s">
        <v>3768</v>
      </c>
      <c r="Y230" s="27" t="s">
        <v>3769</v>
      </c>
    </row>
    <row r="231" ht="13.8" customHeight="1" spans="1:25" x14ac:dyDescent="0.25">
      <c r="A231" s="27" t="s">
        <v>3753</v>
      </c>
      <c r="B231" s="20">
        <v>251</v>
      </c>
      <c r="C231" s="27" t="s">
        <v>3770</v>
      </c>
      <c r="D231" s="28">
        <v>44770</v>
      </c>
      <c r="E231" s="27" t="s">
        <v>3771</v>
      </c>
      <c r="F231" s="27" t="s">
        <v>3772</v>
      </c>
      <c r="G231" s="27" t="s">
        <v>3765</v>
      </c>
      <c r="H231" s="27" t="s">
        <v>3378</v>
      </c>
      <c r="I231" s="27" t="s">
        <v>3826</v>
      </c>
      <c r="J231" s="27"/>
      <c r="K231" s="27" t="s">
        <v>3381</v>
      </c>
      <c r="L231" s="27" t="s">
        <v>3400</v>
      </c>
      <c r="M231" s="27" t="s">
        <v>3401</v>
      </c>
      <c r="N231" s="27" t="s">
        <v>3402</v>
      </c>
      <c r="O231" s="27" t="s">
        <v>3385</v>
      </c>
      <c r="P231" s="27" t="s">
        <v>3386</v>
      </c>
      <c r="Q231" s="27"/>
      <c r="R231" s="27" t="s">
        <v>3388</v>
      </c>
      <c r="S231" s="27" t="s">
        <v>3388</v>
      </c>
      <c r="T231" s="27">
        <v>4</v>
      </c>
      <c r="U231" s="27" t="s">
        <v>3416</v>
      </c>
      <c r="V231" s="27" t="s">
        <v>3460</v>
      </c>
      <c r="W231" s="27" t="s">
        <v>3447</v>
      </c>
      <c r="X231" s="27" t="s">
        <v>3773</v>
      </c>
      <c r="Y231" s="27" t="s">
        <v>3774</v>
      </c>
    </row>
    <row r="232" ht="13.8" customHeight="1" spans="1:25" x14ac:dyDescent="0.25">
      <c r="A232" s="27" t="s">
        <v>3753</v>
      </c>
      <c r="B232" s="20">
        <v>216</v>
      </c>
      <c r="C232" s="27" t="s">
        <v>3775</v>
      </c>
      <c r="D232" s="28">
        <v>44772</v>
      </c>
      <c r="E232" s="27" t="s">
        <v>3776</v>
      </c>
      <c r="F232" s="27" t="s">
        <v>3765</v>
      </c>
      <c r="G232" s="27" t="s">
        <v>3765</v>
      </c>
      <c r="H232" s="27" t="s">
        <v>3378</v>
      </c>
      <c r="I232" s="27" t="s">
        <v>3826</v>
      </c>
      <c r="J232" s="27"/>
      <c r="K232" s="27" t="s">
        <v>3381</v>
      </c>
      <c r="L232" s="27" t="s">
        <v>3400</v>
      </c>
      <c r="M232" s="27" t="s">
        <v>3401</v>
      </c>
      <c r="N232" s="27" t="s">
        <v>3402</v>
      </c>
      <c r="O232" s="27" t="s">
        <v>3385</v>
      </c>
      <c r="P232" s="27" t="s">
        <v>3386</v>
      </c>
      <c r="Q232" s="27"/>
      <c r="R232" s="27" t="s">
        <v>3388</v>
      </c>
      <c r="S232" s="27" t="s">
        <v>3424</v>
      </c>
      <c r="T232" s="27">
        <v>5</v>
      </c>
      <c r="U232" s="27" t="s">
        <v>3416</v>
      </c>
      <c r="V232" s="27" t="s">
        <v>3390</v>
      </c>
      <c r="W232" s="27" t="s">
        <v>3747</v>
      </c>
      <c r="X232" s="27" t="s">
        <v>3777</v>
      </c>
      <c r="Y232" s="27" t="s">
        <v>3778</v>
      </c>
    </row>
    <row r="233" ht="13.8" customHeight="1" spans="1:25" x14ac:dyDescent="0.25">
      <c r="A233" s="27" t="s">
        <v>3753</v>
      </c>
      <c r="B233" s="20">
        <v>252</v>
      </c>
      <c r="C233" s="27" t="s">
        <v>3779</v>
      </c>
      <c r="D233" s="28">
        <v>44772</v>
      </c>
      <c r="E233" s="27" t="s">
        <v>3780</v>
      </c>
      <c r="F233" s="27" t="s">
        <v>3781</v>
      </c>
      <c r="G233" s="27" t="s">
        <v>3782</v>
      </c>
      <c r="H233" s="27" t="s">
        <v>3378</v>
      </c>
      <c r="I233" s="27" t="s">
        <v>3826</v>
      </c>
      <c r="J233" s="27"/>
      <c r="K233" s="27" t="s">
        <v>3381</v>
      </c>
      <c r="L233" s="27" t="s">
        <v>3400</v>
      </c>
      <c r="M233" s="27" t="s">
        <v>3401</v>
      </c>
      <c r="N233" s="27" t="s">
        <v>3402</v>
      </c>
      <c r="O233" s="27" t="s">
        <v>3385</v>
      </c>
      <c r="P233" s="27" t="s">
        <v>3386</v>
      </c>
      <c r="Q233" s="27"/>
      <c r="R233" s="27" t="s">
        <v>3388</v>
      </c>
      <c r="S233" s="27" t="s">
        <v>3388</v>
      </c>
      <c r="T233" s="27">
        <v>10</v>
      </c>
      <c r="U233" s="27" t="s">
        <v>3416</v>
      </c>
      <c r="V233" s="27" t="s">
        <v>3460</v>
      </c>
      <c r="W233" s="27" t="s">
        <v>3447</v>
      </c>
      <c r="X233" s="27" t="s">
        <v>3783</v>
      </c>
      <c r="Y233" s="27" t="s">
        <v>3784</v>
      </c>
    </row>
    <row r="234" ht="13.8" customHeight="1" spans="1:25" x14ac:dyDescent="0.25">
      <c r="A234" s="27" t="s">
        <v>4324</v>
      </c>
      <c r="B234" s="20">
        <v>481</v>
      </c>
      <c r="C234" s="27" t="s">
        <v>3790</v>
      </c>
      <c r="D234" s="28">
        <v>45010</v>
      </c>
      <c r="E234" s="27" t="s">
        <v>3791</v>
      </c>
      <c r="F234" s="27" t="s">
        <v>3470</v>
      </c>
      <c r="G234" s="27" t="s">
        <v>3454</v>
      </c>
      <c r="H234" s="27" t="s">
        <v>3479</v>
      </c>
      <c r="I234" s="27" t="s">
        <v>3826</v>
      </c>
      <c r="J234" s="27"/>
      <c r="K234" s="27" t="s">
        <v>3381</v>
      </c>
      <c r="L234" s="27" t="s">
        <v>3382</v>
      </c>
      <c r="M234" s="27" t="s">
        <v>3383</v>
      </c>
      <c r="N234" s="27" t="s">
        <v>3384</v>
      </c>
      <c r="O234" s="27" t="s">
        <v>3385</v>
      </c>
      <c r="P234" s="27" t="s">
        <v>3386</v>
      </c>
      <c r="Q234" s="27"/>
      <c r="R234" s="27" t="s">
        <v>3388</v>
      </c>
      <c r="S234" s="27" t="s">
        <v>3388</v>
      </c>
      <c r="T234" s="27">
        <v>3</v>
      </c>
      <c r="U234" s="27" t="s">
        <v>3416</v>
      </c>
      <c r="V234" s="27" t="s">
        <v>3390</v>
      </c>
      <c r="W234" s="27" t="s">
        <v>3405</v>
      </c>
      <c r="X234" s="27" t="s">
        <v>3792</v>
      </c>
      <c r="Y234" s="27" t="s">
        <v>3793</v>
      </c>
    </row>
    <row r="235" ht="13.8" customHeight="1" spans="1:25" x14ac:dyDescent="0.25">
      <c r="A235" s="27" t="s">
        <v>3785</v>
      </c>
      <c r="B235" s="20">
        <v>4002</v>
      </c>
      <c r="C235" s="27" t="s">
        <v>4995</v>
      </c>
      <c r="D235" s="28">
        <v>44813</v>
      </c>
      <c r="E235" s="27" t="s">
        <v>4996</v>
      </c>
      <c r="F235" s="27" t="s">
        <v>3967</v>
      </c>
      <c r="G235" s="27" t="s">
        <v>3550</v>
      </c>
      <c r="H235" s="27" t="s">
        <v>3551</v>
      </c>
      <c r="I235" s="27" t="s">
        <v>3826</v>
      </c>
      <c r="J235" s="27"/>
      <c r="K235" s="27" t="s">
        <v>3381</v>
      </c>
      <c r="L235" s="27" t="s">
        <v>3382</v>
      </c>
      <c r="M235" s="27" t="s">
        <v>3401</v>
      </c>
      <c r="N235" s="27" t="s">
        <v>4440</v>
      </c>
      <c r="O235" s="27" t="s">
        <v>3385</v>
      </c>
      <c r="P235" s="27" t="s">
        <v>3386</v>
      </c>
      <c r="Q235" s="27"/>
      <c r="R235" s="27" t="s">
        <v>3388</v>
      </c>
      <c r="S235" s="27" t="s">
        <v>3388</v>
      </c>
      <c r="T235" s="27">
        <v>2</v>
      </c>
      <c r="U235" s="27" t="s">
        <v>3416</v>
      </c>
      <c r="V235" s="27" t="s">
        <v>3390</v>
      </c>
      <c r="W235" s="27" t="s">
        <v>3767</v>
      </c>
      <c r="X235" s="27" t="s">
        <v>3511</v>
      </c>
      <c r="Y235" s="27" t="s">
        <v>4147</v>
      </c>
    </row>
    <row r="236" ht="13.8" customHeight="1" spans="1:25" x14ac:dyDescent="0.25">
      <c r="A236" s="27" t="s">
        <v>3794</v>
      </c>
      <c r="B236" s="20">
        <v>150</v>
      </c>
      <c r="C236" s="27" t="s">
        <v>3795</v>
      </c>
      <c r="D236" s="28">
        <v>44874</v>
      </c>
      <c r="E236" s="27" t="s">
        <v>3796</v>
      </c>
      <c r="F236" s="27" t="s">
        <v>3470</v>
      </c>
      <c r="G236" s="27" t="s">
        <v>3454</v>
      </c>
      <c r="H236" s="27" t="s">
        <v>3479</v>
      </c>
      <c r="I236" s="27" t="s">
        <v>3826</v>
      </c>
      <c r="J236" s="27"/>
      <c r="K236" s="27" t="s">
        <v>3381</v>
      </c>
      <c r="L236" s="27" t="s">
        <v>3400</v>
      </c>
      <c r="M236" s="27" t="s">
        <v>3401</v>
      </c>
      <c r="N236" s="27" t="s">
        <v>3402</v>
      </c>
      <c r="O236" s="27" t="s">
        <v>3385</v>
      </c>
      <c r="P236" s="27" t="s">
        <v>3386</v>
      </c>
      <c r="Q236" s="27"/>
      <c r="R236" s="27" t="s">
        <v>3424</v>
      </c>
      <c r="S236" s="27" t="s">
        <v>3388</v>
      </c>
      <c r="T236" s="27">
        <v>3</v>
      </c>
      <c r="U236" s="27" t="s">
        <v>3416</v>
      </c>
      <c r="V236" s="27" t="s">
        <v>3446</v>
      </c>
      <c r="W236" s="27" t="s">
        <v>3767</v>
      </c>
      <c r="X236" s="27" t="s">
        <v>3797</v>
      </c>
      <c r="Y236" s="27" t="s">
        <v>3798</v>
      </c>
    </row>
    <row r="237" ht="13.8" customHeight="1" spans="1:25" x14ac:dyDescent="0.25">
      <c r="A237" s="27" t="s">
        <v>3794</v>
      </c>
      <c r="B237" s="20">
        <v>746</v>
      </c>
      <c r="C237" s="27" t="s">
        <v>3799</v>
      </c>
      <c r="D237" s="28">
        <v>44876</v>
      </c>
      <c r="E237" s="27" t="s">
        <v>3800</v>
      </c>
      <c r="F237" s="27" t="s">
        <v>3470</v>
      </c>
      <c r="G237" s="27" t="s">
        <v>3454</v>
      </c>
      <c r="H237" s="27" t="s">
        <v>3455</v>
      </c>
      <c r="I237" s="27" t="s">
        <v>3826</v>
      </c>
      <c r="J237" s="27"/>
      <c r="K237" s="27" t="s">
        <v>3381</v>
      </c>
      <c r="L237" s="27" t="s">
        <v>3458</v>
      </c>
      <c r="M237" s="27" t="s">
        <v>3383</v>
      </c>
      <c r="N237" s="27" t="s">
        <v>3459</v>
      </c>
      <c r="O237" s="27" t="s">
        <v>3385</v>
      </c>
      <c r="P237" s="27" t="s">
        <v>3386</v>
      </c>
      <c r="Q237" s="27"/>
      <c r="R237" s="27" t="s">
        <v>3388</v>
      </c>
      <c r="S237" s="27" t="s">
        <v>3387</v>
      </c>
      <c r="T237" s="27">
        <v>5</v>
      </c>
      <c r="U237" s="27" t="s">
        <v>3403</v>
      </c>
      <c r="V237" s="27" t="s">
        <v>3390</v>
      </c>
      <c r="W237" s="27" t="s">
        <v>3447</v>
      </c>
      <c r="X237" s="27" t="s">
        <v>3801</v>
      </c>
      <c r="Y237" s="27" t="s">
        <v>3494</v>
      </c>
    </row>
    <row r="238" ht="13.8" customHeight="1" spans="1:25" x14ac:dyDescent="0.25">
      <c r="A238" s="27" t="s">
        <v>3794</v>
      </c>
      <c r="B238" s="20">
        <v>253</v>
      </c>
      <c r="C238" s="27" t="s">
        <v>3805</v>
      </c>
      <c r="D238" s="28">
        <v>44895</v>
      </c>
      <c r="E238" s="27" t="s">
        <v>3806</v>
      </c>
      <c r="F238" s="27" t="s">
        <v>3807</v>
      </c>
      <c r="G238" s="27" t="s">
        <v>3697</v>
      </c>
      <c r="H238" s="27" t="s">
        <v>3378</v>
      </c>
      <c r="I238" s="27" t="s">
        <v>3826</v>
      </c>
      <c r="J238" s="27"/>
      <c r="K238" s="27" t="s">
        <v>3381</v>
      </c>
      <c r="L238" s="27" t="s">
        <v>3400</v>
      </c>
      <c r="M238" s="27" t="s">
        <v>3401</v>
      </c>
      <c r="N238" s="27" t="s">
        <v>3402</v>
      </c>
      <c r="O238" s="27" t="s">
        <v>3385</v>
      </c>
      <c r="P238" s="27" t="s">
        <v>3386</v>
      </c>
      <c r="Q238" s="27"/>
      <c r="R238" s="27" t="s">
        <v>3388</v>
      </c>
      <c r="S238" s="27" t="s">
        <v>3388</v>
      </c>
      <c r="T238" s="27">
        <v>12</v>
      </c>
      <c r="U238" s="27" t="s">
        <v>3416</v>
      </c>
      <c r="V238" s="27" t="s">
        <v>3390</v>
      </c>
      <c r="W238" s="27" t="s">
        <v>3447</v>
      </c>
      <c r="X238" s="27" t="s">
        <v>3808</v>
      </c>
      <c r="Y238" s="27" t="s">
        <v>3809</v>
      </c>
    </row>
    <row r="239" ht="13.8" customHeight="1" spans="1:25" x14ac:dyDescent="0.25">
      <c r="A239" s="27" t="s">
        <v>4324</v>
      </c>
      <c r="B239" s="20">
        <v>407</v>
      </c>
      <c r="C239" s="27" t="s">
        <v>4997</v>
      </c>
      <c r="D239" s="28">
        <v>45009</v>
      </c>
      <c r="E239" s="27" t="s">
        <v>4998</v>
      </c>
      <c r="F239" s="27" t="s">
        <v>3590</v>
      </c>
      <c r="G239" s="27" t="s">
        <v>3454</v>
      </c>
      <c r="H239" s="27" t="s">
        <v>3479</v>
      </c>
      <c r="I239" s="27" t="s">
        <v>3826</v>
      </c>
      <c r="J239" s="27"/>
      <c r="K239" s="27" t="s">
        <v>3381</v>
      </c>
      <c r="L239" s="27" t="s">
        <v>3382</v>
      </c>
      <c r="M239" s="27" t="s">
        <v>3401</v>
      </c>
      <c r="N239" s="27" t="s">
        <v>4440</v>
      </c>
      <c r="O239" s="27" t="s">
        <v>4141</v>
      </c>
      <c r="P239" s="29">
        <v>45322</v>
      </c>
      <c r="Q239" s="27"/>
      <c r="R239" s="27"/>
      <c r="S239" s="27"/>
      <c r="T239" s="27"/>
      <c r="U239" s="27"/>
      <c r="V239" s="27"/>
      <c r="W239" s="27"/>
      <c r="X239" s="27"/>
      <c r="Y239" s="27"/>
    </row>
    <row r="240" ht="13.8" customHeight="1" spans="1:25" x14ac:dyDescent="0.25">
      <c r="A240" s="27" t="s">
        <v>4324</v>
      </c>
      <c r="B240" s="20">
        <v>429</v>
      </c>
      <c r="C240" s="27" t="s">
        <v>4999</v>
      </c>
      <c r="D240" s="28">
        <v>45006</v>
      </c>
      <c r="E240" s="27" t="s">
        <v>5000</v>
      </c>
      <c r="F240" s="27" t="s">
        <v>3510</v>
      </c>
      <c r="G240" s="27" t="s">
        <v>3499</v>
      </c>
      <c r="H240" s="27" t="s">
        <v>3500</v>
      </c>
      <c r="I240" s="27" t="s">
        <v>3826</v>
      </c>
      <c r="J240" s="27"/>
      <c r="K240" s="27" t="s">
        <v>3381</v>
      </c>
      <c r="L240" s="27" t="s">
        <v>3382</v>
      </c>
      <c r="M240" s="27" t="s">
        <v>3401</v>
      </c>
      <c r="N240" s="27" t="s">
        <v>4440</v>
      </c>
      <c r="O240" s="27" t="s">
        <v>3385</v>
      </c>
      <c r="P240" s="27" t="s">
        <v>3386</v>
      </c>
      <c r="Q240" s="27"/>
      <c r="R240" s="27" t="s">
        <v>3388</v>
      </c>
      <c r="S240" s="27" t="s">
        <v>3424</v>
      </c>
      <c r="T240" s="27">
        <v>3</v>
      </c>
      <c r="U240" s="27" t="s">
        <v>3416</v>
      </c>
      <c r="V240" s="27" t="s">
        <v>3390</v>
      </c>
      <c r="W240" s="27" t="s">
        <v>3391</v>
      </c>
      <c r="X240" s="27" t="s">
        <v>5001</v>
      </c>
      <c r="Y240" s="27" t="s">
        <v>3485</v>
      </c>
    </row>
    <row r="241" ht="13.8" customHeight="1" spans="1:25" x14ac:dyDescent="0.25">
      <c r="A241" s="27" t="s">
        <v>5002</v>
      </c>
      <c r="B241" s="20">
        <v>486</v>
      </c>
      <c r="C241" s="27" t="s">
        <v>5003</v>
      </c>
      <c r="D241" s="28">
        <v>45020</v>
      </c>
      <c r="E241" s="40" t="s">
        <v>5004</v>
      </c>
      <c r="F241" s="27" t="s">
        <v>3925</v>
      </c>
      <c r="G241" s="27" t="s">
        <v>3521</v>
      </c>
      <c r="H241" s="27" t="s">
        <v>3479</v>
      </c>
      <c r="I241" s="27" t="s">
        <v>3826</v>
      </c>
      <c r="J241" s="27"/>
      <c r="K241" s="27" t="s">
        <v>3381</v>
      </c>
      <c r="L241" s="27" t="s">
        <v>3382</v>
      </c>
      <c r="M241" s="27" t="s">
        <v>3401</v>
      </c>
      <c r="N241" s="27" t="s">
        <v>4440</v>
      </c>
      <c r="O241" s="27" t="s">
        <v>4141</v>
      </c>
      <c r="P241" s="29">
        <v>45322</v>
      </c>
      <c r="Q241" s="27"/>
      <c r="R241" s="27"/>
      <c r="S241" s="27"/>
      <c r="T241" s="27"/>
      <c r="U241" s="27"/>
      <c r="V241" s="27"/>
      <c r="W241" s="27"/>
      <c r="X241" s="27"/>
      <c r="Y241" s="27"/>
    </row>
    <row r="242" ht="13.8" customHeight="1" spans="1:25" x14ac:dyDescent="0.25">
      <c r="A242" s="27" t="s">
        <v>5002</v>
      </c>
      <c r="B242" s="20">
        <v>416</v>
      </c>
      <c r="C242" s="27" t="s">
        <v>5005</v>
      </c>
      <c r="D242" s="28">
        <v>45020</v>
      </c>
      <c r="E242" s="27" t="s">
        <v>5006</v>
      </c>
      <c r="F242" s="27" t="s">
        <v>3565</v>
      </c>
      <c r="G242" s="27" t="s">
        <v>3529</v>
      </c>
      <c r="H242" s="27" t="s">
        <v>3455</v>
      </c>
      <c r="I242" s="27" t="s">
        <v>3826</v>
      </c>
      <c r="J242" s="27"/>
      <c r="K242" s="27" t="s">
        <v>3381</v>
      </c>
      <c r="L242" s="27" t="s">
        <v>3382</v>
      </c>
      <c r="M242" s="27" t="s">
        <v>3401</v>
      </c>
      <c r="N242" s="27" t="s">
        <v>4440</v>
      </c>
      <c r="O242" s="27" t="s">
        <v>3385</v>
      </c>
      <c r="P242" s="27" t="s">
        <v>3386</v>
      </c>
      <c r="Q242" s="27"/>
      <c r="R242" s="27"/>
      <c r="S242" s="27"/>
      <c r="T242" s="27"/>
      <c r="U242" s="27"/>
      <c r="V242" s="27"/>
      <c r="W242" s="27"/>
      <c r="X242" s="27"/>
      <c r="Y242" s="27"/>
    </row>
    <row r="243" ht="13.8" customHeight="1" spans="1:25" x14ac:dyDescent="0.25">
      <c r="A243" s="27" t="s">
        <v>3832</v>
      </c>
      <c r="B243" s="20">
        <v>4019</v>
      </c>
      <c r="C243" s="27" t="s">
        <v>3833</v>
      </c>
      <c r="D243" s="28">
        <v>45112</v>
      </c>
      <c r="E243" s="27" t="s">
        <v>3834</v>
      </c>
      <c r="F243" s="27" t="s">
        <v>3376</v>
      </c>
      <c r="G243" s="27" t="s">
        <v>3377</v>
      </c>
      <c r="H243" s="27" t="s">
        <v>3378</v>
      </c>
      <c r="I243" s="27" t="s">
        <v>3826</v>
      </c>
      <c r="J243" s="27"/>
      <c r="K243" s="27" t="s">
        <v>3381</v>
      </c>
      <c r="L243" s="27" t="s">
        <v>3382</v>
      </c>
      <c r="M243" s="27" t="s">
        <v>3383</v>
      </c>
      <c r="N243" s="27" t="s">
        <v>3835</v>
      </c>
      <c r="O243" s="27" t="s">
        <v>3385</v>
      </c>
      <c r="P243" s="27" t="s">
        <v>3386</v>
      </c>
      <c r="Q243" s="27"/>
      <c r="R243" s="27" t="s">
        <v>3424</v>
      </c>
      <c r="S243" s="27" t="s">
        <v>3424</v>
      </c>
      <c r="T243" s="27">
        <v>2</v>
      </c>
      <c r="U243" s="27" t="s">
        <v>3416</v>
      </c>
      <c r="V243" s="27" t="s">
        <v>3446</v>
      </c>
      <c r="W243" s="27" t="s">
        <v>3447</v>
      </c>
      <c r="X243" s="27" t="s">
        <v>3836</v>
      </c>
      <c r="Y243" s="27" t="s">
        <v>3485</v>
      </c>
    </row>
    <row r="244" ht="45" customHeight="1" spans="1:25" x14ac:dyDescent="0.25">
      <c r="A244" s="27" t="s">
        <v>3832</v>
      </c>
      <c r="B244" s="20">
        <v>818</v>
      </c>
      <c r="C244" s="27" t="s">
        <v>5007</v>
      </c>
      <c r="D244" s="28">
        <v>45135</v>
      </c>
      <c r="E244" s="27" t="s">
        <v>5008</v>
      </c>
      <c r="F244" s="27" t="s">
        <v>3470</v>
      </c>
      <c r="G244" s="27" t="s">
        <v>3454</v>
      </c>
      <c r="H244" s="27" t="s">
        <v>3479</v>
      </c>
      <c r="I244" s="27" t="s">
        <v>3826</v>
      </c>
      <c r="J244" s="27"/>
      <c r="K244" s="27" t="s">
        <v>3381</v>
      </c>
      <c r="L244" s="27" t="s">
        <v>3444</v>
      </c>
      <c r="M244" s="27" t="s">
        <v>3401</v>
      </c>
      <c r="N244" s="27" t="s">
        <v>4440</v>
      </c>
      <c r="O244" s="27" t="s">
        <v>3385</v>
      </c>
      <c r="P244" s="27" t="s">
        <v>3386</v>
      </c>
      <c r="Q244" s="27"/>
      <c r="R244" s="27" t="s">
        <v>3388</v>
      </c>
      <c r="S244" s="27" t="s">
        <v>3388</v>
      </c>
      <c r="T244" s="27">
        <v>21</v>
      </c>
      <c r="U244" s="27" t="s">
        <v>3416</v>
      </c>
      <c r="V244" s="27" t="s">
        <v>3602</v>
      </c>
      <c r="W244" s="27" t="s">
        <v>3447</v>
      </c>
      <c r="X244" s="27" t="s">
        <v>5009</v>
      </c>
      <c r="Y244" s="40" t="s">
        <v>5010</v>
      </c>
    </row>
    <row r="245" ht="13.8" customHeight="1" spans="1:16376" x14ac:dyDescent="0.25">
      <c r="A245" s="27" t="s">
        <v>3655</v>
      </c>
      <c r="B245" s="20">
        <v>151</v>
      </c>
      <c r="C245" s="27" t="s">
        <v>5011</v>
      </c>
      <c r="D245" s="28">
        <v>45141</v>
      </c>
      <c r="E245" s="27" t="s">
        <v>5012</v>
      </c>
      <c r="F245" s="27" t="s">
        <v>3575</v>
      </c>
      <c r="G245" s="27" t="s">
        <v>3529</v>
      </c>
      <c r="H245" s="27" t="s">
        <v>3479</v>
      </c>
      <c r="I245" s="27" t="s">
        <v>3826</v>
      </c>
      <c r="J245" s="27"/>
      <c r="K245" s="27" t="s">
        <v>3381</v>
      </c>
      <c r="L245" s="27" t="s">
        <v>3444</v>
      </c>
      <c r="M245" s="27" t="s">
        <v>3401</v>
      </c>
      <c r="N245" s="27" t="s">
        <v>4440</v>
      </c>
      <c r="O245" s="27" t="s">
        <v>3385</v>
      </c>
      <c r="P245" s="27" t="s">
        <v>3386</v>
      </c>
      <c r="Q245" s="27"/>
      <c r="R245" s="27" t="s">
        <v>3424</v>
      </c>
      <c r="S245" s="27" t="s">
        <v>3424</v>
      </c>
      <c r="T245" s="27">
        <v>10</v>
      </c>
      <c r="U245" s="27" t="s">
        <v>3403</v>
      </c>
      <c r="V245" s="27" t="s">
        <v>3390</v>
      </c>
      <c r="W245" s="27" t="s">
        <v>3425</v>
      </c>
      <c r="X245" s="27" t="s">
        <v>5013</v>
      </c>
      <c r="Y245" s="27" t="s">
        <v>3485</v>
      </c>
      <c r="XER245" s="42"/>
      <c r="XES245" s="42"/>
      <c r="XET245" s="42"/>
      <c r="XEU245" s="42"/>
      <c r="XEV245" s="42"/>
    </row>
    <row r="246" ht="13.8" customHeight="1" spans="1:16376" x14ac:dyDescent="0.25">
      <c r="A246" s="27" t="s">
        <v>3627</v>
      </c>
      <c r="B246" s="20">
        <v>4040</v>
      </c>
      <c r="C246" s="27" t="s">
        <v>4365</v>
      </c>
      <c r="D246" s="28">
        <v>45191</v>
      </c>
      <c r="E246" s="27" t="s">
        <v>4366</v>
      </c>
      <c r="F246" s="27" t="s">
        <v>4058</v>
      </c>
      <c r="G246" s="27" t="s">
        <v>3529</v>
      </c>
      <c r="H246" s="27" t="s">
        <v>3455</v>
      </c>
      <c r="I246" s="27" t="s">
        <v>3826</v>
      </c>
      <c r="J246" s="27"/>
      <c r="K246" s="27" t="s">
        <v>3381</v>
      </c>
      <c r="L246" s="27" t="s">
        <v>3382</v>
      </c>
      <c r="M246" s="27" t="s">
        <v>3401</v>
      </c>
      <c r="N246" s="27" t="s">
        <v>4163</v>
      </c>
      <c r="O246" s="27" t="s">
        <v>3385</v>
      </c>
      <c r="P246" s="27" t="s">
        <v>3386</v>
      </c>
      <c r="Q246" s="27"/>
      <c r="R246" s="27"/>
      <c r="S246" s="27"/>
      <c r="T246" s="27"/>
      <c r="U246" s="27"/>
      <c r="V246" s="27"/>
      <c r="W246" s="27"/>
      <c r="X246" s="27"/>
      <c r="Y246" s="27"/>
      <c r="XER246" s="42"/>
      <c r="XES246" s="42"/>
      <c r="XET246" s="42"/>
      <c r="XEU246" s="42"/>
      <c r="XEV246" s="42"/>
    </row>
    <row r="247" ht="13.8" customHeight="1" spans="1:16376" x14ac:dyDescent="0.25">
      <c r="A247" s="27" t="s">
        <v>3647</v>
      </c>
      <c r="B247" s="20">
        <v>423</v>
      </c>
      <c r="C247" s="27" t="s">
        <v>3734</v>
      </c>
      <c r="D247" s="28">
        <v>45210</v>
      </c>
      <c r="E247" s="27" t="s">
        <v>3735</v>
      </c>
      <c r="F247" s="27" t="s">
        <v>3470</v>
      </c>
      <c r="G247" s="27" t="s">
        <v>3454</v>
      </c>
      <c r="H247" s="27" t="s">
        <v>3479</v>
      </c>
      <c r="I247" s="27" t="s">
        <v>3826</v>
      </c>
      <c r="J247" s="27"/>
      <c r="K247" s="27" t="s">
        <v>3381</v>
      </c>
      <c r="L247" s="27" t="s">
        <v>3382</v>
      </c>
      <c r="M247" s="27" t="s">
        <v>3383</v>
      </c>
      <c r="N247" s="27" t="s">
        <v>3384</v>
      </c>
      <c r="O247" s="27" t="s">
        <v>3385</v>
      </c>
      <c r="P247" s="27" t="s">
        <v>3386</v>
      </c>
      <c r="Q247" s="27" t="s">
        <v>3736</v>
      </c>
      <c r="R247" s="27" t="s">
        <v>3388</v>
      </c>
      <c r="S247" s="27" t="s">
        <v>3388</v>
      </c>
      <c r="T247" s="27">
        <v>3</v>
      </c>
      <c r="U247" s="27" t="s">
        <v>3416</v>
      </c>
      <c r="V247" s="27" t="s">
        <v>3390</v>
      </c>
      <c r="W247" s="27" t="s">
        <v>3492</v>
      </c>
      <c r="X247" s="27" t="s">
        <v>3737</v>
      </c>
      <c r="Y247" s="27" t="s">
        <v>3738</v>
      </c>
      <c r="XER247" s="42"/>
      <c r="XES247" s="42"/>
      <c r="XET247" s="42"/>
      <c r="XEU247" s="42"/>
      <c r="XEV247" s="42"/>
    </row>
    <row r="248" ht="13.8" customHeight="1" spans="1:16377" x14ac:dyDescent="0.25">
      <c r="A248" s="27" t="s">
        <v>3647</v>
      </c>
      <c r="B248" s="20" t="s">
        <v>3656</v>
      </c>
      <c r="C248" s="27" t="s">
        <v>3657</v>
      </c>
      <c r="D248" s="28">
        <v>45209</v>
      </c>
      <c r="E248" s="27" t="s">
        <v>3658</v>
      </c>
      <c r="F248" s="27" t="s">
        <v>3397</v>
      </c>
      <c r="G248" s="27" t="s">
        <v>3398</v>
      </c>
      <c r="H248" s="27" t="s">
        <v>3378</v>
      </c>
      <c r="I248" s="27" t="s">
        <v>3826</v>
      </c>
      <c r="J248" s="27"/>
      <c r="K248" s="27" t="s">
        <v>3471</v>
      </c>
      <c r="L248" s="27" t="s">
        <v>3471</v>
      </c>
      <c r="M248" s="27" t="s">
        <v>3401</v>
      </c>
      <c r="N248" s="27" t="s">
        <v>3402</v>
      </c>
      <c r="O248" s="27" t="s">
        <v>3385</v>
      </c>
      <c r="P248" s="27" t="s">
        <v>3386</v>
      </c>
      <c r="Q248" s="27"/>
      <c r="R248" s="27" t="s">
        <v>3388</v>
      </c>
      <c r="S248" s="27" t="s">
        <v>3388</v>
      </c>
      <c r="T248" s="27">
        <v>6</v>
      </c>
      <c r="U248" s="27" t="s">
        <v>3416</v>
      </c>
      <c r="V248" s="27" t="s">
        <v>3460</v>
      </c>
      <c r="W248" s="27" t="s">
        <v>3447</v>
      </c>
      <c r="X248" s="27" t="s">
        <v>3659</v>
      </c>
      <c r="Y248" s="27" t="s">
        <v>3494</v>
      </c>
      <c r="XES248" s="42"/>
      <c r="XET248" s="42"/>
      <c r="XEU248" s="42"/>
      <c r="XEV248" s="42"/>
      <c r="XEW248" s="42"/>
    </row>
    <row r="249" ht="13.8" customHeight="1" spans="1:16377" x14ac:dyDescent="0.25">
      <c r="A249" s="27" t="s">
        <v>3886</v>
      </c>
      <c r="B249" s="20">
        <v>494</v>
      </c>
      <c r="C249" s="27" t="s">
        <v>5014</v>
      </c>
      <c r="D249" s="28">
        <v>45613</v>
      </c>
      <c r="E249" s="27" t="s">
        <v>5015</v>
      </c>
      <c r="F249" s="27" t="s">
        <v>5016</v>
      </c>
      <c r="G249" s="27" t="s">
        <v>3499</v>
      </c>
      <c r="H249" s="27" t="s">
        <v>3500</v>
      </c>
      <c r="I249" s="27" t="s">
        <v>3826</v>
      </c>
      <c r="J249" s="27"/>
      <c r="K249" s="27" t="s">
        <v>3381</v>
      </c>
      <c r="L249" s="27" t="s">
        <v>3382</v>
      </c>
      <c r="M249" s="27" t="s">
        <v>3401</v>
      </c>
      <c r="N249" s="27" t="s">
        <v>4440</v>
      </c>
      <c r="O249" s="27" t="s">
        <v>3385</v>
      </c>
      <c r="P249" s="27" t="s">
        <v>3386</v>
      </c>
      <c r="Q249" s="27"/>
      <c r="R249" s="27" t="s">
        <v>3388</v>
      </c>
      <c r="S249" s="27" t="s">
        <v>3388</v>
      </c>
      <c r="T249" s="27">
        <v>3</v>
      </c>
      <c r="U249" s="27" t="s">
        <v>3416</v>
      </c>
      <c r="V249" s="27" t="s">
        <v>3460</v>
      </c>
      <c r="W249" s="27" t="s">
        <v>3447</v>
      </c>
      <c r="X249" s="27" t="s">
        <v>3737</v>
      </c>
      <c r="Y249" s="27" t="s">
        <v>5017</v>
      </c>
      <c r="XES249" s="42"/>
      <c r="XET249" s="42"/>
      <c r="XEU249" s="42"/>
      <c r="XEV249" s="42"/>
      <c r="XEW249" s="42"/>
    </row>
    <row r="250" ht="13.8" customHeight="1" spans="1:25" x14ac:dyDescent="0.25">
      <c r="A250" s="27" t="s">
        <v>3886</v>
      </c>
      <c r="B250" s="20">
        <v>485</v>
      </c>
      <c r="C250" s="27" t="s">
        <v>3742</v>
      </c>
      <c r="D250" s="28">
        <v>45246</v>
      </c>
      <c r="E250" s="27" t="s">
        <v>3743</v>
      </c>
      <c r="F250" s="27" t="s">
        <v>3744</v>
      </c>
      <c r="G250" s="27" t="s">
        <v>3583</v>
      </c>
      <c r="H250" s="27" t="s">
        <v>3378</v>
      </c>
      <c r="I250" s="27" t="s">
        <v>3826</v>
      </c>
      <c r="J250" s="27"/>
      <c r="K250" s="27" t="s">
        <v>3381</v>
      </c>
      <c r="L250" s="27" t="s">
        <v>3382</v>
      </c>
      <c r="M250" s="27" t="s">
        <v>3383</v>
      </c>
      <c r="N250" s="27" t="s">
        <v>3384</v>
      </c>
      <c r="O250" s="27" t="s">
        <v>3385</v>
      </c>
      <c r="P250" s="27" t="s">
        <v>3386</v>
      </c>
      <c r="Q250" s="27"/>
      <c r="R250" s="27" t="s">
        <v>3424</v>
      </c>
      <c r="S250" s="27" t="s">
        <v>3388</v>
      </c>
      <c r="T250" s="27">
        <v>2</v>
      </c>
      <c r="U250" s="27" t="s">
        <v>3416</v>
      </c>
      <c r="V250" s="27" t="s">
        <v>3390</v>
      </c>
      <c r="W250" s="27" t="s">
        <v>3747</v>
      </c>
      <c r="X250" s="27" t="s">
        <v>3748</v>
      </c>
      <c r="Y250" s="27" t="s">
        <v>3586</v>
      </c>
    </row>
    <row r="251" ht="13.8" customHeight="1" spans="1:25" x14ac:dyDescent="0.25">
      <c r="A251" s="27" t="s">
        <v>3886</v>
      </c>
      <c r="B251" s="20">
        <v>405</v>
      </c>
      <c r="C251" s="27" t="s">
        <v>4339</v>
      </c>
      <c r="D251" s="28">
        <v>45246</v>
      </c>
      <c r="E251" s="27" t="s">
        <v>4340</v>
      </c>
      <c r="F251" s="27" t="s">
        <v>3376</v>
      </c>
      <c r="G251" s="27" t="s">
        <v>3377</v>
      </c>
      <c r="H251" s="27" t="s">
        <v>3378</v>
      </c>
      <c r="I251" s="27" t="s">
        <v>3826</v>
      </c>
      <c r="J251" s="27"/>
      <c r="K251" s="27" t="s">
        <v>3381</v>
      </c>
      <c r="L251" s="27" t="s">
        <v>3382</v>
      </c>
      <c r="M251" s="27" t="s">
        <v>3401</v>
      </c>
      <c r="N251" s="27" t="s">
        <v>4163</v>
      </c>
      <c r="O251" s="27" t="s">
        <v>3385</v>
      </c>
      <c r="P251" s="27" t="s">
        <v>3386</v>
      </c>
      <c r="Q251" s="27" t="s">
        <v>4341</v>
      </c>
      <c r="R251" s="27" t="s">
        <v>3424</v>
      </c>
      <c r="S251" s="27" t="s">
        <v>3388</v>
      </c>
      <c r="T251" s="27">
        <v>2</v>
      </c>
      <c r="U251" s="27" t="s">
        <v>3416</v>
      </c>
      <c r="V251" s="27" t="s">
        <v>3446</v>
      </c>
      <c r="W251" s="27" t="s">
        <v>3447</v>
      </c>
      <c r="X251" s="27" t="s">
        <v>3485</v>
      </c>
      <c r="Y251" s="27" t="s">
        <v>4342</v>
      </c>
    </row>
    <row r="252" ht="13.8" customHeight="1" spans="1:25" x14ac:dyDescent="0.25">
      <c r="A252" s="27" t="s">
        <v>3886</v>
      </c>
      <c r="B252" s="20">
        <v>4032</v>
      </c>
      <c r="C252" s="27" t="s">
        <v>4353</v>
      </c>
      <c r="D252" s="28">
        <v>45246</v>
      </c>
      <c r="E252" s="27" t="s">
        <v>4354</v>
      </c>
      <c r="F252" s="27" t="s">
        <v>3590</v>
      </c>
      <c r="G252" s="27" t="s">
        <v>3454</v>
      </c>
      <c r="H252" s="27" t="s">
        <v>3479</v>
      </c>
      <c r="I252" s="27" t="s">
        <v>3826</v>
      </c>
      <c r="J252" s="27"/>
      <c r="K252" s="27" t="s">
        <v>3381</v>
      </c>
      <c r="L252" s="27" t="s">
        <v>3382</v>
      </c>
      <c r="M252" s="27" t="s">
        <v>3401</v>
      </c>
      <c r="N252" s="27" t="s">
        <v>4163</v>
      </c>
      <c r="O252" s="27" t="s">
        <v>3385</v>
      </c>
      <c r="P252" s="27" t="s">
        <v>3386</v>
      </c>
      <c r="Q252" s="27" t="s">
        <v>3746</v>
      </c>
      <c r="R252" s="27" t="s">
        <v>3424</v>
      </c>
      <c r="S252" s="27" t="s">
        <v>3424</v>
      </c>
      <c r="T252" s="27">
        <v>3</v>
      </c>
      <c r="U252" s="27" t="s">
        <v>3416</v>
      </c>
      <c r="V252" s="27" t="s">
        <v>3390</v>
      </c>
      <c r="W252" s="27" t="s">
        <v>3747</v>
      </c>
      <c r="X252" s="27" t="s">
        <v>4355</v>
      </c>
      <c r="Y252" s="27" t="s">
        <v>4356</v>
      </c>
    </row>
    <row r="253" ht="13.8" customHeight="1" spans="1:25" x14ac:dyDescent="0.25">
      <c r="A253" s="27" t="s">
        <v>3886</v>
      </c>
      <c r="B253" s="20">
        <v>495</v>
      </c>
      <c r="C253" s="27" t="s">
        <v>3754</v>
      </c>
      <c r="D253" s="28">
        <v>45246</v>
      </c>
      <c r="E253" s="27" t="s">
        <v>3755</v>
      </c>
      <c r="F253" s="27" t="s">
        <v>3520</v>
      </c>
      <c r="G253" s="27" t="s">
        <v>3521</v>
      </c>
      <c r="H253" s="27" t="s">
        <v>3479</v>
      </c>
      <c r="I253" s="27" t="s">
        <v>3826</v>
      </c>
      <c r="J253" s="27"/>
      <c r="K253" s="27" t="s">
        <v>3381</v>
      </c>
      <c r="L253" s="27" t="s">
        <v>3382</v>
      </c>
      <c r="M253" s="27" t="s">
        <v>3383</v>
      </c>
      <c r="N253" s="27" t="s">
        <v>3384</v>
      </c>
      <c r="O253" s="27" t="s">
        <v>3385</v>
      </c>
      <c r="P253" s="27" t="s">
        <v>3386</v>
      </c>
      <c r="Q253" s="27" t="s">
        <v>3746</v>
      </c>
      <c r="R253" s="27" t="s">
        <v>3424</v>
      </c>
      <c r="S253" s="27" t="s">
        <v>3388</v>
      </c>
      <c r="T253" s="27">
        <v>1</v>
      </c>
      <c r="U253" s="27" t="s">
        <v>3416</v>
      </c>
      <c r="V253" s="27" t="s">
        <v>3460</v>
      </c>
      <c r="W253" s="27" t="s">
        <v>3391</v>
      </c>
      <c r="X253" s="27" t="s">
        <v>3756</v>
      </c>
      <c r="Y253" s="27" t="s">
        <v>3757</v>
      </c>
    </row>
    <row r="254" ht="13.8" customHeight="1" spans="1:25" x14ac:dyDescent="0.25">
      <c r="A254" s="43" t="s">
        <v>3947</v>
      </c>
      <c r="B254" s="20">
        <v>4001</v>
      </c>
      <c r="C254" s="43" t="s">
        <v>4230</v>
      </c>
      <c r="D254" s="28">
        <v>45261</v>
      </c>
      <c r="E254" s="27" t="s">
        <v>4231</v>
      </c>
      <c r="F254" s="27" t="s">
        <v>3867</v>
      </c>
      <c r="G254" s="27" t="s">
        <v>3583</v>
      </c>
      <c r="H254" s="27" t="s">
        <v>3378</v>
      </c>
      <c r="I254" s="27" t="s">
        <v>3826</v>
      </c>
      <c r="J254" s="27"/>
      <c r="K254" s="27" t="s">
        <v>3381</v>
      </c>
      <c r="L254" s="27" t="s">
        <v>3382</v>
      </c>
      <c r="M254" s="27" t="s">
        <v>3401</v>
      </c>
      <c r="N254" s="27" t="s">
        <v>4163</v>
      </c>
      <c r="O254" s="27" t="s">
        <v>3385</v>
      </c>
      <c r="P254" s="27" t="s">
        <v>3386</v>
      </c>
      <c r="Q254" s="27" t="s">
        <v>4232</v>
      </c>
      <c r="R254" s="27" t="s">
        <v>3388</v>
      </c>
      <c r="S254" s="27" t="s">
        <v>3388</v>
      </c>
      <c r="T254" s="27">
        <v>10</v>
      </c>
      <c r="U254" s="27" t="s">
        <v>3416</v>
      </c>
      <c r="V254" s="27" t="s">
        <v>3390</v>
      </c>
      <c r="W254" s="27" t="s">
        <v>3483</v>
      </c>
      <c r="X254" s="27" t="s">
        <v>3485</v>
      </c>
      <c r="Y254" s="27" t="s">
        <v>4233</v>
      </c>
    </row>
    <row r="255" ht="13.8" customHeight="1" spans="1:25" x14ac:dyDescent="0.25">
      <c r="A255" s="27" t="s">
        <v>3532</v>
      </c>
      <c r="B255" s="20" t="s">
        <v>5018</v>
      </c>
      <c r="C255" s="27" t="s">
        <v>5019</v>
      </c>
      <c r="D255" s="28">
        <v>44399</v>
      </c>
      <c r="E255" s="27" t="s">
        <v>5020</v>
      </c>
      <c r="F255" s="27" t="s">
        <v>5021</v>
      </c>
      <c r="G255" s="27" t="s">
        <v>3499</v>
      </c>
      <c r="H255" s="27" t="s">
        <v>3500</v>
      </c>
      <c r="I255" s="27" t="s">
        <v>3826</v>
      </c>
      <c r="J255" s="27"/>
      <c r="K255" s="27" t="s">
        <v>3471</v>
      </c>
      <c r="L255" s="27" t="s">
        <v>3471</v>
      </c>
      <c r="M255" s="27" t="s">
        <v>3401</v>
      </c>
      <c r="N255" s="27" t="s">
        <v>3402</v>
      </c>
      <c r="O255" s="27" t="s">
        <v>4141</v>
      </c>
      <c r="P255" s="29">
        <v>45284</v>
      </c>
      <c r="Q255" s="27"/>
      <c r="R255" s="27"/>
      <c r="S255" s="27"/>
      <c r="T255" s="27"/>
      <c r="U255" s="27"/>
      <c r="V255" s="27"/>
      <c r="W255" s="27"/>
      <c r="X255" s="27"/>
      <c r="Y255" s="27"/>
    </row>
    <row r="256" ht="13.8" customHeight="1" spans="1:25" x14ac:dyDescent="0.25">
      <c r="A256" s="27" t="s">
        <v>3450</v>
      </c>
      <c r="B256" s="20">
        <v>711</v>
      </c>
      <c r="C256" s="27" t="s">
        <v>5022</v>
      </c>
      <c r="D256" s="28">
        <v>44348</v>
      </c>
      <c r="E256" s="27" t="s">
        <v>5023</v>
      </c>
      <c r="F256" s="27" t="s">
        <v>3453</v>
      </c>
      <c r="G256" s="27" t="s">
        <v>3454</v>
      </c>
      <c r="H256" s="27" t="s">
        <v>3455</v>
      </c>
      <c r="I256" s="27" t="s">
        <v>3826</v>
      </c>
      <c r="J256" s="27"/>
      <c r="K256" s="27" t="s">
        <v>3381</v>
      </c>
      <c r="L256" s="27" t="s">
        <v>3458</v>
      </c>
      <c r="M256" s="27" t="s">
        <v>3383</v>
      </c>
      <c r="N256" s="27" t="s">
        <v>3459</v>
      </c>
      <c r="O256" s="27" t="s">
        <v>4141</v>
      </c>
      <c r="P256" s="29">
        <v>45291</v>
      </c>
      <c r="Q256" s="27"/>
      <c r="R256" s="27"/>
      <c r="S256" s="27"/>
      <c r="T256" s="27"/>
      <c r="U256" s="27"/>
      <c r="V256" s="27"/>
      <c r="W256" s="27"/>
      <c r="X256" s="27"/>
      <c r="Y256" s="27"/>
    </row>
    <row r="257" ht="13.8" customHeight="1" spans="1:25" x14ac:dyDescent="0.25">
      <c r="A257" s="27" t="s">
        <v>4030</v>
      </c>
      <c r="B257" s="20">
        <v>207</v>
      </c>
      <c r="C257" s="27" t="s">
        <v>3786</v>
      </c>
      <c r="D257" s="28">
        <v>45309</v>
      </c>
      <c r="E257" s="27" t="s">
        <v>3787</v>
      </c>
      <c r="F257" s="27" t="s">
        <v>3788</v>
      </c>
      <c r="G257" s="27" t="s">
        <v>3499</v>
      </c>
      <c r="H257" s="27" t="s">
        <v>3500</v>
      </c>
      <c r="I257" s="27" t="s">
        <v>3826</v>
      </c>
      <c r="J257" s="27"/>
      <c r="K257" s="27" t="s">
        <v>3381</v>
      </c>
      <c r="L257" s="27" t="s">
        <v>3400</v>
      </c>
      <c r="M257" s="27" t="s">
        <v>3383</v>
      </c>
      <c r="N257" s="27" t="s">
        <v>3459</v>
      </c>
      <c r="O257" s="27" t="s">
        <v>3385</v>
      </c>
      <c r="P257" s="27" t="s">
        <v>3386</v>
      </c>
      <c r="Q257" s="44"/>
      <c r="R257" s="27"/>
      <c r="S257" s="27"/>
      <c r="T257" s="27"/>
      <c r="U257" s="27"/>
      <c r="V257" s="27"/>
      <c r="W257" s="27"/>
      <c r="X257" s="27"/>
      <c r="Y257" s="27"/>
    </row>
    <row r="258" ht="30" customHeight="1" spans="1:25" x14ac:dyDescent="0.25">
      <c r="A258" s="27" t="s">
        <v>3947</v>
      </c>
      <c r="B258" s="20">
        <v>2012</v>
      </c>
      <c r="C258" s="27" t="s">
        <v>3851</v>
      </c>
      <c r="D258" s="28">
        <v>45276</v>
      </c>
      <c r="E258" s="27" t="s">
        <v>3852</v>
      </c>
      <c r="F258" s="27" t="s">
        <v>3685</v>
      </c>
      <c r="G258" s="27" t="s">
        <v>3686</v>
      </c>
      <c r="H258" s="27" t="s">
        <v>3455</v>
      </c>
      <c r="I258" s="27" t="s">
        <v>3826</v>
      </c>
      <c r="J258" s="27"/>
      <c r="K258" s="27" t="s">
        <v>3853</v>
      </c>
      <c r="L258" s="27" t="s">
        <v>3854</v>
      </c>
      <c r="M258" s="27" t="s">
        <v>3401</v>
      </c>
      <c r="N258" s="27" t="s">
        <v>3625</v>
      </c>
      <c r="O258" s="27" t="s">
        <v>3385</v>
      </c>
      <c r="P258" s="27" t="s">
        <v>3386</v>
      </c>
      <c r="Q258" s="44" t="s">
        <v>3855</v>
      </c>
      <c r="R258" s="27" t="s">
        <v>3424</v>
      </c>
      <c r="S258" s="27" t="s">
        <v>3424</v>
      </c>
      <c r="T258" s="27">
        <v>10</v>
      </c>
      <c r="U258" s="27" t="s">
        <v>3416</v>
      </c>
      <c r="V258" s="27" t="s">
        <v>3390</v>
      </c>
      <c r="W258" s="27" t="s">
        <v>3856</v>
      </c>
      <c r="X258" s="40" t="s">
        <v>3857</v>
      </c>
      <c r="Y258" s="27" t="s">
        <v>3858</v>
      </c>
    </row>
    <row r="259" ht="13.8" customHeight="1" spans="1:25" x14ac:dyDescent="0.25">
      <c r="A259" s="27" t="s">
        <v>3947</v>
      </c>
      <c r="B259" s="20">
        <v>6014</v>
      </c>
      <c r="C259" s="27" t="s">
        <v>4091</v>
      </c>
      <c r="D259" s="28">
        <v>45276</v>
      </c>
      <c r="E259" s="27" t="s">
        <v>4092</v>
      </c>
      <c r="F259" s="27" t="s">
        <v>3788</v>
      </c>
      <c r="G259" s="27" t="s">
        <v>3499</v>
      </c>
      <c r="H259" s="27" t="s">
        <v>3500</v>
      </c>
      <c r="I259" s="27" t="s">
        <v>3826</v>
      </c>
      <c r="J259" s="27"/>
      <c r="K259" s="27" t="s">
        <v>3853</v>
      </c>
      <c r="L259" s="27" t="s">
        <v>3854</v>
      </c>
      <c r="M259" s="27" t="s">
        <v>3401</v>
      </c>
      <c r="N259" s="27" t="s">
        <v>5024</v>
      </c>
      <c r="O259" s="27" t="s">
        <v>3385</v>
      </c>
      <c r="P259" s="27" t="s">
        <v>3386</v>
      </c>
      <c r="Q259" s="44"/>
      <c r="R259" s="27" t="s">
        <v>3388</v>
      </c>
      <c r="S259" s="27" t="s">
        <v>3388</v>
      </c>
      <c r="T259" s="27">
        <v>14</v>
      </c>
      <c r="U259" s="27" t="s">
        <v>3416</v>
      </c>
      <c r="V259" s="27" t="s">
        <v>3460</v>
      </c>
      <c r="W259" s="27" t="s">
        <v>3447</v>
      </c>
      <c r="X259" s="27" t="s">
        <v>4093</v>
      </c>
      <c r="Y259" s="27" t="s">
        <v>4094</v>
      </c>
    </row>
    <row r="260" ht="13.8" customHeight="1" spans="1:25" x14ac:dyDescent="0.25">
      <c r="A260" s="27" t="s">
        <v>3947</v>
      </c>
      <c r="B260" s="20">
        <v>2018</v>
      </c>
      <c r="C260" s="27" t="s">
        <v>4388</v>
      </c>
      <c r="D260" s="28">
        <v>45276</v>
      </c>
      <c r="E260" s="27" t="s">
        <v>4389</v>
      </c>
      <c r="F260" s="27" t="s">
        <v>3590</v>
      </c>
      <c r="G260" s="27" t="s">
        <v>3454</v>
      </c>
      <c r="H260" s="27" t="s">
        <v>3479</v>
      </c>
      <c r="I260" s="27" t="s">
        <v>3826</v>
      </c>
      <c r="J260" s="27"/>
      <c r="K260" s="27" t="s">
        <v>3853</v>
      </c>
      <c r="L260" s="27" t="s">
        <v>3854</v>
      </c>
      <c r="M260" s="27" t="s">
        <v>3401</v>
      </c>
      <c r="N260" s="27" t="s">
        <v>5024</v>
      </c>
      <c r="O260" s="27" t="s">
        <v>3385</v>
      </c>
      <c r="P260" s="27" t="s">
        <v>3386</v>
      </c>
      <c r="Q260" s="44"/>
      <c r="R260" s="27" t="s">
        <v>3388</v>
      </c>
      <c r="S260" s="27" t="s">
        <v>3388</v>
      </c>
      <c r="T260" s="27">
        <v>15</v>
      </c>
      <c r="U260" s="27" t="s">
        <v>3416</v>
      </c>
      <c r="V260" s="27" t="s">
        <v>3390</v>
      </c>
      <c r="W260" s="27" t="s">
        <v>3447</v>
      </c>
      <c r="X260" s="27" t="s">
        <v>4390</v>
      </c>
      <c r="Y260" s="27" t="s">
        <v>4391</v>
      </c>
    </row>
    <row r="261" ht="13.8" customHeight="1" spans="1:25" x14ac:dyDescent="0.25">
      <c r="A261" s="27" t="s">
        <v>3947</v>
      </c>
      <c r="B261" s="20">
        <v>2009</v>
      </c>
      <c r="C261" s="27" t="s">
        <v>4392</v>
      </c>
      <c r="D261" s="28">
        <v>45276</v>
      </c>
      <c r="E261" s="27" t="s">
        <v>4393</v>
      </c>
      <c r="F261" s="27" t="s">
        <v>3528</v>
      </c>
      <c r="G261" s="27" t="s">
        <v>3529</v>
      </c>
      <c r="H261" s="27" t="s">
        <v>3455</v>
      </c>
      <c r="I261" s="27" t="s">
        <v>3826</v>
      </c>
      <c r="J261" s="27"/>
      <c r="K261" s="27" t="s">
        <v>3853</v>
      </c>
      <c r="L261" s="27" t="s">
        <v>3854</v>
      </c>
      <c r="M261" s="27" t="s">
        <v>3401</v>
      </c>
      <c r="N261" s="27" t="s">
        <v>5024</v>
      </c>
      <c r="O261" s="27" t="s">
        <v>3385</v>
      </c>
      <c r="P261" s="27" t="s">
        <v>3386</v>
      </c>
      <c r="Q261" s="44"/>
      <c r="R261" s="27"/>
      <c r="S261" s="27"/>
      <c r="T261" s="27"/>
      <c r="U261" s="27"/>
      <c r="V261" s="27"/>
      <c r="W261" s="27"/>
      <c r="X261" s="27"/>
      <c r="Y261" s="27"/>
    </row>
    <row r="262" ht="13.8" customHeight="1" spans="1:25" x14ac:dyDescent="0.25">
      <c r="A262" s="27" t="s">
        <v>3947</v>
      </c>
      <c r="B262" s="20">
        <v>2006</v>
      </c>
      <c r="C262" s="27" t="s">
        <v>4394</v>
      </c>
      <c r="D262" s="28">
        <v>45276</v>
      </c>
      <c r="E262" s="27" t="s">
        <v>4395</v>
      </c>
      <c r="F262" s="27" t="s">
        <v>3542</v>
      </c>
      <c r="G262" s="27" t="s">
        <v>3529</v>
      </c>
      <c r="H262" s="27" t="s">
        <v>3479</v>
      </c>
      <c r="I262" s="27" t="s">
        <v>3826</v>
      </c>
      <c r="J262" s="27"/>
      <c r="K262" s="27" t="s">
        <v>3853</v>
      </c>
      <c r="L262" s="27" t="s">
        <v>3854</v>
      </c>
      <c r="M262" s="27" t="s">
        <v>3401</v>
      </c>
      <c r="N262" s="27" t="s">
        <v>5024</v>
      </c>
      <c r="O262" s="27" t="s">
        <v>3385</v>
      </c>
      <c r="P262" s="27" t="s">
        <v>3386</v>
      </c>
      <c r="Q262" s="44"/>
      <c r="R262" s="27" t="s">
        <v>3387</v>
      </c>
      <c r="S262" s="27" t="s">
        <v>3388</v>
      </c>
      <c r="T262" s="27">
        <v>25</v>
      </c>
      <c r="U262" s="27" t="s">
        <v>3416</v>
      </c>
      <c r="V262" s="27" t="s">
        <v>3460</v>
      </c>
      <c r="W262" s="27" t="s">
        <v>3447</v>
      </c>
      <c r="X262" s="27" t="s">
        <v>4396</v>
      </c>
      <c r="Y262" s="27" t="s">
        <v>4397</v>
      </c>
    </row>
    <row r="263" ht="30" customHeight="1" spans="1:25" x14ac:dyDescent="0.25">
      <c r="A263" s="27" t="s">
        <v>3947</v>
      </c>
      <c r="B263" s="20">
        <v>3022</v>
      </c>
      <c r="C263" s="27" t="s">
        <v>4398</v>
      </c>
      <c r="D263" s="28">
        <v>45276</v>
      </c>
      <c r="E263" s="40" t="s">
        <v>4399</v>
      </c>
      <c r="F263" s="27" t="s">
        <v>3498</v>
      </c>
      <c r="G263" s="27" t="s">
        <v>3499</v>
      </c>
      <c r="H263" s="27" t="s">
        <v>3500</v>
      </c>
      <c r="I263" s="27" t="s">
        <v>3826</v>
      </c>
      <c r="J263" s="27"/>
      <c r="K263" s="27" t="s">
        <v>3853</v>
      </c>
      <c r="L263" s="27" t="s">
        <v>3854</v>
      </c>
      <c r="M263" s="27" t="s">
        <v>3401</v>
      </c>
      <c r="N263" s="27" t="s">
        <v>5024</v>
      </c>
      <c r="O263" s="27" t="s">
        <v>3385</v>
      </c>
      <c r="P263" s="27" t="s">
        <v>3386</v>
      </c>
      <c r="Q263" s="44"/>
      <c r="R263" s="27"/>
      <c r="S263" s="27"/>
      <c r="T263" s="27"/>
      <c r="U263" s="27"/>
      <c r="V263" s="27"/>
      <c r="W263" s="27"/>
      <c r="X263" s="27"/>
      <c r="Y263" s="27"/>
    </row>
    <row r="264" ht="13.8" customHeight="1" spans="1:25" x14ac:dyDescent="0.25">
      <c r="A264" s="27" t="s">
        <v>3947</v>
      </c>
      <c r="B264" s="20">
        <v>2007</v>
      </c>
      <c r="C264" s="27" t="s">
        <v>4125</v>
      </c>
      <c r="D264" s="28">
        <v>45276</v>
      </c>
      <c r="E264" s="27" t="s">
        <v>4126</v>
      </c>
      <c r="F264" s="27" t="s">
        <v>3582</v>
      </c>
      <c r="G264" s="27" t="s">
        <v>3583</v>
      </c>
      <c r="H264" s="27" t="s">
        <v>3378</v>
      </c>
      <c r="I264" s="27" t="s">
        <v>3826</v>
      </c>
      <c r="J264" s="27"/>
      <c r="K264" s="27" t="s">
        <v>3853</v>
      </c>
      <c r="L264" s="27" t="s">
        <v>3854</v>
      </c>
      <c r="M264" s="27" t="s">
        <v>3401</v>
      </c>
      <c r="N264" s="27" t="s">
        <v>5024</v>
      </c>
      <c r="O264" s="27" t="s">
        <v>3385</v>
      </c>
      <c r="P264" s="27" t="s">
        <v>3386</v>
      </c>
      <c r="Q264" s="44"/>
      <c r="R264" s="27" t="s">
        <v>3388</v>
      </c>
      <c r="S264" s="27" t="s">
        <v>3388</v>
      </c>
      <c r="T264" s="27">
        <v>4</v>
      </c>
      <c r="U264" s="27" t="s">
        <v>3416</v>
      </c>
      <c r="V264" s="27" t="s">
        <v>3390</v>
      </c>
      <c r="W264" s="27" t="s">
        <v>3425</v>
      </c>
      <c r="X264" s="27" t="s">
        <v>3485</v>
      </c>
      <c r="Y264" s="27" t="s">
        <v>3485</v>
      </c>
    </row>
    <row r="265" ht="13.8" customHeight="1" spans="1:25" x14ac:dyDescent="0.25">
      <c r="A265" s="27" t="s">
        <v>4030</v>
      </c>
      <c r="B265" s="20" t="s">
        <v>5025</v>
      </c>
      <c r="C265" s="27" t="s">
        <v>5026</v>
      </c>
      <c r="D265" s="28">
        <v>45320</v>
      </c>
      <c r="E265" s="27" t="s">
        <v>5027</v>
      </c>
      <c r="F265" s="27" t="s">
        <v>3470</v>
      </c>
      <c r="G265" s="27" t="s">
        <v>3454</v>
      </c>
      <c r="H265" s="27" t="s">
        <v>3479</v>
      </c>
      <c r="I265" s="27" t="s">
        <v>3826</v>
      </c>
      <c r="J265" s="27"/>
      <c r="K265" s="27" t="s">
        <v>3471</v>
      </c>
      <c r="L265" s="27" t="s">
        <v>3471</v>
      </c>
      <c r="M265" s="27" t="s">
        <v>3401</v>
      </c>
      <c r="N265" s="27" t="s">
        <v>4440</v>
      </c>
      <c r="O265" s="27" t="s">
        <v>3385</v>
      </c>
      <c r="P265" s="27" t="s">
        <v>3386</v>
      </c>
      <c r="Q265" s="27"/>
      <c r="R265" s="27"/>
      <c r="S265" s="27"/>
      <c r="T265" s="27"/>
      <c r="U265" s="27"/>
      <c r="V265" s="27"/>
      <c r="W265" s="27"/>
      <c r="X265" s="27"/>
      <c r="Y265" s="27"/>
    </row>
    <row r="266" ht="13.8" customHeight="1" spans="1:25" x14ac:dyDescent="0.25">
      <c r="A266" s="27" t="s">
        <v>3733</v>
      </c>
      <c r="B266" s="20" t="s">
        <v>3386</v>
      </c>
      <c r="C266" s="27" t="s">
        <v>5028</v>
      </c>
      <c r="D266" s="28">
        <v>44621</v>
      </c>
      <c r="E266" s="27" t="s">
        <v>5029</v>
      </c>
      <c r="F266" s="27" t="s">
        <v>3575</v>
      </c>
      <c r="G266" s="27" t="s">
        <v>3529</v>
      </c>
      <c r="H266" s="27" t="s">
        <v>3479</v>
      </c>
      <c r="I266" s="27" t="s">
        <v>3826</v>
      </c>
      <c r="J266" s="27"/>
      <c r="K266" s="27" t="s">
        <v>5030</v>
      </c>
      <c r="L266" s="27" t="s">
        <v>5030</v>
      </c>
      <c r="M266" s="27" t="s">
        <v>5031</v>
      </c>
      <c r="N266" s="27" t="s">
        <v>4440</v>
      </c>
      <c r="O266" s="27" t="s">
        <v>3385</v>
      </c>
      <c r="P266" s="27" t="s">
        <v>3386</v>
      </c>
      <c r="Q266" s="27" t="s">
        <v>5032</v>
      </c>
      <c r="R266" s="27"/>
      <c r="S266" s="27"/>
      <c r="T266" s="27"/>
      <c r="U266" s="27"/>
      <c r="V266" s="27"/>
      <c r="W266" s="27"/>
      <c r="X266" s="27"/>
      <c r="Y266" s="27"/>
    </row>
    <row r="267" ht="13.8" customHeight="1" spans="1:25" x14ac:dyDescent="0.25">
      <c r="A267" s="27" t="s">
        <v>3733</v>
      </c>
      <c r="B267" s="20" t="s">
        <v>3386</v>
      </c>
      <c r="C267" s="27" t="s">
        <v>5033</v>
      </c>
      <c r="D267" s="28">
        <v>44621</v>
      </c>
      <c r="E267" s="27" t="s">
        <v>5034</v>
      </c>
      <c r="F267" s="27" t="s">
        <v>3542</v>
      </c>
      <c r="G267" s="27" t="s">
        <v>3529</v>
      </c>
      <c r="H267" s="27" t="s">
        <v>3455</v>
      </c>
      <c r="I267" s="27" t="s">
        <v>3826</v>
      </c>
      <c r="J267" s="27"/>
      <c r="K267" s="27" t="s">
        <v>5030</v>
      </c>
      <c r="L267" s="27" t="s">
        <v>5030</v>
      </c>
      <c r="M267" s="27" t="s">
        <v>5031</v>
      </c>
      <c r="N267" s="27" t="s">
        <v>4440</v>
      </c>
      <c r="O267" s="27" t="s">
        <v>3385</v>
      </c>
      <c r="P267" s="27" t="s">
        <v>3386</v>
      </c>
      <c r="Q267" s="27" t="s">
        <v>5032</v>
      </c>
      <c r="R267" s="27" t="s">
        <v>3388</v>
      </c>
      <c r="S267" s="27" t="s">
        <v>3388</v>
      </c>
      <c r="T267" s="27">
        <v>10</v>
      </c>
      <c r="U267" s="27" t="s">
        <v>3403</v>
      </c>
      <c r="V267" s="27" t="s">
        <v>3390</v>
      </c>
      <c r="W267" s="27" t="s">
        <v>3522</v>
      </c>
      <c r="X267" s="27" t="s">
        <v>5035</v>
      </c>
      <c r="Y267" s="27" t="s">
        <v>5036</v>
      </c>
    </row>
    <row r="268" ht="13.8" customHeight="1" spans="1:25" x14ac:dyDescent="0.25">
      <c r="A268" s="27" t="s">
        <v>3733</v>
      </c>
      <c r="B268" s="20" t="s">
        <v>3386</v>
      </c>
      <c r="C268" s="27" t="s">
        <v>5037</v>
      </c>
      <c r="D268" s="28">
        <v>44621</v>
      </c>
      <c r="E268" s="27" t="s">
        <v>5038</v>
      </c>
      <c r="F268" s="27" t="s">
        <v>3470</v>
      </c>
      <c r="G268" s="27" t="s">
        <v>3454</v>
      </c>
      <c r="H268" s="27" t="s">
        <v>3479</v>
      </c>
      <c r="I268" s="27" t="s">
        <v>3826</v>
      </c>
      <c r="J268" s="27"/>
      <c r="K268" s="27" t="s">
        <v>5030</v>
      </c>
      <c r="L268" s="27" t="s">
        <v>5030</v>
      </c>
      <c r="M268" s="27" t="s">
        <v>5031</v>
      </c>
      <c r="N268" s="27" t="s">
        <v>4440</v>
      </c>
      <c r="O268" s="27" t="s">
        <v>3385</v>
      </c>
      <c r="P268" s="27" t="s">
        <v>3386</v>
      </c>
      <c r="Q268" s="27" t="s">
        <v>5032</v>
      </c>
      <c r="R268" s="27" t="s">
        <v>3388</v>
      </c>
      <c r="S268" s="27" t="s">
        <v>3387</v>
      </c>
      <c r="T268" s="27">
        <v>42</v>
      </c>
      <c r="U268" s="27" t="s">
        <v>3403</v>
      </c>
      <c r="V268" s="27" t="s">
        <v>3390</v>
      </c>
      <c r="W268" s="27" t="s">
        <v>3522</v>
      </c>
      <c r="X268" s="27" t="s">
        <v>5039</v>
      </c>
      <c r="Y268" s="27" t="s">
        <v>5040</v>
      </c>
    </row>
    <row r="269" ht="13.8" customHeight="1" spans="1:25" x14ac:dyDescent="0.25">
      <c r="A269" s="27" t="s">
        <v>3733</v>
      </c>
      <c r="B269" s="20" t="s">
        <v>3386</v>
      </c>
      <c r="C269" s="27" t="s">
        <v>5041</v>
      </c>
      <c r="D269" s="28">
        <v>44621</v>
      </c>
      <c r="E269" s="27" t="s">
        <v>5042</v>
      </c>
      <c r="F269" s="27" t="s">
        <v>3528</v>
      </c>
      <c r="G269" s="27" t="s">
        <v>3529</v>
      </c>
      <c r="H269" s="27" t="s">
        <v>3500</v>
      </c>
      <c r="I269" s="27" t="s">
        <v>3826</v>
      </c>
      <c r="J269" s="27"/>
      <c r="K269" s="27" t="s">
        <v>5030</v>
      </c>
      <c r="L269" s="27" t="s">
        <v>5030</v>
      </c>
      <c r="M269" s="27" t="s">
        <v>5031</v>
      </c>
      <c r="N269" s="27" t="s">
        <v>4440</v>
      </c>
      <c r="O269" s="27" t="s">
        <v>3385</v>
      </c>
      <c r="P269" s="27" t="s">
        <v>3386</v>
      </c>
      <c r="Q269" s="27" t="s">
        <v>5032</v>
      </c>
      <c r="R269" s="27"/>
      <c r="S269" s="27"/>
      <c r="T269" s="27"/>
      <c r="U269" s="27"/>
      <c r="V269" s="27"/>
      <c r="W269" s="27"/>
      <c r="X269" s="27"/>
      <c r="Y269" s="27"/>
    </row>
    <row r="270" ht="13.8" customHeight="1" spans="1:25" x14ac:dyDescent="0.25">
      <c r="A270" s="27" t="s">
        <v>3733</v>
      </c>
      <c r="B270" s="20" t="s">
        <v>3386</v>
      </c>
      <c r="C270" s="27" t="s">
        <v>5043</v>
      </c>
      <c r="D270" s="28">
        <v>44621</v>
      </c>
      <c r="E270" s="27" t="s">
        <v>5044</v>
      </c>
      <c r="F270" s="27" t="s">
        <v>3515</v>
      </c>
      <c r="G270" s="27" t="s">
        <v>3516</v>
      </c>
      <c r="H270" s="27" t="s">
        <v>3500</v>
      </c>
      <c r="I270" s="27" t="s">
        <v>3826</v>
      </c>
      <c r="J270" s="27"/>
      <c r="K270" s="27" t="s">
        <v>5030</v>
      </c>
      <c r="L270" s="27" t="s">
        <v>5030</v>
      </c>
      <c r="M270" s="27" t="s">
        <v>5031</v>
      </c>
      <c r="N270" s="27" t="s">
        <v>4440</v>
      </c>
      <c r="O270" s="27" t="s">
        <v>3385</v>
      </c>
      <c r="P270" s="27" t="s">
        <v>3386</v>
      </c>
      <c r="Q270" s="27" t="s">
        <v>5032</v>
      </c>
      <c r="R270" s="27" t="s">
        <v>3388</v>
      </c>
      <c r="S270" s="27" t="s">
        <v>3388</v>
      </c>
      <c r="T270" s="27">
        <v>9</v>
      </c>
      <c r="U270" s="27" t="s">
        <v>3403</v>
      </c>
      <c r="V270" s="27" t="s">
        <v>3390</v>
      </c>
      <c r="W270" s="27" t="s">
        <v>3767</v>
      </c>
      <c r="X270" s="27" t="s">
        <v>5045</v>
      </c>
      <c r="Y270" s="27" t="s">
        <v>5046</v>
      </c>
    </row>
    <row r="271" ht="13.8" customHeight="1" spans="1:25" x14ac:dyDescent="0.25">
      <c r="A271" s="43" t="s">
        <v>4054</v>
      </c>
      <c r="B271" s="20">
        <v>4017</v>
      </c>
      <c r="C271" s="43" t="s">
        <v>4243</v>
      </c>
      <c r="D271" s="28">
        <v>45335</v>
      </c>
      <c r="E271" s="27" t="s">
        <v>4244</v>
      </c>
      <c r="F271" s="27" t="s">
        <v>3470</v>
      </c>
      <c r="G271" s="27" t="s">
        <v>3454</v>
      </c>
      <c r="H271" s="27" t="s">
        <v>3479</v>
      </c>
      <c r="I271" s="27" t="s">
        <v>3826</v>
      </c>
      <c r="J271" s="27"/>
      <c r="K271" s="27" t="s">
        <v>3381</v>
      </c>
      <c r="L271" s="27" t="s">
        <v>3382</v>
      </c>
      <c r="M271" s="27" t="s">
        <v>3383</v>
      </c>
      <c r="N271" s="27" t="s">
        <v>4440</v>
      </c>
      <c r="O271" s="27" t="s">
        <v>3385</v>
      </c>
      <c r="P271" s="29" t="s">
        <v>3386</v>
      </c>
      <c r="Q271" s="27" t="s">
        <v>5047</v>
      </c>
      <c r="R271" s="27"/>
      <c r="S271" s="27"/>
      <c r="T271" s="27"/>
      <c r="U271" s="27"/>
      <c r="V271" s="27"/>
      <c r="W271" s="27"/>
      <c r="X271" s="27"/>
      <c r="Y271" s="27"/>
    </row>
    <row r="272" ht="13.8" customHeight="1" spans="1:25" x14ac:dyDescent="0.25">
      <c r="A272" s="43" t="s">
        <v>4131</v>
      </c>
      <c r="B272" s="20" t="s">
        <v>4064</v>
      </c>
      <c r="C272" s="43" t="s">
        <v>4065</v>
      </c>
      <c r="D272" s="28">
        <v>45390</v>
      </c>
      <c r="E272" s="27" t="s">
        <v>4066</v>
      </c>
      <c r="F272" s="27" t="s">
        <v>4067</v>
      </c>
      <c r="G272" s="27" t="s">
        <v>4068</v>
      </c>
      <c r="H272" s="27" t="s">
        <v>3378</v>
      </c>
      <c r="I272" s="27" t="s">
        <v>3826</v>
      </c>
      <c r="J272" s="27"/>
      <c r="K272" s="27" t="s">
        <v>3471</v>
      </c>
      <c r="L272" s="27" t="s">
        <v>3471</v>
      </c>
      <c r="M272" s="27" t="s">
        <v>3472</v>
      </c>
      <c r="N272" s="27" t="s">
        <v>3625</v>
      </c>
      <c r="O272" s="27" t="s">
        <v>3385</v>
      </c>
      <c r="P272" s="29" t="s">
        <v>3386</v>
      </c>
      <c r="Q272" s="27" t="s">
        <v>5048</v>
      </c>
      <c r="R272" s="27"/>
      <c r="S272" s="27"/>
      <c r="T272" s="27"/>
      <c r="U272" s="27"/>
      <c r="V272" s="27"/>
      <c r="W272" s="27"/>
      <c r="X272" s="27"/>
      <c r="Y272" s="27"/>
    </row>
    <row r="273" ht="13.8" customHeight="1" spans="1:25" x14ac:dyDescent="0.25">
      <c r="A273" s="43" t="s">
        <v>4131</v>
      </c>
      <c r="B273" s="20" t="s">
        <v>4400</v>
      </c>
      <c r="C273" s="43" t="s">
        <v>4401</v>
      </c>
      <c r="D273" s="28">
        <v>45383</v>
      </c>
      <c r="E273" s="27" t="s">
        <v>4402</v>
      </c>
      <c r="F273" s="27" t="s">
        <v>4067</v>
      </c>
      <c r="G273" s="27" t="s">
        <v>4068</v>
      </c>
      <c r="H273" s="27" t="s">
        <v>3378</v>
      </c>
      <c r="I273" s="27" t="s">
        <v>3826</v>
      </c>
      <c r="J273" s="27"/>
      <c r="K273" s="27" t="s">
        <v>3471</v>
      </c>
      <c r="L273" s="27" t="s">
        <v>3471</v>
      </c>
      <c r="M273" s="27" t="s">
        <v>3401</v>
      </c>
      <c r="N273" s="27" t="s">
        <v>4163</v>
      </c>
      <c r="O273" s="27" t="s">
        <v>3385</v>
      </c>
      <c r="P273" s="29" t="s">
        <v>3386</v>
      </c>
      <c r="Q273" s="27" t="s">
        <v>5048</v>
      </c>
      <c r="R273" s="27"/>
      <c r="S273" s="27"/>
      <c r="T273" s="27"/>
      <c r="U273" s="27"/>
      <c r="V273" s="27"/>
      <c r="W273" s="27"/>
      <c r="X273" s="27"/>
      <c r="Y273" s="27"/>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45" customWidth="1"/>
    <col min="2" max="2" width="38.71" style="46" customWidth="1"/>
    <col min="3" max="3" width="8.29" style="46" customWidth="1"/>
    <col min="4" max="4" width="18.71" style="46" customWidth="1"/>
    <col min="5" max="5" width="15.42" style="46" customWidth="1"/>
    <col min="6" max="6" width="14.57" style="46" customWidth="1"/>
    <col min="7" max="7" width="15.71" style="46" customWidth="1"/>
    <col min="8" max="8" width="27.86" style="46" customWidth="1"/>
    <col min="9" max="9" width="15.57" style="46" customWidth="1"/>
    <col min="10" max="10" width="11.71" style="46" customWidth="1"/>
    <col min="11" max="11" width="31.29" style="46" customWidth="1"/>
    <col min="12" max="12" width="18.71" style="46" customWidth="1"/>
    <col min="13" max="13" width="11.85" style="46" customWidth="1"/>
    <col min="14" max="14" width="14.57" style="46" customWidth="1"/>
    <col min="15" max="15" width="8.86" style="46" customWidth="1"/>
    <col min="16" max="16" width="11.57" style="46" customWidth="1"/>
    <col min="17" max="17" width="13.71" style="47" customWidth="1"/>
    <col min="18" max="18" width="22.71" style="46" customWidth="1"/>
    <col min="19" max="21" width="12.71" style="46" customWidth="1"/>
    <col min="22" max="16384" width="8.86" style="46" customWidth="1"/>
  </cols>
  <sheetData>
    <row r="1" ht="22.5" customHeight="1" spans="1:21" x14ac:dyDescent="0.25">
      <c r="A1" s="48" t="s">
        <v>5049</v>
      </c>
      <c r="B1" s="48" t="s">
        <v>5050</v>
      </c>
      <c r="C1" s="49" t="s">
        <v>9</v>
      </c>
      <c r="D1" s="49" t="s">
        <v>5051</v>
      </c>
      <c r="E1" s="49" t="s">
        <v>26</v>
      </c>
      <c r="F1" s="49" t="s">
        <v>5052</v>
      </c>
      <c r="G1" s="48" t="s">
        <v>16</v>
      </c>
      <c r="H1" s="48" t="s">
        <v>23</v>
      </c>
      <c r="I1" s="48" t="s">
        <v>24</v>
      </c>
      <c r="J1" s="48" t="s">
        <v>5053</v>
      </c>
      <c r="K1" s="49" t="s">
        <v>22</v>
      </c>
      <c r="L1" s="48" t="s">
        <v>3</v>
      </c>
      <c r="M1" s="48" t="s">
        <v>5054</v>
      </c>
      <c r="N1" s="48" t="s">
        <v>5055</v>
      </c>
      <c r="O1" s="48" t="s">
        <v>5052</v>
      </c>
      <c r="P1" s="50" t="s">
        <v>5056</v>
      </c>
      <c r="Q1" s="51" t="s">
        <v>5057</v>
      </c>
      <c r="R1" s="49" t="s">
        <v>19</v>
      </c>
      <c r="S1" s="49" t="s">
        <v>5058</v>
      </c>
      <c r="T1" s="49" t="s">
        <v>5059</v>
      </c>
      <c r="U1" s="49" t="s">
        <v>5060</v>
      </c>
    </row>
    <row r="2" ht="12.8" customHeight="1" spans="1:22" x14ac:dyDescent="0.25">
      <c r="A2" s="52">
        <v>134459</v>
      </c>
      <c r="B2" s="53" t="s">
        <v>5061</v>
      </c>
      <c r="C2" s="53" t="s">
        <v>11</v>
      </c>
      <c r="D2" s="53" t="s">
        <v>5062</v>
      </c>
      <c r="E2" s="53" t="s">
        <v>5063</v>
      </c>
      <c r="F2" s="53" t="s">
        <v>5064</v>
      </c>
      <c r="G2" s="53" t="s">
        <v>5064</v>
      </c>
      <c r="H2" s="53" t="s">
        <v>5065</v>
      </c>
      <c r="I2" s="53" t="s">
        <v>5065</v>
      </c>
      <c r="J2" s="53" t="s">
        <v>5066</v>
      </c>
      <c r="K2" s="53" t="s">
        <v>5061</v>
      </c>
      <c r="L2" s="53" t="s">
        <v>4184</v>
      </c>
      <c r="M2" s="53">
        <v>330</v>
      </c>
      <c r="N2" s="53">
        <v>333</v>
      </c>
      <c r="O2" s="53">
        <v>401</v>
      </c>
      <c r="P2" s="54" t="s">
        <v>3386</v>
      </c>
      <c r="Q2" s="55" t="s">
        <v>5067</v>
      </c>
      <c r="R2" s="53" t="s">
        <v>5064</v>
      </c>
      <c r="S2" s="53" t="s">
        <v>5068</v>
      </c>
      <c r="T2" s="53" t="s">
        <v>5066</v>
      </c>
      <c r="U2" s="53">
        <v>1</v>
      </c>
      <c r="V2" s="46" t="s">
        <v>5069</v>
      </c>
    </row>
    <row r="3" ht="12.8" customHeight="1" spans="1:22" x14ac:dyDescent="0.25">
      <c r="A3" s="52">
        <v>61719</v>
      </c>
      <c r="B3" s="53" t="s">
        <v>5061</v>
      </c>
      <c r="C3" s="53" t="s">
        <v>11</v>
      </c>
      <c r="D3" s="53" t="s">
        <v>5062</v>
      </c>
      <c r="E3" s="53" t="s">
        <v>5063</v>
      </c>
      <c r="F3" s="53" t="s">
        <v>5064</v>
      </c>
      <c r="G3" s="53" t="s">
        <v>5064</v>
      </c>
      <c r="H3" s="53" t="s">
        <v>5065</v>
      </c>
      <c r="I3" s="53" t="s">
        <v>5065</v>
      </c>
      <c r="J3" s="53" t="s">
        <v>5066</v>
      </c>
      <c r="K3" s="53" t="s">
        <v>5061</v>
      </c>
      <c r="L3" s="53" t="s">
        <v>3471</v>
      </c>
      <c r="M3" s="53">
        <v>330</v>
      </c>
      <c r="N3" s="53">
        <v>333</v>
      </c>
      <c r="O3" s="53">
        <v>401</v>
      </c>
      <c r="P3" s="54" t="s">
        <v>3386</v>
      </c>
      <c r="Q3" s="55" t="s">
        <v>5067</v>
      </c>
      <c r="R3" s="53" t="s">
        <v>5064</v>
      </c>
      <c r="S3" s="53" t="s">
        <v>5068</v>
      </c>
      <c r="T3" s="53" t="s">
        <v>5066</v>
      </c>
      <c r="U3" s="53">
        <v>1</v>
      </c>
      <c r="V3" s="46" t="s">
        <v>5069</v>
      </c>
    </row>
    <row r="4" ht="12.8" customHeight="1" spans="1:22" x14ac:dyDescent="0.25">
      <c r="A4" s="52">
        <v>655301</v>
      </c>
      <c r="B4" s="53" t="s">
        <v>5070</v>
      </c>
      <c r="C4" s="53" t="s">
        <v>11</v>
      </c>
      <c r="D4" s="53" t="s">
        <v>5062</v>
      </c>
      <c r="E4" s="53" t="s">
        <v>5063</v>
      </c>
      <c r="F4" s="53" t="s">
        <v>5064</v>
      </c>
      <c r="G4" s="53" t="s">
        <v>5064</v>
      </c>
      <c r="H4" s="53" t="s">
        <v>5065</v>
      </c>
      <c r="I4" s="53" t="s">
        <v>5065</v>
      </c>
      <c r="J4" s="53" t="s">
        <v>5071</v>
      </c>
      <c r="K4" s="53" t="s">
        <v>5070</v>
      </c>
      <c r="L4" s="53" t="s">
        <v>5072</v>
      </c>
      <c r="M4" s="53">
        <v>330</v>
      </c>
      <c r="N4" s="53">
        <v>333</v>
      </c>
      <c r="O4" s="53">
        <v>401</v>
      </c>
      <c r="P4" s="54">
        <v>452</v>
      </c>
      <c r="Q4" s="55">
        <v>330333401452</v>
      </c>
      <c r="R4" s="53" t="s">
        <v>5064</v>
      </c>
      <c r="S4" s="53" t="s">
        <v>5068</v>
      </c>
      <c r="T4" s="53" t="s">
        <v>5066</v>
      </c>
      <c r="U4" s="53">
        <v>1</v>
      </c>
      <c r="V4" s="46" t="s">
        <v>5069</v>
      </c>
    </row>
    <row r="5" ht="12.8" customHeight="1" spans="1:22" x14ac:dyDescent="0.25">
      <c r="A5" s="52">
        <v>655711</v>
      </c>
      <c r="B5" s="53" t="s">
        <v>159</v>
      </c>
      <c r="C5" s="53" t="s">
        <v>11</v>
      </c>
      <c r="D5" s="53" t="s">
        <v>5062</v>
      </c>
      <c r="E5" s="53" t="s">
        <v>5063</v>
      </c>
      <c r="F5" s="53" t="s">
        <v>5064</v>
      </c>
      <c r="G5" s="53" t="s">
        <v>5064</v>
      </c>
      <c r="H5" s="53" t="s">
        <v>5065</v>
      </c>
      <c r="I5" s="53" t="s">
        <v>5065</v>
      </c>
      <c r="J5" s="53" t="s">
        <v>5073</v>
      </c>
      <c r="K5" s="53" t="s">
        <v>5074</v>
      </c>
      <c r="L5" s="53" t="s">
        <v>5072</v>
      </c>
      <c r="M5" s="53">
        <v>330</v>
      </c>
      <c r="N5" s="53">
        <v>333</v>
      </c>
      <c r="O5" s="53">
        <v>401</v>
      </c>
      <c r="P5" s="54">
        <v>101</v>
      </c>
      <c r="Q5" s="55">
        <v>330333401101</v>
      </c>
      <c r="R5" s="53" t="s">
        <v>5064</v>
      </c>
      <c r="S5" s="53" t="s">
        <v>5068</v>
      </c>
      <c r="T5" s="53" t="s">
        <v>5066</v>
      </c>
      <c r="U5" s="53">
        <v>1</v>
      </c>
      <c r="V5" s="46" t="s">
        <v>5069</v>
      </c>
    </row>
    <row r="6" ht="12.8" customHeight="1" spans="1:22" x14ac:dyDescent="0.25">
      <c r="A6" s="52">
        <v>20020941</v>
      </c>
      <c r="B6" s="53" t="s">
        <v>5075</v>
      </c>
      <c r="C6" s="53" t="s">
        <v>11</v>
      </c>
      <c r="D6" s="53" t="s">
        <v>5062</v>
      </c>
      <c r="E6" s="53" t="s">
        <v>5063</v>
      </c>
      <c r="F6" s="53" t="s">
        <v>5064</v>
      </c>
      <c r="G6" s="53" t="s">
        <v>5064</v>
      </c>
      <c r="H6" s="53" t="s">
        <v>5065</v>
      </c>
      <c r="I6" s="53" t="s">
        <v>5065</v>
      </c>
      <c r="J6" s="53" t="s">
        <v>5076</v>
      </c>
      <c r="K6" s="53" t="s">
        <v>5077</v>
      </c>
      <c r="L6" s="53" t="s">
        <v>5078</v>
      </c>
      <c r="M6" s="53">
        <v>330</v>
      </c>
      <c r="N6" s="53">
        <v>333</v>
      </c>
      <c r="O6" s="53">
        <v>401</v>
      </c>
      <c r="P6" s="54" t="s">
        <v>3386</v>
      </c>
      <c r="Q6" s="55" t="s">
        <v>5067</v>
      </c>
      <c r="R6" s="53" t="s">
        <v>5064</v>
      </c>
      <c r="S6" s="53" t="s">
        <v>5068</v>
      </c>
      <c r="T6" s="53" t="s">
        <v>5066</v>
      </c>
      <c r="U6" s="53">
        <v>1</v>
      </c>
      <c r="V6" s="46" t="s">
        <v>5069</v>
      </c>
    </row>
    <row r="7" ht="12.8" customHeight="1" spans="1:22" x14ac:dyDescent="0.25">
      <c r="A7" s="52" t="s">
        <v>3386</v>
      </c>
      <c r="B7" s="53" t="s">
        <v>57</v>
      </c>
      <c r="C7" s="53" t="s">
        <v>11</v>
      </c>
      <c r="D7" s="53" t="s">
        <v>5062</v>
      </c>
      <c r="E7" s="53" t="s">
        <v>5063</v>
      </c>
      <c r="F7" s="53" t="s">
        <v>5064</v>
      </c>
      <c r="G7" s="53" t="s">
        <v>5064</v>
      </c>
      <c r="H7" s="53" t="s">
        <v>5065</v>
      </c>
      <c r="I7" s="53" t="s">
        <v>5065</v>
      </c>
      <c r="J7" s="53" t="s">
        <v>5066</v>
      </c>
      <c r="K7" s="53" t="s">
        <v>5061</v>
      </c>
      <c r="L7" s="53" t="s">
        <v>3683</v>
      </c>
      <c r="M7" s="53">
        <v>330</v>
      </c>
      <c r="N7" s="53">
        <v>333</v>
      </c>
      <c r="O7" s="53">
        <v>401</v>
      </c>
      <c r="P7" s="54" t="s">
        <v>3386</v>
      </c>
      <c r="Q7" s="55" t="s">
        <v>5067</v>
      </c>
      <c r="R7" s="53" t="s">
        <v>5064</v>
      </c>
      <c r="S7" s="53" t="s">
        <v>5068</v>
      </c>
      <c r="T7" s="53" t="s">
        <v>5066</v>
      </c>
      <c r="U7" s="53">
        <v>0.001</v>
      </c>
      <c r="V7" s="46" t="s">
        <v>5069</v>
      </c>
    </row>
    <row r="8" ht="12.8" customHeight="1" spans="1:22" x14ac:dyDescent="0.25">
      <c r="A8" s="52">
        <v>671787</v>
      </c>
      <c r="B8" s="53" t="s">
        <v>1491</v>
      </c>
      <c r="C8" s="53" t="s">
        <v>10</v>
      </c>
      <c r="D8" s="53" t="s">
        <v>5062</v>
      </c>
      <c r="E8" s="53" t="s">
        <v>5063</v>
      </c>
      <c r="F8" s="53" t="s">
        <v>5064</v>
      </c>
      <c r="G8" s="53" t="s">
        <v>5079</v>
      </c>
      <c r="H8" s="53" t="s">
        <v>5080</v>
      </c>
      <c r="I8" s="53" t="s">
        <v>5065</v>
      </c>
      <c r="J8" s="53" t="s">
        <v>5066</v>
      </c>
      <c r="K8" s="53" t="s">
        <v>5081</v>
      </c>
      <c r="L8" s="53" t="s">
        <v>5072</v>
      </c>
      <c r="M8" s="53">
        <v>330</v>
      </c>
      <c r="N8" s="53">
        <v>333</v>
      </c>
      <c r="O8" s="53">
        <v>401</v>
      </c>
      <c r="P8" s="54">
        <v>473</v>
      </c>
      <c r="Q8" s="55">
        <v>330333401473</v>
      </c>
      <c r="R8" s="53" t="s">
        <v>5079</v>
      </c>
      <c r="S8" s="53" t="s">
        <v>5082</v>
      </c>
      <c r="T8" s="53" t="s">
        <v>5066</v>
      </c>
      <c r="U8" s="53">
        <v>0.5</v>
      </c>
      <c r="V8" s="46" t="s">
        <v>5069</v>
      </c>
    </row>
    <row r="9" ht="12.8" customHeight="1" spans="1:22" x14ac:dyDescent="0.25">
      <c r="A9" s="52">
        <v>20024091</v>
      </c>
      <c r="B9" s="53" t="s">
        <v>1491</v>
      </c>
      <c r="C9" s="53" t="s">
        <v>10</v>
      </c>
      <c r="D9" s="53" t="s">
        <v>5062</v>
      </c>
      <c r="E9" s="53" t="s">
        <v>5063</v>
      </c>
      <c r="F9" s="53" t="s">
        <v>5064</v>
      </c>
      <c r="G9" s="53" t="s">
        <v>5079</v>
      </c>
      <c r="H9" s="53" t="s">
        <v>5080</v>
      </c>
      <c r="I9" s="53" t="s">
        <v>5065</v>
      </c>
      <c r="J9" s="53" t="s">
        <v>5066</v>
      </c>
      <c r="K9" s="53" t="s">
        <v>5081</v>
      </c>
      <c r="L9" s="53" t="s">
        <v>5078</v>
      </c>
      <c r="M9" s="53">
        <v>330</v>
      </c>
      <c r="N9" s="53">
        <v>333</v>
      </c>
      <c r="O9" s="53">
        <v>401</v>
      </c>
      <c r="P9" s="54" t="s">
        <v>3386</v>
      </c>
      <c r="Q9" s="55" t="s">
        <v>5067</v>
      </c>
      <c r="R9" s="53" t="s">
        <v>5079</v>
      </c>
      <c r="S9" s="53" t="s">
        <v>5082</v>
      </c>
      <c r="T9" s="53" t="s">
        <v>5066</v>
      </c>
      <c r="U9" s="53">
        <v>0.5</v>
      </c>
      <c r="V9" s="46" t="s">
        <v>5069</v>
      </c>
    </row>
    <row r="10" ht="12.8" customHeight="1" spans="1:22" x14ac:dyDescent="0.25">
      <c r="A10" s="52">
        <v>134798</v>
      </c>
      <c r="B10" s="53" t="s">
        <v>5083</v>
      </c>
      <c r="C10" s="53" t="s">
        <v>10</v>
      </c>
      <c r="D10" s="53" t="s">
        <v>5062</v>
      </c>
      <c r="E10" s="53" t="s">
        <v>5063</v>
      </c>
      <c r="F10" s="53" t="s">
        <v>5064</v>
      </c>
      <c r="G10" s="53" t="s">
        <v>5079</v>
      </c>
      <c r="H10" s="53" t="s">
        <v>5080</v>
      </c>
      <c r="I10" s="53" t="s">
        <v>5065</v>
      </c>
      <c r="J10" s="53" t="s">
        <v>5066</v>
      </c>
      <c r="K10" s="53" t="s">
        <v>5081</v>
      </c>
      <c r="L10" s="53" t="s">
        <v>4184</v>
      </c>
      <c r="M10" s="53">
        <v>330</v>
      </c>
      <c r="N10" s="53">
        <v>333</v>
      </c>
      <c r="O10" s="53">
        <v>401</v>
      </c>
      <c r="P10" s="54" t="s">
        <v>3386</v>
      </c>
      <c r="Q10" s="55" t="s">
        <v>5067</v>
      </c>
      <c r="R10" s="53" t="s">
        <v>5079</v>
      </c>
      <c r="S10" s="53" t="s">
        <v>5082</v>
      </c>
      <c r="T10" s="53" t="s">
        <v>5066</v>
      </c>
      <c r="U10" s="53">
        <v>0.5</v>
      </c>
      <c r="V10" s="46" t="s">
        <v>5069</v>
      </c>
    </row>
    <row r="11" ht="12.8" customHeight="1" spans="1:22" x14ac:dyDescent="0.25">
      <c r="A11" s="52">
        <v>794562</v>
      </c>
      <c r="B11" s="53" t="s">
        <v>5084</v>
      </c>
      <c r="C11" s="53" t="s">
        <v>10</v>
      </c>
      <c r="D11" s="53" t="s">
        <v>5062</v>
      </c>
      <c r="E11" s="53" t="s">
        <v>5063</v>
      </c>
      <c r="F11" s="53" t="s">
        <v>5064</v>
      </c>
      <c r="G11" s="53" t="s">
        <v>5079</v>
      </c>
      <c r="H11" s="53" t="s">
        <v>5080</v>
      </c>
      <c r="I11" s="53" t="s">
        <v>5065</v>
      </c>
      <c r="J11" s="53" t="s">
        <v>5085</v>
      </c>
      <c r="K11" s="53" t="s">
        <v>5086</v>
      </c>
      <c r="L11" s="53" t="s">
        <v>3471</v>
      </c>
      <c r="M11" s="53">
        <v>330</v>
      </c>
      <c r="N11" s="53">
        <v>333</v>
      </c>
      <c r="O11" s="53">
        <v>401</v>
      </c>
      <c r="P11" s="54" t="s">
        <v>3386</v>
      </c>
      <c r="Q11" s="55" t="s">
        <v>5067</v>
      </c>
      <c r="R11" s="53" t="s">
        <v>5079</v>
      </c>
      <c r="S11" s="53" t="s">
        <v>5082</v>
      </c>
      <c r="T11" s="53" t="s">
        <v>5066</v>
      </c>
      <c r="U11" s="53">
        <v>0.5</v>
      </c>
      <c r="V11" s="46" t="s">
        <v>5069</v>
      </c>
    </row>
    <row r="12" ht="12.8" customHeight="1" spans="1:22" x14ac:dyDescent="0.25">
      <c r="A12" s="52">
        <v>795728</v>
      </c>
      <c r="B12" s="53" t="s">
        <v>5087</v>
      </c>
      <c r="C12" s="53" t="s">
        <v>10</v>
      </c>
      <c r="D12" s="53" t="s">
        <v>5062</v>
      </c>
      <c r="E12" s="53" t="s">
        <v>5063</v>
      </c>
      <c r="F12" s="53" t="s">
        <v>5064</v>
      </c>
      <c r="G12" s="53" t="s">
        <v>5079</v>
      </c>
      <c r="H12" s="53" t="s">
        <v>5080</v>
      </c>
      <c r="I12" s="53" t="s">
        <v>5065</v>
      </c>
      <c r="J12" s="53" t="s">
        <v>5066</v>
      </c>
      <c r="K12" s="53" t="s">
        <v>5081</v>
      </c>
      <c r="L12" s="53" t="s">
        <v>3471</v>
      </c>
      <c r="M12" s="53">
        <v>330</v>
      </c>
      <c r="N12" s="53">
        <v>333</v>
      </c>
      <c r="O12" s="53">
        <v>401</v>
      </c>
      <c r="P12" s="54" t="s">
        <v>3386</v>
      </c>
      <c r="Q12" s="55" t="s">
        <v>5067</v>
      </c>
      <c r="R12" s="53" t="s">
        <v>5079</v>
      </c>
      <c r="S12" s="53" t="s">
        <v>5082</v>
      </c>
      <c r="T12" s="53" t="s">
        <v>5066</v>
      </c>
      <c r="U12" s="53">
        <v>0.5</v>
      </c>
      <c r="V12" s="46" t="s">
        <v>5069</v>
      </c>
    </row>
    <row r="13" ht="12.8" customHeight="1" spans="1:22" x14ac:dyDescent="0.25">
      <c r="A13" s="52" t="s">
        <v>3386</v>
      </c>
      <c r="B13" s="53" t="s">
        <v>5088</v>
      </c>
      <c r="C13" s="53" t="s">
        <v>10</v>
      </c>
      <c r="D13" s="53" t="s">
        <v>5062</v>
      </c>
      <c r="E13" s="53" t="s">
        <v>5063</v>
      </c>
      <c r="F13" s="53" t="s">
        <v>5064</v>
      </c>
      <c r="G13" s="53" t="s">
        <v>5079</v>
      </c>
      <c r="H13" s="53" t="s">
        <v>5080</v>
      </c>
      <c r="I13" s="53" t="s">
        <v>5065</v>
      </c>
      <c r="J13" s="53" t="s">
        <v>5066</v>
      </c>
      <c r="K13" s="53" t="s">
        <v>5089</v>
      </c>
      <c r="L13" s="53" t="s">
        <v>4174</v>
      </c>
      <c r="M13" s="53">
        <v>330</v>
      </c>
      <c r="N13" s="53">
        <v>333</v>
      </c>
      <c r="O13" s="53">
        <v>401</v>
      </c>
      <c r="P13" s="54" t="s">
        <v>3386</v>
      </c>
      <c r="Q13" s="55" t="s">
        <v>5067</v>
      </c>
      <c r="R13" s="53" t="s">
        <v>5079</v>
      </c>
      <c r="S13" s="53" t="s">
        <v>5082</v>
      </c>
      <c r="T13" s="53" t="s">
        <v>5066</v>
      </c>
      <c r="U13" s="53">
        <v>0.5</v>
      </c>
      <c r="V13" s="46" t="s">
        <v>5069</v>
      </c>
    </row>
    <row r="14" ht="12.8" customHeight="1" spans="1:22" x14ac:dyDescent="0.25">
      <c r="A14" s="52">
        <v>134460</v>
      </c>
      <c r="B14" s="53" t="s">
        <v>5090</v>
      </c>
      <c r="C14" s="53" t="s">
        <v>11</v>
      </c>
      <c r="D14" s="53" t="s">
        <v>5062</v>
      </c>
      <c r="E14" s="53" t="s">
        <v>5063</v>
      </c>
      <c r="F14" s="53" t="s">
        <v>5064</v>
      </c>
      <c r="G14" s="53" t="s">
        <v>5064</v>
      </c>
      <c r="H14" s="53" t="s">
        <v>5091</v>
      </c>
      <c r="I14" s="53" t="s">
        <v>5091</v>
      </c>
      <c r="J14" s="53" t="s">
        <v>5066</v>
      </c>
      <c r="K14" s="53" t="s">
        <v>5090</v>
      </c>
      <c r="L14" s="53" t="s">
        <v>4184</v>
      </c>
      <c r="M14" s="53">
        <v>330</v>
      </c>
      <c r="N14" s="53">
        <v>333</v>
      </c>
      <c r="O14" s="53">
        <v>401</v>
      </c>
      <c r="P14" s="54" t="s">
        <v>3386</v>
      </c>
      <c r="Q14" s="55" t="s">
        <v>5067</v>
      </c>
      <c r="R14" s="53" t="s">
        <v>5064</v>
      </c>
      <c r="S14" s="53" t="s">
        <v>5068</v>
      </c>
      <c r="T14" s="53" t="s">
        <v>5066</v>
      </c>
      <c r="U14" s="53">
        <v>1</v>
      </c>
      <c r="V14" s="46" t="s">
        <v>5069</v>
      </c>
    </row>
    <row r="15" ht="12.8" customHeight="1" spans="1:22" x14ac:dyDescent="0.25">
      <c r="A15" s="52">
        <v>61720</v>
      </c>
      <c r="B15" s="53" t="s">
        <v>5090</v>
      </c>
      <c r="C15" s="53" t="s">
        <v>11</v>
      </c>
      <c r="D15" s="53" t="s">
        <v>5062</v>
      </c>
      <c r="E15" s="53" t="s">
        <v>5063</v>
      </c>
      <c r="F15" s="53" t="s">
        <v>5064</v>
      </c>
      <c r="G15" s="53" t="s">
        <v>5064</v>
      </c>
      <c r="H15" s="53" t="s">
        <v>5091</v>
      </c>
      <c r="I15" s="53" t="s">
        <v>5091</v>
      </c>
      <c r="J15" s="53" t="s">
        <v>5066</v>
      </c>
      <c r="K15" s="53" t="s">
        <v>5090</v>
      </c>
      <c r="L15" s="53" t="s">
        <v>3471</v>
      </c>
      <c r="M15" s="53">
        <v>330</v>
      </c>
      <c r="N15" s="53">
        <v>333</v>
      </c>
      <c r="O15" s="53">
        <v>401</v>
      </c>
      <c r="P15" s="54" t="s">
        <v>3386</v>
      </c>
      <c r="Q15" s="55" t="s">
        <v>5067</v>
      </c>
      <c r="R15" s="53" t="s">
        <v>5064</v>
      </c>
      <c r="S15" s="53" t="s">
        <v>5068</v>
      </c>
      <c r="T15" s="53" t="s">
        <v>5066</v>
      </c>
      <c r="U15" s="53">
        <v>1</v>
      </c>
      <c r="V15" s="46" t="s">
        <v>5069</v>
      </c>
    </row>
    <row r="16" ht="12.8" customHeight="1" spans="1:22" x14ac:dyDescent="0.25">
      <c r="A16" s="52">
        <v>655311</v>
      </c>
      <c r="B16" s="53" t="s">
        <v>5092</v>
      </c>
      <c r="C16" s="53" t="s">
        <v>11</v>
      </c>
      <c r="D16" s="53" t="s">
        <v>5062</v>
      </c>
      <c r="E16" s="53" t="s">
        <v>5063</v>
      </c>
      <c r="F16" s="53" t="s">
        <v>5064</v>
      </c>
      <c r="G16" s="53" t="s">
        <v>5064</v>
      </c>
      <c r="H16" s="53" t="s">
        <v>5091</v>
      </c>
      <c r="I16" s="53" t="s">
        <v>5091</v>
      </c>
      <c r="J16" s="53" t="s">
        <v>5071</v>
      </c>
      <c r="K16" s="53" t="s">
        <v>5092</v>
      </c>
      <c r="L16" s="53" t="s">
        <v>5072</v>
      </c>
      <c r="M16" s="53">
        <v>330</v>
      </c>
      <c r="N16" s="53">
        <v>333</v>
      </c>
      <c r="O16" s="53">
        <v>401</v>
      </c>
      <c r="P16" s="54">
        <v>452</v>
      </c>
      <c r="Q16" s="55">
        <v>330333401452</v>
      </c>
      <c r="R16" s="53" t="s">
        <v>5064</v>
      </c>
      <c r="S16" s="53" t="s">
        <v>5068</v>
      </c>
      <c r="T16" s="53" t="s">
        <v>5066</v>
      </c>
      <c r="U16" s="53">
        <v>1</v>
      </c>
      <c r="V16" s="46" t="s">
        <v>5069</v>
      </c>
    </row>
    <row r="17" ht="12.8" customHeight="1" spans="1:22" x14ac:dyDescent="0.25">
      <c r="A17" s="52">
        <v>655717</v>
      </c>
      <c r="B17" s="53" t="s">
        <v>134</v>
      </c>
      <c r="C17" s="53" t="s">
        <v>11</v>
      </c>
      <c r="D17" s="53" t="s">
        <v>5062</v>
      </c>
      <c r="E17" s="53" t="s">
        <v>5063</v>
      </c>
      <c r="F17" s="53" t="s">
        <v>5064</v>
      </c>
      <c r="G17" s="53" t="s">
        <v>5064</v>
      </c>
      <c r="H17" s="53" t="s">
        <v>5091</v>
      </c>
      <c r="I17" s="53" t="s">
        <v>5091</v>
      </c>
      <c r="J17" s="53" t="s">
        <v>5073</v>
      </c>
      <c r="K17" s="53" t="s">
        <v>134</v>
      </c>
      <c r="L17" s="53" t="s">
        <v>5072</v>
      </c>
      <c r="M17" s="53">
        <v>330</v>
      </c>
      <c r="N17" s="53">
        <v>333</v>
      </c>
      <c r="O17" s="53">
        <v>401</v>
      </c>
      <c r="P17" s="54">
        <v>101</v>
      </c>
      <c r="Q17" s="55">
        <v>330333401101</v>
      </c>
      <c r="R17" s="53" t="s">
        <v>5064</v>
      </c>
      <c r="S17" s="53" t="s">
        <v>5068</v>
      </c>
      <c r="T17" s="53" t="s">
        <v>5066</v>
      </c>
      <c r="U17" s="53">
        <v>1</v>
      </c>
      <c r="V17" s="46" t="s">
        <v>5069</v>
      </c>
    </row>
    <row r="18" ht="12.8" customHeight="1" spans="1:22" x14ac:dyDescent="0.25">
      <c r="A18" s="52">
        <v>20020947</v>
      </c>
      <c r="B18" s="53" t="s">
        <v>5093</v>
      </c>
      <c r="C18" s="53" t="s">
        <v>11</v>
      </c>
      <c r="D18" s="53" t="s">
        <v>5062</v>
      </c>
      <c r="E18" s="53" t="s">
        <v>5063</v>
      </c>
      <c r="F18" s="53" t="s">
        <v>5064</v>
      </c>
      <c r="G18" s="53" t="s">
        <v>5064</v>
      </c>
      <c r="H18" s="53" t="s">
        <v>5091</v>
      </c>
      <c r="I18" s="53" t="s">
        <v>5091</v>
      </c>
      <c r="J18" s="53" t="s">
        <v>5076</v>
      </c>
      <c r="K18" s="53" t="s">
        <v>5094</v>
      </c>
      <c r="L18" s="53" t="s">
        <v>5078</v>
      </c>
      <c r="M18" s="53">
        <v>330</v>
      </c>
      <c r="N18" s="53">
        <v>333</v>
      </c>
      <c r="O18" s="53">
        <v>401</v>
      </c>
      <c r="P18" s="54" t="s">
        <v>3386</v>
      </c>
      <c r="Q18" s="55" t="s">
        <v>5067</v>
      </c>
      <c r="R18" s="53" t="s">
        <v>5064</v>
      </c>
      <c r="S18" s="53" t="s">
        <v>5068</v>
      </c>
      <c r="T18" s="53" t="s">
        <v>5066</v>
      </c>
      <c r="U18" s="53">
        <v>1</v>
      </c>
      <c r="V18" s="46" t="s">
        <v>5069</v>
      </c>
    </row>
    <row r="19" ht="12.8" customHeight="1" spans="1:22" x14ac:dyDescent="0.25">
      <c r="A19" s="52" t="s">
        <v>3386</v>
      </c>
      <c r="B19" s="53" t="s">
        <v>119</v>
      </c>
      <c r="C19" s="53" t="s">
        <v>11</v>
      </c>
      <c r="D19" s="53" t="s">
        <v>5062</v>
      </c>
      <c r="E19" s="53" t="s">
        <v>5063</v>
      </c>
      <c r="F19" s="53" t="s">
        <v>5064</v>
      </c>
      <c r="G19" s="53" t="s">
        <v>5064</v>
      </c>
      <c r="H19" s="53" t="s">
        <v>5091</v>
      </c>
      <c r="I19" s="53" t="s">
        <v>5091</v>
      </c>
      <c r="J19" s="53" t="s">
        <v>5066</v>
      </c>
      <c r="K19" s="53" t="s">
        <v>5090</v>
      </c>
      <c r="L19" s="53" t="s">
        <v>3683</v>
      </c>
      <c r="M19" s="53">
        <v>330</v>
      </c>
      <c r="N19" s="53">
        <v>333</v>
      </c>
      <c r="O19" s="53">
        <v>401</v>
      </c>
      <c r="P19" s="54" t="s">
        <v>3386</v>
      </c>
      <c r="Q19" s="55" t="s">
        <v>5067</v>
      </c>
      <c r="R19" s="53" t="s">
        <v>5064</v>
      </c>
      <c r="S19" s="53" t="s">
        <v>5068</v>
      </c>
      <c r="T19" s="53" t="s">
        <v>5066</v>
      </c>
      <c r="U19" s="53">
        <v>0.001</v>
      </c>
      <c r="V19" s="46" t="s">
        <v>5069</v>
      </c>
    </row>
    <row r="20" ht="12.8" customHeight="1" spans="1:22" x14ac:dyDescent="0.25">
      <c r="A20" s="52">
        <v>61817</v>
      </c>
      <c r="B20" s="53" t="s">
        <v>5095</v>
      </c>
      <c r="C20" s="53" t="s">
        <v>11</v>
      </c>
      <c r="D20" s="53" t="s">
        <v>5062</v>
      </c>
      <c r="E20" s="53" t="s">
        <v>5063</v>
      </c>
      <c r="F20" s="53" t="s">
        <v>5096</v>
      </c>
      <c r="G20" s="53" t="s">
        <v>5096</v>
      </c>
      <c r="H20" s="53" t="s">
        <v>5097</v>
      </c>
      <c r="I20" s="53" t="s">
        <v>5098</v>
      </c>
      <c r="J20" s="53" t="s">
        <v>5066</v>
      </c>
      <c r="K20" s="53" t="s">
        <v>5095</v>
      </c>
      <c r="L20" s="53" t="s">
        <v>3471</v>
      </c>
      <c r="M20" s="53">
        <v>330</v>
      </c>
      <c r="N20" s="53">
        <v>333</v>
      </c>
      <c r="O20" s="53">
        <v>402</v>
      </c>
      <c r="P20" s="54" t="s">
        <v>3386</v>
      </c>
      <c r="Q20" s="55" t="s">
        <v>5099</v>
      </c>
      <c r="R20" s="53" t="s">
        <v>5096</v>
      </c>
      <c r="S20" s="53" t="s">
        <v>5068</v>
      </c>
      <c r="T20" s="53" t="s">
        <v>5066</v>
      </c>
      <c r="U20" s="53">
        <v>1</v>
      </c>
      <c r="V20" s="46" t="s">
        <v>5069</v>
      </c>
    </row>
    <row r="21" ht="12.8" customHeight="1" spans="1:22" x14ac:dyDescent="0.25">
      <c r="A21" s="52">
        <v>656021</v>
      </c>
      <c r="B21" s="53" t="s">
        <v>5100</v>
      </c>
      <c r="C21" s="53" t="s">
        <v>11</v>
      </c>
      <c r="D21" s="53" t="s">
        <v>5062</v>
      </c>
      <c r="E21" s="53" t="s">
        <v>5063</v>
      </c>
      <c r="F21" s="53" t="s">
        <v>5096</v>
      </c>
      <c r="G21" s="53" t="s">
        <v>5096</v>
      </c>
      <c r="H21" s="53" t="s">
        <v>5097</v>
      </c>
      <c r="I21" s="53" t="s">
        <v>5098</v>
      </c>
      <c r="J21" s="53" t="s">
        <v>5071</v>
      </c>
      <c r="K21" s="53" t="s">
        <v>5100</v>
      </c>
      <c r="L21" s="53" t="s">
        <v>5072</v>
      </c>
      <c r="M21" s="53">
        <v>330</v>
      </c>
      <c r="N21" s="53">
        <v>333</v>
      </c>
      <c r="O21" s="53">
        <v>402</v>
      </c>
      <c r="P21" s="54">
        <v>152</v>
      </c>
      <c r="Q21" s="55">
        <v>330333402152</v>
      </c>
      <c r="R21" s="53" t="s">
        <v>5096</v>
      </c>
      <c r="S21" s="53" t="s">
        <v>5068</v>
      </c>
      <c r="T21" s="53" t="s">
        <v>5066</v>
      </c>
      <c r="U21" s="53">
        <v>1</v>
      </c>
      <c r="V21" s="46" t="s">
        <v>5069</v>
      </c>
    </row>
    <row r="22" ht="12.8" customHeight="1" spans="1:22" x14ac:dyDescent="0.25">
      <c r="A22" s="52">
        <v>61849</v>
      </c>
      <c r="B22" s="53" t="s">
        <v>5101</v>
      </c>
      <c r="C22" s="53" t="s">
        <v>11</v>
      </c>
      <c r="D22" s="53" t="s">
        <v>5062</v>
      </c>
      <c r="E22" s="53" t="s">
        <v>5063</v>
      </c>
      <c r="F22" s="53" t="s">
        <v>5096</v>
      </c>
      <c r="G22" s="53" t="s">
        <v>5096</v>
      </c>
      <c r="H22" s="53" t="s">
        <v>5102</v>
      </c>
      <c r="I22" s="53" t="s">
        <v>5103</v>
      </c>
      <c r="J22" s="53" t="s">
        <v>5066</v>
      </c>
      <c r="K22" s="53" t="s">
        <v>5101</v>
      </c>
      <c r="L22" s="53" t="s">
        <v>3471</v>
      </c>
      <c r="M22" s="53">
        <v>330</v>
      </c>
      <c r="N22" s="53">
        <v>333</v>
      </c>
      <c r="O22" s="53">
        <v>402</v>
      </c>
      <c r="P22" s="54" t="s">
        <v>3386</v>
      </c>
      <c r="Q22" s="55" t="s">
        <v>5099</v>
      </c>
      <c r="R22" s="53" t="s">
        <v>5096</v>
      </c>
      <c r="S22" s="53" t="s">
        <v>5068</v>
      </c>
      <c r="T22" s="53" t="s">
        <v>5066</v>
      </c>
      <c r="U22" s="53">
        <v>1</v>
      </c>
      <c r="V22" s="46" t="s">
        <v>5069</v>
      </c>
    </row>
    <row r="23" ht="12.8" customHeight="1" spans="1:22" x14ac:dyDescent="0.25">
      <c r="A23" s="52">
        <v>656016</v>
      </c>
      <c r="B23" s="53" t="s">
        <v>5104</v>
      </c>
      <c r="C23" s="53" t="s">
        <v>11</v>
      </c>
      <c r="D23" s="53" t="s">
        <v>5062</v>
      </c>
      <c r="E23" s="53" t="s">
        <v>5063</v>
      </c>
      <c r="F23" s="53" t="s">
        <v>5096</v>
      </c>
      <c r="G23" s="53" t="s">
        <v>5096</v>
      </c>
      <c r="H23" s="53" t="s">
        <v>5102</v>
      </c>
      <c r="I23" s="53" t="s">
        <v>5103</v>
      </c>
      <c r="J23" s="53" t="s">
        <v>5071</v>
      </c>
      <c r="K23" s="53" t="s">
        <v>5104</v>
      </c>
      <c r="L23" s="53" t="s">
        <v>5072</v>
      </c>
      <c r="M23" s="53">
        <v>330</v>
      </c>
      <c r="N23" s="53">
        <v>333</v>
      </c>
      <c r="O23" s="53">
        <v>402</v>
      </c>
      <c r="P23" s="54">
        <v>152</v>
      </c>
      <c r="Q23" s="55">
        <v>330333402152</v>
      </c>
      <c r="R23" s="53" t="s">
        <v>5096</v>
      </c>
      <c r="S23" s="53" t="s">
        <v>5068</v>
      </c>
      <c r="T23" s="53" t="s">
        <v>5066</v>
      </c>
      <c r="U23" s="53">
        <v>1</v>
      </c>
      <c r="V23" s="46" t="s">
        <v>5069</v>
      </c>
    </row>
    <row r="24" ht="12.8" customHeight="1" spans="1:22" x14ac:dyDescent="0.25">
      <c r="A24" s="52">
        <v>61818</v>
      </c>
      <c r="B24" s="53" t="s">
        <v>5105</v>
      </c>
      <c r="C24" s="53" t="s">
        <v>11</v>
      </c>
      <c r="D24" s="53" t="s">
        <v>5062</v>
      </c>
      <c r="E24" s="53" t="s">
        <v>5063</v>
      </c>
      <c r="F24" s="53" t="s">
        <v>5096</v>
      </c>
      <c r="G24" s="53" t="s">
        <v>5096</v>
      </c>
      <c r="H24" s="53" t="s">
        <v>5106</v>
      </c>
      <c r="I24" s="53" t="s">
        <v>5106</v>
      </c>
      <c r="J24" s="53" t="s">
        <v>5066</v>
      </c>
      <c r="K24" s="53" t="s">
        <v>5105</v>
      </c>
      <c r="L24" s="53" t="s">
        <v>3471</v>
      </c>
      <c r="M24" s="53">
        <v>330</v>
      </c>
      <c r="N24" s="53">
        <v>333</v>
      </c>
      <c r="O24" s="53">
        <v>402</v>
      </c>
      <c r="P24" s="54" t="s">
        <v>3386</v>
      </c>
      <c r="Q24" s="55" t="s">
        <v>5099</v>
      </c>
      <c r="R24" s="53" t="s">
        <v>5096</v>
      </c>
      <c r="S24" s="53" t="s">
        <v>5068</v>
      </c>
      <c r="T24" s="53" t="s">
        <v>5066</v>
      </c>
      <c r="U24" s="53">
        <v>1</v>
      </c>
      <c r="V24" s="46" t="s">
        <v>5069</v>
      </c>
    </row>
    <row r="25" ht="12.8" customHeight="1" spans="1:22" x14ac:dyDescent="0.25">
      <c r="A25" s="52">
        <v>655543</v>
      </c>
      <c r="B25" s="53" t="s">
        <v>5107</v>
      </c>
      <c r="C25" s="53" t="s">
        <v>11</v>
      </c>
      <c r="D25" s="53" t="s">
        <v>5062</v>
      </c>
      <c r="E25" s="53" t="s">
        <v>5063</v>
      </c>
      <c r="F25" s="53" t="s">
        <v>5096</v>
      </c>
      <c r="G25" s="53" t="s">
        <v>5096</v>
      </c>
      <c r="H25" s="53" t="s">
        <v>5106</v>
      </c>
      <c r="I25" s="53" t="s">
        <v>5106</v>
      </c>
      <c r="J25" s="53" t="s">
        <v>5071</v>
      </c>
      <c r="K25" s="53" t="s">
        <v>5107</v>
      </c>
      <c r="L25" s="53" t="s">
        <v>5072</v>
      </c>
      <c r="M25" s="53">
        <v>330</v>
      </c>
      <c r="N25" s="53">
        <v>333</v>
      </c>
      <c r="O25" s="53">
        <v>402</v>
      </c>
      <c r="P25" s="54">
        <v>152</v>
      </c>
      <c r="Q25" s="55">
        <v>330333402152</v>
      </c>
      <c r="R25" s="53" t="s">
        <v>5096</v>
      </c>
      <c r="S25" s="53" t="s">
        <v>5068</v>
      </c>
      <c r="T25" s="53" t="s">
        <v>5066</v>
      </c>
      <c r="U25" s="53">
        <v>1</v>
      </c>
      <c r="V25" s="46" t="s">
        <v>5069</v>
      </c>
    </row>
    <row r="26" ht="12.8" customHeight="1" spans="1:22" x14ac:dyDescent="0.25">
      <c r="A26" s="52">
        <v>655838</v>
      </c>
      <c r="B26" s="53" t="s">
        <v>3339</v>
      </c>
      <c r="C26" s="53" t="s">
        <v>11</v>
      </c>
      <c r="D26" s="53" t="s">
        <v>5062</v>
      </c>
      <c r="E26" s="53" t="s">
        <v>5063</v>
      </c>
      <c r="F26" s="53" t="s">
        <v>5096</v>
      </c>
      <c r="G26" s="53" t="s">
        <v>5096</v>
      </c>
      <c r="H26" s="53" t="s">
        <v>5106</v>
      </c>
      <c r="I26" s="53" t="s">
        <v>5106</v>
      </c>
      <c r="J26" s="53" t="s">
        <v>5073</v>
      </c>
      <c r="K26" s="53" t="s">
        <v>3339</v>
      </c>
      <c r="L26" s="53" t="s">
        <v>5072</v>
      </c>
      <c r="M26" s="53">
        <v>330</v>
      </c>
      <c r="N26" s="53">
        <v>333</v>
      </c>
      <c r="O26" s="53">
        <v>402</v>
      </c>
      <c r="P26" s="54">
        <v>101</v>
      </c>
      <c r="Q26" s="55">
        <v>330333402101</v>
      </c>
      <c r="R26" s="53" t="s">
        <v>5096</v>
      </c>
      <c r="S26" s="53" t="s">
        <v>5068</v>
      </c>
      <c r="T26" s="53" t="s">
        <v>5066</v>
      </c>
      <c r="U26" s="53">
        <v>1</v>
      </c>
      <c r="V26" s="46" t="s">
        <v>5069</v>
      </c>
    </row>
    <row r="27" ht="12.8" customHeight="1" spans="1:22" x14ac:dyDescent="0.25">
      <c r="A27" s="52" t="s">
        <v>3386</v>
      </c>
      <c r="B27" s="53" t="s">
        <v>5108</v>
      </c>
      <c r="C27" s="53" t="s">
        <v>11</v>
      </c>
      <c r="D27" s="53" t="s">
        <v>5062</v>
      </c>
      <c r="E27" s="53" t="s">
        <v>5063</v>
      </c>
      <c r="F27" s="53" t="s">
        <v>5096</v>
      </c>
      <c r="G27" s="53" t="s">
        <v>5096</v>
      </c>
      <c r="H27" s="53" t="s">
        <v>5106</v>
      </c>
      <c r="I27" s="53" t="s">
        <v>5106</v>
      </c>
      <c r="J27" s="53" t="s">
        <v>5066</v>
      </c>
      <c r="K27" s="53" t="s">
        <v>5105</v>
      </c>
      <c r="L27" s="53" t="s">
        <v>3683</v>
      </c>
      <c r="M27" s="53">
        <v>330</v>
      </c>
      <c r="N27" s="53">
        <v>333</v>
      </c>
      <c r="O27" s="53">
        <v>402</v>
      </c>
      <c r="P27" s="54" t="s">
        <v>3386</v>
      </c>
      <c r="Q27" s="55" t="s">
        <v>5099</v>
      </c>
      <c r="R27" s="53" t="s">
        <v>5096</v>
      </c>
      <c r="S27" s="53" t="s">
        <v>5068</v>
      </c>
      <c r="T27" s="53" t="s">
        <v>5066</v>
      </c>
      <c r="U27" s="53">
        <v>0.001</v>
      </c>
      <c r="V27" s="46" t="s">
        <v>5069</v>
      </c>
    </row>
    <row r="28" ht="12.8" customHeight="1" spans="1:22" x14ac:dyDescent="0.25">
      <c r="A28" s="52">
        <v>61819</v>
      </c>
      <c r="B28" s="53" t="s">
        <v>5109</v>
      </c>
      <c r="C28" s="53" t="s">
        <v>11</v>
      </c>
      <c r="D28" s="53" t="s">
        <v>5062</v>
      </c>
      <c r="E28" s="53" t="s">
        <v>5063</v>
      </c>
      <c r="F28" s="53" t="s">
        <v>5096</v>
      </c>
      <c r="G28" s="53" t="s">
        <v>5096</v>
      </c>
      <c r="H28" s="53" t="s">
        <v>5110</v>
      </c>
      <c r="I28" s="53" t="s">
        <v>5110</v>
      </c>
      <c r="J28" s="53" t="s">
        <v>5066</v>
      </c>
      <c r="K28" s="53" t="s">
        <v>5109</v>
      </c>
      <c r="L28" s="53" t="s">
        <v>3471</v>
      </c>
      <c r="M28" s="53">
        <v>330</v>
      </c>
      <c r="N28" s="53">
        <v>333</v>
      </c>
      <c r="O28" s="53">
        <v>402</v>
      </c>
      <c r="P28" s="54" t="s">
        <v>3386</v>
      </c>
      <c r="Q28" s="55" t="s">
        <v>5099</v>
      </c>
      <c r="R28" s="53" t="s">
        <v>5096</v>
      </c>
      <c r="S28" s="53" t="s">
        <v>5068</v>
      </c>
      <c r="T28" s="53" t="s">
        <v>5066</v>
      </c>
      <c r="U28" s="53">
        <v>1</v>
      </c>
      <c r="V28" s="46" t="s">
        <v>5069</v>
      </c>
    </row>
    <row r="29" ht="12.8" customHeight="1" spans="1:22" x14ac:dyDescent="0.25">
      <c r="A29" s="52">
        <v>655524</v>
      </c>
      <c r="B29" s="53" t="s">
        <v>5111</v>
      </c>
      <c r="C29" s="53" t="s">
        <v>11</v>
      </c>
      <c r="D29" s="53" t="s">
        <v>5062</v>
      </c>
      <c r="E29" s="53" t="s">
        <v>5063</v>
      </c>
      <c r="F29" s="53" t="s">
        <v>5096</v>
      </c>
      <c r="G29" s="53" t="s">
        <v>5096</v>
      </c>
      <c r="H29" s="53" t="s">
        <v>5110</v>
      </c>
      <c r="I29" s="53" t="s">
        <v>5110</v>
      </c>
      <c r="J29" s="53" t="s">
        <v>5071</v>
      </c>
      <c r="K29" s="53" t="s">
        <v>5112</v>
      </c>
      <c r="L29" s="53" t="s">
        <v>5072</v>
      </c>
      <c r="M29" s="53">
        <v>330</v>
      </c>
      <c r="N29" s="53">
        <v>333</v>
      </c>
      <c r="O29" s="53">
        <v>402</v>
      </c>
      <c r="P29" s="54">
        <v>152</v>
      </c>
      <c r="Q29" s="55">
        <v>330333402152</v>
      </c>
      <c r="R29" s="53" t="s">
        <v>5096</v>
      </c>
      <c r="S29" s="53" t="s">
        <v>5068</v>
      </c>
      <c r="T29" s="53" t="s">
        <v>5066</v>
      </c>
      <c r="U29" s="53">
        <v>1</v>
      </c>
      <c r="V29" s="46" t="s">
        <v>5069</v>
      </c>
    </row>
    <row r="30" ht="12.8" customHeight="1" spans="1:22" x14ac:dyDescent="0.25">
      <c r="A30" s="52">
        <v>655820</v>
      </c>
      <c r="B30" s="53" t="s">
        <v>5113</v>
      </c>
      <c r="C30" s="53" t="s">
        <v>11</v>
      </c>
      <c r="D30" s="53" t="s">
        <v>5062</v>
      </c>
      <c r="E30" s="53" t="s">
        <v>5063</v>
      </c>
      <c r="F30" s="53" t="s">
        <v>5096</v>
      </c>
      <c r="G30" s="53" t="s">
        <v>5096</v>
      </c>
      <c r="H30" s="53" t="s">
        <v>5110</v>
      </c>
      <c r="I30" s="53" t="s">
        <v>5110</v>
      </c>
      <c r="J30" s="53" t="s">
        <v>5073</v>
      </c>
      <c r="K30" s="53" t="s">
        <v>5114</v>
      </c>
      <c r="L30" s="53" t="s">
        <v>5072</v>
      </c>
      <c r="M30" s="53">
        <v>330</v>
      </c>
      <c r="N30" s="53">
        <v>333</v>
      </c>
      <c r="O30" s="53">
        <v>402</v>
      </c>
      <c r="P30" s="54">
        <v>101</v>
      </c>
      <c r="Q30" s="55">
        <v>330333402101</v>
      </c>
      <c r="R30" s="53" t="s">
        <v>5096</v>
      </c>
      <c r="S30" s="53" t="s">
        <v>5068</v>
      </c>
      <c r="T30" s="53" t="s">
        <v>5066</v>
      </c>
      <c r="U30" s="53">
        <v>1</v>
      </c>
      <c r="V30" s="46" t="s">
        <v>5069</v>
      </c>
    </row>
    <row r="31" ht="12.8" customHeight="1" spans="1:22" x14ac:dyDescent="0.25">
      <c r="A31" s="52">
        <v>134517</v>
      </c>
      <c r="B31" s="53" t="s">
        <v>5115</v>
      </c>
      <c r="C31" s="53" t="s">
        <v>11</v>
      </c>
      <c r="D31" s="53" t="s">
        <v>5062</v>
      </c>
      <c r="E31" s="53" t="s">
        <v>5063</v>
      </c>
      <c r="F31" s="53" t="s">
        <v>5096</v>
      </c>
      <c r="G31" s="53" t="s">
        <v>5096</v>
      </c>
      <c r="H31" s="53" t="s">
        <v>5116</v>
      </c>
      <c r="I31" s="53" t="s">
        <v>5117</v>
      </c>
      <c r="J31" s="53" t="s">
        <v>5066</v>
      </c>
      <c r="K31" s="53" t="s">
        <v>5115</v>
      </c>
      <c r="L31" s="53" t="s">
        <v>4184</v>
      </c>
      <c r="M31" s="53">
        <v>330</v>
      </c>
      <c r="N31" s="53">
        <v>333</v>
      </c>
      <c r="O31" s="53">
        <v>402</v>
      </c>
      <c r="P31" s="54" t="s">
        <v>3386</v>
      </c>
      <c r="Q31" s="55" t="s">
        <v>5099</v>
      </c>
      <c r="R31" s="53" t="s">
        <v>5096</v>
      </c>
      <c r="S31" s="53" t="s">
        <v>5068</v>
      </c>
      <c r="T31" s="53" t="s">
        <v>5066</v>
      </c>
      <c r="U31" s="53">
        <v>1</v>
      </c>
      <c r="V31" s="46" t="s">
        <v>5069</v>
      </c>
    </row>
    <row r="32" ht="12.8" customHeight="1" spans="1:22" x14ac:dyDescent="0.25">
      <c r="A32" s="52">
        <v>61850</v>
      </c>
      <c r="B32" s="53" t="s">
        <v>5115</v>
      </c>
      <c r="C32" s="53" t="s">
        <v>11</v>
      </c>
      <c r="D32" s="53" t="s">
        <v>5062</v>
      </c>
      <c r="E32" s="53" t="s">
        <v>5063</v>
      </c>
      <c r="F32" s="53" t="s">
        <v>5096</v>
      </c>
      <c r="G32" s="53" t="s">
        <v>5096</v>
      </c>
      <c r="H32" s="53" t="s">
        <v>5116</v>
      </c>
      <c r="I32" s="53" t="s">
        <v>5117</v>
      </c>
      <c r="J32" s="53" t="s">
        <v>5066</v>
      </c>
      <c r="K32" s="53" t="s">
        <v>5115</v>
      </c>
      <c r="L32" s="53" t="s">
        <v>3471</v>
      </c>
      <c r="M32" s="53">
        <v>330</v>
      </c>
      <c r="N32" s="53">
        <v>333</v>
      </c>
      <c r="O32" s="53">
        <v>402</v>
      </c>
      <c r="P32" s="54" t="s">
        <v>3386</v>
      </c>
      <c r="Q32" s="55" t="s">
        <v>5099</v>
      </c>
      <c r="R32" s="53" t="s">
        <v>5096</v>
      </c>
      <c r="S32" s="53" t="s">
        <v>5068</v>
      </c>
      <c r="T32" s="53" t="s">
        <v>5066</v>
      </c>
      <c r="U32" s="53">
        <v>1</v>
      </c>
      <c r="V32" s="46" t="s">
        <v>5069</v>
      </c>
    </row>
    <row r="33" ht="12.8" customHeight="1" spans="1:22" x14ac:dyDescent="0.25">
      <c r="A33" s="52">
        <v>655534</v>
      </c>
      <c r="B33" s="53" t="s">
        <v>5118</v>
      </c>
      <c r="C33" s="53" t="s">
        <v>11</v>
      </c>
      <c r="D33" s="53" t="s">
        <v>5062</v>
      </c>
      <c r="E33" s="53" t="s">
        <v>5063</v>
      </c>
      <c r="F33" s="53" t="s">
        <v>5096</v>
      </c>
      <c r="G33" s="53" t="s">
        <v>5096</v>
      </c>
      <c r="H33" s="53" t="s">
        <v>5116</v>
      </c>
      <c r="I33" s="53" t="s">
        <v>5117</v>
      </c>
      <c r="J33" s="53" t="s">
        <v>5071</v>
      </c>
      <c r="K33" s="53" t="s">
        <v>5118</v>
      </c>
      <c r="L33" s="53" t="s">
        <v>5072</v>
      </c>
      <c r="M33" s="53">
        <v>330</v>
      </c>
      <c r="N33" s="53">
        <v>333</v>
      </c>
      <c r="O33" s="53">
        <v>402</v>
      </c>
      <c r="P33" s="54">
        <v>152</v>
      </c>
      <c r="Q33" s="55">
        <v>330333402152</v>
      </c>
      <c r="R33" s="53" t="s">
        <v>5096</v>
      </c>
      <c r="S33" s="53" t="s">
        <v>5068</v>
      </c>
      <c r="T33" s="53" t="s">
        <v>5066</v>
      </c>
      <c r="U33" s="53">
        <v>1</v>
      </c>
      <c r="V33" s="46" t="s">
        <v>5069</v>
      </c>
    </row>
    <row r="34" ht="12.8" customHeight="1" spans="1:22" x14ac:dyDescent="0.25">
      <c r="A34" s="52">
        <v>655830</v>
      </c>
      <c r="B34" s="53" t="s">
        <v>613</v>
      </c>
      <c r="C34" s="53" t="s">
        <v>11</v>
      </c>
      <c r="D34" s="53" t="s">
        <v>5062</v>
      </c>
      <c r="E34" s="53" t="s">
        <v>5063</v>
      </c>
      <c r="F34" s="53" t="s">
        <v>5096</v>
      </c>
      <c r="G34" s="53" t="s">
        <v>5096</v>
      </c>
      <c r="H34" s="53" t="s">
        <v>5116</v>
      </c>
      <c r="I34" s="53" t="s">
        <v>5117</v>
      </c>
      <c r="J34" s="53" t="s">
        <v>5073</v>
      </c>
      <c r="K34" s="53" t="s">
        <v>613</v>
      </c>
      <c r="L34" s="53" t="s">
        <v>5072</v>
      </c>
      <c r="M34" s="53">
        <v>330</v>
      </c>
      <c r="N34" s="53">
        <v>333</v>
      </c>
      <c r="O34" s="53">
        <v>402</v>
      </c>
      <c r="P34" s="54">
        <v>101</v>
      </c>
      <c r="Q34" s="55">
        <v>330333402101</v>
      </c>
      <c r="R34" s="53" t="s">
        <v>5096</v>
      </c>
      <c r="S34" s="53" t="s">
        <v>5068</v>
      </c>
      <c r="T34" s="53" t="s">
        <v>5066</v>
      </c>
      <c r="U34" s="53">
        <v>1</v>
      </c>
      <c r="V34" s="46" t="s">
        <v>5069</v>
      </c>
    </row>
    <row r="35" ht="12.8" customHeight="1" spans="1:22" x14ac:dyDescent="0.25">
      <c r="A35" s="52">
        <v>20021000</v>
      </c>
      <c r="B35" s="53" t="s">
        <v>5119</v>
      </c>
      <c r="C35" s="53" t="s">
        <v>11</v>
      </c>
      <c r="D35" s="53" t="s">
        <v>5062</v>
      </c>
      <c r="E35" s="53" t="s">
        <v>5063</v>
      </c>
      <c r="F35" s="53" t="s">
        <v>5096</v>
      </c>
      <c r="G35" s="53" t="s">
        <v>5096</v>
      </c>
      <c r="H35" s="53" t="s">
        <v>5116</v>
      </c>
      <c r="I35" s="53" t="s">
        <v>5117</v>
      </c>
      <c r="J35" s="53" t="s">
        <v>5076</v>
      </c>
      <c r="K35" s="53" t="s">
        <v>5119</v>
      </c>
      <c r="L35" s="53" t="s">
        <v>5078</v>
      </c>
      <c r="M35" s="53">
        <v>330</v>
      </c>
      <c r="N35" s="53">
        <v>333</v>
      </c>
      <c r="O35" s="53">
        <v>402</v>
      </c>
      <c r="P35" s="54" t="s">
        <v>3386</v>
      </c>
      <c r="Q35" s="55" t="s">
        <v>5099</v>
      </c>
      <c r="R35" s="53" t="s">
        <v>5096</v>
      </c>
      <c r="S35" s="53" t="s">
        <v>5068</v>
      </c>
      <c r="T35" s="53" t="s">
        <v>5066</v>
      </c>
      <c r="U35" s="53">
        <v>1</v>
      </c>
      <c r="V35" s="46" t="s">
        <v>5069</v>
      </c>
    </row>
    <row r="36" ht="12.8" customHeight="1" spans="1:22" x14ac:dyDescent="0.25">
      <c r="A36" s="52" t="s">
        <v>3386</v>
      </c>
      <c r="B36" s="53" t="s">
        <v>5120</v>
      </c>
      <c r="C36" s="53" t="s">
        <v>11</v>
      </c>
      <c r="D36" s="53" t="s">
        <v>5062</v>
      </c>
      <c r="E36" s="53" t="s">
        <v>5063</v>
      </c>
      <c r="F36" s="53" t="s">
        <v>5096</v>
      </c>
      <c r="G36" s="53" t="s">
        <v>5096</v>
      </c>
      <c r="H36" s="53" t="s">
        <v>5116</v>
      </c>
      <c r="I36" s="53" t="s">
        <v>5117</v>
      </c>
      <c r="J36" s="53" t="s">
        <v>5066</v>
      </c>
      <c r="K36" s="53" t="s">
        <v>5115</v>
      </c>
      <c r="L36" s="53" t="s">
        <v>3683</v>
      </c>
      <c r="M36" s="53">
        <v>330</v>
      </c>
      <c r="N36" s="53">
        <v>333</v>
      </c>
      <c r="O36" s="53">
        <v>402</v>
      </c>
      <c r="P36" s="54" t="s">
        <v>3386</v>
      </c>
      <c r="Q36" s="55" t="s">
        <v>5099</v>
      </c>
      <c r="R36" s="53" t="s">
        <v>5096</v>
      </c>
      <c r="S36" s="53" t="s">
        <v>5068</v>
      </c>
      <c r="T36" s="53" t="s">
        <v>5066</v>
      </c>
      <c r="U36" s="53">
        <v>0.001</v>
      </c>
      <c r="V36" s="46" t="s">
        <v>5069</v>
      </c>
    </row>
    <row r="37" ht="12.8" customHeight="1" spans="1:22" x14ac:dyDescent="0.25">
      <c r="A37" s="52">
        <v>134497</v>
      </c>
      <c r="B37" s="53" t="s">
        <v>5121</v>
      </c>
      <c r="C37" s="53" t="s">
        <v>11</v>
      </c>
      <c r="D37" s="53" t="s">
        <v>5062</v>
      </c>
      <c r="E37" s="53" t="s">
        <v>5063</v>
      </c>
      <c r="F37" s="53" t="s">
        <v>5096</v>
      </c>
      <c r="G37" s="53" t="s">
        <v>5096</v>
      </c>
      <c r="H37" s="53" t="s">
        <v>5122</v>
      </c>
      <c r="I37" s="53" t="s">
        <v>5122</v>
      </c>
      <c r="J37" s="53" t="s">
        <v>5066</v>
      </c>
      <c r="K37" s="53" t="s">
        <v>5121</v>
      </c>
      <c r="L37" s="53" t="s">
        <v>4184</v>
      </c>
      <c r="M37" s="53">
        <v>330</v>
      </c>
      <c r="N37" s="53">
        <v>333</v>
      </c>
      <c r="O37" s="53">
        <v>402</v>
      </c>
      <c r="P37" s="54" t="s">
        <v>3386</v>
      </c>
      <c r="Q37" s="55" t="s">
        <v>5099</v>
      </c>
      <c r="R37" s="53" t="s">
        <v>5096</v>
      </c>
      <c r="S37" s="53" t="s">
        <v>5068</v>
      </c>
      <c r="T37" s="53" t="s">
        <v>5066</v>
      </c>
      <c r="U37" s="53">
        <v>1</v>
      </c>
      <c r="V37" s="46" t="s">
        <v>5069</v>
      </c>
    </row>
    <row r="38" ht="12.8" customHeight="1" spans="1:22" x14ac:dyDescent="0.25">
      <c r="A38" s="52">
        <v>61820</v>
      </c>
      <c r="B38" s="53" t="s">
        <v>5121</v>
      </c>
      <c r="C38" s="53" t="s">
        <v>11</v>
      </c>
      <c r="D38" s="53" t="s">
        <v>5062</v>
      </c>
      <c r="E38" s="53" t="s">
        <v>5063</v>
      </c>
      <c r="F38" s="53" t="s">
        <v>5096</v>
      </c>
      <c r="G38" s="53" t="s">
        <v>5096</v>
      </c>
      <c r="H38" s="53" t="s">
        <v>5122</v>
      </c>
      <c r="I38" s="53" t="s">
        <v>5122</v>
      </c>
      <c r="J38" s="53" t="s">
        <v>5066</v>
      </c>
      <c r="K38" s="53" t="s">
        <v>5121</v>
      </c>
      <c r="L38" s="53" t="s">
        <v>3471</v>
      </c>
      <c r="M38" s="53">
        <v>330</v>
      </c>
      <c r="N38" s="53">
        <v>333</v>
      </c>
      <c r="O38" s="53">
        <v>402</v>
      </c>
      <c r="P38" s="54" t="s">
        <v>3386</v>
      </c>
      <c r="Q38" s="55" t="s">
        <v>5099</v>
      </c>
      <c r="R38" s="53" t="s">
        <v>5096</v>
      </c>
      <c r="S38" s="53" t="s">
        <v>5068</v>
      </c>
      <c r="T38" s="53" t="s">
        <v>5066</v>
      </c>
      <c r="U38" s="53">
        <v>1</v>
      </c>
      <c r="V38" s="46" t="s">
        <v>5069</v>
      </c>
    </row>
    <row r="39" ht="12.8" customHeight="1" spans="1:22" x14ac:dyDescent="0.25">
      <c r="A39" s="52">
        <v>655537</v>
      </c>
      <c r="B39" s="53" t="s">
        <v>5123</v>
      </c>
      <c r="C39" s="53" t="s">
        <v>11</v>
      </c>
      <c r="D39" s="53" t="s">
        <v>5062</v>
      </c>
      <c r="E39" s="53" t="s">
        <v>5063</v>
      </c>
      <c r="F39" s="53" t="s">
        <v>5096</v>
      </c>
      <c r="G39" s="53" t="s">
        <v>5096</v>
      </c>
      <c r="H39" s="53" t="s">
        <v>5122</v>
      </c>
      <c r="I39" s="53" t="s">
        <v>5122</v>
      </c>
      <c r="J39" s="53" t="s">
        <v>5071</v>
      </c>
      <c r="K39" s="53" t="s">
        <v>5124</v>
      </c>
      <c r="L39" s="53" t="s">
        <v>5072</v>
      </c>
      <c r="M39" s="53">
        <v>330</v>
      </c>
      <c r="N39" s="53">
        <v>333</v>
      </c>
      <c r="O39" s="53">
        <v>402</v>
      </c>
      <c r="P39" s="54">
        <v>152</v>
      </c>
      <c r="Q39" s="55">
        <v>330333402152</v>
      </c>
      <c r="R39" s="53" t="s">
        <v>5096</v>
      </c>
      <c r="S39" s="53" t="s">
        <v>5068</v>
      </c>
      <c r="T39" s="53" t="s">
        <v>5066</v>
      </c>
      <c r="U39" s="53">
        <v>1</v>
      </c>
      <c r="V39" s="46" t="s">
        <v>5069</v>
      </c>
    </row>
    <row r="40" ht="12.8" customHeight="1" spans="1:22" x14ac:dyDescent="0.25">
      <c r="A40" s="52">
        <v>655833</v>
      </c>
      <c r="B40" s="53" t="s">
        <v>1577</v>
      </c>
      <c r="C40" s="53" t="s">
        <v>11</v>
      </c>
      <c r="D40" s="53" t="s">
        <v>5062</v>
      </c>
      <c r="E40" s="53" t="s">
        <v>5063</v>
      </c>
      <c r="F40" s="53" t="s">
        <v>5096</v>
      </c>
      <c r="G40" s="53" t="s">
        <v>5096</v>
      </c>
      <c r="H40" s="53" t="s">
        <v>5122</v>
      </c>
      <c r="I40" s="53" t="s">
        <v>5122</v>
      </c>
      <c r="J40" s="53" t="s">
        <v>5073</v>
      </c>
      <c r="K40" s="53" t="s">
        <v>1577</v>
      </c>
      <c r="L40" s="53" t="s">
        <v>5072</v>
      </c>
      <c r="M40" s="53">
        <v>330</v>
      </c>
      <c r="N40" s="53">
        <v>333</v>
      </c>
      <c r="O40" s="53">
        <v>402</v>
      </c>
      <c r="P40" s="54">
        <v>101</v>
      </c>
      <c r="Q40" s="55">
        <v>330333402101</v>
      </c>
      <c r="R40" s="53" t="s">
        <v>5096</v>
      </c>
      <c r="S40" s="53" t="s">
        <v>5068</v>
      </c>
      <c r="T40" s="53" t="s">
        <v>5066</v>
      </c>
      <c r="U40" s="53">
        <v>1</v>
      </c>
      <c r="V40" s="46" t="s">
        <v>5069</v>
      </c>
    </row>
    <row r="41" ht="12.8" customHeight="1" spans="1:22" x14ac:dyDescent="0.25">
      <c r="A41" s="52">
        <v>20021005</v>
      </c>
      <c r="B41" s="53" t="s">
        <v>5125</v>
      </c>
      <c r="C41" s="53" t="s">
        <v>11</v>
      </c>
      <c r="D41" s="53" t="s">
        <v>5062</v>
      </c>
      <c r="E41" s="53" t="s">
        <v>5063</v>
      </c>
      <c r="F41" s="53" t="s">
        <v>5096</v>
      </c>
      <c r="G41" s="53" t="s">
        <v>5096</v>
      </c>
      <c r="H41" s="53" t="s">
        <v>5122</v>
      </c>
      <c r="I41" s="53" t="s">
        <v>5122</v>
      </c>
      <c r="J41" s="53" t="s">
        <v>5076</v>
      </c>
      <c r="K41" s="53" t="s">
        <v>5126</v>
      </c>
      <c r="L41" s="53" t="s">
        <v>5078</v>
      </c>
      <c r="M41" s="53">
        <v>330</v>
      </c>
      <c r="N41" s="53">
        <v>333</v>
      </c>
      <c r="O41" s="53">
        <v>402</v>
      </c>
      <c r="P41" s="54" t="s">
        <v>3386</v>
      </c>
      <c r="Q41" s="55" t="s">
        <v>5099</v>
      </c>
      <c r="R41" s="53" t="s">
        <v>5096</v>
      </c>
      <c r="S41" s="53" t="s">
        <v>5068</v>
      </c>
      <c r="T41" s="53" t="s">
        <v>5066</v>
      </c>
      <c r="U41" s="53">
        <v>1</v>
      </c>
      <c r="V41" s="46" t="s">
        <v>5069</v>
      </c>
    </row>
    <row r="42" ht="12.8" customHeight="1" spans="1:22" x14ac:dyDescent="0.25">
      <c r="A42" s="52" t="s">
        <v>3386</v>
      </c>
      <c r="B42" s="53" t="s">
        <v>5127</v>
      </c>
      <c r="C42" s="53" t="s">
        <v>11</v>
      </c>
      <c r="D42" s="53" t="s">
        <v>5062</v>
      </c>
      <c r="E42" s="53" t="s">
        <v>5063</v>
      </c>
      <c r="F42" s="53" t="s">
        <v>5096</v>
      </c>
      <c r="G42" s="53" t="s">
        <v>5096</v>
      </c>
      <c r="H42" s="53" t="s">
        <v>5122</v>
      </c>
      <c r="I42" s="53" t="s">
        <v>5122</v>
      </c>
      <c r="J42" s="53" t="s">
        <v>5066</v>
      </c>
      <c r="K42" s="53" t="s">
        <v>5121</v>
      </c>
      <c r="L42" s="53" t="s">
        <v>3683</v>
      </c>
      <c r="M42" s="53">
        <v>330</v>
      </c>
      <c r="N42" s="53">
        <v>333</v>
      </c>
      <c r="O42" s="53">
        <v>402</v>
      </c>
      <c r="P42" s="54" t="s">
        <v>3386</v>
      </c>
      <c r="Q42" s="55" t="s">
        <v>5099</v>
      </c>
      <c r="R42" s="53" t="s">
        <v>5096</v>
      </c>
      <c r="S42" s="53" t="s">
        <v>5068</v>
      </c>
      <c r="T42" s="53" t="s">
        <v>5066</v>
      </c>
      <c r="U42" s="53">
        <v>0.001</v>
      </c>
      <c r="V42" s="46" t="s">
        <v>5069</v>
      </c>
    </row>
    <row r="43" ht="12.8" customHeight="1" spans="1:22" x14ac:dyDescent="0.25">
      <c r="A43" s="52">
        <v>61826</v>
      </c>
      <c r="B43" s="53" t="s">
        <v>5128</v>
      </c>
      <c r="C43" s="53" t="s">
        <v>11</v>
      </c>
      <c r="D43" s="53" t="s">
        <v>5062</v>
      </c>
      <c r="E43" s="53" t="s">
        <v>5063</v>
      </c>
      <c r="F43" s="53" t="s">
        <v>5096</v>
      </c>
      <c r="G43" s="53" t="s">
        <v>5096</v>
      </c>
      <c r="H43" s="53" t="s">
        <v>5129</v>
      </c>
      <c r="I43" s="53" t="s">
        <v>5129</v>
      </c>
      <c r="J43" s="53" t="s">
        <v>5066</v>
      </c>
      <c r="K43" s="53" t="s">
        <v>5128</v>
      </c>
      <c r="L43" s="53" t="s">
        <v>3471</v>
      </c>
      <c r="M43" s="53">
        <v>330</v>
      </c>
      <c r="N43" s="53">
        <v>333</v>
      </c>
      <c r="O43" s="53">
        <v>402</v>
      </c>
      <c r="P43" s="54" t="s">
        <v>3386</v>
      </c>
      <c r="Q43" s="55" t="s">
        <v>5099</v>
      </c>
      <c r="R43" s="53" t="s">
        <v>5096</v>
      </c>
      <c r="S43" s="53" t="s">
        <v>5068</v>
      </c>
      <c r="T43" s="53" t="s">
        <v>5066</v>
      </c>
      <c r="U43" s="53">
        <v>1</v>
      </c>
      <c r="V43" s="46" t="s">
        <v>5069</v>
      </c>
    </row>
    <row r="44" ht="12.8" customHeight="1" spans="1:22" x14ac:dyDescent="0.25">
      <c r="A44" s="52">
        <v>656022</v>
      </c>
      <c r="B44" s="53" t="s">
        <v>5130</v>
      </c>
      <c r="C44" s="53" t="s">
        <v>11</v>
      </c>
      <c r="D44" s="53" t="s">
        <v>5062</v>
      </c>
      <c r="E44" s="53" t="s">
        <v>5063</v>
      </c>
      <c r="F44" s="53" t="s">
        <v>5096</v>
      </c>
      <c r="G44" s="53" t="s">
        <v>5096</v>
      </c>
      <c r="H44" s="53" t="s">
        <v>5129</v>
      </c>
      <c r="I44" s="53" t="s">
        <v>5129</v>
      </c>
      <c r="J44" s="53" t="s">
        <v>5071</v>
      </c>
      <c r="K44" s="53" t="s">
        <v>5131</v>
      </c>
      <c r="L44" s="53" t="s">
        <v>5072</v>
      </c>
      <c r="M44" s="53">
        <v>330</v>
      </c>
      <c r="N44" s="53">
        <v>333</v>
      </c>
      <c r="O44" s="53">
        <v>402</v>
      </c>
      <c r="P44" s="54">
        <v>152</v>
      </c>
      <c r="Q44" s="55">
        <v>330333402152</v>
      </c>
      <c r="R44" s="53" t="s">
        <v>5096</v>
      </c>
      <c r="S44" s="53" t="s">
        <v>5068</v>
      </c>
      <c r="T44" s="53" t="s">
        <v>5066</v>
      </c>
      <c r="U44" s="53">
        <v>1</v>
      </c>
      <c r="V44" s="46" t="s">
        <v>5069</v>
      </c>
    </row>
    <row r="45" ht="12.8" customHeight="1" spans="1:22" x14ac:dyDescent="0.25">
      <c r="A45" s="52">
        <v>61832</v>
      </c>
      <c r="B45" s="53" t="s">
        <v>5132</v>
      </c>
      <c r="C45" s="53" t="s">
        <v>11</v>
      </c>
      <c r="D45" s="53" t="s">
        <v>5062</v>
      </c>
      <c r="E45" s="53" t="s">
        <v>5063</v>
      </c>
      <c r="F45" s="53" t="s">
        <v>5096</v>
      </c>
      <c r="G45" s="53" t="s">
        <v>5096</v>
      </c>
      <c r="H45" s="53" t="s">
        <v>5133</v>
      </c>
      <c r="I45" s="53" t="s">
        <v>5133</v>
      </c>
      <c r="J45" s="53" t="s">
        <v>5066</v>
      </c>
      <c r="K45" s="53" t="s">
        <v>5132</v>
      </c>
      <c r="L45" s="53" t="s">
        <v>3471</v>
      </c>
      <c r="M45" s="53">
        <v>330</v>
      </c>
      <c r="N45" s="53">
        <v>333</v>
      </c>
      <c r="O45" s="53">
        <v>402</v>
      </c>
      <c r="P45" s="54" t="s">
        <v>3386</v>
      </c>
      <c r="Q45" s="55" t="s">
        <v>5099</v>
      </c>
      <c r="R45" s="53" t="s">
        <v>5096</v>
      </c>
      <c r="S45" s="53" t="s">
        <v>5068</v>
      </c>
      <c r="T45" s="53" t="s">
        <v>5066</v>
      </c>
      <c r="U45" s="53">
        <v>1</v>
      </c>
      <c r="V45" s="46" t="s">
        <v>5069</v>
      </c>
    </row>
    <row r="46" ht="12.8" customHeight="1" spans="1:22" x14ac:dyDescent="0.25">
      <c r="A46" s="52">
        <v>656019</v>
      </c>
      <c r="B46" s="53" t="s">
        <v>5134</v>
      </c>
      <c r="C46" s="53" t="s">
        <v>11</v>
      </c>
      <c r="D46" s="53" t="s">
        <v>5062</v>
      </c>
      <c r="E46" s="53" t="s">
        <v>5063</v>
      </c>
      <c r="F46" s="53" t="s">
        <v>5096</v>
      </c>
      <c r="G46" s="53" t="s">
        <v>5096</v>
      </c>
      <c r="H46" s="53" t="s">
        <v>5133</v>
      </c>
      <c r="I46" s="53" t="s">
        <v>5133</v>
      </c>
      <c r="J46" s="53" t="s">
        <v>5071</v>
      </c>
      <c r="K46" s="53" t="s">
        <v>5135</v>
      </c>
      <c r="L46" s="53" t="s">
        <v>5072</v>
      </c>
      <c r="M46" s="53">
        <v>330</v>
      </c>
      <c r="N46" s="53">
        <v>333</v>
      </c>
      <c r="O46" s="53">
        <v>402</v>
      </c>
      <c r="P46" s="54">
        <v>152</v>
      </c>
      <c r="Q46" s="55">
        <v>330333402152</v>
      </c>
      <c r="R46" s="53" t="s">
        <v>5096</v>
      </c>
      <c r="S46" s="53" t="s">
        <v>5068</v>
      </c>
      <c r="T46" s="53" t="s">
        <v>5066</v>
      </c>
      <c r="U46" s="53">
        <v>1</v>
      </c>
      <c r="V46" s="46" t="s">
        <v>5069</v>
      </c>
    </row>
    <row r="47" ht="12.8" customHeight="1" spans="1:22" x14ac:dyDescent="0.25">
      <c r="A47" s="52">
        <v>134500</v>
      </c>
      <c r="B47" s="53" t="s">
        <v>5136</v>
      </c>
      <c r="C47" s="53" t="s">
        <v>11</v>
      </c>
      <c r="D47" s="53" t="s">
        <v>5062</v>
      </c>
      <c r="E47" s="53" t="s">
        <v>5063</v>
      </c>
      <c r="F47" s="53" t="s">
        <v>5096</v>
      </c>
      <c r="G47" s="53" t="s">
        <v>5096</v>
      </c>
      <c r="H47" s="53" t="s">
        <v>5137</v>
      </c>
      <c r="I47" s="53" t="s">
        <v>5137</v>
      </c>
      <c r="J47" s="53" t="s">
        <v>5066</v>
      </c>
      <c r="K47" s="53" t="s">
        <v>5136</v>
      </c>
      <c r="L47" s="53" t="s">
        <v>4184</v>
      </c>
      <c r="M47" s="53">
        <v>330</v>
      </c>
      <c r="N47" s="53">
        <v>333</v>
      </c>
      <c r="O47" s="53">
        <v>402</v>
      </c>
      <c r="P47" s="54" t="s">
        <v>3386</v>
      </c>
      <c r="Q47" s="55" t="s">
        <v>5099</v>
      </c>
      <c r="R47" s="53" t="s">
        <v>5096</v>
      </c>
      <c r="S47" s="53" t="s">
        <v>5068</v>
      </c>
      <c r="T47" s="53" t="s">
        <v>5066</v>
      </c>
      <c r="U47" s="53">
        <v>1</v>
      </c>
      <c r="V47" s="46" t="s">
        <v>5069</v>
      </c>
    </row>
    <row r="48" ht="12.8" customHeight="1" spans="1:22" x14ac:dyDescent="0.25">
      <c r="A48" s="52">
        <v>61833</v>
      </c>
      <c r="B48" s="53" t="s">
        <v>5136</v>
      </c>
      <c r="C48" s="53" t="s">
        <v>11</v>
      </c>
      <c r="D48" s="53" t="s">
        <v>5062</v>
      </c>
      <c r="E48" s="53" t="s">
        <v>5063</v>
      </c>
      <c r="F48" s="53" t="s">
        <v>5096</v>
      </c>
      <c r="G48" s="53" t="s">
        <v>5096</v>
      </c>
      <c r="H48" s="53" t="s">
        <v>5137</v>
      </c>
      <c r="I48" s="53" t="s">
        <v>5137</v>
      </c>
      <c r="J48" s="53" t="s">
        <v>5066</v>
      </c>
      <c r="K48" s="53" t="s">
        <v>5136</v>
      </c>
      <c r="L48" s="53" t="s">
        <v>3471</v>
      </c>
      <c r="M48" s="53">
        <v>330</v>
      </c>
      <c r="N48" s="53">
        <v>333</v>
      </c>
      <c r="O48" s="53">
        <v>402</v>
      </c>
      <c r="P48" s="54" t="s">
        <v>3386</v>
      </c>
      <c r="Q48" s="55" t="s">
        <v>5099</v>
      </c>
      <c r="R48" s="53" t="s">
        <v>5096</v>
      </c>
      <c r="S48" s="53" t="s">
        <v>5068</v>
      </c>
      <c r="T48" s="53" t="s">
        <v>5066</v>
      </c>
      <c r="U48" s="53">
        <v>1</v>
      </c>
      <c r="V48" s="46" t="s">
        <v>5069</v>
      </c>
    </row>
    <row r="49" ht="12.8" customHeight="1" spans="1:22" x14ac:dyDescent="0.25">
      <c r="A49" s="52">
        <v>655515</v>
      </c>
      <c r="B49" s="53" t="s">
        <v>5138</v>
      </c>
      <c r="C49" s="53" t="s">
        <v>11</v>
      </c>
      <c r="D49" s="53" t="s">
        <v>5062</v>
      </c>
      <c r="E49" s="53" t="s">
        <v>5063</v>
      </c>
      <c r="F49" s="53" t="s">
        <v>5096</v>
      </c>
      <c r="G49" s="53" t="s">
        <v>5096</v>
      </c>
      <c r="H49" s="53" t="s">
        <v>5137</v>
      </c>
      <c r="I49" s="53" t="s">
        <v>5137</v>
      </c>
      <c r="J49" s="53" t="s">
        <v>5071</v>
      </c>
      <c r="K49" s="53" t="s">
        <v>5138</v>
      </c>
      <c r="L49" s="53" t="s">
        <v>5072</v>
      </c>
      <c r="M49" s="53">
        <v>330</v>
      </c>
      <c r="N49" s="53">
        <v>333</v>
      </c>
      <c r="O49" s="53">
        <v>402</v>
      </c>
      <c r="P49" s="54">
        <v>151</v>
      </c>
      <c r="Q49" s="55">
        <v>330333402151</v>
      </c>
      <c r="R49" s="53" t="s">
        <v>5096</v>
      </c>
      <c r="S49" s="53" t="s">
        <v>5068</v>
      </c>
      <c r="T49" s="53" t="s">
        <v>5066</v>
      </c>
      <c r="U49" s="53">
        <v>1</v>
      </c>
      <c r="V49" s="46" t="s">
        <v>5069</v>
      </c>
    </row>
    <row r="50" ht="12.8" customHeight="1" spans="1:22" x14ac:dyDescent="0.25">
      <c r="A50" s="52">
        <v>655814</v>
      </c>
      <c r="B50" s="53" t="s">
        <v>192</v>
      </c>
      <c r="C50" s="53" t="s">
        <v>11</v>
      </c>
      <c r="D50" s="53" t="s">
        <v>5062</v>
      </c>
      <c r="E50" s="53" t="s">
        <v>5063</v>
      </c>
      <c r="F50" s="53" t="s">
        <v>5096</v>
      </c>
      <c r="G50" s="53" t="s">
        <v>5096</v>
      </c>
      <c r="H50" s="53" t="s">
        <v>5137</v>
      </c>
      <c r="I50" s="53" t="s">
        <v>5137</v>
      </c>
      <c r="J50" s="53" t="s">
        <v>5073</v>
      </c>
      <c r="K50" s="53" t="s">
        <v>192</v>
      </c>
      <c r="L50" s="53" t="s">
        <v>5072</v>
      </c>
      <c r="M50" s="53">
        <v>330</v>
      </c>
      <c r="N50" s="53">
        <v>333</v>
      </c>
      <c r="O50" s="53">
        <v>402</v>
      </c>
      <c r="P50" s="54">
        <v>101</v>
      </c>
      <c r="Q50" s="55">
        <v>330333402101</v>
      </c>
      <c r="R50" s="53" t="s">
        <v>5096</v>
      </c>
      <c r="S50" s="53" t="s">
        <v>5068</v>
      </c>
      <c r="T50" s="53" t="s">
        <v>5066</v>
      </c>
      <c r="U50" s="53">
        <v>1</v>
      </c>
      <c r="V50" s="46" t="s">
        <v>5069</v>
      </c>
    </row>
    <row r="51" ht="12.8" customHeight="1" spans="1:22" x14ac:dyDescent="0.25">
      <c r="A51" s="52">
        <v>20020982</v>
      </c>
      <c r="B51" s="53" t="s">
        <v>5139</v>
      </c>
      <c r="C51" s="53" t="s">
        <v>11</v>
      </c>
      <c r="D51" s="53" t="s">
        <v>5062</v>
      </c>
      <c r="E51" s="53" t="s">
        <v>5063</v>
      </c>
      <c r="F51" s="53" t="s">
        <v>5096</v>
      </c>
      <c r="G51" s="53" t="s">
        <v>5096</v>
      </c>
      <c r="H51" s="53" t="s">
        <v>5137</v>
      </c>
      <c r="I51" s="53" t="s">
        <v>5137</v>
      </c>
      <c r="J51" s="53" t="s">
        <v>5076</v>
      </c>
      <c r="K51" s="53" t="s">
        <v>5139</v>
      </c>
      <c r="L51" s="53" t="s">
        <v>5078</v>
      </c>
      <c r="M51" s="53">
        <v>330</v>
      </c>
      <c r="N51" s="53">
        <v>333</v>
      </c>
      <c r="O51" s="53">
        <v>402</v>
      </c>
      <c r="P51" s="54" t="s">
        <v>3386</v>
      </c>
      <c r="Q51" s="55" t="s">
        <v>5099</v>
      </c>
      <c r="R51" s="53" t="s">
        <v>5096</v>
      </c>
      <c r="S51" s="53" t="s">
        <v>5068</v>
      </c>
      <c r="T51" s="53" t="s">
        <v>5066</v>
      </c>
      <c r="U51" s="53">
        <v>1</v>
      </c>
      <c r="V51" s="46" t="s">
        <v>5069</v>
      </c>
    </row>
    <row r="52" ht="12.8" customHeight="1" spans="1:22" x14ac:dyDescent="0.25">
      <c r="A52" s="52" t="s">
        <v>3386</v>
      </c>
      <c r="B52" s="53" t="s">
        <v>428</v>
      </c>
      <c r="C52" s="53" t="s">
        <v>11</v>
      </c>
      <c r="D52" s="53" t="s">
        <v>5062</v>
      </c>
      <c r="E52" s="53" t="s">
        <v>5063</v>
      </c>
      <c r="F52" s="53" t="s">
        <v>5096</v>
      </c>
      <c r="G52" s="53" t="s">
        <v>5096</v>
      </c>
      <c r="H52" s="53" t="s">
        <v>5137</v>
      </c>
      <c r="I52" s="53" t="s">
        <v>5137</v>
      </c>
      <c r="J52" s="53" t="s">
        <v>5066</v>
      </c>
      <c r="K52" s="53" t="s">
        <v>5136</v>
      </c>
      <c r="L52" s="53" t="s">
        <v>3683</v>
      </c>
      <c r="M52" s="53">
        <v>330</v>
      </c>
      <c r="N52" s="53">
        <v>333</v>
      </c>
      <c r="O52" s="53">
        <v>402</v>
      </c>
      <c r="P52" s="54" t="s">
        <v>3386</v>
      </c>
      <c r="Q52" s="55" t="s">
        <v>5099</v>
      </c>
      <c r="R52" s="53" t="s">
        <v>5096</v>
      </c>
      <c r="S52" s="53" t="s">
        <v>5068</v>
      </c>
      <c r="T52" s="53" t="s">
        <v>5066</v>
      </c>
      <c r="U52" s="53">
        <v>0.001</v>
      </c>
      <c r="V52" s="46" t="s">
        <v>5069</v>
      </c>
    </row>
    <row r="53" ht="12.8" customHeight="1" spans="1:22" x14ac:dyDescent="0.25">
      <c r="A53" s="52">
        <v>91837</v>
      </c>
      <c r="B53" s="53" t="s">
        <v>5140</v>
      </c>
      <c r="C53" s="53" t="s">
        <v>11</v>
      </c>
      <c r="D53" s="53" t="s">
        <v>5062</v>
      </c>
      <c r="E53" s="53" t="s">
        <v>5063</v>
      </c>
      <c r="F53" s="53" t="s">
        <v>5096</v>
      </c>
      <c r="G53" s="53" t="s">
        <v>5096</v>
      </c>
      <c r="H53" s="53" t="s">
        <v>5141</v>
      </c>
      <c r="I53" s="53" t="s">
        <v>5137</v>
      </c>
      <c r="J53" s="53" t="s">
        <v>5066</v>
      </c>
      <c r="K53" s="53" t="s">
        <v>5140</v>
      </c>
      <c r="L53" s="53" t="s">
        <v>3471</v>
      </c>
      <c r="M53" s="53">
        <v>330</v>
      </c>
      <c r="N53" s="53">
        <v>333</v>
      </c>
      <c r="O53" s="53">
        <v>402</v>
      </c>
      <c r="P53" s="54" t="s">
        <v>3386</v>
      </c>
      <c r="Q53" s="55" t="s">
        <v>5099</v>
      </c>
      <c r="R53" s="53" t="s">
        <v>5096</v>
      </c>
      <c r="S53" s="53" t="s">
        <v>5068</v>
      </c>
      <c r="T53" s="53" t="s">
        <v>5066</v>
      </c>
      <c r="U53" s="53">
        <v>1</v>
      </c>
      <c r="V53" s="46" t="s">
        <v>5069</v>
      </c>
    </row>
    <row r="54" ht="12.8" customHeight="1" spans="1:22" x14ac:dyDescent="0.25">
      <c r="A54" s="52">
        <v>671861</v>
      </c>
      <c r="B54" s="53" t="s">
        <v>1651</v>
      </c>
      <c r="C54" s="53" t="s">
        <v>10</v>
      </c>
      <c r="D54" s="53" t="s">
        <v>5062</v>
      </c>
      <c r="E54" s="53" t="s">
        <v>5063</v>
      </c>
      <c r="F54" s="53" t="s">
        <v>5096</v>
      </c>
      <c r="G54" s="53" t="s">
        <v>5142</v>
      </c>
      <c r="H54" s="53" t="s">
        <v>5143</v>
      </c>
      <c r="I54" s="53" t="s">
        <v>5137</v>
      </c>
      <c r="J54" s="53" t="s">
        <v>5066</v>
      </c>
      <c r="K54" s="53" t="s">
        <v>1651</v>
      </c>
      <c r="L54" s="53" t="s">
        <v>5072</v>
      </c>
      <c r="M54" s="53">
        <v>330</v>
      </c>
      <c r="N54" s="53">
        <v>333</v>
      </c>
      <c r="O54" s="53">
        <v>402</v>
      </c>
      <c r="P54" s="54">
        <v>174</v>
      </c>
      <c r="Q54" s="55">
        <v>330333402174</v>
      </c>
      <c r="R54" s="53" t="s">
        <v>5142</v>
      </c>
      <c r="S54" s="53" t="s">
        <v>5082</v>
      </c>
      <c r="T54" s="53" t="s">
        <v>5066</v>
      </c>
      <c r="U54" s="53">
        <v>0.5</v>
      </c>
      <c r="V54" s="46" t="s">
        <v>5069</v>
      </c>
    </row>
    <row r="55" ht="12.8" customHeight="1" spans="1:22" x14ac:dyDescent="0.25">
      <c r="A55" s="52">
        <v>20024096</v>
      </c>
      <c r="B55" s="53" t="s">
        <v>5144</v>
      </c>
      <c r="C55" s="53" t="s">
        <v>10</v>
      </c>
      <c r="D55" s="53" t="s">
        <v>5062</v>
      </c>
      <c r="E55" s="53" t="s">
        <v>5063</v>
      </c>
      <c r="F55" s="53" t="s">
        <v>5096</v>
      </c>
      <c r="G55" s="53" t="s">
        <v>5142</v>
      </c>
      <c r="H55" s="53" t="s">
        <v>5143</v>
      </c>
      <c r="I55" s="53" t="s">
        <v>5137</v>
      </c>
      <c r="J55" s="53" t="s">
        <v>5066</v>
      </c>
      <c r="K55" s="53" t="s">
        <v>1651</v>
      </c>
      <c r="L55" s="53" t="s">
        <v>5078</v>
      </c>
      <c r="M55" s="53">
        <v>330</v>
      </c>
      <c r="N55" s="53">
        <v>333</v>
      </c>
      <c r="O55" s="53">
        <v>402</v>
      </c>
      <c r="P55" s="54" t="s">
        <v>3386</v>
      </c>
      <c r="Q55" s="55" t="s">
        <v>5099</v>
      </c>
      <c r="R55" s="53" t="s">
        <v>5142</v>
      </c>
      <c r="S55" s="53" t="s">
        <v>5082</v>
      </c>
      <c r="T55" s="53" t="s">
        <v>5066</v>
      </c>
      <c r="U55" s="53">
        <v>0.5</v>
      </c>
      <c r="V55" s="46" t="s">
        <v>5069</v>
      </c>
    </row>
    <row r="56" ht="12.8" customHeight="1" spans="1:22" x14ac:dyDescent="0.25">
      <c r="A56" s="52" t="s">
        <v>3386</v>
      </c>
      <c r="B56" s="53" t="s">
        <v>5145</v>
      </c>
      <c r="C56" s="53" t="s">
        <v>10</v>
      </c>
      <c r="D56" s="53" t="s">
        <v>5062</v>
      </c>
      <c r="E56" s="53" t="s">
        <v>5063</v>
      </c>
      <c r="F56" s="53" t="s">
        <v>5096</v>
      </c>
      <c r="G56" s="53" t="s">
        <v>5142</v>
      </c>
      <c r="H56" s="53" t="s">
        <v>5143</v>
      </c>
      <c r="I56" s="53" t="s">
        <v>5137</v>
      </c>
      <c r="J56" s="53" t="s">
        <v>5066</v>
      </c>
      <c r="K56" s="53" t="s">
        <v>1651</v>
      </c>
      <c r="L56" s="53" t="s">
        <v>4174</v>
      </c>
      <c r="M56" s="53">
        <v>330</v>
      </c>
      <c r="N56" s="53">
        <v>333</v>
      </c>
      <c r="O56" s="53">
        <v>402</v>
      </c>
      <c r="P56" s="54" t="s">
        <v>3386</v>
      </c>
      <c r="Q56" s="55" t="s">
        <v>5099</v>
      </c>
      <c r="R56" s="53" t="s">
        <v>5142</v>
      </c>
      <c r="S56" s="53" t="s">
        <v>5082</v>
      </c>
      <c r="T56" s="53" t="s">
        <v>5066</v>
      </c>
      <c r="U56" s="53">
        <v>0.5</v>
      </c>
      <c r="V56" s="46" t="s">
        <v>5069</v>
      </c>
    </row>
    <row r="57" ht="12.8" customHeight="1" spans="1:22" x14ac:dyDescent="0.25">
      <c r="A57" s="52">
        <v>134803</v>
      </c>
      <c r="B57" s="53" t="s">
        <v>5146</v>
      </c>
      <c r="C57" s="53" t="s">
        <v>10</v>
      </c>
      <c r="D57" s="53" t="s">
        <v>5062</v>
      </c>
      <c r="E57" s="53" t="s">
        <v>5063</v>
      </c>
      <c r="F57" s="53" t="s">
        <v>5096</v>
      </c>
      <c r="G57" s="53" t="s">
        <v>5142</v>
      </c>
      <c r="H57" s="53" t="s">
        <v>5143</v>
      </c>
      <c r="I57" s="53" t="s">
        <v>5137</v>
      </c>
      <c r="J57" s="53" t="s">
        <v>5066</v>
      </c>
      <c r="K57" s="53" t="s">
        <v>1651</v>
      </c>
      <c r="L57" s="53" t="s">
        <v>4184</v>
      </c>
      <c r="M57" s="53">
        <v>330</v>
      </c>
      <c r="N57" s="53">
        <v>333</v>
      </c>
      <c r="O57" s="53">
        <v>402</v>
      </c>
      <c r="P57" s="54" t="s">
        <v>3386</v>
      </c>
      <c r="Q57" s="55" t="s">
        <v>5099</v>
      </c>
      <c r="R57" s="53" t="s">
        <v>5142</v>
      </c>
      <c r="S57" s="53" t="s">
        <v>5082</v>
      </c>
      <c r="T57" s="53" t="s">
        <v>5066</v>
      </c>
      <c r="U57" s="53">
        <v>0.5</v>
      </c>
      <c r="V57" s="46" t="s">
        <v>5069</v>
      </c>
    </row>
    <row r="58" ht="12.8" customHeight="1" spans="1:22" x14ac:dyDescent="0.25">
      <c r="A58" s="52">
        <v>794567</v>
      </c>
      <c r="B58" s="53" t="s">
        <v>5147</v>
      </c>
      <c r="C58" s="53" t="s">
        <v>10</v>
      </c>
      <c r="D58" s="53" t="s">
        <v>5062</v>
      </c>
      <c r="E58" s="53" t="s">
        <v>5063</v>
      </c>
      <c r="F58" s="53" t="s">
        <v>5096</v>
      </c>
      <c r="G58" s="53" t="s">
        <v>5142</v>
      </c>
      <c r="H58" s="53" t="s">
        <v>5143</v>
      </c>
      <c r="I58" s="53" t="s">
        <v>5137</v>
      </c>
      <c r="J58" s="53" t="s">
        <v>5085</v>
      </c>
      <c r="K58" s="53" t="s">
        <v>5148</v>
      </c>
      <c r="L58" s="53" t="s">
        <v>3471</v>
      </c>
      <c r="M58" s="53">
        <v>330</v>
      </c>
      <c r="N58" s="53">
        <v>333</v>
      </c>
      <c r="O58" s="53">
        <v>402</v>
      </c>
      <c r="P58" s="54" t="s">
        <v>3386</v>
      </c>
      <c r="Q58" s="55" t="s">
        <v>5099</v>
      </c>
      <c r="R58" s="53" t="s">
        <v>5142</v>
      </c>
      <c r="S58" s="53" t="s">
        <v>5082</v>
      </c>
      <c r="T58" s="53" t="s">
        <v>5066</v>
      </c>
      <c r="U58" s="53">
        <v>0.5</v>
      </c>
      <c r="V58" s="46" t="s">
        <v>5069</v>
      </c>
    </row>
    <row r="59" ht="12.8" customHeight="1" spans="1:22" x14ac:dyDescent="0.25">
      <c r="A59" s="52">
        <v>795737</v>
      </c>
      <c r="B59" s="53" t="s">
        <v>5146</v>
      </c>
      <c r="C59" s="53" t="s">
        <v>10</v>
      </c>
      <c r="D59" s="53" t="s">
        <v>5062</v>
      </c>
      <c r="E59" s="53" t="s">
        <v>5063</v>
      </c>
      <c r="F59" s="53" t="s">
        <v>5096</v>
      </c>
      <c r="G59" s="53" t="s">
        <v>5142</v>
      </c>
      <c r="H59" s="53" t="s">
        <v>5143</v>
      </c>
      <c r="I59" s="53" t="s">
        <v>5137</v>
      </c>
      <c r="J59" s="53" t="s">
        <v>5066</v>
      </c>
      <c r="K59" s="53" t="s">
        <v>1651</v>
      </c>
      <c r="L59" s="53" t="s">
        <v>3471</v>
      </c>
      <c r="M59" s="53">
        <v>330</v>
      </c>
      <c r="N59" s="53">
        <v>333</v>
      </c>
      <c r="O59" s="53">
        <v>402</v>
      </c>
      <c r="P59" s="54" t="s">
        <v>3386</v>
      </c>
      <c r="Q59" s="55" t="s">
        <v>5099</v>
      </c>
      <c r="R59" s="53" t="s">
        <v>5142</v>
      </c>
      <c r="S59" s="53" t="s">
        <v>5082</v>
      </c>
      <c r="T59" s="53" t="s">
        <v>5066</v>
      </c>
      <c r="U59" s="53">
        <v>0.5</v>
      </c>
      <c r="V59" s="46" t="s">
        <v>5069</v>
      </c>
    </row>
    <row r="60" ht="12.8" customHeight="1" spans="1:22" x14ac:dyDescent="0.25">
      <c r="A60" s="52">
        <v>655525</v>
      </c>
      <c r="B60" s="53" t="s">
        <v>5149</v>
      </c>
      <c r="C60" s="53" t="s">
        <v>11</v>
      </c>
      <c r="D60" s="53" t="s">
        <v>5062</v>
      </c>
      <c r="E60" s="53" t="s">
        <v>5063</v>
      </c>
      <c r="F60" s="53" t="s">
        <v>5096</v>
      </c>
      <c r="G60" s="53" t="s">
        <v>5096</v>
      </c>
      <c r="H60" s="53" t="s">
        <v>5150</v>
      </c>
      <c r="I60" s="53" t="s">
        <v>5150</v>
      </c>
      <c r="J60" s="53" t="s">
        <v>5071</v>
      </c>
      <c r="K60" s="53" t="s">
        <v>5151</v>
      </c>
      <c r="L60" s="53" t="s">
        <v>5072</v>
      </c>
      <c r="M60" s="53">
        <v>330</v>
      </c>
      <c r="N60" s="53">
        <v>333</v>
      </c>
      <c r="O60" s="53">
        <v>402</v>
      </c>
      <c r="P60" s="54">
        <v>152</v>
      </c>
      <c r="Q60" s="55">
        <v>330333402152</v>
      </c>
      <c r="R60" s="53" t="s">
        <v>5096</v>
      </c>
      <c r="S60" s="53" t="s">
        <v>5068</v>
      </c>
      <c r="T60" s="53" t="s">
        <v>5066</v>
      </c>
      <c r="U60" s="53">
        <v>1</v>
      </c>
      <c r="V60" s="46" t="s">
        <v>5069</v>
      </c>
    </row>
    <row r="61" ht="12.8" customHeight="1" spans="1:22" x14ac:dyDescent="0.25">
      <c r="A61" s="52">
        <v>134520</v>
      </c>
      <c r="B61" s="53" t="s">
        <v>5152</v>
      </c>
      <c r="C61" s="53" t="s">
        <v>11</v>
      </c>
      <c r="D61" s="53" t="s">
        <v>5062</v>
      </c>
      <c r="E61" s="53" t="s">
        <v>5063</v>
      </c>
      <c r="F61" s="53" t="s">
        <v>5096</v>
      </c>
      <c r="G61" s="53" t="s">
        <v>5096</v>
      </c>
      <c r="H61" s="53" t="s">
        <v>5153</v>
      </c>
      <c r="I61" s="53" t="s">
        <v>5153</v>
      </c>
      <c r="J61" s="53" t="s">
        <v>5066</v>
      </c>
      <c r="K61" s="53" t="s">
        <v>5154</v>
      </c>
      <c r="L61" s="53" t="s">
        <v>4184</v>
      </c>
      <c r="M61" s="53">
        <v>330</v>
      </c>
      <c r="N61" s="53">
        <v>333</v>
      </c>
      <c r="O61" s="53">
        <v>402</v>
      </c>
      <c r="P61" s="54" t="s">
        <v>3386</v>
      </c>
      <c r="Q61" s="55" t="s">
        <v>5099</v>
      </c>
      <c r="R61" s="53" t="s">
        <v>5096</v>
      </c>
      <c r="S61" s="53" t="s">
        <v>5068</v>
      </c>
      <c r="T61" s="53" t="s">
        <v>5066</v>
      </c>
      <c r="U61" s="53">
        <v>1</v>
      </c>
      <c r="V61" s="46" t="s">
        <v>5069</v>
      </c>
    </row>
    <row r="62" ht="12.8" customHeight="1" spans="1:22" x14ac:dyDescent="0.25">
      <c r="A62" s="52">
        <v>61853</v>
      </c>
      <c r="B62" s="53" t="s">
        <v>5152</v>
      </c>
      <c r="C62" s="53" t="s">
        <v>11</v>
      </c>
      <c r="D62" s="53" t="s">
        <v>5062</v>
      </c>
      <c r="E62" s="53" t="s">
        <v>5063</v>
      </c>
      <c r="F62" s="53" t="s">
        <v>5096</v>
      </c>
      <c r="G62" s="53" t="s">
        <v>5096</v>
      </c>
      <c r="H62" s="53" t="s">
        <v>5153</v>
      </c>
      <c r="I62" s="53" t="s">
        <v>5153</v>
      </c>
      <c r="J62" s="53" t="s">
        <v>5066</v>
      </c>
      <c r="K62" s="53" t="s">
        <v>5154</v>
      </c>
      <c r="L62" s="53" t="s">
        <v>3471</v>
      </c>
      <c r="M62" s="53">
        <v>330</v>
      </c>
      <c r="N62" s="53">
        <v>333</v>
      </c>
      <c r="O62" s="53">
        <v>402</v>
      </c>
      <c r="P62" s="54" t="s">
        <v>3386</v>
      </c>
      <c r="Q62" s="55" t="s">
        <v>5099</v>
      </c>
      <c r="R62" s="53" t="s">
        <v>5096</v>
      </c>
      <c r="S62" s="53" t="s">
        <v>5068</v>
      </c>
      <c r="T62" s="53" t="s">
        <v>5066</v>
      </c>
      <c r="U62" s="53">
        <v>1</v>
      </c>
      <c r="V62" s="46" t="s">
        <v>5069</v>
      </c>
    </row>
    <row r="63" ht="12.8" customHeight="1" spans="1:22" x14ac:dyDescent="0.25">
      <c r="A63" s="52">
        <v>657474</v>
      </c>
      <c r="B63" s="53" t="s">
        <v>5155</v>
      </c>
      <c r="C63" s="53" t="s">
        <v>11</v>
      </c>
      <c r="D63" s="53" t="s">
        <v>5062</v>
      </c>
      <c r="E63" s="53" t="s">
        <v>5063</v>
      </c>
      <c r="F63" s="53" t="s">
        <v>5096</v>
      </c>
      <c r="G63" s="53" t="s">
        <v>5096</v>
      </c>
      <c r="H63" s="53" t="s">
        <v>5153</v>
      </c>
      <c r="I63" s="53" t="s">
        <v>5153</v>
      </c>
      <c r="J63" s="53" t="s">
        <v>5071</v>
      </c>
      <c r="K63" s="53" t="s">
        <v>5155</v>
      </c>
      <c r="L63" s="53" t="s">
        <v>5072</v>
      </c>
      <c r="M63" s="53">
        <v>330</v>
      </c>
      <c r="N63" s="53">
        <v>333</v>
      </c>
      <c r="O63" s="53">
        <v>402</v>
      </c>
      <c r="P63" s="54">
        <v>152</v>
      </c>
      <c r="Q63" s="55">
        <v>330333402152</v>
      </c>
      <c r="R63" s="53" t="s">
        <v>5096</v>
      </c>
      <c r="S63" s="53" t="s">
        <v>5068</v>
      </c>
      <c r="T63" s="53" t="s">
        <v>5066</v>
      </c>
      <c r="U63" s="53">
        <v>1</v>
      </c>
      <c r="V63" s="46" t="s">
        <v>5069</v>
      </c>
    </row>
    <row r="64" ht="12.8" customHeight="1" spans="1:22" x14ac:dyDescent="0.25">
      <c r="A64" s="52">
        <v>20021014</v>
      </c>
      <c r="B64" s="53" t="s">
        <v>5156</v>
      </c>
      <c r="C64" s="53" t="s">
        <v>11</v>
      </c>
      <c r="D64" s="53" t="s">
        <v>5062</v>
      </c>
      <c r="E64" s="53" t="s">
        <v>5063</v>
      </c>
      <c r="F64" s="53" t="s">
        <v>5096</v>
      </c>
      <c r="G64" s="53" t="s">
        <v>5096</v>
      </c>
      <c r="H64" s="53" t="s">
        <v>5153</v>
      </c>
      <c r="I64" s="53" t="s">
        <v>5153</v>
      </c>
      <c r="J64" s="53" t="s">
        <v>5076</v>
      </c>
      <c r="K64" s="53" t="s">
        <v>5157</v>
      </c>
      <c r="L64" s="53" t="s">
        <v>5078</v>
      </c>
      <c r="M64" s="53">
        <v>330</v>
      </c>
      <c r="N64" s="53">
        <v>333</v>
      </c>
      <c r="O64" s="53">
        <v>402</v>
      </c>
      <c r="P64" s="54" t="s">
        <v>3386</v>
      </c>
      <c r="Q64" s="55" t="s">
        <v>5099</v>
      </c>
      <c r="R64" s="53" t="s">
        <v>5096</v>
      </c>
      <c r="S64" s="53" t="s">
        <v>5068</v>
      </c>
      <c r="T64" s="53" t="s">
        <v>5066</v>
      </c>
      <c r="U64" s="53">
        <v>1</v>
      </c>
      <c r="V64" s="46" t="s">
        <v>5069</v>
      </c>
    </row>
    <row r="65" ht="12.8" customHeight="1" spans="1:22" x14ac:dyDescent="0.25">
      <c r="A65" s="52" t="s">
        <v>3386</v>
      </c>
      <c r="B65" s="53" t="s">
        <v>785</v>
      </c>
      <c r="C65" s="53" t="s">
        <v>11</v>
      </c>
      <c r="D65" s="53" t="s">
        <v>5062</v>
      </c>
      <c r="E65" s="53" t="s">
        <v>5063</v>
      </c>
      <c r="F65" s="53" t="s">
        <v>5096</v>
      </c>
      <c r="G65" s="53" t="s">
        <v>5096</v>
      </c>
      <c r="H65" s="53" t="s">
        <v>5153</v>
      </c>
      <c r="I65" s="53" t="s">
        <v>5153</v>
      </c>
      <c r="J65" s="53" t="s">
        <v>5066</v>
      </c>
      <c r="K65" s="53" t="s">
        <v>5154</v>
      </c>
      <c r="L65" s="53" t="s">
        <v>3683</v>
      </c>
      <c r="M65" s="53">
        <v>330</v>
      </c>
      <c r="N65" s="53">
        <v>333</v>
      </c>
      <c r="O65" s="53">
        <v>402</v>
      </c>
      <c r="P65" s="54" t="s">
        <v>3386</v>
      </c>
      <c r="Q65" s="55" t="s">
        <v>5099</v>
      </c>
      <c r="R65" s="53" t="s">
        <v>5096</v>
      </c>
      <c r="S65" s="53" t="s">
        <v>5068</v>
      </c>
      <c r="T65" s="53" t="s">
        <v>5066</v>
      </c>
      <c r="U65" s="53">
        <v>0.001</v>
      </c>
      <c r="V65" s="46" t="s">
        <v>5069</v>
      </c>
    </row>
    <row r="66" ht="12.8" customHeight="1" spans="1:22" x14ac:dyDescent="0.25">
      <c r="A66" s="52">
        <v>134502</v>
      </c>
      <c r="B66" s="53" t="s">
        <v>5158</v>
      </c>
      <c r="C66" s="53" t="s">
        <v>11</v>
      </c>
      <c r="D66" s="53" t="s">
        <v>5062</v>
      </c>
      <c r="E66" s="53" t="s">
        <v>5063</v>
      </c>
      <c r="F66" s="53" t="s">
        <v>5096</v>
      </c>
      <c r="G66" s="53" t="s">
        <v>5096</v>
      </c>
      <c r="H66" s="53" t="s">
        <v>5159</v>
      </c>
      <c r="I66" s="53" t="s">
        <v>5159</v>
      </c>
      <c r="J66" s="53" t="s">
        <v>5066</v>
      </c>
      <c r="K66" s="53" t="s">
        <v>5158</v>
      </c>
      <c r="L66" s="53" t="s">
        <v>4184</v>
      </c>
      <c r="M66" s="53">
        <v>330</v>
      </c>
      <c r="N66" s="53">
        <v>333</v>
      </c>
      <c r="O66" s="53">
        <v>402</v>
      </c>
      <c r="P66" s="54" t="s">
        <v>3386</v>
      </c>
      <c r="Q66" s="55" t="s">
        <v>5099</v>
      </c>
      <c r="R66" s="53" t="s">
        <v>5096</v>
      </c>
      <c r="S66" s="53" t="s">
        <v>5068</v>
      </c>
      <c r="T66" s="53" t="s">
        <v>5066</v>
      </c>
      <c r="U66" s="53">
        <v>1</v>
      </c>
      <c r="V66" s="46" t="s">
        <v>5069</v>
      </c>
    </row>
    <row r="67" ht="12.8" customHeight="1" spans="1:22" x14ac:dyDescent="0.25">
      <c r="A67" s="52">
        <v>61835</v>
      </c>
      <c r="B67" s="53" t="s">
        <v>5158</v>
      </c>
      <c r="C67" s="53" t="s">
        <v>11</v>
      </c>
      <c r="D67" s="53" t="s">
        <v>5062</v>
      </c>
      <c r="E67" s="53" t="s">
        <v>5063</v>
      </c>
      <c r="F67" s="53" t="s">
        <v>5096</v>
      </c>
      <c r="G67" s="53" t="s">
        <v>5096</v>
      </c>
      <c r="H67" s="53" t="s">
        <v>5159</v>
      </c>
      <c r="I67" s="53" t="s">
        <v>5159</v>
      </c>
      <c r="J67" s="53" t="s">
        <v>5066</v>
      </c>
      <c r="K67" s="53" t="s">
        <v>5158</v>
      </c>
      <c r="L67" s="53" t="s">
        <v>3471</v>
      </c>
      <c r="M67" s="53">
        <v>330</v>
      </c>
      <c r="N67" s="53">
        <v>333</v>
      </c>
      <c r="O67" s="53">
        <v>402</v>
      </c>
      <c r="P67" s="54" t="s">
        <v>3386</v>
      </c>
      <c r="Q67" s="55" t="s">
        <v>5099</v>
      </c>
      <c r="R67" s="53" t="s">
        <v>5096</v>
      </c>
      <c r="S67" s="53" t="s">
        <v>5068</v>
      </c>
      <c r="T67" s="53" t="s">
        <v>5066</v>
      </c>
      <c r="U67" s="53">
        <v>1</v>
      </c>
      <c r="V67" s="46" t="s">
        <v>5069</v>
      </c>
    </row>
    <row r="68" ht="12.8" customHeight="1" spans="1:22" x14ac:dyDescent="0.25">
      <c r="A68" s="52">
        <v>655536</v>
      </c>
      <c r="B68" s="53" t="s">
        <v>5160</v>
      </c>
      <c r="C68" s="53" t="s">
        <v>11</v>
      </c>
      <c r="D68" s="53" t="s">
        <v>5062</v>
      </c>
      <c r="E68" s="53" t="s">
        <v>5063</v>
      </c>
      <c r="F68" s="53" t="s">
        <v>5096</v>
      </c>
      <c r="G68" s="53" t="s">
        <v>5096</v>
      </c>
      <c r="H68" s="53" t="s">
        <v>5159</v>
      </c>
      <c r="I68" s="53" t="s">
        <v>5159</v>
      </c>
      <c r="J68" s="53" t="s">
        <v>5071</v>
      </c>
      <c r="K68" s="53" t="s">
        <v>5161</v>
      </c>
      <c r="L68" s="53" t="s">
        <v>5072</v>
      </c>
      <c r="M68" s="53">
        <v>330</v>
      </c>
      <c r="N68" s="53">
        <v>333</v>
      </c>
      <c r="O68" s="53">
        <v>402</v>
      </c>
      <c r="P68" s="54">
        <v>152</v>
      </c>
      <c r="Q68" s="55">
        <v>330333402152</v>
      </c>
      <c r="R68" s="53" t="s">
        <v>5096</v>
      </c>
      <c r="S68" s="53" t="s">
        <v>5068</v>
      </c>
      <c r="T68" s="53" t="s">
        <v>5066</v>
      </c>
      <c r="U68" s="53">
        <v>1</v>
      </c>
      <c r="V68" s="46" t="s">
        <v>5069</v>
      </c>
    </row>
    <row r="69" ht="12.8" customHeight="1" spans="1:22" x14ac:dyDescent="0.25">
      <c r="A69" s="52">
        <v>655832</v>
      </c>
      <c r="B69" s="53" t="s">
        <v>1293</v>
      </c>
      <c r="C69" s="53" t="s">
        <v>11</v>
      </c>
      <c r="D69" s="53" t="s">
        <v>5062</v>
      </c>
      <c r="E69" s="53" t="s">
        <v>5063</v>
      </c>
      <c r="F69" s="53" t="s">
        <v>5096</v>
      </c>
      <c r="G69" s="53" t="s">
        <v>5096</v>
      </c>
      <c r="H69" s="53" t="s">
        <v>5159</v>
      </c>
      <c r="I69" s="53" t="s">
        <v>5159</v>
      </c>
      <c r="J69" s="53" t="s">
        <v>5073</v>
      </c>
      <c r="K69" s="53" t="s">
        <v>1293</v>
      </c>
      <c r="L69" s="53" t="s">
        <v>5072</v>
      </c>
      <c r="M69" s="53">
        <v>330</v>
      </c>
      <c r="N69" s="53">
        <v>333</v>
      </c>
      <c r="O69" s="53">
        <v>402</v>
      </c>
      <c r="P69" s="54">
        <v>101</v>
      </c>
      <c r="Q69" s="55">
        <v>330333402101</v>
      </c>
      <c r="R69" s="53" t="s">
        <v>5096</v>
      </c>
      <c r="S69" s="53" t="s">
        <v>5068</v>
      </c>
      <c r="T69" s="53" t="s">
        <v>5066</v>
      </c>
      <c r="U69" s="53">
        <v>1</v>
      </c>
      <c r="V69" s="46" t="s">
        <v>5069</v>
      </c>
    </row>
    <row r="70" ht="12.8" customHeight="1" spans="1:22" x14ac:dyDescent="0.25">
      <c r="A70" s="52">
        <v>134503</v>
      </c>
      <c r="B70" s="53" t="s">
        <v>5162</v>
      </c>
      <c r="C70" s="53" t="s">
        <v>11</v>
      </c>
      <c r="D70" s="53" t="s">
        <v>5062</v>
      </c>
      <c r="E70" s="53" t="s">
        <v>5063</v>
      </c>
      <c r="F70" s="53" t="s">
        <v>5096</v>
      </c>
      <c r="G70" s="53" t="s">
        <v>5096</v>
      </c>
      <c r="H70" s="53" t="s">
        <v>5163</v>
      </c>
      <c r="I70" s="53" t="s">
        <v>5163</v>
      </c>
      <c r="J70" s="53" t="s">
        <v>5066</v>
      </c>
      <c r="K70" s="53" t="s">
        <v>5162</v>
      </c>
      <c r="L70" s="53" t="s">
        <v>4184</v>
      </c>
      <c r="M70" s="53">
        <v>330</v>
      </c>
      <c r="N70" s="53">
        <v>333</v>
      </c>
      <c r="O70" s="53">
        <v>402</v>
      </c>
      <c r="P70" s="54" t="s">
        <v>3386</v>
      </c>
      <c r="Q70" s="55" t="s">
        <v>5099</v>
      </c>
      <c r="R70" s="53" t="s">
        <v>5096</v>
      </c>
      <c r="S70" s="53" t="s">
        <v>5068</v>
      </c>
      <c r="T70" s="53" t="s">
        <v>5066</v>
      </c>
      <c r="U70" s="53">
        <v>1</v>
      </c>
      <c r="V70" s="46" t="s">
        <v>5069</v>
      </c>
    </row>
    <row r="71" ht="12.8" customHeight="1" spans="1:22" x14ac:dyDescent="0.25">
      <c r="A71" s="52">
        <v>61836</v>
      </c>
      <c r="B71" s="53" t="s">
        <v>5162</v>
      </c>
      <c r="C71" s="53" t="s">
        <v>11</v>
      </c>
      <c r="D71" s="53" t="s">
        <v>5062</v>
      </c>
      <c r="E71" s="53" t="s">
        <v>5063</v>
      </c>
      <c r="F71" s="53" t="s">
        <v>5096</v>
      </c>
      <c r="G71" s="53" t="s">
        <v>5096</v>
      </c>
      <c r="H71" s="53" t="s">
        <v>5163</v>
      </c>
      <c r="I71" s="53" t="s">
        <v>5163</v>
      </c>
      <c r="J71" s="53" t="s">
        <v>5066</v>
      </c>
      <c r="K71" s="53" t="s">
        <v>5162</v>
      </c>
      <c r="L71" s="53" t="s">
        <v>3471</v>
      </c>
      <c r="M71" s="53">
        <v>330</v>
      </c>
      <c r="N71" s="53">
        <v>333</v>
      </c>
      <c r="O71" s="53">
        <v>402</v>
      </c>
      <c r="P71" s="54" t="s">
        <v>3386</v>
      </c>
      <c r="Q71" s="55" t="s">
        <v>5099</v>
      </c>
      <c r="R71" s="53" t="s">
        <v>5096</v>
      </c>
      <c r="S71" s="53" t="s">
        <v>5068</v>
      </c>
      <c r="T71" s="53" t="s">
        <v>5066</v>
      </c>
      <c r="U71" s="53">
        <v>1</v>
      </c>
      <c r="V71" s="46" t="s">
        <v>5069</v>
      </c>
    </row>
    <row r="72" ht="12.8" customHeight="1" spans="1:22" x14ac:dyDescent="0.25">
      <c r="A72" s="52">
        <v>655544</v>
      </c>
      <c r="B72" s="53" t="s">
        <v>5164</v>
      </c>
      <c r="C72" s="53" t="s">
        <v>11</v>
      </c>
      <c r="D72" s="53" t="s">
        <v>5062</v>
      </c>
      <c r="E72" s="53" t="s">
        <v>5063</v>
      </c>
      <c r="F72" s="53" t="s">
        <v>5096</v>
      </c>
      <c r="G72" s="53" t="s">
        <v>5096</v>
      </c>
      <c r="H72" s="53" t="s">
        <v>5163</v>
      </c>
      <c r="I72" s="53" t="s">
        <v>5163</v>
      </c>
      <c r="J72" s="53" t="s">
        <v>5071</v>
      </c>
      <c r="K72" s="53" t="s">
        <v>5165</v>
      </c>
      <c r="L72" s="53" t="s">
        <v>5072</v>
      </c>
      <c r="M72" s="53">
        <v>330</v>
      </c>
      <c r="N72" s="53">
        <v>333</v>
      </c>
      <c r="O72" s="53">
        <v>402</v>
      </c>
      <c r="P72" s="54">
        <v>152</v>
      </c>
      <c r="Q72" s="55">
        <v>330333402152</v>
      </c>
      <c r="R72" s="53" t="s">
        <v>5096</v>
      </c>
      <c r="S72" s="53" t="s">
        <v>5068</v>
      </c>
      <c r="T72" s="53" t="s">
        <v>5066</v>
      </c>
      <c r="U72" s="53">
        <v>1</v>
      </c>
      <c r="V72" s="46" t="s">
        <v>5069</v>
      </c>
    </row>
    <row r="73" ht="12.8" customHeight="1" spans="1:22" x14ac:dyDescent="0.25">
      <c r="A73" s="52">
        <v>655839</v>
      </c>
      <c r="B73" s="53" t="s">
        <v>3177</v>
      </c>
      <c r="C73" s="53" t="s">
        <v>11</v>
      </c>
      <c r="D73" s="53" t="s">
        <v>5062</v>
      </c>
      <c r="E73" s="53" t="s">
        <v>5063</v>
      </c>
      <c r="F73" s="53" t="s">
        <v>5096</v>
      </c>
      <c r="G73" s="53" t="s">
        <v>5096</v>
      </c>
      <c r="H73" s="53" t="s">
        <v>5163</v>
      </c>
      <c r="I73" s="53" t="s">
        <v>5163</v>
      </c>
      <c r="J73" s="53" t="s">
        <v>5073</v>
      </c>
      <c r="K73" s="53" t="s">
        <v>3177</v>
      </c>
      <c r="L73" s="53" t="s">
        <v>5072</v>
      </c>
      <c r="M73" s="53">
        <v>330</v>
      </c>
      <c r="N73" s="53">
        <v>333</v>
      </c>
      <c r="O73" s="53">
        <v>402</v>
      </c>
      <c r="P73" s="54">
        <v>101</v>
      </c>
      <c r="Q73" s="55">
        <v>330333402101</v>
      </c>
      <c r="R73" s="53" t="s">
        <v>5096</v>
      </c>
      <c r="S73" s="53" t="s">
        <v>5068</v>
      </c>
      <c r="T73" s="53" t="s">
        <v>5066</v>
      </c>
      <c r="U73" s="53">
        <v>1</v>
      </c>
      <c r="V73" s="46" t="s">
        <v>5069</v>
      </c>
    </row>
    <row r="74" ht="12.8" customHeight="1" spans="1:22" x14ac:dyDescent="0.25">
      <c r="A74" s="52">
        <v>20021009</v>
      </c>
      <c r="B74" s="53" t="s">
        <v>5166</v>
      </c>
      <c r="C74" s="53" t="s">
        <v>11</v>
      </c>
      <c r="D74" s="53" t="s">
        <v>5062</v>
      </c>
      <c r="E74" s="53" t="s">
        <v>5063</v>
      </c>
      <c r="F74" s="53" t="s">
        <v>5096</v>
      </c>
      <c r="G74" s="53" t="s">
        <v>5096</v>
      </c>
      <c r="H74" s="53" t="s">
        <v>5163</v>
      </c>
      <c r="I74" s="53" t="s">
        <v>5163</v>
      </c>
      <c r="J74" s="53" t="s">
        <v>5076</v>
      </c>
      <c r="K74" s="53" t="s">
        <v>5167</v>
      </c>
      <c r="L74" s="53" t="s">
        <v>5078</v>
      </c>
      <c r="M74" s="53">
        <v>330</v>
      </c>
      <c r="N74" s="53">
        <v>333</v>
      </c>
      <c r="O74" s="53">
        <v>402</v>
      </c>
      <c r="P74" s="54" t="s">
        <v>3386</v>
      </c>
      <c r="Q74" s="55" t="s">
        <v>5099</v>
      </c>
      <c r="R74" s="53" t="s">
        <v>5096</v>
      </c>
      <c r="S74" s="53" t="s">
        <v>5068</v>
      </c>
      <c r="T74" s="53" t="s">
        <v>5066</v>
      </c>
      <c r="U74" s="53">
        <v>1</v>
      </c>
      <c r="V74" s="46" t="s">
        <v>5069</v>
      </c>
    </row>
    <row r="75" ht="12.8" customHeight="1" spans="1:22" x14ac:dyDescent="0.25">
      <c r="A75" s="52" t="s">
        <v>3386</v>
      </c>
      <c r="B75" s="53" t="s">
        <v>5168</v>
      </c>
      <c r="C75" s="53" t="s">
        <v>11</v>
      </c>
      <c r="D75" s="53" t="s">
        <v>5062</v>
      </c>
      <c r="E75" s="53" t="s">
        <v>5063</v>
      </c>
      <c r="F75" s="53" t="s">
        <v>5096</v>
      </c>
      <c r="G75" s="53" t="s">
        <v>5096</v>
      </c>
      <c r="H75" s="53" t="s">
        <v>5163</v>
      </c>
      <c r="I75" s="53" t="s">
        <v>5163</v>
      </c>
      <c r="J75" s="53" t="s">
        <v>5066</v>
      </c>
      <c r="K75" s="53" t="s">
        <v>5162</v>
      </c>
      <c r="L75" s="53" t="s">
        <v>3683</v>
      </c>
      <c r="M75" s="53">
        <v>330</v>
      </c>
      <c r="N75" s="53">
        <v>333</v>
      </c>
      <c r="O75" s="53">
        <v>402</v>
      </c>
      <c r="P75" s="54" t="s">
        <v>3386</v>
      </c>
      <c r="Q75" s="55" t="s">
        <v>5099</v>
      </c>
      <c r="R75" s="53" t="s">
        <v>5096</v>
      </c>
      <c r="S75" s="53" t="s">
        <v>5068</v>
      </c>
      <c r="T75" s="53" t="s">
        <v>5066</v>
      </c>
      <c r="U75" s="53">
        <v>0.001</v>
      </c>
      <c r="V75" s="46" t="s">
        <v>5069</v>
      </c>
    </row>
    <row r="76" ht="12.8" customHeight="1" spans="1:22" x14ac:dyDescent="0.25">
      <c r="A76" s="52">
        <v>61854</v>
      </c>
      <c r="B76" s="53" t="s">
        <v>5169</v>
      </c>
      <c r="C76" s="53" t="s">
        <v>11</v>
      </c>
      <c r="D76" s="53" t="s">
        <v>5062</v>
      </c>
      <c r="E76" s="53" t="s">
        <v>5063</v>
      </c>
      <c r="F76" s="53" t="s">
        <v>5096</v>
      </c>
      <c r="G76" s="53" t="s">
        <v>5096</v>
      </c>
      <c r="H76" s="53" t="s">
        <v>5170</v>
      </c>
      <c r="I76" s="53" t="s">
        <v>5170</v>
      </c>
      <c r="J76" s="53" t="s">
        <v>5066</v>
      </c>
      <c r="K76" s="53" t="s">
        <v>5171</v>
      </c>
      <c r="L76" s="53" t="s">
        <v>3471</v>
      </c>
      <c r="M76" s="53">
        <v>330</v>
      </c>
      <c r="N76" s="53">
        <v>333</v>
      </c>
      <c r="O76" s="53">
        <v>402</v>
      </c>
      <c r="P76" s="54" t="s">
        <v>3386</v>
      </c>
      <c r="Q76" s="55" t="s">
        <v>5099</v>
      </c>
      <c r="R76" s="53" t="s">
        <v>5096</v>
      </c>
      <c r="S76" s="53" t="s">
        <v>5068</v>
      </c>
      <c r="T76" s="53" t="s">
        <v>5066</v>
      </c>
      <c r="U76" s="53">
        <v>1</v>
      </c>
      <c r="V76" s="46" t="s">
        <v>5069</v>
      </c>
    </row>
    <row r="77" ht="12.8" customHeight="1" spans="1:22" x14ac:dyDescent="0.25">
      <c r="A77" s="52">
        <v>657473</v>
      </c>
      <c r="B77" s="53" t="s">
        <v>5172</v>
      </c>
      <c r="C77" s="53" t="s">
        <v>11</v>
      </c>
      <c r="D77" s="53" t="s">
        <v>5062</v>
      </c>
      <c r="E77" s="53" t="s">
        <v>5063</v>
      </c>
      <c r="F77" s="53" t="s">
        <v>5096</v>
      </c>
      <c r="G77" s="53" t="s">
        <v>5096</v>
      </c>
      <c r="H77" s="53" t="s">
        <v>5170</v>
      </c>
      <c r="I77" s="53" t="s">
        <v>5170</v>
      </c>
      <c r="J77" s="53" t="s">
        <v>5071</v>
      </c>
      <c r="K77" s="53" t="s">
        <v>5172</v>
      </c>
      <c r="L77" s="53" t="s">
        <v>5072</v>
      </c>
      <c r="M77" s="53">
        <v>330</v>
      </c>
      <c r="N77" s="53">
        <v>333</v>
      </c>
      <c r="O77" s="53">
        <v>402</v>
      </c>
      <c r="P77" s="54">
        <v>152</v>
      </c>
      <c r="Q77" s="55">
        <v>330333402152</v>
      </c>
      <c r="R77" s="53" t="s">
        <v>5096</v>
      </c>
      <c r="S77" s="53" t="s">
        <v>5068</v>
      </c>
      <c r="T77" s="53" t="s">
        <v>5066</v>
      </c>
      <c r="U77" s="53">
        <v>1</v>
      </c>
      <c r="V77" s="46" t="s">
        <v>5069</v>
      </c>
    </row>
    <row r="78" ht="12.8" customHeight="1" spans="1:22" x14ac:dyDescent="0.25">
      <c r="A78" s="52" t="s">
        <v>3386</v>
      </c>
      <c r="B78" s="53" t="s">
        <v>1007</v>
      </c>
      <c r="C78" s="53" t="s">
        <v>11</v>
      </c>
      <c r="D78" s="53" t="s">
        <v>5062</v>
      </c>
      <c r="E78" s="53" t="s">
        <v>5063</v>
      </c>
      <c r="F78" s="53" t="s">
        <v>5096</v>
      </c>
      <c r="G78" s="53" t="s">
        <v>5096</v>
      </c>
      <c r="H78" s="53" t="s">
        <v>5170</v>
      </c>
      <c r="I78" s="53" t="s">
        <v>5170</v>
      </c>
      <c r="J78" s="53" t="s">
        <v>5066</v>
      </c>
      <c r="K78" s="53" t="s">
        <v>5171</v>
      </c>
      <c r="L78" s="53" t="s">
        <v>3683</v>
      </c>
      <c r="M78" s="53">
        <v>330</v>
      </c>
      <c r="N78" s="53">
        <v>333</v>
      </c>
      <c r="O78" s="53">
        <v>402</v>
      </c>
      <c r="P78" s="54" t="s">
        <v>3386</v>
      </c>
      <c r="Q78" s="55" t="s">
        <v>5099</v>
      </c>
      <c r="R78" s="53" t="s">
        <v>5096</v>
      </c>
      <c r="S78" s="53" t="s">
        <v>5068</v>
      </c>
      <c r="T78" s="53" t="s">
        <v>5066</v>
      </c>
      <c r="U78" s="53">
        <v>0.001</v>
      </c>
      <c r="V78" s="46" t="s">
        <v>5069</v>
      </c>
    </row>
    <row r="79" ht="12.8" customHeight="1" spans="1:22" x14ac:dyDescent="0.25">
      <c r="A79" s="52">
        <v>61855</v>
      </c>
      <c r="B79" s="53" t="s">
        <v>5173</v>
      </c>
      <c r="C79" s="53" t="s">
        <v>11</v>
      </c>
      <c r="D79" s="53" t="s">
        <v>5062</v>
      </c>
      <c r="E79" s="53" t="s">
        <v>5063</v>
      </c>
      <c r="F79" s="53" t="s">
        <v>5096</v>
      </c>
      <c r="G79" s="53" t="s">
        <v>5096</v>
      </c>
      <c r="H79" s="53" t="s">
        <v>5174</v>
      </c>
      <c r="I79" s="53" t="s">
        <v>5175</v>
      </c>
      <c r="J79" s="53" t="s">
        <v>5066</v>
      </c>
      <c r="K79" s="53" t="s">
        <v>5173</v>
      </c>
      <c r="L79" s="53" t="s">
        <v>3471</v>
      </c>
      <c r="M79" s="53">
        <v>330</v>
      </c>
      <c r="N79" s="53">
        <v>333</v>
      </c>
      <c r="O79" s="53">
        <v>402</v>
      </c>
      <c r="P79" s="54" t="s">
        <v>3386</v>
      </c>
      <c r="Q79" s="55" t="s">
        <v>5099</v>
      </c>
      <c r="R79" s="53" t="s">
        <v>5096</v>
      </c>
      <c r="S79" s="53" t="s">
        <v>5068</v>
      </c>
      <c r="T79" s="53" t="s">
        <v>5066</v>
      </c>
      <c r="U79" s="53">
        <v>1</v>
      </c>
      <c r="V79" s="46" t="s">
        <v>5069</v>
      </c>
    </row>
    <row r="80" ht="12.8" customHeight="1" spans="1:22" x14ac:dyDescent="0.25">
      <c r="A80" s="52">
        <v>655542</v>
      </c>
      <c r="B80" s="53" t="s">
        <v>5176</v>
      </c>
      <c r="C80" s="53" t="s">
        <v>11</v>
      </c>
      <c r="D80" s="53" t="s">
        <v>5062</v>
      </c>
      <c r="E80" s="53" t="s">
        <v>5063</v>
      </c>
      <c r="F80" s="53" t="s">
        <v>5096</v>
      </c>
      <c r="G80" s="53" t="s">
        <v>5096</v>
      </c>
      <c r="H80" s="53" t="s">
        <v>5174</v>
      </c>
      <c r="I80" s="53" t="s">
        <v>5175</v>
      </c>
      <c r="J80" s="53" t="s">
        <v>5071</v>
      </c>
      <c r="K80" s="53" t="s">
        <v>5176</v>
      </c>
      <c r="L80" s="53" t="s">
        <v>5072</v>
      </c>
      <c r="M80" s="53">
        <v>330</v>
      </c>
      <c r="N80" s="53">
        <v>333</v>
      </c>
      <c r="O80" s="53">
        <v>402</v>
      </c>
      <c r="P80" s="54">
        <v>152</v>
      </c>
      <c r="Q80" s="55">
        <v>330333402152</v>
      </c>
      <c r="R80" s="53" t="s">
        <v>5096</v>
      </c>
      <c r="S80" s="53" t="s">
        <v>5068</v>
      </c>
      <c r="T80" s="53" t="s">
        <v>5066</v>
      </c>
      <c r="U80" s="53">
        <v>1</v>
      </c>
      <c r="V80" s="46" t="s">
        <v>5069</v>
      </c>
    </row>
    <row r="81" ht="12.8" customHeight="1" spans="1:22" x14ac:dyDescent="0.25">
      <c r="A81" s="52">
        <v>61837</v>
      </c>
      <c r="B81" s="53" t="s">
        <v>5177</v>
      </c>
      <c r="C81" s="53" t="s">
        <v>11</v>
      </c>
      <c r="D81" s="53" t="s">
        <v>5062</v>
      </c>
      <c r="E81" s="53" t="s">
        <v>5063</v>
      </c>
      <c r="F81" s="53" t="s">
        <v>5096</v>
      </c>
      <c r="G81" s="53" t="s">
        <v>5096</v>
      </c>
      <c r="H81" s="53" t="s">
        <v>5178</v>
      </c>
      <c r="I81" s="53" t="s">
        <v>5178</v>
      </c>
      <c r="J81" s="53" t="s">
        <v>5066</v>
      </c>
      <c r="K81" s="53" t="s">
        <v>5177</v>
      </c>
      <c r="L81" s="53" t="s">
        <v>3471</v>
      </c>
      <c r="M81" s="53">
        <v>330</v>
      </c>
      <c r="N81" s="53">
        <v>333</v>
      </c>
      <c r="O81" s="53">
        <v>402</v>
      </c>
      <c r="P81" s="54" t="s">
        <v>3386</v>
      </c>
      <c r="Q81" s="55" t="s">
        <v>5099</v>
      </c>
      <c r="R81" s="53" t="s">
        <v>5096</v>
      </c>
      <c r="S81" s="53" t="s">
        <v>5068</v>
      </c>
      <c r="T81" s="53" t="s">
        <v>5066</v>
      </c>
      <c r="U81" s="53">
        <v>1</v>
      </c>
      <c r="V81" s="46" t="s">
        <v>5069</v>
      </c>
    </row>
    <row r="82" ht="12.8" customHeight="1" spans="1:22" x14ac:dyDescent="0.25">
      <c r="A82" s="52">
        <v>656024</v>
      </c>
      <c r="B82" s="53" t="s">
        <v>5179</v>
      </c>
      <c r="C82" s="53" t="s">
        <v>11</v>
      </c>
      <c r="D82" s="53" t="s">
        <v>5062</v>
      </c>
      <c r="E82" s="53" t="s">
        <v>5063</v>
      </c>
      <c r="F82" s="53" t="s">
        <v>5096</v>
      </c>
      <c r="G82" s="53" t="s">
        <v>5096</v>
      </c>
      <c r="H82" s="53" t="s">
        <v>5178</v>
      </c>
      <c r="I82" s="53" t="s">
        <v>5178</v>
      </c>
      <c r="J82" s="53" t="s">
        <v>5071</v>
      </c>
      <c r="K82" s="53" t="s">
        <v>5179</v>
      </c>
      <c r="L82" s="53" t="s">
        <v>5072</v>
      </c>
      <c r="M82" s="53">
        <v>330</v>
      </c>
      <c r="N82" s="53">
        <v>333</v>
      </c>
      <c r="O82" s="53">
        <v>402</v>
      </c>
      <c r="P82" s="54">
        <v>152</v>
      </c>
      <c r="Q82" s="55">
        <v>330333402152</v>
      </c>
      <c r="R82" s="53" t="s">
        <v>5096</v>
      </c>
      <c r="S82" s="53" t="s">
        <v>5068</v>
      </c>
      <c r="T82" s="53" t="s">
        <v>5066</v>
      </c>
      <c r="U82" s="53">
        <v>1</v>
      </c>
      <c r="V82" s="46" t="s">
        <v>5069</v>
      </c>
    </row>
    <row r="83" ht="12.8" customHeight="1" spans="1:22" x14ac:dyDescent="0.25">
      <c r="A83" s="52">
        <v>135614</v>
      </c>
      <c r="B83" s="53" t="s">
        <v>5180</v>
      </c>
      <c r="C83" s="53" t="s">
        <v>11</v>
      </c>
      <c r="D83" s="53" t="s">
        <v>5062</v>
      </c>
      <c r="E83" s="53" t="s">
        <v>5063</v>
      </c>
      <c r="F83" s="53" t="s">
        <v>5096</v>
      </c>
      <c r="G83" s="53" t="s">
        <v>5096</v>
      </c>
      <c r="H83" s="53" t="s">
        <v>5181</v>
      </c>
      <c r="I83" s="53" t="s">
        <v>5181</v>
      </c>
      <c r="J83" s="53" t="s">
        <v>5066</v>
      </c>
      <c r="K83" s="53" t="s">
        <v>5182</v>
      </c>
      <c r="L83" s="53" t="s">
        <v>4184</v>
      </c>
      <c r="M83" s="53">
        <v>330</v>
      </c>
      <c r="N83" s="53">
        <v>333</v>
      </c>
      <c r="O83" s="53">
        <v>402</v>
      </c>
      <c r="P83" s="54" t="s">
        <v>3386</v>
      </c>
      <c r="Q83" s="55" t="s">
        <v>5099</v>
      </c>
      <c r="R83" s="53" t="s">
        <v>5096</v>
      </c>
      <c r="S83" s="53" t="s">
        <v>5068</v>
      </c>
      <c r="T83" s="53" t="s">
        <v>5066</v>
      </c>
      <c r="U83" s="53">
        <v>1</v>
      </c>
      <c r="V83" s="46" t="s">
        <v>5069</v>
      </c>
    </row>
    <row r="84" ht="12.8" customHeight="1" spans="1:22" x14ac:dyDescent="0.25">
      <c r="A84" s="52">
        <v>655528</v>
      </c>
      <c r="B84" s="53" t="s">
        <v>5183</v>
      </c>
      <c r="C84" s="53" t="s">
        <v>11</v>
      </c>
      <c r="D84" s="53" t="s">
        <v>5062</v>
      </c>
      <c r="E84" s="53" t="s">
        <v>5063</v>
      </c>
      <c r="F84" s="53" t="s">
        <v>5096</v>
      </c>
      <c r="G84" s="53" t="s">
        <v>5096</v>
      </c>
      <c r="H84" s="53" t="s">
        <v>5184</v>
      </c>
      <c r="I84" s="53" t="s">
        <v>5185</v>
      </c>
      <c r="J84" s="53" t="s">
        <v>5071</v>
      </c>
      <c r="K84" s="53" t="s">
        <v>5183</v>
      </c>
      <c r="L84" s="53" t="s">
        <v>5072</v>
      </c>
      <c r="M84" s="53">
        <v>330</v>
      </c>
      <c r="N84" s="53">
        <v>333</v>
      </c>
      <c r="O84" s="53">
        <v>402</v>
      </c>
      <c r="P84" s="54">
        <v>152</v>
      </c>
      <c r="Q84" s="55">
        <v>330333402152</v>
      </c>
      <c r="R84" s="53" t="s">
        <v>5096</v>
      </c>
      <c r="S84" s="53" t="s">
        <v>5068</v>
      </c>
      <c r="T84" s="53" t="s">
        <v>5066</v>
      </c>
      <c r="U84" s="53">
        <v>1</v>
      </c>
      <c r="V84" s="46" t="s">
        <v>5069</v>
      </c>
    </row>
    <row r="85" ht="12.8" customHeight="1" spans="1:22" x14ac:dyDescent="0.25">
      <c r="A85" s="52">
        <v>61858</v>
      </c>
      <c r="B85" s="53" t="s">
        <v>5186</v>
      </c>
      <c r="C85" s="53" t="s">
        <v>11</v>
      </c>
      <c r="D85" s="53" t="s">
        <v>5062</v>
      </c>
      <c r="E85" s="53" t="s">
        <v>5063</v>
      </c>
      <c r="F85" s="53" t="s">
        <v>5096</v>
      </c>
      <c r="G85" s="53" t="s">
        <v>5096</v>
      </c>
      <c r="H85" s="53" t="s">
        <v>5187</v>
      </c>
      <c r="I85" s="53" t="s">
        <v>5188</v>
      </c>
      <c r="J85" s="53" t="s">
        <v>5066</v>
      </c>
      <c r="K85" s="53" t="s">
        <v>5186</v>
      </c>
      <c r="L85" s="53" t="s">
        <v>3471</v>
      </c>
      <c r="M85" s="53">
        <v>330</v>
      </c>
      <c r="N85" s="53">
        <v>333</v>
      </c>
      <c r="O85" s="53">
        <v>402</v>
      </c>
      <c r="P85" s="54" t="s">
        <v>3386</v>
      </c>
      <c r="Q85" s="55" t="s">
        <v>5099</v>
      </c>
      <c r="R85" s="53" t="s">
        <v>5096</v>
      </c>
      <c r="S85" s="53" t="s">
        <v>5068</v>
      </c>
      <c r="T85" s="53" t="s">
        <v>5066</v>
      </c>
      <c r="U85" s="53">
        <v>1</v>
      </c>
      <c r="V85" s="46" t="s">
        <v>5069</v>
      </c>
    </row>
    <row r="86" ht="12.8" customHeight="1" spans="1:22" x14ac:dyDescent="0.25">
      <c r="A86" s="52">
        <v>655530</v>
      </c>
      <c r="B86" s="53" t="s">
        <v>5189</v>
      </c>
      <c r="C86" s="53" t="s">
        <v>11</v>
      </c>
      <c r="D86" s="53" t="s">
        <v>5062</v>
      </c>
      <c r="E86" s="53" t="s">
        <v>5063</v>
      </c>
      <c r="F86" s="53" t="s">
        <v>5096</v>
      </c>
      <c r="G86" s="53" t="s">
        <v>5096</v>
      </c>
      <c r="H86" s="53" t="s">
        <v>5187</v>
      </c>
      <c r="I86" s="53" t="s">
        <v>5188</v>
      </c>
      <c r="J86" s="53" t="s">
        <v>5071</v>
      </c>
      <c r="K86" s="53" t="s">
        <v>5189</v>
      </c>
      <c r="L86" s="53" t="s">
        <v>5072</v>
      </c>
      <c r="M86" s="53">
        <v>330</v>
      </c>
      <c r="N86" s="53">
        <v>333</v>
      </c>
      <c r="O86" s="53">
        <v>402</v>
      </c>
      <c r="P86" s="54">
        <v>152</v>
      </c>
      <c r="Q86" s="55">
        <v>330333402152</v>
      </c>
      <c r="R86" s="53" t="s">
        <v>5096</v>
      </c>
      <c r="S86" s="53" t="s">
        <v>5068</v>
      </c>
      <c r="T86" s="53" t="s">
        <v>5066</v>
      </c>
      <c r="U86" s="53">
        <v>1</v>
      </c>
      <c r="V86" s="46" t="s">
        <v>5069</v>
      </c>
    </row>
    <row r="87" ht="12.8" customHeight="1" spans="1:22" x14ac:dyDescent="0.25">
      <c r="A87" s="52">
        <v>61863</v>
      </c>
      <c r="B87" s="53" t="s">
        <v>5190</v>
      </c>
      <c r="C87" s="53" t="s">
        <v>11</v>
      </c>
      <c r="D87" s="53" t="s">
        <v>5062</v>
      </c>
      <c r="E87" s="53" t="s">
        <v>5063</v>
      </c>
      <c r="F87" s="53" t="s">
        <v>5096</v>
      </c>
      <c r="G87" s="53" t="s">
        <v>5096</v>
      </c>
      <c r="H87" s="53" t="s">
        <v>5191</v>
      </c>
      <c r="I87" s="53" t="s">
        <v>5192</v>
      </c>
      <c r="J87" s="53" t="s">
        <v>5066</v>
      </c>
      <c r="K87" s="53" t="s">
        <v>5190</v>
      </c>
      <c r="L87" s="53" t="s">
        <v>3471</v>
      </c>
      <c r="M87" s="53">
        <v>330</v>
      </c>
      <c r="N87" s="53">
        <v>333</v>
      </c>
      <c r="O87" s="53">
        <v>402</v>
      </c>
      <c r="P87" s="54" t="s">
        <v>3386</v>
      </c>
      <c r="Q87" s="55" t="s">
        <v>5099</v>
      </c>
      <c r="R87" s="53" t="s">
        <v>5096</v>
      </c>
      <c r="S87" s="53" t="s">
        <v>5068</v>
      </c>
      <c r="T87" s="53" t="s">
        <v>5066</v>
      </c>
      <c r="U87" s="53">
        <v>1</v>
      </c>
      <c r="V87" s="46" t="s">
        <v>5069</v>
      </c>
    </row>
    <row r="88" ht="12.8" customHeight="1" spans="1:22" x14ac:dyDescent="0.25">
      <c r="A88" s="52">
        <v>655532</v>
      </c>
      <c r="B88" s="53" t="s">
        <v>5193</v>
      </c>
      <c r="C88" s="53" t="s">
        <v>11</v>
      </c>
      <c r="D88" s="53" t="s">
        <v>5062</v>
      </c>
      <c r="E88" s="53" t="s">
        <v>5063</v>
      </c>
      <c r="F88" s="53" t="s">
        <v>5096</v>
      </c>
      <c r="G88" s="53" t="s">
        <v>5096</v>
      </c>
      <c r="H88" s="53" t="s">
        <v>5191</v>
      </c>
      <c r="I88" s="53" t="s">
        <v>5192</v>
      </c>
      <c r="J88" s="53" t="s">
        <v>5071</v>
      </c>
      <c r="K88" s="53" t="s">
        <v>5193</v>
      </c>
      <c r="L88" s="53" t="s">
        <v>5072</v>
      </c>
      <c r="M88" s="53">
        <v>330</v>
      </c>
      <c r="N88" s="53">
        <v>333</v>
      </c>
      <c r="O88" s="53">
        <v>402</v>
      </c>
      <c r="P88" s="54">
        <v>152</v>
      </c>
      <c r="Q88" s="55">
        <v>330333402152</v>
      </c>
      <c r="R88" s="53" t="s">
        <v>5096</v>
      </c>
      <c r="S88" s="53" t="s">
        <v>5068</v>
      </c>
      <c r="T88" s="53" t="s">
        <v>5066</v>
      </c>
      <c r="U88" s="53">
        <v>1</v>
      </c>
      <c r="V88" s="46" t="s">
        <v>5069</v>
      </c>
    </row>
    <row r="89" ht="12.8" customHeight="1" spans="1:22" x14ac:dyDescent="0.25">
      <c r="A89" s="52">
        <v>61869</v>
      </c>
      <c r="B89" s="53" t="s">
        <v>5194</v>
      </c>
      <c r="C89" s="53" t="s">
        <v>11</v>
      </c>
      <c r="D89" s="53" t="s">
        <v>5062</v>
      </c>
      <c r="E89" s="53" t="s">
        <v>5063</v>
      </c>
      <c r="F89" s="53" t="s">
        <v>5096</v>
      </c>
      <c r="G89" s="53" t="s">
        <v>5096</v>
      </c>
      <c r="H89" s="53" t="s">
        <v>5195</v>
      </c>
      <c r="I89" s="53" t="s">
        <v>5192</v>
      </c>
      <c r="J89" s="53" t="s">
        <v>5066</v>
      </c>
      <c r="K89" s="53" t="s">
        <v>5194</v>
      </c>
      <c r="L89" s="53" t="s">
        <v>3471</v>
      </c>
      <c r="M89" s="53">
        <v>330</v>
      </c>
      <c r="N89" s="53">
        <v>333</v>
      </c>
      <c r="O89" s="53">
        <v>402</v>
      </c>
      <c r="P89" s="54" t="s">
        <v>3386</v>
      </c>
      <c r="Q89" s="55" t="s">
        <v>5099</v>
      </c>
      <c r="R89" s="53" t="s">
        <v>5096</v>
      </c>
      <c r="S89" s="53" t="s">
        <v>5068</v>
      </c>
      <c r="T89" s="53" t="s">
        <v>5066</v>
      </c>
      <c r="U89" s="53">
        <v>1</v>
      </c>
      <c r="V89" s="46" t="s">
        <v>5069</v>
      </c>
    </row>
    <row r="90" ht="12.8" customHeight="1" spans="1:22" x14ac:dyDescent="0.25">
      <c r="A90" s="52">
        <v>61838</v>
      </c>
      <c r="B90" s="53" t="s">
        <v>5196</v>
      </c>
      <c r="C90" s="53" t="s">
        <v>11</v>
      </c>
      <c r="D90" s="53" t="s">
        <v>5062</v>
      </c>
      <c r="E90" s="53" t="s">
        <v>5063</v>
      </c>
      <c r="F90" s="53" t="s">
        <v>5096</v>
      </c>
      <c r="G90" s="53" t="s">
        <v>5096</v>
      </c>
      <c r="H90" s="53" t="s">
        <v>5197</v>
      </c>
      <c r="I90" s="53" t="s">
        <v>5197</v>
      </c>
      <c r="J90" s="53" t="s">
        <v>5066</v>
      </c>
      <c r="K90" s="53" t="s">
        <v>5198</v>
      </c>
      <c r="L90" s="53" t="s">
        <v>3471</v>
      </c>
      <c r="M90" s="53">
        <v>330</v>
      </c>
      <c r="N90" s="53">
        <v>333</v>
      </c>
      <c r="O90" s="53">
        <v>402</v>
      </c>
      <c r="P90" s="54" t="s">
        <v>3386</v>
      </c>
      <c r="Q90" s="55" t="s">
        <v>5099</v>
      </c>
      <c r="R90" s="53" t="s">
        <v>5096</v>
      </c>
      <c r="S90" s="53" t="s">
        <v>5068</v>
      </c>
      <c r="T90" s="53" t="s">
        <v>5066</v>
      </c>
      <c r="U90" s="53">
        <v>1</v>
      </c>
      <c r="V90" s="46" t="s">
        <v>5069</v>
      </c>
    </row>
    <row r="91" ht="12.8" customHeight="1" spans="1:22" x14ac:dyDescent="0.25">
      <c r="A91" s="52">
        <v>655523</v>
      </c>
      <c r="B91" s="53" t="s">
        <v>5199</v>
      </c>
      <c r="C91" s="53" t="s">
        <v>11</v>
      </c>
      <c r="D91" s="53" t="s">
        <v>5062</v>
      </c>
      <c r="E91" s="53" t="s">
        <v>5063</v>
      </c>
      <c r="F91" s="53" t="s">
        <v>5096</v>
      </c>
      <c r="G91" s="53" t="s">
        <v>5096</v>
      </c>
      <c r="H91" s="53" t="s">
        <v>5197</v>
      </c>
      <c r="I91" s="53" t="s">
        <v>5197</v>
      </c>
      <c r="J91" s="53" t="s">
        <v>5071</v>
      </c>
      <c r="K91" s="53" t="s">
        <v>5200</v>
      </c>
      <c r="L91" s="53" t="s">
        <v>5072</v>
      </c>
      <c r="M91" s="53">
        <v>330</v>
      </c>
      <c r="N91" s="53">
        <v>333</v>
      </c>
      <c r="O91" s="53">
        <v>402</v>
      </c>
      <c r="P91" s="54">
        <v>152</v>
      </c>
      <c r="Q91" s="55">
        <v>330333402152</v>
      </c>
      <c r="R91" s="53" t="s">
        <v>5096</v>
      </c>
      <c r="S91" s="53" t="s">
        <v>5068</v>
      </c>
      <c r="T91" s="53" t="s">
        <v>5066</v>
      </c>
      <c r="U91" s="53">
        <v>1</v>
      </c>
      <c r="V91" s="46" t="s">
        <v>5069</v>
      </c>
    </row>
    <row r="92" ht="12.8" customHeight="1" spans="1:22" x14ac:dyDescent="0.25">
      <c r="A92" s="52" t="s">
        <v>3386</v>
      </c>
      <c r="B92" s="53" t="s">
        <v>5201</v>
      </c>
      <c r="C92" s="53" t="s">
        <v>11</v>
      </c>
      <c r="D92" s="53" t="s">
        <v>5062</v>
      </c>
      <c r="E92" s="53" t="s">
        <v>5063</v>
      </c>
      <c r="F92" s="53" t="s">
        <v>5096</v>
      </c>
      <c r="G92" s="53" t="s">
        <v>5096</v>
      </c>
      <c r="H92" s="53" t="s">
        <v>5197</v>
      </c>
      <c r="I92" s="53" t="s">
        <v>5197</v>
      </c>
      <c r="J92" s="53" t="s">
        <v>5066</v>
      </c>
      <c r="K92" s="53" t="s">
        <v>5198</v>
      </c>
      <c r="L92" s="53" t="s">
        <v>3683</v>
      </c>
      <c r="M92" s="53">
        <v>330</v>
      </c>
      <c r="N92" s="53">
        <v>333</v>
      </c>
      <c r="O92" s="53">
        <v>402</v>
      </c>
      <c r="P92" s="54" t="s">
        <v>3386</v>
      </c>
      <c r="Q92" s="55" t="s">
        <v>5099</v>
      </c>
      <c r="R92" s="53" t="s">
        <v>5096</v>
      </c>
      <c r="S92" s="53" t="s">
        <v>5068</v>
      </c>
      <c r="T92" s="53" t="s">
        <v>5066</v>
      </c>
      <c r="U92" s="53">
        <v>0.001</v>
      </c>
      <c r="V92" s="46" t="s">
        <v>5069</v>
      </c>
    </row>
    <row r="93" ht="12.8" customHeight="1" spans="1:22" x14ac:dyDescent="0.25">
      <c r="A93" s="52">
        <v>671860</v>
      </c>
      <c r="B93" s="53" t="s">
        <v>1458</v>
      </c>
      <c r="C93" s="53" t="s">
        <v>10</v>
      </c>
      <c r="D93" s="53" t="s">
        <v>5062</v>
      </c>
      <c r="E93" s="53" t="s">
        <v>5063</v>
      </c>
      <c r="F93" s="53" t="s">
        <v>5096</v>
      </c>
      <c r="G93" s="53" t="s">
        <v>5142</v>
      </c>
      <c r="H93" s="53" t="s">
        <v>5202</v>
      </c>
      <c r="I93" s="53" t="s">
        <v>5203</v>
      </c>
      <c r="J93" s="53" t="s">
        <v>5066</v>
      </c>
      <c r="K93" s="53" t="s">
        <v>1458</v>
      </c>
      <c r="L93" s="53" t="s">
        <v>5072</v>
      </c>
      <c r="M93" s="53">
        <v>330</v>
      </c>
      <c r="N93" s="53">
        <v>333</v>
      </c>
      <c r="O93" s="53">
        <v>402</v>
      </c>
      <c r="P93" s="54">
        <v>174</v>
      </c>
      <c r="Q93" s="55">
        <v>330333402174</v>
      </c>
      <c r="R93" s="53" t="s">
        <v>5142</v>
      </c>
      <c r="S93" s="53" t="s">
        <v>5082</v>
      </c>
      <c r="T93" s="53" t="s">
        <v>5066</v>
      </c>
      <c r="U93" s="53">
        <v>0.5</v>
      </c>
      <c r="V93" s="46" t="s">
        <v>5069</v>
      </c>
    </row>
    <row r="94" ht="12.8" customHeight="1" spans="1:22" x14ac:dyDescent="0.25">
      <c r="A94" s="52" t="s">
        <v>3386</v>
      </c>
      <c r="B94" s="53" t="s">
        <v>5204</v>
      </c>
      <c r="C94" s="53" t="s">
        <v>10</v>
      </c>
      <c r="D94" s="53" t="s">
        <v>5062</v>
      </c>
      <c r="E94" s="53" t="s">
        <v>5063</v>
      </c>
      <c r="F94" s="53" t="s">
        <v>5096</v>
      </c>
      <c r="G94" s="53" t="s">
        <v>5142</v>
      </c>
      <c r="H94" s="53" t="s">
        <v>5202</v>
      </c>
      <c r="I94" s="53" t="s">
        <v>5203</v>
      </c>
      <c r="J94" s="53" t="s">
        <v>5066</v>
      </c>
      <c r="K94" s="53" t="s">
        <v>1458</v>
      </c>
      <c r="L94" s="53" t="s">
        <v>3683</v>
      </c>
      <c r="M94" s="53">
        <v>330</v>
      </c>
      <c r="N94" s="53">
        <v>333</v>
      </c>
      <c r="O94" s="53">
        <v>402</v>
      </c>
      <c r="P94" s="54" t="s">
        <v>3386</v>
      </c>
      <c r="Q94" s="55" t="s">
        <v>5099</v>
      </c>
      <c r="R94" s="53" t="s">
        <v>5142</v>
      </c>
      <c r="S94" s="53" t="s">
        <v>5082</v>
      </c>
      <c r="T94" s="53" t="s">
        <v>5066</v>
      </c>
      <c r="U94" s="53">
        <v>0.5</v>
      </c>
      <c r="V94" s="46" t="s">
        <v>5069</v>
      </c>
    </row>
    <row r="95" ht="12.8" customHeight="1" spans="1:22" x14ac:dyDescent="0.25">
      <c r="A95" s="52">
        <v>20024095</v>
      </c>
      <c r="B95" s="53" t="s">
        <v>5205</v>
      </c>
      <c r="C95" s="53" t="s">
        <v>10</v>
      </c>
      <c r="D95" s="53" t="s">
        <v>5062</v>
      </c>
      <c r="E95" s="53" t="s">
        <v>5063</v>
      </c>
      <c r="F95" s="53" t="s">
        <v>5096</v>
      </c>
      <c r="G95" s="53" t="s">
        <v>5142</v>
      </c>
      <c r="H95" s="53" t="s">
        <v>5206</v>
      </c>
      <c r="I95" s="53" t="s">
        <v>5203</v>
      </c>
      <c r="J95" s="53" t="s">
        <v>5066</v>
      </c>
      <c r="K95" s="53" t="s">
        <v>5207</v>
      </c>
      <c r="L95" s="53" t="s">
        <v>5078</v>
      </c>
      <c r="M95" s="53">
        <v>330</v>
      </c>
      <c r="N95" s="53">
        <v>333</v>
      </c>
      <c r="O95" s="53">
        <v>402</v>
      </c>
      <c r="P95" s="54" t="s">
        <v>3386</v>
      </c>
      <c r="Q95" s="55" t="s">
        <v>5099</v>
      </c>
      <c r="R95" s="53" t="s">
        <v>5142</v>
      </c>
      <c r="S95" s="53" t="s">
        <v>5082</v>
      </c>
      <c r="T95" s="53" t="s">
        <v>5066</v>
      </c>
      <c r="U95" s="53">
        <v>0.5</v>
      </c>
      <c r="V95" s="46" t="s">
        <v>5069</v>
      </c>
    </row>
    <row r="96" ht="12.8" customHeight="1" spans="1:22" x14ac:dyDescent="0.25">
      <c r="A96" s="52">
        <v>795733</v>
      </c>
      <c r="B96" s="53" t="s">
        <v>5208</v>
      </c>
      <c r="C96" s="53" t="s">
        <v>10</v>
      </c>
      <c r="D96" s="53" t="s">
        <v>5062</v>
      </c>
      <c r="E96" s="53" t="s">
        <v>5063</v>
      </c>
      <c r="F96" s="53" t="s">
        <v>5096</v>
      </c>
      <c r="G96" s="53" t="s">
        <v>5142</v>
      </c>
      <c r="H96" s="53" t="s">
        <v>5206</v>
      </c>
      <c r="I96" s="53" t="s">
        <v>5203</v>
      </c>
      <c r="J96" s="53" t="s">
        <v>5066</v>
      </c>
      <c r="K96" s="53" t="s">
        <v>5209</v>
      </c>
      <c r="L96" s="53" t="s">
        <v>3471</v>
      </c>
      <c r="M96" s="53">
        <v>330</v>
      </c>
      <c r="N96" s="53">
        <v>333</v>
      </c>
      <c r="O96" s="53">
        <v>402</v>
      </c>
      <c r="P96" s="54" t="s">
        <v>3386</v>
      </c>
      <c r="Q96" s="55" t="s">
        <v>5099</v>
      </c>
      <c r="R96" s="53" t="s">
        <v>5142</v>
      </c>
      <c r="S96" s="53" t="s">
        <v>5082</v>
      </c>
      <c r="T96" s="53" t="s">
        <v>5066</v>
      </c>
      <c r="U96" s="53">
        <v>0.5</v>
      </c>
      <c r="V96" s="46" t="s">
        <v>5069</v>
      </c>
    </row>
    <row r="97" ht="12.8" customHeight="1" spans="1:22" x14ac:dyDescent="0.25">
      <c r="A97" s="52">
        <v>134802</v>
      </c>
      <c r="B97" s="53" t="s">
        <v>5210</v>
      </c>
      <c r="C97" s="53" t="s">
        <v>10</v>
      </c>
      <c r="D97" s="53" t="s">
        <v>5062</v>
      </c>
      <c r="E97" s="53" t="s">
        <v>5063</v>
      </c>
      <c r="F97" s="53" t="s">
        <v>5096</v>
      </c>
      <c r="G97" s="53" t="s">
        <v>5142</v>
      </c>
      <c r="H97" s="53" t="s">
        <v>5206</v>
      </c>
      <c r="I97" s="53" t="s">
        <v>5203</v>
      </c>
      <c r="J97" s="53" t="s">
        <v>5066</v>
      </c>
      <c r="K97" s="53" t="s">
        <v>5207</v>
      </c>
      <c r="L97" s="53" t="s">
        <v>4184</v>
      </c>
      <c r="M97" s="53">
        <v>330</v>
      </c>
      <c r="N97" s="53">
        <v>333</v>
      </c>
      <c r="O97" s="53">
        <v>402</v>
      </c>
      <c r="P97" s="54" t="s">
        <v>3386</v>
      </c>
      <c r="Q97" s="55" t="s">
        <v>5099</v>
      </c>
      <c r="R97" s="53" t="s">
        <v>5142</v>
      </c>
      <c r="S97" s="53" t="s">
        <v>5082</v>
      </c>
      <c r="T97" s="53" t="s">
        <v>5066</v>
      </c>
      <c r="U97" s="53">
        <v>0.5</v>
      </c>
      <c r="V97" s="46" t="s">
        <v>5069</v>
      </c>
    </row>
    <row r="98" ht="12.8" customHeight="1" spans="1:22" x14ac:dyDescent="0.25">
      <c r="A98" s="52">
        <v>61839</v>
      </c>
      <c r="B98" s="53" t="s">
        <v>5211</v>
      </c>
      <c r="C98" s="53" t="s">
        <v>11</v>
      </c>
      <c r="D98" s="53" t="s">
        <v>5062</v>
      </c>
      <c r="E98" s="53" t="s">
        <v>5063</v>
      </c>
      <c r="F98" s="53" t="s">
        <v>5096</v>
      </c>
      <c r="G98" s="53" t="s">
        <v>5096</v>
      </c>
      <c r="H98" s="53" t="s">
        <v>5212</v>
      </c>
      <c r="I98" s="53" t="s">
        <v>5212</v>
      </c>
      <c r="J98" s="53" t="s">
        <v>5066</v>
      </c>
      <c r="K98" s="53" t="s">
        <v>5211</v>
      </c>
      <c r="L98" s="53" t="s">
        <v>3471</v>
      </c>
      <c r="M98" s="53">
        <v>330</v>
      </c>
      <c r="N98" s="53">
        <v>333</v>
      </c>
      <c r="O98" s="53">
        <v>402</v>
      </c>
      <c r="P98" s="54" t="s">
        <v>3386</v>
      </c>
      <c r="Q98" s="55" t="s">
        <v>5099</v>
      </c>
      <c r="R98" s="53" t="s">
        <v>5096</v>
      </c>
      <c r="S98" s="53" t="s">
        <v>5068</v>
      </c>
      <c r="T98" s="53" t="s">
        <v>5066</v>
      </c>
      <c r="U98" s="53">
        <v>1</v>
      </c>
      <c r="V98" s="46" t="s">
        <v>5069</v>
      </c>
    </row>
    <row r="99" ht="12.8" customHeight="1" spans="1:22" x14ac:dyDescent="0.25">
      <c r="A99" s="52">
        <v>655545</v>
      </c>
      <c r="B99" s="53" t="s">
        <v>5213</v>
      </c>
      <c r="C99" s="53" t="s">
        <v>11</v>
      </c>
      <c r="D99" s="53" t="s">
        <v>5062</v>
      </c>
      <c r="E99" s="53" t="s">
        <v>5063</v>
      </c>
      <c r="F99" s="53" t="s">
        <v>5096</v>
      </c>
      <c r="G99" s="53" t="s">
        <v>5096</v>
      </c>
      <c r="H99" s="53" t="s">
        <v>5212</v>
      </c>
      <c r="I99" s="53" t="s">
        <v>5212</v>
      </c>
      <c r="J99" s="53" t="s">
        <v>5071</v>
      </c>
      <c r="K99" s="53" t="s">
        <v>5213</v>
      </c>
      <c r="L99" s="53" t="s">
        <v>5072</v>
      </c>
      <c r="M99" s="53">
        <v>330</v>
      </c>
      <c r="N99" s="53">
        <v>333</v>
      </c>
      <c r="O99" s="53">
        <v>402</v>
      </c>
      <c r="P99" s="54">
        <v>152</v>
      </c>
      <c r="Q99" s="55">
        <v>330333402152</v>
      </c>
      <c r="R99" s="53" t="s">
        <v>5096</v>
      </c>
      <c r="S99" s="53" t="s">
        <v>5068</v>
      </c>
      <c r="T99" s="53" t="s">
        <v>5066</v>
      </c>
      <c r="U99" s="53">
        <v>1</v>
      </c>
      <c r="V99" s="46" t="s">
        <v>5069</v>
      </c>
    </row>
    <row r="100" ht="12.8" customHeight="1" spans="1:22" x14ac:dyDescent="0.25">
      <c r="A100" s="52">
        <v>655840</v>
      </c>
      <c r="B100" s="53" t="s">
        <v>5214</v>
      </c>
      <c r="C100" s="53" t="s">
        <v>11</v>
      </c>
      <c r="D100" s="53" t="s">
        <v>5062</v>
      </c>
      <c r="E100" s="53" t="s">
        <v>5063</v>
      </c>
      <c r="F100" s="53" t="s">
        <v>5096</v>
      </c>
      <c r="G100" s="53" t="s">
        <v>5096</v>
      </c>
      <c r="H100" s="53" t="s">
        <v>5212</v>
      </c>
      <c r="I100" s="53" t="s">
        <v>5212</v>
      </c>
      <c r="J100" s="53" t="s">
        <v>5073</v>
      </c>
      <c r="K100" s="53" t="s">
        <v>5214</v>
      </c>
      <c r="L100" s="53" t="s">
        <v>5072</v>
      </c>
      <c r="M100" s="53">
        <v>330</v>
      </c>
      <c r="N100" s="53">
        <v>333</v>
      </c>
      <c r="O100" s="53">
        <v>402</v>
      </c>
      <c r="P100" s="54">
        <v>101</v>
      </c>
      <c r="Q100" s="55">
        <v>330333402101</v>
      </c>
      <c r="R100" s="53" t="s">
        <v>5096</v>
      </c>
      <c r="S100" s="53" t="s">
        <v>5068</v>
      </c>
      <c r="T100" s="53" t="s">
        <v>5066</v>
      </c>
      <c r="U100" s="53">
        <v>1</v>
      </c>
      <c r="V100" s="46" t="s">
        <v>5069</v>
      </c>
    </row>
    <row r="101" ht="12.8" customHeight="1" spans="1:22" x14ac:dyDescent="0.25">
      <c r="A101" s="52">
        <v>20021012</v>
      </c>
      <c r="B101" s="53" t="s">
        <v>5215</v>
      </c>
      <c r="C101" s="53" t="s">
        <v>11</v>
      </c>
      <c r="D101" s="53" t="s">
        <v>5062</v>
      </c>
      <c r="E101" s="53" t="s">
        <v>5063</v>
      </c>
      <c r="F101" s="53" t="s">
        <v>5096</v>
      </c>
      <c r="G101" s="53" t="s">
        <v>5096</v>
      </c>
      <c r="H101" s="53" t="s">
        <v>5212</v>
      </c>
      <c r="I101" s="53" t="s">
        <v>5212</v>
      </c>
      <c r="J101" s="53" t="s">
        <v>5076</v>
      </c>
      <c r="K101" s="53" t="s">
        <v>5215</v>
      </c>
      <c r="L101" s="53" t="s">
        <v>5078</v>
      </c>
      <c r="M101" s="53">
        <v>330</v>
      </c>
      <c r="N101" s="53">
        <v>333</v>
      </c>
      <c r="O101" s="53">
        <v>402</v>
      </c>
      <c r="P101" s="54" t="s">
        <v>3386</v>
      </c>
      <c r="Q101" s="55" t="s">
        <v>5099</v>
      </c>
      <c r="R101" s="53" t="s">
        <v>5096</v>
      </c>
      <c r="S101" s="53" t="s">
        <v>5068</v>
      </c>
      <c r="T101" s="53" t="s">
        <v>5066</v>
      </c>
      <c r="U101" s="53">
        <v>1</v>
      </c>
      <c r="V101" s="46" t="s">
        <v>5069</v>
      </c>
    </row>
    <row r="102" ht="12.8" customHeight="1" spans="1:22" x14ac:dyDescent="0.25">
      <c r="A102" s="52">
        <v>136429</v>
      </c>
      <c r="B102" s="53" t="s">
        <v>5216</v>
      </c>
      <c r="C102" s="53" t="s">
        <v>10</v>
      </c>
      <c r="D102" s="53" t="s">
        <v>5062</v>
      </c>
      <c r="E102" s="53" t="s">
        <v>5063</v>
      </c>
      <c r="F102" s="53" t="s">
        <v>5096</v>
      </c>
      <c r="G102" s="53" t="s">
        <v>5142</v>
      </c>
      <c r="H102" s="53" t="s">
        <v>5217</v>
      </c>
      <c r="I102" s="53" t="s">
        <v>5218</v>
      </c>
      <c r="J102" s="53" t="s">
        <v>5066</v>
      </c>
      <c r="K102" s="53" t="s">
        <v>5216</v>
      </c>
      <c r="L102" s="53" t="s">
        <v>4184</v>
      </c>
      <c r="M102" s="53">
        <v>330</v>
      </c>
      <c r="N102" s="53">
        <v>333</v>
      </c>
      <c r="O102" s="53">
        <v>402</v>
      </c>
      <c r="P102" s="54" t="s">
        <v>3386</v>
      </c>
      <c r="Q102" s="55" t="s">
        <v>5099</v>
      </c>
      <c r="R102" s="53" t="s">
        <v>5142</v>
      </c>
      <c r="S102" s="53" t="s">
        <v>5082</v>
      </c>
      <c r="T102" s="53" t="s">
        <v>5066</v>
      </c>
      <c r="U102" s="53">
        <v>0.5</v>
      </c>
      <c r="V102" s="46" t="s">
        <v>5069</v>
      </c>
    </row>
    <row r="103" ht="12.8" customHeight="1" spans="1:22" x14ac:dyDescent="0.25">
      <c r="A103" s="52">
        <v>20024099</v>
      </c>
      <c r="B103" s="53" t="s">
        <v>5219</v>
      </c>
      <c r="C103" s="53" t="s">
        <v>10</v>
      </c>
      <c r="D103" s="53" t="s">
        <v>5062</v>
      </c>
      <c r="E103" s="53" t="s">
        <v>5063</v>
      </c>
      <c r="F103" s="53" t="s">
        <v>5096</v>
      </c>
      <c r="G103" s="53" t="s">
        <v>5142</v>
      </c>
      <c r="H103" s="53" t="s">
        <v>5217</v>
      </c>
      <c r="I103" s="53" t="s">
        <v>5218</v>
      </c>
      <c r="J103" s="53" t="s">
        <v>5066</v>
      </c>
      <c r="K103" s="53" t="s">
        <v>5216</v>
      </c>
      <c r="L103" s="53" t="s">
        <v>5078</v>
      </c>
      <c r="M103" s="53">
        <v>330</v>
      </c>
      <c r="N103" s="53">
        <v>333</v>
      </c>
      <c r="O103" s="53">
        <v>402</v>
      </c>
      <c r="P103" s="54" t="s">
        <v>3386</v>
      </c>
      <c r="Q103" s="55" t="s">
        <v>5099</v>
      </c>
      <c r="R103" s="53" t="s">
        <v>5142</v>
      </c>
      <c r="S103" s="53" t="s">
        <v>5082</v>
      </c>
      <c r="T103" s="53" t="s">
        <v>5066</v>
      </c>
      <c r="U103" s="53">
        <v>0.5</v>
      </c>
      <c r="V103" s="46" t="s">
        <v>5069</v>
      </c>
    </row>
    <row r="104" ht="12.8" customHeight="1" spans="1:22" x14ac:dyDescent="0.25">
      <c r="A104" s="52">
        <v>798586</v>
      </c>
      <c r="B104" s="53" t="s">
        <v>5220</v>
      </c>
      <c r="C104" s="53" t="s">
        <v>10</v>
      </c>
      <c r="D104" s="53" t="s">
        <v>5062</v>
      </c>
      <c r="E104" s="53" t="s">
        <v>5063</v>
      </c>
      <c r="F104" s="53" t="s">
        <v>5096</v>
      </c>
      <c r="G104" s="53" t="s">
        <v>5142</v>
      </c>
      <c r="H104" s="53" t="s">
        <v>5217</v>
      </c>
      <c r="I104" s="53" t="s">
        <v>5218</v>
      </c>
      <c r="J104" s="53" t="s">
        <v>5066</v>
      </c>
      <c r="K104" s="53" t="s">
        <v>5216</v>
      </c>
      <c r="L104" s="53" t="s">
        <v>3471</v>
      </c>
      <c r="M104" s="53">
        <v>330</v>
      </c>
      <c r="N104" s="53">
        <v>333</v>
      </c>
      <c r="O104" s="53">
        <v>402</v>
      </c>
      <c r="P104" s="54" t="s">
        <v>3386</v>
      </c>
      <c r="Q104" s="55" t="s">
        <v>5099</v>
      </c>
      <c r="R104" s="53" t="s">
        <v>5142</v>
      </c>
      <c r="S104" s="53" t="s">
        <v>5082</v>
      </c>
      <c r="T104" s="53" t="s">
        <v>5066</v>
      </c>
      <c r="U104" s="53">
        <v>0.5</v>
      </c>
      <c r="V104" s="46" t="s">
        <v>5069</v>
      </c>
    </row>
    <row r="105" ht="12.8" customHeight="1" spans="1:22" x14ac:dyDescent="0.25">
      <c r="A105" s="52">
        <v>134507</v>
      </c>
      <c r="B105" s="53" t="s">
        <v>5221</v>
      </c>
      <c r="C105" s="53" t="s">
        <v>11</v>
      </c>
      <c r="D105" s="53" t="s">
        <v>5062</v>
      </c>
      <c r="E105" s="53" t="s">
        <v>5063</v>
      </c>
      <c r="F105" s="53" t="s">
        <v>5096</v>
      </c>
      <c r="G105" s="53" t="s">
        <v>5096</v>
      </c>
      <c r="H105" s="53" t="s">
        <v>5222</v>
      </c>
      <c r="I105" s="53" t="s">
        <v>5222</v>
      </c>
      <c r="J105" s="53" t="s">
        <v>5066</v>
      </c>
      <c r="K105" s="53" t="s">
        <v>5221</v>
      </c>
      <c r="L105" s="53" t="s">
        <v>4184</v>
      </c>
      <c r="M105" s="53">
        <v>330</v>
      </c>
      <c r="N105" s="53">
        <v>333</v>
      </c>
      <c r="O105" s="53">
        <v>402</v>
      </c>
      <c r="P105" s="54" t="s">
        <v>3386</v>
      </c>
      <c r="Q105" s="55" t="s">
        <v>5099</v>
      </c>
      <c r="R105" s="53" t="s">
        <v>5096</v>
      </c>
      <c r="S105" s="53" t="s">
        <v>5068</v>
      </c>
      <c r="T105" s="53" t="s">
        <v>5066</v>
      </c>
      <c r="U105" s="53">
        <v>1</v>
      </c>
      <c r="V105" s="46" t="s">
        <v>5069</v>
      </c>
    </row>
    <row r="106" ht="12.8" customHeight="1" spans="1:22" x14ac:dyDescent="0.25">
      <c r="A106" s="52">
        <v>61840</v>
      </c>
      <c r="B106" s="53" t="s">
        <v>5221</v>
      </c>
      <c r="C106" s="53" t="s">
        <v>11</v>
      </c>
      <c r="D106" s="53" t="s">
        <v>5062</v>
      </c>
      <c r="E106" s="53" t="s">
        <v>5063</v>
      </c>
      <c r="F106" s="53" t="s">
        <v>5096</v>
      </c>
      <c r="G106" s="53" t="s">
        <v>5096</v>
      </c>
      <c r="H106" s="53" t="s">
        <v>5222</v>
      </c>
      <c r="I106" s="53" t="s">
        <v>5222</v>
      </c>
      <c r="J106" s="53" t="s">
        <v>5066</v>
      </c>
      <c r="K106" s="53" t="s">
        <v>5221</v>
      </c>
      <c r="L106" s="53" t="s">
        <v>3471</v>
      </c>
      <c r="M106" s="53">
        <v>330</v>
      </c>
      <c r="N106" s="53">
        <v>333</v>
      </c>
      <c r="O106" s="53">
        <v>402</v>
      </c>
      <c r="P106" s="54" t="s">
        <v>3386</v>
      </c>
      <c r="Q106" s="55" t="s">
        <v>5099</v>
      </c>
      <c r="R106" s="53" t="s">
        <v>5096</v>
      </c>
      <c r="S106" s="53" t="s">
        <v>5068</v>
      </c>
      <c r="T106" s="53" t="s">
        <v>5066</v>
      </c>
      <c r="U106" s="53">
        <v>1</v>
      </c>
      <c r="V106" s="46" t="s">
        <v>5069</v>
      </c>
    </row>
    <row r="107" ht="12.8" customHeight="1" spans="1:22" x14ac:dyDescent="0.25">
      <c r="A107" s="52">
        <v>655517</v>
      </c>
      <c r="B107" s="53" t="s">
        <v>5223</v>
      </c>
      <c r="C107" s="53" t="s">
        <v>11</v>
      </c>
      <c r="D107" s="53" t="s">
        <v>5062</v>
      </c>
      <c r="E107" s="53" t="s">
        <v>5063</v>
      </c>
      <c r="F107" s="53" t="s">
        <v>5096</v>
      </c>
      <c r="G107" s="53" t="s">
        <v>5096</v>
      </c>
      <c r="H107" s="53" t="s">
        <v>5222</v>
      </c>
      <c r="I107" s="53" t="s">
        <v>5222</v>
      </c>
      <c r="J107" s="53" t="s">
        <v>5071</v>
      </c>
      <c r="K107" s="53" t="s">
        <v>5223</v>
      </c>
      <c r="L107" s="53" t="s">
        <v>5072</v>
      </c>
      <c r="M107" s="53">
        <v>330</v>
      </c>
      <c r="N107" s="53">
        <v>333</v>
      </c>
      <c r="O107" s="53">
        <v>402</v>
      </c>
      <c r="P107" s="54">
        <v>151</v>
      </c>
      <c r="Q107" s="55">
        <v>330333402151</v>
      </c>
      <c r="R107" s="53" t="s">
        <v>5096</v>
      </c>
      <c r="S107" s="53" t="s">
        <v>5068</v>
      </c>
      <c r="T107" s="53" t="s">
        <v>5066</v>
      </c>
      <c r="U107" s="53">
        <v>1</v>
      </c>
      <c r="V107" s="46" t="s">
        <v>5069</v>
      </c>
    </row>
    <row r="108" ht="12.8" customHeight="1" spans="1:22" x14ac:dyDescent="0.25">
      <c r="A108" s="52">
        <v>655815</v>
      </c>
      <c r="B108" s="53" t="s">
        <v>446</v>
      </c>
      <c r="C108" s="53" t="s">
        <v>11</v>
      </c>
      <c r="D108" s="53" t="s">
        <v>5062</v>
      </c>
      <c r="E108" s="53" t="s">
        <v>5063</v>
      </c>
      <c r="F108" s="53" t="s">
        <v>5096</v>
      </c>
      <c r="G108" s="53" t="s">
        <v>5096</v>
      </c>
      <c r="H108" s="53" t="s">
        <v>5222</v>
      </c>
      <c r="I108" s="53" t="s">
        <v>5222</v>
      </c>
      <c r="J108" s="53" t="s">
        <v>5073</v>
      </c>
      <c r="K108" s="53" t="s">
        <v>446</v>
      </c>
      <c r="L108" s="53" t="s">
        <v>5072</v>
      </c>
      <c r="M108" s="53">
        <v>330</v>
      </c>
      <c r="N108" s="53">
        <v>333</v>
      </c>
      <c r="O108" s="53">
        <v>402</v>
      </c>
      <c r="P108" s="54">
        <v>101</v>
      </c>
      <c r="Q108" s="55">
        <v>330333402101</v>
      </c>
      <c r="R108" s="53" t="s">
        <v>5096</v>
      </c>
      <c r="S108" s="53" t="s">
        <v>5068</v>
      </c>
      <c r="T108" s="53" t="s">
        <v>5066</v>
      </c>
      <c r="U108" s="53">
        <v>1</v>
      </c>
      <c r="V108" s="46" t="s">
        <v>5069</v>
      </c>
    </row>
    <row r="109" ht="12.8" customHeight="1" spans="1:22" x14ac:dyDescent="0.25">
      <c r="A109" s="52">
        <v>20020983</v>
      </c>
      <c r="B109" s="53" t="s">
        <v>5224</v>
      </c>
      <c r="C109" s="53" t="s">
        <v>11</v>
      </c>
      <c r="D109" s="53" t="s">
        <v>5062</v>
      </c>
      <c r="E109" s="53" t="s">
        <v>5063</v>
      </c>
      <c r="F109" s="53" t="s">
        <v>5096</v>
      </c>
      <c r="G109" s="53" t="s">
        <v>5096</v>
      </c>
      <c r="H109" s="53" t="s">
        <v>5222</v>
      </c>
      <c r="I109" s="53" t="s">
        <v>5222</v>
      </c>
      <c r="J109" s="53" t="s">
        <v>5076</v>
      </c>
      <c r="K109" s="53" t="s">
        <v>5224</v>
      </c>
      <c r="L109" s="53" t="s">
        <v>5078</v>
      </c>
      <c r="M109" s="53">
        <v>330</v>
      </c>
      <c r="N109" s="53">
        <v>333</v>
      </c>
      <c r="O109" s="53">
        <v>402</v>
      </c>
      <c r="P109" s="54" t="s">
        <v>3386</v>
      </c>
      <c r="Q109" s="55" t="s">
        <v>5099</v>
      </c>
      <c r="R109" s="53" t="s">
        <v>5096</v>
      </c>
      <c r="S109" s="53" t="s">
        <v>5068</v>
      </c>
      <c r="T109" s="53" t="s">
        <v>5066</v>
      </c>
      <c r="U109" s="53">
        <v>1</v>
      </c>
      <c r="V109" s="46" t="s">
        <v>5069</v>
      </c>
    </row>
    <row r="110" ht="12.8" customHeight="1" spans="1:22" x14ac:dyDescent="0.25">
      <c r="A110" s="52" t="s">
        <v>3386</v>
      </c>
      <c r="B110" s="53" t="s">
        <v>152</v>
      </c>
      <c r="C110" s="53" t="s">
        <v>11</v>
      </c>
      <c r="D110" s="53" t="s">
        <v>5062</v>
      </c>
      <c r="E110" s="53" t="s">
        <v>5063</v>
      </c>
      <c r="F110" s="53" t="s">
        <v>5096</v>
      </c>
      <c r="G110" s="53" t="s">
        <v>5096</v>
      </c>
      <c r="H110" s="53" t="s">
        <v>5222</v>
      </c>
      <c r="I110" s="53" t="s">
        <v>5222</v>
      </c>
      <c r="J110" s="53" t="s">
        <v>5066</v>
      </c>
      <c r="K110" s="53" t="s">
        <v>5221</v>
      </c>
      <c r="L110" s="53" t="s">
        <v>3683</v>
      </c>
      <c r="M110" s="53">
        <v>330</v>
      </c>
      <c r="N110" s="53">
        <v>333</v>
      </c>
      <c r="O110" s="53">
        <v>402</v>
      </c>
      <c r="P110" s="54" t="s">
        <v>3386</v>
      </c>
      <c r="Q110" s="55" t="s">
        <v>5099</v>
      </c>
      <c r="R110" s="53" t="s">
        <v>5096</v>
      </c>
      <c r="S110" s="53" t="s">
        <v>5068</v>
      </c>
      <c r="T110" s="53" t="s">
        <v>5066</v>
      </c>
      <c r="U110" s="53">
        <v>0.001</v>
      </c>
      <c r="V110" s="46" t="s">
        <v>5069</v>
      </c>
    </row>
    <row r="111" ht="12.8" customHeight="1" spans="1:22" x14ac:dyDescent="0.25">
      <c r="A111" s="52">
        <v>134508</v>
      </c>
      <c r="B111" s="53" t="s">
        <v>5225</v>
      </c>
      <c r="C111" s="53" t="s">
        <v>11</v>
      </c>
      <c r="D111" s="53" t="s">
        <v>5062</v>
      </c>
      <c r="E111" s="53" t="s">
        <v>5063</v>
      </c>
      <c r="F111" s="53" t="s">
        <v>5096</v>
      </c>
      <c r="G111" s="53" t="s">
        <v>5096</v>
      </c>
      <c r="H111" s="53" t="s">
        <v>5226</v>
      </c>
      <c r="I111" s="53" t="s">
        <v>5226</v>
      </c>
      <c r="J111" s="53" t="s">
        <v>5066</v>
      </c>
      <c r="K111" s="53" t="s">
        <v>5225</v>
      </c>
      <c r="L111" s="53" t="s">
        <v>4184</v>
      </c>
      <c r="M111" s="53">
        <v>330</v>
      </c>
      <c r="N111" s="53">
        <v>333</v>
      </c>
      <c r="O111" s="53">
        <v>402</v>
      </c>
      <c r="P111" s="54" t="s">
        <v>3386</v>
      </c>
      <c r="Q111" s="55" t="s">
        <v>5099</v>
      </c>
      <c r="R111" s="53" t="s">
        <v>5096</v>
      </c>
      <c r="S111" s="53" t="s">
        <v>5068</v>
      </c>
      <c r="T111" s="53" t="s">
        <v>5066</v>
      </c>
      <c r="U111" s="53">
        <v>1</v>
      </c>
      <c r="V111" s="46" t="s">
        <v>5069</v>
      </c>
    </row>
    <row r="112" ht="12.8" customHeight="1" spans="1:22" x14ac:dyDescent="0.25">
      <c r="A112" s="52">
        <v>61841</v>
      </c>
      <c r="B112" s="53" t="s">
        <v>5225</v>
      </c>
      <c r="C112" s="53" t="s">
        <v>11</v>
      </c>
      <c r="D112" s="53" t="s">
        <v>5062</v>
      </c>
      <c r="E112" s="53" t="s">
        <v>5063</v>
      </c>
      <c r="F112" s="53" t="s">
        <v>5096</v>
      </c>
      <c r="G112" s="53" t="s">
        <v>5096</v>
      </c>
      <c r="H112" s="53" t="s">
        <v>5226</v>
      </c>
      <c r="I112" s="53" t="s">
        <v>5226</v>
      </c>
      <c r="J112" s="53" t="s">
        <v>5066</v>
      </c>
      <c r="K112" s="53" t="s">
        <v>5225</v>
      </c>
      <c r="L112" s="53" t="s">
        <v>3471</v>
      </c>
      <c r="M112" s="53">
        <v>330</v>
      </c>
      <c r="N112" s="53">
        <v>333</v>
      </c>
      <c r="O112" s="53">
        <v>402</v>
      </c>
      <c r="P112" s="54" t="s">
        <v>3386</v>
      </c>
      <c r="Q112" s="55" t="s">
        <v>5099</v>
      </c>
      <c r="R112" s="53" t="s">
        <v>5096</v>
      </c>
      <c r="S112" s="53" t="s">
        <v>5068</v>
      </c>
      <c r="T112" s="53" t="s">
        <v>5066</v>
      </c>
      <c r="U112" s="53">
        <v>1</v>
      </c>
      <c r="V112" s="46" t="s">
        <v>5069</v>
      </c>
    </row>
    <row r="113" ht="12.8" customHeight="1" spans="1:22" x14ac:dyDescent="0.25">
      <c r="A113" s="52">
        <v>655538</v>
      </c>
      <c r="B113" s="53" t="s">
        <v>5227</v>
      </c>
      <c r="C113" s="53" t="s">
        <v>11</v>
      </c>
      <c r="D113" s="53" t="s">
        <v>5062</v>
      </c>
      <c r="E113" s="53" t="s">
        <v>5063</v>
      </c>
      <c r="F113" s="53" t="s">
        <v>5096</v>
      </c>
      <c r="G113" s="53" t="s">
        <v>5096</v>
      </c>
      <c r="H113" s="53" t="s">
        <v>5226</v>
      </c>
      <c r="I113" s="53" t="s">
        <v>5226</v>
      </c>
      <c r="J113" s="53" t="s">
        <v>5071</v>
      </c>
      <c r="K113" s="53" t="s">
        <v>5228</v>
      </c>
      <c r="L113" s="53" t="s">
        <v>5072</v>
      </c>
      <c r="M113" s="53">
        <v>330</v>
      </c>
      <c r="N113" s="53">
        <v>333</v>
      </c>
      <c r="O113" s="53">
        <v>402</v>
      </c>
      <c r="P113" s="54">
        <v>152</v>
      </c>
      <c r="Q113" s="55">
        <v>330333402152</v>
      </c>
      <c r="R113" s="53" t="s">
        <v>5096</v>
      </c>
      <c r="S113" s="53" t="s">
        <v>5068</v>
      </c>
      <c r="T113" s="53" t="s">
        <v>5066</v>
      </c>
      <c r="U113" s="53">
        <v>1</v>
      </c>
      <c r="V113" s="46" t="s">
        <v>5069</v>
      </c>
    </row>
    <row r="114" ht="12.8" customHeight="1" spans="1:22" x14ac:dyDescent="0.25">
      <c r="A114" s="52">
        <v>655834</v>
      </c>
      <c r="B114" s="53" t="s">
        <v>774</v>
      </c>
      <c r="C114" s="53" t="s">
        <v>11</v>
      </c>
      <c r="D114" s="53" t="s">
        <v>5062</v>
      </c>
      <c r="E114" s="53" t="s">
        <v>5063</v>
      </c>
      <c r="F114" s="53" t="s">
        <v>5096</v>
      </c>
      <c r="G114" s="53" t="s">
        <v>5096</v>
      </c>
      <c r="H114" s="53" t="s">
        <v>5226</v>
      </c>
      <c r="I114" s="53" t="s">
        <v>5226</v>
      </c>
      <c r="J114" s="53" t="s">
        <v>5073</v>
      </c>
      <c r="K114" s="53" t="s">
        <v>774</v>
      </c>
      <c r="L114" s="53" t="s">
        <v>5072</v>
      </c>
      <c r="M114" s="53">
        <v>330</v>
      </c>
      <c r="N114" s="53">
        <v>333</v>
      </c>
      <c r="O114" s="53">
        <v>402</v>
      </c>
      <c r="P114" s="54">
        <v>101</v>
      </c>
      <c r="Q114" s="55">
        <v>330333402101</v>
      </c>
      <c r="R114" s="53" t="s">
        <v>5096</v>
      </c>
      <c r="S114" s="53" t="s">
        <v>5068</v>
      </c>
      <c r="T114" s="53" t="s">
        <v>5066</v>
      </c>
      <c r="U114" s="53">
        <v>1</v>
      </c>
      <c r="V114" s="46" t="s">
        <v>5069</v>
      </c>
    </row>
    <row r="115" ht="12.8" customHeight="1" spans="1:22" x14ac:dyDescent="0.25">
      <c r="A115" s="52">
        <v>20021007</v>
      </c>
      <c r="B115" s="53" t="s">
        <v>5229</v>
      </c>
      <c r="C115" s="53" t="s">
        <v>11</v>
      </c>
      <c r="D115" s="53" t="s">
        <v>5062</v>
      </c>
      <c r="E115" s="53" t="s">
        <v>5063</v>
      </c>
      <c r="F115" s="53" t="s">
        <v>5096</v>
      </c>
      <c r="G115" s="53" t="s">
        <v>5096</v>
      </c>
      <c r="H115" s="53" t="s">
        <v>5226</v>
      </c>
      <c r="I115" s="53" t="s">
        <v>5226</v>
      </c>
      <c r="J115" s="53" t="s">
        <v>5076</v>
      </c>
      <c r="K115" s="53" t="s">
        <v>5230</v>
      </c>
      <c r="L115" s="53" t="s">
        <v>5078</v>
      </c>
      <c r="M115" s="53">
        <v>330</v>
      </c>
      <c r="N115" s="53">
        <v>333</v>
      </c>
      <c r="O115" s="53">
        <v>402</v>
      </c>
      <c r="P115" s="54" t="s">
        <v>3386</v>
      </c>
      <c r="Q115" s="55" t="s">
        <v>5099</v>
      </c>
      <c r="R115" s="53" t="s">
        <v>5096</v>
      </c>
      <c r="S115" s="53" t="s">
        <v>5068</v>
      </c>
      <c r="T115" s="53" t="s">
        <v>5066</v>
      </c>
      <c r="U115" s="53">
        <v>1</v>
      </c>
      <c r="V115" s="46" t="s">
        <v>5069</v>
      </c>
    </row>
    <row r="116" ht="12.8" customHeight="1" spans="1:22" x14ac:dyDescent="0.25">
      <c r="A116" s="52" t="s">
        <v>3386</v>
      </c>
      <c r="B116" s="53" t="s">
        <v>5231</v>
      </c>
      <c r="C116" s="53" t="s">
        <v>11</v>
      </c>
      <c r="D116" s="53" t="s">
        <v>5062</v>
      </c>
      <c r="E116" s="53" t="s">
        <v>5063</v>
      </c>
      <c r="F116" s="53" t="s">
        <v>5096</v>
      </c>
      <c r="G116" s="53" t="s">
        <v>5096</v>
      </c>
      <c r="H116" s="53" t="s">
        <v>5226</v>
      </c>
      <c r="I116" s="53" t="s">
        <v>5226</v>
      </c>
      <c r="J116" s="53" t="s">
        <v>5066</v>
      </c>
      <c r="K116" s="53" t="s">
        <v>5225</v>
      </c>
      <c r="L116" s="53" t="s">
        <v>3683</v>
      </c>
      <c r="M116" s="53">
        <v>330</v>
      </c>
      <c r="N116" s="53">
        <v>333</v>
      </c>
      <c r="O116" s="53">
        <v>402</v>
      </c>
      <c r="P116" s="54" t="s">
        <v>3386</v>
      </c>
      <c r="Q116" s="55" t="s">
        <v>5099</v>
      </c>
      <c r="R116" s="53" t="s">
        <v>5096</v>
      </c>
      <c r="S116" s="53" t="s">
        <v>5068</v>
      </c>
      <c r="T116" s="53" t="s">
        <v>5066</v>
      </c>
      <c r="U116" s="53">
        <v>0.001</v>
      </c>
      <c r="V116" s="46" t="s">
        <v>5069</v>
      </c>
    </row>
    <row r="117" ht="12.8" customHeight="1" spans="1:22" x14ac:dyDescent="0.25">
      <c r="A117" s="52">
        <v>655526</v>
      </c>
      <c r="B117" s="53" t="s">
        <v>5232</v>
      </c>
      <c r="C117" s="53" t="s">
        <v>11</v>
      </c>
      <c r="D117" s="53" t="s">
        <v>5062</v>
      </c>
      <c r="E117" s="53" t="s">
        <v>5063</v>
      </c>
      <c r="F117" s="53" t="s">
        <v>5096</v>
      </c>
      <c r="G117" s="53" t="s">
        <v>5096</v>
      </c>
      <c r="H117" s="53" t="s">
        <v>5233</v>
      </c>
      <c r="I117" s="53" t="s">
        <v>5233</v>
      </c>
      <c r="J117" s="53" t="s">
        <v>5071</v>
      </c>
      <c r="K117" s="53" t="s">
        <v>5234</v>
      </c>
      <c r="L117" s="53" t="s">
        <v>5072</v>
      </c>
      <c r="M117" s="53">
        <v>330</v>
      </c>
      <c r="N117" s="53">
        <v>333</v>
      </c>
      <c r="O117" s="53">
        <v>402</v>
      </c>
      <c r="P117" s="54">
        <v>152</v>
      </c>
      <c r="Q117" s="55">
        <v>330333402152</v>
      </c>
      <c r="R117" s="53" t="s">
        <v>5096</v>
      </c>
      <c r="S117" s="53" t="s">
        <v>5068</v>
      </c>
      <c r="T117" s="53" t="s">
        <v>5066</v>
      </c>
      <c r="U117" s="53">
        <v>1</v>
      </c>
      <c r="V117" s="46" t="s">
        <v>5069</v>
      </c>
    </row>
    <row r="118" ht="12.8" customHeight="1" spans="1:22" x14ac:dyDescent="0.25">
      <c r="A118" s="52">
        <v>61848</v>
      </c>
      <c r="B118" s="53" t="s">
        <v>5235</v>
      </c>
      <c r="C118" s="53" t="s">
        <v>11</v>
      </c>
      <c r="D118" s="53" t="s">
        <v>5062</v>
      </c>
      <c r="E118" s="53" t="s">
        <v>5063</v>
      </c>
      <c r="F118" s="53" t="s">
        <v>5096</v>
      </c>
      <c r="G118" s="53" t="s">
        <v>5096</v>
      </c>
      <c r="H118" s="53" t="s">
        <v>5233</v>
      </c>
      <c r="I118" s="53" t="s">
        <v>5233</v>
      </c>
      <c r="J118" s="53" t="s">
        <v>5066</v>
      </c>
      <c r="K118" s="53" t="s">
        <v>5235</v>
      </c>
      <c r="L118" s="53" t="s">
        <v>3471</v>
      </c>
      <c r="M118" s="53">
        <v>330</v>
      </c>
      <c r="N118" s="53">
        <v>333</v>
      </c>
      <c r="O118" s="53">
        <v>402</v>
      </c>
      <c r="P118" s="54" t="s">
        <v>3386</v>
      </c>
      <c r="Q118" s="55" t="s">
        <v>5099</v>
      </c>
      <c r="R118" s="53" t="s">
        <v>5096</v>
      </c>
      <c r="S118" s="53" t="s">
        <v>5068</v>
      </c>
      <c r="T118" s="53" t="s">
        <v>5066</v>
      </c>
      <c r="U118" s="53">
        <v>1</v>
      </c>
      <c r="V118" s="46" t="s">
        <v>5069</v>
      </c>
    </row>
    <row r="119" ht="12.8" customHeight="1" spans="1:22" x14ac:dyDescent="0.25">
      <c r="A119" s="52">
        <v>134509</v>
      </c>
      <c r="B119" s="53" t="s">
        <v>5236</v>
      </c>
      <c r="C119" s="53" t="s">
        <v>11</v>
      </c>
      <c r="D119" s="53" t="s">
        <v>5062</v>
      </c>
      <c r="E119" s="53" t="s">
        <v>5063</v>
      </c>
      <c r="F119" s="53" t="s">
        <v>5096</v>
      </c>
      <c r="G119" s="53" t="s">
        <v>5096</v>
      </c>
      <c r="H119" s="53" t="s">
        <v>5237</v>
      </c>
      <c r="I119" s="53" t="s">
        <v>5237</v>
      </c>
      <c r="J119" s="53" t="s">
        <v>5066</v>
      </c>
      <c r="K119" s="53" t="s">
        <v>5236</v>
      </c>
      <c r="L119" s="53" t="s">
        <v>4184</v>
      </c>
      <c r="M119" s="53">
        <v>330</v>
      </c>
      <c r="N119" s="53">
        <v>333</v>
      </c>
      <c r="O119" s="53">
        <v>402</v>
      </c>
      <c r="P119" s="54" t="s">
        <v>3386</v>
      </c>
      <c r="Q119" s="55" t="s">
        <v>5099</v>
      </c>
      <c r="R119" s="53" t="s">
        <v>5096</v>
      </c>
      <c r="S119" s="53" t="s">
        <v>5068</v>
      </c>
      <c r="T119" s="53" t="s">
        <v>5066</v>
      </c>
      <c r="U119" s="53">
        <v>1</v>
      </c>
      <c r="V119" s="46" t="s">
        <v>5069</v>
      </c>
    </row>
    <row r="120" ht="12.8" customHeight="1" spans="1:22" x14ac:dyDescent="0.25">
      <c r="A120" s="52">
        <v>61842</v>
      </c>
      <c r="B120" s="53" t="s">
        <v>5236</v>
      </c>
      <c r="C120" s="53" t="s">
        <v>11</v>
      </c>
      <c r="D120" s="53" t="s">
        <v>5062</v>
      </c>
      <c r="E120" s="53" t="s">
        <v>5063</v>
      </c>
      <c r="F120" s="53" t="s">
        <v>5096</v>
      </c>
      <c r="G120" s="53" t="s">
        <v>5096</v>
      </c>
      <c r="H120" s="53" t="s">
        <v>5237</v>
      </c>
      <c r="I120" s="53" t="s">
        <v>5237</v>
      </c>
      <c r="J120" s="53" t="s">
        <v>5066</v>
      </c>
      <c r="K120" s="53" t="s">
        <v>5236</v>
      </c>
      <c r="L120" s="53" t="s">
        <v>3471</v>
      </c>
      <c r="M120" s="53">
        <v>330</v>
      </c>
      <c r="N120" s="53">
        <v>333</v>
      </c>
      <c r="O120" s="53">
        <v>402</v>
      </c>
      <c r="P120" s="54" t="s">
        <v>3386</v>
      </c>
      <c r="Q120" s="55" t="s">
        <v>5099</v>
      </c>
      <c r="R120" s="53" t="s">
        <v>5096</v>
      </c>
      <c r="S120" s="53" t="s">
        <v>5068</v>
      </c>
      <c r="T120" s="53" t="s">
        <v>5066</v>
      </c>
      <c r="U120" s="53">
        <v>1</v>
      </c>
      <c r="V120" s="46" t="s">
        <v>5069</v>
      </c>
    </row>
    <row r="121" ht="12.8" customHeight="1" spans="1:22" x14ac:dyDescent="0.25">
      <c r="A121" s="52">
        <v>655519</v>
      </c>
      <c r="B121" s="53" t="s">
        <v>5238</v>
      </c>
      <c r="C121" s="53" t="s">
        <v>11</v>
      </c>
      <c r="D121" s="53" t="s">
        <v>5062</v>
      </c>
      <c r="E121" s="53" t="s">
        <v>5063</v>
      </c>
      <c r="F121" s="53" t="s">
        <v>5096</v>
      </c>
      <c r="G121" s="53" t="s">
        <v>5096</v>
      </c>
      <c r="H121" s="53" t="s">
        <v>5237</v>
      </c>
      <c r="I121" s="53" t="s">
        <v>5237</v>
      </c>
      <c r="J121" s="53" t="s">
        <v>5071</v>
      </c>
      <c r="K121" s="53" t="s">
        <v>5238</v>
      </c>
      <c r="L121" s="53" t="s">
        <v>5072</v>
      </c>
      <c r="M121" s="53">
        <v>330</v>
      </c>
      <c r="N121" s="53">
        <v>333</v>
      </c>
      <c r="O121" s="53">
        <v>402</v>
      </c>
      <c r="P121" s="54">
        <v>151</v>
      </c>
      <c r="Q121" s="55">
        <v>330333402151</v>
      </c>
      <c r="R121" s="53" t="s">
        <v>5096</v>
      </c>
      <c r="S121" s="53" t="s">
        <v>5068</v>
      </c>
      <c r="T121" s="53" t="s">
        <v>5066</v>
      </c>
      <c r="U121" s="53">
        <v>1</v>
      </c>
      <c r="V121" s="46" t="s">
        <v>5069</v>
      </c>
    </row>
    <row r="122" ht="12.8" customHeight="1" spans="1:22" x14ac:dyDescent="0.25">
      <c r="A122" s="52">
        <v>655816</v>
      </c>
      <c r="B122" s="53" t="s">
        <v>866</v>
      </c>
      <c r="C122" s="53" t="s">
        <v>11</v>
      </c>
      <c r="D122" s="53" t="s">
        <v>5062</v>
      </c>
      <c r="E122" s="53" t="s">
        <v>5063</v>
      </c>
      <c r="F122" s="53" t="s">
        <v>5096</v>
      </c>
      <c r="G122" s="53" t="s">
        <v>5096</v>
      </c>
      <c r="H122" s="53" t="s">
        <v>5237</v>
      </c>
      <c r="I122" s="53" t="s">
        <v>5237</v>
      </c>
      <c r="J122" s="53" t="s">
        <v>5073</v>
      </c>
      <c r="K122" s="53" t="s">
        <v>866</v>
      </c>
      <c r="L122" s="53" t="s">
        <v>5072</v>
      </c>
      <c r="M122" s="53">
        <v>330</v>
      </c>
      <c r="N122" s="53">
        <v>333</v>
      </c>
      <c r="O122" s="53">
        <v>402</v>
      </c>
      <c r="P122" s="54">
        <v>101</v>
      </c>
      <c r="Q122" s="55">
        <v>330333402101</v>
      </c>
      <c r="R122" s="53" t="s">
        <v>5096</v>
      </c>
      <c r="S122" s="53" t="s">
        <v>5068</v>
      </c>
      <c r="T122" s="53" t="s">
        <v>5066</v>
      </c>
      <c r="U122" s="53">
        <v>1</v>
      </c>
      <c r="V122" s="46" t="s">
        <v>5069</v>
      </c>
    </row>
    <row r="123" ht="12.8" customHeight="1" spans="1:22" x14ac:dyDescent="0.25">
      <c r="A123" s="52">
        <v>20020984</v>
      </c>
      <c r="B123" s="53" t="s">
        <v>5239</v>
      </c>
      <c r="C123" s="53" t="s">
        <v>11</v>
      </c>
      <c r="D123" s="53" t="s">
        <v>5062</v>
      </c>
      <c r="E123" s="53" t="s">
        <v>5063</v>
      </c>
      <c r="F123" s="53" t="s">
        <v>5096</v>
      </c>
      <c r="G123" s="53" t="s">
        <v>5096</v>
      </c>
      <c r="H123" s="53" t="s">
        <v>5237</v>
      </c>
      <c r="I123" s="53" t="s">
        <v>5237</v>
      </c>
      <c r="J123" s="53" t="s">
        <v>5076</v>
      </c>
      <c r="K123" s="53" t="s">
        <v>5239</v>
      </c>
      <c r="L123" s="53" t="s">
        <v>5078</v>
      </c>
      <c r="M123" s="53">
        <v>330</v>
      </c>
      <c r="N123" s="53">
        <v>333</v>
      </c>
      <c r="O123" s="53">
        <v>402</v>
      </c>
      <c r="P123" s="54" t="s">
        <v>3386</v>
      </c>
      <c r="Q123" s="55" t="s">
        <v>5099</v>
      </c>
      <c r="R123" s="53" t="s">
        <v>5096</v>
      </c>
      <c r="S123" s="53" t="s">
        <v>5068</v>
      </c>
      <c r="T123" s="53" t="s">
        <v>5066</v>
      </c>
      <c r="U123" s="53">
        <v>1</v>
      </c>
      <c r="V123" s="46" t="s">
        <v>5069</v>
      </c>
    </row>
    <row r="124" ht="12.8" customHeight="1" spans="1:22" x14ac:dyDescent="0.25">
      <c r="A124" s="52" t="s">
        <v>3386</v>
      </c>
      <c r="B124" s="53" t="s">
        <v>392</v>
      </c>
      <c r="C124" s="53" t="s">
        <v>11</v>
      </c>
      <c r="D124" s="53" t="s">
        <v>5062</v>
      </c>
      <c r="E124" s="53" t="s">
        <v>5063</v>
      </c>
      <c r="F124" s="53" t="s">
        <v>5096</v>
      </c>
      <c r="G124" s="53" t="s">
        <v>5096</v>
      </c>
      <c r="H124" s="53" t="s">
        <v>5237</v>
      </c>
      <c r="I124" s="53" t="s">
        <v>5237</v>
      </c>
      <c r="J124" s="53" t="s">
        <v>5066</v>
      </c>
      <c r="K124" s="53" t="s">
        <v>5236</v>
      </c>
      <c r="L124" s="53" t="s">
        <v>3683</v>
      </c>
      <c r="M124" s="53">
        <v>330</v>
      </c>
      <c r="N124" s="53">
        <v>333</v>
      </c>
      <c r="O124" s="53">
        <v>402</v>
      </c>
      <c r="P124" s="54" t="s">
        <v>3386</v>
      </c>
      <c r="Q124" s="55" t="s">
        <v>5099</v>
      </c>
      <c r="R124" s="53" t="s">
        <v>5096</v>
      </c>
      <c r="S124" s="53" t="s">
        <v>5068</v>
      </c>
      <c r="T124" s="53" t="s">
        <v>5066</v>
      </c>
      <c r="U124" s="53">
        <v>0.001</v>
      </c>
      <c r="V124" s="46" t="s">
        <v>5069</v>
      </c>
    </row>
    <row r="125" ht="12.8" customHeight="1" spans="1:22" x14ac:dyDescent="0.25">
      <c r="A125" s="52">
        <v>134510</v>
      </c>
      <c r="B125" s="53" t="s">
        <v>5240</v>
      </c>
      <c r="C125" s="53" t="s">
        <v>11</v>
      </c>
      <c r="D125" s="53" t="s">
        <v>5062</v>
      </c>
      <c r="E125" s="53" t="s">
        <v>5063</v>
      </c>
      <c r="F125" s="53" t="s">
        <v>5096</v>
      </c>
      <c r="G125" s="53" t="s">
        <v>5096</v>
      </c>
      <c r="H125" s="53" t="s">
        <v>5241</v>
      </c>
      <c r="I125" s="53" t="s">
        <v>5241</v>
      </c>
      <c r="J125" s="53" t="s">
        <v>5066</v>
      </c>
      <c r="K125" s="53" t="s">
        <v>5240</v>
      </c>
      <c r="L125" s="53" t="s">
        <v>4184</v>
      </c>
      <c r="M125" s="53">
        <v>330</v>
      </c>
      <c r="N125" s="53">
        <v>333</v>
      </c>
      <c r="O125" s="53">
        <v>402</v>
      </c>
      <c r="P125" s="54" t="s">
        <v>3386</v>
      </c>
      <c r="Q125" s="55" t="s">
        <v>5099</v>
      </c>
      <c r="R125" s="53" t="s">
        <v>5096</v>
      </c>
      <c r="S125" s="53" t="s">
        <v>5068</v>
      </c>
      <c r="T125" s="53" t="s">
        <v>5066</v>
      </c>
      <c r="U125" s="53">
        <v>1</v>
      </c>
      <c r="V125" s="46" t="s">
        <v>5069</v>
      </c>
    </row>
    <row r="126" ht="12.8" customHeight="1" spans="1:22" x14ac:dyDescent="0.25">
      <c r="A126" s="52">
        <v>61843</v>
      </c>
      <c r="B126" s="53" t="s">
        <v>5240</v>
      </c>
      <c r="C126" s="53" t="s">
        <v>11</v>
      </c>
      <c r="D126" s="53" t="s">
        <v>5062</v>
      </c>
      <c r="E126" s="53" t="s">
        <v>5063</v>
      </c>
      <c r="F126" s="53" t="s">
        <v>5096</v>
      </c>
      <c r="G126" s="53" t="s">
        <v>5096</v>
      </c>
      <c r="H126" s="53" t="s">
        <v>5241</v>
      </c>
      <c r="I126" s="53" t="s">
        <v>5241</v>
      </c>
      <c r="J126" s="53" t="s">
        <v>5066</v>
      </c>
      <c r="K126" s="53" t="s">
        <v>5240</v>
      </c>
      <c r="L126" s="53" t="s">
        <v>3471</v>
      </c>
      <c r="M126" s="53">
        <v>330</v>
      </c>
      <c r="N126" s="53">
        <v>333</v>
      </c>
      <c r="O126" s="53">
        <v>402</v>
      </c>
      <c r="P126" s="54" t="s">
        <v>3386</v>
      </c>
      <c r="Q126" s="55" t="s">
        <v>5099</v>
      </c>
      <c r="R126" s="53" t="s">
        <v>5096</v>
      </c>
      <c r="S126" s="53" t="s">
        <v>5068</v>
      </c>
      <c r="T126" s="53" t="s">
        <v>5066</v>
      </c>
      <c r="U126" s="53">
        <v>1</v>
      </c>
      <c r="V126" s="46" t="s">
        <v>5069</v>
      </c>
    </row>
    <row r="127" ht="12.8" customHeight="1" spans="1:22" x14ac:dyDescent="0.25">
      <c r="A127" s="52">
        <v>655527</v>
      </c>
      <c r="B127" s="53" t="s">
        <v>5242</v>
      </c>
      <c r="C127" s="53" t="s">
        <v>11</v>
      </c>
      <c r="D127" s="53" t="s">
        <v>5062</v>
      </c>
      <c r="E127" s="53" t="s">
        <v>5063</v>
      </c>
      <c r="F127" s="53" t="s">
        <v>5096</v>
      </c>
      <c r="G127" s="53" t="s">
        <v>5096</v>
      </c>
      <c r="H127" s="53" t="s">
        <v>5241</v>
      </c>
      <c r="I127" s="53" t="s">
        <v>5241</v>
      </c>
      <c r="J127" s="53" t="s">
        <v>5071</v>
      </c>
      <c r="K127" s="53" t="s">
        <v>5243</v>
      </c>
      <c r="L127" s="53" t="s">
        <v>5072</v>
      </c>
      <c r="M127" s="53">
        <v>330</v>
      </c>
      <c r="N127" s="53">
        <v>333</v>
      </c>
      <c r="O127" s="53">
        <v>402</v>
      </c>
      <c r="P127" s="54">
        <v>152</v>
      </c>
      <c r="Q127" s="55">
        <v>330333402152</v>
      </c>
      <c r="R127" s="53" t="s">
        <v>5096</v>
      </c>
      <c r="S127" s="53" t="s">
        <v>5068</v>
      </c>
      <c r="T127" s="53" t="s">
        <v>5066</v>
      </c>
      <c r="U127" s="53">
        <v>1</v>
      </c>
      <c r="V127" s="46" t="s">
        <v>5069</v>
      </c>
    </row>
    <row r="128" ht="12.8" customHeight="1" spans="1:22" x14ac:dyDescent="0.25">
      <c r="A128" s="52">
        <v>134511</v>
      </c>
      <c r="B128" s="53" t="s">
        <v>5244</v>
      </c>
      <c r="C128" s="53" t="s">
        <v>11</v>
      </c>
      <c r="D128" s="53" t="s">
        <v>5062</v>
      </c>
      <c r="E128" s="53" t="s">
        <v>5063</v>
      </c>
      <c r="F128" s="53" t="s">
        <v>5096</v>
      </c>
      <c r="G128" s="53" t="s">
        <v>5096</v>
      </c>
      <c r="H128" s="53" t="s">
        <v>5245</v>
      </c>
      <c r="I128" s="53" t="s">
        <v>5245</v>
      </c>
      <c r="J128" s="53" t="s">
        <v>5066</v>
      </c>
      <c r="K128" s="53" t="s">
        <v>5244</v>
      </c>
      <c r="L128" s="53" t="s">
        <v>4184</v>
      </c>
      <c r="M128" s="53">
        <v>330</v>
      </c>
      <c r="N128" s="53">
        <v>333</v>
      </c>
      <c r="O128" s="53">
        <v>402</v>
      </c>
      <c r="P128" s="54" t="s">
        <v>3386</v>
      </c>
      <c r="Q128" s="55" t="s">
        <v>5099</v>
      </c>
      <c r="R128" s="53" t="s">
        <v>5096</v>
      </c>
      <c r="S128" s="53" t="s">
        <v>5068</v>
      </c>
      <c r="T128" s="53" t="s">
        <v>5066</v>
      </c>
      <c r="U128" s="53">
        <v>1</v>
      </c>
      <c r="V128" s="46" t="s">
        <v>5069</v>
      </c>
    </row>
    <row r="129" ht="12.8" customHeight="1" spans="1:22" x14ac:dyDescent="0.25">
      <c r="A129" s="52">
        <v>61844</v>
      </c>
      <c r="B129" s="53" t="s">
        <v>5244</v>
      </c>
      <c r="C129" s="53" t="s">
        <v>11</v>
      </c>
      <c r="D129" s="53" t="s">
        <v>5062</v>
      </c>
      <c r="E129" s="53" t="s">
        <v>5063</v>
      </c>
      <c r="F129" s="53" t="s">
        <v>5096</v>
      </c>
      <c r="G129" s="53" t="s">
        <v>5096</v>
      </c>
      <c r="H129" s="53" t="s">
        <v>5245</v>
      </c>
      <c r="I129" s="53" t="s">
        <v>5245</v>
      </c>
      <c r="J129" s="53" t="s">
        <v>5066</v>
      </c>
      <c r="K129" s="53" t="s">
        <v>5244</v>
      </c>
      <c r="L129" s="53" t="s">
        <v>3471</v>
      </c>
      <c r="M129" s="53">
        <v>330</v>
      </c>
      <c r="N129" s="53">
        <v>333</v>
      </c>
      <c r="O129" s="53">
        <v>402</v>
      </c>
      <c r="P129" s="54" t="s">
        <v>3386</v>
      </c>
      <c r="Q129" s="55" t="s">
        <v>5099</v>
      </c>
      <c r="R129" s="53" t="s">
        <v>5096</v>
      </c>
      <c r="S129" s="53" t="s">
        <v>5068</v>
      </c>
      <c r="T129" s="53" t="s">
        <v>5066</v>
      </c>
      <c r="U129" s="53">
        <v>1</v>
      </c>
      <c r="V129" s="46" t="s">
        <v>5069</v>
      </c>
    </row>
    <row r="130" ht="12.8" customHeight="1" spans="1:22" x14ac:dyDescent="0.25">
      <c r="A130" s="52">
        <v>655535</v>
      </c>
      <c r="B130" s="53" t="s">
        <v>5246</v>
      </c>
      <c r="C130" s="53" t="s">
        <v>11</v>
      </c>
      <c r="D130" s="53" t="s">
        <v>5062</v>
      </c>
      <c r="E130" s="53" t="s">
        <v>5063</v>
      </c>
      <c r="F130" s="53" t="s">
        <v>5096</v>
      </c>
      <c r="G130" s="53" t="s">
        <v>5096</v>
      </c>
      <c r="H130" s="53" t="s">
        <v>5245</v>
      </c>
      <c r="I130" s="53" t="s">
        <v>5245</v>
      </c>
      <c r="J130" s="53" t="s">
        <v>5071</v>
      </c>
      <c r="K130" s="53" t="s">
        <v>5246</v>
      </c>
      <c r="L130" s="53" t="s">
        <v>5072</v>
      </c>
      <c r="M130" s="53">
        <v>330</v>
      </c>
      <c r="N130" s="53">
        <v>333</v>
      </c>
      <c r="O130" s="53">
        <v>402</v>
      </c>
      <c r="P130" s="54">
        <v>152</v>
      </c>
      <c r="Q130" s="55">
        <v>330333402152</v>
      </c>
      <c r="R130" s="53" t="s">
        <v>5096</v>
      </c>
      <c r="S130" s="53" t="s">
        <v>5068</v>
      </c>
      <c r="T130" s="53" t="s">
        <v>5066</v>
      </c>
      <c r="U130" s="53">
        <v>1</v>
      </c>
      <c r="V130" s="46" t="s">
        <v>5069</v>
      </c>
    </row>
    <row r="131" ht="12.8" customHeight="1" spans="1:22" x14ac:dyDescent="0.25">
      <c r="A131" s="52">
        <v>655831</v>
      </c>
      <c r="B131" s="53" t="s">
        <v>1262</v>
      </c>
      <c r="C131" s="53" t="s">
        <v>11</v>
      </c>
      <c r="D131" s="53" t="s">
        <v>5062</v>
      </c>
      <c r="E131" s="53" t="s">
        <v>5063</v>
      </c>
      <c r="F131" s="53" t="s">
        <v>5096</v>
      </c>
      <c r="G131" s="53" t="s">
        <v>5096</v>
      </c>
      <c r="H131" s="53" t="s">
        <v>5245</v>
      </c>
      <c r="I131" s="53" t="s">
        <v>5245</v>
      </c>
      <c r="J131" s="53" t="s">
        <v>5073</v>
      </c>
      <c r="K131" s="53" t="s">
        <v>1262</v>
      </c>
      <c r="L131" s="53" t="s">
        <v>5072</v>
      </c>
      <c r="M131" s="53">
        <v>330</v>
      </c>
      <c r="N131" s="53">
        <v>333</v>
      </c>
      <c r="O131" s="53">
        <v>402</v>
      </c>
      <c r="P131" s="54">
        <v>101</v>
      </c>
      <c r="Q131" s="55">
        <v>330333402101</v>
      </c>
      <c r="R131" s="53" t="s">
        <v>5096</v>
      </c>
      <c r="S131" s="53" t="s">
        <v>5068</v>
      </c>
      <c r="T131" s="53" t="s">
        <v>5066</v>
      </c>
      <c r="U131" s="53">
        <v>1</v>
      </c>
      <c r="V131" s="46" t="s">
        <v>5069</v>
      </c>
    </row>
    <row r="132" ht="12.8" customHeight="1" spans="1:22" x14ac:dyDescent="0.25">
      <c r="A132" s="52">
        <v>20021001</v>
      </c>
      <c r="B132" s="53" t="s">
        <v>5247</v>
      </c>
      <c r="C132" s="53" t="s">
        <v>11</v>
      </c>
      <c r="D132" s="53" t="s">
        <v>5062</v>
      </c>
      <c r="E132" s="53" t="s">
        <v>5063</v>
      </c>
      <c r="F132" s="53" t="s">
        <v>5096</v>
      </c>
      <c r="G132" s="53" t="s">
        <v>5096</v>
      </c>
      <c r="H132" s="53" t="s">
        <v>5245</v>
      </c>
      <c r="I132" s="53" t="s">
        <v>5245</v>
      </c>
      <c r="J132" s="53" t="s">
        <v>5076</v>
      </c>
      <c r="K132" s="53" t="s">
        <v>5247</v>
      </c>
      <c r="L132" s="53" t="s">
        <v>5078</v>
      </c>
      <c r="M132" s="53">
        <v>330</v>
      </c>
      <c r="N132" s="53">
        <v>333</v>
      </c>
      <c r="O132" s="53">
        <v>402</v>
      </c>
      <c r="P132" s="54" t="s">
        <v>3386</v>
      </c>
      <c r="Q132" s="55" t="s">
        <v>5099</v>
      </c>
      <c r="R132" s="53" t="s">
        <v>5096</v>
      </c>
      <c r="S132" s="53" t="s">
        <v>5068</v>
      </c>
      <c r="T132" s="53" t="s">
        <v>5066</v>
      </c>
      <c r="U132" s="53">
        <v>1</v>
      </c>
      <c r="V132" s="46" t="s">
        <v>5069</v>
      </c>
    </row>
    <row r="133" ht="12.8" customHeight="1" spans="1:22" x14ac:dyDescent="0.25">
      <c r="A133" s="52" t="s">
        <v>3386</v>
      </c>
      <c r="B133" s="53" t="s">
        <v>524</v>
      </c>
      <c r="C133" s="53" t="s">
        <v>11</v>
      </c>
      <c r="D133" s="53" t="s">
        <v>5062</v>
      </c>
      <c r="E133" s="53" t="s">
        <v>5063</v>
      </c>
      <c r="F133" s="53" t="s">
        <v>5096</v>
      </c>
      <c r="G133" s="53" t="s">
        <v>5096</v>
      </c>
      <c r="H133" s="53" t="s">
        <v>5245</v>
      </c>
      <c r="I133" s="53" t="s">
        <v>5245</v>
      </c>
      <c r="J133" s="53" t="s">
        <v>5066</v>
      </c>
      <c r="K133" s="53" t="s">
        <v>5244</v>
      </c>
      <c r="L133" s="53" t="s">
        <v>3683</v>
      </c>
      <c r="M133" s="53">
        <v>330</v>
      </c>
      <c r="N133" s="53">
        <v>333</v>
      </c>
      <c r="O133" s="53">
        <v>402</v>
      </c>
      <c r="P133" s="54" t="s">
        <v>3386</v>
      </c>
      <c r="Q133" s="55" t="s">
        <v>5099</v>
      </c>
      <c r="R133" s="53" t="s">
        <v>5096</v>
      </c>
      <c r="S133" s="53" t="s">
        <v>5068</v>
      </c>
      <c r="T133" s="53" t="s">
        <v>5066</v>
      </c>
      <c r="U133" s="53">
        <v>0.001</v>
      </c>
      <c r="V133" s="46" t="s">
        <v>5069</v>
      </c>
    </row>
    <row r="134" ht="12.8" customHeight="1" spans="1:22" x14ac:dyDescent="0.25">
      <c r="A134" s="52">
        <v>134512</v>
      </c>
      <c r="B134" s="53" t="s">
        <v>5248</v>
      </c>
      <c r="C134" s="53" t="s">
        <v>11</v>
      </c>
      <c r="D134" s="53" t="s">
        <v>5062</v>
      </c>
      <c r="E134" s="53" t="s">
        <v>5063</v>
      </c>
      <c r="F134" s="53" t="s">
        <v>5096</v>
      </c>
      <c r="G134" s="53" t="s">
        <v>5096</v>
      </c>
      <c r="H134" s="53" t="s">
        <v>5249</v>
      </c>
      <c r="I134" s="53" t="s">
        <v>5249</v>
      </c>
      <c r="J134" s="53" t="s">
        <v>5066</v>
      </c>
      <c r="K134" s="53" t="s">
        <v>5248</v>
      </c>
      <c r="L134" s="53" t="s">
        <v>4184</v>
      </c>
      <c r="M134" s="53">
        <v>330</v>
      </c>
      <c r="N134" s="53">
        <v>333</v>
      </c>
      <c r="O134" s="53">
        <v>402</v>
      </c>
      <c r="P134" s="54" t="s">
        <v>3386</v>
      </c>
      <c r="Q134" s="55" t="s">
        <v>5099</v>
      </c>
      <c r="R134" s="53" t="s">
        <v>5096</v>
      </c>
      <c r="S134" s="53" t="s">
        <v>5068</v>
      </c>
      <c r="T134" s="53" t="s">
        <v>5066</v>
      </c>
      <c r="U134" s="53">
        <v>1</v>
      </c>
      <c r="V134" s="46" t="s">
        <v>5069</v>
      </c>
    </row>
    <row r="135" ht="12.8" customHeight="1" spans="1:22" x14ac:dyDescent="0.25">
      <c r="A135" s="52">
        <v>61845</v>
      </c>
      <c r="B135" s="53" t="s">
        <v>5248</v>
      </c>
      <c r="C135" s="53" t="s">
        <v>11</v>
      </c>
      <c r="D135" s="53" t="s">
        <v>5062</v>
      </c>
      <c r="E135" s="53" t="s">
        <v>5063</v>
      </c>
      <c r="F135" s="53" t="s">
        <v>5096</v>
      </c>
      <c r="G135" s="53" t="s">
        <v>5096</v>
      </c>
      <c r="H135" s="53" t="s">
        <v>5249</v>
      </c>
      <c r="I135" s="53" t="s">
        <v>5249</v>
      </c>
      <c r="J135" s="53" t="s">
        <v>5066</v>
      </c>
      <c r="K135" s="53" t="s">
        <v>5248</v>
      </c>
      <c r="L135" s="53" t="s">
        <v>3471</v>
      </c>
      <c r="M135" s="53">
        <v>330</v>
      </c>
      <c r="N135" s="53">
        <v>333</v>
      </c>
      <c r="O135" s="53">
        <v>402</v>
      </c>
      <c r="P135" s="54" t="s">
        <v>3386</v>
      </c>
      <c r="Q135" s="55" t="s">
        <v>5099</v>
      </c>
      <c r="R135" s="53" t="s">
        <v>5096</v>
      </c>
      <c r="S135" s="53" t="s">
        <v>5068</v>
      </c>
      <c r="T135" s="53" t="s">
        <v>5066</v>
      </c>
      <c r="U135" s="53">
        <v>1</v>
      </c>
      <c r="V135" s="46" t="s">
        <v>5069</v>
      </c>
    </row>
    <row r="136" ht="12.8" customHeight="1" spans="1:22" x14ac:dyDescent="0.25">
      <c r="A136" s="52">
        <v>655539</v>
      </c>
      <c r="B136" s="53" t="s">
        <v>5250</v>
      </c>
      <c r="C136" s="53" t="s">
        <v>11</v>
      </c>
      <c r="D136" s="53" t="s">
        <v>5062</v>
      </c>
      <c r="E136" s="53" t="s">
        <v>5063</v>
      </c>
      <c r="F136" s="53" t="s">
        <v>5096</v>
      </c>
      <c r="G136" s="53" t="s">
        <v>5096</v>
      </c>
      <c r="H136" s="53" t="s">
        <v>5249</v>
      </c>
      <c r="I136" s="53" t="s">
        <v>5249</v>
      </c>
      <c r="J136" s="53" t="s">
        <v>5071</v>
      </c>
      <c r="K136" s="53" t="s">
        <v>5251</v>
      </c>
      <c r="L136" s="53" t="s">
        <v>5072</v>
      </c>
      <c r="M136" s="53">
        <v>330</v>
      </c>
      <c r="N136" s="53">
        <v>333</v>
      </c>
      <c r="O136" s="53">
        <v>402</v>
      </c>
      <c r="P136" s="54">
        <v>152</v>
      </c>
      <c r="Q136" s="55">
        <v>330333402152</v>
      </c>
      <c r="R136" s="53" t="s">
        <v>5096</v>
      </c>
      <c r="S136" s="53" t="s">
        <v>5068</v>
      </c>
      <c r="T136" s="53" t="s">
        <v>5066</v>
      </c>
      <c r="U136" s="53">
        <v>1</v>
      </c>
      <c r="V136" s="46" t="s">
        <v>5069</v>
      </c>
    </row>
    <row r="137" ht="12.8" customHeight="1" spans="1:22" x14ac:dyDescent="0.25">
      <c r="A137" s="52">
        <v>655835</v>
      </c>
      <c r="B137" s="53" t="s">
        <v>296</v>
      </c>
      <c r="C137" s="53" t="s">
        <v>11</v>
      </c>
      <c r="D137" s="53" t="s">
        <v>5062</v>
      </c>
      <c r="E137" s="53" t="s">
        <v>5063</v>
      </c>
      <c r="F137" s="53" t="s">
        <v>5096</v>
      </c>
      <c r="G137" s="53" t="s">
        <v>5096</v>
      </c>
      <c r="H137" s="53" t="s">
        <v>5249</v>
      </c>
      <c r="I137" s="53" t="s">
        <v>5249</v>
      </c>
      <c r="J137" s="53" t="s">
        <v>5073</v>
      </c>
      <c r="K137" s="53" t="s">
        <v>296</v>
      </c>
      <c r="L137" s="53" t="s">
        <v>5072</v>
      </c>
      <c r="M137" s="53">
        <v>330</v>
      </c>
      <c r="N137" s="53">
        <v>333</v>
      </c>
      <c r="O137" s="53">
        <v>402</v>
      </c>
      <c r="P137" s="54">
        <v>101</v>
      </c>
      <c r="Q137" s="55">
        <v>330333402101</v>
      </c>
      <c r="R137" s="53" t="s">
        <v>5096</v>
      </c>
      <c r="S137" s="53" t="s">
        <v>5068</v>
      </c>
      <c r="T137" s="53" t="s">
        <v>5066</v>
      </c>
      <c r="U137" s="53">
        <v>1</v>
      </c>
      <c r="V137" s="46" t="s">
        <v>5069</v>
      </c>
    </row>
    <row r="138" ht="12.8" customHeight="1" spans="1:22" x14ac:dyDescent="0.25">
      <c r="A138" s="52" t="s">
        <v>3386</v>
      </c>
      <c r="B138" s="53" t="s">
        <v>5252</v>
      </c>
      <c r="C138" s="53" t="s">
        <v>11</v>
      </c>
      <c r="D138" s="53" t="s">
        <v>5062</v>
      </c>
      <c r="E138" s="53" t="s">
        <v>5063</v>
      </c>
      <c r="F138" s="53" t="s">
        <v>5096</v>
      </c>
      <c r="G138" s="53" t="s">
        <v>5096</v>
      </c>
      <c r="H138" s="53" t="s">
        <v>5249</v>
      </c>
      <c r="I138" s="53" t="s">
        <v>5249</v>
      </c>
      <c r="J138" s="53" t="s">
        <v>5066</v>
      </c>
      <c r="K138" s="53" t="s">
        <v>5248</v>
      </c>
      <c r="L138" s="53" t="s">
        <v>3683</v>
      </c>
      <c r="M138" s="53">
        <v>330</v>
      </c>
      <c r="N138" s="53">
        <v>333</v>
      </c>
      <c r="O138" s="53">
        <v>402</v>
      </c>
      <c r="P138" s="54" t="s">
        <v>3386</v>
      </c>
      <c r="Q138" s="55" t="s">
        <v>5099</v>
      </c>
      <c r="R138" s="53" t="s">
        <v>5096</v>
      </c>
      <c r="S138" s="53" t="s">
        <v>5068</v>
      </c>
      <c r="T138" s="53" t="s">
        <v>5066</v>
      </c>
      <c r="U138" s="53">
        <v>0.001</v>
      </c>
      <c r="V138" s="46" t="s">
        <v>5069</v>
      </c>
    </row>
    <row r="139" ht="12.8" customHeight="1" spans="1:22" x14ac:dyDescent="0.25">
      <c r="A139" s="52">
        <v>656399</v>
      </c>
      <c r="B139" s="53" t="s">
        <v>1154</v>
      </c>
      <c r="C139" s="53" t="s">
        <v>11</v>
      </c>
      <c r="D139" s="53" t="s">
        <v>5253</v>
      </c>
      <c r="E139" s="53" t="s">
        <v>5063</v>
      </c>
      <c r="F139" s="53" t="s">
        <v>5254</v>
      </c>
      <c r="G139" s="53" t="s">
        <v>5096</v>
      </c>
      <c r="H139" s="53" t="s">
        <v>5255</v>
      </c>
      <c r="I139" s="53" t="s">
        <v>5255</v>
      </c>
      <c r="J139" s="53" t="s">
        <v>5071</v>
      </c>
      <c r="K139" s="53" t="s">
        <v>1154</v>
      </c>
      <c r="L139" s="53" t="s">
        <v>5072</v>
      </c>
      <c r="M139" s="53">
        <v>330</v>
      </c>
      <c r="N139" s="53">
        <v>335</v>
      </c>
      <c r="O139" s="53">
        <v>405</v>
      </c>
      <c r="P139" s="54">
        <v>142</v>
      </c>
      <c r="Q139" s="55">
        <v>330335405142</v>
      </c>
      <c r="R139" s="53" t="s">
        <v>5096</v>
      </c>
      <c r="S139" s="53" t="s">
        <v>5068</v>
      </c>
      <c r="T139" s="53" t="s">
        <v>5066</v>
      </c>
      <c r="U139" s="53">
        <v>1</v>
      </c>
      <c r="V139" s="46" t="s">
        <v>5069</v>
      </c>
    </row>
    <row r="140" ht="12.8" customHeight="1" spans="1:22" x14ac:dyDescent="0.25">
      <c r="A140" s="52">
        <v>61904</v>
      </c>
      <c r="B140" s="53" t="s">
        <v>5256</v>
      </c>
      <c r="C140" s="53" t="s">
        <v>11</v>
      </c>
      <c r="D140" s="53" t="s">
        <v>5062</v>
      </c>
      <c r="E140" s="53" t="s">
        <v>5063</v>
      </c>
      <c r="F140" s="53" t="s">
        <v>5096</v>
      </c>
      <c r="G140" s="53" t="s">
        <v>5096</v>
      </c>
      <c r="H140" s="53" t="s">
        <v>5257</v>
      </c>
      <c r="I140" s="53" t="s">
        <v>5258</v>
      </c>
      <c r="J140" s="53" t="s">
        <v>5066</v>
      </c>
      <c r="K140" s="53" t="s">
        <v>5259</v>
      </c>
      <c r="L140" s="53" t="s">
        <v>3471</v>
      </c>
      <c r="M140" s="53">
        <v>330</v>
      </c>
      <c r="N140" s="53">
        <v>333</v>
      </c>
      <c r="O140" s="53">
        <v>402</v>
      </c>
      <c r="P140" s="54" t="s">
        <v>3386</v>
      </c>
      <c r="Q140" s="55" t="s">
        <v>5099</v>
      </c>
      <c r="R140" s="53" t="s">
        <v>5096</v>
      </c>
      <c r="S140" s="53" t="s">
        <v>5068</v>
      </c>
      <c r="T140" s="53" t="s">
        <v>5066</v>
      </c>
      <c r="U140" s="53">
        <v>1</v>
      </c>
      <c r="V140" s="46" t="s">
        <v>5069</v>
      </c>
    </row>
    <row r="141" ht="12.8" customHeight="1" spans="1:22" x14ac:dyDescent="0.25">
      <c r="A141" s="52">
        <v>655529</v>
      </c>
      <c r="B141" s="53" t="s">
        <v>5260</v>
      </c>
      <c r="C141" s="53" t="s">
        <v>11</v>
      </c>
      <c r="D141" s="53" t="s">
        <v>5062</v>
      </c>
      <c r="E141" s="53" t="s">
        <v>5063</v>
      </c>
      <c r="F141" s="53" t="s">
        <v>5096</v>
      </c>
      <c r="G141" s="53" t="s">
        <v>5096</v>
      </c>
      <c r="H141" s="53" t="s">
        <v>5257</v>
      </c>
      <c r="I141" s="53" t="s">
        <v>5258</v>
      </c>
      <c r="J141" s="53" t="s">
        <v>5071</v>
      </c>
      <c r="K141" s="53" t="s">
        <v>5261</v>
      </c>
      <c r="L141" s="53" t="s">
        <v>5072</v>
      </c>
      <c r="M141" s="53">
        <v>330</v>
      </c>
      <c r="N141" s="53">
        <v>333</v>
      </c>
      <c r="O141" s="53">
        <v>402</v>
      </c>
      <c r="P141" s="54">
        <v>152</v>
      </c>
      <c r="Q141" s="55">
        <v>330333402152</v>
      </c>
      <c r="R141" s="53" t="s">
        <v>5096</v>
      </c>
      <c r="S141" s="53" t="s">
        <v>5068</v>
      </c>
      <c r="T141" s="53" t="s">
        <v>5066</v>
      </c>
      <c r="U141" s="53">
        <v>1</v>
      </c>
      <c r="V141" s="46" t="s">
        <v>5069</v>
      </c>
    </row>
    <row r="142" ht="12.8" customHeight="1" spans="1:22" x14ac:dyDescent="0.25">
      <c r="A142" s="52">
        <v>61846</v>
      </c>
      <c r="B142" s="53" t="s">
        <v>5262</v>
      </c>
      <c r="C142" s="53" t="s">
        <v>11</v>
      </c>
      <c r="D142" s="53" t="s">
        <v>5062</v>
      </c>
      <c r="E142" s="53" t="s">
        <v>5063</v>
      </c>
      <c r="F142" s="53" t="s">
        <v>5096</v>
      </c>
      <c r="G142" s="53" t="s">
        <v>5096</v>
      </c>
      <c r="H142" s="53" t="s">
        <v>5263</v>
      </c>
      <c r="I142" s="53" t="s">
        <v>5263</v>
      </c>
      <c r="J142" s="53" t="s">
        <v>5066</v>
      </c>
      <c r="K142" s="53" t="s">
        <v>5262</v>
      </c>
      <c r="L142" s="53" t="s">
        <v>3471</v>
      </c>
      <c r="M142" s="53">
        <v>330</v>
      </c>
      <c r="N142" s="53">
        <v>333</v>
      </c>
      <c r="O142" s="53">
        <v>402</v>
      </c>
      <c r="P142" s="54" t="s">
        <v>3386</v>
      </c>
      <c r="Q142" s="55" t="s">
        <v>5099</v>
      </c>
      <c r="R142" s="53" t="s">
        <v>5096</v>
      </c>
      <c r="S142" s="53" t="s">
        <v>5068</v>
      </c>
      <c r="T142" s="53" t="s">
        <v>5066</v>
      </c>
      <c r="U142" s="53">
        <v>1</v>
      </c>
      <c r="V142" s="46" t="s">
        <v>5069</v>
      </c>
    </row>
    <row r="143" ht="12.8" customHeight="1" spans="1:22" x14ac:dyDescent="0.25">
      <c r="A143" s="52">
        <v>655521</v>
      </c>
      <c r="B143" s="53" t="s">
        <v>5264</v>
      </c>
      <c r="C143" s="53" t="s">
        <v>11</v>
      </c>
      <c r="D143" s="53" t="s">
        <v>5062</v>
      </c>
      <c r="E143" s="53" t="s">
        <v>5063</v>
      </c>
      <c r="F143" s="53" t="s">
        <v>5096</v>
      </c>
      <c r="G143" s="53" t="s">
        <v>5096</v>
      </c>
      <c r="H143" s="53" t="s">
        <v>5263</v>
      </c>
      <c r="I143" s="53" t="s">
        <v>5263</v>
      </c>
      <c r="J143" s="53" t="s">
        <v>5071</v>
      </c>
      <c r="K143" s="53" t="s">
        <v>5264</v>
      </c>
      <c r="L143" s="53" t="s">
        <v>5072</v>
      </c>
      <c r="M143" s="53">
        <v>330</v>
      </c>
      <c r="N143" s="53">
        <v>333</v>
      </c>
      <c r="O143" s="53">
        <v>402</v>
      </c>
      <c r="P143" s="54">
        <v>152</v>
      </c>
      <c r="Q143" s="55">
        <v>330333402152</v>
      </c>
      <c r="R143" s="53" t="s">
        <v>5096</v>
      </c>
      <c r="S143" s="53" t="s">
        <v>5068</v>
      </c>
      <c r="T143" s="53" t="s">
        <v>5066</v>
      </c>
      <c r="U143" s="53">
        <v>1</v>
      </c>
      <c r="V143" s="46" t="s">
        <v>5069</v>
      </c>
    </row>
    <row r="144" ht="12.8" customHeight="1" spans="1:22" x14ac:dyDescent="0.25">
      <c r="A144" s="52">
        <v>61847</v>
      </c>
      <c r="B144" s="53" t="s">
        <v>5265</v>
      </c>
      <c r="C144" s="53" t="s">
        <v>11</v>
      </c>
      <c r="D144" s="53" t="s">
        <v>5062</v>
      </c>
      <c r="E144" s="53" t="s">
        <v>5063</v>
      </c>
      <c r="F144" s="53" t="s">
        <v>5096</v>
      </c>
      <c r="G144" s="53" t="s">
        <v>5096</v>
      </c>
      <c r="H144" s="53" t="s">
        <v>5266</v>
      </c>
      <c r="I144" s="53" t="s">
        <v>5266</v>
      </c>
      <c r="J144" s="53" t="s">
        <v>5066</v>
      </c>
      <c r="K144" s="53" t="s">
        <v>5265</v>
      </c>
      <c r="L144" s="53" t="s">
        <v>3471</v>
      </c>
      <c r="M144" s="53">
        <v>330</v>
      </c>
      <c r="N144" s="53">
        <v>333</v>
      </c>
      <c r="O144" s="53">
        <v>402</v>
      </c>
      <c r="P144" s="54" t="s">
        <v>3386</v>
      </c>
      <c r="Q144" s="55" t="s">
        <v>5099</v>
      </c>
      <c r="R144" s="53" t="s">
        <v>5096</v>
      </c>
      <c r="S144" s="53" t="s">
        <v>5068</v>
      </c>
      <c r="T144" s="53" t="s">
        <v>5066</v>
      </c>
      <c r="U144" s="53">
        <v>1</v>
      </c>
      <c r="V144" s="46" t="s">
        <v>5069</v>
      </c>
    </row>
    <row r="145" ht="12.8" customHeight="1" spans="1:22" x14ac:dyDescent="0.25">
      <c r="A145" s="52">
        <v>655522</v>
      </c>
      <c r="B145" s="53" t="s">
        <v>5267</v>
      </c>
      <c r="C145" s="53" t="s">
        <v>11</v>
      </c>
      <c r="D145" s="53" t="s">
        <v>5062</v>
      </c>
      <c r="E145" s="53" t="s">
        <v>5063</v>
      </c>
      <c r="F145" s="53" t="s">
        <v>5096</v>
      </c>
      <c r="G145" s="53" t="s">
        <v>5096</v>
      </c>
      <c r="H145" s="53" t="s">
        <v>5266</v>
      </c>
      <c r="I145" s="53" t="s">
        <v>5266</v>
      </c>
      <c r="J145" s="53" t="s">
        <v>5071</v>
      </c>
      <c r="K145" s="53" t="s">
        <v>5268</v>
      </c>
      <c r="L145" s="53" t="s">
        <v>5072</v>
      </c>
      <c r="M145" s="53">
        <v>330</v>
      </c>
      <c r="N145" s="53">
        <v>333</v>
      </c>
      <c r="O145" s="53">
        <v>402</v>
      </c>
      <c r="P145" s="54">
        <v>152</v>
      </c>
      <c r="Q145" s="55">
        <v>330333402152</v>
      </c>
      <c r="R145" s="53" t="s">
        <v>5096</v>
      </c>
      <c r="S145" s="53" t="s">
        <v>5068</v>
      </c>
      <c r="T145" s="53" t="s">
        <v>5066</v>
      </c>
      <c r="U145" s="53">
        <v>1</v>
      </c>
      <c r="V145" s="46" t="s">
        <v>5069</v>
      </c>
    </row>
    <row r="146" ht="12.8" customHeight="1" spans="1:22" x14ac:dyDescent="0.25">
      <c r="A146" s="52">
        <v>11295</v>
      </c>
      <c r="B146" s="53" t="s">
        <v>5269</v>
      </c>
      <c r="C146" s="53" t="s">
        <v>11</v>
      </c>
      <c r="D146" s="53" t="s">
        <v>5062</v>
      </c>
      <c r="E146" s="53" t="s">
        <v>5063</v>
      </c>
      <c r="F146" s="53" t="s">
        <v>5096</v>
      </c>
      <c r="G146" s="53" t="s">
        <v>5096</v>
      </c>
      <c r="H146" s="53" t="s">
        <v>5181</v>
      </c>
      <c r="I146" s="53" t="s">
        <v>5181</v>
      </c>
      <c r="J146" s="53" t="s">
        <v>5066</v>
      </c>
      <c r="K146" s="53" t="s">
        <v>5182</v>
      </c>
      <c r="L146" s="53" t="s">
        <v>3471</v>
      </c>
      <c r="M146" s="53">
        <v>330</v>
      </c>
      <c r="N146" s="53">
        <v>333</v>
      </c>
      <c r="O146" s="53">
        <v>402</v>
      </c>
      <c r="P146" s="54" t="s">
        <v>3386</v>
      </c>
      <c r="Q146" s="55" t="s">
        <v>5099</v>
      </c>
      <c r="R146" s="53" t="s">
        <v>5096</v>
      </c>
      <c r="S146" s="53" t="s">
        <v>5068</v>
      </c>
      <c r="T146" s="53" t="s">
        <v>5066</v>
      </c>
      <c r="U146" s="53">
        <v>1</v>
      </c>
      <c r="V146" s="46" t="s">
        <v>5069</v>
      </c>
    </row>
    <row r="147" ht="12.8" customHeight="1" spans="1:22" x14ac:dyDescent="0.25">
      <c r="A147" s="52">
        <v>679818</v>
      </c>
      <c r="B147" s="53" t="s">
        <v>2526</v>
      </c>
      <c r="C147" s="53" t="s">
        <v>11</v>
      </c>
      <c r="D147" s="53" t="s">
        <v>5062</v>
      </c>
      <c r="E147" s="53" t="s">
        <v>5063</v>
      </c>
      <c r="F147" s="53" t="s">
        <v>5096</v>
      </c>
      <c r="G147" s="53" t="s">
        <v>5096</v>
      </c>
      <c r="H147" s="53" t="s">
        <v>5181</v>
      </c>
      <c r="I147" s="53" t="s">
        <v>5181</v>
      </c>
      <c r="J147" s="53" t="s">
        <v>5073</v>
      </c>
      <c r="K147" s="53" t="s">
        <v>2526</v>
      </c>
      <c r="L147" s="53" t="s">
        <v>5072</v>
      </c>
      <c r="M147" s="53">
        <v>330</v>
      </c>
      <c r="N147" s="53">
        <v>333</v>
      </c>
      <c r="O147" s="53">
        <v>402</v>
      </c>
      <c r="P147" s="54">
        <v>101</v>
      </c>
      <c r="Q147" s="55">
        <v>330333402101</v>
      </c>
      <c r="R147" s="53" t="s">
        <v>5096</v>
      </c>
      <c r="S147" s="53" t="s">
        <v>5068</v>
      </c>
      <c r="T147" s="53" t="s">
        <v>5066</v>
      </c>
      <c r="U147" s="53">
        <v>1</v>
      </c>
      <c r="V147" s="46" t="s">
        <v>5069</v>
      </c>
    </row>
    <row r="148" ht="12.8" customHeight="1" spans="1:22" x14ac:dyDescent="0.25">
      <c r="A148" s="52">
        <v>665668</v>
      </c>
      <c r="B148" s="53" t="s">
        <v>5270</v>
      </c>
      <c r="C148" s="53" t="s">
        <v>11</v>
      </c>
      <c r="D148" s="53" t="s">
        <v>5062</v>
      </c>
      <c r="E148" s="53" t="s">
        <v>5063</v>
      </c>
      <c r="F148" s="53" t="s">
        <v>5096</v>
      </c>
      <c r="G148" s="53" t="s">
        <v>5096</v>
      </c>
      <c r="H148" s="53" t="s">
        <v>5181</v>
      </c>
      <c r="I148" s="53" t="s">
        <v>5181</v>
      </c>
      <c r="J148" s="53" t="s">
        <v>5071</v>
      </c>
      <c r="K148" s="53" t="s">
        <v>5270</v>
      </c>
      <c r="L148" s="53" t="s">
        <v>5072</v>
      </c>
      <c r="M148" s="53">
        <v>330</v>
      </c>
      <c r="N148" s="53">
        <v>333</v>
      </c>
      <c r="O148" s="53">
        <v>402</v>
      </c>
      <c r="P148" s="54">
        <v>152</v>
      </c>
      <c r="Q148" s="55">
        <v>330333402152</v>
      </c>
      <c r="R148" s="53" t="s">
        <v>5096</v>
      </c>
      <c r="S148" s="53" t="s">
        <v>5068</v>
      </c>
      <c r="T148" s="53" t="s">
        <v>5066</v>
      </c>
      <c r="U148" s="53">
        <v>1</v>
      </c>
      <c r="V148" s="46" t="s">
        <v>5069</v>
      </c>
    </row>
    <row r="149" ht="12.8" customHeight="1" spans="1:22" x14ac:dyDescent="0.25">
      <c r="A149" s="52" t="s">
        <v>3386</v>
      </c>
      <c r="B149" s="53" t="s">
        <v>1250</v>
      </c>
      <c r="C149" s="53" t="s">
        <v>11</v>
      </c>
      <c r="D149" s="53" t="s">
        <v>5062</v>
      </c>
      <c r="E149" s="53" t="s">
        <v>5063</v>
      </c>
      <c r="F149" s="53" t="s">
        <v>5096</v>
      </c>
      <c r="G149" s="53" t="s">
        <v>5096</v>
      </c>
      <c r="H149" s="53" t="s">
        <v>5181</v>
      </c>
      <c r="I149" s="53" t="s">
        <v>5181</v>
      </c>
      <c r="J149" s="53" t="s">
        <v>5066</v>
      </c>
      <c r="K149" s="53" t="s">
        <v>5182</v>
      </c>
      <c r="L149" s="53" t="s">
        <v>3683</v>
      </c>
      <c r="M149" s="53">
        <v>330</v>
      </c>
      <c r="N149" s="53">
        <v>333</v>
      </c>
      <c r="O149" s="53">
        <v>402</v>
      </c>
      <c r="P149" s="54" t="s">
        <v>3386</v>
      </c>
      <c r="Q149" s="55" t="s">
        <v>5099</v>
      </c>
      <c r="R149" s="53" t="s">
        <v>5096</v>
      </c>
      <c r="S149" s="53" t="s">
        <v>5068</v>
      </c>
      <c r="T149" s="53" t="s">
        <v>5066</v>
      </c>
      <c r="U149" s="53">
        <v>0.001</v>
      </c>
      <c r="V149" s="46" t="s">
        <v>5069</v>
      </c>
    </row>
    <row r="150" ht="12.8" customHeight="1" spans="1:22" x14ac:dyDescent="0.25">
      <c r="A150" s="52">
        <v>798587</v>
      </c>
      <c r="B150" s="53" t="s">
        <v>5271</v>
      </c>
      <c r="C150" s="53" t="s">
        <v>10</v>
      </c>
      <c r="D150" s="53" t="s">
        <v>5062</v>
      </c>
      <c r="E150" s="53" t="s">
        <v>5063</v>
      </c>
      <c r="F150" s="53" t="s">
        <v>5096</v>
      </c>
      <c r="G150" s="53" t="s">
        <v>5142</v>
      </c>
      <c r="H150" s="53" t="s">
        <v>5272</v>
      </c>
      <c r="I150" s="53" t="s">
        <v>5273</v>
      </c>
      <c r="J150" s="53" t="s">
        <v>5066</v>
      </c>
      <c r="K150" s="53" t="s">
        <v>5274</v>
      </c>
      <c r="L150" s="53" t="s">
        <v>3471</v>
      </c>
      <c r="M150" s="53">
        <v>330</v>
      </c>
      <c r="N150" s="53">
        <v>333</v>
      </c>
      <c r="O150" s="53">
        <v>402</v>
      </c>
      <c r="P150" s="54" t="s">
        <v>3386</v>
      </c>
      <c r="Q150" s="55" t="s">
        <v>5099</v>
      </c>
      <c r="R150" s="53" t="s">
        <v>5142</v>
      </c>
      <c r="S150" s="53" t="s">
        <v>5082</v>
      </c>
      <c r="T150" s="53" t="s">
        <v>5066</v>
      </c>
      <c r="U150" s="53">
        <v>0.5</v>
      </c>
      <c r="V150" s="46" t="s">
        <v>5069</v>
      </c>
    </row>
    <row r="151" ht="12.8" customHeight="1" spans="1:22" x14ac:dyDescent="0.25">
      <c r="A151" s="52">
        <v>134461</v>
      </c>
      <c r="B151" s="53" t="s">
        <v>5275</v>
      </c>
      <c r="C151" s="53" t="s">
        <v>11</v>
      </c>
      <c r="D151" s="53" t="s">
        <v>5062</v>
      </c>
      <c r="E151" s="53" t="s">
        <v>5063</v>
      </c>
      <c r="F151" s="53" t="s">
        <v>5064</v>
      </c>
      <c r="G151" s="53" t="s">
        <v>5064</v>
      </c>
      <c r="H151" s="53" t="s">
        <v>5276</v>
      </c>
      <c r="I151" s="53" t="s">
        <v>5277</v>
      </c>
      <c r="J151" s="53" t="s">
        <v>5066</v>
      </c>
      <c r="K151" s="53" t="s">
        <v>5275</v>
      </c>
      <c r="L151" s="53" t="s">
        <v>4184</v>
      </c>
      <c r="M151" s="53">
        <v>330</v>
      </c>
      <c r="N151" s="53">
        <v>333</v>
      </c>
      <c r="O151" s="53">
        <v>401</v>
      </c>
      <c r="P151" s="54" t="s">
        <v>3386</v>
      </c>
      <c r="Q151" s="55" t="s">
        <v>5067</v>
      </c>
      <c r="R151" s="53" t="s">
        <v>5064</v>
      </c>
      <c r="S151" s="53" t="s">
        <v>5068</v>
      </c>
      <c r="T151" s="53" t="s">
        <v>5066</v>
      </c>
      <c r="U151" s="53">
        <v>1</v>
      </c>
      <c r="V151" s="46" t="s">
        <v>5069</v>
      </c>
    </row>
    <row r="152" ht="12.8" customHeight="1" spans="1:22" x14ac:dyDescent="0.25">
      <c r="A152" s="52">
        <v>61721</v>
      </c>
      <c r="B152" s="53" t="s">
        <v>5275</v>
      </c>
      <c r="C152" s="53" t="s">
        <v>11</v>
      </c>
      <c r="D152" s="53" t="s">
        <v>5062</v>
      </c>
      <c r="E152" s="53" t="s">
        <v>5063</v>
      </c>
      <c r="F152" s="53" t="s">
        <v>5064</v>
      </c>
      <c r="G152" s="53" t="s">
        <v>5064</v>
      </c>
      <c r="H152" s="53" t="s">
        <v>5276</v>
      </c>
      <c r="I152" s="53" t="s">
        <v>5277</v>
      </c>
      <c r="J152" s="53" t="s">
        <v>5066</v>
      </c>
      <c r="K152" s="53" t="s">
        <v>5275</v>
      </c>
      <c r="L152" s="53" t="s">
        <v>3471</v>
      </c>
      <c r="M152" s="53">
        <v>330</v>
      </c>
      <c r="N152" s="53">
        <v>333</v>
      </c>
      <c r="O152" s="53">
        <v>401</v>
      </c>
      <c r="P152" s="54" t="s">
        <v>3386</v>
      </c>
      <c r="Q152" s="55" t="s">
        <v>5067</v>
      </c>
      <c r="R152" s="53" t="s">
        <v>5064</v>
      </c>
      <c r="S152" s="53" t="s">
        <v>5068</v>
      </c>
      <c r="T152" s="53" t="s">
        <v>5066</v>
      </c>
      <c r="U152" s="53">
        <v>1</v>
      </c>
      <c r="V152" s="46" t="s">
        <v>5069</v>
      </c>
    </row>
    <row r="153" ht="12.8" customHeight="1" spans="1:22" x14ac:dyDescent="0.25">
      <c r="A153" s="52">
        <v>655320</v>
      </c>
      <c r="B153" s="53" t="s">
        <v>5278</v>
      </c>
      <c r="C153" s="53" t="s">
        <v>11</v>
      </c>
      <c r="D153" s="53" t="s">
        <v>5062</v>
      </c>
      <c r="E153" s="53" t="s">
        <v>5063</v>
      </c>
      <c r="F153" s="53" t="s">
        <v>5064</v>
      </c>
      <c r="G153" s="53" t="s">
        <v>5064</v>
      </c>
      <c r="H153" s="53" t="s">
        <v>5276</v>
      </c>
      <c r="I153" s="53" t="s">
        <v>5277</v>
      </c>
      <c r="J153" s="53" t="s">
        <v>5071</v>
      </c>
      <c r="K153" s="53" t="s">
        <v>5278</v>
      </c>
      <c r="L153" s="53" t="s">
        <v>5072</v>
      </c>
      <c r="M153" s="53">
        <v>330</v>
      </c>
      <c r="N153" s="53">
        <v>333</v>
      </c>
      <c r="O153" s="53">
        <v>401</v>
      </c>
      <c r="P153" s="54">
        <v>453</v>
      </c>
      <c r="Q153" s="55">
        <v>330333401453</v>
      </c>
      <c r="R153" s="53" t="s">
        <v>5064</v>
      </c>
      <c r="S153" s="53" t="s">
        <v>5068</v>
      </c>
      <c r="T153" s="53" t="s">
        <v>5066</v>
      </c>
      <c r="U153" s="53">
        <v>1</v>
      </c>
      <c r="V153" s="46" t="s">
        <v>5069</v>
      </c>
    </row>
    <row r="154" ht="12.8" customHeight="1" spans="1:22" x14ac:dyDescent="0.25">
      <c r="A154" s="52">
        <v>655732</v>
      </c>
      <c r="B154" s="53" t="s">
        <v>1172</v>
      </c>
      <c r="C154" s="53" t="s">
        <v>11</v>
      </c>
      <c r="D154" s="53" t="s">
        <v>5062</v>
      </c>
      <c r="E154" s="53" t="s">
        <v>5063</v>
      </c>
      <c r="F154" s="53" t="s">
        <v>5064</v>
      </c>
      <c r="G154" s="53" t="s">
        <v>5064</v>
      </c>
      <c r="H154" s="53" t="s">
        <v>5276</v>
      </c>
      <c r="I154" s="53" t="s">
        <v>5277</v>
      </c>
      <c r="J154" s="53" t="s">
        <v>5073</v>
      </c>
      <c r="K154" s="53" t="s">
        <v>1172</v>
      </c>
      <c r="L154" s="53" t="s">
        <v>5072</v>
      </c>
      <c r="M154" s="53">
        <v>330</v>
      </c>
      <c r="N154" s="53">
        <v>333</v>
      </c>
      <c r="O154" s="53">
        <v>401</v>
      </c>
      <c r="P154" s="54">
        <v>101</v>
      </c>
      <c r="Q154" s="55">
        <v>330333401101</v>
      </c>
      <c r="R154" s="53" t="s">
        <v>5064</v>
      </c>
      <c r="S154" s="53" t="s">
        <v>5068</v>
      </c>
      <c r="T154" s="53" t="s">
        <v>5066</v>
      </c>
      <c r="U154" s="53">
        <v>1</v>
      </c>
      <c r="V154" s="46" t="s">
        <v>5069</v>
      </c>
    </row>
    <row r="155" ht="12.8" customHeight="1" spans="1:22" x14ac:dyDescent="0.25">
      <c r="A155" s="52">
        <v>20020955</v>
      </c>
      <c r="B155" s="53" t="s">
        <v>5279</v>
      </c>
      <c r="C155" s="53" t="s">
        <v>11</v>
      </c>
      <c r="D155" s="53" t="s">
        <v>5062</v>
      </c>
      <c r="E155" s="53" t="s">
        <v>5063</v>
      </c>
      <c r="F155" s="53" t="s">
        <v>5064</v>
      </c>
      <c r="G155" s="53" t="s">
        <v>5064</v>
      </c>
      <c r="H155" s="53" t="s">
        <v>5276</v>
      </c>
      <c r="I155" s="53" t="s">
        <v>5277</v>
      </c>
      <c r="J155" s="53" t="s">
        <v>5076</v>
      </c>
      <c r="K155" s="53" t="s">
        <v>5280</v>
      </c>
      <c r="L155" s="53" t="s">
        <v>5078</v>
      </c>
      <c r="M155" s="53">
        <v>330</v>
      </c>
      <c r="N155" s="53">
        <v>333</v>
      </c>
      <c r="O155" s="53">
        <v>401</v>
      </c>
      <c r="P155" s="54" t="s">
        <v>3386</v>
      </c>
      <c r="Q155" s="55" t="s">
        <v>5067</v>
      </c>
      <c r="R155" s="53" t="s">
        <v>5064</v>
      </c>
      <c r="S155" s="53" t="s">
        <v>5068</v>
      </c>
      <c r="T155" s="53" t="s">
        <v>5066</v>
      </c>
      <c r="U155" s="53">
        <v>1</v>
      </c>
      <c r="V155" s="46" t="s">
        <v>5069</v>
      </c>
    </row>
    <row r="156" ht="12.8" customHeight="1" spans="1:22" x14ac:dyDescent="0.25">
      <c r="A156" s="52" t="s">
        <v>3386</v>
      </c>
      <c r="B156" s="53" t="s">
        <v>380</v>
      </c>
      <c r="C156" s="53" t="s">
        <v>11</v>
      </c>
      <c r="D156" s="53" t="s">
        <v>5062</v>
      </c>
      <c r="E156" s="53" t="s">
        <v>5063</v>
      </c>
      <c r="F156" s="53" t="s">
        <v>5064</v>
      </c>
      <c r="G156" s="53" t="s">
        <v>5064</v>
      </c>
      <c r="H156" s="53" t="s">
        <v>5276</v>
      </c>
      <c r="I156" s="53" t="s">
        <v>5277</v>
      </c>
      <c r="J156" s="53" t="s">
        <v>5066</v>
      </c>
      <c r="K156" s="53" t="s">
        <v>5275</v>
      </c>
      <c r="L156" s="53" t="s">
        <v>3683</v>
      </c>
      <c r="M156" s="53">
        <v>330</v>
      </c>
      <c r="N156" s="53">
        <v>333</v>
      </c>
      <c r="O156" s="53">
        <v>401</v>
      </c>
      <c r="P156" s="54" t="s">
        <v>3386</v>
      </c>
      <c r="Q156" s="55" t="s">
        <v>5067</v>
      </c>
      <c r="R156" s="53" t="s">
        <v>5064</v>
      </c>
      <c r="S156" s="53" t="s">
        <v>5068</v>
      </c>
      <c r="T156" s="53" t="s">
        <v>5066</v>
      </c>
      <c r="U156" s="53">
        <v>0.001</v>
      </c>
      <c r="V156" s="46" t="s">
        <v>5069</v>
      </c>
    </row>
    <row r="157" ht="12.8" customHeight="1" spans="1:22" x14ac:dyDescent="0.25">
      <c r="A157" s="52" t="s">
        <v>3386</v>
      </c>
      <c r="B157" s="53" t="s">
        <v>5281</v>
      </c>
      <c r="C157" s="53" t="s">
        <v>10</v>
      </c>
      <c r="D157" s="53" t="s">
        <v>5062</v>
      </c>
      <c r="E157" s="53" t="s">
        <v>5063</v>
      </c>
      <c r="F157" s="53" t="s">
        <v>5064</v>
      </c>
      <c r="G157" s="53" t="s">
        <v>5079</v>
      </c>
      <c r="H157" s="53" t="s">
        <v>5282</v>
      </c>
      <c r="I157" s="53" t="s">
        <v>5277</v>
      </c>
      <c r="J157" s="53" t="s">
        <v>5066</v>
      </c>
      <c r="K157" s="53" t="s">
        <v>5283</v>
      </c>
      <c r="L157" s="53" t="s">
        <v>4174</v>
      </c>
      <c r="M157" s="53">
        <v>330</v>
      </c>
      <c r="N157" s="53">
        <v>333</v>
      </c>
      <c r="O157" s="53">
        <v>401</v>
      </c>
      <c r="P157" s="54" t="s">
        <v>3386</v>
      </c>
      <c r="Q157" s="55" t="s">
        <v>5067</v>
      </c>
      <c r="R157" s="53" t="s">
        <v>5079</v>
      </c>
      <c r="S157" s="53" t="s">
        <v>5082</v>
      </c>
      <c r="T157" s="53" t="s">
        <v>5066</v>
      </c>
      <c r="U157" s="53">
        <v>0.5</v>
      </c>
      <c r="V157" s="46" t="s">
        <v>5069</v>
      </c>
    </row>
    <row r="158" ht="12.8" customHeight="1" spans="1:22" x14ac:dyDescent="0.25">
      <c r="A158" s="52">
        <v>134795</v>
      </c>
      <c r="B158" s="53" t="s">
        <v>5284</v>
      </c>
      <c r="C158" s="53" t="s">
        <v>10</v>
      </c>
      <c r="D158" s="53" t="s">
        <v>5062</v>
      </c>
      <c r="E158" s="53" t="s">
        <v>5063</v>
      </c>
      <c r="F158" s="53" t="s">
        <v>5064</v>
      </c>
      <c r="G158" s="53" t="s">
        <v>5079</v>
      </c>
      <c r="H158" s="53" t="s">
        <v>5282</v>
      </c>
      <c r="I158" s="53" t="s">
        <v>5277</v>
      </c>
      <c r="J158" s="53" t="s">
        <v>5066</v>
      </c>
      <c r="K158" s="53" t="s">
        <v>5285</v>
      </c>
      <c r="L158" s="53" t="s">
        <v>4184</v>
      </c>
      <c r="M158" s="53">
        <v>330</v>
      </c>
      <c r="N158" s="53">
        <v>333</v>
      </c>
      <c r="O158" s="53">
        <v>401</v>
      </c>
      <c r="P158" s="54" t="s">
        <v>3386</v>
      </c>
      <c r="Q158" s="55" t="s">
        <v>5067</v>
      </c>
      <c r="R158" s="53" t="s">
        <v>5079</v>
      </c>
      <c r="S158" s="53" t="s">
        <v>5082</v>
      </c>
      <c r="T158" s="53" t="s">
        <v>5066</v>
      </c>
      <c r="U158" s="53">
        <v>0.5</v>
      </c>
      <c r="V158" s="46" t="s">
        <v>5069</v>
      </c>
    </row>
    <row r="159" ht="12.8" customHeight="1" spans="1:22" x14ac:dyDescent="0.25">
      <c r="A159" s="52">
        <v>794558</v>
      </c>
      <c r="B159" s="53" t="s">
        <v>5286</v>
      </c>
      <c r="C159" s="53" t="s">
        <v>10</v>
      </c>
      <c r="D159" s="53" t="s">
        <v>5062</v>
      </c>
      <c r="E159" s="53" t="s">
        <v>5063</v>
      </c>
      <c r="F159" s="53" t="s">
        <v>5064</v>
      </c>
      <c r="G159" s="53" t="s">
        <v>5079</v>
      </c>
      <c r="H159" s="53" t="s">
        <v>5282</v>
      </c>
      <c r="I159" s="53" t="s">
        <v>5277</v>
      </c>
      <c r="J159" s="53" t="s">
        <v>5085</v>
      </c>
      <c r="K159" s="53" t="s">
        <v>5287</v>
      </c>
      <c r="L159" s="53" t="s">
        <v>3471</v>
      </c>
      <c r="M159" s="53">
        <v>330</v>
      </c>
      <c r="N159" s="53">
        <v>333</v>
      </c>
      <c r="O159" s="53">
        <v>401</v>
      </c>
      <c r="P159" s="54" t="s">
        <v>3386</v>
      </c>
      <c r="Q159" s="55" t="s">
        <v>5067</v>
      </c>
      <c r="R159" s="53" t="s">
        <v>5079</v>
      </c>
      <c r="S159" s="53" t="s">
        <v>5082</v>
      </c>
      <c r="T159" s="53" t="s">
        <v>5066</v>
      </c>
      <c r="U159" s="53">
        <v>0.5</v>
      </c>
      <c r="V159" s="46" t="s">
        <v>5069</v>
      </c>
    </row>
    <row r="160" ht="12.8" customHeight="1" spans="1:22" x14ac:dyDescent="0.25">
      <c r="A160" s="52">
        <v>795719</v>
      </c>
      <c r="B160" s="53" t="s">
        <v>5288</v>
      </c>
      <c r="C160" s="53" t="s">
        <v>10</v>
      </c>
      <c r="D160" s="53" t="s">
        <v>5062</v>
      </c>
      <c r="E160" s="53" t="s">
        <v>5063</v>
      </c>
      <c r="F160" s="53" t="s">
        <v>5064</v>
      </c>
      <c r="G160" s="53" t="s">
        <v>5079</v>
      </c>
      <c r="H160" s="53" t="s">
        <v>5282</v>
      </c>
      <c r="I160" s="53" t="s">
        <v>5277</v>
      </c>
      <c r="J160" s="53" t="s">
        <v>5066</v>
      </c>
      <c r="K160" s="53" t="s">
        <v>5285</v>
      </c>
      <c r="L160" s="53" t="s">
        <v>3471</v>
      </c>
      <c r="M160" s="53">
        <v>330</v>
      </c>
      <c r="N160" s="53">
        <v>333</v>
      </c>
      <c r="O160" s="53">
        <v>401</v>
      </c>
      <c r="P160" s="54" t="s">
        <v>3386</v>
      </c>
      <c r="Q160" s="55" t="s">
        <v>5067</v>
      </c>
      <c r="R160" s="53" t="s">
        <v>5079</v>
      </c>
      <c r="S160" s="53" t="s">
        <v>5082</v>
      </c>
      <c r="T160" s="53" t="s">
        <v>5066</v>
      </c>
      <c r="U160" s="53">
        <v>0.5</v>
      </c>
      <c r="V160" s="46" t="s">
        <v>5069</v>
      </c>
    </row>
    <row r="161" ht="12.8" customHeight="1" spans="1:22" x14ac:dyDescent="0.25">
      <c r="A161" s="52">
        <v>134462</v>
      </c>
      <c r="B161" s="53" t="s">
        <v>5289</v>
      </c>
      <c r="C161" s="53" t="s">
        <v>11</v>
      </c>
      <c r="D161" s="53" t="s">
        <v>5062</v>
      </c>
      <c r="E161" s="53" t="s">
        <v>5063</v>
      </c>
      <c r="F161" s="53" t="s">
        <v>5064</v>
      </c>
      <c r="G161" s="53" t="s">
        <v>5064</v>
      </c>
      <c r="H161" s="53" t="s">
        <v>5290</v>
      </c>
      <c r="I161" s="53" t="s">
        <v>5277</v>
      </c>
      <c r="J161" s="53" t="s">
        <v>5066</v>
      </c>
      <c r="K161" s="53" t="s">
        <v>5291</v>
      </c>
      <c r="L161" s="53" t="s">
        <v>4184</v>
      </c>
      <c r="M161" s="53">
        <v>330</v>
      </c>
      <c r="N161" s="53">
        <v>333</v>
      </c>
      <c r="O161" s="53">
        <v>401</v>
      </c>
      <c r="P161" s="54" t="s">
        <v>3386</v>
      </c>
      <c r="Q161" s="55" t="s">
        <v>5067</v>
      </c>
      <c r="R161" s="53" t="s">
        <v>5064</v>
      </c>
      <c r="S161" s="53" t="s">
        <v>5068</v>
      </c>
      <c r="T161" s="53" t="s">
        <v>5066</v>
      </c>
      <c r="U161" s="53">
        <v>1</v>
      </c>
      <c r="V161" s="46" t="s">
        <v>5069</v>
      </c>
    </row>
    <row r="162" ht="12.8" customHeight="1" spans="1:22" x14ac:dyDescent="0.25">
      <c r="A162" s="52">
        <v>61722</v>
      </c>
      <c r="B162" s="53" t="s">
        <v>5291</v>
      </c>
      <c r="C162" s="53" t="s">
        <v>11</v>
      </c>
      <c r="D162" s="53" t="s">
        <v>5062</v>
      </c>
      <c r="E162" s="53" t="s">
        <v>5063</v>
      </c>
      <c r="F162" s="53" t="s">
        <v>5064</v>
      </c>
      <c r="G162" s="53" t="s">
        <v>5064</v>
      </c>
      <c r="H162" s="53" t="s">
        <v>5290</v>
      </c>
      <c r="I162" s="53" t="s">
        <v>5277</v>
      </c>
      <c r="J162" s="53" t="s">
        <v>5066</v>
      </c>
      <c r="K162" s="53" t="s">
        <v>5291</v>
      </c>
      <c r="L162" s="53" t="s">
        <v>3471</v>
      </c>
      <c r="M162" s="53">
        <v>330</v>
      </c>
      <c r="N162" s="53">
        <v>333</v>
      </c>
      <c r="O162" s="53">
        <v>401</v>
      </c>
      <c r="P162" s="54" t="s">
        <v>3386</v>
      </c>
      <c r="Q162" s="55" t="s">
        <v>5067</v>
      </c>
      <c r="R162" s="53" t="s">
        <v>5064</v>
      </c>
      <c r="S162" s="53" t="s">
        <v>5068</v>
      </c>
      <c r="T162" s="53" t="s">
        <v>5066</v>
      </c>
      <c r="U162" s="53">
        <v>1</v>
      </c>
      <c r="V162" s="46" t="s">
        <v>5069</v>
      </c>
    </row>
    <row r="163" ht="12.8" customHeight="1" spans="1:22" x14ac:dyDescent="0.25">
      <c r="A163" s="52" t="s">
        <v>3386</v>
      </c>
      <c r="B163" s="53" t="s">
        <v>5292</v>
      </c>
      <c r="C163" s="53" t="s">
        <v>11</v>
      </c>
      <c r="D163" s="53" t="s">
        <v>5062</v>
      </c>
      <c r="E163" s="53" t="s">
        <v>5063</v>
      </c>
      <c r="F163" s="53" t="s">
        <v>5064</v>
      </c>
      <c r="G163" s="53" t="s">
        <v>5064</v>
      </c>
      <c r="H163" s="53" t="s">
        <v>5290</v>
      </c>
      <c r="I163" s="53" t="s">
        <v>5277</v>
      </c>
      <c r="J163" s="53" t="s">
        <v>5066</v>
      </c>
      <c r="K163" s="53" t="s">
        <v>5291</v>
      </c>
      <c r="L163" s="53" t="s">
        <v>3683</v>
      </c>
      <c r="M163" s="53">
        <v>330</v>
      </c>
      <c r="N163" s="53">
        <v>333</v>
      </c>
      <c r="O163" s="53">
        <v>401</v>
      </c>
      <c r="P163" s="54" t="s">
        <v>3386</v>
      </c>
      <c r="Q163" s="55" t="s">
        <v>5067</v>
      </c>
      <c r="R163" s="53" t="s">
        <v>5064</v>
      </c>
      <c r="S163" s="53" t="s">
        <v>5068</v>
      </c>
      <c r="T163" s="53" t="s">
        <v>5066</v>
      </c>
      <c r="U163" s="53">
        <v>0.001</v>
      </c>
      <c r="V163" s="46" t="s">
        <v>5069</v>
      </c>
    </row>
    <row r="164" ht="12.8" customHeight="1" spans="1:22" x14ac:dyDescent="0.25">
      <c r="A164" s="52" t="s">
        <v>3386</v>
      </c>
      <c r="B164" s="53" t="s">
        <v>5293</v>
      </c>
      <c r="C164" s="53" t="s">
        <v>11</v>
      </c>
      <c r="D164" s="53" t="s">
        <v>5062</v>
      </c>
      <c r="E164" s="53" t="s">
        <v>5063</v>
      </c>
      <c r="F164" s="53" t="s">
        <v>5064</v>
      </c>
      <c r="G164" s="53" t="s">
        <v>5064</v>
      </c>
      <c r="H164" s="53" t="s">
        <v>5290</v>
      </c>
      <c r="I164" s="53" t="s">
        <v>5277</v>
      </c>
      <c r="J164" s="53" t="s">
        <v>5066</v>
      </c>
      <c r="K164" s="53" t="s">
        <v>5291</v>
      </c>
      <c r="L164" s="53" t="s">
        <v>3683</v>
      </c>
      <c r="M164" s="53">
        <v>330</v>
      </c>
      <c r="N164" s="53">
        <v>333</v>
      </c>
      <c r="O164" s="53">
        <v>401</v>
      </c>
      <c r="P164" s="54" t="s">
        <v>3386</v>
      </c>
      <c r="Q164" s="55" t="s">
        <v>5067</v>
      </c>
      <c r="R164" s="53" t="s">
        <v>5064</v>
      </c>
      <c r="S164" s="53" t="s">
        <v>5068</v>
      </c>
      <c r="T164" s="53" t="s">
        <v>5066</v>
      </c>
      <c r="U164" s="53">
        <v>0.001</v>
      </c>
      <c r="V164" s="46" t="s">
        <v>5069</v>
      </c>
    </row>
    <row r="165" ht="12.8" customHeight="1" spans="1:22" x14ac:dyDescent="0.25">
      <c r="A165" s="52" t="s">
        <v>3386</v>
      </c>
      <c r="B165" s="53" t="s">
        <v>5294</v>
      </c>
      <c r="C165" s="53" t="s">
        <v>11</v>
      </c>
      <c r="D165" s="53" t="s">
        <v>5062</v>
      </c>
      <c r="E165" s="53" t="s">
        <v>5063</v>
      </c>
      <c r="F165" s="53" t="s">
        <v>5064</v>
      </c>
      <c r="G165" s="53" t="s">
        <v>5064</v>
      </c>
      <c r="H165" s="53" t="s">
        <v>5290</v>
      </c>
      <c r="I165" s="53" t="s">
        <v>5277</v>
      </c>
      <c r="J165" s="53" t="s">
        <v>5066</v>
      </c>
      <c r="K165" s="53" t="s">
        <v>5291</v>
      </c>
      <c r="L165" s="53" t="s">
        <v>3683</v>
      </c>
      <c r="M165" s="53">
        <v>330</v>
      </c>
      <c r="N165" s="53">
        <v>333</v>
      </c>
      <c r="O165" s="53">
        <v>401</v>
      </c>
      <c r="P165" s="54" t="s">
        <v>3386</v>
      </c>
      <c r="Q165" s="55" t="s">
        <v>5067</v>
      </c>
      <c r="R165" s="53" t="s">
        <v>5064</v>
      </c>
      <c r="S165" s="53" t="s">
        <v>5068</v>
      </c>
      <c r="T165" s="53" t="s">
        <v>5066</v>
      </c>
      <c r="U165" s="53">
        <v>0.001</v>
      </c>
      <c r="V165" s="46" t="s">
        <v>5069</v>
      </c>
    </row>
    <row r="166" ht="12.8" customHeight="1" spans="1:22" x14ac:dyDescent="0.25">
      <c r="A166" s="52">
        <v>91789</v>
      </c>
      <c r="B166" s="53" t="s">
        <v>5295</v>
      </c>
      <c r="C166" s="53" t="s">
        <v>11</v>
      </c>
      <c r="D166" s="53" t="s">
        <v>5062</v>
      </c>
      <c r="E166" s="53" t="s">
        <v>5063</v>
      </c>
      <c r="F166" s="53" t="s">
        <v>5064</v>
      </c>
      <c r="G166" s="53" t="s">
        <v>5064</v>
      </c>
      <c r="H166" s="53" t="s">
        <v>5296</v>
      </c>
      <c r="I166" s="53" t="s">
        <v>5277</v>
      </c>
      <c r="J166" s="53" t="s">
        <v>5066</v>
      </c>
      <c r="K166" s="53" t="s">
        <v>5297</v>
      </c>
      <c r="L166" s="53" t="s">
        <v>3471</v>
      </c>
      <c r="M166" s="53">
        <v>330</v>
      </c>
      <c r="N166" s="53">
        <v>333</v>
      </c>
      <c r="O166" s="53">
        <v>401</v>
      </c>
      <c r="P166" s="54" t="s">
        <v>3386</v>
      </c>
      <c r="Q166" s="55" t="s">
        <v>5067</v>
      </c>
      <c r="R166" s="53" t="s">
        <v>5064</v>
      </c>
      <c r="S166" s="53" t="s">
        <v>5068</v>
      </c>
      <c r="T166" s="53" t="s">
        <v>5066</v>
      </c>
      <c r="U166" s="53">
        <v>1</v>
      </c>
      <c r="V166" s="46" t="s">
        <v>5069</v>
      </c>
    </row>
    <row r="167" ht="12.8" customHeight="1" spans="1:22" x14ac:dyDescent="0.25">
      <c r="A167" s="52">
        <v>20020940</v>
      </c>
      <c r="B167" s="53" t="s">
        <v>5298</v>
      </c>
      <c r="C167" s="53" t="s">
        <v>11</v>
      </c>
      <c r="D167" s="53" t="s">
        <v>5062</v>
      </c>
      <c r="E167" s="53" t="s">
        <v>5063</v>
      </c>
      <c r="F167" s="53" t="s">
        <v>5064</v>
      </c>
      <c r="G167" s="53" t="s">
        <v>5064</v>
      </c>
      <c r="H167" s="53" t="s">
        <v>5299</v>
      </c>
      <c r="I167" s="53" t="s">
        <v>5277</v>
      </c>
      <c r="J167" s="53" t="s">
        <v>5076</v>
      </c>
      <c r="K167" s="53" t="s">
        <v>5300</v>
      </c>
      <c r="L167" s="53" t="s">
        <v>5078</v>
      </c>
      <c r="M167" s="53">
        <v>330</v>
      </c>
      <c r="N167" s="53">
        <v>333</v>
      </c>
      <c r="O167" s="53">
        <v>401</v>
      </c>
      <c r="P167" s="54" t="s">
        <v>3386</v>
      </c>
      <c r="Q167" s="55" t="s">
        <v>5067</v>
      </c>
      <c r="R167" s="53" t="s">
        <v>5064</v>
      </c>
      <c r="S167" s="53" t="s">
        <v>5068</v>
      </c>
      <c r="T167" s="53" t="s">
        <v>5066</v>
      </c>
      <c r="U167" s="53">
        <v>1</v>
      </c>
      <c r="V167" s="46" t="s">
        <v>5069</v>
      </c>
    </row>
    <row r="168" ht="12.8" customHeight="1" spans="1:22" x14ac:dyDescent="0.25">
      <c r="A168" s="52">
        <v>134468</v>
      </c>
      <c r="B168" s="53" t="s">
        <v>5301</v>
      </c>
      <c r="C168" s="53" t="s">
        <v>11</v>
      </c>
      <c r="D168" s="53" t="s">
        <v>5062</v>
      </c>
      <c r="E168" s="53" t="s">
        <v>5063</v>
      </c>
      <c r="F168" s="53" t="s">
        <v>5064</v>
      </c>
      <c r="G168" s="53" t="s">
        <v>5064</v>
      </c>
      <c r="H168" s="53" t="s">
        <v>5302</v>
      </c>
      <c r="I168" s="53" t="s">
        <v>5277</v>
      </c>
      <c r="J168" s="53" t="s">
        <v>5066</v>
      </c>
      <c r="K168" s="53" t="s">
        <v>5301</v>
      </c>
      <c r="L168" s="53" t="s">
        <v>4184</v>
      </c>
      <c r="M168" s="53">
        <v>330</v>
      </c>
      <c r="N168" s="53">
        <v>333</v>
      </c>
      <c r="O168" s="53">
        <v>401</v>
      </c>
      <c r="P168" s="54" t="s">
        <v>3386</v>
      </c>
      <c r="Q168" s="55" t="s">
        <v>5067</v>
      </c>
      <c r="R168" s="53" t="s">
        <v>5064</v>
      </c>
      <c r="S168" s="53" t="s">
        <v>5068</v>
      </c>
      <c r="T168" s="53" t="s">
        <v>5066</v>
      </c>
      <c r="U168" s="53">
        <v>1</v>
      </c>
      <c r="V168" s="46" t="s">
        <v>5069</v>
      </c>
    </row>
    <row r="169" ht="12.8" customHeight="1" spans="1:22" x14ac:dyDescent="0.25">
      <c r="A169" s="52">
        <v>61734</v>
      </c>
      <c r="B169" s="53" t="s">
        <v>5301</v>
      </c>
      <c r="C169" s="53" t="s">
        <v>11</v>
      </c>
      <c r="D169" s="53" t="s">
        <v>5062</v>
      </c>
      <c r="E169" s="53" t="s">
        <v>5063</v>
      </c>
      <c r="F169" s="53" t="s">
        <v>5064</v>
      </c>
      <c r="G169" s="53" t="s">
        <v>5064</v>
      </c>
      <c r="H169" s="53" t="s">
        <v>5302</v>
      </c>
      <c r="I169" s="53" t="s">
        <v>5277</v>
      </c>
      <c r="J169" s="53" t="s">
        <v>5066</v>
      </c>
      <c r="K169" s="53" t="s">
        <v>5301</v>
      </c>
      <c r="L169" s="53" t="s">
        <v>3471</v>
      </c>
      <c r="M169" s="53">
        <v>330</v>
      </c>
      <c r="N169" s="53">
        <v>333</v>
      </c>
      <c r="O169" s="53">
        <v>401</v>
      </c>
      <c r="P169" s="54" t="s">
        <v>3386</v>
      </c>
      <c r="Q169" s="55" t="s">
        <v>5067</v>
      </c>
      <c r="R169" s="53" t="s">
        <v>5064</v>
      </c>
      <c r="S169" s="53" t="s">
        <v>5068</v>
      </c>
      <c r="T169" s="53" t="s">
        <v>5066</v>
      </c>
      <c r="U169" s="53">
        <v>1</v>
      </c>
      <c r="V169" s="46" t="s">
        <v>5069</v>
      </c>
    </row>
    <row r="170" ht="12.8" customHeight="1" spans="1:22" x14ac:dyDescent="0.25">
      <c r="A170" s="52">
        <v>657471</v>
      </c>
      <c r="B170" s="53" t="s">
        <v>5303</v>
      </c>
      <c r="C170" s="53" t="s">
        <v>11</v>
      </c>
      <c r="D170" s="53" t="s">
        <v>5062</v>
      </c>
      <c r="E170" s="53" t="s">
        <v>5063</v>
      </c>
      <c r="F170" s="53" t="s">
        <v>5064</v>
      </c>
      <c r="G170" s="53" t="s">
        <v>5064</v>
      </c>
      <c r="H170" s="53" t="s">
        <v>5302</v>
      </c>
      <c r="I170" s="53" t="s">
        <v>5277</v>
      </c>
      <c r="J170" s="53" t="s">
        <v>5071</v>
      </c>
      <c r="K170" s="53" t="s">
        <v>5303</v>
      </c>
      <c r="L170" s="53" t="s">
        <v>5072</v>
      </c>
      <c r="M170" s="53">
        <v>330</v>
      </c>
      <c r="N170" s="53">
        <v>333</v>
      </c>
      <c r="O170" s="53">
        <v>401</v>
      </c>
      <c r="P170" s="54">
        <v>453</v>
      </c>
      <c r="Q170" s="55">
        <v>330333401453</v>
      </c>
      <c r="R170" s="53" t="s">
        <v>5064</v>
      </c>
      <c r="S170" s="53" t="s">
        <v>5068</v>
      </c>
      <c r="T170" s="53" t="s">
        <v>5066</v>
      </c>
      <c r="U170" s="53">
        <v>1</v>
      </c>
      <c r="V170" s="46" t="s">
        <v>5069</v>
      </c>
    </row>
    <row r="171" ht="12.8" customHeight="1" spans="1:22" x14ac:dyDescent="0.25">
      <c r="A171" s="52">
        <v>673349</v>
      </c>
      <c r="B171" s="53" t="s">
        <v>628</v>
      </c>
      <c r="C171" s="53" t="s">
        <v>11</v>
      </c>
      <c r="D171" s="53" t="s">
        <v>5062</v>
      </c>
      <c r="E171" s="53" t="s">
        <v>5063</v>
      </c>
      <c r="F171" s="53" t="s">
        <v>5064</v>
      </c>
      <c r="G171" s="53" t="s">
        <v>5064</v>
      </c>
      <c r="H171" s="53" t="s">
        <v>5302</v>
      </c>
      <c r="I171" s="53" t="s">
        <v>5277</v>
      </c>
      <c r="J171" s="53" t="s">
        <v>5073</v>
      </c>
      <c r="K171" s="53" t="s">
        <v>5304</v>
      </c>
      <c r="L171" s="53" t="s">
        <v>5072</v>
      </c>
      <c r="M171" s="53">
        <v>330</v>
      </c>
      <c r="N171" s="53">
        <v>333</v>
      </c>
      <c r="O171" s="53">
        <v>401</v>
      </c>
      <c r="P171" s="54">
        <v>101</v>
      </c>
      <c r="Q171" s="55">
        <v>330333401101</v>
      </c>
      <c r="R171" s="53" t="s">
        <v>5064</v>
      </c>
      <c r="S171" s="53" t="s">
        <v>5068</v>
      </c>
      <c r="T171" s="53" t="s">
        <v>5066</v>
      </c>
      <c r="U171" s="53">
        <v>1</v>
      </c>
      <c r="V171" s="46" t="s">
        <v>5069</v>
      </c>
    </row>
    <row r="172" ht="12.8" customHeight="1" spans="1:22" x14ac:dyDescent="0.25">
      <c r="A172" s="52">
        <v>20020971</v>
      </c>
      <c r="B172" s="53" t="s">
        <v>5305</v>
      </c>
      <c r="C172" s="53" t="s">
        <v>11</v>
      </c>
      <c r="D172" s="53" t="s">
        <v>5062</v>
      </c>
      <c r="E172" s="53" t="s">
        <v>5063</v>
      </c>
      <c r="F172" s="53" t="s">
        <v>5064</v>
      </c>
      <c r="G172" s="53" t="s">
        <v>5064</v>
      </c>
      <c r="H172" s="53" t="s">
        <v>5302</v>
      </c>
      <c r="I172" s="53" t="s">
        <v>5277</v>
      </c>
      <c r="J172" s="53" t="s">
        <v>5076</v>
      </c>
      <c r="K172" s="53" t="s">
        <v>5306</v>
      </c>
      <c r="L172" s="53" t="s">
        <v>5078</v>
      </c>
      <c r="M172" s="53">
        <v>330</v>
      </c>
      <c r="N172" s="53">
        <v>333</v>
      </c>
      <c r="O172" s="53">
        <v>401</v>
      </c>
      <c r="P172" s="54" t="s">
        <v>3386</v>
      </c>
      <c r="Q172" s="55" t="s">
        <v>5067</v>
      </c>
      <c r="R172" s="53" t="s">
        <v>5064</v>
      </c>
      <c r="S172" s="53" t="s">
        <v>5068</v>
      </c>
      <c r="T172" s="53" t="s">
        <v>5066</v>
      </c>
      <c r="U172" s="53">
        <v>1</v>
      </c>
      <c r="V172" s="46" t="s">
        <v>5069</v>
      </c>
    </row>
    <row r="173" ht="12.8" customHeight="1" spans="1:22" x14ac:dyDescent="0.25">
      <c r="A173" s="52" t="s">
        <v>3386</v>
      </c>
      <c r="B173" s="53" t="s">
        <v>84</v>
      </c>
      <c r="C173" s="53" t="s">
        <v>11</v>
      </c>
      <c r="D173" s="53" t="s">
        <v>5062</v>
      </c>
      <c r="E173" s="53" t="s">
        <v>5063</v>
      </c>
      <c r="F173" s="53" t="s">
        <v>5064</v>
      </c>
      <c r="G173" s="53" t="s">
        <v>5064</v>
      </c>
      <c r="H173" s="53" t="s">
        <v>5302</v>
      </c>
      <c r="I173" s="53" t="s">
        <v>5277</v>
      </c>
      <c r="J173" s="53" t="s">
        <v>5066</v>
      </c>
      <c r="K173" s="53" t="s">
        <v>5301</v>
      </c>
      <c r="L173" s="53" t="s">
        <v>3683</v>
      </c>
      <c r="M173" s="53">
        <v>330</v>
      </c>
      <c r="N173" s="53">
        <v>333</v>
      </c>
      <c r="O173" s="53">
        <v>401</v>
      </c>
      <c r="P173" s="54" t="s">
        <v>3386</v>
      </c>
      <c r="Q173" s="55" t="s">
        <v>5067</v>
      </c>
      <c r="R173" s="53" t="s">
        <v>5064</v>
      </c>
      <c r="S173" s="53" t="s">
        <v>5068</v>
      </c>
      <c r="T173" s="53" t="s">
        <v>5066</v>
      </c>
      <c r="U173" s="53">
        <v>0.001</v>
      </c>
      <c r="V173" s="46" t="s">
        <v>5069</v>
      </c>
    </row>
    <row r="174" ht="12.8" customHeight="1" spans="1:22" x14ac:dyDescent="0.25">
      <c r="A174" s="52">
        <v>659617</v>
      </c>
      <c r="B174" s="53" t="s">
        <v>75</v>
      </c>
      <c r="C174" s="53" t="s">
        <v>11</v>
      </c>
      <c r="D174" s="53" t="s">
        <v>5062</v>
      </c>
      <c r="E174" s="53" t="s">
        <v>5063</v>
      </c>
      <c r="F174" s="53" t="s">
        <v>5064</v>
      </c>
      <c r="G174" s="53" t="s">
        <v>5064</v>
      </c>
      <c r="H174" s="53" t="s">
        <v>5307</v>
      </c>
      <c r="I174" s="53" t="s">
        <v>5277</v>
      </c>
      <c r="J174" s="53" t="s">
        <v>5308</v>
      </c>
      <c r="K174" s="53" t="s">
        <v>75</v>
      </c>
      <c r="L174" s="53" t="s">
        <v>5072</v>
      </c>
      <c r="M174" s="53">
        <v>330</v>
      </c>
      <c r="N174" s="53">
        <v>333</v>
      </c>
      <c r="O174" s="53">
        <v>401</v>
      </c>
      <c r="P174" s="54">
        <v>452</v>
      </c>
      <c r="Q174" s="55">
        <v>330333401452</v>
      </c>
      <c r="R174" s="53" t="s">
        <v>5064</v>
      </c>
      <c r="S174" s="53" t="s">
        <v>5068</v>
      </c>
      <c r="T174" s="53" t="s">
        <v>5066</v>
      </c>
      <c r="U174" s="53">
        <v>1</v>
      </c>
      <c r="V174" s="46" t="s">
        <v>5069</v>
      </c>
    </row>
    <row r="175" ht="12.8" customHeight="1" spans="1:22" x14ac:dyDescent="0.25">
      <c r="A175" s="52">
        <v>659452</v>
      </c>
      <c r="B175" s="53" t="s">
        <v>5309</v>
      </c>
      <c r="C175" s="53" t="s">
        <v>11</v>
      </c>
      <c r="D175" s="53" t="s">
        <v>5062</v>
      </c>
      <c r="E175" s="53" t="s">
        <v>5063</v>
      </c>
      <c r="F175" s="53" t="s">
        <v>5064</v>
      </c>
      <c r="G175" s="53" t="s">
        <v>5064</v>
      </c>
      <c r="H175" s="53" t="s">
        <v>5307</v>
      </c>
      <c r="I175" s="53" t="s">
        <v>5277</v>
      </c>
      <c r="J175" s="53" t="s">
        <v>5310</v>
      </c>
      <c r="K175" s="53" t="s">
        <v>5309</v>
      </c>
      <c r="L175" s="53" t="s">
        <v>5072</v>
      </c>
      <c r="M175" s="53">
        <v>330</v>
      </c>
      <c r="N175" s="53">
        <v>333</v>
      </c>
      <c r="O175" s="53">
        <v>401</v>
      </c>
      <c r="P175" s="54">
        <v>452</v>
      </c>
      <c r="Q175" s="55">
        <v>330333401452</v>
      </c>
      <c r="R175" s="53" t="s">
        <v>5064</v>
      </c>
      <c r="S175" s="53" t="s">
        <v>5068</v>
      </c>
      <c r="T175" s="53" t="s">
        <v>5066</v>
      </c>
      <c r="U175" s="53">
        <v>1</v>
      </c>
      <c r="V175" s="46" t="s">
        <v>5069</v>
      </c>
    </row>
    <row r="176" ht="12.8" customHeight="1" spans="1:22" x14ac:dyDescent="0.25">
      <c r="A176" s="52">
        <v>659590</v>
      </c>
      <c r="B176" s="53" t="s">
        <v>1303</v>
      </c>
      <c r="C176" s="53" t="s">
        <v>11</v>
      </c>
      <c r="D176" s="53" t="s">
        <v>5062</v>
      </c>
      <c r="E176" s="53" t="s">
        <v>5063</v>
      </c>
      <c r="F176" s="53" t="s">
        <v>5064</v>
      </c>
      <c r="G176" s="53" t="s">
        <v>5064</v>
      </c>
      <c r="H176" s="53" t="s">
        <v>5311</v>
      </c>
      <c r="I176" s="53" t="s">
        <v>5277</v>
      </c>
      <c r="J176" s="53" t="s">
        <v>5308</v>
      </c>
      <c r="K176" s="53" t="s">
        <v>1303</v>
      </c>
      <c r="L176" s="53" t="s">
        <v>5072</v>
      </c>
      <c r="M176" s="53">
        <v>330</v>
      </c>
      <c r="N176" s="53">
        <v>333</v>
      </c>
      <c r="O176" s="53">
        <v>401</v>
      </c>
      <c r="P176" s="54">
        <v>452</v>
      </c>
      <c r="Q176" s="55">
        <v>330333401452</v>
      </c>
      <c r="R176" s="53" t="s">
        <v>5064</v>
      </c>
      <c r="S176" s="53" t="s">
        <v>5068</v>
      </c>
      <c r="T176" s="53" t="s">
        <v>5066</v>
      </c>
      <c r="U176" s="53">
        <v>1</v>
      </c>
      <c r="V176" s="46" t="s">
        <v>5069</v>
      </c>
    </row>
    <row r="177" ht="12.8" customHeight="1" spans="1:22" x14ac:dyDescent="0.25">
      <c r="A177" s="52">
        <v>659435</v>
      </c>
      <c r="B177" s="53" t="s">
        <v>5312</v>
      </c>
      <c r="C177" s="53" t="s">
        <v>11</v>
      </c>
      <c r="D177" s="53" t="s">
        <v>5062</v>
      </c>
      <c r="E177" s="53" t="s">
        <v>5063</v>
      </c>
      <c r="F177" s="53" t="s">
        <v>5064</v>
      </c>
      <c r="G177" s="53" t="s">
        <v>5064</v>
      </c>
      <c r="H177" s="53" t="s">
        <v>5311</v>
      </c>
      <c r="I177" s="53" t="s">
        <v>5277</v>
      </c>
      <c r="J177" s="53" t="s">
        <v>5310</v>
      </c>
      <c r="K177" s="53" t="s">
        <v>5312</v>
      </c>
      <c r="L177" s="53" t="s">
        <v>5072</v>
      </c>
      <c r="M177" s="53">
        <v>330</v>
      </c>
      <c r="N177" s="53">
        <v>333</v>
      </c>
      <c r="O177" s="53">
        <v>401</v>
      </c>
      <c r="P177" s="54">
        <v>452</v>
      </c>
      <c r="Q177" s="55">
        <v>330333401452</v>
      </c>
      <c r="R177" s="53" t="s">
        <v>5064</v>
      </c>
      <c r="S177" s="53" t="s">
        <v>5068</v>
      </c>
      <c r="T177" s="53" t="s">
        <v>5066</v>
      </c>
      <c r="U177" s="53">
        <v>1</v>
      </c>
      <c r="V177" s="46" t="s">
        <v>5069</v>
      </c>
    </row>
    <row r="178" ht="12.8" customHeight="1" spans="1:22" x14ac:dyDescent="0.25">
      <c r="A178" s="52">
        <v>671782</v>
      </c>
      <c r="B178" s="53" t="s">
        <v>1549</v>
      </c>
      <c r="C178" s="53" t="s">
        <v>10</v>
      </c>
      <c r="D178" s="53" t="s">
        <v>5062</v>
      </c>
      <c r="E178" s="53" t="s">
        <v>5063</v>
      </c>
      <c r="F178" s="53" t="s">
        <v>5064</v>
      </c>
      <c r="G178" s="53" t="s">
        <v>5079</v>
      </c>
      <c r="H178" s="53" t="s">
        <v>5313</v>
      </c>
      <c r="I178" s="53" t="s">
        <v>5277</v>
      </c>
      <c r="J178" s="53" t="s">
        <v>5066</v>
      </c>
      <c r="K178" s="53" t="s">
        <v>1549</v>
      </c>
      <c r="L178" s="53" t="s">
        <v>5072</v>
      </c>
      <c r="M178" s="53">
        <v>330</v>
      </c>
      <c r="N178" s="53">
        <v>333</v>
      </c>
      <c r="O178" s="53">
        <v>401</v>
      </c>
      <c r="P178" s="54">
        <v>473</v>
      </c>
      <c r="Q178" s="55">
        <v>330333401473</v>
      </c>
      <c r="R178" s="53" t="s">
        <v>5079</v>
      </c>
      <c r="S178" s="53" t="s">
        <v>5082</v>
      </c>
      <c r="T178" s="53" t="s">
        <v>5066</v>
      </c>
      <c r="U178" s="53">
        <v>0.5</v>
      </c>
      <c r="V178" s="46" t="s">
        <v>5069</v>
      </c>
    </row>
    <row r="179" ht="12.8" customHeight="1" spans="1:22" x14ac:dyDescent="0.25">
      <c r="A179" s="52">
        <v>655298</v>
      </c>
      <c r="B179" s="53" t="s">
        <v>5314</v>
      </c>
      <c r="C179" s="53" t="s">
        <v>11</v>
      </c>
      <c r="D179" s="53" t="s">
        <v>5062</v>
      </c>
      <c r="E179" s="53" t="s">
        <v>5063</v>
      </c>
      <c r="F179" s="53" t="s">
        <v>5064</v>
      </c>
      <c r="G179" s="53" t="s">
        <v>5064</v>
      </c>
      <c r="H179" s="53" t="s">
        <v>5315</v>
      </c>
      <c r="I179" s="53" t="s">
        <v>5277</v>
      </c>
      <c r="J179" s="53" t="s">
        <v>5071</v>
      </c>
      <c r="K179" s="53" t="s">
        <v>5316</v>
      </c>
      <c r="L179" s="53" t="s">
        <v>5072</v>
      </c>
      <c r="M179" s="53">
        <v>330</v>
      </c>
      <c r="N179" s="53">
        <v>333</v>
      </c>
      <c r="O179" s="53">
        <v>401</v>
      </c>
      <c r="P179" s="54">
        <v>452</v>
      </c>
      <c r="Q179" s="55">
        <v>330333401452</v>
      </c>
      <c r="R179" s="53" t="s">
        <v>5064</v>
      </c>
      <c r="S179" s="53" t="s">
        <v>5068</v>
      </c>
      <c r="T179" s="53" t="s">
        <v>5066</v>
      </c>
      <c r="U179" s="53">
        <v>1</v>
      </c>
      <c r="V179" s="46" t="s">
        <v>5069</v>
      </c>
    </row>
    <row r="180" ht="12.8" customHeight="1" spans="1:22" x14ac:dyDescent="0.25">
      <c r="A180" s="52">
        <v>655710</v>
      </c>
      <c r="B180" s="53" t="s">
        <v>54</v>
      </c>
      <c r="C180" s="53" t="s">
        <v>11</v>
      </c>
      <c r="D180" s="53" t="s">
        <v>5062</v>
      </c>
      <c r="E180" s="53" t="s">
        <v>5063</v>
      </c>
      <c r="F180" s="53" t="s">
        <v>5064</v>
      </c>
      <c r="G180" s="53" t="s">
        <v>5064</v>
      </c>
      <c r="H180" s="53" t="s">
        <v>5315</v>
      </c>
      <c r="I180" s="53" t="s">
        <v>5277</v>
      </c>
      <c r="J180" s="53" t="s">
        <v>5073</v>
      </c>
      <c r="K180" s="53" t="s">
        <v>54</v>
      </c>
      <c r="L180" s="53" t="s">
        <v>5072</v>
      </c>
      <c r="M180" s="53">
        <v>330</v>
      </c>
      <c r="N180" s="53">
        <v>333</v>
      </c>
      <c r="O180" s="53">
        <v>401</v>
      </c>
      <c r="P180" s="54">
        <v>101</v>
      </c>
      <c r="Q180" s="55">
        <v>330333401101</v>
      </c>
      <c r="R180" s="53" t="s">
        <v>5064</v>
      </c>
      <c r="S180" s="53" t="s">
        <v>5068</v>
      </c>
      <c r="T180" s="53" t="s">
        <v>5066</v>
      </c>
      <c r="U180" s="53">
        <v>1</v>
      </c>
      <c r="V180" s="46" t="s">
        <v>5069</v>
      </c>
    </row>
    <row r="181" ht="12.8" customHeight="1" spans="1:22" x14ac:dyDescent="0.25">
      <c r="A181" s="52">
        <v>20024087</v>
      </c>
      <c r="B181" s="53" t="s">
        <v>5317</v>
      </c>
      <c r="C181" s="53" t="s">
        <v>10</v>
      </c>
      <c r="D181" s="53" t="s">
        <v>5062</v>
      </c>
      <c r="E181" s="53" t="s">
        <v>5063</v>
      </c>
      <c r="F181" s="53" t="s">
        <v>5064</v>
      </c>
      <c r="G181" s="53" t="s">
        <v>5079</v>
      </c>
      <c r="H181" s="53" t="s">
        <v>5282</v>
      </c>
      <c r="I181" s="53" t="s">
        <v>5277</v>
      </c>
      <c r="J181" s="53" t="s">
        <v>5066</v>
      </c>
      <c r="K181" s="53" t="s">
        <v>5317</v>
      </c>
      <c r="L181" s="53" t="s">
        <v>5078</v>
      </c>
      <c r="M181" s="53">
        <v>330</v>
      </c>
      <c r="N181" s="53">
        <v>333</v>
      </c>
      <c r="O181" s="53">
        <v>401</v>
      </c>
      <c r="P181" s="54" t="s">
        <v>3386</v>
      </c>
      <c r="Q181" s="55" t="s">
        <v>5067</v>
      </c>
      <c r="R181" s="53" t="s">
        <v>5079</v>
      </c>
      <c r="S181" s="53" t="s">
        <v>5082</v>
      </c>
      <c r="T181" s="53" t="s">
        <v>5066</v>
      </c>
      <c r="U181" s="53">
        <v>0.5</v>
      </c>
      <c r="V181" s="46" t="s">
        <v>5069</v>
      </c>
    </row>
    <row r="182" ht="12.8" customHeight="1" spans="1:22" x14ac:dyDescent="0.25">
      <c r="A182" s="52" t="s">
        <v>3386</v>
      </c>
      <c r="B182" s="53" t="s">
        <v>5318</v>
      </c>
      <c r="C182" s="53" t="s">
        <v>10</v>
      </c>
      <c r="D182" s="53" t="s">
        <v>5062</v>
      </c>
      <c r="E182" s="53" t="s">
        <v>5063</v>
      </c>
      <c r="F182" s="53" t="s">
        <v>5064</v>
      </c>
      <c r="G182" s="53" t="s">
        <v>5079</v>
      </c>
      <c r="H182" s="53" t="s">
        <v>5282</v>
      </c>
      <c r="I182" s="53" t="s">
        <v>5277</v>
      </c>
      <c r="J182" s="53" t="s">
        <v>5066</v>
      </c>
      <c r="K182" s="53" t="s">
        <v>5317</v>
      </c>
      <c r="L182" s="53" t="s">
        <v>3683</v>
      </c>
      <c r="M182" s="53">
        <v>330</v>
      </c>
      <c r="N182" s="53">
        <v>333</v>
      </c>
      <c r="O182" s="53">
        <v>401</v>
      </c>
      <c r="P182" s="54" t="s">
        <v>3386</v>
      </c>
      <c r="Q182" s="55" t="s">
        <v>5067</v>
      </c>
      <c r="R182" s="53" t="s">
        <v>5079</v>
      </c>
      <c r="S182" s="53" t="s">
        <v>5082</v>
      </c>
      <c r="T182" s="53" t="s">
        <v>5066</v>
      </c>
      <c r="U182" s="53">
        <v>0.5</v>
      </c>
      <c r="V182" s="46" t="s">
        <v>5069</v>
      </c>
    </row>
    <row r="183" ht="12.8" customHeight="1" spans="1:22" x14ac:dyDescent="0.25">
      <c r="A183" s="52">
        <v>11281</v>
      </c>
      <c r="B183" s="53" t="s">
        <v>5319</v>
      </c>
      <c r="C183" s="53" t="s">
        <v>11</v>
      </c>
      <c r="D183" s="53" t="s">
        <v>5062</v>
      </c>
      <c r="E183" s="53" t="s">
        <v>5063</v>
      </c>
      <c r="F183" s="53" t="s">
        <v>5064</v>
      </c>
      <c r="G183" s="53" t="s">
        <v>5064</v>
      </c>
      <c r="H183" s="53" t="s">
        <v>5320</v>
      </c>
      <c r="I183" s="53" t="s">
        <v>5277</v>
      </c>
      <c r="J183" s="53" t="s">
        <v>5066</v>
      </c>
      <c r="K183" s="53" t="s">
        <v>5319</v>
      </c>
      <c r="L183" s="53" t="s">
        <v>3471</v>
      </c>
      <c r="M183" s="53">
        <v>330</v>
      </c>
      <c r="N183" s="53">
        <v>333</v>
      </c>
      <c r="O183" s="53">
        <v>401</v>
      </c>
      <c r="P183" s="54" t="s">
        <v>3386</v>
      </c>
      <c r="Q183" s="55" t="s">
        <v>5067</v>
      </c>
      <c r="R183" s="53" t="s">
        <v>5064</v>
      </c>
      <c r="S183" s="53" t="s">
        <v>5068</v>
      </c>
      <c r="T183" s="53" t="s">
        <v>5066</v>
      </c>
      <c r="U183" s="53">
        <v>1</v>
      </c>
      <c r="V183" s="46" t="s">
        <v>5069</v>
      </c>
    </row>
    <row r="184" ht="12.8" customHeight="1" spans="1:22" x14ac:dyDescent="0.25">
      <c r="A184" s="52">
        <v>659616</v>
      </c>
      <c r="B184" s="53" t="s">
        <v>237</v>
      </c>
      <c r="C184" s="53" t="s">
        <v>11</v>
      </c>
      <c r="D184" s="53" t="s">
        <v>5062</v>
      </c>
      <c r="E184" s="53" t="s">
        <v>5063</v>
      </c>
      <c r="F184" s="53" t="s">
        <v>5064</v>
      </c>
      <c r="G184" s="53" t="s">
        <v>5064</v>
      </c>
      <c r="H184" s="53" t="s">
        <v>5320</v>
      </c>
      <c r="I184" s="53" t="s">
        <v>5277</v>
      </c>
      <c r="J184" s="53" t="s">
        <v>5308</v>
      </c>
      <c r="K184" s="53" t="s">
        <v>5321</v>
      </c>
      <c r="L184" s="53" t="s">
        <v>5072</v>
      </c>
      <c r="M184" s="53">
        <v>330</v>
      </c>
      <c r="N184" s="53">
        <v>333</v>
      </c>
      <c r="O184" s="53">
        <v>401</v>
      </c>
      <c r="P184" s="54">
        <v>452</v>
      </c>
      <c r="Q184" s="55">
        <v>330333401452</v>
      </c>
      <c r="R184" s="53" t="s">
        <v>5064</v>
      </c>
      <c r="S184" s="53" t="s">
        <v>5068</v>
      </c>
      <c r="T184" s="53" t="s">
        <v>5066</v>
      </c>
      <c r="U184" s="53">
        <v>1</v>
      </c>
      <c r="V184" s="46" t="s">
        <v>5069</v>
      </c>
    </row>
    <row r="185" ht="12.8" customHeight="1" spans="1:22" x14ac:dyDescent="0.25">
      <c r="A185" s="52">
        <v>659451</v>
      </c>
      <c r="B185" s="53" t="s">
        <v>5322</v>
      </c>
      <c r="C185" s="53" t="s">
        <v>11</v>
      </c>
      <c r="D185" s="53" t="s">
        <v>5062</v>
      </c>
      <c r="E185" s="53" t="s">
        <v>5063</v>
      </c>
      <c r="F185" s="53" t="s">
        <v>5064</v>
      </c>
      <c r="G185" s="53" t="s">
        <v>5064</v>
      </c>
      <c r="H185" s="53" t="s">
        <v>5320</v>
      </c>
      <c r="I185" s="53" t="s">
        <v>5277</v>
      </c>
      <c r="J185" s="53" t="s">
        <v>5310</v>
      </c>
      <c r="K185" s="53" t="s">
        <v>5323</v>
      </c>
      <c r="L185" s="53" t="s">
        <v>5072</v>
      </c>
      <c r="M185" s="53">
        <v>330</v>
      </c>
      <c r="N185" s="53">
        <v>333</v>
      </c>
      <c r="O185" s="53">
        <v>401</v>
      </c>
      <c r="P185" s="54">
        <v>452</v>
      </c>
      <c r="Q185" s="55">
        <v>330333401452</v>
      </c>
      <c r="R185" s="53" t="s">
        <v>5064</v>
      </c>
      <c r="S185" s="53" t="s">
        <v>5068</v>
      </c>
      <c r="T185" s="53" t="s">
        <v>5066</v>
      </c>
      <c r="U185" s="53">
        <v>1</v>
      </c>
      <c r="V185" s="46" t="s">
        <v>5069</v>
      </c>
    </row>
    <row r="186" ht="12.8" customHeight="1" spans="1:22" x14ac:dyDescent="0.25">
      <c r="A186" s="52">
        <v>659615</v>
      </c>
      <c r="B186" s="53" t="s">
        <v>1187</v>
      </c>
      <c r="C186" s="53" t="s">
        <v>11</v>
      </c>
      <c r="D186" s="53" t="s">
        <v>5062</v>
      </c>
      <c r="E186" s="53" t="s">
        <v>5063</v>
      </c>
      <c r="F186" s="53" t="s">
        <v>5064</v>
      </c>
      <c r="G186" s="53" t="s">
        <v>5064</v>
      </c>
      <c r="H186" s="53" t="s">
        <v>5324</v>
      </c>
      <c r="I186" s="53" t="s">
        <v>5277</v>
      </c>
      <c r="J186" s="53" t="s">
        <v>5308</v>
      </c>
      <c r="K186" s="53" t="s">
        <v>1187</v>
      </c>
      <c r="L186" s="53" t="s">
        <v>5072</v>
      </c>
      <c r="M186" s="53">
        <v>330</v>
      </c>
      <c r="N186" s="53">
        <v>333</v>
      </c>
      <c r="O186" s="53">
        <v>401</v>
      </c>
      <c r="P186" s="54">
        <v>452</v>
      </c>
      <c r="Q186" s="55">
        <v>330333401452</v>
      </c>
      <c r="R186" s="53" t="s">
        <v>5064</v>
      </c>
      <c r="S186" s="53" t="s">
        <v>5068</v>
      </c>
      <c r="T186" s="53" t="s">
        <v>5066</v>
      </c>
      <c r="U186" s="53">
        <v>1</v>
      </c>
      <c r="V186" s="46" t="s">
        <v>5069</v>
      </c>
    </row>
    <row r="187" ht="12.8" customHeight="1" spans="1:22" x14ac:dyDescent="0.25">
      <c r="A187" s="52">
        <v>659450</v>
      </c>
      <c r="B187" s="53" t="s">
        <v>5325</v>
      </c>
      <c r="C187" s="53" t="s">
        <v>11</v>
      </c>
      <c r="D187" s="53" t="s">
        <v>5062</v>
      </c>
      <c r="E187" s="53" t="s">
        <v>5063</v>
      </c>
      <c r="F187" s="53" t="s">
        <v>5064</v>
      </c>
      <c r="G187" s="53" t="s">
        <v>5064</v>
      </c>
      <c r="H187" s="53" t="s">
        <v>5324</v>
      </c>
      <c r="I187" s="53" t="s">
        <v>5277</v>
      </c>
      <c r="J187" s="53" t="s">
        <v>5310</v>
      </c>
      <c r="K187" s="53" t="s">
        <v>5325</v>
      </c>
      <c r="L187" s="53" t="s">
        <v>5072</v>
      </c>
      <c r="M187" s="53">
        <v>330</v>
      </c>
      <c r="N187" s="53">
        <v>333</v>
      </c>
      <c r="O187" s="53">
        <v>401</v>
      </c>
      <c r="P187" s="54">
        <v>452</v>
      </c>
      <c r="Q187" s="55">
        <v>330333401452</v>
      </c>
      <c r="R187" s="53" t="s">
        <v>5064</v>
      </c>
      <c r="S187" s="53" t="s">
        <v>5068</v>
      </c>
      <c r="T187" s="53" t="s">
        <v>5066</v>
      </c>
      <c r="U187" s="53">
        <v>1</v>
      </c>
      <c r="V187" s="46" t="s">
        <v>5069</v>
      </c>
    </row>
    <row r="188" ht="12.8" customHeight="1" spans="1:22" x14ac:dyDescent="0.25">
      <c r="A188" s="52">
        <v>659606</v>
      </c>
      <c r="B188" s="53" t="s">
        <v>5326</v>
      </c>
      <c r="C188" s="53" t="s">
        <v>11</v>
      </c>
      <c r="D188" s="53" t="s">
        <v>5062</v>
      </c>
      <c r="E188" s="53" t="s">
        <v>5063</v>
      </c>
      <c r="F188" s="53" t="s">
        <v>5064</v>
      </c>
      <c r="G188" s="53" t="s">
        <v>5064</v>
      </c>
      <c r="H188" s="53" t="s">
        <v>5327</v>
      </c>
      <c r="I188" s="53" t="s">
        <v>5277</v>
      </c>
      <c r="J188" s="53" t="s">
        <v>5308</v>
      </c>
      <c r="K188" s="53" t="s">
        <v>5326</v>
      </c>
      <c r="L188" s="53" t="s">
        <v>5072</v>
      </c>
      <c r="M188" s="53">
        <v>330</v>
      </c>
      <c r="N188" s="53">
        <v>333</v>
      </c>
      <c r="O188" s="53">
        <v>401</v>
      </c>
      <c r="P188" s="54">
        <v>452</v>
      </c>
      <c r="Q188" s="55">
        <v>330333401452</v>
      </c>
      <c r="R188" s="53" t="s">
        <v>5064</v>
      </c>
      <c r="S188" s="53" t="s">
        <v>5068</v>
      </c>
      <c r="T188" s="53" t="s">
        <v>5066</v>
      </c>
      <c r="U188" s="53">
        <v>1</v>
      </c>
      <c r="V188" s="46" t="s">
        <v>5069</v>
      </c>
    </row>
    <row r="189" ht="12.8" customHeight="1" spans="1:22" x14ac:dyDescent="0.25">
      <c r="A189" s="52">
        <v>659445</v>
      </c>
      <c r="B189" s="53" t="s">
        <v>5328</v>
      </c>
      <c r="C189" s="53" t="s">
        <v>11</v>
      </c>
      <c r="D189" s="53" t="s">
        <v>5062</v>
      </c>
      <c r="E189" s="53" t="s">
        <v>5063</v>
      </c>
      <c r="F189" s="53" t="s">
        <v>5064</v>
      </c>
      <c r="G189" s="53" t="s">
        <v>5064</v>
      </c>
      <c r="H189" s="53" t="s">
        <v>5327</v>
      </c>
      <c r="I189" s="53" t="s">
        <v>5277</v>
      </c>
      <c r="J189" s="53" t="s">
        <v>5310</v>
      </c>
      <c r="K189" s="53" t="s">
        <v>5328</v>
      </c>
      <c r="L189" s="53" t="s">
        <v>5072</v>
      </c>
      <c r="M189" s="53">
        <v>330</v>
      </c>
      <c r="N189" s="53">
        <v>333</v>
      </c>
      <c r="O189" s="53">
        <v>401</v>
      </c>
      <c r="P189" s="54">
        <v>452</v>
      </c>
      <c r="Q189" s="55">
        <v>330333401452</v>
      </c>
      <c r="R189" s="53" t="s">
        <v>5064</v>
      </c>
      <c r="S189" s="53" t="s">
        <v>5068</v>
      </c>
      <c r="T189" s="53" t="s">
        <v>5066</v>
      </c>
      <c r="U189" s="53">
        <v>1</v>
      </c>
      <c r="V189" s="46" t="s">
        <v>5069</v>
      </c>
    </row>
    <row r="190" ht="12.8" customHeight="1" spans="1:22" x14ac:dyDescent="0.25">
      <c r="A190" s="52">
        <v>659622</v>
      </c>
      <c r="B190" s="53" t="s">
        <v>2671</v>
      </c>
      <c r="C190" s="53" t="s">
        <v>11</v>
      </c>
      <c r="D190" s="53" t="s">
        <v>5062</v>
      </c>
      <c r="E190" s="53" t="s">
        <v>5063</v>
      </c>
      <c r="F190" s="53" t="s">
        <v>5064</v>
      </c>
      <c r="G190" s="53" t="s">
        <v>5064</v>
      </c>
      <c r="H190" s="53" t="s">
        <v>5329</v>
      </c>
      <c r="I190" s="53" t="s">
        <v>5277</v>
      </c>
      <c r="J190" s="53" t="s">
        <v>5308</v>
      </c>
      <c r="K190" s="53" t="s">
        <v>2671</v>
      </c>
      <c r="L190" s="53" t="s">
        <v>5072</v>
      </c>
      <c r="M190" s="53">
        <v>330</v>
      </c>
      <c r="N190" s="53">
        <v>333</v>
      </c>
      <c r="O190" s="53">
        <v>401</v>
      </c>
      <c r="P190" s="54">
        <v>452</v>
      </c>
      <c r="Q190" s="55">
        <v>330333401452</v>
      </c>
      <c r="R190" s="53" t="s">
        <v>5064</v>
      </c>
      <c r="S190" s="53" t="s">
        <v>5068</v>
      </c>
      <c r="T190" s="53" t="s">
        <v>5066</v>
      </c>
      <c r="U190" s="53">
        <v>1</v>
      </c>
      <c r="V190" s="46" t="s">
        <v>5069</v>
      </c>
    </row>
    <row r="191" ht="12.8" customHeight="1" spans="1:22" x14ac:dyDescent="0.25">
      <c r="A191" s="52">
        <v>659466</v>
      </c>
      <c r="B191" s="53" t="s">
        <v>5330</v>
      </c>
      <c r="C191" s="53" t="s">
        <v>11</v>
      </c>
      <c r="D191" s="53" t="s">
        <v>5062</v>
      </c>
      <c r="E191" s="53" t="s">
        <v>5063</v>
      </c>
      <c r="F191" s="53" t="s">
        <v>5064</v>
      </c>
      <c r="G191" s="53" t="s">
        <v>5064</v>
      </c>
      <c r="H191" s="53" t="s">
        <v>5329</v>
      </c>
      <c r="I191" s="53" t="s">
        <v>5277</v>
      </c>
      <c r="J191" s="53" t="s">
        <v>5310</v>
      </c>
      <c r="K191" s="53" t="s">
        <v>5330</v>
      </c>
      <c r="L191" s="53" t="s">
        <v>5072</v>
      </c>
      <c r="M191" s="53">
        <v>330</v>
      </c>
      <c r="N191" s="53">
        <v>333</v>
      </c>
      <c r="O191" s="53">
        <v>401</v>
      </c>
      <c r="P191" s="54">
        <v>452</v>
      </c>
      <c r="Q191" s="55">
        <v>330333401452</v>
      </c>
      <c r="R191" s="53" t="s">
        <v>5064</v>
      </c>
      <c r="S191" s="53" t="s">
        <v>5068</v>
      </c>
      <c r="T191" s="53" t="s">
        <v>5066</v>
      </c>
      <c r="U191" s="53">
        <v>1</v>
      </c>
      <c r="V191" s="46" t="s">
        <v>5069</v>
      </c>
    </row>
    <row r="192" ht="12.8" customHeight="1" spans="1:22" x14ac:dyDescent="0.25">
      <c r="A192" s="52" t="s">
        <v>3386</v>
      </c>
      <c r="B192" s="53" t="s">
        <v>5331</v>
      </c>
      <c r="C192" s="53" t="s">
        <v>10</v>
      </c>
      <c r="D192" s="53" t="s">
        <v>5062</v>
      </c>
      <c r="E192" s="53" t="s">
        <v>5063</v>
      </c>
      <c r="F192" s="53" t="s">
        <v>5064</v>
      </c>
      <c r="G192" s="53" t="s">
        <v>5079</v>
      </c>
      <c r="H192" s="53" t="s">
        <v>5332</v>
      </c>
      <c r="I192" s="53" t="s">
        <v>5277</v>
      </c>
      <c r="J192" s="53" t="s">
        <v>5066</v>
      </c>
      <c r="K192" s="53" t="s">
        <v>5333</v>
      </c>
      <c r="L192" s="53" t="s">
        <v>4174</v>
      </c>
      <c r="M192" s="53">
        <v>330</v>
      </c>
      <c r="N192" s="53">
        <v>333</v>
      </c>
      <c r="O192" s="53">
        <v>401</v>
      </c>
      <c r="P192" s="54" t="s">
        <v>3386</v>
      </c>
      <c r="Q192" s="55" t="s">
        <v>5067</v>
      </c>
      <c r="R192" s="53" t="s">
        <v>5079</v>
      </c>
      <c r="S192" s="53" t="s">
        <v>5082</v>
      </c>
      <c r="T192" s="53" t="s">
        <v>5066</v>
      </c>
      <c r="U192" s="53">
        <v>0.5</v>
      </c>
      <c r="V192" s="46" t="s">
        <v>5069</v>
      </c>
    </row>
    <row r="193" ht="12.8" customHeight="1" spans="1:22" x14ac:dyDescent="0.25">
      <c r="A193" s="52">
        <v>134491</v>
      </c>
      <c r="B193" s="53" t="s">
        <v>5334</v>
      </c>
      <c r="C193" s="53" t="s">
        <v>11</v>
      </c>
      <c r="D193" s="53" t="s">
        <v>5062</v>
      </c>
      <c r="E193" s="53" t="s">
        <v>5063</v>
      </c>
      <c r="F193" s="53" t="s">
        <v>5064</v>
      </c>
      <c r="G193" s="53" t="s">
        <v>5064</v>
      </c>
      <c r="H193" s="53" t="s">
        <v>5335</v>
      </c>
      <c r="I193" s="53" t="s">
        <v>5277</v>
      </c>
      <c r="J193" s="53" t="s">
        <v>5066</v>
      </c>
      <c r="K193" s="53" t="s">
        <v>5336</v>
      </c>
      <c r="L193" s="53" t="s">
        <v>4184</v>
      </c>
      <c r="M193" s="53">
        <v>330</v>
      </c>
      <c r="N193" s="53">
        <v>333</v>
      </c>
      <c r="O193" s="53">
        <v>401</v>
      </c>
      <c r="P193" s="54" t="s">
        <v>3386</v>
      </c>
      <c r="Q193" s="55" t="s">
        <v>5067</v>
      </c>
      <c r="R193" s="53" t="s">
        <v>5064</v>
      </c>
      <c r="S193" s="53" t="s">
        <v>5068</v>
      </c>
      <c r="T193" s="53" t="s">
        <v>5066</v>
      </c>
      <c r="U193" s="53">
        <v>1</v>
      </c>
      <c r="V193" s="46" t="s">
        <v>5069</v>
      </c>
    </row>
    <row r="194" ht="12.8" customHeight="1" spans="1:22" x14ac:dyDescent="0.25">
      <c r="A194" s="52">
        <v>61762</v>
      </c>
      <c r="B194" s="53" t="s">
        <v>5334</v>
      </c>
      <c r="C194" s="53" t="s">
        <v>11</v>
      </c>
      <c r="D194" s="53" t="s">
        <v>5062</v>
      </c>
      <c r="E194" s="53" t="s">
        <v>5063</v>
      </c>
      <c r="F194" s="53" t="s">
        <v>5064</v>
      </c>
      <c r="G194" s="53" t="s">
        <v>5064</v>
      </c>
      <c r="H194" s="53" t="s">
        <v>5335</v>
      </c>
      <c r="I194" s="53" t="s">
        <v>5277</v>
      </c>
      <c r="J194" s="53" t="s">
        <v>5066</v>
      </c>
      <c r="K194" s="53" t="s">
        <v>5336</v>
      </c>
      <c r="L194" s="53" t="s">
        <v>3471</v>
      </c>
      <c r="M194" s="53">
        <v>330</v>
      </c>
      <c r="N194" s="53">
        <v>333</v>
      </c>
      <c r="O194" s="53">
        <v>401</v>
      </c>
      <c r="P194" s="54" t="s">
        <v>3386</v>
      </c>
      <c r="Q194" s="55" t="s">
        <v>5067</v>
      </c>
      <c r="R194" s="53" t="s">
        <v>5064</v>
      </c>
      <c r="S194" s="53" t="s">
        <v>5068</v>
      </c>
      <c r="T194" s="53" t="s">
        <v>5066</v>
      </c>
      <c r="U194" s="53">
        <v>1</v>
      </c>
      <c r="V194" s="46" t="s">
        <v>5069</v>
      </c>
    </row>
    <row r="195" ht="12.8" customHeight="1" spans="1:22" x14ac:dyDescent="0.25">
      <c r="A195" s="52">
        <v>655319</v>
      </c>
      <c r="B195" s="53" t="s">
        <v>5337</v>
      </c>
      <c r="C195" s="53" t="s">
        <v>11</v>
      </c>
      <c r="D195" s="53" t="s">
        <v>5062</v>
      </c>
      <c r="E195" s="53" t="s">
        <v>5063</v>
      </c>
      <c r="F195" s="53" t="s">
        <v>5064</v>
      </c>
      <c r="G195" s="53" t="s">
        <v>5064</v>
      </c>
      <c r="H195" s="53" t="s">
        <v>5335</v>
      </c>
      <c r="I195" s="53" t="s">
        <v>5277</v>
      </c>
      <c r="J195" s="53" t="s">
        <v>5071</v>
      </c>
      <c r="K195" s="53" t="s">
        <v>5338</v>
      </c>
      <c r="L195" s="53" t="s">
        <v>5072</v>
      </c>
      <c r="M195" s="53">
        <v>330</v>
      </c>
      <c r="N195" s="53">
        <v>333</v>
      </c>
      <c r="O195" s="53">
        <v>401</v>
      </c>
      <c r="P195" s="54">
        <v>453</v>
      </c>
      <c r="Q195" s="55">
        <v>330333401453</v>
      </c>
      <c r="R195" s="53" t="s">
        <v>5064</v>
      </c>
      <c r="S195" s="53" t="s">
        <v>5068</v>
      </c>
      <c r="T195" s="53" t="s">
        <v>5066</v>
      </c>
      <c r="U195" s="53">
        <v>1</v>
      </c>
      <c r="V195" s="46" t="s">
        <v>5069</v>
      </c>
    </row>
    <row r="196" ht="12.8" customHeight="1" spans="1:22" x14ac:dyDescent="0.25">
      <c r="A196" s="52">
        <v>655731</v>
      </c>
      <c r="B196" s="53" t="s">
        <v>771</v>
      </c>
      <c r="C196" s="53" t="s">
        <v>11</v>
      </c>
      <c r="D196" s="53" t="s">
        <v>5062</v>
      </c>
      <c r="E196" s="53" t="s">
        <v>5063</v>
      </c>
      <c r="F196" s="53" t="s">
        <v>5064</v>
      </c>
      <c r="G196" s="53" t="s">
        <v>5064</v>
      </c>
      <c r="H196" s="53" t="s">
        <v>5335</v>
      </c>
      <c r="I196" s="53" t="s">
        <v>5277</v>
      </c>
      <c r="J196" s="53" t="s">
        <v>5073</v>
      </c>
      <c r="K196" s="53" t="s">
        <v>5339</v>
      </c>
      <c r="L196" s="53" t="s">
        <v>5072</v>
      </c>
      <c r="M196" s="53">
        <v>330</v>
      </c>
      <c r="N196" s="53">
        <v>333</v>
      </c>
      <c r="O196" s="53">
        <v>401</v>
      </c>
      <c r="P196" s="54">
        <v>101</v>
      </c>
      <c r="Q196" s="55">
        <v>330333401101</v>
      </c>
      <c r="R196" s="53" t="s">
        <v>5064</v>
      </c>
      <c r="S196" s="53" t="s">
        <v>5068</v>
      </c>
      <c r="T196" s="53" t="s">
        <v>5066</v>
      </c>
      <c r="U196" s="53">
        <v>1</v>
      </c>
      <c r="V196" s="46" t="s">
        <v>5069</v>
      </c>
    </row>
    <row r="197" ht="12.8" customHeight="1" spans="1:22" x14ac:dyDescent="0.25">
      <c r="A197" s="52">
        <v>20020954</v>
      </c>
      <c r="B197" s="53" t="s">
        <v>5340</v>
      </c>
      <c r="C197" s="53" t="s">
        <v>11</v>
      </c>
      <c r="D197" s="53" t="s">
        <v>5062</v>
      </c>
      <c r="E197" s="53" t="s">
        <v>5063</v>
      </c>
      <c r="F197" s="53" t="s">
        <v>5064</v>
      </c>
      <c r="G197" s="53" t="s">
        <v>5064</v>
      </c>
      <c r="H197" s="53" t="s">
        <v>5335</v>
      </c>
      <c r="I197" s="53" t="s">
        <v>5277</v>
      </c>
      <c r="J197" s="53" t="s">
        <v>5076</v>
      </c>
      <c r="K197" s="53" t="s">
        <v>5341</v>
      </c>
      <c r="L197" s="53" t="s">
        <v>5078</v>
      </c>
      <c r="M197" s="53">
        <v>330</v>
      </c>
      <c r="N197" s="53">
        <v>333</v>
      </c>
      <c r="O197" s="53">
        <v>401</v>
      </c>
      <c r="P197" s="54" t="s">
        <v>3386</v>
      </c>
      <c r="Q197" s="55" t="s">
        <v>5067</v>
      </c>
      <c r="R197" s="53" t="s">
        <v>5064</v>
      </c>
      <c r="S197" s="53" t="s">
        <v>5068</v>
      </c>
      <c r="T197" s="53" t="s">
        <v>5066</v>
      </c>
      <c r="U197" s="53">
        <v>1</v>
      </c>
      <c r="V197" s="46" t="s">
        <v>5069</v>
      </c>
    </row>
    <row r="198" ht="12.8" customHeight="1" spans="1:22" x14ac:dyDescent="0.25">
      <c r="A198" s="52" t="s">
        <v>3386</v>
      </c>
      <c r="B198" s="53" t="s">
        <v>246</v>
      </c>
      <c r="C198" s="53" t="s">
        <v>11</v>
      </c>
      <c r="D198" s="53" t="s">
        <v>5062</v>
      </c>
      <c r="E198" s="53" t="s">
        <v>5063</v>
      </c>
      <c r="F198" s="53" t="s">
        <v>5064</v>
      </c>
      <c r="G198" s="53" t="s">
        <v>5064</v>
      </c>
      <c r="H198" s="53" t="s">
        <v>5335</v>
      </c>
      <c r="I198" s="53" t="s">
        <v>5277</v>
      </c>
      <c r="J198" s="53" t="s">
        <v>5066</v>
      </c>
      <c r="K198" s="53" t="s">
        <v>5336</v>
      </c>
      <c r="L198" s="53" t="s">
        <v>3683</v>
      </c>
      <c r="M198" s="53">
        <v>330</v>
      </c>
      <c r="N198" s="53">
        <v>333</v>
      </c>
      <c r="O198" s="53">
        <v>401</v>
      </c>
      <c r="P198" s="54" t="s">
        <v>3386</v>
      </c>
      <c r="Q198" s="55" t="s">
        <v>5067</v>
      </c>
      <c r="R198" s="53" t="s">
        <v>5064</v>
      </c>
      <c r="S198" s="53" t="s">
        <v>5068</v>
      </c>
      <c r="T198" s="53" t="s">
        <v>5066</v>
      </c>
      <c r="U198" s="53">
        <v>0.001</v>
      </c>
      <c r="V198" s="46" t="s">
        <v>5069</v>
      </c>
    </row>
    <row r="199" ht="12.8" customHeight="1" spans="1:22" x14ac:dyDescent="0.25">
      <c r="A199" s="52">
        <v>671781</v>
      </c>
      <c r="B199" s="53" t="s">
        <v>1676</v>
      </c>
      <c r="C199" s="53" t="s">
        <v>10</v>
      </c>
      <c r="D199" s="53" t="s">
        <v>5062</v>
      </c>
      <c r="E199" s="53" t="s">
        <v>5063</v>
      </c>
      <c r="F199" s="53" t="s">
        <v>5064</v>
      </c>
      <c r="G199" s="53" t="s">
        <v>5079</v>
      </c>
      <c r="H199" s="53" t="s">
        <v>5332</v>
      </c>
      <c r="I199" s="53" t="s">
        <v>5277</v>
      </c>
      <c r="J199" s="53" t="s">
        <v>5066</v>
      </c>
      <c r="K199" s="53" t="s">
        <v>1676</v>
      </c>
      <c r="L199" s="53" t="s">
        <v>5072</v>
      </c>
      <c r="M199" s="53">
        <v>330</v>
      </c>
      <c r="N199" s="53">
        <v>333</v>
      </c>
      <c r="O199" s="53">
        <v>401</v>
      </c>
      <c r="P199" s="54">
        <v>473</v>
      </c>
      <c r="Q199" s="55">
        <v>330333401473</v>
      </c>
      <c r="R199" s="53" t="s">
        <v>5079</v>
      </c>
      <c r="S199" s="53" t="s">
        <v>5082</v>
      </c>
      <c r="T199" s="53" t="s">
        <v>5066</v>
      </c>
      <c r="U199" s="53">
        <v>0.5</v>
      </c>
      <c r="V199" s="46" t="s">
        <v>5069</v>
      </c>
    </row>
    <row r="200" ht="12.8" customHeight="1" spans="1:22" x14ac:dyDescent="0.25">
      <c r="A200" s="52" t="s">
        <v>3386</v>
      </c>
      <c r="B200" s="53" t="s">
        <v>5342</v>
      </c>
      <c r="C200" s="53" t="s">
        <v>10</v>
      </c>
      <c r="D200" s="53" t="s">
        <v>5062</v>
      </c>
      <c r="E200" s="53" t="s">
        <v>5063</v>
      </c>
      <c r="F200" s="53" t="s">
        <v>5064</v>
      </c>
      <c r="G200" s="53" t="s">
        <v>5079</v>
      </c>
      <c r="H200" s="53" t="s">
        <v>5332</v>
      </c>
      <c r="I200" s="53" t="s">
        <v>5277</v>
      </c>
      <c r="J200" s="53" t="s">
        <v>5066</v>
      </c>
      <c r="K200" s="53" t="s">
        <v>5343</v>
      </c>
      <c r="L200" s="53" t="s">
        <v>3683</v>
      </c>
      <c r="M200" s="53">
        <v>330</v>
      </c>
      <c r="N200" s="53">
        <v>333</v>
      </c>
      <c r="O200" s="53">
        <v>401</v>
      </c>
      <c r="P200" s="54" t="s">
        <v>3386</v>
      </c>
      <c r="Q200" s="55" t="s">
        <v>5067</v>
      </c>
      <c r="R200" s="53" t="s">
        <v>5079</v>
      </c>
      <c r="S200" s="53" t="s">
        <v>5082</v>
      </c>
      <c r="T200" s="53" t="s">
        <v>5066</v>
      </c>
      <c r="U200" s="53">
        <v>0.5</v>
      </c>
      <c r="V200" s="46" t="s">
        <v>5069</v>
      </c>
    </row>
    <row r="201" ht="12.8" customHeight="1" spans="1:22" x14ac:dyDescent="0.25">
      <c r="A201" s="52">
        <v>20024092</v>
      </c>
      <c r="B201" s="53" t="s">
        <v>5344</v>
      </c>
      <c r="C201" s="53" t="s">
        <v>10</v>
      </c>
      <c r="D201" s="53" t="s">
        <v>5062</v>
      </c>
      <c r="E201" s="53" t="s">
        <v>5063</v>
      </c>
      <c r="F201" s="53" t="s">
        <v>5064</v>
      </c>
      <c r="G201" s="53" t="s">
        <v>5079</v>
      </c>
      <c r="H201" s="53" t="s">
        <v>5332</v>
      </c>
      <c r="I201" s="53" t="s">
        <v>5277</v>
      </c>
      <c r="J201" s="53" t="s">
        <v>5066</v>
      </c>
      <c r="K201" s="53" t="s">
        <v>5345</v>
      </c>
      <c r="L201" s="53" t="s">
        <v>5078</v>
      </c>
      <c r="M201" s="53">
        <v>330</v>
      </c>
      <c r="N201" s="53">
        <v>333</v>
      </c>
      <c r="O201" s="53">
        <v>401</v>
      </c>
      <c r="P201" s="54" t="s">
        <v>3386</v>
      </c>
      <c r="Q201" s="55" t="s">
        <v>5067</v>
      </c>
      <c r="R201" s="53" t="s">
        <v>5079</v>
      </c>
      <c r="S201" s="53" t="s">
        <v>5082</v>
      </c>
      <c r="T201" s="53" t="s">
        <v>5066</v>
      </c>
      <c r="U201" s="53">
        <v>0.5</v>
      </c>
      <c r="V201" s="46" t="s">
        <v>5069</v>
      </c>
    </row>
    <row r="202" ht="12.8" customHeight="1" spans="1:22" x14ac:dyDescent="0.25">
      <c r="A202" s="52">
        <v>795730</v>
      </c>
      <c r="B202" s="53" t="s">
        <v>5346</v>
      </c>
      <c r="C202" s="53" t="s">
        <v>10</v>
      </c>
      <c r="D202" s="53" t="s">
        <v>5062</v>
      </c>
      <c r="E202" s="53" t="s">
        <v>5063</v>
      </c>
      <c r="F202" s="53" t="s">
        <v>5064</v>
      </c>
      <c r="G202" s="53" t="s">
        <v>5079</v>
      </c>
      <c r="H202" s="53" t="s">
        <v>5332</v>
      </c>
      <c r="I202" s="53" t="s">
        <v>5277</v>
      </c>
      <c r="J202" s="53" t="s">
        <v>5066</v>
      </c>
      <c r="K202" s="53" t="s">
        <v>5345</v>
      </c>
      <c r="L202" s="53" t="s">
        <v>3471</v>
      </c>
      <c r="M202" s="53">
        <v>330</v>
      </c>
      <c r="N202" s="53">
        <v>333</v>
      </c>
      <c r="O202" s="53">
        <v>401</v>
      </c>
      <c r="P202" s="54" t="s">
        <v>3386</v>
      </c>
      <c r="Q202" s="55" t="s">
        <v>5067</v>
      </c>
      <c r="R202" s="53" t="s">
        <v>5079</v>
      </c>
      <c r="S202" s="53" t="s">
        <v>5082</v>
      </c>
      <c r="T202" s="53" t="s">
        <v>5066</v>
      </c>
      <c r="U202" s="53">
        <v>0.5</v>
      </c>
      <c r="V202" s="46" t="s">
        <v>5069</v>
      </c>
    </row>
    <row r="203" ht="12.8" customHeight="1" spans="1:22" x14ac:dyDescent="0.25">
      <c r="A203" s="52">
        <v>134800</v>
      </c>
      <c r="B203" s="53" t="s">
        <v>5347</v>
      </c>
      <c r="C203" s="53" t="s">
        <v>10</v>
      </c>
      <c r="D203" s="53" t="s">
        <v>5062</v>
      </c>
      <c r="E203" s="53" t="s">
        <v>5063</v>
      </c>
      <c r="F203" s="53" t="s">
        <v>5064</v>
      </c>
      <c r="G203" s="53" t="s">
        <v>5079</v>
      </c>
      <c r="H203" s="53" t="s">
        <v>5332</v>
      </c>
      <c r="I203" s="53" t="s">
        <v>5277</v>
      </c>
      <c r="J203" s="53" t="s">
        <v>5066</v>
      </c>
      <c r="K203" s="53" t="s">
        <v>5348</v>
      </c>
      <c r="L203" s="53" t="s">
        <v>4184</v>
      </c>
      <c r="M203" s="53">
        <v>330</v>
      </c>
      <c r="N203" s="53">
        <v>333</v>
      </c>
      <c r="O203" s="53">
        <v>401</v>
      </c>
      <c r="P203" s="54" t="s">
        <v>3386</v>
      </c>
      <c r="Q203" s="55" t="s">
        <v>5067</v>
      </c>
      <c r="R203" s="53" t="s">
        <v>5079</v>
      </c>
      <c r="S203" s="53" t="s">
        <v>5082</v>
      </c>
      <c r="T203" s="53" t="s">
        <v>5066</v>
      </c>
      <c r="U203" s="53">
        <v>0.5</v>
      </c>
      <c r="V203" s="46" t="s">
        <v>5069</v>
      </c>
    </row>
    <row r="204" ht="12.8" customHeight="1" spans="1:22" x14ac:dyDescent="0.25">
      <c r="A204" s="52">
        <v>134463</v>
      </c>
      <c r="B204" s="53" t="s">
        <v>5349</v>
      </c>
      <c r="C204" s="53" t="s">
        <v>11</v>
      </c>
      <c r="D204" s="53" t="s">
        <v>5062</v>
      </c>
      <c r="E204" s="53" t="s">
        <v>5063</v>
      </c>
      <c r="F204" s="53" t="s">
        <v>5064</v>
      </c>
      <c r="G204" s="53" t="s">
        <v>5064</v>
      </c>
      <c r="H204" s="53" t="s">
        <v>5350</v>
      </c>
      <c r="I204" s="53" t="s">
        <v>5350</v>
      </c>
      <c r="J204" s="53" t="s">
        <v>5066</v>
      </c>
      <c r="K204" s="53" t="s">
        <v>5349</v>
      </c>
      <c r="L204" s="53" t="s">
        <v>4184</v>
      </c>
      <c r="M204" s="53">
        <v>330</v>
      </c>
      <c r="N204" s="53">
        <v>333</v>
      </c>
      <c r="O204" s="53">
        <v>401</v>
      </c>
      <c r="P204" s="54" t="s">
        <v>3386</v>
      </c>
      <c r="Q204" s="55" t="s">
        <v>5067</v>
      </c>
      <c r="R204" s="53" t="s">
        <v>5064</v>
      </c>
      <c r="S204" s="53" t="s">
        <v>5068</v>
      </c>
      <c r="T204" s="53" t="s">
        <v>5066</v>
      </c>
      <c r="U204" s="53">
        <v>1</v>
      </c>
      <c r="V204" s="46" t="s">
        <v>5069</v>
      </c>
    </row>
    <row r="205" ht="12.8" customHeight="1" spans="1:22" x14ac:dyDescent="0.25">
      <c r="A205" s="52">
        <v>61723</v>
      </c>
      <c r="B205" s="53" t="s">
        <v>5349</v>
      </c>
      <c r="C205" s="53" t="s">
        <v>11</v>
      </c>
      <c r="D205" s="53" t="s">
        <v>5062</v>
      </c>
      <c r="E205" s="53" t="s">
        <v>5063</v>
      </c>
      <c r="F205" s="53" t="s">
        <v>5064</v>
      </c>
      <c r="G205" s="53" t="s">
        <v>5064</v>
      </c>
      <c r="H205" s="53" t="s">
        <v>5350</v>
      </c>
      <c r="I205" s="53" t="s">
        <v>5350</v>
      </c>
      <c r="J205" s="53" t="s">
        <v>5066</v>
      </c>
      <c r="K205" s="53" t="s">
        <v>5349</v>
      </c>
      <c r="L205" s="53" t="s">
        <v>3471</v>
      </c>
      <c r="M205" s="53">
        <v>330</v>
      </c>
      <c r="N205" s="53">
        <v>333</v>
      </c>
      <c r="O205" s="53">
        <v>401</v>
      </c>
      <c r="P205" s="54" t="s">
        <v>3386</v>
      </c>
      <c r="Q205" s="55" t="s">
        <v>5067</v>
      </c>
      <c r="R205" s="53" t="s">
        <v>5064</v>
      </c>
      <c r="S205" s="53" t="s">
        <v>5068</v>
      </c>
      <c r="T205" s="53" t="s">
        <v>5066</v>
      </c>
      <c r="U205" s="53">
        <v>1</v>
      </c>
      <c r="V205" s="46" t="s">
        <v>5069</v>
      </c>
    </row>
    <row r="206" ht="12.8" customHeight="1" spans="1:22" x14ac:dyDescent="0.25">
      <c r="A206" s="52">
        <v>655321</v>
      </c>
      <c r="B206" s="53" t="s">
        <v>5351</v>
      </c>
      <c r="C206" s="53" t="s">
        <v>11</v>
      </c>
      <c r="D206" s="53" t="s">
        <v>5062</v>
      </c>
      <c r="E206" s="53" t="s">
        <v>5063</v>
      </c>
      <c r="F206" s="53" t="s">
        <v>5064</v>
      </c>
      <c r="G206" s="53" t="s">
        <v>5064</v>
      </c>
      <c r="H206" s="53" t="s">
        <v>5350</v>
      </c>
      <c r="I206" s="53" t="s">
        <v>5350</v>
      </c>
      <c r="J206" s="53" t="s">
        <v>5071</v>
      </c>
      <c r="K206" s="53" t="s">
        <v>5351</v>
      </c>
      <c r="L206" s="53" t="s">
        <v>5072</v>
      </c>
      <c r="M206" s="53">
        <v>330</v>
      </c>
      <c r="N206" s="53">
        <v>333</v>
      </c>
      <c r="O206" s="53">
        <v>401</v>
      </c>
      <c r="P206" s="54">
        <v>453</v>
      </c>
      <c r="Q206" s="55">
        <v>330333401453</v>
      </c>
      <c r="R206" s="53" t="s">
        <v>5064</v>
      </c>
      <c r="S206" s="53" t="s">
        <v>5068</v>
      </c>
      <c r="T206" s="53" t="s">
        <v>5066</v>
      </c>
      <c r="U206" s="53">
        <v>1</v>
      </c>
      <c r="V206" s="46" t="s">
        <v>5069</v>
      </c>
    </row>
    <row r="207" ht="12.8" customHeight="1" spans="1:22" x14ac:dyDescent="0.25">
      <c r="A207" s="52">
        <v>655733</v>
      </c>
      <c r="B207" s="53" t="s">
        <v>1880</v>
      </c>
      <c r="C207" s="53" t="s">
        <v>11</v>
      </c>
      <c r="D207" s="53" t="s">
        <v>5062</v>
      </c>
      <c r="E207" s="53" t="s">
        <v>5063</v>
      </c>
      <c r="F207" s="53" t="s">
        <v>5064</v>
      </c>
      <c r="G207" s="53" t="s">
        <v>5064</v>
      </c>
      <c r="H207" s="53" t="s">
        <v>5350</v>
      </c>
      <c r="I207" s="53" t="s">
        <v>5350</v>
      </c>
      <c r="J207" s="53" t="s">
        <v>5073</v>
      </c>
      <c r="K207" s="53" t="s">
        <v>1880</v>
      </c>
      <c r="L207" s="53" t="s">
        <v>5072</v>
      </c>
      <c r="M207" s="53">
        <v>330</v>
      </c>
      <c r="N207" s="53">
        <v>333</v>
      </c>
      <c r="O207" s="53">
        <v>401</v>
      </c>
      <c r="P207" s="54">
        <v>101</v>
      </c>
      <c r="Q207" s="55">
        <v>330333401101</v>
      </c>
      <c r="R207" s="53" t="s">
        <v>5064</v>
      </c>
      <c r="S207" s="53" t="s">
        <v>5068</v>
      </c>
      <c r="T207" s="53" t="s">
        <v>5066</v>
      </c>
      <c r="U207" s="53">
        <v>1</v>
      </c>
      <c r="V207" s="46" t="s">
        <v>5069</v>
      </c>
    </row>
    <row r="208" ht="12.8" customHeight="1" spans="1:22" x14ac:dyDescent="0.25">
      <c r="A208" s="52">
        <v>20020956</v>
      </c>
      <c r="B208" s="53" t="s">
        <v>5352</v>
      </c>
      <c r="C208" s="53" t="s">
        <v>11</v>
      </c>
      <c r="D208" s="53" t="s">
        <v>5062</v>
      </c>
      <c r="E208" s="53" t="s">
        <v>5063</v>
      </c>
      <c r="F208" s="53" t="s">
        <v>5064</v>
      </c>
      <c r="G208" s="53" t="s">
        <v>5064</v>
      </c>
      <c r="H208" s="53" t="s">
        <v>5350</v>
      </c>
      <c r="I208" s="53" t="s">
        <v>5350</v>
      </c>
      <c r="J208" s="53" t="s">
        <v>5076</v>
      </c>
      <c r="K208" s="53" t="s">
        <v>5353</v>
      </c>
      <c r="L208" s="53" t="s">
        <v>5078</v>
      </c>
      <c r="M208" s="53">
        <v>330</v>
      </c>
      <c r="N208" s="53">
        <v>333</v>
      </c>
      <c r="O208" s="53">
        <v>401</v>
      </c>
      <c r="P208" s="54" t="s">
        <v>3386</v>
      </c>
      <c r="Q208" s="55" t="s">
        <v>5067</v>
      </c>
      <c r="R208" s="53" t="s">
        <v>5064</v>
      </c>
      <c r="S208" s="53" t="s">
        <v>5068</v>
      </c>
      <c r="T208" s="53" t="s">
        <v>5066</v>
      </c>
      <c r="U208" s="53">
        <v>1</v>
      </c>
      <c r="V208" s="46" t="s">
        <v>5069</v>
      </c>
    </row>
    <row r="209" ht="12.8" customHeight="1" spans="1:22" x14ac:dyDescent="0.25">
      <c r="A209" s="52" t="s">
        <v>3386</v>
      </c>
      <c r="B209" s="53" t="s">
        <v>471</v>
      </c>
      <c r="C209" s="53" t="s">
        <v>11</v>
      </c>
      <c r="D209" s="53" t="s">
        <v>5062</v>
      </c>
      <c r="E209" s="53" t="s">
        <v>5063</v>
      </c>
      <c r="F209" s="53" t="s">
        <v>5064</v>
      </c>
      <c r="G209" s="53" t="s">
        <v>5064</v>
      </c>
      <c r="H209" s="53" t="s">
        <v>5350</v>
      </c>
      <c r="I209" s="53" t="s">
        <v>5350</v>
      </c>
      <c r="J209" s="53" t="s">
        <v>5066</v>
      </c>
      <c r="K209" s="53" t="s">
        <v>5349</v>
      </c>
      <c r="L209" s="53" t="s">
        <v>3683</v>
      </c>
      <c r="M209" s="53">
        <v>330</v>
      </c>
      <c r="N209" s="53">
        <v>333</v>
      </c>
      <c r="O209" s="53">
        <v>401</v>
      </c>
      <c r="P209" s="54" t="s">
        <v>3386</v>
      </c>
      <c r="Q209" s="55" t="s">
        <v>5067</v>
      </c>
      <c r="R209" s="53" t="s">
        <v>5064</v>
      </c>
      <c r="S209" s="53" t="s">
        <v>5068</v>
      </c>
      <c r="T209" s="53" t="s">
        <v>5066</v>
      </c>
      <c r="U209" s="53">
        <v>0.001</v>
      </c>
      <c r="V209" s="46" t="s">
        <v>5069</v>
      </c>
    </row>
    <row r="210" ht="12.8" customHeight="1" spans="1:22" x14ac:dyDescent="0.25">
      <c r="A210" s="52" t="s">
        <v>3386</v>
      </c>
      <c r="B210" s="53" t="s">
        <v>5354</v>
      </c>
      <c r="C210" s="53" t="s">
        <v>11</v>
      </c>
      <c r="D210" s="53" t="s">
        <v>5355</v>
      </c>
      <c r="E210" s="53" t="s">
        <v>5356</v>
      </c>
      <c r="F210" s="53" t="s">
        <v>5357</v>
      </c>
      <c r="G210" s="53" t="s">
        <v>5357</v>
      </c>
      <c r="H210" s="53" t="s">
        <v>5358</v>
      </c>
      <c r="I210" s="53" t="s">
        <v>5358</v>
      </c>
      <c r="J210" s="53" t="s">
        <v>5066</v>
      </c>
      <c r="K210" s="53" t="s">
        <v>5359</v>
      </c>
      <c r="L210" s="53" t="s">
        <v>3683</v>
      </c>
      <c r="M210" s="53" t="s">
        <v>3386</v>
      </c>
      <c r="N210" s="53" t="s">
        <v>3386</v>
      </c>
      <c r="O210" s="53" t="s">
        <v>3386</v>
      </c>
      <c r="P210" s="54" t="s">
        <v>3386</v>
      </c>
      <c r="Q210" s="55" t="s">
        <v>5360</v>
      </c>
      <c r="R210" s="53" t="s">
        <v>5357</v>
      </c>
      <c r="S210" s="53" t="s">
        <v>5357</v>
      </c>
      <c r="T210" s="53" t="s">
        <v>5066</v>
      </c>
      <c r="U210" s="53">
        <v>0.001</v>
      </c>
      <c r="V210" s="46" t="s">
        <v>5069</v>
      </c>
    </row>
    <row r="211" ht="12.8" customHeight="1" spans="1:22" x14ac:dyDescent="0.25">
      <c r="A211" s="52" t="s">
        <v>3386</v>
      </c>
      <c r="B211" s="53" t="s">
        <v>5361</v>
      </c>
      <c r="C211" s="53" t="s">
        <v>10</v>
      </c>
      <c r="D211" s="53" t="s">
        <v>5355</v>
      </c>
      <c r="E211" s="53" t="s">
        <v>5356</v>
      </c>
      <c r="F211" s="53" t="s">
        <v>5357</v>
      </c>
      <c r="G211" s="53" t="s">
        <v>5357</v>
      </c>
      <c r="H211" s="53" t="s">
        <v>5358</v>
      </c>
      <c r="I211" s="53" t="s">
        <v>5358</v>
      </c>
      <c r="J211" s="53" t="s">
        <v>5066</v>
      </c>
      <c r="K211" s="53" t="s">
        <v>5359</v>
      </c>
      <c r="L211" s="53" t="s">
        <v>4174</v>
      </c>
      <c r="M211" s="53" t="s">
        <v>3386</v>
      </c>
      <c r="N211" s="53" t="s">
        <v>3386</v>
      </c>
      <c r="O211" s="53" t="s">
        <v>3386</v>
      </c>
      <c r="P211" s="54" t="s">
        <v>3386</v>
      </c>
      <c r="Q211" s="55" t="s">
        <v>5360</v>
      </c>
      <c r="R211" s="53" t="s">
        <v>5357</v>
      </c>
      <c r="S211" s="53" t="s">
        <v>5357</v>
      </c>
      <c r="T211" s="53" t="s">
        <v>5066</v>
      </c>
      <c r="U211" s="53">
        <v>1</v>
      </c>
      <c r="V211" s="46" t="s">
        <v>5069</v>
      </c>
    </row>
    <row r="212" ht="12.8" customHeight="1" spans="1:22" x14ac:dyDescent="0.25">
      <c r="A212" s="52">
        <v>20024473</v>
      </c>
      <c r="B212" s="53" t="s">
        <v>5362</v>
      </c>
      <c r="C212" s="53" t="s">
        <v>10</v>
      </c>
      <c r="D212" s="53" t="s">
        <v>5355</v>
      </c>
      <c r="E212" s="53" t="s">
        <v>5356</v>
      </c>
      <c r="F212" s="53" t="s">
        <v>5357</v>
      </c>
      <c r="G212" s="53" t="s">
        <v>5357</v>
      </c>
      <c r="H212" s="53" t="s">
        <v>5363</v>
      </c>
      <c r="I212" s="53" t="s">
        <v>5364</v>
      </c>
      <c r="J212" s="53" t="s">
        <v>5066</v>
      </c>
      <c r="K212" s="53" t="s">
        <v>5362</v>
      </c>
      <c r="L212" s="53" t="s">
        <v>5078</v>
      </c>
      <c r="M212" s="53" t="s">
        <v>3386</v>
      </c>
      <c r="N212" s="53" t="s">
        <v>3386</v>
      </c>
      <c r="O212" s="53" t="s">
        <v>3386</v>
      </c>
      <c r="P212" s="54" t="s">
        <v>3386</v>
      </c>
      <c r="Q212" s="55" t="s">
        <v>5360</v>
      </c>
      <c r="R212" s="53" t="s">
        <v>5357</v>
      </c>
      <c r="S212" s="53" t="s">
        <v>5357</v>
      </c>
      <c r="T212" s="53" t="s">
        <v>5066</v>
      </c>
      <c r="U212" s="53">
        <v>1</v>
      </c>
      <c r="V212" s="46" t="s">
        <v>5069</v>
      </c>
    </row>
    <row r="213" ht="12.8" customHeight="1" spans="1:22" x14ac:dyDescent="0.25">
      <c r="A213" s="52">
        <v>671375</v>
      </c>
      <c r="B213" s="53" t="s">
        <v>5365</v>
      </c>
      <c r="C213" s="53" t="s">
        <v>11</v>
      </c>
      <c r="D213" s="53" t="s">
        <v>5062</v>
      </c>
      <c r="E213" s="53" t="s">
        <v>5063</v>
      </c>
      <c r="F213" s="53" t="s">
        <v>5064</v>
      </c>
      <c r="G213" s="53" t="s">
        <v>5366</v>
      </c>
      <c r="H213" s="53" t="s">
        <v>5367</v>
      </c>
      <c r="I213" s="53" t="s">
        <v>5368</v>
      </c>
      <c r="J213" s="53" t="s">
        <v>5066</v>
      </c>
      <c r="K213" s="53" t="s">
        <v>5369</v>
      </c>
      <c r="L213" s="53" t="s">
        <v>5072</v>
      </c>
      <c r="M213" s="53">
        <v>330</v>
      </c>
      <c r="N213" s="53">
        <v>333</v>
      </c>
      <c r="O213" s="53">
        <v>401</v>
      </c>
      <c r="P213" s="54">
        <v>473</v>
      </c>
      <c r="Q213" s="55">
        <v>330333401473</v>
      </c>
      <c r="R213" s="53" t="s">
        <v>5064</v>
      </c>
      <c r="S213" s="53" t="s">
        <v>5068</v>
      </c>
      <c r="T213" s="53" t="s">
        <v>5066</v>
      </c>
      <c r="U213" s="53">
        <v>1</v>
      </c>
      <c r="V213" s="46" t="s">
        <v>5069</v>
      </c>
    </row>
    <row r="214" ht="12.8" customHeight="1" spans="1:22" x14ac:dyDescent="0.25">
      <c r="A214" s="52" t="s">
        <v>3386</v>
      </c>
      <c r="B214" s="53" t="s">
        <v>5370</v>
      </c>
      <c r="C214" s="53" t="s">
        <v>10</v>
      </c>
      <c r="D214" s="53" t="s">
        <v>5062</v>
      </c>
      <c r="E214" s="53" t="s">
        <v>5063</v>
      </c>
      <c r="F214" s="53" t="s">
        <v>5096</v>
      </c>
      <c r="G214" s="53" t="s">
        <v>5142</v>
      </c>
      <c r="H214" s="53" t="s">
        <v>5371</v>
      </c>
      <c r="I214" s="53" t="s">
        <v>5372</v>
      </c>
      <c r="J214" s="53" t="s">
        <v>5066</v>
      </c>
      <c r="K214" s="53" t="s">
        <v>5373</v>
      </c>
      <c r="L214" s="53" t="s">
        <v>4174</v>
      </c>
      <c r="M214" s="53">
        <v>330</v>
      </c>
      <c r="N214" s="53">
        <v>333</v>
      </c>
      <c r="O214" s="53">
        <v>402</v>
      </c>
      <c r="P214" s="54" t="s">
        <v>3386</v>
      </c>
      <c r="Q214" s="55" t="s">
        <v>5099</v>
      </c>
      <c r="R214" s="53" t="s">
        <v>5142</v>
      </c>
      <c r="S214" s="53" t="s">
        <v>5082</v>
      </c>
      <c r="T214" s="53" t="s">
        <v>5066</v>
      </c>
      <c r="U214" s="53">
        <v>0.5</v>
      </c>
      <c r="V214" s="46" t="s">
        <v>5069</v>
      </c>
    </row>
    <row r="215" ht="12.8" customHeight="1" spans="1:22" x14ac:dyDescent="0.25">
      <c r="A215" s="52">
        <v>134519</v>
      </c>
      <c r="B215" s="53" t="s">
        <v>5374</v>
      </c>
      <c r="C215" s="53" t="s">
        <v>11</v>
      </c>
      <c r="D215" s="53" t="s">
        <v>5062</v>
      </c>
      <c r="E215" s="53" t="s">
        <v>5063</v>
      </c>
      <c r="F215" s="53" t="s">
        <v>5096</v>
      </c>
      <c r="G215" s="53" t="s">
        <v>5096</v>
      </c>
      <c r="H215" s="53" t="s">
        <v>5375</v>
      </c>
      <c r="I215" s="53" t="s">
        <v>5372</v>
      </c>
      <c r="J215" s="53" t="s">
        <v>5066</v>
      </c>
      <c r="K215" s="53" t="s">
        <v>5376</v>
      </c>
      <c r="L215" s="53" t="s">
        <v>4184</v>
      </c>
      <c r="M215" s="53">
        <v>330</v>
      </c>
      <c r="N215" s="53">
        <v>333</v>
      </c>
      <c r="O215" s="53">
        <v>402</v>
      </c>
      <c r="P215" s="54" t="s">
        <v>3386</v>
      </c>
      <c r="Q215" s="55" t="s">
        <v>5099</v>
      </c>
      <c r="R215" s="53" t="s">
        <v>5096</v>
      </c>
      <c r="S215" s="53" t="s">
        <v>5068</v>
      </c>
      <c r="T215" s="53" t="s">
        <v>5066</v>
      </c>
      <c r="U215" s="53">
        <v>1</v>
      </c>
      <c r="V215" s="46" t="s">
        <v>5069</v>
      </c>
    </row>
    <row r="216" ht="12.8" customHeight="1" spans="1:22" x14ac:dyDescent="0.25">
      <c r="A216" s="52">
        <v>61852</v>
      </c>
      <c r="B216" s="53" t="s">
        <v>5374</v>
      </c>
      <c r="C216" s="53" t="s">
        <v>11</v>
      </c>
      <c r="D216" s="53" t="s">
        <v>5062</v>
      </c>
      <c r="E216" s="53" t="s">
        <v>5063</v>
      </c>
      <c r="F216" s="53" t="s">
        <v>5096</v>
      </c>
      <c r="G216" s="53" t="s">
        <v>5096</v>
      </c>
      <c r="H216" s="53" t="s">
        <v>5375</v>
      </c>
      <c r="I216" s="53" t="s">
        <v>5372</v>
      </c>
      <c r="J216" s="53" t="s">
        <v>5066</v>
      </c>
      <c r="K216" s="53" t="s">
        <v>5376</v>
      </c>
      <c r="L216" s="53" t="s">
        <v>3471</v>
      </c>
      <c r="M216" s="53">
        <v>330</v>
      </c>
      <c r="N216" s="53">
        <v>333</v>
      </c>
      <c r="O216" s="53">
        <v>402</v>
      </c>
      <c r="P216" s="54" t="s">
        <v>3386</v>
      </c>
      <c r="Q216" s="55" t="s">
        <v>5099</v>
      </c>
      <c r="R216" s="53" t="s">
        <v>5096</v>
      </c>
      <c r="S216" s="53" t="s">
        <v>5068</v>
      </c>
      <c r="T216" s="53" t="s">
        <v>5066</v>
      </c>
      <c r="U216" s="53">
        <v>1</v>
      </c>
      <c r="V216" s="46" t="s">
        <v>5069</v>
      </c>
    </row>
    <row r="217" ht="12.8" customHeight="1" spans="1:22" x14ac:dyDescent="0.25">
      <c r="A217" s="52">
        <v>655512</v>
      </c>
      <c r="B217" s="53" t="s">
        <v>5377</v>
      </c>
      <c r="C217" s="53" t="s">
        <v>11</v>
      </c>
      <c r="D217" s="53" t="s">
        <v>5062</v>
      </c>
      <c r="E217" s="53" t="s">
        <v>5063</v>
      </c>
      <c r="F217" s="53" t="s">
        <v>5096</v>
      </c>
      <c r="G217" s="53" t="s">
        <v>5096</v>
      </c>
      <c r="H217" s="53" t="s">
        <v>5375</v>
      </c>
      <c r="I217" s="53" t="s">
        <v>5372</v>
      </c>
      <c r="J217" s="53" t="s">
        <v>5071</v>
      </c>
      <c r="K217" s="53" t="s">
        <v>5378</v>
      </c>
      <c r="L217" s="53" t="s">
        <v>5072</v>
      </c>
      <c r="M217" s="53">
        <v>330</v>
      </c>
      <c r="N217" s="53">
        <v>333</v>
      </c>
      <c r="O217" s="53">
        <v>402</v>
      </c>
      <c r="P217" s="54">
        <v>151</v>
      </c>
      <c r="Q217" s="55">
        <v>330333402151</v>
      </c>
      <c r="R217" s="53" t="s">
        <v>5096</v>
      </c>
      <c r="S217" s="53" t="s">
        <v>5068</v>
      </c>
      <c r="T217" s="53" t="s">
        <v>5066</v>
      </c>
      <c r="U217" s="53">
        <v>1</v>
      </c>
      <c r="V217" s="46" t="s">
        <v>5069</v>
      </c>
    </row>
    <row r="218" ht="12.8" customHeight="1" spans="1:22" x14ac:dyDescent="0.25">
      <c r="A218" s="52">
        <v>655753</v>
      </c>
      <c r="B218" s="53" t="s">
        <v>449</v>
      </c>
      <c r="C218" s="53" t="s">
        <v>11</v>
      </c>
      <c r="D218" s="53" t="s">
        <v>5062</v>
      </c>
      <c r="E218" s="53" t="s">
        <v>5063</v>
      </c>
      <c r="F218" s="53" t="s">
        <v>5096</v>
      </c>
      <c r="G218" s="53" t="s">
        <v>5096</v>
      </c>
      <c r="H218" s="53" t="s">
        <v>5375</v>
      </c>
      <c r="I218" s="53" t="s">
        <v>5372</v>
      </c>
      <c r="J218" s="53" t="s">
        <v>5073</v>
      </c>
      <c r="K218" s="53" t="s">
        <v>449</v>
      </c>
      <c r="L218" s="53" t="s">
        <v>5072</v>
      </c>
      <c r="M218" s="53">
        <v>330</v>
      </c>
      <c r="N218" s="53">
        <v>333</v>
      </c>
      <c r="O218" s="53">
        <v>402</v>
      </c>
      <c r="P218" s="54">
        <v>101</v>
      </c>
      <c r="Q218" s="55">
        <v>330333402101</v>
      </c>
      <c r="R218" s="53" t="s">
        <v>5096</v>
      </c>
      <c r="S218" s="53" t="s">
        <v>5068</v>
      </c>
      <c r="T218" s="53" t="s">
        <v>5066</v>
      </c>
      <c r="U218" s="53">
        <v>1</v>
      </c>
      <c r="V218" s="46" t="s">
        <v>5069</v>
      </c>
    </row>
    <row r="219" ht="12.8" customHeight="1" spans="1:22" x14ac:dyDescent="0.25">
      <c r="A219" s="52">
        <v>20020980</v>
      </c>
      <c r="B219" s="53" t="s">
        <v>5379</v>
      </c>
      <c r="C219" s="53" t="s">
        <v>11</v>
      </c>
      <c r="D219" s="53" t="s">
        <v>5062</v>
      </c>
      <c r="E219" s="53" t="s">
        <v>5063</v>
      </c>
      <c r="F219" s="53" t="s">
        <v>5096</v>
      </c>
      <c r="G219" s="53" t="s">
        <v>5096</v>
      </c>
      <c r="H219" s="53" t="s">
        <v>5375</v>
      </c>
      <c r="I219" s="53" t="s">
        <v>5372</v>
      </c>
      <c r="J219" s="53" t="s">
        <v>5076</v>
      </c>
      <c r="K219" s="53" t="s">
        <v>5380</v>
      </c>
      <c r="L219" s="53" t="s">
        <v>5078</v>
      </c>
      <c r="M219" s="53">
        <v>330</v>
      </c>
      <c r="N219" s="53">
        <v>333</v>
      </c>
      <c r="O219" s="53">
        <v>402</v>
      </c>
      <c r="P219" s="54" t="s">
        <v>3386</v>
      </c>
      <c r="Q219" s="55" t="s">
        <v>5099</v>
      </c>
      <c r="R219" s="53" t="s">
        <v>5096</v>
      </c>
      <c r="S219" s="53" t="s">
        <v>5068</v>
      </c>
      <c r="T219" s="53" t="s">
        <v>5066</v>
      </c>
      <c r="U219" s="53">
        <v>1</v>
      </c>
      <c r="V219" s="46" t="s">
        <v>5069</v>
      </c>
    </row>
    <row r="220" ht="12.8" customHeight="1" spans="1:22" x14ac:dyDescent="0.25">
      <c r="A220" s="52" t="s">
        <v>3386</v>
      </c>
      <c r="B220" s="53" t="s">
        <v>63</v>
      </c>
      <c r="C220" s="53" t="s">
        <v>11</v>
      </c>
      <c r="D220" s="53" t="s">
        <v>5062</v>
      </c>
      <c r="E220" s="53" t="s">
        <v>5063</v>
      </c>
      <c r="F220" s="53" t="s">
        <v>5096</v>
      </c>
      <c r="G220" s="53" t="s">
        <v>5096</v>
      </c>
      <c r="H220" s="53" t="s">
        <v>5375</v>
      </c>
      <c r="I220" s="53" t="s">
        <v>5372</v>
      </c>
      <c r="J220" s="53" t="s">
        <v>5066</v>
      </c>
      <c r="K220" s="53" t="s">
        <v>5376</v>
      </c>
      <c r="L220" s="53" t="s">
        <v>3683</v>
      </c>
      <c r="M220" s="53">
        <v>330</v>
      </c>
      <c r="N220" s="53">
        <v>333</v>
      </c>
      <c r="O220" s="53">
        <v>402</v>
      </c>
      <c r="P220" s="54" t="s">
        <v>3386</v>
      </c>
      <c r="Q220" s="55" t="s">
        <v>5099</v>
      </c>
      <c r="R220" s="53" t="s">
        <v>5096</v>
      </c>
      <c r="S220" s="53" t="s">
        <v>5068</v>
      </c>
      <c r="T220" s="53" t="s">
        <v>5066</v>
      </c>
      <c r="U220" s="53">
        <v>0.001</v>
      </c>
      <c r="V220" s="46" t="s">
        <v>5069</v>
      </c>
    </row>
    <row r="221" ht="12.8" customHeight="1" spans="1:22" x14ac:dyDescent="0.25">
      <c r="A221" s="52">
        <v>91835</v>
      </c>
      <c r="B221" s="53" t="s">
        <v>5381</v>
      </c>
      <c r="C221" s="53" t="s">
        <v>11</v>
      </c>
      <c r="D221" s="53" t="s">
        <v>5062</v>
      </c>
      <c r="E221" s="53" t="s">
        <v>5063</v>
      </c>
      <c r="F221" s="53" t="s">
        <v>5096</v>
      </c>
      <c r="G221" s="53" t="s">
        <v>5096</v>
      </c>
      <c r="H221" s="53" t="s">
        <v>5382</v>
      </c>
      <c r="I221" s="53" t="s">
        <v>5372</v>
      </c>
      <c r="J221" s="53" t="s">
        <v>5066</v>
      </c>
      <c r="K221" s="53" t="s">
        <v>5381</v>
      </c>
      <c r="L221" s="53" t="s">
        <v>3471</v>
      </c>
      <c r="M221" s="53">
        <v>330</v>
      </c>
      <c r="N221" s="53">
        <v>333</v>
      </c>
      <c r="O221" s="53">
        <v>402</v>
      </c>
      <c r="P221" s="54" t="s">
        <v>3386</v>
      </c>
      <c r="Q221" s="55" t="s">
        <v>5099</v>
      </c>
      <c r="R221" s="53" t="s">
        <v>5096</v>
      </c>
      <c r="S221" s="53" t="s">
        <v>5068</v>
      </c>
      <c r="T221" s="53" t="s">
        <v>5066</v>
      </c>
      <c r="U221" s="53">
        <v>1</v>
      </c>
      <c r="V221" s="46" t="s">
        <v>5069</v>
      </c>
    </row>
    <row r="222" ht="12.8" customHeight="1" spans="1:22" x14ac:dyDescent="0.25">
      <c r="A222" s="52" t="s">
        <v>3386</v>
      </c>
      <c r="B222" s="53" t="s">
        <v>5370</v>
      </c>
      <c r="C222" s="53" t="s">
        <v>10</v>
      </c>
      <c r="D222" s="53" t="s">
        <v>5062</v>
      </c>
      <c r="E222" s="53" t="s">
        <v>5063</v>
      </c>
      <c r="F222" s="53" t="s">
        <v>5096</v>
      </c>
      <c r="G222" s="53" t="s">
        <v>5142</v>
      </c>
      <c r="H222" s="53" t="s">
        <v>5371</v>
      </c>
      <c r="I222" s="53" t="s">
        <v>5372</v>
      </c>
      <c r="J222" s="53" t="s">
        <v>5066</v>
      </c>
      <c r="K222" s="53" t="s">
        <v>1929</v>
      </c>
      <c r="L222" s="53" t="s">
        <v>4174</v>
      </c>
      <c r="M222" s="53">
        <v>330</v>
      </c>
      <c r="N222" s="53">
        <v>333</v>
      </c>
      <c r="O222" s="53">
        <v>402</v>
      </c>
      <c r="P222" s="54" t="s">
        <v>3386</v>
      </c>
      <c r="Q222" s="55" t="s">
        <v>5099</v>
      </c>
      <c r="R222" s="53" t="s">
        <v>5142</v>
      </c>
      <c r="S222" s="53" t="s">
        <v>5082</v>
      </c>
      <c r="T222" s="53" t="s">
        <v>5066</v>
      </c>
      <c r="U222" s="53">
        <v>0.5</v>
      </c>
      <c r="V222" s="46" t="s">
        <v>5069</v>
      </c>
    </row>
    <row r="223" ht="12.8" customHeight="1" spans="1:22" x14ac:dyDescent="0.25">
      <c r="A223" s="52">
        <v>671859</v>
      </c>
      <c r="B223" s="53" t="s">
        <v>1929</v>
      </c>
      <c r="C223" s="53" t="s">
        <v>10</v>
      </c>
      <c r="D223" s="53" t="s">
        <v>5062</v>
      </c>
      <c r="E223" s="53" t="s">
        <v>5063</v>
      </c>
      <c r="F223" s="53" t="s">
        <v>5096</v>
      </c>
      <c r="G223" s="53" t="s">
        <v>5142</v>
      </c>
      <c r="H223" s="53" t="s">
        <v>5371</v>
      </c>
      <c r="I223" s="53" t="s">
        <v>5372</v>
      </c>
      <c r="J223" s="53" t="s">
        <v>5066</v>
      </c>
      <c r="K223" s="53" t="s">
        <v>1929</v>
      </c>
      <c r="L223" s="53" t="s">
        <v>5072</v>
      </c>
      <c r="M223" s="53">
        <v>330</v>
      </c>
      <c r="N223" s="53">
        <v>333</v>
      </c>
      <c r="O223" s="53">
        <v>402</v>
      </c>
      <c r="P223" s="54">
        <v>174</v>
      </c>
      <c r="Q223" s="55">
        <v>330333402174</v>
      </c>
      <c r="R223" s="53" t="s">
        <v>5142</v>
      </c>
      <c r="S223" s="53" t="s">
        <v>5082</v>
      </c>
      <c r="T223" s="53" t="s">
        <v>5066</v>
      </c>
      <c r="U223" s="53">
        <v>0.5</v>
      </c>
      <c r="V223" s="46" t="s">
        <v>5069</v>
      </c>
    </row>
    <row r="224" ht="12.8" customHeight="1" spans="1:22" x14ac:dyDescent="0.25">
      <c r="A224" s="52">
        <v>20024094</v>
      </c>
      <c r="B224" s="53" t="s">
        <v>5373</v>
      </c>
      <c r="C224" s="53" t="s">
        <v>10</v>
      </c>
      <c r="D224" s="53" t="s">
        <v>5062</v>
      </c>
      <c r="E224" s="53" t="s">
        <v>5063</v>
      </c>
      <c r="F224" s="53" t="s">
        <v>5096</v>
      </c>
      <c r="G224" s="53" t="s">
        <v>5142</v>
      </c>
      <c r="H224" s="53" t="s">
        <v>5371</v>
      </c>
      <c r="I224" s="53" t="s">
        <v>5372</v>
      </c>
      <c r="J224" s="53" t="s">
        <v>5066</v>
      </c>
      <c r="K224" s="53" t="s">
        <v>1929</v>
      </c>
      <c r="L224" s="53" t="s">
        <v>5078</v>
      </c>
      <c r="M224" s="53">
        <v>330</v>
      </c>
      <c r="N224" s="53">
        <v>333</v>
      </c>
      <c r="O224" s="53">
        <v>402</v>
      </c>
      <c r="P224" s="54" t="s">
        <v>3386</v>
      </c>
      <c r="Q224" s="55" t="s">
        <v>5099</v>
      </c>
      <c r="R224" s="53" t="s">
        <v>5142</v>
      </c>
      <c r="S224" s="53" t="s">
        <v>5082</v>
      </c>
      <c r="T224" s="53" t="s">
        <v>5066</v>
      </c>
      <c r="U224" s="53">
        <v>0.5</v>
      </c>
      <c r="V224" s="46" t="s">
        <v>5069</v>
      </c>
    </row>
    <row r="225" ht="12.8" customHeight="1" spans="1:22" x14ac:dyDescent="0.25">
      <c r="A225" s="52">
        <v>134804</v>
      </c>
      <c r="B225" s="53" t="s">
        <v>5383</v>
      </c>
      <c r="C225" s="53" t="s">
        <v>10</v>
      </c>
      <c r="D225" s="53" t="s">
        <v>5062</v>
      </c>
      <c r="E225" s="53" t="s">
        <v>5063</v>
      </c>
      <c r="F225" s="53" t="s">
        <v>5096</v>
      </c>
      <c r="G225" s="53" t="s">
        <v>5142</v>
      </c>
      <c r="H225" s="53" t="s">
        <v>5371</v>
      </c>
      <c r="I225" s="53" t="s">
        <v>5372</v>
      </c>
      <c r="J225" s="53" t="s">
        <v>5066</v>
      </c>
      <c r="K225" s="53" t="s">
        <v>5373</v>
      </c>
      <c r="L225" s="53" t="s">
        <v>4184</v>
      </c>
      <c r="M225" s="53">
        <v>330</v>
      </c>
      <c r="N225" s="53">
        <v>333</v>
      </c>
      <c r="O225" s="53">
        <v>402</v>
      </c>
      <c r="P225" s="54" t="s">
        <v>3386</v>
      </c>
      <c r="Q225" s="55" t="s">
        <v>5099</v>
      </c>
      <c r="R225" s="53" t="s">
        <v>5142</v>
      </c>
      <c r="S225" s="53" t="s">
        <v>5082</v>
      </c>
      <c r="T225" s="53" t="s">
        <v>5066</v>
      </c>
      <c r="U225" s="53">
        <v>0.5</v>
      </c>
      <c r="V225" s="46" t="s">
        <v>5069</v>
      </c>
    </row>
    <row r="226" ht="12.8" customHeight="1" spans="1:22" x14ac:dyDescent="0.25">
      <c r="A226" s="52">
        <v>795738</v>
      </c>
      <c r="B226" s="53" t="s">
        <v>5383</v>
      </c>
      <c r="C226" s="53" t="s">
        <v>10</v>
      </c>
      <c r="D226" s="53" t="s">
        <v>5062</v>
      </c>
      <c r="E226" s="53" t="s">
        <v>5063</v>
      </c>
      <c r="F226" s="53" t="s">
        <v>5096</v>
      </c>
      <c r="G226" s="53" t="s">
        <v>5142</v>
      </c>
      <c r="H226" s="53" t="s">
        <v>5371</v>
      </c>
      <c r="I226" s="53" t="s">
        <v>5372</v>
      </c>
      <c r="J226" s="53" t="s">
        <v>5066</v>
      </c>
      <c r="K226" s="53" t="s">
        <v>5373</v>
      </c>
      <c r="L226" s="53" t="s">
        <v>3471</v>
      </c>
      <c r="M226" s="53">
        <v>330</v>
      </c>
      <c r="N226" s="53">
        <v>333</v>
      </c>
      <c r="O226" s="53">
        <v>402</v>
      </c>
      <c r="P226" s="54" t="s">
        <v>3386</v>
      </c>
      <c r="Q226" s="55" t="s">
        <v>5099</v>
      </c>
      <c r="R226" s="53" t="s">
        <v>5142</v>
      </c>
      <c r="S226" s="53" t="s">
        <v>5082</v>
      </c>
      <c r="T226" s="53" t="s">
        <v>5066</v>
      </c>
      <c r="U226" s="53">
        <v>0.5</v>
      </c>
      <c r="V226" s="46" t="s">
        <v>5069</v>
      </c>
    </row>
    <row r="227" ht="12.8" customHeight="1" spans="1:22" x14ac:dyDescent="0.25">
      <c r="A227" s="52">
        <v>134501</v>
      </c>
      <c r="B227" s="53" t="s">
        <v>5384</v>
      </c>
      <c r="C227" s="53" t="s">
        <v>11</v>
      </c>
      <c r="D227" s="53" t="s">
        <v>5062</v>
      </c>
      <c r="E227" s="53" t="s">
        <v>5063</v>
      </c>
      <c r="F227" s="53" t="s">
        <v>5096</v>
      </c>
      <c r="G227" s="53" t="s">
        <v>5096</v>
      </c>
      <c r="H227" s="53" t="s">
        <v>5385</v>
      </c>
      <c r="I227" s="53" t="s">
        <v>5385</v>
      </c>
      <c r="J227" s="53" t="s">
        <v>5066</v>
      </c>
      <c r="K227" s="53" t="s">
        <v>5386</v>
      </c>
      <c r="L227" s="53" t="s">
        <v>4184</v>
      </c>
      <c r="M227" s="53">
        <v>330</v>
      </c>
      <c r="N227" s="53">
        <v>333</v>
      </c>
      <c r="O227" s="53">
        <v>402</v>
      </c>
      <c r="P227" s="54" t="s">
        <v>3386</v>
      </c>
      <c r="Q227" s="55" t="s">
        <v>5099</v>
      </c>
      <c r="R227" s="53" t="s">
        <v>5096</v>
      </c>
      <c r="S227" s="53" t="s">
        <v>5068</v>
      </c>
      <c r="T227" s="53" t="s">
        <v>5066</v>
      </c>
      <c r="U227" s="53">
        <v>1</v>
      </c>
      <c r="V227" s="46" t="s">
        <v>5069</v>
      </c>
    </row>
    <row r="228" ht="12.8" customHeight="1" spans="1:22" x14ac:dyDescent="0.25">
      <c r="A228" s="52">
        <v>61834</v>
      </c>
      <c r="B228" s="53" t="s">
        <v>5386</v>
      </c>
      <c r="C228" s="53" t="s">
        <v>11</v>
      </c>
      <c r="D228" s="53" t="s">
        <v>5062</v>
      </c>
      <c r="E228" s="53" t="s">
        <v>5063</v>
      </c>
      <c r="F228" s="53" t="s">
        <v>5096</v>
      </c>
      <c r="G228" s="53" t="s">
        <v>5096</v>
      </c>
      <c r="H228" s="53" t="s">
        <v>5385</v>
      </c>
      <c r="I228" s="53" t="s">
        <v>5385</v>
      </c>
      <c r="J228" s="53" t="s">
        <v>5066</v>
      </c>
      <c r="K228" s="53" t="s">
        <v>5386</v>
      </c>
      <c r="L228" s="53" t="s">
        <v>3471</v>
      </c>
      <c r="M228" s="53">
        <v>330</v>
      </c>
      <c r="N228" s="53">
        <v>333</v>
      </c>
      <c r="O228" s="53">
        <v>402</v>
      </c>
      <c r="P228" s="54" t="s">
        <v>3386</v>
      </c>
      <c r="Q228" s="55" t="s">
        <v>5099</v>
      </c>
      <c r="R228" s="53" t="s">
        <v>5096</v>
      </c>
      <c r="S228" s="53" t="s">
        <v>5068</v>
      </c>
      <c r="T228" s="53" t="s">
        <v>5066</v>
      </c>
      <c r="U228" s="53">
        <v>1</v>
      </c>
      <c r="V228" s="46" t="s">
        <v>5069</v>
      </c>
    </row>
    <row r="229" ht="12.8" customHeight="1" spans="1:22" x14ac:dyDescent="0.25">
      <c r="A229" s="52">
        <v>655514</v>
      </c>
      <c r="B229" s="53" t="s">
        <v>5387</v>
      </c>
      <c r="C229" s="53" t="s">
        <v>11</v>
      </c>
      <c r="D229" s="53" t="s">
        <v>5062</v>
      </c>
      <c r="E229" s="53" t="s">
        <v>5063</v>
      </c>
      <c r="F229" s="53" t="s">
        <v>5096</v>
      </c>
      <c r="G229" s="53" t="s">
        <v>5096</v>
      </c>
      <c r="H229" s="53" t="s">
        <v>5385</v>
      </c>
      <c r="I229" s="53" t="s">
        <v>5385</v>
      </c>
      <c r="J229" s="53" t="s">
        <v>5071</v>
      </c>
      <c r="K229" s="53" t="s">
        <v>5387</v>
      </c>
      <c r="L229" s="53" t="s">
        <v>5072</v>
      </c>
      <c r="M229" s="53">
        <v>330</v>
      </c>
      <c r="N229" s="53">
        <v>333</v>
      </c>
      <c r="O229" s="53">
        <v>402</v>
      </c>
      <c r="P229" s="54">
        <v>151</v>
      </c>
      <c r="Q229" s="55">
        <v>330333402151</v>
      </c>
      <c r="R229" s="53" t="s">
        <v>5096</v>
      </c>
      <c r="S229" s="53" t="s">
        <v>5068</v>
      </c>
      <c r="T229" s="53" t="s">
        <v>5066</v>
      </c>
      <c r="U229" s="53">
        <v>1</v>
      </c>
      <c r="V229" s="46" t="s">
        <v>5069</v>
      </c>
    </row>
    <row r="230" ht="12.8" customHeight="1" spans="1:22" x14ac:dyDescent="0.25">
      <c r="A230" s="52">
        <v>655813</v>
      </c>
      <c r="B230" s="53" t="s">
        <v>137</v>
      </c>
      <c r="C230" s="53" t="s">
        <v>11</v>
      </c>
      <c r="D230" s="53" t="s">
        <v>5062</v>
      </c>
      <c r="E230" s="53" t="s">
        <v>5063</v>
      </c>
      <c r="F230" s="53" t="s">
        <v>5096</v>
      </c>
      <c r="G230" s="53" t="s">
        <v>5096</v>
      </c>
      <c r="H230" s="53" t="s">
        <v>5385</v>
      </c>
      <c r="I230" s="53" t="s">
        <v>5385</v>
      </c>
      <c r="J230" s="53" t="s">
        <v>5073</v>
      </c>
      <c r="K230" s="53" t="s">
        <v>137</v>
      </c>
      <c r="L230" s="53" t="s">
        <v>5072</v>
      </c>
      <c r="M230" s="53">
        <v>330</v>
      </c>
      <c r="N230" s="53">
        <v>333</v>
      </c>
      <c r="O230" s="53">
        <v>402</v>
      </c>
      <c r="P230" s="54">
        <v>101</v>
      </c>
      <c r="Q230" s="55">
        <v>330333402101</v>
      </c>
      <c r="R230" s="53" t="s">
        <v>5096</v>
      </c>
      <c r="S230" s="53" t="s">
        <v>5068</v>
      </c>
      <c r="T230" s="53" t="s">
        <v>5066</v>
      </c>
      <c r="U230" s="53">
        <v>1</v>
      </c>
      <c r="V230" s="46" t="s">
        <v>5069</v>
      </c>
    </row>
    <row r="231" ht="12.8" customHeight="1" spans="1:22" x14ac:dyDescent="0.25">
      <c r="A231" s="52">
        <v>20020981</v>
      </c>
      <c r="B231" s="53" t="s">
        <v>5388</v>
      </c>
      <c r="C231" s="53" t="s">
        <v>11</v>
      </c>
      <c r="D231" s="53" t="s">
        <v>5062</v>
      </c>
      <c r="E231" s="53" t="s">
        <v>5063</v>
      </c>
      <c r="F231" s="53" t="s">
        <v>5096</v>
      </c>
      <c r="G231" s="53" t="s">
        <v>5096</v>
      </c>
      <c r="H231" s="53" t="s">
        <v>5385</v>
      </c>
      <c r="I231" s="53" t="s">
        <v>5385</v>
      </c>
      <c r="J231" s="53" t="s">
        <v>5076</v>
      </c>
      <c r="K231" s="53" t="s">
        <v>5388</v>
      </c>
      <c r="L231" s="53" t="s">
        <v>5078</v>
      </c>
      <c r="M231" s="53">
        <v>330</v>
      </c>
      <c r="N231" s="53">
        <v>333</v>
      </c>
      <c r="O231" s="53">
        <v>402</v>
      </c>
      <c r="P231" s="54" t="s">
        <v>3386</v>
      </c>
      <c r="Q231" s="55" t="s">
        <v>5099</v>
      </c>
      <c r="R231" s="53" t="s">
        <v>5096</v>
      </c>
      <c r="S231" s="53" t="s">
        <v>5068</v>
      </c>
      <c r="T231" s="53" t="s">
        <v>5066</v>
      </c>
      <c r="U231" s="53">
        <v>1</v>
      </c>
      <c r="V231" s="46" t="s">
        <v>5069</v>
      </c>
    </row>
    <row r="232" ht="12.8" customHeight="1" spans="1:22" x14ac:dyDescent="0.25">
      <c r="A232" s="52" t="s">
        <v>3386</v>
      </c>
      <c r="B232" s="53" t="s">
        <v>5389</v>
      </c>
      <c r="C232" s="53" t="s">
        <v>11</v>
      </c>
      <c r="D232" s="53" t="s">
        <v>5062</v>
      </c>
      <c r="E232" s="53" t="s">
        <v>5063</v>
      </c>
      <c r="F232" s="53" t="s">
        <v>5096</v>
      </c>
      <c r="G232" s="53" t="s">
        <v>5096</v>
      </c>
      <c r="H232" s="53" t="s">
        <v>5385</v>
      </c>
      <c r="I232" s="53" t="s">
        <v>5385</v>
      </c>
      <c r="J232" s="53" t="s">
        <v>5066</v>
      </c>
      <c r="K232" s="53" t="s">
        <v>5386</v>
      </c>
      <c r="L232" s="53" t="s">
        <v>3683</v>
      </c>
      <c r="M232" s="53">
        <v>330</v>
      </c>
      <c r="N232" s="53">
        <v>333</v>
      </c>
      <c r="O232" s="53">
        <v>402</v>
      </c>
      <c r="P232" s="54" t="s">
        <v>3386</v>
      </c>
      <c r="Q232" s="55" t="s">
        <v>5099</v>
      </c>
      <c r="R232" s="53" t="s">
        <v>5096</v>
      </c>
      <c r="S232" s="53" t="s">
        <v>5068</v>
      </c>
      <c r="T232" s="53" t="s">
        <v>5066</v>
      </c>
      <c r="U232" s="53">
        <v>0.001</v>
      </c>
      <c r="V232" s="46" t="s">
        <v>5069</v>
      </c>
    </row>
    <row r="233" ht="12.8" customHeight="1" spans="1:22" x14ac:dyDescent="0.25">
      <c r="A233" s="52">
        <v>676486</v>
      </c>
      <c r="B233" s="53" t="s">
        <v>5390</v>
      </c>
      <c r="C233" s="53" t="s">
        <v>11</v>
      </c>
      <c r="D233" s="53" t="s">
        <v>5062</v>
      </c>
      <c r="E233" s="53" t="s">
        <v>5063</v>
      </c>
      <c r="F233" s="53" t="s">
        <v>5064</v>
      </c>
      <c r="G233" s="53" t="s">
        <v>5064</v>
      </c>
      <c r="H233" s="53" t="s">
        <v>5391</v>
      </c>
      <c r="I233" s="53" t="s">
        <v>5392</v>
      </c>
      <c r="J233" s="53" t="s">
        <v>5071</v>
      </c>
      <c r="K233" s="53" t="s">
        <v>5390</v>
      </c>
      <c r="L233" s="53" t="s">
        <v>5072</v>
      </c>
      <c r="M233" s="53">
        <v>330</v>
      </c>
      <c r="N233" s="53">
        <v>333</v>
      </c>
      <c r="O233" s="53">
        <v>401</v>
      </c>
      <c r="P233" s="54">
        <v>453</v>
      </c>
      <c r="Q233" s="55">
        <v>330333401453</v>
      </c>
      <c r="R233" s="53" t="s">
        <v>5064</v>
      </c>
      <c r="S233" s="53" t="s">
        <v>5068</v>
      </c>
      <c r="T233" s="53" t="s">
        <v>5066</v>
      </c>
      <c r="U233" s="53">
        <v>1</v>
      </c>
      <c r="V233" s="46" t="s">
        <v>5069</v>
      </c>
    </row>
    <row r="234" ht="12.8" customHeight="1" spans="1:22" x14ac:dyDescent="0.25">
      <c r="A234" s="52">
        <v>25637</v>
      </c>
      <c r="B234" s="53" t="s">
        <v>5393</v>
      </c>
      <c r="C234" s="53" t="s">
        <v>11</v>
      </c>
      <c r="D234" s="53" t="s">
        <v>5062</v>
      </c>
      <c r="E234" s="53" t="s">
        <v>5063</v>
      </c>
      <c r="F234" s="53" t="s">
        <v>5064</v>
      </c>
      <c r="G234" s="53" t="s">
        <v>5064</v>
      </c>
      <c r="H234" s="53" t="s">
        <v>5391</v>
      </c>
      <c r="I234" s="53" t="s">
        <v>5392</v>
      </c>
      <c r="J234" s="53" t="s">
        <v>5066</v>
      </c>
      <c r="K234" s="53" t="s">
        <v>5394</v>
      </c>
      <c r="L234" s="53" t="s">
        <v>3471</v>
      </c>
      <c r="M234" s="53">
        <v>330</v>
      </c>
      <c r="N234" s="53">
        <v>333</v>
      </c>
      <c r="O234" s="53">
        <v>401</v>
      </c>
      <c r="P234" s="54" t="s">
        <v>3386</v>
      </c>
      <c r="Q234" s="55" t="s">
        <v>5067</v>
      </c>
      <c r="R234" s="53" t="s">
        <v>5064</v>
      </c>
      <c r="S234" s="53" t="s">
        <v>5068</v>
      </c>
      <c r="T234" s="53" t="s">
        <v>5066</v>
      </c>
      <c r="U234" s="53">
        <v>1</v>
      </c>
      <c r="V234" s="46" t="s">
        <v>5069</v>
      </c>
    </row>
    <row r="235" ht="12.8" customHeight="1" spans="1:22" x14ac:dyDescent="0.25">
      <c r="A235" s="52">
        <v>61725</v>
      </c>
      <c r="B235" s="53" t="s">
        <v>5395</v>
      </c>
      <c r="C235" s="53" t="s">
        <v>11</v>
      </c>
      <c r="D235" s="53" t="s">
        <v>5062</v>
      </c>
      <c r="E235" s="53" t="s">
        <v>5063</v>
      </c>
      <c r="F235" s="53" t="s">
        <v>5064</v>
      </c>
      <c r="G235" s="53" t="s">
        <v>5064</v>
      </c>
      <c r="H235" s="53" t="s">
        <v>5396</v>
      </c>
      <c r="I235" s="53" t="s">
        <v>5392</v>
      </c>
      <c r="J235" s="53" t="s">
        <v>5066</v>
      </c>
      <c r="K235" s="53" t="s">
        <v>5397</v>
      </c>
      <c r="L235" s="53" t="s">
        <v>3471</v>
      </c>
      <c r="M235" s="53">
        <v>330</v>
      </c>
      <c r="N235" s="53">
        <v>333</v>
      </c>
      <c r="O235" s="53">
        <v>401</v>
      </c>
      <c r="P235" s="54" t="s">
        <v>3386</v>
      </c>
      <c r="Q235" s="55" t="s">
        <v>5067</v>
      </c>
      <c r="R235" s="53" t="s">
        <v>5064</v>
      </c>
      <c r="S235" s="53" t="s">
        <v>5068</v>
      </c>
      <c r="T235" s="53" t="s">
        <v>5066</v>
      </c>
      <c r="U235" s="53">
        <v>1</v>
      </c>
      <c r="V235" s="46" t="s">
        <v>5069</v>
      </c>
    </row>
    <row r="236" ht="12.8" customHeight="1" spans="1:22" x14ac:dyDescent="0.25">
      <c r="A236" s="52">
        <v>655323</v>
      </c>
      <c r="B236" s="53" t="s">
        <v>5398</v>
      </c>
      <c r="C236" s="53" t="s">
        <v>11</v>
      </c>
      <c r="D236" s="53" t="s">
        <v>5062</v>
      </c>
      <c r="E236" s="53" t="s">
        <v>5063</v>
      </c>
      <c r="F236" s="53" t="s">
        <v>5064</v>
      </c>
      <c r="G236" s="53" t="s">
        <v>5064</v>
      </c>
      <c r="H236" s="53" t="s">
        <v>5396</v>
      </c>
      <c r="I236" s="53" t="s">
        <v>5392</v>
      </c>
      <c r="J236" s="53" t="s">
        <v>5071</v>
      </c>
      <c r="K236" s="53" t="s">
        <v>5399</v>
      </c>
      <c r="L236" s="53" t="s">
        <v>5072</v>
      </c>
      <c r="M236" s="53">
        <v>330</v>
      </c>
      <c r="N236" s="53">
        <v>333</v>
      </c>
      <c r="O236" s="53">
        <v>401</v>
      </c>
      <c r="P236" s="54">
        <v>453</v>
      </c>
      <c r="Q236" s="55">
        <v>330333401453</v>
      </c>
      <c r="R236" s="53" t="s">
        <v>5064</v>
      </c>
      <c r="S236" s="53" t="s">
        <v>5068</v>
      </c>
      <c r="T236" s="53" t="s">
        <v>5066</v>
      </c>
      <c r="U236" s="53">
        <v>1</v>
      </c>
      <c r="V236" s="46" t="s">
        <v>5069</v>
      </c>
    </row>
    <row r="237" ht="12.8" customHeight="1" spans="1:22" x14ac:dyDescent="0.25">
      <c r="A237" s="52">
        <v>655735</v>
      </c>
      <c r="B237" s="53" t="s">
        <v>145</v>
      </c>
      <c r="C237" s="53" t="s">
        <v>11</v>
      </c>
      <c r="D237" s="53" t="s">
        <v>5062</v>
      </c>
      <c r="E237" s="53" t="s">
        <v>5063</v>
      </c>
      <c r="F237" s="53" t="s">
        <v>5064</v>
      </c>
      <c r="G237" s="53" t="s">
        <v>5064</v>
      </c>
      <c r="H237" s="53" t="s">
        <v>5396</v>
      </c>
      <c r="I237" s="53" t="s">
        <v>5392</v>
      </c>
      <c r="J237" s="53" t="s">
        <v>5073</v>
      </c>
      <c r="K237" s="53" t="s">
        <v>5400</v>
      </c>
      <c r="L237" s="53" t="s">
        <v>5072</v>
      </c>
      <c r="M237" s="53">
        <v>330</v>
      </c>
      <c r="N237" s="53">
        <v>333</v>
      </c>
      <c r="O237" s="53">
        <v>401</v>
      </c>
      <c r="P237" s="54">
        <v>101</v>
      </c>
      <c r="Q237" s="55">
        <v>330333401101</v>
      </c>
      <c r="R237" s="53" t="s">
        <v>5064</v>
      </c>
      <c r="S237" s="53" t="s">
        <v>5068</v>
      </c>
      <c r="T237" s="53" t="s">
        <v>5066</v>
      </c>
      <c r="U237" s="53">
        <v>1</v>
      </c>
      <c r="V237" s="46" t="s">
        <v>5069</v>
      </c>
    </row>
    <row r="238" ht="12.8" customHeight="1" spans="1:22" x14ac:dyDescent="0.25">
      <c r="A238" s="52" t="s">
        <v>3386</v>
      </c>
      <c r="B238" s="53" t="s">
        <v>211</v>
      </c>
      <c r="C238" s="53" t="s">
        <v>11</v>
      </c>
      <c r="D238" s="53" t="s">
        <v>5062</v>
      </c>
      <c r="E238" s="53" t="s">
        <v>5063</v>
      </c>
      <c r="F238" s="53" t="s">
        <v>5064</v>
      </c>
      <c r="G238" s="53" t="s">
        <v>5064</v>
      </c>
      <c r="H238" s="53" t="s">
        <v>5396</v>
      </c>
      <c r="I238" s="53" t="s">
        <v>5392</v>
      </c>
      <c r="J238" s="53" t="s">
        <v>5066</v>
      </c>
      <c r="K238" s="53" t="s">
        <v>5397</v>
      </c>
      <c r="L238" s="53" t="s">
        <v>3683</v>
      </c>
      <c r="M238" s="53">
        <v>330</v>
      </c>
      <c r="N238" s="53">
        <v>333</v>
      </c>
      <c r="O238" s="53">
        <v>401</v>
      </c>
      <c r="P238" s="54" t="s">
        <v>3386</v>
      </c>
      <c r="Q238" s="55" t="s">
        <v>5067</v>
      </c>
      <c r="R238" s="53" t="s">
        <v>5064</v>
      </c>
      <c r="S238" s="53" t="s">
        <v>5068</v>
      </c>
      <c r="T238" s="53" t="s">
        <v>5066</v>
      </c>
      <c r="U238" s="53">
        <v>0.001</v>
      </c>
      <c r="V238" s="46" t="s">
        <v>5069</v>
      </c>
    </row>
    <row r="239" ht="12.8" customHeight="1" spans="1:22" x14ac:dyDescent="0.25">
      <c r="A239" s="52">
        <v>91788</v>
      </c>
      <c r="B239" s="53" t="s">
        <v>5401</v>
      </c>
      <c r="C239" s="53" t="s">
        <v>11</v>
      </c>
      <c r="D239" s="53" t="s">
        <v>5062</v>
      </c>
      <c r="E239" s="53" t="s">
        <v>5063</v>
      </c>
      <c r="F239" s="53" t="s">
        <v>5064</v>
      </c>
      <c r="G239" s="53" t="s">
        <v>5064</v>
      </c>
      <c r="H239" s="53" t="s">
        <v>5402</v>
      </c>
      <c r="I239" s="53" t="s">
        <v>5392</v>
      </c>
      <c r="J239" s="53" t="s">
        <v>5066</v>
      </c>
      <c r="K239" s="53" t="s">
        <v>5403</v>
      </c>
      <c r="L239" s="53" t="s">
        <v>3471</v>
      </c>
      <c r="M239" s="53">
        <v>330</v>
      </c>
      <c r="N239" s="53">
        <v>333</v>
      </c>
      <c r="O239" s="53">
        <v>401</v>
      </c>
      <c r="P239" s="54" t="s">
        <v>3386</v>
      </c>
      <c r="Q239" s="55" t="s">
        <v>5067</v>
      </c>
      <c r="R239" s="53" t="s">
        <v>5064</v>
      </c>
      <c r="S239" s="53" t="s">
        <v>5068</v>
      </c>
      <c r="T239" s="53" t="s">
        <v>5066</v>
      </c>
      <c r="U239" s="53">
        <v>1</v>
      </c>
      <c r="V239" s="46" t="s">
        <v>5069</v>
      </c>
    </row>
    <row r="240" ht="12.8" customHeight="1" spans="1:22" x14ac:dyDescent="0.25">
      <c r="A240" s="52">
        <v>134466</v>
      </c>
      <c r="B240" s="53" t="s">
        <v>5404</v>
      </c>
      <c r="C240" s="53" t="s">
        <v>11</v>
      </c>
      <c r="D240" s="53" t="s">
        <v>5062</v>
      </c>
      <c r="E240" s="53" t="s">
        <v>5063</v>
      </c>
      <c r="F240" s="53" t="s">
        <v>5064</v>
      </c>
      <c r="G240" s="53" t="s">
        <v>5064</v>
      </c>
      <c r="H240" s="53" t="s">
        <v>5405</v>
      </c>
      <c r="I240" s="53" t="s">
        <v>5392</v>
      </c>
      <c r="J240" s="53" t="s">
        <v>5066</v>
      </c>
      <c r="K240" s="53" t="s">
        <v>5406</v>
      </c>
      <c r="L240" s="53" t="s">
        <v>4184</v>
      </c>
      <c r="M240" s="53">
        <v>330</v>
      </c>
      <c r="N240" s="53">
        <v>333</v>
      </c>
      <c r="O240" s="53">
        <v>401</v>
      </c>
      <c r="P240" s="54" t="s">
        <v>3386</v>
      </c>
      <c r="Q240" s="55" t="s">
        <v>5067</v>
      </c>
      <c r="R240" s="53" t="s">
        <v>5064</v>
      </c>
      <c r="S240" s="53" t="s">
        <v>5068</v>
      </c>
      <c r="T240" s="53" t="s">
        <v>5066</v>
      </c>
      <c r="U240" s="53">
        <v>1</v>
      </c>
      <c r="V240" s="46" t="s">
        <v>5069</v>
      </c>
    </row>
    <row r="241" ht="12.8" customHeight="1" spans="1:22" x14ac:dyDescent="0.25">
      <c r="A241" s="52">
        <v>61732</v>
      </c>
      <c r="B241" s="53" t="s">
        <v>5404</v>
      </c>
      <c r="C241" s="53" t="s">
        <v>11</v>
      </c>
      <c r="D241" s="53" t="s">
        <v>5062</v>
      </c>
      <c r="E241" s="53" t="s">
        <v>5063</v>
      </c>
      <c r="F241" s="53" t="s">
        <v>5064</v>
      </c>
      <c r="G241" s="53" t="s">
        <v>5064</v>
      </c>
      <c r="H241" s="53" t="s">
        <v>5405</v>
      </c>
      <c r="I241" s="53" t="s">
        <v>5392</v>
      </c>
      <c r="J241" s="53" t="s">
        <v>5066</v>
      </c>
      <c r="K241" s="53" t="s">
        <v>5406</v>
      </c>
      <c r="L241" s="53" t="s">
        <v>3471</v>
      </c>
      <c r="M241" s="53">
        <v>330</v>
      </c>
      <c r="N241" s="53">
        <v>333</v>
      </c>
      <c r="O241" s="53">
        <v>401</v>
      </c>
      <c r="P241" s="54" t="s">
        <v>3386</v>
      </c>
      <c r="Q241" s="55" t="s">
        <v>5067</v>
      </c>
      <c r="R241" s="53" t="s">
        <v>5064</v>
      </c>
      <c r="S241" s="53" t="s">
        <v>5068</v>
      </c>
      <c r="T241" s="53" t="s">
        <v>5066</v>
      </c>
      <c r="U241" s="53">
        <v>1</v>
      </c>
      <c r="V241" s="46" t="s">
        <v>5069</v>
      </c>
    </row>
    <row r="242" ht="12.8" customHeight="1" spans="1:22" x14ac:dyDescent="0.25">
      <c r="A242" s="52">
        <v>655281</v>
      </c>
      <c r="B242" s="53" t="s">
        <v>5407</v>
      </c>
      <c r="C242" s="53" t="s">
        <v>11</v>
      </c>
      <c r="D242" s="53" t="s">
        <v>5062</v>
      </c>
      <c r="E242" s="53" t="s">
        <v>5063</v>
      </c>
      <c r="F242" s="53" t="s">
        <v>5064</v>
      </c>
      <c r="G242" s="53" t="s">
        <v>5064</v>
      </c>
      <c r="H242" s="53" t="s">
        <v>5405</v>
      </c>
      <c r="I242" s="53" t="s">
        <v>5392</v>
      </c>
      <c r="J242" s="53" t="s">
        <v>5071</v>
      </c>
      <c r="K242" s="53" t="s">
        <v>5408</v>
      </c>
      <c r="L242" s="53" t="s">
        <v>5072</v>
      </c>
      <c r="M242" s="53">
        <v>330</v>
      </c>
      <c r="N242" s="53">
        <v>333</v>
      </c>
      <c r="O242" s="53">
        <v>401</v>
      </c>
      <c r="P242" s="54">
        <v>452</v>
      </c>
      <c r="Q242" s="55">
        <v>330333401452</v>
      </c>
      <c r="R242" s="53" t="s">
        <v>5064</v>
      </c>
      <c r="S242" s="53" t="s">
        <v>5068</v>
      </c>
      <c r="T242" s="53" t="s">
        <v>5066</v>
      </c>
      <c r="U242" s="53">
        <v>1</v>
      </c>
      <c r="V242" s="46" t="s">
        <v>5069</v>
      </c>
    </row>
    <row r="243" ht="12.8" customHeight="1" spans="1:22" x14ac:dyDescent="0.25">
      <c r="A243" s="52">
        <v>655707</v>
      </c>
      <c r="B243" s="53" t="s">
        <v>495</v>
      </c>
      <c r="C243" s="53" t="s">
        <v>11</v>
      </c>
      <c r="D243" s="53" t="s">
        <v>5062</v>
      </c>
      <c r="E243" s="53" t="s">
        <v>5063</v>
      </c>
      <c r="F243" s="53" t="s">
        <v>5064</v>
      </c>
      <c r="G243" s="53" t="s">
        <v>5064</v>
      </c>
      <c r="H243" s="53" t="s">
        <v>5405</v>
      </c>
      <c r="I243" s="53" t="s">
        <v>5392</v>
      </c>
      <c r="J243" s="53" t="s">
        <v>5073</v>
      </c>
      <c r="K243" s="53" t="s">
        <v>495</v>
      </c>
      <c r="L243" s="53" t="s">
        <v>5072</v>
      </c>
      <c r="M243" s="53">
        <v>330</v>
      </c>
      <c r="N243" s="53">
        <v>333</v>
      </c>
      <c r="O243" s="53">
        <v>401</v>
      </c>
      <c r="P243" s="54">
        <v>101</v>
      </c>
      <c r="Q243" s="55">
        <v>330333401101</v>
      </c>
      <c r="R243" s="53" t="s">
        <v>5064</v>
      </c>
      <c r="S243" s="53" t="s">
        <v>5068</v>
      </c>
      <c r="T243" s="53" t="s">
        <v>5066</v>
      </c>
      <c r="U243" s="53">
        <v>1</v>
      </c>
      <c r="V243" s="46" t="s">
        <v>5069</v>
      </c>
    </row>
    <row r="244" ht="12.8" customHeight="1" spans="1:22" x14ac:dyDescent="0.25">
      <c r="A244" s="52">
        <v>20020937</v>
      </c>
      <c r="B244" s="53" t="s">
        <v>5409</v>
      </c>
      <c r="C244" s="53" t="s">
        <v>11</v>
      </c>
      <c r="D244" s="53" t="s">
        <v>5062</v>
      </c>
      <c r="E244" s="53" t="s">
        <v>5063</v>
      </c>
      <c r="F244" s="53" t="s">
        <v>5064</v>
      </c>
      <c r="G244" s="53" t="s">
        <v>5064</v>
      </c>
      <c r="H244" s="53" t="s">
        <v>5405</v>
      </c>
      <c r="I244" s="53" t="s">
        <v>5392</v>
      </c>
      <c r="J244" s="53" t="s">
        <v>5076</v>
      </c>
      <c r="K244" s="53" t="s">
        <v>5410</v>
      </c>
      <c r="L244" s="53" t="s">
        <v>5078</v>
      </c>
      <c r="M244" s="53">
        <v>330</v>
      </c>
      <c r="N244" s="53">
        <v>333</v>
      </c>
      <c r="O244" s="53">
        <v>401</v>
      </c>
      <c r="P244" s="54" t="s">
        <v>3386</v>
      </c>
      <c r="Q244" s="55" t="s">
        <v>5067</v>
      </c>
      <c r="R244" s="53" t="s">
        <v>5064</v>
      </c>
      <c r="S244" s="53" t="s">
        <v>5068</v>
      </c>
      <c r="T244" s="53" t="s">
        <v>5066</v>
      </c>
      <c r="U244" s="53">
        <v>1</v>
      </c>
      <c r="V244" s="46" t="s">
        <v>5069</v>
      </c>
    </row>
    <row r="245" ht="12.8" customHeight="1" spans="1:22" x14ac:dyDescent="0.25">
      <c r="A245" s="52" t="s">
        <v>3386</v>
      </c>
      <c r="B245" s="53" t="s">
        <v>40</v>
      </c>
      <c r="C245" s="53" t="s">
        <v>11</v>
      </c>
      <c r="D245" s="53" t="s">
        <v>5062</v>
      </c>
      <c r="E245" s="53" t="s">
        <v>5063</v>
      </c>
      <c r="F245" s="53" t="s">
        <v>5064</v>
      </c>
      <c r="G245" s="53" t="s">
        <v>5064</v>
      </c>
      <c r="H245" s="53" t="s">
        <v>5405</v>
      </c>
      <c r="I245" s="53" t="s">
        <v>5392</v>
      </c>
      <c r="J245" s="53" t="s">
        <v>5066</v>
      </c>
      <c r="K245" s="53" t="s">
        <v>5406</v>
      </c>
      <c r="L245" s="53" t="s">
        <v>3683</v>
      </c>
      <c r="M245" s="53">
        <v>330</v>
      </c>
      <c r="N245" s="53">
        <v>333</v>
      </c>
      <c r="O245" s="53">
        <v>401</v>
      </c>
      <c r="P245" s="54" t="s">
        <v>3386</v>
      </c>
      <c r="Q245" s="55" t="s">
        <v>5067</v>
      </c>
      <c r="R245" s="53" t="s">
        <v>5064</v>
      </c>
      <c r="S245" s="53" t="s">
        <v>5068</v>
      </c>
      <c r="T245" s="53" t="s">
        <v>5066</v>
      </c>
      <c r="U245" s="53">
        <v>0.001</v>
      </c>
      <c r="V245" s="46" t="s">
        <v>5069</v>
      </c>
    </row>
    <row r="246" ht="12.8" customHeight="1" spans="1:22" x14ac:dyDescent="0.25">
      <c r="A246" s="52">
        <v>20020994</v>
      </c>
      <c r="B246" s="53" t="s">
        <v>5411</v>
      </c>
      <c r="C246" s="53" t="s">
        <v>11</v>
      </c>
      <c r="D246" s="53" t="s">
        <v>5062</v>
      </c>
      <c r="E246" s="53" t="s">
        <v>5063</v>
      </c>
      <c r="F246" s="53" t="s">
        <v>5064</v>
      </c>
      <c r="G246" s="53" t="s">
        <v>5064</v>
      </c>
      <c r="H246" s="53" t="s">
        <v>5412</v>
      </c>
      <c r="I246" s="53" t="s">
        <v>5413</v>
      </c>
      <c r="J246" s="53" t="s">
        <v>5076</v>
      </c>
      <c r="K246" s="53" t="s">
        <v>5414</v>
      </c>
      <c r="L246" s="53" t="s">
        <v>5078</v>
      </c>
      <c r="M246" s="53">
        <v>330</v>
      </c>
      <c r="N246" s="53">
        <v>333</v>
      </c>
      <c r="O246" s="53">
        <v>401</v>
      </c>
      <c r="P246" s="54" t="s">
        <v>3386</v>
      </c>
      <c r="Q246" s="55" t="s">
        <v>5067</v>
      </c>
      <c r="R246" s="53" t="s">
        <v>5064</v>
      </c>
      <c r="S246" s="53" t="s">
        <v>5068</v>
      </c>
      <c r="T246" s="53" t="s">
        <v>5066</v>
      </c>
      <c r="U246" s="53">
        <v>1</v>
      </c>
      <c r="V246" s="46" t="s">
        <v>5069</v>
      </c>
    </row>
    <row r="247" ht="12.8" customHeight="1" spans="1:22" x14ac:dyDescent="0.25">
      <c r="A247" s="52">
        <v>134464</v>
      </c>
      <c r="B247" s="53" t="s">
        <v>5415</v>
      </c>
      <c r="C247" s="53" t="s">
        <v>11</v>
      </c>
      <c r="D247" s="53" t="s">
        <v>5062</v>
      </c>
      <c r="E247" s="53" t="s">
        <v>5063</v>
      </c>
      <c r="F247" s="53" t="s">
        <v>5064</v>
      </c>
      <c r="G247" s="53" t="s">
        <v>5064</v>
      </c>
      <c r="H247" s="53" t="s">
        <v>5416</v>
      </c>
      <c r="I247" s="53" t="s">
        <v>5413</v>
      </c>
      <c r="J247" s="53" t="s">
        <v>5066</v>
      </c>
      <c r="K247" s="53" t="s">
        <v>5417</v>
      </c>
      <c r="L247" s="53" t="s">
        <v>4184</v>
      </c>
      <c r="M247" s="53">
        <v>330</v>
      </c>
      <c r="N247" s="53">
        <v>333</v>
      </c>
      <c r="O247" s="53">
        <v>401</v>
      </c>
      <c r="P247" s="54" t="s">
        <v>3386</v>
      </c>
      <c r="Q247" s="55" t="s">
        <v>5067</v>
      </c>
      <c r="R247" s="53" t="s">
        <v>5064</v>
      </c>
      <c r="S247" s="53" t="s">
        <v>5068</v>
      </c>
      <c r="T247" s="53" t="s">
        <v>5066</v>
      </c>
      <c r="U247" s="53">
        <v>1</v>
      </c>
      <c r="V247" s="46" t="s">
        <v>5069</v>
      </c>
    </row>
    <row r="248" ht="12.8" customHeight="1" spans="1:22" x14ac:dyDescent="0.25">
      <c r="A248" s="52">
        <v>61724</v>
      </c>
      <c r="B248" s="53" t="s">
        <v>5418</v>
      </c>
      <c r="C248" s="53" t="s">
        <v>11</v>
      </c>
      <c r="D248" s="53" t="s">
        <v>5062</v>
      </c>
      <c r="E248" s="53" t="s">
        <v>5063</v>
      </c>
      <c r="F248" s="53" t="s">
        <v>5064</v>
      </c>
      <c r="G248" s="53" t="s">
        <v>5064</v>
      </c>
      <c r="H248" s="53" t="s">
        <v>5416</v>
      </c>
      <c r="I248" s="53" t="s">
        <v>5413</v>
      </c>
      <c r="J248" s="53" t="s">
        <v>5066</v>
      </c>
      <c r="K248" s="53" t="s">
        <v>5417</v>
      </c>
      <c r="L248" s="53" t="s">
        <v>3471</v>
      </c>
      <c r="M248" s="53">
        <v>330</v>
      </c>
      <c r="N248" s="53">
        <v>333</v>
      </c>
      <c r="O248" s="53">
        <v>401</v>
      </c>
      <c r="P248" s="54" t="s">
        <v>3386</v>
      </c>
      <c r="Q248" s="55" t="s">
        <v>5067</v>
      </c>
      <c r="R248" s="53" t="s">
        <v>5064</v>
      </c>
      <c r="S248" s="53" t="s">
        <v>5068</v>
      </c>
      <c r="T248" s="53" t="s">
        <v>5066</v>
      </c>
      <c r="U248" s="53">
        <v>1</v>
      </c>
      <c r="V248" s="46" t="s">
        <v>5069</v>
      </c>
    </row>
    <row r="249" ht="12.8" customHeight="1" spans="1:22" x14ac:dyDescent="0.25">
      <c r="A249" s="52">
        <v>655318</v>
      </c>
      <c r="B249" s="53" t="s">
        <v>5419</v>
      </c>
      <c r="C249" s="53" t="s">
        <v>11</v>
      </c>
      <c r="D249" s="53" t="s">
        <v>5062</v>
      </c>
      <c r="E249" s="53" t="s">
        <v>5063</v>
      </c>
      <c r="F249" s="53" t="s">
        <v>5064</v>
      </c>
      <c r="G249" s="53" t="s">
        <v>5064</v>
      </c>
      <c r="H249" s="53" t="s">
        <v>5416</v>
      </c>
      <c r="I249" s="53" t="s">
        <v>5413</v>
      </c>
      <c r="J249" s="53" t="s">
        <v>5071</v>
      </c>
      <c r="K249" s="53" t="s">
        <v>5420</v>
      </c>
      <c r="L249" s="53" t="s">
        <v>5072</v>
      </c>
      <c r="M249" s="53">
        <v>330</v>
      </c>
      <c r="N249" s="53">
        <v>333</v>
      </c>
      <c r="O249" s="53">
        <v>401</v>
      </c>
      <c r="P249" s="54">
        <v>453</v>
      </c>
      <c r="Q249" s="55">
        <v>330333401453</v>
      </c>
      <c r="R249" s="53" t="s">
        <v>5064</v>
      </c>
      <c r="S249" s="53" t="s">
        <v>5068</v>
      </c>
      <c r="T249" s="53" t="s">
        <v>5066</v>
      </c>
      <c r="U249" s="53">
        <v>1</v>
      </c>
      <c r="V249" s="46" t="s">
        <v>5069</v>
      </c>
    </row>
    <row r="250" ht="12.8" customHeight="1" spans="1:22" x14ac:dyDescent="0.25">
      <c r="A250" s="52">
        <v>655730</v>
      </c>
      <c r="B250" s="53" t="s">
        <v>1794</v>
      </c>
      <c r="C250" s="53" t="s">
        <v>11</v>
      </c>
      <c r="D250" s="53" t="s">
        <v>5062</v>
      </c>
      <c r="E250" s="53" t="s">
        <v>5063</v>
      </c>
      <c r="F250" s="53" t="s">
        <v>5064</v>
      </c>
      <c r="G250" s="53" t="s">
        <v>5064</v>
      </c>
      <c r="H250" s="53" t="s">
        <v>5416</v>
      </c>
      <c r="I250" s="53" t="s">
        <v>5413</v>
      </c>
      <c r="J250" s="53" t="s">
        <v>5073</v>
      </c>
      <c r="K250" s="53" t="s">
        <v>5421</v>
      </c>
      <c r="L250" s="53" t="s">
        <v>5072</v>
      </c>
      <c r="M250" s="53">
        <v>330</v>
      </c>
      <c r="N250" s="53">
        <v>333</v>
      </c>
      <c r="O250" s="53">
        <v>401</v>
      </c>
      <c r="P250" s="54">
        <v>101</v>
      </c>
      <c r="Q250" s="55">
        <v>330333401101</v>
      </c>
      <c r="R250" s="53" t="s">
        <v>5064</v>
      </c>
      <c r="S250" s="53" t="s">
        <v>5068</v>
      </c>
      <c r="T250" s="53" t="s">
        <v>5066</v>
      </c>
      <c r="U250" s="53">
        <v>1</v>
      </c>
      <c r="V250" s="46" t="s">
        <v>5069</v>
      </c>
    </row>
    <row r="251" ht="12.8" customHeight="1" spans="1:22" x14ac:dyDescent="0.25">
      <c r="A251" s="52">
        <v>20020953</v>
      </c>
      <c r="B251" s="53" t="s">
        <v>5422</v>
      </c>
      <c r="C251" s="53" t="s">
        <v>11</v>
      </c>
      <c r="D251" s="53" t="s">
        <v>5062</v>
      </c>
      <c r="E251" s="53" t="s">
        <v>5063</v>
      </c>
      <c r="F251" s="53" t="s">
        <v>5064</v>
      </c>
      <c r="G251" s="53" t="s">
        <v>5064</v>
      </c>
      <c r="H251" s="53" t="s">
        <v>5416</v>
      </c>
      <c r="I251" s="53" t="s">
        <v>5413</v>
      </c>
      <c r="J251" s="53" t="s">
        <v>5076</v>
      </c>
      <c r="K251" s="53" t="s">
        <v>5423</v>
      </c>
      <c r="L251" s="53" t="s">
        <v>5078</v>
      </c>
      <c r="M251" s="53">
        <v>330</v>
      </c>
      <c r="N251" s="53">
        <v>333</v>
      </c>
      <c r="O251" s="53">
        <v>401</v>
      </c>
      <c r="P251" s="54" t="s">
        <v>3386</v>
      </c>
      <c r="Q251" s="55" t="s">
        <v>5067</v>
      </c>
      <c r="R251" s="53" t="s">
        <v>5064</v>
      </c>
      <c r="S251" s="53" t="s">
        <v>5068</v>
      </c>
      <c r="T251" s="53" t="s">
        <v>5066</v>
      </c>
      <c r="U251" s="53">
        <v>1</v>
      </c>
      <c r="V251" s="46" t="s">
        <v>5069</v>
      </c>
    </row>
    <row r="252" ht="12.8" customHeight="1" spans="1:22" x14ac:dyDescent="0.25">
      <c r="A252" s="52" t="s">
        <v>3386</v>
      </c>
      <c r="B252" s="53" t="s">
        <v>696</v>
      </c>
      <c r="C252" s="53" t="s">
        <v>11</v>
      </c>
      <c r="D252" s="53" t="s">
        <v>5062</v>
      </c>
      <c r="E252" s="53" t="s">
        <v>5063</v>
      </c>
      <c r="F252" s="53" t="s">
        <v>5064</v>
      </c>
      <c r="G252" s="53" t="s">
        <v>5064</v>
      </c>
      <c r="H252" s="53" t="s">
        <v>5416</v>
      </c>
      <c r="I252" s="53" t="s">
        <v>5413</v>
      </c>
      <c r="J252" s="53" t="s">
        <v>5066</v>
      </c>
      <c r="K252" s="53" t="s">
        <v>5417</v>
      </c>
      <c r="L252" s="53" t="s">
        <v>3683</v>
      </c>
      <c r="M252" s="53">
        <v>330</v>
      </c>
      <c r="N252" s="53">
        <v>333</v>
      </c>
      <c r="O252" s="53">
        <v>401</v>
      </c>
      <c r="P252" s="54" t="s">
        <v>3386</v>
      </c>
      <c r="Q252" s="55" t="s">
        <v>5067</v>
      </c>
      <c r="R252" s="53" t="s">
        <v>5064</v>
      </c>
      <c r="S252" s="53" t="s">
        <v>5068</v>
      </c>
      <c r="T252" s="53" t="s">
        <v>5066</v>
      </c>
      <c r="U252" s="53">
        <v>0.001</v>
      </c>
      <c r="V252" s="46" t="s">
        <v>5069</v>
      </c>
    </row>
    <row r="253" ht="12.8" customHeight="1" spans="1:22" x14ac:dyDescent="0.25">
      <c r="A253" s="52">
        <v>659592</v>
      </c>
      <c r="B253" s="53" t="s">
        <v>2019</v>
      </c>
      <c r="C253" s="53" t="s">
        <v>11</v>
      </c>
      <c r="D253" s="53" t="s">
        <v>5062</v>
      </c>
      <c r="E253" s="53" t="s">
        <v>5063</v>
      </c>
      <c r="F253" s="53" t="s">
        <v>5064</v>
      </c>
      <c r="G253" s="53" t="s">
        <v>5064</v>
      </c>
      <c r="H253" s="53" t="s">
        <v>5424</v>
      </c>
      <c r="I253" s="53" t="s">
        <v>5413</v>
      </c>
      <c r="J253" s="53" t="s">
        <v>5308</v>
      </c>
      <c r="K253" s="53" t="s">
        <v>2019</v>
      </c>
      <c r="L253" s="53" t="s">
        <v>5072</v>
      </c>
      <c r="M253" s="53">
        <v>330</v>
      </c>
      <c r="N253" s="53">
        <v>333</v>
      </c>
      <c r="O253" s="53">
        <v>401</v>
      </c>
      <c r="P253" s="54">
        <v>452</v>
      </c>
      <c r="Q253" s="55">
        <v>330333401452</v>
      </c>
      <c r="R253" s="53" t="s">
        <v>5064</v>
      </c>
      <c r="S253" s="53" t="s">
        <v>5068</v>
      </c>
      <c r="T253" s="53" t="s">
        <v>5066</v>
      </c>
      <c r="U253" s="53">
        <v>1</v>
      </c>
      <c r="V253" s="46" t="s">
        <v>5069</v>
      </c>
    </row>
    <row r="254" ht="12.8" customHeight="1" spans="1:22" x14ac:dyDescent="0.25">
      <c r="A254" s="52">
        <v>659438</v>
      </c>
      <c r="B254" s="53" t="s">
        <v>5425</v>
      </c>
      <c r="C254" s="53" t="s">
        <v>11</v>
      </c>
      <c r="D254" s="53" t="s">
        <v>5062</v>
      </c>
      <c r="E254" s="53" t="s">
        <v>5063</v>
      </c>
      <c r="F254" s="53" t="s">
        <v>5064</v>
      </c>
      <c r="G254" s="53" t="s">
        <v>5064</v>
      </c>
      <c r="H254" s="53" t="s">
        <v>5424</v>
      </c>
      <c r="I254" s="53" t="s">
        <v>5413</v>
      </c>
      <c r="J254" s="53" t="s">
        <v>5310</v>
      </c>
      <c r="K254" s="53" t="s">
        <v>5425</v>
      </c>
      <c r="L254" s="53" t="s">
        <v>5072</v>
      </c>
      <c r="M254" s="53">
        <v>330</v>
      </c>
      <c r="N254" s="53">
        <v>333</v>
      </c>
      <c r="O254" s="53">
        <v>401</v>
      </c>
      <c r="P254" s="54">
        <v>452</v>
      </c>
      <c r="Q254" s="55">
        <v>330333401452</v>
      </c>
      <c r="R254" s="53" t="s">
        <v>5064</v>
      </c>
      <c r="S254" s="53" t="s">
        <v>5068</v>
      </c>
      <c r="T254" s="53" t="s">
        <v>5066</v>
      </c>
      <c r="U254" s="53">
        <v>1</v>
      </c>
      <c r="V254" s="46" t="s">
        <v>5069</v>
      </c>
    </row>
    <row r="255" ht="12.8" customHeight="1" spans="1:22" x14ac:dyDescent="0.25">
      <c r="A255" s="52">
        <v>659619</v>
      </c>
      <c r="B255" s="53" t="s">
        <v>1124</v>
      </c>
      <c r="C255" s="53" t="s">
        <v>11</v>
      </c>
      <c r="D255" s="53" t="s">
        <v>5062</v>
      </c>
      <c r="E255" s="53" t="s">
        <v>5063</v>
      </c>
      <c r="F255" s="53" t="s">
        <v>5064</v>
      </c>
      <c r="G255" s="53" t="s">
        <v>5064</v>
      </c>
      <c r="H255" s="53" t="s">
        <v>5426</v>
      </c>
      <c r="I255" s="53" t="s">
        <v>5413</v>
      </c>
      <c r="J255" s="53" t="s">
        <v>5308</v>
      </c>
      <c r="K255" s="53" t="s">
        <v>1124</v>
      </c>
      <c r="L255" s="53" t="s">
        <v>5072</v>
      </c>
      <c r="M255" s="53">
        <v>330</v>
      </c>
      <c r="N255" s="53">
        <v>333</v>
      </c>
      <c r="O255" s="53">
        <v>401</v>
      </c>
      <c r="P255" s="54">
        <v>452</v>
      </c>
      <c r="Q255" s="55">
        <v>330333401452</v>
      </c>
      <c r="R255" s="53" t="s">
        <v>5064</v>
      </c>
      <c r="S255" s="53" t="s">
        <v>5068</v>
      </c>
      <c r="T255" s="53" t="s">
        <v>5066</v>
      </c>
      <c r="U255" s="53">
        <v>1</v>
      </c>
      <c r="V255" s="46" t="s">
        <v>5069</v>
      </c>
    </row>
    <row r="256" ht="12.8" customHeight="1" spans="1:22" x14ac:dyDescent="0.25">
      <c r="A256" s="52">
        <v>659455</v>
      </c>
      <c r="B256" s="53" t="s">
        <v>5427</v>
      </c>
      <c r="C256" s="53" t="s">
        <v>11</v>
      </c>
      <c r="D256" s="53" t="s">
        <v>5062</v>
      </c>
      <c r="E256" s="53" t="s">
        <v>5063</v>
      </c>
      <c r="F256" s="53" t="s">
        <v>5064</v>
      </c>
      <c r="G256" s="53" t="s">
        <v>5064</v>
      </c>
      <c r="H256" s="53" t="s">
        <v>5426</v>
      </c>
      <c r="I256" s="53" t="s">
        <v>5413</v>
      </c>
      <c r="J256" s="53" t="s">
        <v>5310</v>
      </c>
      <c r="K256" s="53" t="s">
        <v>5427</v>
      </c>
      <c r="L256" s="53" t="s">
        <v>5072</v>
      </c>
      <c r="M256" s="53">
        <v>330</v>
      </c>
      <c r="N256" s="53">
        <v>333</v>
      </c>
      <c r="O256" s="53">
        <v>401</v>
      </c>
      <c r="P256" s="54">
        <v>452</v>
      </c>
      <c r="Q256" s="55">
        <v>330333401452</v>
      </c>
      <c r="R256" s="53" t="s">
        <v>5064</v>
      </c>
      <c r="S256" s="53" t="s">
        <v>5068</v>
      </c>
      <c r="T256" s="53" t="s">
        <v>5066</v>
      </c>
      <c r="U256" s="53">
        <v>1</v>
      </c>
      <c r="V256" s="46" t="s">
        <v>5069</v>
      </c>
    </row>
    <row r="257" ht="12.8" customHeight="1" spans="1:22" x14ac:dyDescent="0.25">
      <c r="A257" s="52">
        <v>659598</v>
      </c>
      <c r="B257" s="53" t="s">
        <v>2218</v>
      </c>
      <c r="C257" s="53" t="s">
        <v>11</v>
      </c>
      <c r="D257" s="53" t="s">
        <v>5062</v>
      </c>
      <c r="E257" s="53" t="s">
        <v>5063</v>
      </c>
      <c r="F257" s="53" t="s">
        <v>5064</v>
      </c>
      <c r="G257" s="53" t="s">
        <v>5064</v>
      </c>
      <c r="H257" s="53" t="s">
        <v>5428</v>
      </c>
      <c r="I257" s="53" t="s">
        <v>5413</v>
      </c>
      <c r="J257" s="53" t="s">
        <v>5308</v>
      </c>
      <c r="K257" s="53" t="s">
        <v>2218</v>
      </c>
      <c r="L257" s="53" t="s">
        <v>5072</v>
      </c>
      <c r="M257" s="53">
        <v>330</v>
      </c>
      <c r="N257" s="53">
        <v>333</v>
      </c>
      <c r="O257" s="53">
        <v>401</v>
      </c>
      <c r="P257" s="54">
        <v>452</v>
      </c>
      <c r="Q257" s="55">
        <v>330333401452</v>
      </c>
      <c r="R257" s="53" t="s">
        <v>5064</v>
      </c>
      <c r="S257" s="53" t="s">
        <v>5068</v>
      </c>
      <c r="T257" s="53" t="s">
        <v>5066</v>
      </c>
      <c r="U257" s="53">
        <v>1</v>
      </c>
      <c r="V257" s="46" t="s">
        <v>5069</v>
      </c>
    </row>
    <row r="258" ht="12.8" customHeight="1" spans="1:22" x14ac:dyDescent="0.25">
      <c r="A258" s="52">
        <v>659442</v>
      </c>
      <c r="B258" s="53" t="s">
        <v>5429</v>
      </c>
      <c r="C258" s="53" t="s">
        <v>11</v>
      </c>
      <c r="D258" s="53" t="s">
        <v>5062</v>
      </c>
      <c r="E258" s="53" t="s">
        <v>5063</v>
      </c>
      <c r="F258" s="53" t="s">
        <v>5064</v>
      </c>
      <c r="G258" s="53" t="s">
        <v>5064</v>
      </c>
      <c r="H258" s="53" t="s">
        <v>5428</v>
      </c>
      <c r="I258" s="53" t="s">
        <v>5413</v>
      </c>
      <c r="J258" s="53" t="s">
        <v>5310</v>
      </c>
      <c r="K258" s="53" t="s">
        <v>5429</v>
      </c>
      <c r="L258" s="53" t="s">
        <v>5072</v>
      </c>
      <c r="M258" s="53">
        <v>330</v>
      </c>
      <c r="N258" s="53">
        <v>333</v>
      </c>
      <c r="O258" s="53">
        <v>401</v>
      </c>
      <c r="P258" s="54">
        <v>452</v>
      </c>
      <c r="Q258" s="55">
        <v>330333401452</v>
      </c>
      <c r="R258" s="53" t="s">
        <v>5064</v>
      </c>
      <c r="S258" s="53" t="s">
        <v>5068</v>
      </c>
      <c r="T258" s="53" t="s">
        <v>5066</v>
      </c>
      <c r="U258" s="53">
        <v>1</v>
      </c>
      <c r="V258" s="46" t="s">
        <v>5069</v>
      </c>
    </row>
    <row r="259" ht="12.8" customHeight="1" spans="1:22" x14ac:dyDescent="0.25">
      <c r="A259" s="52">
        <v>659596</v>
      </c>
      <c r="B259" s="53" t="s">
        <v>703</v>
      </c>
      <c r="C259" s="53" t="s">
        <v>11</v>
      </c>
      <c r="D259" s="53" t="s">
        <v>5062</v>
      </c>
      <c r="E259" s="53" t="s">
        <v>5063</v>
      </c>
      <c r="F259" s="53" t="s">
        <v>5064</v>
      </c>
      <c r="G259" s="53" t="s">
        <v>5064</v>
      </c>
      <c r="H259" s="53" t="s">
        <v>5412</v>
      </c>
      <c r="I259" s="53" t="s">
        <v>5413</v>
      </c>
      <c r="J259" s="53" t="s">
        <v>5308</v>
      </c>
      <c r="K259" s="53" t="s">
        <v>703</v>
      </c>
      <c r="L259" s="53" t="s">
        <v>5072</v>
      </c>
      <c r="M259" s="53">
        <v>330</v>
      </c>
      <c r="N259" s="53">
        <v>333</v>
      </c>
      <c r="O259" s="53">
        <v>401</v>
      </c>
      <c r="P259" s="54">
        <v>452</v>
      </c>
      <c r="Q259" s="55">
        <v>330333401452</v>
      </c>
      <c r="R259" s="53" t="s">
        <v>5064</v>
      </c>
      <c r="S259" s="53" t="s">
        <v>5068</v>
      </c>
      <c r="T259" s="53" t="s">
        <v>5066</v>
      </c>
      <c r="U259" s="53">
        <v>1</v>
      </c>
      <c r="V259" s="46" t="s">
        <v>5069</v>
      </c>
    </row>
    <row r="260" ht="12.8" customHeight="1" spans="1:22" x14ac:dyDescent="0.25">
      <c r="A260" s="52">
        <v>659440</v>
      </c>
      <c r="B260" s="53" t="s">
        <v>5430</v>
      </c>
      <c r="C260" s="53" t="s">
        <v>11</v>
      </c>
      <c r="D260" s="53" t="s">
        <v>5062</v>
      </c>
      <c r="E260" s="53" t="s">
        <v>5063</v>
      </c>
      <c r="F260" s="53" t="s">
        <v>5064</v>
      </c>
      <c r="G260" s="53" t="s">
        <v>5064</v>
      </c>
      <c r="H260" s="53" t="s">
        <v>5412</v>
      </c>
      <c r="I260" s="53" t="s">
        <v>5413</v>
      </c>
      <c r="J260" s="53" t="s">
        <v>5310</v>
      </c>
      <c r="K260" s="53" t="s">
        <v>5430</v>
      </c>
      <c r="L260" s="53" t="s">
        <v>5072</v>
      </c>
      <c r="M260" s="53">
        <v>330</v>
      </c>
      <c r="N260" s="53">
        <v>333</v>
      </c>
      <c r="O260" s="53">
        <v>401</v>
      </c>
      <c r="P260" s="54">
        <v>452</v>
      </c>
      <c r="Q260" s="55">
        <v>330333401452</v>
      </c>
      <c r="R260" s="53" t="s">
        <v>5064</v>
      </c>
      <c r="S260" s="53" t="s">
        <v>5068</v>
      </c>
      <c r="T260" s="53" t="s">
        <v>5066</v>
      </c>
      <c r="U260" s="53">
        <v>1</v>
      </c>
      <c r="V260" s="46" t="s">
        <v>5069</v>
      </c>
    </row>
    <row r="261" ht="12.8" customHeight="1" spans="1:22" x14ac:dyDescent="0.25">
      <c r="A261" s="52">
        <v>659591</v>
      </c>
      <c r="B261" s="53" t="s">
        <v>1463</v>
      </c>
      <c r="C261" s="53" t="s">
        <v>11</v>
      </c>
      <c r="D261" s="53" t="s">
        <v>5062</v>
      </c>
      <c r="E261" s="53" t="s">
        <v>5063</v>
      </c>
      <c r="F261" s="53" t="s">
        <v>5064</v>
      </c>
      <c r="G261" s="53" t="s">
        <v>5064</v>
      </c>
      <c r="H261" s="53" t="s">
        <v>5431</v>
      </c>
      <c r="I261" s="53" t="s">
        <v>5413</v>
      </c>
      <c r="J261" s="53" t="s">
        <v>5308</v>
      </c>
      <c r="K261" s="53" t="s">
        <v>1463</v>
      </c>
      <c r="L261" s="53" t="s">
        <v>5072</v>
      </c>
      <c r="M261" s="53">
        <v>330</v>
      </c>
      <c r="N261" s="53">
        <v>333</v>
      </c>
      <c r="O261" s="53">
        <v>401</v>
      </c>
      <c r="P261" s="54">
        <v>452</v>
      </c>
      <c r="Q261" s="55">
        <v>330333401452</v>
      </c>
      <c r="R261" s="53" t="s">
        <v>5064</v>
      </c>
      <c r="S261" s="53" t="s">
        <v>5068</v>
      </c>
      <c r="T261" s="53" t="s">
        <v>5066</v>
      </c>
      <c r="U261" s="53">
        <v>1</v>
      </c>
      <c r="V261" s="46" t="s">
        <v>5069</v>
      </c>
    </row>
    <row r="262" ht="12.8" customHeight="1" spans="1:22" x14ac:dyDescent="0.25">
      <c r="A262" s="52">
        <v>659436</v>
      </c>
      <c r="B262" s="53" t="s">
        <v>5432</v>
      </c>
      <c r="C262" s="53" t="s">
        <v>11</v>
      </c>
      <c r="D262" s="53" t="s">
        <v>5062</v>
      </c>
      <c r="E262" s="53" t="s">
        <v>5063</v>
      </c>
      <c r="F262" s="53" t="s">
        <v>5064</v>
      </c>
      <c r="G262" s="53" t="s">
        <v>5064</v>
      </c>
      <c r="H262" s="53" t="s">
        <v>5431</v>
      </c>
      <c r="I262" s="53" t="s">
        <v>5413</v>
      </c>
      <c r="J262" s="53" t="s">
        <v>5310</v>
      </c>
      <c r="K262" s="53" t="s">
        <v>5432</v>
      </c>
      <c r="L262" s="53" t="s">
        <v>5072</v>
      </c>
      <c r="M262" s="53">
        <v>330</v>
      </c>
      <c r="N262" s="53">
        <v>333</v>
      </c>
      <c r="O262" s="53">
        <v>401</v>
      </c>
      <c r="P262" s="54">
        <v>452</v>
      </c>
      <c r="Q262" s="55">
        <v>330333401452</v>
      </c>
      <c r="R262" s="53" t="s">
        <v>5064</v>
      </c>
      <c r="S262" s="53" t="s">
        <v>5068</v>
      </c>
      <c r="T262" s="53" t="s">
        <v>5066</v>
      </c>
      <c r="U262" s="53">
        <v>1</v>
      </c>
      <c r="V262" s="46" t="s">
        <v>5069</v>
      </c>
    </row>
    <row r="263" ht="12.8" customHeight="1" spans="1:22" x14ac:dyDescent="0.25">
      <c r="A263" s="52">
        <v>61733</v>
      </c>
      <c r="B263" s="53" t="s">
        <v>5433</v>
      </c>
      <c r="C263" s="53" t="s">
        <v>11</v>
      </c>
      <c r="D263" s="53" t="s">
        <v>5062</v>
      </c>
      <c r="E263" s="53" t="s">
        <v>5063</v>
      </c>
      <c r="F263" s="53" t="s">
        <v>5064</v>
      </c>
      <c r="G263" s="53" t="s">
        <v>5064</v>
      </c>
      <c r="H263" s="53" t="s">
        <v>5434</v>
      </c>
      <c r="I263" s="53" t="s">
        <v>5434</v>
      </c>
      <c r="J263" s="53" t="s">
        <v>5066</v>
      </c>
      <c r="K263" s="53" t="s">
        <v>5433</v>
      </c>
      <c r="L263" s="53" t="s">
        <v>3471</v>
      </c>
      <c r="M263" s="53">
        <v>330</v>
      </c>
      <c r="N263" s="53">
        <v>333</v>
      </c>
      <c r="O263" s="53">
        <v>401</v>
      </c>
      <c r="P263" s="54" t="s">
        <v>3386</v>
      </c>
      <c r="Q263" s="55" t="s">
        <v>5067</v>
      </c>
      <c r="R263" s="53" t="s">
        <v>5064</v>
      </c>
      <c r="S263" s="53" t="s">
        <v>5068</v>
      </c>
      <c r="T263" s="53" t="s">
        <v>5066</v>
      </c>
      <c r="U263" s="53">
        <v>1</v>
      </c>
      <c r="V263" s="46" t="s">
        <v>5069</v>
      </c>
    </row>
    <row r="264" ht="12.8" customHeight="1" spans="1:22" x14ac:dyDescent="0.25">
      <c r="A264" s="52">
        <v>655315</v>
      </c>
      <c r="B264" s="53" t="s">
        <v>5435</v>
      </c>
      <c r="C264" s="53" t="s">
        <v>11</v>
      </c>
      <c r="D264" s="53" t="s">
        <v>5062</v>
      </c>
      <c r="E264" s="53" t="s">
        <v>5063</v>
      </c>
      <c r="F264" s="53" t="s">
        <v>5064</v>
      </c>
      <c r="G264" s="53" t="s">
        <v>5064</v>
      </c>
      <c r="H264" s="53" t="s">
        <v>5434</v>
      </c>
      <c r="I264" s="53" t="s">
        <v>5434</v>
      </c>
      <c r="J264" s="53" t="s">
        <v>5071</v>
      </c>
      <c r="K264" s="53" t="s">
        <v>5435</v>
      </c>
      <c r="L264" s="53" t="s">
        <v>5072</v>
      </c>
      <c r="M264" s="53">
        <v>330</v>
      </c>
      <c r="N264" s="53">
        <v>333</v>
      </c>
      <c r="O264" s="53">
        <v>401</v>
      </c>
      <c r="P264" s="54">
        <v>452</v>
      </c>
      <c r="Q264" s="55">
        <v>330333401452</v>
      </c>
      <c r="R264" s="53" t="s">
        <v>5064</v>
      </c>
      <c r="S264" s="53" t="s">
        <v>5068</v>
      </c>
      <c r="T264" s="53" t="s">
        <v>5066</v>
      </c>
      <c r="U264" s="53">
        <v>1</v>
      </c>
      <c r="V264" s="46" t="s">
        <v>5069</v>
      </c>
    </row>
    <row r="265" ht="12.8" customHeight="1" spans="1:22" x14ac:dyDescent="0.25">
      <c r="A265" s="52">
        <v>655720</v>
      </c>
      <c r="B265" s="53" t="s">
        <v>122</v>
      </c>
      <c r="C265" s="53" t="s">
        <v>11</v>
      </c>
      <c r="D265" s="53" t="s">
        <v>5062</v>
      </c>
      <c r="E265" s="53" t="s">
        <v>5063</v>
      </c>
      <c r="F265" s="53" t="s">
        <v>5064</v>
      </c>
      <c r="G265" s="53" t="s">
        <v>5064</v>
      </c>
      <c r="H265" s="53" t="s">
        <v>5434</v>
      </c>
      <c r="I265" s="53" t="s">
        <v>5434</v>
      </c>
      <c r="J265" s="53" t="s">
        <v>5073</v>
      </c>
      <c r="K265" s="53" t="s">
        <v>122</v>
      </c>
      <c r="L265" s="53" t="s">
        <v>5072</v>
      </c>
      <c r="M265" s="53">
        <v>330</v>
      </c>
      <c r="N265" s="53">
        <v>333</v>
      </c>
      <c r="O265" s="53">
        <v>401</v>
      </c>
      <c r="P265" s="54">
        <v>101</v>
      </c>
      <c r="Q265" s="55">
        <v>330333401101</v>
      </c>
      <c r="R265" s="53" t="s">
        <v>5064</v>
      </c>
      <c r="S265" s="53" t="s">
        <v>5068</v>
      </c>
      <c r="T265" s="53" t="s">
        <v>5066</v>
      </c>
      <c r="U265" s="53">
        <v>1</v>
      </c>
      <c r="V265" s="46" t="s">
        <v>5069</v>
      </c>
    </row>
    <row r="266" ht="12.8" customHeight="1" spans="1:22" x14ac:dyDescent="0.25">
      <c r="A266" s="52">
        <v>20020950</v>
      </c>
      <c r="B266" s="53" t="s">
        <v>5436</v>
      </c>
      <c r="C266" s="53" t="s">
        <v>11</v>
      </c>
      <c r="D266" s="53" t="s">
        <v>5062</v>
      </c>
      <c r="E266" s="53" t="s">
        <v>5063</v>
      </c>
      <c r="F266" s="53" t="s">
        <v>5064</v>
      </c>
      <c r="G266" s="53" t="s">
        <v>5064</v>
      </c>
      <c r="H266" s="53" t="s">
        <v>5434</v>
      </c>
      <c r="I266" s="53" t="s">
        <v>5434</v>
      </c>
      <c r="J266" s="53" t="s">
        <v>5076</v>
      </c>
      <c r="K266" s="53" t="s">
        <v>5437</v>
      </c>
      <c r="L266" s="53" t="s">
        <v>5078</v>
      </c>
      <c r="M266" s="53">
        <v>330</v>
      </c>
      <c r="N266" s="53">
        <v>333</v>
      </c>
      <c r="O266" s="53">
        <v>401</v>
      </c>
      <c r="P266" s="54" t="s">
        <v>3386</v>
      </c>
      <c r="Q266" s="55" t="s">
        <v>5067</v>
      </c>
      <c r="R266" s="53" t="s">
        <v>5064</v>
      </c>
      <c r="S266" s="53" t="s">
        <v>5068</v>
      </c>
      <c r="T266" s="53" t="s">
        <v>5066</v>
      </c>
      <c r="U266" s="53">
        <v>1</v>
      </c>
      <c r="V266" s="46" t="s">
        <v>5069</v>
      </c>
    </row>
    <row r="267" ht="12.8" customHeight="1" spans="1:22" x14ac:dyDescent="0.25">
      <c r="A267" s="52" t="s">
        <v>3386</v>
      </c>
      <c r="B267" s="53" t="s">
        <v>34</v>
      </c>
      <c r="C267" s="53" t="s">
        <v>11</v>
      </c>
      <c r="D267" s="53" t="s">
        <v>5062</v>
      </c>
      <c r="E267" s="53" t="s">
        <v>5063</v>
      </c>
      <c r="F267" s="53" t="s">
        <v>5064</v>
      </c>
      <c r="G267" s="53" t="s">
        <v>5064</v>
      </c>
      <c r="H267" s="53" t="s">
        <v>5434</v>
      </c>
      <c r="I267" s="53" t="s">
        <v>5434</v>
      </c>
      <c r="J267" s="53" t="s">
        <v>5066</v>
      </c>
      <c r="K267" s="53" t="s">
        <v>5433</v>
      </c>
      <c r="L267" s="53" t="s">
        <v>3683</v>
      </c>
      <c r="M267" s="53">
        <v>330</v>
      </c>
      <c r="N267" s="53">
        <v>333</v>
      </c>
      <c r="O267" s="53">
        <v>401</v>
      </c>
      <c r="P267" s="54" t="s">
        <v>3386</v>
      </c>
      <c r="Q267" s="55" t="s">
        <v>5067</v>
      </c>
      <c r="R267" s="53" t="s">
        <v>5064</v>
      </c>
      <c r="S267" s="53" t="s">
        <v>5068</v>
      </c>
      <c r="T267" s="53" t="s">
        <v>5066</v>
      </c>
      <c r="U267" s="53">
        <v>0.001</v>
      </c>
      <c r="V267" s="46" t="s">
        <v>5069</v>
      </c>
    </row>
    <row r="268" ht="12.8" customHeight="1" spans="1:22" x14ac:dyDescent="0.25">
      <c r="A268" s="52">
        <v>134469</v>
      </c>
      <c r="B268" s="53" t="s">
        <v>5438</v>
      </c>
      <c r="C268" s="53" t="s">
        <v>11</v>
      </c>
      <c r="D268" s="53" t="s">
        <v>5062</v>
      </c>
      <c r="E268" s="53" t="s">
        <v>5063</v>
      </c>
      <c r="F268" s="53" t="s">
        <v>5064</v>
      </c>
      <c r="G268" s="53" t="s">
        <v>5064</v>
      </c>
      <c r="H268" s="53" t="s">
        <v>5439</v>
      </c>
      <c r="I268" s="53" t="s">
        <v>5440</v>
      </c>
      <c r="J268" s="53" t="s">
        <v>5066</v>
      </c>
      <c r="K268" s="53" t="s">
        <v>5441</v>
      </c>
      <c r="L268" s="53" t="s">
        <v>4184</v>
      </c>
      <c r="M268" s="53">
        <v>330</v>
      </c>
      <c r="N268" s="53">
        <v>333</v>
      </c>
      <c r="O268" s="53">
        <v>401</v>
      </c>
      <c r="P268" s="54" t="s">
        <v>3386</v>
      </c>
      <c r="Q268" s="55" t="s">
        <v>5067</v>
      </c>
      <c r="R268" s="53" t="s">
        <v>5064</v>
      </c>
      <c r="S268" s="53" t="s">
        <v>5068</v>
      </c>
      <c r="T268" s="53" t="s">
        <v>5066</v>
      </c>
      <c r="U268" s="53">
        <v>1</v>
      </c>
      <c r="V268" s="46" t="s">
        <v>5069</v>
      </c>
    </row>
    <row r="269" ht="12.8" customHeight="1" spans="1:22" x14ac:dyDescent="0.25">
      <c r="A269" s="52">
        <v>61735</v>
      </c>
      <c r="B269" s="53" t="s">
        <v>5438</v>
      </c>
      <c r="C269" s="53" t="s">
        <v>11</v>
      </c>
      <c r="D269" s="53" t="s">
        <v>5062</v>
      </c>
      <c r="E269" s="53" t="s">
        <v>5063</v>
      </c>
      <c r="F269" s="53" t="s">
        <v>5064</v>
      </c>
      <c r="G269" s="53" t="s">
        <v>5064</v>
      </c>
      <c r="H269" s="53" t="s">
        <v>5439</v>
      </c>
      <c r="I269" s="53" t="s">
        <v>5440</v>
      </c>
      <c r="J269" s="53" t="s">
        <v>5066</v>
      </c>
      <c r="K269" s="53" t="s">
        <v>5441</v>
      </c>
      <c r="L269" s="53" t="s">
        <v>3471</v>
      </c>
      <c r="M269" s="53">
        <v>330</v>
      </c>
      <c r="N269" s="53">
        <v>333</v>
      </c>
      <c r="O269" s="53">
        <v>401</v>
      </c>
      <c r="P269" s="54" t="s">
        <v>3386</v>
      </c>
      <c r="Q269" s="55" t="s">
        <v>5067</v>
      </c>
      <c r="R269" s="53" t="s">
        <v>5064</v>
      </c>
      <c r="S269" s="53" t="s">
        <v>5068</v>
      </c>
      <c r="T269" s="53" t="s">
        <v>5066</v>
      </c>
      <c r="U269" s="53">
        <v>1</v>
      </c>
      <c r="V269" s="46" t="s">
        <v>5069</v>
      </c>
    </row>
    <row r="270" ht="12.8" customHeight="1" spans="1:22" x14ac:dyDescent="0.25">
      <c r="A270" s="52">
        <v>655292</v>
      </c>
      <c r="B270" s="53" t="s">
        <v>5442</v>
      </c>
      <c r="C270" s="53" t="s">
        <v>11</v>
      </c>
      <c r="D270" s="53" t="s">
        <v>5062</v>
      </c>
      <c r="E270" s="53" t="s">
        <v>5063</v>
      </c>
      <c r="F270" s="53" t="s">
        <v>5064</v>
      </c>
      <c r="G270" s="53" t="s">
        <v>5064</v>
      </c>
      <c r="H270" s="53" t="s">
        <v>5439</v>
      </c>
      <c r="I270" s="53" t="s">
        <v>5440</v>
      </c>
      <c r="J270" s="53" t="s">
        <v>5071</v>
      </c>
      <c r="K270" s="53" t="s">
        <v>5443</v>
      </c>
      <c r="L270" s="53" t="s">
        <v>5072</v>
      </c>
      <c r="M270" s="53">
        <v>330</v>
      </c>
      <c r="N270" s="53">
        <v>333</v>
      </c>
      <c r="O270" s="53">
        <v>401</v>
      </c>
      <c r="P270" s="54">
        <v>452</v>
      </c>
      <c r="Q270" s="55">
        <v>330333401452</v>
      </c>
      <c r="R270" s="53" t="s">
        <v>5064</v>
      </c>
      <c r="S270" s="53" t="s">
        <v>5068</v>
      </c>
      <c r="T270" s="53" t="s">
        <v>5066</v>
      </c>
      <c r="U270" s="53">
        <v>1</v>
      </c>
      <c r="V270" s="46" t="s">
        <v>5069</v>
      </c>
    </row>
    <row r="271" ht="12.8" customHeight="1" spans="1:22" x14ac:dyDescent="0.25">
      <c r="A271" s="52">
        <v>655709</v>
      </c>
      <c r="B271" s="53" t="s">
        <v>318</v>
      </c>
      <c r="C271" s="53" t="s">
        <v>11</v>
      </c>
      <c r="D271" s="53" t="s">
        <v>5062</v>
      </c>
      <c r="E271" s="53" t="s">
        <v>5063</v>
      </c>
      <c r="F271" s="53" t="s">
        <v>5064</v>
      </c>
      <c r="G271" s="53" t="s">
        <v>5064</v>
      </c>
      <c r="H271" s="53" t="s">
        <v>5439</v>
      </c>
      <c r="I271" s="53" t="s">
        <v>5440</v>
      </c>
      <c r="J271" s="53" t="s">
        <v>5073</v>
      </c>
      <c r="K271" s="53" t="s">
        <v>5444</v>
      </c>
      <c r="L271" s="53" t="s">
        <v>5072</v>
      </c>
      <c r="M271" s="53">
        <v>330</v>
      </c>
      <c r="N271" s="53">
        <v>333</v>
      </c>
      <c r="O271" s="53">
        <v>401</v>
      </c>
      <c r="P271" s="54">
        <v>101</v>
      </c>
      <c r="Q271" s="55">
        <v>330333401101</v>
      </c>
      <c r="R271" s="53" t="s">
        <v>5064</v>
      </c>
      <c r="S271" s="53" t="s">
        <v>5068</v>
      </c>
      <c r="T271" s="53" t="s">
        <v>5066</v>
      </c>
      <c r="U271" s="53">
        <v>1</v>
      </c>
      <c r="V271" s="46" t="s">
        <v>5069</v>
      </c>
    </row>
    <row r="272" ht="12.8" customHeight="1" spans="1:22" x14ac:dyDescent="0.25">
      <c r="A272" s="52">
        <v>20020939</v>
      </c>
      <c r="B272" s="53" t="s">
        <v>5445</v>
      </c>
      <c r="C272" s="53" t="s">
        <v>11</v>
      </c>
      <c r="D272" s="53" t="s">
        <v>5062</v>
      </c>
      <c r="E272" s="53" t="s">
        <v>5063</v>
      </c>
      <c r="F272" s="53" t="s">
        <v>5064</v>
      </c>
      <c r="G272" s="53" t="s">
        <v>5064</v>
      </c>
      <c r="H272" s="53" t="s">
        <v>5439</v>
      </c>
      <c r="I272" s="53" t="s">
        <v>5440</v>
      </c>
      <c r="J272" s="53" t="s">
        <v>5076</v>
      </c>
      <c r="K272" s="53" t="s">
        <v>5446</v>
      </c>
      <c r="L272" s="53" t="s">
        <v>5078</v>
      </c>
      <c r="M272" s="53">
        <v>330</v>
      </c>
      <c r="N272" s="53">
        <v>333</v>
      </c>
      <c r="O272" s="53">
        <v>401</v>
      </c>
      <c r="P272" s="54" t="s">
        <v>3386</v>
      </c>
      <c r="Q272" s="55" t="s">
        <v>5067</v>
      </c>
      <c r="R272" s="53" t="s">
        <v>5064</v>
      </c>
      <c r="S272" s="53" t="s">
        <v>5068</v>
      </c>
      <c r="T272" s="53" t="s">
        <v>5066</v>
      </c>
      <c r="U272" s="53">
        <v>1</v>
      </c>
      <c r="V272" s="46" t="s">
        <v>5069</v>
      </c>
    </row>
    <row r="273" ht="12.8" customHeight="1" spans="1:22" x14ac:dyDescent="0.25">
      <c r="A273" s="52" t="s">
        <v>3386</v>
      </c>
      <c r="B273" s="53" t="s">
        <v>72</v>
      </c>
      <c r="C273" s="53" t="s">
        <v>11</v>
      </c>
      <c r="D273" s="53" t="s">
        <v>5062</v>
      </c>
      <c r="E273" s="53" t="s">
        <v>5063</v>
      </c>
      <c r="F273" s="53" t="s">
        <v>5064</v>
      </c>
      <c r="G273" s="53" t="s">
        <v>5064</v>
      </c>
      <c r="H273" s="53" t="s">
        <v>5439</v>
      </c>
      <c r="I273" s="53" t="s">
        <v>5440</v>
      </c>
      <c r="J273" s="53" t="s">
        <v>5066</v>
      </c>
      <c r="K273" s="53" t="s">
        <v>5441</v>
      </c>
      <c r="L273" s="53" t="s">
        <v>3683</v>
      </c>
      <c r="M273" s="53">
        <v>330</v>
      </c>
      <c r="N273" s="53">
        <v>333</v>
      </c>
      <c r="O273" s="53">
        <v>401</v>
      </c>
      <c r="P273" s="54" t="s">
        <v>3386</v>
      </c>
      <c r="Q273" s="55" t="s">
        <v>5067</v>
      </c>
      <c r="R273" s="53" t="s">
        <v>5064</v>
      </c>
      <c r="S273" s="53" t="s">
        <v>5068</v>
      </c>
      <c r="T273" s="53" t="s">
        <v>5066</v>
      </c>
      <c r="U273" s="53">
        <v>0.001</v>
      </c>
      <c r="V273" s="46" t="s">
        <v>5069</v>
      </c>
    </row>
    <row r="274" ht="12.8" customHeight="1" spans="1:22" x14ac:dyDescent="0.25">
      <c r="A274" s="52">
        <v>671788</v>
      </c>
      <c r="B274" s="53" t="s">
        <v>2514</v>
      </c>
      <c r="C274" s="53" t="s">
        <v>10</v>
      </c>
      <c r="D274" s="53" t="s">
        <v>5062</v>
      </c>
      <c r="E274" s="53" t="s">
        <v>5063</v>
      </c>
      <c r="F274" s="53" t="s">
        <v>5064</v>
      </c>
      <c r="G274" s="53" t="s">
        <v>5079</v>
      </c>
      <c r="H274" s="53" t="s">
        <v>5447</v>
      </c>
      <c r="I274" s="53" t="s">
        <v>5440</v>
      </c>
      <c r="J274" s="53" t="s">
        <v>5066</v>
      </c>
      <c r="K274" s="53" t="s">
        <v>2514</v>
      </c>
      <c r="L274" s="53" t="s">
        <v>5072</v>
      </c>
      <c r="M274" s="53">
        <v>330</v>
      </c>
      <c r="N274" s="53">
        <v>333</v>
      </c>
      <c r="O274" s="53">
        <v>401</v>
      </c>
      <c r="P274" s="54">
        <v>473</v>
      </c>
      <c r="Q274" s="55">
        <v>330333401473</v>
      </c>
      <c r="R274" s="53" t="s">
        <v>5079</v>
      </c>
      <c r="S274" s="53" t="s">
        <v>5082</v>
      </c>
      <c r="T274" s="53" t="s">
        <v>5066</v>
      </c>
      <c r="U274" s="53">
        <v>0.5</v>
      </c>
      <c r="V274" s="46" t="s">
        <v>5069</v>
      </c>
    </row>
    <row r="275" ht="12.8" customHeight="1" spans="1:22" x14ac:dyDescent="0.25">
      <c r="A275" s="52">
        <v>20024093</v>
      </c>
      <c r="B275" s="53" t="s">
        <v>2514</v>
      </c>
      <c r="C275" s="53" t="s">
        <v>10</v>
      </c>
      <c r="D275" s="53" t="s">
        <v>5062</v>
      </c>
      <c r="E275" s="53" t="s">
        <v>5063</v>
      </c>
      <c r="F275" s="53" t="s">
        <v>5064</v>
      </c>
      <c r="G275" s="53" t="s">
        <v>5079</v>
      </c>
      <c r="H275" s="53" t="s">
        <v>5447</v>
      </c>
      <c r="I275" s="53" t="s">
        <v>5440</v>
      </c>
      <c r="J275" s="53" t="s">
        <v>5066</v>
      </c>
      <c r="K275" s="53" t="s">
        <v>2514</v>
      </c>
      <c r="L275" s="53" t="s">
        <v>5078</v>
      </c>
      <c r="M275" s="53">
        <v>330</v>
      </c>
      <c r="N275" s="53">
        <v>333</v>
      </c>
      <c r="O275" s="53">
        <v>401</v>
      </c>
      <c r="P275" s="54" t="s">
        <v>3386</v>
      </c>
      <c r="Q275" s="55" t="s">
        <v>5067</v>
      </c>
      <c r="R275" s="53" t="s">
        <v>5079</v>
      </c>
      <c r="S275" s="53" t="s">
        <v>5082</v>
      </c>
      <c r="T275" s="53" t="s">
        <v>5066</v>
      </c>
      <c r="U275" s="53">
        <v>0.5</v>
      </c>
      <c r="V275" s="46" t="s">
        <v>5069</v>
      </c>
    </row>
    <row r="276" ht="12.8" customHeight="1" spans="1:22" x14ac:dyDescent="0.25">
      <c r="A276" s="52">
        <v>134799</v>
      </c>
      <c r="B276" s="53" t="s">
        <v>5448</v>
      </c>
      <c r="C276" s="53" t="s">
        <v>10</v>
      </c>
      <c r="D276" s="53" t="s">
        <v>5062</v>
      </c>
      <c r="E276" s="53" t="s">
        <v>5063</v>
      </c>
      <c r="F276" s="53" t="s">
        <v>5064</v>
      </c>
      <c r="G276" s="53" t="s">
        <v>5079</v>
      </c>
      <c r="H276" s="53" t="s">
        <v>5447</v>
      </c>
      <c r="I276" s="53" t="s">
        <v>5440</v>
      </c>
      <c r="J276" s="53" t="s">
        <v>5066</v>
      </c>
      <c r="K276" s="53" t="s">
        <v>2514</v>
      </c>
      <c r="L276" s="53" t="s">
        <v>4184</v>
      </c>
      <c r="M276" s="53">
        <v>330</v>
      </c>
      <c r="N276" s="53">
        <v>333</v>
      </c>
      <c r="O276" s="53">
        <v>401</v>
      </c>
      <c r="P276" s="54" t="s">
        <v>3386</v>
      </c>
      <c r="Q276" s="55" t="s">
        <v>5067</v>
      </c>
      <c r="R276" s="53" t="s">
        <v>5079</v>
      </c>
      <c r="S276" s="53" t="s">
        <v>5082</v>
      </c>
      <c r="T276" s="53" t="s">
        <v>5066</v>
      </c>
      <c r="U276" s="53">
        <v>0.5</v>
      </c>
      <c r="V276" s="46" t="s">
        <v>5069</v>
      </c>
    </row>
    <row r="277" ht="12.8" customHeight="1" spans="1:22" x14ac:dyDescent="0.25">
      <c r="A277" s="52">
        <v>794564</v>
      </c>
      <c r="B277" s="53" t="s">
        <v>5449</v>
      </c>
      <c r="C277" s="53" t="s">
        <v>10</v>
      </c>
      <c r="D277" s="53" t="s">
        <v>5062</v>
      </c>
      <c r="E277" s="53" t="s">
        <v>5063</v>
      </c>
      <c r="F277" s="53" t="s">
        <v>5064</v>
      </c>
      <c r="G277" s="53" t="s">
        <v>5079</v>
      </c>
      <c r="H277" s="53" t="s">
        <v>5447</v>
      </c>
      <c r="I277" s="53" t="s">
        <v>5440</v>
      </c>
      <c r="J277" s="53" t="s">
        <v>5085</v>
      </c>
      <c r="K277" s="53" t="s">
        <v>5450</v>
      </c>
      <c r="L277" s="53" t="s">
        <v>3471</v>
      </c>
      <c r="M277" s="53">
        <v>330</v>
      </c>
      <c r="N277" s="53">
        <v>333</v>
      </c>
      <c r="O277" s="53">
        <v>401</v>
      </c>
      <c r="P277" s="54" t="s">
        <v>3386</v>
      </c>
      <c r="Q277" s="55" t="s">
        <v>5067</v>
      </c>
      <c r="R277" s="53" t="s">
        <v>5079</v>
      </c>
      <c r="S277" s="53" t="s">
        <v>5082</v>
      </c>
      <c r="T277" s="53" t="s">
        <v>5066</v>
      </c>
      <c r="U277" s="53">
        <v>0.5</v>
      </c>
      <c r="V277" s="46" t="s">
        <v>5069</v>
      </c>
    </row>
    <row r="278" ht="12.8" customHeight="1" spans="1:22" x14ac:dyDescent="0.25">
      <c r="A278" s="52">
        <v>795732</v>
      </c>
      <c r="B278" s="53" t="s">
        <v>5451</v>
      </c>
      <c r="C278" s="53" t="s">
        <v>10</v>
      </c>
      <c r="D278" s="53" t="s">
        <v>5062</v>
      </c>
      <c r="E278" s="53" t="s">
        <v>5063</v>
      </c>
      <c r="F278" s="53" t="s">
        <v>5064</v>
      </c>
      <c r="G278" s="53" t="s">
        <v>5079</v>
      </c>
      <c r="H278" s="53" t="s">
        <v>5447</v>
      </c>
      <c r="I278" s="53" t="s">
        <v>5440</v>
      </c>
      <c r="J278" s="53" t="s">
        <v>5066</v>
      </c>
      <c r="K278" s="53" t="s">
        <v>2514</v>
      </c>
      <c r="L278" s="53" t="s">
        <v>3471</v>
      </c>
      <c r="M278" s="53">
        <v>330</v>
      </c>
      <c r="N278" s="53">
        <v>333</v>
      </c>
      <c r="O278" s="53">
        <v>401</v>
      </c>
      <c r="P278" s="54" t="s">
        <v>3386</v>
      </c>
      <c r="Q278" s="55" t="s">
        <v>5067</v>
      </c>
      <c r="R278" s="53" t="s">
        <v>5079</v>
      </c>
      <c r="S278" s="53" t="s">
        <v>5082</v>
      </c>
      <c r="T278" s="53" t="s">
        <v>5066</v>
      </c>
      <c r="U278" s="53">
        <v>0.5</v>
      </c>
      <c r="V278" s="46" t="s">
        <v>5069</v>
      </c>
    </row>
    <row r="279" ht="12.8" customHeight="1" spans="1:22" x14ac:dyDescent="0.25">
      <c r="A279" s="52" t="s">
        <v>3386</v>
      </c>
      <c r="B279" s="53" t="s">
        <v>5452</v>
      </c>
      <c r="C279" s="53" t="s">
        <v>10</v>
      </c>
      <c r="D279" s="53" t="s">
        <v>5062</v>
      </c>
      <c r="E279" s="53" t="s">
        <v>5063</v>
      </c>
      <c r="F279" s="53" t="s">
        <v>5064</v>
      </c>
      <c r="G279" s="53" t="s">
        <v>5079</v>
      </c>
      <c r="H279" s="53" t="s">
        <v>5447</v>
      </c>
      <c r="I279" s="53" t="s">
        <v>5440</v>
      </c>
      <c r="J279" s="53" t="s">
        <v>5066</v>
      </c>
      <c r="K279" s="53" t="s">
        <v>5453</v>
      </c>
      <c r="L279" s="53" t="s">
        <v>4174</v>
      </c>
      <c r="M279" s="53">
        <v>330</v>
      </c>
      <c r="N279" s="53">
        <v>333</v>
      </c>
      <c r="O279" s="53">
        <v>401</v>
      </c>
      <c r="P279" s="54" t="s">
        <v>3386</v>
      </c>
      <c r="Q279" s="55" t="s">
        <v>5067</v>
      </c>
      <c r="R279" s="53" t="s">
        <v>5079</v>
      </c>
      <c r="S279" s="53" t="s">
        <v>5082</v>
      </c>
      <c r="T279" s="53" t="s">
        <v>5066</v>
      </c>
      <c r="U279" s="53">
        <v>0.5</v>
      </c>
      <c r="V279" s="46" t="s">
        <v>5069</v>
      </c>
    </row>
    <row r="280" ht="12.8" customHeight="1" spans="1:22" x14ac:dyDescent="0.25">
      <c r="A280" s="52">
        <v>655827</v>
      </c>
      <c r="B280" s="53" t="s">
        <v>5454</v>
      </c>
      <c r="C280" s="53" t="s">
        <v>11</v>
      </c>
      <c r="D280" s="53" t="s">
        <v>5062</v>
      </c>
      <c r="E280" s="53" t="s">
        <v>5063</v>
      </c>
      <c r="F280" s="53" t="s">
        <v>5096</v>
      </c>
      <c r="G280" s="53" t="s">
        <v>5096</v>
      </c>
      <c r="H280" s="53" t="s">
        <v>5455</v>
      </c>
      <c r="I280" s="53" t="s">
        <v>5455</v>
      </c>
      <c r="J280" s="53" t="s">
        <v>5073</v>
      </c>
      <c r="K280" s="53" t="s">
        <v>5454</v>
      </c>
      <c r="L280" s="53" t="s">
        <v>5072</v>
      </c>
      <c r="M280" s="53">
        <v>330</v>
      </c>
      <c r="N280" s="53">
        <v>333</v>
      </c>
      <c r="O280" s="53">
        <v>402</v>
      </c>
      <c r="P280" s="54">
        <v>101</v>
      </c>
      <c r="Q280" s="55">
        <v>330333402101</v>
      </c>
      <c r="R280" s="53" t="s">
        <v>5096</v>
      </c>
      <c r="S280" s="53" t="s">
        <v>5068</v>
      </c>
      <c r="T280" s="53" t="s">
        <v>5066</v>
      </c>
      <c r="U280" s="53">
        <v>1</v>
      </c>
      <c r="V280" s="46" t="s">
        <v>5069</v>
      </c>
    </row>
    <row r="281" ht="12.8" customHeight="1" spans="1:22" x14ac:dyDescent="0.25">
      <c r="A281" s="52">
        <v>134540</v>
      </c>
      <c r="B281" s="53" t="s">
        <v>5456</v>
      </c>
      <c r="C281" s="53" t="s">
        <v>5457</v>
      </c>
      <c r="D281" s="53" t="s">
        <v>5355</v>
      </c>
      <c r="E281" s="53" t="s">
        <v>5458</v>
      </c>
      <c r="F281" s="53" t="s">
        <v>5459</v>
      </c>
      <c r="G281" s="53" t="s">
        <v>5459</v>
      </c>
      <c r="H281" s="53" t="s">
        <v>5460</v>
      </c>
      <c r="I281" s="53" t="s">
        <v>5461</v>
      </c>
      <c r="J281" s="53" t="s">
        <v>3386</v>
      </c>
      <c r="K281" s="53" t="s">
        <v>5460</v>
      </c>
      <c r="L281" s="53" t="s">
        <v>4184</v>
      </c>
      <c r="M281" s="53" t="s">
        <v>3386</v>
      </c>
      <c r="N281" s="53" t="s">
        <v>3386</v>
      </c>
      <c r="O281" s="53" t="s">
        <v>3386</v>
      </c>
      <c r="P281" s="54" t="s">
        <v>3386</v>
      </c>
      <c r="Q281" s="55" t="s">
        <v>5360</v>
      </c>
      <c r="R281" s="53" t="s">
        <v>5459</v>
      </c>
      <c r="S281" s="53" t="s">
        <v>5459</v>
      </c>
      <c r="T281" s="53" t="s">
        <v>5066</v>
      </c>
      <c r="U281" s="53">
        <v>12</v>
      </c>
      <c r="V281" s="46" t="s">
        <v>5069</v>
      </c>
    </row>
    <row r="282" ht="12.8" customHeight="1" spans="1:22" x14ac:dyDescent="0.25">
      <c r="A282" s="52" t="s">
        <v>3386</v>
      </c>
      <c r="B282" s="53" t="s">
        <v>5462</v>
      </c>
      <c r="C282" s="53" t="s">
        <v>5457</v>
      </c>
      <c r="D282" s="53" t="s">
        <v>5355</v>
      </c>
      <c r="E282" s="53" t="s">
        <v>5458</v>
      </c>
      <c r="F282" s="53" t="s">
        <v>5459</v>
      </c>
      <c r="G282" s="53" t="s">
        <v>5459</v>
      </c>
      <c r="H282" s="53" t="s">
        <v>5460</v>
      </c>
      <c r="I282" s="53" t="s">
        <v>5461</v>
      </c>
      <c r="J282" s="53" t="s">
        <v>5066</v>
      </c>
      <c r="K282" s="53" t="s">
        <v>5463</v>
      </c>
      <c r="L282" s="53" t="s">
        <v>3683</v>
      </c>
      <c r="M282" s="53" t="s">
        <v>3386</v>
      </c>
      <c r="N282" s="53" t="s">
        <v>3386</v>
      </c>
      <c r="O282" s="53" t="s">
        <v>3386</v>
      </c>
      <c r="P282" s="54" t="s">
        <v>3386</v>
      </c>
      <c r="Q282" s="55" t="s">
        <v>5360</v>
      </c>
      <c r="R282" s="53" t="s">
        <v>5459</v>
      </c>
      <c r="S282" s="53" t="s">
        <v>5459</v>
      </c>
      <c r="T282" s="53" t="s">
        <v>5066</v>
      </c>
      <c r="U282" s="53">
        <v>12</v>
      </c>
      <c r="V282" s="46" t="s">
        <v>5069</v>
      </c>
    </row>
    <row r="283" ht="12.8" customHeight="1" spans="1:22" x14ac:dyDescent="0.25">
      <c r="A283" s="52">
        <v>134538</v>
      </c>
      <c r="B283" s="53" t="s">
        <v>5464</v>
      </c>
      <c r="C283" s="53" t="s">
        <v>5465</v>
      </c>
      <c r="D283" s="53" t="s">
        <v>5355</v>
      </c>
      <c r="E283" s="53" t="s">
        <v>5458</v>
      </c>
      <c r="F283" s="53" t="s">
        <v>5459</v>
      </c>
      <c r="G283" s="53" t="s">
        <v>5459</v>
      </c>
      <c r="H283" s="53" t="s">
        <v>5466</v>
      </c>
      <c r="I283" s="53" t="s">
        <v>5461</v>
      </c>
      <c r="J283" s="53" t="s">
        <v>3386</v>
      </c>
      <c r="K283" s="53" t="s">
        <v>5466</v>
      </c>
      <c r="L283" s="53" t="s">
        <v>4184</v>
      </c>
      <c r="M283" s="53" t="s">
        <v>3386</v>
      </c>
      <c r="N283" s="53" t="s">
        <v>3386</v>
      </c>
      <c r="O283" s="53" t="s">
        <v>3386</v>
      </c>
      <c r="P283" s="54" t="s">
        <v>3386</v>
      </c>
      <c r="Q283" s="55" t="s">
        <v>5360</v>
      </c>
      <c r="R283" s="53" t="s">
        <v>5459</v>
      </c>
      <c r="S283" s="53" t="s">
        <v>5459</v>
      </c>
      <c r="T283" s="53" t="s">
        <v>5066</v>
      </c>
      <c r="U283" s="53">
        <v>12</v>
      </c>
      <c r="V283" s="46" t="s">
        <v>5069</v>
      </c>
    </row>
    <row r="284" ht="12.8" customHeight="1" spans="1:22" x14ac:dyDescent="0.25">
      <c r="A284" s="52">
        <v>134539</v>
      </c>
      <c r="B284" s="53" t="s">
        <v>5467</v>
      </c>
      <c r="C284" s="53" t="s">
        <v>5457</v>
      </c>
      <c r="D284" s="53" t="s">
        <v>5355</v>
      </c>
      <c r="E284" s="53" t="s">
        <v>5458</v>
      </c>
      <c r="F284" s="53" t="s">
        <v>5459</v>
      </c>
      <c r="G284" s="53" t="s">
        <v>5459</v>
      </c>
      <c r="H284" s="53" t="s">
        <v>5468</v>
      </c>
      <c r="I284" s="53" t="s">
        <v>5469</v>
      </c>
      <c r="J284" s="53" t="s">
        <v>3386</v>
      </c>
      <c r="K284" s="53" t="s">
        <v>5468</v>
      </c>
      <c r="L284" s="53" t="s">
        <v>4184</v>
      </c>
      <c r="M284" s="53" t="s">
        <v>3386</v>
      </c>
      <c r="N284" s="53" t="s">
        <v>3386</v>
      </c>
      <c r="O284" s="53" t="s">
        <v>3386</v>
      </c>
      <c r="P284" s="54" t="s">
        <v>3386</v>
      </c>
      <c r="Q284" s="55" t="s">
        <v>5360</v>
      </c>
      <c r="R284" s="53" t="s">
        <v>5459</v>
      </c>
      <c r="S284" s="53" t="s">
        <v>5459</v>
      </c>
      <c r="T284" s="53" t="s">
        <v>5066</v>
      </c>
      <c r="U284" s="53">
        <v>12</v>
      </c>
      <c r="V284" s="46" t="s">
        <v>5069</v>
      </c>
    </row>
    <row r="285" ht="12.8" customHeight="1" spans="1:22" x14ac:dyDescent="0.25">
      <c r="A285" s="52" t="s">
        <v>3386</v>
      </c>
      <c r="B285" s="53" t="s">
        <v>5470</v>
      </c>
      <c r="C285" s="53" t="s">
        <v>5457</v>
      </c>
      <c r="D285" s="53" t="s">
        <v>5355</v>
      </c>
      <c r="E285" s="53" t="s">
        <v>5458</v>
      </c>
      <c r="F285" s="53" t="s">
        <v>5459</v>
      </c>
      <c r="G285" s="53" t="s">
        <v>5459</v>
      </c>
      <c r="H285" s="53" t="s">
        <v>5468</v>
      </c>
      <c r="I285" s="53" t="s">
        <v>5469</v>
      </c>
      <c r="J285" s="53" t="s">
        <v>5066</v>
      </c>
      <c r="K285" s="53" t="s">
        <v>5471</v>
      </c>
      <c r="L285" s="53" t="s">
        <v>3683</v>
      </c>
      <c r="M285" s="53" t="s">
        <v>3386</v>
      </c>
      <c r="N285" s="53" t="s">
        <v>3386</v>
      </c>
      <c r="O285" s="53" t="s">
        <v>3386</v>
      </c>
      <c r="P285" s="54" t="s">
        <v>3386</v>
      </c>
      <c r="Q285" s="55" t="s">
        <v>5360</v>
      </c>
      <c r="R285" s="53" t="s">
        <v>5459</v>
      </c>
      <c r="S285" s="53" t="s">
        <v>5459</v>
      </c>
      <c r="T285" s="53" t="s">
        <v>5066</v>
      </c>
      <c r="U285" s="53">
        <v>12</v>
      </c>
      <c r="V285" s="46" t="s">
        <v>5069</v>
      </c>
    </row>
    <row r="286" ht="12.8" customHeight="1" spans="1:22" x14ac:dyDescent="0.25">
      <c r="A286" s="52">
        <v>134537</v>
      </c>
      <c r="B286" s="53" t="s">
        <v>5472</v>
      </c>
      <c r="C286" s="53" t="s">
        <v>5465</v>
      </c>
      <c r="D286" s="53" t="s">
        <v>5355</v>
      </c>
      <c r="E286" s="53" t="s">
        <v>5458</v>
      </c>
      <c r="F286" s="53" t="s">
        <v>5459</v>
      </c>
      <c r="G286" s="53" t="s">
        <v>5459</v>
      </c>
      <c r="H286" s="53" t="s">
        <v>5473</v>
      </c>
      <c r="I286" s="53" t="s">
        <v>5469</v>
      </c>
      <c r="J286" s="53" t="s">
        <v>3386</v>
      </c>
      <c r="K286" s="53" t="s">
        <v>5473</v>
      </c>
      <c r="L286" s="53" t="s">
        <v>4184</v>
      </c>
      <c r="M286" s="53" t="s">
        <v>3386</v>
      </c>
      <c r="N286" s="53" t="s">
        <v>3386</v>
      </c>
      <c r="O286" s="53" t="s">
        <v>3386</v>
      </c>
      <c r="P286" s="54" t="s">
        <v>3386</v>
      </c>
      <c r="Q286" s="55" t="s">
        <v>5360</v>
      </c>
      <c r="R286" s="53" t="s">
        <v>5459</v>
      </c>
      <c r="S286" s="53" t="s">
        <v>5459</v>
      </c>
      <c r="T286" s="53" t="s">
        <v>5066</v>
      </c>
      <c r="U286" s="53">
        <v>12</v>
      </c>
      <c r="V286" s="46" t="s">
        <v>5069</v>
      </c>
    </row>
    <row r="287" ht="12.8" customHeight="1" spans="1:22" x14ac:dyDescent="0.25">
      <c r="A287" s="52">
        <v>134470</v>
      </c>
      <c r="B287" s="53" t="s">
        <v>5474</v>
      </c>
      <c r="C287" s="53" t="s">
        <v>11</v>
      </c>
      <c r="D287" s="53" t="s">
        <v>5062</v>
      </c>
      <c r="E287" s="53" t="s">
        <v>5063</v>
      </c>
      <c r="F287" s="53" t="s">
        <v>5064</v>
      </c>
      <c r="G287" s="53" t="s">
        <v>5064</v>
      </c>
      <c r="H287" s="53" t="s">
        <v>5475</v>
      </c>
      <c r="I287" s="53" t="s">
        <v>5475</v>
      </c>
      <c r="J287" s="53" t="s">
        <v>5066</v>
      </c>
      <c r="K287" s="53" t="s">
        <v>5474</v>
      </c>
      <c r="L287" s="53" t="s">
        <v>4184</v>
      </c>
      <c r="M287" s="53">
        <v>330</v>
      </c>
      <c r="N287" s="53">
        <v>333</v>
      </c>
      <c r="O287" s="53">
        <v>401</v>
      </c>
      <c r="P287" s="54" t="s">
        <v>3386</v>
      </c>
      <c r="Q287" s="55" t="s">
        <v>5067</v>
      </c>
      <c r="R287" s="53" t="s">
        <v>5064</v>
      </c>
      <c r="S287" s="53" t="s">
        <v>5068</v>
      </c>
      <c r="T287" s="53" t="s">
        <v>5066</v>
      </c>
      <c r="U287" s="53">
        <v>1</v>
      </c>
      <c r="V287" s="46" t="s">
        <v>5069</v>
      </c>
    </row>
    <row r="288" ht="12.8" customHeight="1" spans="1:22" x14ac:dyDescent="0.25">
      <c r="A288" s="52">
        <v>61736</v>
      </c>
      <c r="B288" s="53" t="s">
        <v>5474</v>
      </c>
      <c r="C288" s="53" t="s">
        <v>11</v>
      </c>
      <c r="D288" s="53" t="s">
        <v>5062</v>
      </c>
      <c r="E288" s="53" t="s">
        <v>5063</v>
      </c>
      <c r="F288" s="53" t="s">
        <v>5064</v>
      </c>
      <c r="G288" s="53" t="s">
        <v>5064</v>
      </c>
      <c r="H288" s="53" t="s">
        <v>5475</v>
      </c>
      <c r="I288" s="53" t="s">
        <v>5475</v>
      </c>
      <c r="J288" s="53" t="s">
        <v>5066</v>
      </c>
      <c r="K288" s="53" t="s">
        <v>5474</v>
      </c>
      <c r="L288" s="53" t="s">
        <v>3471</v>
      </c>
      <c r="M288" s="53">
        <v>330</v>
      </c>
      <c r="N288" s="53">
        <v>333</v>
      </c>
      <c r="O288" s="53">
        <v>401</v>
      </c>
      <c r="P288" s="54" t="s">
        <v>3386</v>
      </c>
      <c r="Q288" s="55" t="s">
        <v>5067</v>
      </c>
      <c r="R288" s="53" t="s">
        <v>5064</v>
      </c>
      <c r="S288" s="53" t="s">
        <v>5068</v>
      </c>
      <c r="T288" s="53" t="s">
        <v>5066</v>
      </c>
      <c r="U288" s="53">
        <v>1</v>
      </c>
      <c r="V288" s="46" t="s">
        <v>5069</v>
      </c>
    </row>
    <row r="289" ht="12.8" customHeight="1" spans="1:22" x14ac:dyDescent="0.25">
      <c r="A289" s="52">
        <v>655307</v>
      </c>
      <c r="B289" s="53" t="s">
        <v>5476</v>
      </c>
      <c r="C289" s="53" t="s">
        <v>11</v>
      </c>
      <c r="D289" s="53" t="s">
        <v>5062</v>
      </c>
      <c r="E289" s="53" t="s">
        <v>5063</v>
      </c>
      <c r="F289" s="53" t="s">
        <v>5064</v>
      </c>
      <c r="G289" s="53" t="s">
        <v>5064</v>
      </c>
      <c r="H289" s="53" t="s">
        <v>5475</v>
      </c>
      <c r="I289" s="53" t="s">
        <v>5475</v>
      </c>
      <c r="J289" s="53" t="s">
        <v>5071</v>
      </c>
      <c r="K289" s="53" t="s">
        <v>5476</v>
      </c>
      <c r="L289" s="53" t="s">
        <v>5072</v>
      </c>
      <c r="M289" s="53">
        <v>330</v>
      </c>
      <c r="N289" s="53">
        <v>333</v>
      </c>
      <c r="O289" s="53">
        <v>401</v>
      </c>
      <c r="P289" s="54">
        <v>452</v>
      </c>
      <c r="Q289" s="55">
        <v>330333401452</v>
      </c>
      <c r="R289" s="53" t="s">
        <v>5064</v>
      </c>
      <c r="S289" s="53" t="s">
        <v>5068</v>
      </c>
      <c r="T289" s="53" t="s">
        <v>5066</v>
      </c>
      <c r="U289" s="53">
        <v>1</v>
      </c>
      <c r="V289" s="46" t="s">
        <v>5069</v>
      </c>
    </row>
    <row r="290" ht="12.8" customHeight="1" spans="1:22" x14ac:dyDescent="0.25">
      <c r="A290" s="52">
        <v>655714</v>
      </c>
      <c r="B290" s="53" t="s">
        <v>834</v>
      </c>
      <c r="C290" s="53" t="s">
        <v>11</v>
      </c>
      <c r="D290" s="53" t="s">
        <v>5062</v>
      </c>
      <c r="E290" s="53" t="s">
        <v>5063</v>
      </c>
      <c r="F290" s="53" t="s">
        <v>5064</v>
      </c>
      <c r="G290" s="53" t="s">
        <v>5064</v>
      </c>
      <c r="H290" s="53" t="s">
        <v>5475</v>
      </c>
      <c r="I290" s="53" t="s">
        <v>5475</v>
      </c>
      <c r="J290" s="53" t="s">
        <v>5073</v>
      </c>
      <c r="K290" s="53" t="s">
        <v>834</v>
      </c>
      <c r="L290" s="53" t="s">
        <v>5072</v>
      </c>
      <c r="M290" s="53">
        <v>330</v>
      </c>
      <c r="N290" s="53">
        <v>333</v>
      </c>
      <c r="O290" s="53">
        <v>401</v>
      </c>
      <c r="P290" s="54">
        <v>101</v>
      </c>
      <c r="Q290" s="55">
        <v>330333401101</v>
      </c>
      <c r="R290" s="53" t="s">
        <v>5064</v>
      </c>
      <c r="S290" s="53" t="s">
        <v>5068</v>
      </c>
      <c r="T290" s="53" t="s">
        <v>5066</v>
      </c>
      <c r="U290" s="53">
        <v>1</v>
      </c>
      <c r="V290" s="46" t="s">
        <v>5069</v>
      </c>
    </row>
    <row r="291" ht="12.8" customHeight="1" spans="1:22" x14ac:dyDescent="0.25">
      <c r="A291" s="52">
        <v>20020944</v>
      </c>
      <c r="B291" s="53" t="s">
        <v>5477</v>
      </c>
      <c r="C291" s="53" t="s">
        <v>11</v>
      </c>
      <c r="D291" s="53" t="s">
        <v>5062</v>
      </c>
      <c r="E291" s="53" t="s">
        <v>5063</v>
      </c>
      <c r="F291" s="53" t="s">
        <v>5064</v>
      </c>
      <c r="G291" s="53" t="s">
        <v>5064</v>
      </c>
      <c r="H291" s="53" t="s">
        <v>5475</v>
      </c>
      <c r="I291" s="53" t="s">
        <v>5475</v>
      </c>
      <c r="J291" s="53" t="s">
        <v>5076</v>
      </c>
      <c r="K291" s="53" t="s">
        <v>5478</v>
      </c>
      <c r="L291" s="53" t="s">
        <v>5078</v>
      </c>
      <c r="M291" s="53">
        <v>330</v>
      </c>
      <c r="N291" s="53">
        <v>333</v>
      </c>
      <c r="O291" s="53">
        <v>401</v>
      </c>
      <c r="P291" s="54" t="s">
        <v>3386</v>
      </c>
      <c r="Q291" s="55" t="s">
        <v>5067</v>
      </c>
      <c r="R291" s="53" t="s">
        <v>5064</v>
      </c>
      <c r="S291" s="53" t="s">
        <v>5068</v>
      </c>
      <c r="T291" s="53" t="s">
        <v>5066</v>
      </c>
      <c r="U291" s="53">
        <v>1</v>
      </c>
      <c r="V291" s="46" t="s">
        <v>5069</v>
      </c>
    </row>
    <row r="292" ht="12.8" customHeight="1" spans="1:22" x14ac:dyDescent="0.25">
      <c r="A292" s="52" t="s">
        <v>3386</v>
      </c>
      <c r="B292" s="53" t="s">
        <v>389</v>
      </c>
      <c r="C292" s="53" t="s">
        <v>11</v>
      </c>
      <c r="D292" s="53" t="s">
        <v>5062</v>
      </c>
      <c r="E292" s="53" t="s">
        <v>5063</v>
      </c>
      <c r="F292" s="53" t="s">
        <v>5064</v>
      </c>
      <c r="G292" s="53" t="s">
        <v>5064</v>
      </c>
      <c r="H292" s="53" t="s">
        <v>5475</v>
      </c>
      <c r="I292" s="53" t="s">
        <v>5475</v>
      </c>
      <c r="J292" s="53" t="s">
        <v>5066</v>
      </c>
      <c r="K292" s="53" t="s">
        <v>5474</v>
      </c>
      <c r="L292" s="53" t="s">
        <v>3683</v>
      </c>
      <c r="M292" s="53">
        <v>330</v>
      </c>
      <c r="N292" s="53">
        <v>333</v>
      </c>
      <c r="O292" s="53">
        <v>401</v>
      </c>
      <c r="P292" s="54" t="s">
        <v>3386</v>
      </c>
      <c r="Q292" s="55" t="s">
        <v>5067</v>
      </c>
      <c r="R292" s="53" t="s">
        <v>5064</v>
      </c>
      <c r="S292" s="53" t="s">
        <v>5068</v>
      </c>
      <c r="T292" s="53" t="s">
        <v>5066</v>
      </c>
      <c r="U292" s="53">
        <v>0.001</v>
      </c>
      <c r="V292" s="46" t="s">
        <v>5069</v>
      </c>
    </row>
    <row r="293" ht="12.8" customHeight="1" spans="1:22" x14ac:dyDescent="0.25">
      <c r="A293" s="52">
        <v>134471</v>
      </c>
      <c r="B293" s="53" t="s">
        <v>5479</v>
      </c>
      <c r="C293" s="53" t="s">
        <v>11</v>
      </c>
      <c r="D293" s="53" t="s">
        <v>5062</v>
      </c>
      <c r="E293" s="53" t="s">
        <v>5063</v>
      </c>
      <c r="F293" s="53" t="s">
        <v>5064</v>
      </c>
      <c r="G293" s="53" t="s">
        <v>5064</v>
      </c>
      <c r="H293" s="53" t="s">
        <v>5480</v>
      </c>
      <c r="I293" s="53" t="s">
        <v>5480</v>
      </c>
      <c r="J293" s="53" t="s">
        <v>5066</v>
      </c>
      <c r="K293" s="53" t="s">
        <v>5479</v>
      </c>
      <c r="L293" s="53" t="s">
        <v>4184</v>
      </c>
      <c r="M293" s="53">
        <v>330</v>
      </c>
      <c r="N293" s="53">
        <v>333</v>
      </c>
      <c r="O293" s="53">
        <v>401</v>
      </c>
      <c r="P293" s="54" t="s">
        <v>3386</v>
      </c>
      <c r="Q293" s="55" t="s">
        <v>5067</v>
      </c>
      <c r="R293" s="53" t="s">
        <v>5064</v>
      </c>
      <c r="S293" s="53" t="s">
        <v>5068</v>
      </c>
      <c r="T293" s="53" t="s">
        <v>5066</v>
      </c>
      <c r="U293" s="53">
        <v>1</v>
      </c>
      <c r="V293" s="46" t="s">
        <v>5069</v>
      </c>
    </row>
    <row r="294" ht="12.8" customHeight="1" spans="1:22" x14ac:dyDescent="0.25">
      <c r="A294" s="52">
        <v>61737</v>
      </c>
      <c r="B294" s="53" t="s">
        <v>5479</v>
      </c>
      <c r="C294" s="53" t="s">
        <v>11</v>
      </c>
      <c r="D294" s="53" t="s">
        <v>5062</v>
      </c>
      <c r="E294" s="53" t="s">
        <v>5063</v>
      </c>
      <c r="F294" s="53" t="s">
        <v>5064</v>
      </c>
      <c r="G294" s="53" t="s">
        <v>5064</v>
      </c>
      <c r="H294" s="53" t="s">
        <v>5480</v>
      </c>
      <c r="I294" s="53" t="s">
        <v>5480</v>
      </c>
      <c r="J294" s="53" t="s">
        <v>5066</v>
      </c>
      <c r="K294" s="53" t="s">
        <v>5479</v>
      </c>
      <c r="L294" s="53" t="s">
        <v>3471</v>
      </c>
      <c r="M294" s="53">
        <v>330</v>
      </c>
      <c r="N294" s="53">
        <v>333</v>
      </c>
      <c r="O294" s="53">
        <v>401</v>
      </c>
      <c r="P294" s="54" t="s">
        <v>3386</v>
      </c>
      <c r="Q294" s="55" t="s">
        <v>5067</v>
      </c>
      <c r="R294" s="53" t="s">
        <v>5064</v>
      </c>
      <c r="S294" s="53" t="s">
        <v>5068</v>
      </c>
      <c r="T294" s="53" t="s">
        <v>5066</v>
      </c>
      <c r="U294" s="53">
        <v>1</v>
      </c>
      <c r="V294" s="46" t="s">
        <v>5069</v>
      </c>
    </row>
    <row r="295" ht="12.8" customHeight="1" spans="1:22" x14ac:dyDescent="0.25">
      <c r="A295" s="52">
        <v>655308</v>
      </c>
      <c r="B295" s="53" t="s">
        <v>5481</v>
      </c>
      <c r="C295" s="53" t="s">
        <v>11</v>
      </c>
      <c r="D295" s="53" t="s">
        <v>5062</v>
      </c>
      <c r="E295" s="53" t="s">
        <v>5063</v>
      </c>
      <c r="F295" s="53" t="s">
        <v>5064</v>
      </c>
      <c r="G295" s="53" t="s">
        <v>5064</v>
      </c>
      <c r="H295" s="53" t="s">
        <v>5480</v>
      </c>
      <c r="I295" s="53" t="s">
        <v>5480</v>
      </c>
      <c r="J295" s="53" t="s">
        <v>5071</v>
      </c>
      <c r="K295" s="53" t="s">
        <v>5481</v>
      </c>
      <c r="L295" s="53" t="s">
        <v>5072</v>
      </c>
      <c r="M295" s="53">
        <v>330</v>
      </c>
      <c r="N295" s="53">
        <v>333</v>
      </c>
      <c r="O295" s="53">
        <v>401</v>
      </c>
      <c r="P295" s="54">
        <v>452</v>
      </c>
      <c r="Q295" s="55">
        <v>330333401452</v>
      </c>
      <c r="R295" s="53" t="s">
        <v>5064</v>
      </c>
      <c r="S295" s="53" t="s">
        <v>5068</v>
      </c>
      <c r="T295" s="53" t="s">
        <v>5066</v>
      </c>
      <c r="U295" s="53">
        <v>1</v>
      </c>
      <c r="V295" s="46" t="s">
        <v>5069</v>
      </c>
    </row>
    <row r="296" ht="12.8" customHeight="1" spans="1:22" x14ac:dyDescent="0.25">
      <c r="A296" s="52">
        <v>655715</v>
      </c>
      <c r="B296" s="53" t="s">
        <v>591</v>
      </c>
      <c r="C296" s="53" t="s">
        <v>11</v>
      </c>
      <c r="D296" s="53" t="s">
        <v>5062</v>
      </c>
      <c r="E296" s="53" t="s">
        <v>5063</v>
      </c>
      <c r="F296" s="53" t="s">
        <v>5064</v>
      </c>
      <c r="G296" s="53" t="s">
        <v>5064</v>
      </c>
      <c r="H296" s="53" t="s">
        <v>5480</v>
      </c>
      <c r="I296" s="53" t="s">
        <v>5480</v>
      </c>
      <c r="J296" s="53" t="s">
        <v>5073</v>
      </c>
      <c r="K296" s="53" t="s">
        <v>591</v>
      </c>
      <c r="L296" s="53" t="s">
        <v>5072</v>
      </c>
      <c r="M296" s="53">
        <v>330</v>
      </c>
      <c r="N296" s="53">
        <v>333</v>
      </c>
      <c r="O296" s="53">
        <v>401</v>
      </c>
      <c r="P296" s="54">
        <v>101</v>
      </c>
      <c r="Q296" s="55">
        <v>330333401101</v>
      </c>
      <c r="R296" s="53" t="s">
        <v>5064</v>
      </c>
      <c r="S296" s="53" t="s">
        <v>5068</v>
      </c>
      <c r="T296" s="53" t="s">
        <v>5066</v>
      </c>
      <c r="U296" s="53">
        <v>1</v>
      </c>
      <c r="V296" s="46" t="s">
        <v>5069</v>
      </c>
    </row>
    <row r="297" ht="12.8" customHeight="1" spans="1:22" x14ac:dyDescent="0.25">
      <c r="A297" s="52">
        <v>20020945</v>
      </c>
      <c r="B297" s="53" t="s">
        <v>5482</v>
      </c>
      <c r="C297" s="53" t="s">
        <v>11</v>
      </c>
      <c r="D297" s="53" t="s">
        <v>5062</v>
      </c>
      <c r="E297" s="53" t="s">
        <v>5063</v>
      </c>
      <c r="F297" s="53" t="s">
        <v>5064</v>
      </c>
      <c r="G297" s="53" t="s">
        <v>5064</v>
      </c>
      <c r="H297" s="53" t="s">
        <v>5480</v>
      </c>
      <c r="I297" s="53" t="s">
        <v>5480</v>
      </c>
      <c r="J297" s="53" t="s">
        <v>5076</v>
      </c>
      <c r="K297" s="53" t="s">
        <v>5483</v>
      </c>
      <c r="L297" s="53" t="s">
        <v>5078</v>
      </c>
      <c r="M297" s="53">
        <v>330</v>
      </c>
      <c r="N297" s="53">
        <v>333</v>
      </c>
      <c r="O297" s="53">
        <v>401</v>
      </c>
      <c r="P297" s="54" t="s">
        <v>3386</v>
      </c>
      <c r="Q297" s="55" t="s">
        <v>5067</v>
      </c>
      <c r="R297" s="53" t="s">
        <v>5064</v>
      </c>
      <c r="S297" s="53" t="s">
        <v>5068</v>
      </c>
      <c r="T297" s="53" t="s">
        <v>5066</v>
      </c>
      <c r="U297" s="53">
        <v>1</v>
      </c>
      <c r="V297" s="46" t="s">
        <v>5069</v>
      </c>
    </row>
    <row r="298" ht="12.8" customHeight="1" spans="1:22" x14ac:dyDescent="0.25">
      <c r="A298" s="52" t="s">
        <v>3386</v>
      </c>
      <c r="B298" s="53" t="s">
        <v>287</v>
      </c>
      <c r="C298" s="53" t="s">
        <v>11</v>
      </c>
      <c r="D298" s="53" t="s">
        <v>5062</v>
      </c>
      <c r="E298" s="53" t="s">
        <v>5063</v>
      </c>
      <c r="F298" s="53" t="s">
        <v>5064</v>
      </c>
      <c r="G298" s="53" t="s">
        <v>5064</v>
      </c>
      <c r="H298" s="53" t="s">
        <v>5480</v>
      </c>
      <c r="I298" s="53" t="s">
        <v>5480</v>
      </c>
      <c r="J298" s="53" t="s">
        <v>5066</v>
      </c>
      <c r="K298" s="53" t="s">
        <v>5479</v>
      </c>
      <c r="L298" s="53" t="s">
        <v>3683</v>
      </c>
      <c r="M298" s="53">
        <v>330</v>
      </c>
      <c r="N298" s="53">
        <v>333</v>
      </c>
      <c r="O298" s="53">
        <v>401</v>
      </c>
      <c r="P298" s="54" t="s">
        <v>3386</v>
      </c>
      <c r="Q298" s="55" t="s">
        <v>5067</v>
      </c>
      <c r="R298" s="53" t="s">
        <v>5064</v>
      </c>
      <c r="S298" s="53" t="s">
        <v>5068</v>
      </c>
      <c r="T298" s="53" t="s">
        <v>5066</v>
      </c>
      <c r="U298" s="53">
        <v>0.001</v>
      </c>
      <c r="V298" s="46" t="s">
        <v>5069</v>
      </c>
    </row>
    <row r="299" ht="12.8" customHeight="1" spans="1:22" x14ac:dyDescent="0.25">
      <c r="A299" s="52">
        <v>91834</v>
      </c>
      <c r="B299" s="53" t="s">
        <v>5484</v>
      </c>
      <c r="C299" s="53" t="s">
        <v>11</v>
      </c>
      <c r="D299" s="53" t="s">
        <v>5062</v>
      </c>
      <c r="E299" s="53" t="s">
        <v>5063</v>
      </c>
      <c r="F299" s="53" t="s">
        <v>5064</v>
      </c>
      <c r="G299" s="53" t="s">
        <v>5064</v>
      </c>
      <c r="H299" s="53" t="s">
        <v>5485</v>
      </c>
      <c r="I299" s="53" t="s">
        <v>5480</v>
      </c>
      <c r="J299" s="53" t="s">
        <v>5066</v>
      </c>
      <c r="K299" s="53" t="s">
        <v>5484</v>
      </c>
      <c r="L299" s="53" t="s">
        <v>3471</v>
      </c>
      <c r="M299" s="53">
        <v>330</v>
      </c>
      <c r="N299" s="53">
        <v>333</v>
      </c>
      <c r="O299" s="53">
        <v>401</v>
      </c>
      <c r="P299" s="54" t="s">
        <v>3386</v>
      </c>
      <c r="Q299" s="55" t="s">
        <v>5067</v>
      </c>
      <c r="R299" s="53" t="s">
        <v>5064</v>
      </c>
      <c r="S299" s="53" t="s">
        <v>5068</v>
      </c>
      <c r="T299" s="53" t="s">
        <v>5066</v>
      </c>
      <c r="U299" s="53">
        <v>1</v>
      </c>
      <c r="V299" s="46" t="s">
        <v>5069</v>
      </c>
    </row>
    <row r="300" ht="12.8" customHeight="1" spans="1:22" x14ac:dyDescent="0.25">
      <c r="A300" s="52">
        <v>134542</v>
      </c>
      <c r="B300" s="53" t="s">
        <v>5486</v>
      </c>
      <c r="C300" s="53" t="s">
        <v>5457</v>
      </c>
      <c r="D300" s="53" t="s">
        <v>5355</v>
      </c>
      <c r="E300" s="53" t="s">
        <v>5458</v>
      </c>
      <c r="F300" s="53" t="s">
        <v>5459</v>
      </c>
      <c r="G300" s="53" t="s">
        <v>5459</v>
      </c>
      <c r="H300" s="53" t="s">
        <v>5487</v>
      </c>
      <c r="I300" s="53" t="s">
        <v>5488</v>
      </c>
      <c r="J300" s="53" t="s">
        <v>3386</v>
      </c>
      <c r="K300" s="53" t="s">
        <v>5487</v>
      </c>
      <c r="L300" s="53" t="s">
        <v>4184</v>
      </c>
      <c r="M300" s="53" t="s">
        <v>3386</v>
      </c>
      <c r="N300" s="53" t="s">
        <v>3386</v>
      </c>
      <c r="O300" s="53" t="s">
        <v>3386</v>
      </c>
      <c r="P300" s="54" t="s">
        <v>3386</v>
      </c>
      <c r="Q300" s="55" t="s">
        <v>5360</v>
      </c>
      <c r="R300" s="53" t="s">
        <v>5459</v>
      </c>
      <c r="S300" s="53" t="s">
        <v>5459</v>
      </c>
      <c r="T300" s="53" t="s">
        <v>5066</v>
      </c>
      <c r="U300" s="53">
        <v>12</v>
      </c>
      <c r="V300" s="46" t="s">
        <v>5069</v>
      </c>
    </row>
    <row r="301" ht="12.8" customHeight="1" spans="1:22" x14ac:dyDescent="0.25">
      <c r="A301" s="52" t="s">
        <v>3386</v>
      </c>
      <c r="B301" s="53" t="s">
        <v>5489</v>
      </c>
      <c r="C301" s="53" t="s">
        <v>5457</v>
      </c>
      <c r="D301" s="53" t="s">
        <v>5355</v>
      </c>
      <c r="E301" s="53" t="s">
        <v>5458</v>
      </c>
      <c r="F301" s="53" t="s">
        <v>5459</v>
      </c>
      <c r="G301" s="53" t="s">
        <v>5459</v>
      </c>
      <c r="H301" s="53" t="s">
        <v>5487</v>
      </c>
      <c r="I301" s="53" t="s">
        <v>5488</v>
      </c>
      <c r="J301" s="53" t="s">
        <v>5066</v>
      </c>
      <c r="K301" s="53" t="s">
        <v>5490</v>
      </c>
      <c r="L301" s="53" t="s">
        <v>3683</v>
      </c>
      <c r="M301" s="53" t="s">
        <v>3386</v>
      </c>
      <c r="N301" s="53" t="s">
        <v>3386</v>
      </c>
      <c r="O301" s="53" t="s">
        <v>3386</v>
      </c>
      <c r="P301" s="54" t="s">
        <v>3386</v>
      </c>
      <c r="Q301" s="55" t="s">
        <v>5360</v>
      </c>
      <c r="R301" s="53" t="s">
        <v>5459</v>
      </c>
      <c r="S301" s="53" t="s">
        <v>5459</v>
      </c>
      <c r="T301" s="53" t="s">
        <v>5066</v>
      </c>
      <c r="U301" s="53">
        <v>12</v>
      </c>
      <c r="V301" s="46" t="s">
        <v>5069</v>
      </c>
    </row>
    <row r="302" ht="12.8" customHeight="1" spans="1:22" x14ac:dyDescent="0.25">
      <c r="A302" s="52">
        <v>134541</v>
      </c>
      <c r="B302" s="53" t="s">
        <v>5491</v>
      </c>
      <c r="C302" s="53" t="s">
        <v>5457</v>
      </c>
      <c r="D302" s="53" t="s">
        <v>5355</v>
      </c>
      <c r="E302" s="53" t="s">
        <v>5458</v>
      </c>
      <c r="F302" s="53" t="s">
        <v>5459</v>
      </c>
      <c r="G302" s="53" t="s">
        <v>5459</v>
      </c>
      <c r="H302" s="53" t="s">
        <v>5492</v>
      </c>
      <c r="I302" s="53" t="s">
        <v>5493</v>
      </c>
      <c r="J302" s="53" t="s">
        <v>3386</v>
      </c>
      <c r="K302" s="53" t="s">
        <v>5492</v>
      </c>
      <c r="L302" s="53" t="s">
        <v>4184</v>
      </c>
      <c r="M302" s="53" t="s">
        <v>3386</v>
      </c>
      <c r="N302" s="53" t="s">
        <v>3386</v>
      </c>
      <c r="O302" s="53" t="s">
        <v>3386</v>
      </c>
      <c r="P302" s="54" t="s">
        <v>3386</v>
      </c>
      <c r="Q302" s="55" t="s">
        <v>5360</v>
      </c>
      <c r="R302" s="53" t="s">
        <v>5459</v>
      </c>
      <c r="S302" s="53" t="s">
        <v>5459</v>
      </c>
      <c r="T302" s="53" t="s">
        <v>5066</v>
      </c>
      <c r="U302" s="53">
        <v>12</v>
      </c>
      <c r="V302" s="46" t="s">
        <v>5069</v>
      </c>
    </row>
    <row r="303" ht="12.8" customHeight="1" spans="1:22" x14ac:dyDescent="0.25">
      <c r="A303" s="52" t="s">
        <v>3386</v>
      </c>
      <c r="B303" s="53" t="s">
        <v>5494</v>
      </c>
      <c r="C303" s="53" t="s">
        <v>5457</v>
      </c>
      <c r="D303" s="53" t="s">
        <v>5355</v>
      </c>
      <c r="E303" s="53" t="s">
        <v>5458</v>
      </c>
      <c r="F303" s="53" t="s">
        <v>5459</v>
      </c>
      <c r="G303" s="53" t="s">
        <v>5459</v>
      </c>
      <c r="H303" s="53" t="s">
        <v>5492</v>
      </c>
      <c r="I303" s="53" t="s">
        <v>5493</v>
      </c>
      <c r="J303" s="53" t="s">
        <v>5066</v>
      </c>
      <c r="K303" s="53" t="s">
        <v>5495</v>
      </c>
      <c r="L303" s="53" t="s">
        <v>3683</v>
      </c>
      <c r="M303" s="53" t="s">
        <v>3386</v>
      </c>
      <c r="N303" s="53" t="s">
        <v>3386</v>
      </c>
      <c r="O303" s="53" t="s">
        <v>3386</v>
      </c>
      <c r="P303" s="54" t="s">
        <v>3386</v>
      </c>
      <c r="Q303" s="55" t="s">
        <v>5360</v>
      </c>
      <c r="R303" s="53" t="s">
        <v>5459</v>
      </c>
      <c r="S303" s="53" t="s">
        <v>5459</v>
      </c>
      <c r="T303" s="53" t="s">
        <v>5066</v>
      </c>
      <c r="U303" s="53">
        <v>12</v>
      </c>
      <c r="V303" s="46" t="s">
        <v>5069</v>
      </c>
    </row>
    <row r="304" ht="12.8" customHeight="1" spans="1:22" x14ac:dyDescent="0.25">
      <c r="A304" s="52">
        <v>134543</v>
      </c>
      <c r="B304" s="53" t="s">
        <v>5496</v>
      </c>
      <c r="C304" s="53" t="s">
        <v>5465</v>
      </c>
      <c r="D304" s="53" t="s">
        <v>5355</v>
      </c>
      <c r="E304" s="53" t="s">
        <v>5458</v>
      </c>
      <c r="F304" s="53" t="s">
        <v>5459</v>
      </c>
      <c r="G304" s="53" t="s">
        <v>5459</v>
      </c>
      <c r="H304" s="53" t="s">
        <v>5497</v>
      </c>
      <c r="I304" s="53" t="s">
        <v>5493</v>
      </c>
      <c r="J304" s="53" t="s">
        <v>3386</v>
      </c>
      <c r="K304" s="53" t="s">
        <v>5497</v>
      </c>
      <c r="L304" s="53" t="s">
        <v>4184</v>
      </c>
      <c r="M304" s="53" t="s">
        <v>3386</v>
      </c>
      <c r="N304" s="53" t="s">
        <v>3386</v>
      </c>
      <c r="O304" s="53" t="s">
        <v>3386</v>
      </c>
      <c r="P304" s="54" t="s">
        <v>3386</v>
      </c>
      <c r="Q304" s="55" t="s">
        <v>5360</v>
      </c>
      <c r="R304" s="53" t="s">
        <v>5459</v>
      </c>
      <c r="S304" s="53" t="s">
        <v>5459</v>
      </c>
      <c r="T304" s="53" t="s">
        <v>5066</v>
      </c>
      <c r="U304" s="53">
        <v>12</v>
      </c>
      <c r="V304" s="46" t="s">
        <v>5069</v>
      </c>
    </row>
    <row r="305" ht="12.8" customHeight="1" spans="1:22" x14ac:dyDescent="0.25">
      <c r="A305" s="52">
        <v>134472</v>
      </c>
      <c r="B305" s="53" t="s">
        <v>5498</v>
      </c>
      <c r="C305" s="53" t="s">
        <v>11</v>
      </c>
      <c r="D305" s="53" t="s">
        <v>5062</v>
      </c>
      <c r="E305" s="53" t="s">
        <v>5063</v>
      </c>
      <c r="F305" s="53" t="s">
        <v>5064</v>
      </c>
      <c r="G305" s="53" t="s">
        <v>5064</v>
      </c>
      <c r="H305" s="53" t="s">
        <v>5499</v>
      </c>
      <c r="I305" s="53" t="s">
        <v>5500</v>
      </c>
      <c r="J305" s="53" t="s">
        <v>5066</v>
      </c>
      <c r="K305" s="53" t="s">
        <v>5498</v>
      </c>
      <c r="L305" s="53" t="s">
        <v>4184</v>
      </c>
      <c r="M305" s="53">
        <v>330</v>
      </c>
      <c r="N305" s="53">
        <v>333</v>
      </c>
      <c r="O305" s="53">
        <v>401</v>
      </c>
      <c r="P305" s="54" t="s">
        <v>3386</v>
      </c>
      <c r="Q305" s="55" t="s">
        <v>5067</v>
      </c>
      <c r="R305" s="53" t="s">
        <v>5064</v>
      </c>
      <c r="S305" s="53" t="s">
        <v>5068</v>
      </c>
      <c r="T305" s="53" t="s">
        <v>5066</v>
      </c>
      <c r="U305" s="53">
        <v>1</v>
      </c>
      <c r="V305" s="46" t="s">
        <v>5069</v>
      </c>
    </row>
    <row r="306" ht="12.8" customHeight="1" spans="1:22" x14ac:dyDescent="0.25">
      <c r="A306" s="52">
        <v>61738</v>
      </c>
      <c r="B306" s="53" t="s">
        <v>5498</v>
      </c>
      <c r="C306" s="53" t="s">
        <v>11</v>
      </c>
      <c r="D306" s="53" t="s">
        <v>5062</v>
      </c>
      <c r="E306" s="53" t="s">
        <v>5063</v>
      </c>
      <c r="F306" s="53" t="s">
        <v>5064</v>
      </c>
      <c r="G306" s="53" t="s">
        <v>5064</v>
      </c>
      <c r="H306" s="53" t="s">
        <v>5499</v>
      </c>
      <c r="I306" s="53" t="s">
        <v>5500</v>
      </c>
      <c r="J306" s="53" t="s">
        <v>5066</v>
      </c>
      <c r="K306" s="53" t="s">
        <v>5498</v>
      </c>
      <c r="L306" s="53" t="s">
        <v>3471</v>
      </c>
      <c r="M306" s="53">
        <v>330</v>
      </c>
      <c r="N306" s="53">
        <v>333</v>
      </c>
      <c r="O306" s="53">
        <v>401</v>
      </c>
      <c r="P306" s="54" t="s">
        <v>3386</v>
      </c>
      <c r="Q306" s="55" t="s">
        <v>5067</v>
      </c>
      <c r="R306" s="53" t="s">
        <v>5064</v>
      </c>
      <c r="S306" s="53" t="s">
        <v>5068</v>
      </c>
      <c r="T306" s="53" t="s">
        <v>5066</v>
      </c>
      <c r="U306" s="53">
        <v>1</v>
      </c>
      <c r="V306" s="46" t="s">
        <v>5069</v>
      </c>
    </row>
    <row r="307" ht="12.8" customHeight="1" spans="1:22" x14ac:dyDescent="0.25">
      <c r="A307" s="52">
        <v>655326</v>
      </c>
      <c r="B307" s="53" t="s">
        <v>5501</v>
      </c>
      <c r="C307" s="53" t="s">
        <v>11</v>
      </c>
      <c r="D307" s="53" t="s">
        <v>5062</v>
      </c>
      <c r="E307" s="53" t="s">
        <v>5063</v>
      </c>
      <c r="F307" s="53" t="s">
        <v>5064</v>
      </c>
      <c r="G307" s="53" t="s">
        <v>5064</v>
      </c>
      <c r="H307" s="53" t="s">
        <v>5499</v>
      </c>
      <c r="I307" s="53" t="s">
        <v>5500</v>
      </c>
      <c r="J307" s="53" t="s">
        <v>5071</v>
      </c>
      <c r="K307" s="53" t="s">
        <v>5501</v>
      </c>
      <c r="L307" s="53" t="s">
        <v>5072</v>
      </c>
      <c r="M307" s="53">
        <v>330</v>
      </c>
      <c r="N307" s="53">
        <v>333</v>
      </c>
      <c r="O307" s="53">
        <v>401</v>
      </c>
      <c r="P307" s="54">
        <v>453</v>
      </c>
      <c r="Q307" s="55">
        <v>330333401453</v>
      </c>
      <c r="R307" s="53" t="s">
        <v>5064</v>
      </c>
      <c r="S307" s="53" t="s">
        <v>5068</v>
      </c>
      <c r="T307" s="53" t="s">
        <v>5066</v>
      </c>
      <c r="U307" s="53">
        <v>1</v>
      </c>
      <c r="V307" s="46" t="s">
        <v>5069</v>
      </c>
    </row>
    <row r="308" ht="12.8" customHeight="1" spans="1:22" x14ac:dyDescent="0.25">
      <c r="A308" s="52">
        <v>655740</v>
      </c>
      <c r="B308" s="53" t="s">
        <v>2212</v>
      </c>
      <c r="C308" s="53" t="s">
        <v>11</v>
      </c>
      <c r="D308" s="53" t="s">
        <v>5062</v>
      </c>
      <c r="E308" s="53" t="s">
        <v>5063</v>
      </c>
      <c r="F308" s="53" t="s">
        <v>5064</v>
      </c>
      <c r="G308" s="53" t="s">
        <v>5064</v>
      </c>
      <c r="H308" s="53" t="s">
        <v>5499</v>
      </c>
      <c r="I308" s="53" t="s">
        <v>5500</v>
      </c>
      <c r="J308" s="53" t="s">
        <v>5073</v>
      </c>
      <c r="K308" s="53" t="s">
        <v>2212</v>
      </c>
      <c r="L308" s="53" t="s">
        <v>5072</v>
      </c>
      <c r="M308" s="53">
        <v>330</v>
      </c>
      <c r="N308" s="53">
        <v>333</v>
      </c>
      <c r="O308" s="53">
        <v>401</v>
      </c>
      <c r="P308" s="54">
        <v>101</v>
      </c>
      <c r="Q308" s="55">
        <v>330333401101</v>
      </c>
      <c r="R308" s="53" t="s">
        <v>5064</v>
      </c>
      <c r="S308" s="53" t="s">
        <v>5068</v>
      </c>
      <c r="T308" s="53" t="s">
        <v>5066</v>
      </c>
      <c r="U308" s="53">
        <v>1</v>
      </c>
      <c r="V308" s="46" t="s">
        <v>5069</v>
      </c>
    </row>
    <row r="309" ht="12.8" customHeight="1" spans="1:22" x14ac:dyDescent="0.25">
      <c r="A309" s="52">
        <v>20020961</v>
      </c>
      <c r="B309" s="53" t="s">
        <v>5502</v>
      </c>
      <c r="C309" s="53" t="s">
        <v>11</v>
      </c>
      <c r="D309" s="53" t="s">
        <v>5062</v>
      </c>
      <c r="E309" s="53" t="s">
        <v>5063</v>
      </c>
      <c r="F309" s="53" t="s">
        <v>5064</v>
      </c>
      <c r="G309" s="53" t="s">
        <v>5064</v>
      </c>
      <c r="H309" s="53" t="s">
        <v>5499</v>
      </c>
      <c r="I309" s="53" t="s">
        <v>5500</v>
      </c>
      <c r="J309" s="53" t="s">
        <v>5076</v>
      </c>
      <c r="K309" s="53" t="s">
        <v>5503</v>
      </c>
      <c r="L309" s="53" t="s">
        <v>5078</v>
      </c>
      <c r="M309" s="53">
        <v>330</v>
      </c>
      <c r="N309" s="53">
        <v>333</v>
      </c>
      <c r="O309" s="53">
        <v>401</v>
      </c>
      <c r="P309" s="54" t="s">
        <v>3386</v>
      </c>
      <c r="Q309" s="55" t="s">
        <v>5067</v>
      </c>
      <c r="R309" s="53" t="s">
        <v>5064</v>
      </c>
      <c r="S309" s="53" t="s">
        <v>5068</v>
      </c>
      <c r="T309" s="53" t="s">
        <v>5066</v>
      </c>
      <c r="U309" s="53">
        <v>1</v>
      </c>
      <c r="V309" s="46" t="s">
        <v>5069</v>
      </c>
    </row>
    <row r="310" ht="12.8" customHeight="1" spans="1:22" x14ac:dyDescent="0.25">
      <c r="A310" s="52" t="s">
        <v>3386</v>
      </c>
      <c r="B310" s="53" t="s">
        <v>1572</v>
      </c>
      <c r="C310" s="53" t="s">
        <v>11</v>
      </c>
      <c r="D310" s="53" t="s">
        <v>5062</v>
      </c>
      <c r="E310" s="53" t="s">
        <v>5063</v>
      </c>
      <c r="F310" s="53" t="s">
        <v>5064</v>
      </c>
      <c r="G310" s="53" t="s">
        <v>5064</v>
      </c>
      <c r="H310" s="53" t="s">
        <v>5499</v>
      </c>
      <c r="I310" s="53" t="s">
        <v>5500</v>
      </c>
      <c r="J310" s="53" t="s">
        <v>5066</v>
      </c>
      <c r="K310" s="53" t="s">
        <v>5498</v>
      </c>
      <c r="L310" s="53" t="s">
        <v>3683</v>
      </c>
      <c r="M310" s="53">
        <v>330</v>
      </c>
      <c r="N310" s="53">
        <v>333</v>
      </c>
      <c r="O310" s="53">
        <v>401</v>
      </c>
      <c r="P310" s="54" t="s">
        <v>3386</v>
      </c>
      <c r="Q310" s="55" t="s">
        <v>5067</v>
      </c>
      <c r="R310" s="53" t="s">
        <v>5064</v>
      </c>
      <c r="S310" s="53" t="s">
        <v>5068</v>
      </c>
      <c r="T310" s="53" t="s">
        <v>5066</v>
      </c>
      <c r="U310" s="53">
        <v>0.001</v>
      </c>
      <c r="V310" s="46" t="s">
        <v>5069</v>
      </c>
    </row>
    <row r="311" ht="12.8" customHeight="1" spans="1:22" x14ac:dyDescent="0.25">
      <c r="A311" s="52">
        <v>25641</v>
      </c>
      <c r="B311" s="53" t="s">
        <v>5504</v>
      </c>
      <c r="C311" s="53" t="s">
        <v>11</v>
      </c>
      <c r="D311" s="53" t="s">
        <v>5062</v>
      </c>
      <c r="E311" s="53" t="s">
        <v>5063</v>
      </c>
      <c r="F311" s="53" t="s">
        <v>5064</v>
      </c>
      <c r="G311" s="53" t="s">
        <v>5064</v>
      </c>
      <c r="H311" s="53" t="s">
        <v>5505</v>
      </c>
      <c r="I311" s="53" t="s">
        <v>5506</v>
      </c>
      <c r="J311" s="53" t="s">
        <v>5066</v>
      </c>
      <c r="K311" s="53" t="s">
        <v>5507</v>
      </c>
      <c r="L311" s="53" t="s">
        <v>3471</v>
      </c>
      <c r="M311" s="53">
        <v>330</v>
      </c>
      <c r="N311" s="53">
        <v>333</v>
      </c>
      <c r="O311" s="53">
        <v>401</v>
      </c>
      <c r="P311" s="54" t="s">
        <v>3386</v>
      </c>
      <c r="Q311" s="55" t="s">
        <v>5067</v>
      </c>
      <c r="R311" s="53" t="s">
        <v>5064</v>
      </c>
      <c r="S311" s="53" t="s">
        <v>5068</v>
      </c>
      <c r="T311" s="53" t="s">
        <v>5066</v>
      </c>
      <c r="U311" s="53">
        <v>1</v>
      </c>
      <c r="V311" s="46" t="s">
        <v>5069</v>
      </c>
    </row>
    <row r="312" ht="12.8" customHeight="1" spans="1:22" x14ac:dyDescent="0.25">
      <c r="A312" s="52">
        <v>61739</v>
      </c>
      <c r="B312" s="53" t="s">
        <v>5508</v>
      </c>
      <c r="C312" s="53" t="s">
        <v>11</v>
      </c>
      <c r="D312" s="53" t="s">
        <v>5062</v>
      </c>
      <c r="E312" s="53" t="s">
        <v>5063</v>
      </c>
      <c r="F312" s="53" t="s">
        <v>5064</v>
      </c>
      <c r="G312" s="53" t="s">
        <v>5064</v>
      </c>
      <c r="H312" s="53" t="s">
        <v>5509</v>
      </c>
      <c r="I312" s="53" t="s">
        <v>5506</v>
      </c>
      <c r="J312" s="53" t="s">
        <v>5066</v>
      </c>
      <c r="K312" s="53" t="s">
        <v>5508</v>
      </c>
      <c r="L312" s="53" t="s">
        <v>3471</v>
      </c>
      <c r="M312" s="53">
        <v>330</v>
      </c>
      <c r="N312" s="53">
        <v>333</v>
      </c>
      <c r="O312" s="53">
        <v>401</v>
      </c>
      <c r="P312" s="54" t="s">
        <v>3386</v>
      </c>
      <c r="Q312" s="55" t="s">
        <v>5067</v>
      </c>
      <c r="R312" s="53" t="s">
        <v>5064</v>
      </c>
      <c r="S312" s="53" t="s">
        <v>5068</v>
      </c>
      <c r="T312" s="53" t="s">
        <v>5066</v>
      </c>
      <c r="U312" s="53">
        <v>1</v>
      </c>
      <c r="V312" s="46" t="s">
        <v>5069</v>
      </c>
    </row>
    <row r="313" ht="12.8" customHeight="1" spans="1:22" x14ac:dyDescent="0.25">
      <c r="A313" s="52">
        <v>655324</v>
      </c>
      <c r="B313" s="53" t="s">
        <v>5510</v>
      </c>
      <c r="C313" s="53" t="s">
        <v>11</v>
      </c>
      <c r="D313" s="53" t="s">
        <v>5062</v>
      </c>
      <c r="E313" s="53" t="s">
        <v>5063</v>
      </c>
      <c r="F313" s="53" t="s">
        <v>5064</v>
      </c>
      <c r="G313" s="53" t="s">
        <v>5064</v>
      </c>
      <c r="H313" s="53" t="s">
        <v>5509</v>
      </c>
      <c r="I313" s="53" t="s">
        <v>5506</v>
      </c>
      <c r="J313" s="53" t="s">
        <v>5071</v>
      </c>
      <c r="K313" s="53" t="s">
        <v>5510</v>
      </c>
      <c r="L313" s="53" t="s">
        <v>5072</v>
      </c>
      <c r="M313" s="53">
        <v>330</v>
      </c>
      <c r="N313" s="53">
        <v>333</v>
      </c>
      <c r="O313" s="53">
        <v>401</v>
      </c>
      <c r="P313" s="54">
        <v>453</v>
      </c>
      <c r="Q313" s="55">
        <v>330333401453</v>
      </c>
      <c r="R313" s="53" t="s">
        <v>5064</v>
      </c>
      <c r="S313" s="53" t="s">
        <v>5068</v>
      </c>
      <c r="T313" s="53" t="s">
        <v>5066</v>
      </c>
      <c r="U313" s="53">
        <v>1</v>
      </c>
      <c r="V313" s="46" t="s">
        <v>5069</v>
      </c>
    </row>
    <row r="314" ht="12.8" customHeight="1" spans="1:22" x14ac:dyDescent="0.25">
      <c r="A314" s="52">
        <v>655736</v>
      </c>
      <c r="B314" s="53" t="s">
        <v>3345</v>
      </c>
      <c r="C314" s="53" t="s">
        <v>11</v>
      </c>
      <c r="D314" s="53" t="s">
        <v>5062</v>
      </c>
      <c r="E314" s="53" t="s">
        <v>5063</v>
      </c>
      <c r="F314" s="53" t="s">
        <v>5064</v>
      </c>
      <c r="G314" s="53" t="s">
        <v>5064</v>
      </c>
      <c r="H314" s="53" t="s">
        <v>5509</v>
      </c>
      <c r="I314" s="53" t="s">
        <v>5506</v>
      </c>
      <c r="J314" s="53" t="s">
        <v>5073</v>
      </c>
      <c r="K314" s="53" t="s">
        <v>3345</v>
      </c>
      <c r="L314" s="53" t="s">
        <v>5072</v>
      </c>
      <c r="M314" s="53">
        <v>330</v>
      </c>
      <c r="N314" s="53">
        <v>333</v>
      </c>
      <c r="O314" s="53">
        <v>401</v>
      </c>
      <c r="P314" s="54">
        <v>101</v>
      </c>
      <c r="Q314" s="55">
        <v>330333401101</v>
      </c>
      <c r="R314" s="53" t="s">
        <v>5064</v>
      </c>
      <c r="S314" s="53" t="s">
        <v>5068</v>
      </c>
      <c r="T314" s="53" t="s">
        <v>5066</v>
      </c>
      <c r="U314" s="53">
        <v>1</v>
      </c>
      <c r="V314" s="46" t="s">
        <v>5069</v>
      </c>
    </row>
    <row r="315" ht="12.8" customHeight="1" spans="1:22" x14ac:dyDescent="0.25">
      <c r="A315" s="52">
        <v>20020959</v>
      </c>
      <c r="B315" s="53" t="s">
        <v>5511</v>
      </c>
      <c r="C315" s="53" t="s">
        <v>11</v>
      </c>
      <c r="D315" s="53" t="s">
        <v>5062</v>
      </c>
      <c r="E315" s="53" t="s">
        <v>5063</v>
      </c>
      <c r="F315" s="53" t="s">
        <v>5064</v>
      </c>
      <c r="G315" s="53" t="s">
        <v>5064</v>
      </c>
      <c r="H315" s="53" t="s">
        <v>5509</v>
      </c>
      <c r="I315" s="53" t="s">
        <v>5506</v>
      </c>
      <c r="J315" s="53" t="s">
        <v>5076</v>
      </c>
      <c r="K315" s="53" t="s">
        <v>5512</v>
      </c>
      <c r="L315" s="53" t="s">
        <v>5078</v>
      </c>
      <c r="M315" s="53">
        <v>330</v>
      </c>
      <c r="N315" s="53">
        <v>333</v>
      </c>
      <c r="O315" s="53">
        <v>401</v>
      </c>
      <c r="P315" s="54" t="s">
        <v>3386</v>
      </c>
      <c r="Q315" s="55" t="s">
        <v>5067</v>
      </c>
      <c r="R315" s="53" t="s">
        <v>5064</v>
      </c>
      <c r="S315" s="53" t="s">
        <v>5068</v>
      </c>
      <c r="T315" s="53" t="s">
        <v>5066</v>
      </c>
      <c r="U315" s="53">
        <v>1</v>
      </c>
      <c r="V315" s="46" t="s">
        <v>5069</v>
      </c>
    </row>
    <row r="316" ht="12.8" customHeight="1" spans="1:22" x14ac:dyDescent="0.25">
      <c r="A316" s="52" t="s">
        <v>3386</v>
      </c>
      <c r="B316" s="53" t="s">
        <v>608</v>
      </c>
      <c r="C316" s="53" t="s">
        <v>11</v>
      </c>
      <c r="D316" s="53" t="s">
        <v>5062</v>
      </c>
      <c r="E316" s="53" t="s">
        <v>5063</v>
      </c>
      <c r="F316" s="53" t="s">
        <v>5064</v>
      </c>
      <c r="G316" s="53" t="s">
        <v>5064</v>
      </c>
      <c r="H316" s="53" t="s">
        <v>5509</v>
      </c>
      <c r="I316" s="53" t="s">
        <v>5506</v>
      </c>
      <c r="J316" s="53" t="s">
        <v>5066</v>
      </c>
      <c r="K316" s="53" t="s">
        <v>5508</v>
      </c>
      <c r="L316" s="53" t="s">
        <v>3683</v>
      </c>
      <c r="M316" s="53">
        <v>330</v>
      </c>
      <c r="N316" s="53">
        <v>333</v>
      </c>
      <c r="O316" s="53">
        <v>401</v>
      </c>
      <c r="P316" s="54" t="s">
        <v>3386</v>
      </c>
      <c r="Q316" s="55" t="s">
        <v>5067</v>
      </c>
      <c r="R316" s="53" t="s">
        <v>5064</v>
      </c>
      <c r="S316" s="53" t="s">
        <v>5068</v>
      </c>
      <c r="T316" s="53" t="s">
        <v>5066</v>
      </c>
      <c r="U316" s="53">
        <v>0.001</v>
      </c>
      <c r="V316" s="46" t="s">
        <v>5069</v>
      </c>
    </row>
    <row r="317" ht="12.8" customHeight="1" spans="1:22" x14ac:dyDescent="0.25">
      <c r="A317" s="52">
        <v>91782</v>
      </c>
      <c r="B317" s="53" t="s">
        <v>5513</v>
      </c>
      <c r="C317" s="53" t="s">
        <v>11</v>
      </c>
      <c r="D317" s="53" t="s">
        <v>5062</v>
      </c>
      <c r="E317" s="53" t="s">
        <v>5063</v>
      </c>
      <c r="F317" s="53" t="s">
        <v>5064</v>
      </c>
      <c r="G317" s="53" t="s">
        <v>5064</v>
      </c>
      <c r="H317" s="53" t="s">
        <v>5514</v>
      </c>
      <c r="I317" s="53" t="s">
        <v>5506</v>
      </c>
      <c r="J317" s="53" t="s">
        <v>5066</v>
      </c>
      <c r="K317" s="53" t="s">
        <v>5513</v>
      </c>
      <c r="L317" s="53" t="s">
        <v>3471</v>
      </c>
      <c r="M317" s="53">
        <v>330</v>
      </c>
      <c r="N317" s="53">
        <v>333</v>
      </c>
      <c r="O317" s="53">
        <v>401</v>
      </c>
      <c r="P317" s="54" t="s">
        <v>3386</v>
      </c>
      <c r="Q317" s="55" t="s">
        <v>5067</v>
      </c>
      <c r="R317" s="53" t="s">
        <v>5064</v>
      </c>
      <c r="S317" s="53" t="s">
        <v>5068</v>
      </c>
      <c r="T317" s="53" t="s">
        <v>5066</v>
      </c>
      <c r="U317" s="53">
        <v>1</v>
      </c>
      <c r="V317" s="46" t="s">
        <v>5069</v>
      </c>
    </row>
    <row r="318" ht="12.8" customHeight="1" spans="1:22" x14ac:dyDescent="0.25">
      <c r="A318" s="52">
        <v>676483</v>
      </c>
      <c r="B318" s="53" t="s">
        <v>5515</v>
      </c>
      <c r="C318" s="53" t="s">
        <v>11</v>
      </c>
      <c r="D318" s="53" t="s">
        <v>5062</v>
      </c>
      <c r="E318" s="53" t="s">
        <v>5063</v>
      </c>
      <c r="F318" s="53" t="s">
        <v>5064</v>
      </c>
      <c r="G318" s="53" t="s">
        <v>5064</v>
      </c>
      <c r="H318" s="53" t="s">
        <v>5505</v>
      </c>
      <c r="I318" s="53" t="s">
        <v>5506</v>
      </c>
      <c r="J318" s="53" t="s">
        <v>5073</v>
      </c>
      <c r="K318" s="53" t="s">
        <v>5515</v>
      </c>
      <c r="L318" s="53" t="s">
        <v>5072</v>
      </c>
      <c r="M318" s="53">
        <v>330</v>
      </c>
      <c r="N318" s="53">
        <v>333</v>
      </c>
      <c r="O318" s="53">
        <v>401</v>
      </c>
      <c r="P318" s="54">
        <v>101</v>
      </c>
      <c r="Q318" s="55">
        <v>330333401101</v>
      </c>
      <c r="R318" s="53" t="s">
        <v>5064</v>
      </c>
      <c r="S318" s="53" t="s">
        <v>5068</v>
      </c>
      <c r="T318" s="53" t="s">
        <v>5066</v>
      </c>
      <c r="U318" s="53">
        <v>1</v>
      </c>
      <c r="V318" s="46" t="s">
        <v>5069</v>
      </c>
    </row>
    <row r="319" ht="12.8" customHeight="1" spans="1:22" x14ac:dyDescent="0.25">
      <c r="A319" s="52">
        <v>676484</v>
      </c>
      <c r="B319" s="53" t="s">
        <v>5516</v>
      </c>
      <c r="C319" s="53" t="s">
        <v>11</v>
      </c>
      <c r="D319" s="53" t="s">
        <v>5062</v>
      </c>
      <c r="E319" s="53" t="s">
        <v>5063</v>
      </c>
      <c r="F319" s="53" t="s">
        <v>5064</v>
      </c>
      <c r="G319" s="53" t="s">
        <v>5064</v>
      </c>
      <c r="H319" s="53" t="s">
        <v>5505</v>
      </c>
      <c r="I319" s="53" t="s">
        <v>5506</v>
      </c>
      <c r="J319" s="53" t="s">
        <v>5071</v>
      </c>
      <c r="K319" s="53" t="s">
        <v>5516</v>
      </c>
      <c r="L319" s="53" t="s">
        <v>5072</v>
      </c>
      <c r="M319" s="53">
        <v>330</v>
      </c>
      <c r="N319" s="53">
        <v>333</v>
      </c>
      <c r="O319" s="53">
        <v>401</v>
      </c>
      <c r="P319" s="54">
        <v>453</v>
      </c>
      <c r="Q319" s="55">
        <v>330333401453</v>
      </c>
      <c r="R319" s="53" t="s">
        <v>5064</v>
      </c>
      <c r="S319" s="53" t="s">
        <v>5068</v>
      </c>
      <c r="T319" s="53" t="s">
        <v>5066</v>
      </c>
      <c r="U319" s="53">
        <v>1</v>
      </c>
      <c r="V319" s="46" t="s">
        <v>5069</v>
      </c>
    </row>
    <row r="320" ht="12.8" customHeight="1" spans="1:22" x14ac:dyDescent="0.25">
      <c r="A320" s="52">
        <v>134474</v>
      </c>
      <c r="B320" s="53" t="s">
        <v>5517</v>
      </c>
      <c r="C320" s="53" t="s">
        <v>11</v>
      </c>
      <c r="D320" s="53" t="s">
        <v>5062</v>
      </c>
      <c r="E320" s="53" t="s">
        <v>5063</v>
      </c>
      <c r="F320" s="53" t="s">
        <v>5064</v>
      </c>
      <c r="G320" s="53" t="s">
        <v>5064</v>
      </c>
      <c r="H320" s="53" t="s">
        <v>5518</v>
      </c>
      <c r="I320" s="53" t="s">
        <v>5506</v>
      </c>
      <c r="J320" s="53" t="s">
        <v>5066</v>
      </c>
      <c r="K320" s="53" t="s">
        <v>5517</v>
      </c>
      <c r="L320" s="53" t="s">
        <v>4184</v>
      </c>
      <c r="M320" s="53">
        <v>330</v>
      </c>
      <c r="N320" s="53">
        <v>333</v>
      </c>
      <c r="O320" s="53">
        <v>401</v>
      </c>
      <c r="P320" s="54" t="s">
        <v>3386</v>
      </c>
      <c r="Q320" s="55" t="s">
        <v>5067</v>
      </c>
      <c r="R320" s="53" t="s">
        <v>5064</v>
      </c>
      <c r="S320" s="53" t="s">
        <v>5068</v>
      </c>
      <c r="T320" s="53" t="s">
        <v>5066</v>
      </c>
      <c r="U320" s="53">
        <v>1</v>
      </c>
      <c r="V320" s="46" t="s">
        <v>5069</v>
      </c>
    </row>
    <row r="321" ht="12.8" customHeight="1" spans="1:22" x14ac:dyDescent="0.25">
      <c r="A321" s="52">
        <v>61740</v>
      </c>
      <c r="B321" s="53" t="s">
        <v>5517</v>
      </c>
      <c r="C321" s="53" t="s">
        <v>11</v>
      </c>
      <c r="D321" s="53" t="s">
        <v>5062</v>
      </c>
      <c r="E321" s="53" t="s">
        <v>5063</v>
      </c>
      <c r="F321" s="53" t="s">
        <v>5064</v>
      </c>
      <c r="G321" s="53" t="s">
        <v>5064</v>
      </c>
      <c r="H321" s="53" t="s">
        <v>5518</v>
      </c>
      <c r="I321" s="53" t="s">
        <v>5506</v>
      </c>
      <c r="J321" s="53" t="s">
        <v>5066</v>
      </c>
      <c r="K321" s="53" t="s">
        <v>5517</v>
      </c>
      <c r="L321" s="53" t="s">
        <v>3471</v>
      </c>
      <c r="M321" s="53">
        <v>330</v>
      </c>
      <c r="N321" s="53">
        <v>333</v>
      </c>
      <c r="O321" s="53">
        <v>401</v>
      </c>
      <c r="P321" s="54" t="s">
        <v>3386</v>
      </c>
      <c r="Q321" s="55" t="s">
        <v>5067</v>
      </c>
      <c r="R321" s="53" t="s">
        <v>5064</v>
      </c>
      <c r="S321" s="53" t="s">
        <v>5068</v>
      </c>
      <c r="T321" s="53" t="s">
        <v>5066</v>
      </c>
      <c r="U321" s="53">
        <v>1</v>
      </c>
      <c r="V321" s="46" t="s">
        <v>5069</v>
      </c>
    </row>
    <row r="322" ht="12.8" customHeight="1" spans="1:22" x14ac:dyDescent="0.25">
      <c r="A322" s="52">
        <v>664874</v>
      </c>
      <c r="B322" s="53" t="s">
        <v>5519</v>
      </c>
      <c r="C322" s="53" t="s">
        <v>11</v>
      </c>
      <c r="D322" s="53" t="s">
        <v>5062</v>
      </c>
      <c r="E322" s="53" t="s">
        <v>5063</v>
      </c>
      <c r="F322" s="53" t="s">
        <v>5064</v>
      </c>
      <c r="G322" s="53" t="s">
        <v>5064</v>
      </c>
      <c r="H322" s="53" t="s">
        <v>5518</v>
      </c>
      <c r="I322" s="53" t="s">
        <v>5506</v>
      </c>
      <c r="J322" s="53" t="s">
        <v>5071</v>
      </c>
      <c r="K322" s="53" t="s">
        <v>5519</v>
      </c>
      <c r="L322" s="53" t="s">
        <v>5072</v>
      </c>
      <c r="M322" s="53">
        <v>330</v>
      </c>
      <c r="N322" s="53">
        <v>333</v>
      </c>
      <c r="O322" s="53">
        <v>401</v>
      </c>
      <c r="P322" s="54">
        <v>452</v>
      </c>
      <c r="Q322" s="55">
        <v>330333401452</v>
      </c>
      <c r="R322" s="53" t="s">
        <v>5064</v>
      </c>
      <c r="S322" s="53" t="s">
        <v>5068</v>
      </c>
      <c r="T322" s="53" t="s">
        <v>5066</v>
      </c>
      <c r="U322" s="53">
        <v>1</v>
      </c>
      <c r="V322" s="46" t="s">
        <v>5069</v>
      </c>
    </row>
    <row r="323" ht="12.8" customHeight="1" spans="1:22" x14ac:dyDescent="0.25">
      <c r="A323" s="52">
        <v>655706</v>
      </c>
      <c r="B323" s="53" t="s">
        <v>1159</v>
      </c>
      <c r="C323" s="53" t="s">
        <v>11</v>
      </c>
      <c r="D323" s="53" t="s">
        <v>5062</v>
      </c>
      <c r="E323" s="53" t="s">
        <v>5063</v>
      </c>
      <c r="F323" s="53" t="s">
        <v>5064</v>
      </c>
      <c r="G323" s="53" t="s">
        <v>5064</v>
      </c>
      <c r="H323" s="53" t="s">
        <v>5518</v>
      </c>
      <c r="I323" s="53" t="s">
        <v>5506</v>
      </c>
      <c r="J323" s="53" t="s">
        <v>5073</v>
      </c>
      <c r="K323" s="53" t="s">
        <v>1159</v>
      </c>
      <c r="L323" s="53" t="s">
        <v>5072</v>
      </c>
      <c r="M323" s="53">
        <v>330</v>
      </c>
      <c r="N323" s="53">
        <v>333</v>
      </c>
      <c r="O323" s="53">
        <v>401</v>
      </c>
      <c r="P323" s="54">
        <v>101</v>
      </c>
      <c r="Q323" s="55">
        <v>330333401101</v>
      </c>
      <c r="R323" s="53" t="s">
        <v>5064</v>
      </c>
      <c r="S323" s="53" t="s">
        <v>5068</v>
      </c>
      <c r="T323" s="53" t="s">
        <v>5066</v>
      </c>
      <c r="U323" s="53">
        <v>1</v>
      </c>
      <c r="V323" s="46" t="s">
        <v>5069</v>
      </c>
    </row>
    <row r="324" ht="12.8" customHeight="1" spans="1:22" x14ac:dyDescent="0.25">
      <c r="A324" s="52">
        <v>20020936</v>
      </c>
      <c r="B324" s="53" t="s">
        <v>5520</v>
      </c>
      <c r="C324" s="53" t="s">
        <v>11</v>
      </c>
      <c r="D324" s="53" t="s">
        <v>5062</v>
      </c>
      <c r="E324" s="53" t="s">
        <v>5063</v>
      </c>
      <c r="F324" s="53" t="s">
        <v>5064</v>
      </c>
      <c r="G324" s="53" t="s">
        <v>5064</v>
      </c>
      <c r="H324" s="53" t="s">
        <v>5518</v>
      </c>
      <c r="I324" s="53" t="s">
        <v>5506</v>
      </c>
      <c r="J324" s="53" t="s">
        <v>5076</v>
      </c>
      <c r="K324" s="53" t="s">
        <v>5521</v>
      </c>
      <c r="L324" s="53" t="s">
        <v>5078</v>
      </c>
      <c r="M324" s="53">
        <v>330</v>
      </c>
      <c r="N324" s="53">
        <v>333</v>
      </c>
      <c r="O324" s="53">
        <v>401</v>
      </c>
      <c r="P324" s="54" t="s">
        <v>3386</v>
      </c>
      <c r="Q324" s="55" t="s">
        <v>5067</v>
      </c>
      <c r="R324" s="53" t="s">
        <v>5064</v>
      </c>
      <c r="S324" s="53" t="s">
        <v>5068</v>
      </c>
      <c r="T324" s="53" t="s">
        <v>5066</v>
      </c>
      <c r="U324" s="53">
        <v>1</v>
      </c>
      <c r="V324" s="46" t="s">
        <v>5069</v>
      </c>
    </row>
    <row r="325" ht="12.8" customHeight="1" spans="1:22" x14ac:dyDescent="0.25">
      <c r="A325" s="52" t="s">
        <v>3386</v>
      </c>
      <c r="B325" s="53" t="s">
        <v>262</v>
      </c>
      <c r="C325" s="53" t="s">
        <v>11</v>
      </c>
      <c r="D325" s="53" t="s">
        <v>5062</v>
      </c>
      <c r="E325" s="53" t="s">
        <v>5063</v>
      </c>
      <c r="F325" s="53" t="s">
        <v>5064</v>
      </c>
      <c r="G325" s="53" t="s">
        <v>5064</v>
      </c>
      <c r="H325" s="53" t="s">
        <v>5518</v>
      </c>
      <c r="I325" s="53" t="s">
        <v>5506</v>
      </c>
      <c r="J325" s="53" t="s">
        <v>5066</v>
      </c>
      <c r="K325" s="53" t="s">
        <v>5517</v>
      </c>
      <c r="L325" s="53" t="s">
        <v>3683</v>
      </c>
      <c r="M325" s="53">
        <v>330</v>
      </c>
      <c r="N325" s="53">
        <v>333</v>
      </c>
      <c r="O325" s="53">
        <v>401</v>
      </c>
      <c r="P325" s="54" t="s">
        <v>3386</v>
      </c>
      <c r="Q325" s="55" t="s">
        <v>5067</v>
      </c>
      <c r="R325" s="53" t="s">
        <v>5064</v>
      </c>
      <c r="S325" s="53" t="s">
        <v>5068</v>
      </c>
      <c r="T325" s="53" t="s">
        <v>5066</v>
      </c>
      <c r="U325" s="53">
        <v>0.001</v>
      </c>
      <c r="V325" s="46" t="s">
        <v>5069</v>
      </c>
    </row>
    <row r="326" ht="12.8" customHeight="1" spans="1:22" x14ac:dyDescent="0.25">
      <c r="A326" s="52">
        <v>656129</v>
      </c>
      <c r="B326" s="53" t="s">
        <v>3350</v>
      </c>
      <c r="C326" s="53" t="s">
        <v>11</v>
      </c>
      <c r="D326" s="53" t="s">
        <v>5062</v>
      </c>
      <c r="E326" s="53" t="s">
        <v>5063</v>
      </c>
      <c r="F326" s="53" t="s">
        <v>5064</v>
      </c>
      <c r="G326" s="53" t="s">
        <v>5064</v>
      </c>
      <c r="H326" s="53" t="s">
        <v>5522</v>
      </c>
      <c r="I326" s="53" t="s">
        <v>5506</v>
      </c>
      <c r="J326" s="53" t="s">
        <v>5071</v>
      </c>
      <c r="K326" s="53" t="s">
        <v>3350</v>
      </c>
      <c r="L326" s="53" t="s">
        <v>5072</v>
      </c>
      <c r="M326" s="53">
        <v>330</v>
      </c>
      <c r="N326" s="53">
        <v>333</v>
      </c>
      <c r="O326" s="53">
        <v>401</v>
      </c>
      <c r="P326" s="54">
        <v>102</v>
      </c>
      <c r="Q326" s="55">
        <v>330333401102</v>
      </c>
      <c r="R326" s="53" t="s">
        <v>5064</v>
      </c>
      <c r="S326" s="53" t="s">
        <v>5068</v>
      </c>
      <c r="T326" s="53" t="s">
        <v>5066</v>
      </c>
      <c r="U326" s="53">
        <v>1</v>
      </c>
      <c r="V326" s="46" t="s">
        <v>5069</v>
      </c>
    </row>
    <row r="327" ht="12.8" customHeight="1" spans="1:22" x14ac:dyDescent="0.25">
      <c r="A327" s="52">
        <v>655751</v>
      </c>
      <c r="B327" s="53" t="s">
        <v>5523</v>
      </c>
      <c r="C327" s="53" t="s">
        <v>11</v>
      </c>
      <c r="D327" s="53" t="s">
        <v>5062</v>
      </c>
      <c r="E327" s="53" t="s">
        <v>5063</v>
      </c>
      <c r="F327" s="53" t="s">
        <v>5064</v>
      </c>
      <c r="G327" s="53" t="s">
        <v>5064</v>
      </c>
      <c r="H327" s="53" t="s">
        <v>5524</v>
      </c>
      <c r="I327" s="53" t="s">
        <v>5524</v>
      </c>
      <c r="J327" s="53" t="s">
        <v>5073</v>
      </c>
      <c r="K327" s="53" t="s">
        <v>5523</v>
      </c>
      <c r="L327" s="53" t="s">
        <v>5072</v>
      </c>
      <c r="M327" s="53">
        <v>330</v>
      </c>
      <c r="N327" s="53">
        <v>333</v>
      </c>
      <c r="O327" s="53">
        <v>401</v>
      </c>
      <c r="P327" s="54">
        <v>101</v>
      </c>
      <c r="Q327" s="55">
        <v>330333401101</v>
      </c>
      <c r="R327" s="53" t="s">
        <v>5064</v>
      </c>
      <c r="S327" s="53" t="s">
        <v>5068</v>
      </c>
      <c r="T327" s="53" t="s">
        <v>5066</v>
      </c>
      <c r="U327" s="53">
        <v>1</v>
      </c>
      <c r="V327" s="46" t="s">
        <v>5069</v>
      </c>
    </row>
    <row r="328" ht="12.8" customHeight="1" spans="1:22" x14ac:dyDescent="0.25">
      <c r="A328" s="52">
        <v>61741</v>
      </c>
      <c r="B328" s="53" t="s">
        <v>5525</v>
      </c>
      <c r="C328" s="53" t="s">
        <v>11</v>
      </c>
      <c r="D328" s="53" t="s">
        <v>5062</v>
      </c>
      <c r="E328" s="53" t="s">
        <v>5063</v>
      </c>
      <c r="F328" s="53" t="s">
        <v>5064</v>
      </c>
      <c r="G328" s="53" t="s">
        <v>5064</v>
      </c>
      <c r="H328" s="53" t="s">
        <v>5526</v>
      </c>
      <c r="I328" s="53" t="s">
        <v>5526</v>
      </c>
      <c r="J328" s="53" t="s">
        <v>5066</v>
      </c>
      <c r="K328" s="53" t="s">
        <v>5525</v>
      </c>
      <c r="L328" s="53" t="s">
        <v>3471</v>
      </c>
      <c r="M328" s="53">
        <v>330</v>
      </c>
      <c r="N328" s="53">
        <v>333</v>
      </c>
      <c r="O328" s="53">
        <v>401</v>
      </c>
      <c r="P328" s="54" t="s">
        <v>3386</v>
      </c>
      <c r="Q328" s="55" t="s">
        <v>5067</v>
      </c>
      <c r="R328" s="53" t="s">
        <v>5064</v>
      </c>
      <c r="S328" s="53" t="s">
        <v>5068</v>
      </c>
      <c r="T328" s="53" t="s">
        <v>5066</v>
      </c>
      <c r="U328" s="53">
        <v>1</v>
      </c>
      <c r="V328" s="46" t="s">
        <v>5069</v>
      </c>
    </row>
    <row r="329" ht="12.8" customHeight="1" spans="1:22" x14ac:dyDescent="0.25">
      <c r="A329" s="52">
        <v>655327</v>
      </c>
      <c r="B329" s="53" t="s">
        <v>5527</v>
      </c>
      <c r="C329" s="53" t="s">
        <v>11</v>
      </c>
      <c r="D329" s="53" t="s">
        <v>5062</v>
      </c>
      <c r="E329" s="53" t="s">
        <v>5063</v>
      </c>
      <c r="F329" s="53" t="s">
        <v>5064</v>
      </c>
      <c r="G329" s="53" t="s">
        <v>5064</v>
      </c>
      <c r="H329" s="53" t="s">
        <v>5526</v>
      </c>
      <c r="I329" s="53" t="s">
        <v>5526</v>
      </c>
      <c r="J329" s="53" t="s">
        <v>5071</v>
      </c>
      <c r="K329" s="53" t="s">
        <v>5527</v>
      </c>
      <c r="L329" s="53" t="s">
        <v>5072</v>
      </c>
      <c r="M329" s="53">
        <v>330</v>
      </c>
      <c r="N329" s="53">
        <v>333</v>
      </c>
      <c r="O329" s="53">
        <v>401</v>
      </c>
      <c r="P329" s="54">
        <v>453</v>
      </c>
      <c r="Q329" s="55">
        <v>330333401453</v>
      </c>
      <c r="R329" s="53" t="s">
        <v>5064</v>
      </c>
      <c r="S329" s="53" t="s">
        <v>5068</v>
      </c>
      <c r="T329" s="53" t="s">
        <v>5066</v>
      </c>
      <c r="U329" s="53">
        <v>1</v>
      </c>
      <c r="V329" s="46" t="s">
        <v>5069</v>
      </c>
    </row>
    <row r="330" ht="12.8" customHeight="1" spans="1:22" x14ac:dyDescent="0.25">
      <c r="A330" s="52">
        <v>655741</v>
      </c>
      <c r="B330" s="53" t="s">
        <v>3307</v>
      </c>
      <c r="C330" s="53" t="s">
        <v>11</v>
      </c>
      <c r="D330" s="53" t="s">
        <v>5062</v>
      </c>
      <c r="E330" s="53" t="s">
        <v>5063</v>
      </c>
      <c r="F330" s="53" t="s">
        <v>5064</v>
      </c>
      <c r="G330" s="53" t="s">
        <v>5064</v>
      </c>
      <c r="H330" s="53" t="s">
        <v>5526</v>
      </c>
      <c r="I330" s="53" t="s">
        <v>5526</v>
      </c>
      <c r="J330" s="53" t="s">
        <v>5073</v>
      </c>
      <c r="K330" s="53" t="s">
        <v>3307</v>
      </c>
      <c r="L330" s="53" t="s">
        <v>5072</v>
      </c>
      <c r="M330" s="53">
        <v>330</v>
      </c>
      <c r="N330" s="53">
        <v>333</v>
      </c>
      <c r="O330" s="53">
        <v>401</v>
      </c>
      <c r="P330" s="54">
        <v>101</v>
      </c>
      <c r="Q330" s="55">
        <v>330333401101</v>
      </c>
      <c r="R330" s="53" t="s">
        <v>5064</v>
      </c>
      <c r="S330" s="53" t="s">
        <v>5068</v>
      </c>
      <c r="T330" s="53" t="s">
        <v>5066</v>
      </c>
      <c r="U330" s="53">
        <v>1</v>
      </c>
      <c r="V330" s="46" t="s">
        <v>5069</v>
      </c>
    </row>
    <row r="331" ht="12.8" customHeight="1" spans="1:22" x14ac:dyDescent="0.25">
      <c r="A331" s="52">
        <v>20020962</v>
      </c>
      <c r="B331" s="53" t="s">
        <v>5528</v>
      </c>
      <c r="C331" s="53" t="s">
        <v>11</v>
      </c>
      <c r="D331" s="53" t="s">
        <v>5062</v>
      </c>
      <c r="E331" s="53" t="s">
        <v>5063</v>
      </c>
      <c r="F331" s="53" t="s">
        <v>5064</v>
      </c>
      <c r="G331" s="53" t="s">
        <v>5064</v>
      </c>
      <c r="H331" s="53" t="s">
        <v>5526</v>
      </c>
      <c r="I331" s="53" t="s">
        <v>5526</v>
      </c>
      <c r="J331" s="53" t="s">
        <v>5076</v>
      </c>
      <c r="K331" s="53" t="s">
        <v>5529</v>
      </c>
      <c r="L331" s="53" t="s">
        <v>5078</v>
      </c>
      <c r="M331" s="53">
        <v>330</v>
      </c>
      <c r="N331" s="53">
        <v>333</v>
      </c>
      <c r="O331" s="53">
        <v>401</v>
      </c>
      <c r="P331" s="54" t="s">
        <v>3386</v>
      </c>
      <c r="Q331" s="55" t="s">
        <v>5067</v>
      </c>
      <c r="R331" s="53" t="s">
        <v>5064</v>
      </c>
      <c r="S331" s="53" t="s">
        <v>5068</v>
      </c>
      <c r="T331" s="53" t="s">
        <v>5066</v>
      </c>
      <c r="U331" s="53">
        <v>1</v>
      </c>
      <c r="V331" s="46" t="s">
        <v>5069</v>
      </c>
    </row>
    <row r="332" ht="12.8" customHeight="1" spans="1:22" x14ac:dyDescent="0.25">
      <c r="A332" s="52" t="s">
        <v>3386</v>
      </c>
      <c r="B332" s="53" t="s">
        <v>5530</v>
      </c>
      <c r="C332" s="53" t="s">
        <v>11</v>
      </c>
      <c r="D332" s="53" t="s">
        <v>5062</v>
      </c>
      <c r="E332" s="53" t="s">
        <v>5063</v>
      </c>
      <c r="F332" s="53" t="s">
        <v>5064</v>
      </c>
      <c r="G332" s="53" t="s">
        <v>5064</v>
      </c>
      <c r="H332" s="53" t="s">
        <v>5526</v>
      </c>
      <c r="I332" s="53" t="s">
        <v>5526</v>
      </c>
      <c r="J332" s="53" t="s">
        <v>5066</v>
      </c>
      <c r="K332" s="53" t="s">
        <v>5525</v>
      </c>
      <c r="L332" s="53" t="s">
        <v>3683</v>
      </c>
      <c r="M332" s="53">
        <v>330</v>
      </c>
      <c r="N332" s="53">
        <v>333</v>
      </c>
      <c r="O332" s="53">
        <v>401</v>
      </c>
      <c r="P332" s="54" t="s">
        <v>3386</v>
      </c>
      <c r="Q332" s="55" t="s">
        <v>5067</v>
      </c>
      <c r="R332" s="53" t="s">
        <v>5064</v>
      </c>
      <c r="S332" s="53" t="s">
        <v>5068</v>
      </c>
      <c r="T332" s="53" t="s">
        <v>5066</v>
      </c>
      <c r="U332" s="53">
        <v>0.001</v>
      </c>
      <c r="V332" s="46" t="s">
        <v>5069</v>
      </c>
    </row>
    <row r="333" ht="12.8" customHeight="1" spans="1:22" x14ac:dyDescent="0.25">
      <c r="A333" s="52">
        <v>134476</v>
      </c>
      <c r="B333" s="53" t="s">
        <v>5531</v>
      </c>
      <c r="C333" s="53" t="s">
        <v>11</v>
      </c>
      <c r="D333" s="53" t="s">
        <v>5062</v>
      </c>
      <c r="E333" s="53" t="s">
        <v>5063</v>
      </c>
      <c r="F333" s="53" t="s">
        <v>5064</v>
      </c>
      <c r="G333" s="53" t="s">
        <v>5064</v>
      </c>
      <c r="H333" s="53" t="s">
        <v>5532</v>
      </c>
      <c r="I333" s="53" t="s">
        <v>5532</v>
      </c>
      <c r="J333" s="53" t="s">
        <v>5066</v>
      </c>
      <c r="K333" s="53" t="s">
        <v>5531</v>
      </c>
      <c r="L333" s="53" t="s">
        <v>4184</v>
      </c>
      <c r="M333" s="53">
        <v>330</v>
      </c>
      <c r="N333" s="53">
        <v>333</v>
      </c>
      <c r="O333" s="53">
        <v>401</v>
      </c>
      <c r="P333" s="54" t="s">
        <v>3386</v>
      </c>
      <c r="Q333" s="55" t="s">
        <v>5067</v>
      </c>
      <c r="R333" s="53" t="s">
        <v>5064</v>
      </c>
      <c r="S333" s="53" t="s">
        <v>5068</v>
      </c>
      <c r="T333" s="53" t="s">
        <v>5066</v>
      </c>
      <c r="U333" s="53">
        <v>1</v>
      </c>
      <c r="V333" s="46" t="s">
        <v>5069</v>
      </c>
    </row>
    <row r="334" ht="12.8" customHeight="1" spans="1:22" x14ac:dyDescent="0.25">
      <c r="A334" s="52">
        <v>61742</v>
      </c>
      <c r="B334" s="53" t="s">
        <v>5531</v>
      </c>
      <c r="C334" s="53" t="s">
        <v>11</v>
      </c>
      <c r="D334" s="53" t="s">
        <v>5062</v>
      </c>
      <c r="E334" s="53" t="s">
        <v>5063</v>
      </c>
      <c r="F334" s="53" t="s">
        <v>5064</v>
      </c>
      <c r="G334" s="53" t="s">
        <v>5064</v>
      </c>
      <c r="H334" s="53" t="s">
        <v>5532</v>
      </c>
      <c r="I334" s="53" t="s">
        <v>5532</v>
      </c>
      <c r="J334" s="53" t="s">
        <v>5066</v>
      </c>
      <c r="K334" s="53" t="s">
        <v>5531</v>
      </c>
      <c r="L334" s="53" t="s">
        <v>3471</v>
      </c>
      <c r="M334" s="53">
        <v>330</v>
      </c>
      <c r="N334" s="53">
        <v>333</v>
      </c>
      <c r="O334" s="53">
        <v>401</v>
      </c>
      <c r="P334" s="54" t="s">
        <v>3386</v>
      </c>
      <c r="Q334" s="55" t="s">
        <v>5067</v>
      </c>
      <c r="R334" s="53" t="s">
        <v>5064</v>
      </c>
      <c r="S334" s="53" t="s">
        <v>5068</v>
      </c>
      <c r="T334" s="53" t="s">
        <v>5066</v>
      </c>
      <c r="U334" s="53">
        <v>1</v>
      </c>
      <c r="V334" s="46" t="s">
        <v>5069</v>
      </c>
    </row>
    <row r="335" ht="12.8" customHeight="1" spans="1:22" x14ac:dyDescent="0.25">
      <c r="A335" s="52">
        <v>655291</v>
      </c>
      <c r="B335" s="53" t="s">
        <v>5533</v>
      </c>
      <c r="C335" s="53" t="s">
        <v>11</v>
      </c>
      <c r="D335" s="53" t="s">
        <v>5062</v>
      </c>
      <c r="E335" s="53" t="s">
        <v>5063</v>
      </c>
      <c r="F335" s="53" t="s">
        <v>5064</v>
      </c>
      <c r="G335" s="53" t="s">
        <v>5064</v>
      </c>
      <c r="H335" s="53" t="s">
        <v>5532</v>
      </c>
      <c r="I335" s="53" t="s">
        <v>5532</v>
      </c>
      <c r="J335" s="53" t="s">
        <v>5071</v>
      </c>
      <c r="K335" s="53" t="s">
        <v>5533</v>
      </c>
      <c r="L335" s="53" t="s">
        <v>5072</v>
      </c>
      <c r="M335" s="53">
        <v>330</v>
      </c>
      <c r="N335" s="53">
        <v>333</v>
      </c>
      <c r="O335" s="53">
        <v>401</v>
      </c>
      <c r="P335" s="54">
        <v>452</v>
      </c>
      <c r="Q335" s="55">
        <v>330333401452</v>
      </c>
      <c r="R335" s="53" t="s">
        <v>5064</v>
      </c>
      <c r="S335" s="53" t="s">
        <v>5068</v>
      </c>
      <c r="T335" s="53" t="s">
        <v>5066</v>
      </c>
      <c r="U335" s="53">
        <v>1</v>
      </c>
      <c r="V335" s="46" t="s">
        <v>5069</v>
      </c>
    </row>
    <row r="336" ht="12.8" customHeight="1" spans="1:22" x14ac:dyDescent="0.25">
      <c r="A336" s="52">
        <v>655708</v>
      </c>
      <c r="B336" s="53" t="s">
        <v>481</v>
      </c>
      <c r="C336" s="53" t="s">
        <v>11</v>
      </c>
      <c r="D336" s="53" t="s">
        <v>5062</v>
      </c>
      <c r="E336" s="53" t="s">
        <v>5063</v>
      </c>
      <c r="F336" s="53" t="s">
        <v>5064</v>
      </c>
      <c r="G336" s="53" t="s">
        <v>5064</v>
      </c>
      <c r="H336" s="53" t="s">
        <v>5532</v>
      </c>
      <c r="I336" s="53" t="s">
        <v>5532</v>
      </c>
      <c r="J336" s="53" t="s">
        <v>5073</v>
      </c>
      <c r="K336" s="53" t="s">
        <v>481</v>
      </c>
      <c r="L336" s="53" t="s">
        <v>5072</v>
      </c>
      <c r="M336" s="53">
        <v>330</v>
      </c>
      <c r="N336" s="53">
        <v>333</v>
      </c>
      <c r="O336" s="53">
        <v>401</v>
      </c>
      <c r="P336" s="54">
        <v>101</v>
      </c>
      <c r="Q336" s="55">
        <v>330333401101</v>
      </c>
      <c r="R336" s="53" t="s">
        <v>5064</v>
      </c>
      <c r="S336" s="53" t="s">
        <v>5068</v>
      </c>
      <c r="T336" s="53" t="s">
        <v>5066</v>
      </c>
      <c r="U336" s="53">
        <v>1</v>
      </c>
      <c r="V336" s="46" t="s">
        <v>5069</v>
      </c>
    </row>
    <row r="337" ht="12.8" customHeight="1" spans="1:22" x14ac:dyDescent="0.25">
      <c r="A337" s="52">
        <v>20020938</v>
      </c>
      <c r="B337" s="53" t="s">
        <v>5534</v>
      </c>
      <c r="C337" s="53" t="s">
        <v>11</v>
      </c>
      <c r="D337" s="53" t="s">
        <v>5062</v>
      </c>
      <c r="E337" s="53" t="s">
        <v>5063</v>
      </c>
      <c r="F337" s="53" t="s">
        <v>5064</v>
      </c>
      <c r="G337" s="53" t="s">
        <v>5064</v>
      </c>
      <c r="H337" s="53" t="s">
        <v>5532</v>
      </c>
      <c r="I337" s="53" t="s">
        <v>5532</v>
      </c>
      <c r="J337" s="53" t="s">
        <v>5076</v>
      </c>
      <c r="K337" s="53" t="s">
        <v>5535</v>
      </c>
      <c r="L337" s="53" t="s">
        <v>5078</v>
      </c>
      <c r="M337" s="53">
        <v>330</v>
      </c>
      <c r="N337" s="53">
        <v>333</v>
      </c>
      <c r="O337" s="53">
        <v>401</v>
      </c>
      <c r="P337" s="54" t="s">
        <v>3386</v>
      </c>
      <c r="Q337" s="55" t="s">
        <v>5067</v>
      </c>
      <c r="R337" s="53" t="s">
        <v>5064</v>
      </c>
      <c r="S337" s="53" t="s">
        <v>5068</v>
      </c>
      <c r="T337" s="53" t="s">
        <v>5066</v>
      </c>
      <c r="U337" s="53">
        <v>1</v>
      </c>
      <c r="V337" s="46" t="s">
        <v>5069</v>
      </c>
    </row>
    <row r="338" ht="12.8" customHeight="1" spans="1:22" x14ac:dyDescent="0.25">
      <c r="A338" s="52" t="s">
        <v>3386</v>
      </c>
      <c r="B338" s="53" t="s">
        <v>116</v>
      </c>
      <c r="C338" s="53" t="s">
        <v>11</v>
      </c>
      <c r="D338" s="53" t="s">
        <v>5062</v>
      </c>
      <c r="E338" s="53" t="s">
        <v>5063</v>
      </c>
      <c r="F338" s="53" t="s">
        <v>5064</v>
      </c>
      <c r="G338" s="53" t="s">
        <v>5064</v>
      </c>
      <c r="H338" s="53" t="s">
        <v>5532</v>
      </c>
      <c r="I338" s="53" t="s">
        <v>5532</v>
      </c>
      <c r="J338" s="53" t="s">
        <v>5066</v>
      </c>
      <c r="K338" s="53" t="s">
        <v>5531</v>
      </c>
      <c r="L338" s="53" t="s">
        <v>3683</v>
      </c>
      <c r="M338" s="53">
        <v>330</v>
      </c>
      <c r="N338" s="53">
        <v>333</v>
      </c>
      <c r="O338" s="53">
        <v>401</v>
      </c>
      <c r="P338" s="54" t="s">
        <v>3386</v>
      </c>
      <c r="Q338" s="55" t="s">
        <v>5067</v>
      </c>
      <c r="R338" s="53" t="s">
        <v>5064</v>
      </c>
      <c r="S338" s="53" t="s">
        <v>5068</v>
      </c>
      <c r="T338" s="53" t="s">
        <v>5066</v>
      </c>
      <c r="U338" s="53">
        <v>0.001</v>
      </c>
      <c r="V338" s="46" t="s">
        <v>5069</v>
      </c>
    </row>
    <row r="339" ht="12.8" customHeight="1" spans="1:22" x14ac:dyDescent="0.25">
      <c r="A339" s="52">
        <v>134477</v>
      </c>
      <c r="B339" s="53" t="s">
        <v>5536</v>
      </c>
      <c r="C339" s="53" t="s">
        <v>11</v>
      </c>
      <c r="D339" s="53" t="s">
        <v>5062</v>
      </c>
      <c r="E339" s="53" t="s">
        <v>5063</v>
      </c>
      <c r="F339" s="53" t="s">
        <v>5064</v>
      </c>
      <c r="G339" s="53" t="s">
        <v>5064</v>
      </c>
      <c r="H339" s="53" t="s">
        <v>5537</v>
      </c>
      <c r="I339" s="53" t="s">
        <v>5538</v>
      </c>
      <c r="J339" s="53" t="s">
        <v>5066</v>
      </c>
      <c r="K339" s="53" t="s">
        <v>5536</v>
      </c>
      <c r="L339" s="53" t="s">
        <v>4184</v>
      </c>
      <c r="M339" s="53">
        <v>330</v>
      </c>
      <c r="N339" s="53">
        <v>333</v>
      </c>
      <c r="O339" s="53">
        <v>401</v>
      </c>
      <c r="P339" s="54" t="s">
        <v>3386</v>
      </c>
      <c r="Q339" s="55" t="s">
        <v>5067</v>
      </c>
      <c r="R339" s="53" t="s">
        <v>5064</v>
      </c>
      <c r="S339" s="53" t="s">
        <v>5068</v>
      </c>
      <c r="T339" s="53" t="s">
        <v>5066</v>
      </c>
      <c r="U339" s="53">
        <v>1</v>
      </c>
      <c r="V339" s="46" t="s">
        <v>5069</v>
      </c>
    </row>
    <row r="340" ht="12.8" customHeight="1" spans="1:22" x14ac:dyDescent="0.25">
      <c r="A340" s="52">
        <v>61743</v>
      </c>
      <c r="B340" s="53" t="s">
        <v>5536</v>
      </c>
      <c r="C340" s="53" t="s">
        <v>11</v>
      </c>
      <c r="D340" s="53" t="s">
        <v>5062</v>
      </c>
      <c r="E340" s="53" t="s">
        <v>5063</v>
      </c>
      <c r="F340" s="53" t="s">
        <v>5064</v>
      </c>
      <c r="G340" s="53" t="s">
        <v>5064</v>
      </c>
      <c r="H340" s="53" t="s">
        <v>5537</v>
      </c>
      <c r="I340" s="53" t="s">
        <v>5538</v>
      </c>
      <c r="J340" s="53" t="s">
        <v>5066</v>
      </c>
      <c r="K340" s="53" t="s">
        <v>5536</v>
      </c>
      <c r="L340" s="53" t="s">
        <v>3471</v>
      </c>
      <c r="M340" s="53">
        <v>330</v>
      </c>
      <c r="N340" s="53">
        <v>333</v>
      </c>
      <c r="O340" s="53">
        <v>401</v>
      </c>
      <c r="P340" s="54" t="s">
        <v>3386</v>
      </c>
      <c r="Q340" s="55" t="s">
        <v>5067</v>
      </c>
      <c r="R340" s="53" t="s">
        <v>5064</v>
      </c>
      <c r="S340" s="53" t="s">
        <v>5068</v>
      </c>
      <c r="T340" s="53" t="s">
        <v>5066</v>
      </c>
      <c r="U340" s="53">
        <v>1</v>
      </c>
      <c r="V340" s="46" t="s">
        <v>5069</v>
      </c>
    </row>
    <row r="341" ht="12.8" customHeight="1" spans="1:22" x14ac:dyDescent="0.25">
      <c r="A341" s="52">
        <v>655331</v>
      </c>
      <c r="B341" s="53" t="s">
        <v>5539</v>
      </c>
      <c r="C341" s="53" t="s">
        <v>11</v>
      </c>
      <c r="D341" s="53" t="s">
        <v>5062</v>
      </c>
      <c r="E341" s="53" t="s">
        <v>5063</v>
      </c>
      <c r="F341" s="53" t="s">
        <v>5064</v>
      </c>
      <c r="G341" s="53" t="s">
        <v>5064</v>
      </c>
      <c r="H341" s="53" t="s">
        <v>5537</v>
      </c>
      <c r="I341" s="53" t="s">
        <v>5538</v>
      </c>
      <c r="J341" s="53" t="s">
        <v>5071</v>
      </c>
      <c r="K341" s="53" t="s">
        <v>5539</v>
      </c>
      <c r="L341" s="53" t="s">
        <v>5072</v>
      </c>
      <c r="M341" s="53">
        <v>330</v>
      </c>
      <c r="N341" s="53">
        <v>333</v>
      </c>
      <c r="O341" s="53">
        <v>401</v>
      </c>
      <c r="P341" s="54">
        <v>452</v>
      </c>
      <c r="Q341" s="55">
        <v>330333401452</v>
      </c>
      <c r="R341" s="53" t="s">
        <v>5064</v>
      </c>
      <c r="S341" s="53" t="s">
        <v>5068</v>
      </c>
      <c r="T341" s="53" t="s">
        <v>5066</v>
      </c>
      <c r="U341" s="53">
        <v>1</v>
      </c>
      <c r="V341" s="46" t="s">
        <v>5069</v>
      </c>
    </row>
    <row r="342" ht="12.8" customHeight="1" spans="1:22" x14ac:dyDescent="0.25">
      <c r="A342" s="52">
        <v>655745</v>
      </c>
      <c r="B342" s="53" t="s">
        <v>5540</v>
      </c>
      <c r="C342" s="53" t="s">
        <v>11</v>
      </c>
      <c r="D342" s="53" t="s">
        <v>5062</v>
      </c>
      <c r="E342" s="53" t="s">
        <v>5063</v>
      </c>
      <c r="F342" s="53" t="s">
        <v>5064</v>
      </c>
      <c r="G342" s="53" t="s">
        <v>5064</v>
      </c>
      <c r="H342" s="53" t="s">
        <v>5537</v>
      </c>
      <c r="I342" s="53" t="s">
        <v>5538</v>
      </c>
      <c r="J342" s="53" t="s">
        <v>5073</v>
      </c>
      <c r="K342" s="53" t="s">
        <v>5540</v>
      </c>
      <c r="L342" s="53" t="s">
        <v>5072</v>
      </c>
      <c r="M342" s="53">
        <v>330</v>
      </c>
      <c r="N342" s="53">
        <v>333</v>
      </c>
      <c r="O342" s="53">
        <v>401</v>
      </c>
      <c r="P342" s="54">
        <v>101</v>
      </c>
      <c r="Q342" s="55">
        <v>330333401101</v>
      </c>
      <c r="R342" s="53" t="s">
        <v>5064</v>
      </c>
      <c r="S342" s="53" t="s">
        <v>5068</v>
      </c>
      <c r="T342" s="53" t="s">
        <v>5066</v>
      </c>
      <c r="U342" s="53">
        <v>1</v>
      </c>
      <c r="V342" s="46" t="s">
        <v>5069</v>
      </c>
    </row>
    <row r="343" ht="12.8" customHeight="1" spans="1:22" x14ac:dyDescent="0.25">
      <c r="A343" s="52">
        <v>20020966</v>
      </c>
      <c r="B343" s="53" t="s">
        <v>5541</v>
      </c>
      <c r="C343" s="53" t="s">
        <v>11</v>
      </c>
      <c r="D343" s="53" t="s">
        <v>5062</v>
      </c>
      <c r="E343" s="53" t="s">
        <v>5063</v>
      </c>
      <c r="F343" s="53" t="s">
        <v>5064</v>
      </c>
      <c r="G343" s="53" t="s">
        <v>5064</v>
      </c>
      <c r="H343" s="53" t="s">
        <v>5537</v>
      </c>
      <c r="I343" s="53" t="s">
        <v>5538</v>
      </c>
      <c r="J343" s="53" t="s">
        <v>5076</v>
      </c>
      <c r="K343" s="53" t="s">
        <v>5542</v>
      </c>
      <c r="L343" s="53" t="s">
        <v>5078</v>
      </c>
      <c r="M343" s="53">
        <v>330</v>
      </c>
      <c r="N343" s="53">
        <v>333</v>
      </c>
      <c r="O343" s="53">
        <v>401</v>
      </c>
      <c r="P343" s="54" t="s">
        <v>3386</v>
      </c>
      <c r="Q343" s="55" t="s">
        <v>5067</v>
      </c>
      <c r="R343" s="53" t="s">
        <v>5064</v>
      </c>
      <c r="S343" s="53" t="s">
        <v>5068</v>
      </c>
      <c r="T343" s="53" t="s">
        <v>5066</v>
      </c>
      <c r="U343" s="53">
        <v>1</v>
      </c>
      <c r="V343" s="46" t="s">
        <v>5069</v>
      </c>
    </row>
    <row r="344" ht="12.8" customHeight="1" spans="1:22" x14ac:dyDescent="0.25">
      <c r="A344" s="52">
        <v>134478</v>
      </c>
      <c r="B344" s="53" t="s">
        <v>5543</v>
      </c>
      <c r="C344" s="53" t="s">
        <v>11</v>
      </c>
      <c r="D344" s="53" t="s">
        <v>5062</v>
      </c>
      <c r="E344" s="53" t="s">
        <v>5063</v>
      </c>
      <c r="F344" s="53" t="s">
        <v>5064</v>
      </c>
      <c r="G344" s="53" t="s">
        <v>5064</v>
      </c>
      <c r="H344" s="53" t="s">
        <v>5544</v>
      </c>
      <c r="I344" s="53" t="s">
        <v>5544</v>
      </c>
      <c r="J344" s="53" t="s">
        <v>5066</v>
      </c>
      <c r="K344" s="53" t="s">
        <v>5543</v>
      </c>
      <c r="L344" s="53" t="s">
        <v>4184</v>
      </c>
      <c r="M344" s="53">
        <v>330</v>
      </c>
      <c r="N344" s="53">
        <v>333</v>
      </c>
      <c r="O344" s="53">
        <v>401</v>
      </c>
      <c r="P344" s="54" t="s">
        <v>3386</v>
      </c>
      <c r="Q344" s="55" t="s">
        <v>5067</v>
      </c>
      <c r="R344" s="53" t="s">
        <v>5064</v>
      </c>
      <c r="S344" s="53" t="s">
        <v>5068</v>
      </c>
      <c r="T344" s="53" t="s">
        <v>5066</v>
      </c>
      <c r="U344" s="53">
        <v>1</v>
      </c>
      <c r="V344" s="46" t="s">
        <v>5069</v>
      </c>
    </row>
    <row r="345" ht="12.8" customHeight="1" spans="1:22" x14ac:dyDescent="0.25">
      <c r="A345" s="52">
        <v>61744</v>
      </c>
      <c r="B345" s="53" t="s">
        <v>5543</v>
      </c>
      <c r="C345" s="53" t="s">
        <v>11</v>
      </c>
      <c r="D345" s="53" t="s">
        <v>5062</v>
      </c>
      <c r="E345" s="53" t="s">
        <v>5063</v>
      </c>
      <c r="F345" s="53" t="s">
        <v>5064</v>
      </c>
      <c r="G345" s="53" t="s">
        <v>5064</v>
      </c>
      <c r="H345" s="53" t="s">
        <v>5544</v>
      </c>
      <c r="I345" s="53" t="s">
        <v>5544</v>
      </c>
      <c r="J345" s="53" t="s">
        <v>5066</v>
      </c>
      <c r="K345" s="53" t="s">
        <v>5543</v>
      </c>
      <c r="L345" s="53" t="s">
        <v>3471</v>
      </c>
      <c r="M345" s="53">
        <v>330</v>
      </c>
      <c r="N345" s="53">
        <v>333</v>
      </c>
      <c r="O345" s="53">
        <v>401</v>
      </c>
      <c r="P345" s="54" t="s">
        <v>3386</v>
      </c>
      <c r="Q345" s="55" t="s">
        <v>5067</v>
      </c>
      <c r="R345" s="53" t="s">
        <v>5064</v>
      </c>
      <c r="S345" s="53" t="s">
        <v>5068</v>
      </c>
      <c r="T345" s="53" t="s">
        <v>5066</v>
      </c>
      <c r="U345" s="53">
        <v>1</v>
      </c>
      <c r="V345" s="46" t="s">
        <v>5069</v>
      </c>
    </row>
    <row r="346" ht="12.8" customHeight="1" spans="1:22" x14ac:dyDescent="0.25">
      <c r="A346" s="52">
        <v>655335</v>
      </c>
      <c r="B346" s="53" t="s">
        <v>5545</v>
      </c>
      <c r="C346" s="53" t="s">
        <v>11</v>
      </c>
      <c r="D346" s="53" t="s">
        <v>5062</v>
      </c>
      <c r="E346" s="53" t="s">
        <v>5063</v>
      </c>
      <c r="F346" s="53" t="s">
        <v>5064</v>
      </c>
      <c r="G346" s="53" t="s">
        <v>5064</v>
      </c>
      <c r="H346" s="53" t="s">
        <v>5544</v>
      </c>
      <c r="I346" s="53" t="s">
        <v>5544</v>
      </c>
      <c r="J346" s="53" t="s">
        <v>5071</v>
      </c>
      <c r="K346" s="53" t="s">
        <v>5545</v>
      </c>
      <c r="L346" s="53" t="s">
        <v>5072</v>
      </c>
      <c r="M346" s="53">
        <v>330</v>
      </c>
      <c r="N346" s="53">
        <v>333</v>
      </c>
      <c r="O346" s="53">
        <v>401</v>
      </c>
      <c r="P346" s="54">
        <v>453</v>
      </c>
      <c r="Q346" s="55">
        <v>330333401453</v>
      </c>
      <c r="R346" s="53" t="s">
        <v>5064</v>
      </c>
      <c r="S346" s="53" t="s">
        <v>5068</v>
      </c>
      <c r="T346" s="53" t="s">
        <v>5066</v>
      </c>
      <c r="U346" s="53">
        <v>1</v>
      </c>
      <c r="V346" s="46" t="s">
        <v>5069</v>
      </c>
    </row>
    <row r="347" ht="12.8" customHeight="1" spans="1:22" x14ac:dyDescent="0.25">
      <c r="A347" s="52">
        <v>655750</v>
      </c>
      <c r="B347" s="53" t="s">
        <v>1204</v>
      </c>
      <c r="C347" s="53" t="s">
        <v>11</v>
      </c>
      <c r="D347" s="53" t="s">
        <v>5062</v>
      </c>
      <c r="E347" s="53" t="s">
        <v>5063</v>
      </c>
      <c r="F347" s="53" t="s">
        <v>5064</v>
      </c>
      <c r="G347" s="53" t="s">
        <v>5064</v>
      </c>
      <c r="H347" s="53" t="s">
        <v>5544</v>
      </c>
      <c r="I347" s="53" t="s">
        <v>5544</v>
      </c>
      <c r="J347" s="53" t="s">
        <v>5073</v>
      </c>
      <c r="K347" s="53" t="s">
        <v>1204</v>
      </c>
      <c r="L347" s="53" t="s">
        <v>5072</v>
      </c>
      <c r="M347" s="53">
        <v>330</v>
      </c>
      <c r="N347" s="53">
        <v>333</v>
      </c>
      <c r="O347" s="53">
        <v>401</v>
      </c>
      <c r="P347" s="54">
        <v>101</v>
      </c>
      <c r="Q347" s="55">
        <v>330333401101</v>
      </c>
      <c r="R347" s="53" t="s">
        <v>5064</v>
      </c>
      <c r="S347" s="53" t="s">
        <v>5068</v>
      </c>
      <c r="T347" s="53" t="s">
        <v>5066</v>
      </c>
      <c r="U347" s="53">
        <v>1</v>
      </c>
      <c r="V347" s="46" t="s">
        <v>5069</v>
      </c>
    </row>
    <row r="348" ht="12.8" customHeight="1" spans="1:22" x14ac:dyDescent="0.25">
      <c r="A348" s="52">
        <v>20020969</v>
      </c>
      <c r="B348" s="53" t="s">
        <v>5546</v>
      </c>
      <c r="C348" s="53" t="s">
        <v>11</v>
      </c>
      <c r="D348" s="53" t="s">
        <v>5062</v>
      </c>
      <c r="E348" s="53" t="s">
        <v>5063</v>
      </c>
      <c r="F348" s="53" t="s">
        <v>5064</v>
      </c>
      <c r="G348" s="53" t="s">
        <v>5064</v>
      </c>
      <c r="H348" s="53" t="s">
        <v>5544</v>
      </c>
      <c r="I348" s="53" t="s">
        <v>5544</v>
      </c>
      <c r="J348" s="53" t="s">
        <v>5076</v>
      </c>
      <c r="K348" s="53" t="s">
        <v>5547</v>
      </c>
      <c r="L348" s="53" t="s">
        <v>5078</v>
      </c>
      <c r="M348" s="53">
        <v>330</v>
      </c>
      <c r="N348" s="53">
        <v>333</v>
      </c>
      <c r="O348" s="53">
        <v>401</v>
      </c>
      <c r="P348" s="54" t="s">
        <v>3386</v>
      </c>
      <c r="Q348" s="55" t="s">
        <v>5067</v>
      </c>
      <c r="R348" s="53" t="s">
        <v>5064</v>
      </c>
      <c r="S348" s="53" t="s">
        <v>5068</v>
      </c>
      <c r="T348" s="53" t="s">
        <v>5066</v>
      </c>
      <c r="U348" s="53">
        <v>1</v>
      </c>
      <c r="V348" s="46" t="s">
        <v>5069</v>
      </c>
    </row>
    <row r="349" ht="12.8" customHeight="1" spans="1:22" x14ac:dyDescent="0.25">
      <c r="A349" s="52" t="s">
        <v>3386</v>
      </c>
      <c r="B349" s="53" t="s">
        <v>1089</v>
      </c>
      <c r="C349" s="53" t="s">
        <v>11</v>
      </c>
      <c r="D349" s="53" t="s">
        <v>5062</v>
      </c>
      <c r="E349" s="53" t="s">
        <v>5063</v>
      </c>
      <c r="F349" s="53" t="s">
        <v>5064</v>
      </c>
      <c r="G349" s="53" t="s">
        <v>5064</v>
      </c>
      <c r="H349" s="53" t="s">
        <v>5544</v>
      </c>
      <c r="I349" s="53" t="s">
        <v>5544</v>
      </c>
      <c r="J349" s="53" t="s">
        <v>5066</v>
      </c>
      <c r="K349" s="53" t="s">
        <v>5543</v>
      </c>
      <c r="L349" s="53" t="s">
        <v>3683</v>
      </c>
      <c r="M349" s="53">
        <v>330</v>
      </c>
      <c r="N349" s="53">
        <v>333</v>
      </c>
      <c r="O349" s="53">
        <v>401</v>
      </c>
      <c r="P349" s="54" t="s">
        <v>3386</v>
      </c>
      <c r="Q349" s="55" t="s">
        <v>5067</v>
      </c>
      <c r="R349" s="53" t="s">
        <v>5064</v>
      </c>
      <c r="S349" s="53" t="s">
        <v>5068</v>
      </c>
      <c r="T349" s="53" t="s">
        <v>5066</v>
      </c>
      <c r="U349" s="53">
        <v>0.001</v>
      </c>
      <c r="V349" s="46" t="s">
        <v>5069</v>
      </c>
    </row>
    <row r="350" ht="12.8" customHeight="1" spans="1:22" x14ac:dyDescent="0.25">
      <c r="A350" s="52">
        <v>134529</v>
      </c>
      <c r="B350" s="53" t="s">
        <v>5548</v>
      </c>
      <c r="C350" s="53" t="s">
        <v>11</v>
      </c>
      <c r="D350" s="53" t="s">
        <v>5253</v>
      </c>
      <c r="E350" s="53" t="s">
        <v>5063</v>
      </c>
      <c r="F350" s="53" t="s">
        <v>5254</v>
      </c>
      <c r="G350" s="53" t="s">
        <v>5549</v>
      </c>
      <c r="H350" s="53" t="s">
        <v>5550</v>
      </c>
      <c r="I350" s="53" t="s">
        <v>5551</v>
      </c>
      <c r="J350" s="53" t="s">
        <v>5066</v>
      </c>
      <c r="K350" s="53" t="s">
        <v>5548</v>
      </c>
      <c r="L350" s="53" t="s">
        <v>4184</v>
      </c>
      <c r="M350" s="53">
        <v>330</v>
      </c>
      <c r="N350" s="53">
        <v>335</v>
      </c>
      <c r="O350" s="53">
        <v>405</v>
      </c>
      <c r="P350" s="54" t="s">
        <v>3386</v>
      </c>
      <c r="Q350" s="55" t="s">
        <v>5552</v>
      </c>
      <c r="R350" s="53" t="s">
        <v>5549</v>
      </c>
      <c r="S350" s="53" t="s">
        <v>5068</v>
      </c>
      <c r="T350" s="53" t="s">
        <v>5066</v>
      </c>
      <c r="U350" s="53">
        <v>1</v>
      </c>
      <c r="V350" s="46" t="s">
        <v>5069</v>
      </c>
    </row>
    <row r="351" ht="12.8" customHeight="1" spans="1:22" x14ac:dyDescent="0.25">
      <c r="A351" s="52">
        <v>61788</v>
      </c>
      <c r="B351" s="53" t="s">
        <v>5548</v>
      </c>
      <c r="C351" s="53" t="s">
        <v>11</v>
      </c>
      <c r="D351" s="53" t="s">
        <v>5253</v>
      </c>
      <c r="E351" s="53" t="s">
        <v>5063</v>
      </c>
      <c r="F351" s="53" t="s">
        <v>5254</v>
      </c>
      <c r="G351" s="53" t="s">
        <v>5549</v>
      </c>
      <c r="H351" s="53" t="s">
        <v>5550</v>
      </c>
      <c r="I351" s="53" t="s">
        <v>5551</v>
      </c>
      <c r="J351" s="53" t="s">
        <v>5066</v>
      </c>
      <c r="K351" s="53" t="s">
        <v>5548</v>
      </c>
      <c r="L351" s="53" t="s">
        <v>3471</v>
      </c>
      <c r="M351" s="53">
        <v>330</v>
      </c>
      <c r="N351" s="53">
        <v>335</v>
      </c>
      <c r="O351" s="53">
        <v>405</v>
      </c>
      <c r="P351" s="54" t="s">
        <v>3386</v>
      </c>
      <c r="Q351" s="55" t="s">
        <v>5552</v>
      </c>
      <c r="R351" s="53" t="s">
        <v>5549</v>
      </c>
      <c r="S351" s="53" t="s">
        <v>5068</v>
      </c>
      <c r="T351" s="53" t="s">
        <v>5066</v>
      </c>
      <c r="U351" s="53">
        <v>1</v>
      </c>
      <c r="V351" s="46" t="s">
        <v>5069</v>
      </c>
    </row>
    <row r="352" ht="12.8" customHeight="1" spans="1:22" x14ac:dyDescent="0.25">
      <c r="A352" s="52">
        <v>656325</v>
      </c>
      <c r="B352" s="53" t="s">
        <v>474</v>
      </c>
      <c r="C352" s="53" t="s">
        <v>11</v>
      </c>
      <c r="D352" s="53" t="s">
        <v>5253</v>
      </c>
      <c r="E352" s="53" t="s">
        <v>5063</v>
      </c>
      <c r="F352" s="53" t="s">
        <v>5254</v>
      </c>
      <c r="G352" s="53" t="s">
        <v>5549</v>
      </c>
      <c r="H352" s="53" t="s">
        <v>5550</v>
      </c>
      <c r="I352" s="53" t="s">
        <v>5551</v>
      </c>
      <c r="J352" s="53" t="s">
        <v>5071</v>
      </c>
      <c r="K352" s="53" t="s">
        <v>474</v>
      </c>
      <c r="L352" s="53" t="s">
        <v>5072</v>
      </c>
      <c r="M352" s="53">
        <v>330</v>
      </c>
      <c r="N352" s="53">
        <v>335</v>
      </c>
      <c r="O352" s="53">
        <v>405</v>
      </c>
      <c r="P352" s="54">
        <v>142</v>
      </c>
      <c r="Q352" s="55">
        <v>330335405142</v>
      </c>
      <c r="R352" s="53" t="s">
        <v>5549</v>
      </c>
      <c r="S352" s="53" t="s">
        <v>5068</v>
      </c>
      <c r="T352" s="53" t="s">
        <v>5066</v>
      </c>
      <c r="U352" s="53">
        <v>1</v>
      </c>
      <c r="V352" s="46" t="s">
        <v>5069</v>
      </c>
    </row>
    <row r="353" ht="12.8" customHeight="1" spans="1:22" x14ac:dyDescent="0.25">
      <c r="A353" s="52">
        <v>655910</v>
      </c>
      <c r="B353" s="53" t="s">
        <v>1560</v>
      </c>
      <c r="C353" s="53" t="s">
        <v>11</v>
      </c>
      <c r="D353" s="53" t="s">
        <v>5253</v>
      </c>
      <c r="E353" s="53" t="s">
        <v>5063</v>
      </c>
      <c r="F353" s="53" t="s">
        <v>5254</v>
      </c>
      <c r="G353" s="53" t="s">
        <v>5549</v>
      </c>
      <c r="H353" s="53" t="s">
        <v>5550</v>
      </c>
      <c r="I353" s="53" t="s">
        <v>5551</v>
      </c>
      <c r="J353" s="53" t="s">
        <v>5073</v>
      </c>
      <c r="K353" s="53" t="s">
        <v>1560</v>
      </c>
      <c r="L353" s="53" t="s">
        <v>5072</v>
      </c>
      <c r="M353" s="53">
        <v>330</v>
      </c>
      <c r="N353" s="53">
        <v>335</v>
      </c>
      <c r="O353" s="53">
        <v>405</v>
      </c>
      <c r="P353" s="54">
        <v>101</v>
      </c>
      <c r="Q353" s="55">
        <v>330335405101</v>
      </c>
      <c r="R353" s="53" t="s">
        <v>5549</v>
      </c>
      <c r="S353" s="53" t="s">
        <v>5068</v>
      </c>
      <c r="T353" s="53" t="s">
        <v>5066</v>
      </c>
      <c r="U353" s="53">
        <v>1</v>
      </c>
      <c r="V353" s="46" t="s">
        <v>5069</v>
      </c>
    </row>
    <row r="354" ht="12.8" customHeight="1" spans="1:22" x14ac:dyDescent="0.25">
      <c r="A354" s="52">
        <v>20020978</v>
      </c>
      <c r="B354" s="53" t="s">
        <v>5553</v>
      </c>
      <c r="C354" s="53" t="s">
        <v>11</v>
      </c>
      <c r="D354" s="53" t="s">
        <v>5253</v>
      </c>
      <c r="E354" s="53" t="s">
        <v>5063</v>
      </c>
      <c r="F354" s="53" t="s">
        <v>5254</v>
      </c>
      <c r="G354" s="53" t="s">
        <v>5549</v>
      </c>
      <c r="H354" s="53" t="s">
        <v>5550</v>
      </c>
      <c r="I354" s="53" t="s">
        <v>5551</v>
      </c>
      <c r="J354" s="53" t="s">
        <v>5076</v>
      </c>
      <c r="K354" s="53" t="s">
        <v>5553</v>
      </c>
      <c r="L354" s="53" t="s">
        <v>5078</v>
      </c>
      <c r="M354" s="53">
        <v>330</v>
      </c>
      <c r="N354" s="53">
        <v>335</v>
      </c>
      <c r="O354" s="53">
        <v>405</v>
      </c>
      <c r="P354" s="54" t="s">
        <v>3386</v>
      </c>
      <c r="Q354" s="55" t="s">
        <v>5552</v>
      </c>
      <c r="R354" s="53" t="s">
        <v>5549</v>
      </c>
      <c r="S354" s="53" t="s">
        <v>5068</v>
      </c>
      <c r="T354" s="53" t="s">
        <v>5066</v>
      </c>
      <c r="U354" s="53">
        <v>1</v>
      </c>
      <c r="V354" s="46" t="s">
        <v>5069</v>
      </c>
    </row>
    <row r="355" ht="12.8" customHeight="1" spans="1:22" x14ac:dyDescent="0.25">
      <c r="A355" s="52" t="s">
        <v>3386</v>
      </c>
      <c r="B355" s="53" t="s">
        <v>5554</v>
      </c>
      <c r="C355" s="53" t="s">
        <v>11</v>
      </c>
      <c r="D355" s="53" t="s">
        <v>5253</v>
      </c>
      <c r="E355" s="53" t="s">
        <v>5063</v>
      </c>
      <c r="F355" s="53" t="s">
        <v>5254</v>
      </c>
      <c r="G355" s="53" t="s">
        <v>5549</v>
      </c>
      <c r="H355" s="53" t="s">
        <v>5550</v>
      </c>
      <c r="I355" s="53" t="s">
        <v>5551</v>
      </c>
      <c r="J355" s="53" t="s">
        <v>5066</v>
      </c>
      <c r="K355" s="53" t="s">
        <v>5548</v>
      </c>
      <c r="L355" s="53" t="s">
        <v>3683</v>
      </c>
      <c r="M355" s="53">
        <v>330</v>
      </c>
      <c r="N355" s="53">
        <v>335</v>
      </c>
      <c r="O355" s="53">
        <v>405</v>
      </c>
      <c r="P355" s="54" t="s">
        <v>3386</v>
      </c>
      <c r="Q355" s="55" t="s">
        <v>5552</v>
      </c>
      <c r="R355" s="53" t="s">
        <v>5549</v>
      </c>
      <c r="S355" s="53" t="s">
        <v>5068</v>
      </c>
      <c r="T355" s="53" t="s">
        <v>5066</v>
      </c>
      <c r="U355" s="53">
        <v>0.001</v>
      </c>
      <c r="V355" s="46" t="s">
        <v>5069</v>
      </c>
    </row>
    <row r="356" ht="12.8" customHeight="1" spans="1:22" x14ac:dyDescent="0.25">
      <c r="A356" s="52">
        <v>670205</v>
      </c>
      <c r="B356" s="53" t="s">
        <v>1586</v>
      </c>
      <c r="C356" s="53" t="s">
        <v>11</v>
      </c>
      <c r="D356" s="53" t="s">
        <v>5253</v>
      </c>
      <c r="E356" s="53" t="s">
        <v>5063</v>
      </c>
      <c r="F356" s="53" t="s">
        <v>5254</v>
      </c>
      <c r="G356" s="53" t="s">
        <v>5549</v>
      </c>
      <c r="H356" s="53" t="s">
        <v>5555</v>
      </c>
      <c r="I356" s="53" t="s">
        <v>5551</v>
      </c>
      <c r="J356" s="53" t="s">
        <v>5071</v>
      </c>
      <c r="K356" s="53" t="s">
        <v>1586</v>
      </c>
      <c r="L356" s="53" t="s">
        <v>5072</v>
      </c>
      <c r="M356" s="53">
        <v>330</v>
      </c>
      <c r="N356" s="53">
        <v>335</v>
      </c>
      <c r="O356" s="53">
        <v>405</v>
      </c>
      <c r="P356" s="54">
        <v>142</v>
      </c>
      <c r="Q356" s="55">
        <v>330335405142</v>
      </c>
      <c r="R356" s="53" t="s">
        <v>5549</v>
      </c>
      <c r="S356" s="53" t="s">
        <v>5068</v>
      </c>
      <c r="T356" s="53" t="s">
        <v>5066</v>
      </c>
      <c r="U356" s="53">
        <v>1</v>
      </c>
      <c r="V356" s="46" t="s">
        <v>5069</v>
      </c>
    </row>
    <row r="357" ht="12.8" customHeight="1" spans="1:22" x14ac:dyDescent="0.25">
      <c r="A357" s="52" t="s">
        <v>3386</v>
      </c>
      <c r="B357" s="53" t="s">
        <v>5556</v>
      </c>
      <c r="C357" s="53" t="s">
        <v>11</v>
      </c>
      <c r="D357" s="53" t="s">
        <v>5253</v>
      </c>
      <c r="E357" s="53" t="s">
        <v>5063</v>
      </c>
      <c r="F357" s="53" t="s">
        <v>5254</v>
      </c>
      <c r="G357" s="53" t="s">
        <v>5549</v>
      </c>
      <c r="H357" s="53" t="s">
        <v>5555</v>
      </c>
      <c r="I357" s="53" t="s">
        <v>5551</v>
      </c>
      <c r="J357" s="53" t="s">
        <v>5066</v>
      </c>
      <c r="K357" s="53" t="s">
        <v>5557</v>
      </c>
      <c r="L357" s="53" t="s">
        <v>3683</v>
      </c>
      <c r="M357" s="53">
        <v>330</v>
      </c>
      <c r="N357" s="53">
        <v>335</v>
      </c>
      <c r="O357" s="53">
        <v>405</v>
      </c>
      <c r="P357" s="54" t="s">
        <v>3386</v>
      </c>
      <c r="Q357" s="55" t="s">
        <v>5552</v>
      </c>
      <c r="R357" s="53" t="s">
        <v>5549</v>
      </c>
      <c r="S357" s="53" t="s">
        <v>5068</v>
      </c>
      <c r="T357" s="53" t="s">
        <v>5066</v>
      </c>
      <c r="U357" s="53">
        <v>0.001</v>
      </c>
      <c r="V357" s="46" t="s">
        <v>5069</v>
      </c>
    </row>
    <row r="358" ht="12.8" customHeight="1" spans="1:22" x14ac:dyDescent="0.25">
      <c r="A358" s="52">
        <v>656396</v>
      </c>
      <c r="B358" s="53" t="s">
        <v>5558</v>
      </c>
      <c r="C358" s="53" t="s">
        <v>11</v>
      </c>
      <c r="D358" s="53" t="s">
        <v>5253</v>
      </c>
      <c r="E358" s="53" t="s">
        <v>5063</v>
      </c>
      <c r="F358" s="53" t="s">
        <v>5254</v>
      </c>
      <c r="G358" s="53" t="s">
        <v>5549</v>
      </c>
      <c r="H358" s="53" t="s">
        <v>5559</v>
      </c>
      <c r="I358" s="53" t="s">
        <v>5551</v>
      </c>
      <c r="J358" s="53" t="s">
        <v>5071</v>
      </c>
      <c r="K358" s="53" t="s">
        <v>5558</v>
      </c>
      <c r="L358" s="53" t="s">
        <v>5072</v>
      </c>
      <c r="M358" s="53">
        <v>330</v>
      </c>
      <c r="N358" s="53">
        <v>335</v>
      </c>
      <c r="O358" s="53">
        <v>405</v>
      </c>
      <c r="P358" s="54">
        <v>142</v>
      </c>
      <c r="Q358" s="55">
        <v>330335405142</v>
      </c>
      <c r="R358" s="53" t="s">
        <v>5549</v>
      </c>
      <c r="S358" s="53" t="s">
        <v>5068</v>
      </c>
      <c r="T358" s="53" t="s">
        <v>5066</v>
      </c>
      <c r="U358" s="53">
        <v>1</v>
      </c>
      <c r="V358" s="46" t="s">
        <v>5069</v>
      </c>
    </row>
    <row r="359" ht="12.8" customHeight="1" spans="1:22" x14ac:dyDescent="0.25">
      <c r="A359" s="52">
        <v>655905</v>
      </c>
      <c r="B359" s="53" t="s">
        <v>5560</v>
      </c>
      <c r="C359" s="53" t="s">
        <v>11</v>
      </c>
      <c r="D359" s="53" t="s">
        <v>5253</v>
      </c>
      <c r="E359" s="53" t="s">
        <v>5063</v>
      </c>
      <c r="F359" s="53" t="s">
        <v>5254</v>
      </c>
      <c r="G359" s="53" t="s">
        <v>5549</v>
      </c>
      <c r="H359" s="53" t="s">
        <v>5559</v>
      </c>
      <c r="I359" s="53" t="s">
        <v>5551</v>
      </c>
      <c r="J359" s="53" t="s">
        <v>5073</v>
      </c>
      <c r="K359" s="53" t="s">
        <v>5560</v>
      </c>
      <c r="L359" s="53" t="s">
        <v>5072</v>
      </c>
      <c r="M359" s="53">
        <v>330</v>
      </c>
      <c r="N359" s="53">
        <v>335</v>
      </c>
      <c r="O359" s="53">
        <v>405</v>
      </c>
      <c r="P359" s="54">
        <v>101</v>
      </c>
      <c r="Q359" s="55">
        <v>330335405101</v>
      </c>
      <c r="R359" s="53" t="s">
        <v>5549</v>
      </c>
      <c r="S359" s="53" t="s">
        <v>5068</v>
      </c>
      <c r="T359" s="53" t="s">
        <v>5066</v>
      </c>
      <c r="U359" s="53">
        <v>1</v>
      </c>
      <c r="V359" s="46" t="s">
        <v>5069</v>
      </c>
    </row>
    <row r="360" ht="12.8" customHeight="1" spans="1:22" x14ac:dyDescent="0.25">
      <c r="A360" s="52">
        <v>670211</v>
      </c>
      <c r="B360" s="53" t="s">
        <v>1412</v>
      </c>
      <c r="C360" s="53" t="s">
        <v>11</v>
      </c>
      <c r="D360" s="53" t="s">
        <v>5253</v>
      </c>
      <c r="E360" s="53" t="s">
        <v>5063</v>
      </c>
      <c r="F360" s="53" t="s">
        <v>5254</v>
      </c>
      <c r="G360" s="53" t="s">
        <v>5549</v>
      </c>
      <c r="H360" s="53" t="s">
        <v>5561</v>
      </c>
      <c r="I360" s="53" t="s">
        <v>5551</v>
      </c>
      <c r="J360" s="53" t="s">
        <v>5071</v>
      </c>
      <c r="K360" s="53" t="s">
        <v>1412</v>
      </c>
      <c r="L360" s="53" t="s">
        <v>5072</v>
      </c>
      <c r="M360" s="53">
        <v>330</v>
      </c>
      <c r="N360" s="53">
        <v>335</v>
      </c>
      <c r="O360" s="53">
        <v>405</v>
      </c>
      <c r="P360" s="54">
        <v>142</v>
      </c>
      <c r="Q360" s="55">
        <v>330335405142</v>
      </c>
      <c r="R360" s="53" t="s">
        <v>5549</v>
      </c>
      <c r="S360" s="53" t="s">
        <v>5068</v>
      </c>
      <c r="T360" s="53" t="s">
        <v>5066</v>
      </c>
      <c r="U360" s="53">
        <v>1</v>
      </c>
      <c r="V360" s="46" t="s">
        <v>5069</v>
      </c>
    </row>
    <row r="361" ht="12.8" customHeight="1" spans="1:22" x14ac:dyDescent="0.25">
      <c r="A361" s="52">
        <v>134530</v>
      </c>
      <c r="B361" s="53" t="s">
        <v>5562</v>
      </c>
      <c r="C361" s="53" t="s">
        <v>11</v>
      </c>
      <c r="D361" s="53" t="s">
        <v>5253</v>
      </c>
      <c r="E361" s="53" t="s">
        <v>5063</v>
      </c>
      <c r="F361" s="53" t="s">
        <v>5254</v>
      </c>
      <c r="G361" s="53" t="s">
        <v>5549</v>
      </c>
      <c r="H361" s="53" t="s">
        <v>5563</v>
      </c>
      <c r="I361" s="53" t="s">
        <v>5551</v>
      </c>
      <c r="J361" s="53" t="s">
        <v>5066</v>
      </c>
      <c r="K361" s="53" t="s">
        <v>5562</v>
      </c>
      <c r="L361" s="53" t="s">
        <v>4184</v>
      </c>
      <c r="M361" s="53">
        <v>330</v>
      </c>
      <c r="N361" s="53">
        <v>335</v>
      </c>
      <c r="O361" s="53">
        <v>405</v>
      </c>
      <c r="P361" s="54" t="s">
        <v>3386</v>
      </c>
      <c r="Q361" s="55" t="s">
        <v>5552</v>
      </c>
      <c r="R361" s="53" t="s">
        <v>5549</v>
      </c>
      <c r="S361" s="53" t="s">
        <v>5068</v>
      </c>
      <c r="T361" s="53" t="s">
        <v>5066</v>
      </c>
      <c r="U361" s="53">
        <v>1</v>
      </c>
      <c r="V361" s="46" t="s">
        <v>5069</v>
      </c>
    </row>
    <row r="362" ht="12.8" customHeight="1" spans="1:22" x14ac:dyDescent="0.25">
      <c r="A362" s="52">
        <v>61793</v>
      </c>
      <c r="B362" s="53" t="s">
        <v>5564</v>
      </c>
      <c r="C362" s="53" t="s">
        <v>11</v>
      </c>
      <c r="D362" s="53" t="s">
        <v>5253</v>
      </c>
      <c r="E362" s="53" t="s">
        <v>5063</v>
      </c>
      <c r="F362" s="53" t="s">
        <v>5254</v>
      </c>
      <c r="G362" s="53" t="s">
        <v>5549</v>
      </c>
      <c r="H362" s="53" t="s">
        <v>5563</v>
      </c>
      <c r="I362" s="53" t="s">
        <v>5551</v>
      </c>
      <c r="J362" s="53" t="s">
        <v>5066</v>
      </c>
      <c r="K362" s="53" t="s">
        <v>5562</v>
      </c>
      <c r="L362" s="53" t="s">
        <v>3471</v>
      </c>
      <c r="M362" s="53">
        <v>330</v>
      </c>
      <c r="N362" s="53">
        <v>335</v>
      </c>
      <c r="O362" s="53">
        <v>405</v>
      </c>
      <c r="P362" s="54" t="s">
        <v>3386</v>
      </c>
      <c r="Q362" s="55" t="s">
        <v>5565</v>
      </c>
      <c r="R362" s="53" t="s">
        <v>5549</v>
      </c>
      <c r="S362" s="53" t="s">
        <v>5068</v>
      </c>
      <c r="T362" s="53" t="s">
        <v>5066</v>
      </c>
      <c r="U362" s="53">
        <v>1</v>
      </c>
      <c r="V362" s="46" t="s">
        <v>5069</v>
      </c>
    </row>
    <row r="363" ht="12.8" customHeight="1" spans="1:22" x14ac:dyDescent="0.25">
      <c r="A363" s="52">
        <v>656324</v>
      </c>
      <c r="B363" s="53" t="s">
        <v>5566</v>
      </c>
      <c r="C363" s="53" t="s">
        <v>11</v>
      </c>
      <c r="D363" s="53" t="s">
        <v>5253</v>
      </c>
      <c r="E363" s="53" t="s">
        <v>5063</v>
      </c>
      <c r="F363" s="53" t="s">
        <v>5254</v>
      </c>
      <c r="G363" s="53" t="s">
        <v>5549</v>
      </c>
      <c r="H363" s="53" t="s">
        <v>5563</v>
      </c>
      <c r="I363" s="53" t="s">
        <v>5551</v>
      </c>
      <c r="J363" s="53" t="s">
        <v>5071</v>
      </c>
      <c r="K363" s="53" t="s">
        <v>5566</v>
      </c>
      <c r="L363" s="53" t="s">
        <v>5072</v>
      </c>
      <c r="M363" s="53">
        <v>330</v>
      </c>
      <c r="N363" s="53">
        <v>335</v>
      </c>
      <c r="O363" s="53">
        <v>405</v>
      </c>
      <c r="P363" s="54">
        <v>142</v>
      </c>
      <c r="Q363" s="55">
        <v>330335405142</v>
      </c>
      <c r="R363" s="53" t="s">
        <v>5549</v>
      </c>
      <c r="S363" s="53" t="s">
        <v>5068</v>
      </c>
      <c r="T363" s="53" t="s">
        <v>5066</v>
      </c>
      <c r="U363" s="53">
        <v>1</v>
      </c>
      <c r="V363" s="46" t="s">
        <v>5069</v>
      </c>
    </row>
    <row r="364" ht="12.8" customHeight="1" spans="1:22" x14ac:dyDescent="0.25">
      <c r="A364" s="52">
        <v>655909</v>
      </c>
      <c r="B364" s="53" t="s">
        <v>2350</v>
      </c>
      <c r="C364" s="53" t="s">
        <v>11</v>
      </c>
      <c r="D364" s="53" t="s">
        <v>5253</v>
      </c>
      <c r="E364" s="53" t="s">
        <v>5063</v>
      </c>
      <c r="F364" s="53" t="s">
        <v>5254</v>
      </c>
      <c r="G364" s="53" t="s">
        <v>5549</v>
      </c>
      <c r="H364" s="53" t="s">
        <v>5563</v>
      </c>
      <c r="I364" s="53" t="s">
        <v>5551</v>
      </c>
      <c r="J364" s="53" t="s">
        <v>5073</v>
      </c>
      <c r="K364" s="53" t="s">
        <v>2350</v>
      </c>
      <c r="L364" s="53" t="s">
        <v>5072</v>
      </c>
      <c r="M364" s="53">
        <v>330</v>
      </c>
      <c r="N364" s="53">
        <v>335</v>
      </c>
      <c r="O364" s="53">
        <v>405</v>
      </c>
      <c r="P364" s="54">
        <v>101</v>
      </c>
      <c r="Q364" s="55">
        <v>330335405101</v>
      </c>
      <c r="R364" s="53" t="s">
        <v>5549</v>
      </c>
      <c r="S364" s="53" t="s">
        <v>5068</v>
      </c>
      <c r="T364" s="53" t="s">
        <v>5066</v>
      </c>
      <c r="U364" s="53">
        <v>1</v>
      </c>
      <c r="V364" s="46" t="s">
        <v>5069</v>
      </c>
    </row>
    <row r="365" ht="12.8" customHeight="1" spans="1:22" x14ac:dyDescent="0.25">
      <c r="A365" s="52">
        <v>20020977</v>
      </c>
      <c r="B365" s="53" t="s">
        <v>5567</v>
      </c>
      <c r="C365" s="53" t="s">
        <v>11</v>
      </c>
      <c r="D365" s="53" t="s">
        <v>5253</v>
      </c>
      <c r="E365" s="53" t="s">
        <v>5063</v>
      </c>
      <c r="F365" s="53" t="s">
        <v>5254</v>
      </c>
      <c r="G365" s="53" t="s">
        <v>5549</v>
      </c>
      <c r="H365" s="53" t="s">
        <v>5563</v>
      </c>
      <c r="I365" s="53" t="s">
        <v>5551</v>
      </c>
      <c r="J365" s="53" t="s">
        <v>5076</v>
      </c>
      <c r="K365" s="53" t="s">
        <v>5567</v>
      </c>
      <c r="L365" s="53" t="s">
        <v>5078</v>
      </c>
      <c r="M365" s="53">
        <v>330</v>
      </c>
      <c r="N365" s="53">
        <v>335</v>
      </c>
      <c r="O365" s="53">
        <v>405</v>
      </c>
      <c r="P365" s="54" t="s">
        <v>3386</v>
      </c>
      <c r="Q365" s="55" t="s">
        <v>5552</v>
      </c>
      <c r="R365" s="53" t="s">
        <v>5549</v>
      </c>
      <c r="S365" s="53" t="s">
        <v>5068</v>
      </c>
      <c r="T365" s="53" t="s">
        <v>5066</v>
      </c>
      <c r="U365" s="53">
        <v>1</v>
      </c>
      <c r="V365" s="46" t="s">
        <v>5069</v>
      </c>
    </row>
    <row r="366" ht="12.8" customHeight="1" spans="1:22" x14ac:dyDescent="0.25">
      <c r="A366" s="52" t="s">
        <v>3386</v>
      </c>
      <c r="B366" s="53" t="s">
        <v>5568</v>
      </c>
      <c r="C366" s="53" t="s">
        <v>11</v>
      </c>
      <c r="D366" s="53" t="s">
        <v>5253</v>
      </c>
      <c r="E366" s="53" t="s">
        <v>5063</v>
      </c>
      <c r="F366" s="53" t="s">
        <v>5254</v>
      </c>
      <c r="G366" s="53" t="s">
        <v>5549</v>
      </c>
      <c r="H366" s="53" t="s">
        <v>5563</v>
      </c>
      <c r="I366" s="53" t="s">
        <v>5551</v>
      </c>
      <c r="J366" s="53" t="s">
        <v>5066</v>
      </c>
      <c r="K366" s="53" t="s">
        <v>5562</v>
      </c>
      <c r="L366" s="53" t="s">
        <v>3683</v>
      </c>
      <c r="M366" s="53">
        <v>330</v>
      </c>
      <c r="N366" s="53">
        <v>335</v>
      </c>
      <c r="O366" s="53">
        <v>405</v>
      </c>
      <c r="P366" s="54" t="s">
        <v>3386</v>
      </c>
      <c r="Q366" s="55" t="s">
        <v>5552</v>
      </c>
      <c r="R366" s="53" t="s">
        <v>5549</v>
      </c>
      <c r="S366" s="53" t="s">
        <v>5068</v>
      </c>
      <c r="T366" s="53" t="s">
        <v>5066</v>
      </c>
      <c r="U366" s="53">
        <v>0.001</v>
      </c>
      <c r="V366" s="46" t="s">
        <v>5069</v>
      </c>
    </row>
    <row r="367" ht="12.8" customHeight="1" spans="1:22" x14ac:dyDescent="0.25">
      <c r="A367" s="52">
        <v>61790</v>
      </c>
      <c r="B367" s="53" t="s">
        <v>5569</v>
      </c>
      <c r="C367" s="53" t="s">
        <v>11</v>
      </c>
      <c r="D367" s="53" t="s">
        <v>5253</v>
      </c>
      <c r="E367" s="53" t="s">
        <v>5063</v>
      </c>
      <c r="F367" s="53" t="s">
        <v>5254</v>
      </c>
      <c r="G367" s="53" t="s">
        <v>5549</v>
      </c>
      <c r="H367" s="53" t="s">
        <v>5570</v>
      </c>
      <c r="I367" s="53" t="s">
        <v>5551</v>
      </c>
      <c r="J367" s="53" t="s">
        <v>5066</v>
      </c>
      <c r="K367" s="53" t="s">
        <v>5571</v>
      </c>
      <c r="L367" s="53" t="s">
        <v>3471</v>
      </c>
      <c r="M367" s="53">
        <v>330</v>
      </c>
      <c r="N367" s="53">
        <v>335</v>
      </c>
      <c r="O367" s="53">
        <v>405</v>
      </c>
      <c r="P367" s="54" t="s">
        <v>3386</v>
      </c>
      <c r="Q367" s="55" t="s">
        <v>5552</v>
      </c>
      <c r="R367" s="53" t="s">
        <v>5549</v>
      </c>
      <c r="S367" s="53" t="s">
        <v>5068</v>
      </c>
      <c r="T367" s="53" t="s">
        <v>5066</v>
      </c>
      <c r="U367" s="53">
        <v>1</v>
      </c>
      <c r="V367" s="46" t="s">
        <v>5069</v>
      </c>
    </row>
    <row r="368" ht="12.8" customHeight="1" spans="1:22" x14ac:dyDescent="0.25">
      <c r="A368" s="52">
        <v>656326</v>
      </c>
      <c r="B368" s="53" t="s">
        <v>5572</v>
      </c>
      <c r="C368" s="53" t="s">
        <v>11</v>
      </c>
      <c r="D368" s="53" t="s">
        <v>5253</v>
      </c>
      <c r="E368" s="53" t="s">
        <v>5063</v>
      </c>
      <c r="F368" s="53" t="s">
        <v>5254</v>
      </c>
      <c r="G368" s="53" t="s">
        <v>5549</v>
      </c>
      <c r="H368" s="53" t="s">
        <v>5570</v>
      </c>
      <c r="I368" s="53" t="s">
        <v>5551</v>
      </c>
      <c r="J368" s="53" t="s">
        <v>5071</v>
      </c>
      <c r="K368" s="53" t="s">
        <v>5573</v>
      </c>
      <c r="L368" s="53" t="s">
        <v>5072</v>
      </c>
      <c r="M368" s="53">
        <v>330</v>
      </c>
      <c r="N368" s="53">
        <v>335</v>
      </c>
      <c r="O368" s="53">
        <v>405</v>
      </c>
      <c r="P368" s="54">
        <v>142</v>
      </c>
      <c r="Q368" s="55">
        <v>330335405142</v>
      </c>
      <c r="R368" s="53" t="s">
        <v>5549</v>
      </c>
      <c r="S368" s="53" t="s">
        <v>5068</v>
      </c>
      <c r="T368" s="53" t="s">
        <v>5066</v>
      </c>
      <c r="U368" s="53">
        <v>1</v>
      </c>
      <c r="V368" s="46" t="s">
        <v>5069</v>
      </c>
    </row>
    <row r="369" ht="12.8" customHeight="1" spans="1:22" x14ac:dyDescent="0.25">
      <c r="A369" s="52">
        <v>655911</v>
      </c>
      <c r="B369" s="53" t="s">
        <v>5574</v>
      </c>
      <c r="C369" s="53" t="s">
        <v>11</v>
      </c>
      <c r="D369" s="53" t="s">
        <v>5253</v>
      </c>
      <c r="E369" s="53" t="s">
        <v>5063</v>
      </c>
      <c r="F369" s="53" t="s">
        <v>5254</v>
      </c>
      <c r="G369" s="53" t="s">
        <v>5549</v>
      </c>
      <c r="H369" s="53" t="s">
        <v>5570</v>
      </c>
      <c r="I369" s="53" t="s">
        <v>5551</v>
      </c>
      <c r="J369" s="53" t="s">
        <v>5073</v>
      </c>
      <c r="K369" s="53" t="s">
        <v>5575</v>
      </c>
      <c r="L369" s="53" t="s">
        <v>5072</v>
      </c>
      <c r="M369" s="53">
        <v>330</v>
      </c>
      <c r="N369" s="53">
        <v>335</v>
      </c>
      <c r="O369" s="53">
        <v>405</v>
      </c>
      <c r="P369" s="54">
        <v>101</v>
      </c>
      <c r="Q369" s="55">
        <v>330335405101</v>
      </c>
      <c r="R369" s="53" t="s">
        <v>5549</v>
      </c>
      <c r="S369" s="53" t="s">
        <v>5068</v>
      </c>
      <c r="T369" s="53" t="s">
        <v>5066</v>
      </c>
      <c r="U369" s="53">
        <v>1</v>
      </c>
      <c r="V369" s="46" t="s">
        <v>5069</v>
      </c>
    </row>
    <row r="370" ht="12.8" customHeight="1" spans="1:22" x14ac:dyDescent="0.25">
      <c r="A370" s="52">
        <v>134531</v>
      </c>
      <c r="B370" s="53" t="s">
        <v>5576</v>
      </c>
      <c r="C370" s="53" t="s">
        <v>11</v>
      </c>
      <c r="D370" s="53" t="s">
        <v>5253</v>
      </c>
      <c r="E370" s="53" t="s">
        <v>5063</v>
      </c>
      <c r="F370" s="53" t="s">
        <v>5254</v>
      </c>
      <c r="G370" s="53" t="s">
        <v>5549</v>
      </c>
      <c r="H370" s="53" t="s">
        <v>5577</v>
      </c>
      <c r="I370" s="53" t="s">
        <v>5551</v>
      </c>
      <c r="J370" s="53" t="s">
        <v>5066</v>
      </c>
      <c r="K370" s="53" t="s">
        <v>5576</v>
      </c>
      <c r="L370" s="53" t="s">
        <v>4184</v>
      </c>
      <c r="M370" s="53">
        <v>330</v>
      </c>
      <c r="N370" s="53">
        <v>335</v>
      </c>
      <c r="O370" s="53">
        <v>405</v>
      </c>
      <c r="P370" s="54" t="s">
        <v>3386</v>
      </c>
      <c r="Q370" s="55" t="s">
        <v>5552</v>
      </c>
      <c r="R370" s="53" t="s">
        <v>5549</v>
      </c>
      <c r="S370" s="53" t="s">
        <v>5068</v>
      </c>
      <c r="T370" s="53" t="s">
        <v>5066</v>
      </c>
      <c r="U370" s="53">
        <v>1</v>
      </c>
      <c r="V370" s="46" t="s">
        <v>5069</v>
      </c>
    </row>
    <row r="371" ht="12.8" customHeight="1" spans="1:22" x14ac:dyDescent="0.25">
      <c r="A371" s="52">
        <v>61814</v>
      </c>
      <c r="B371" s="53" t="s">
        <v>5576</v>
      </c>
      <c r="C371" s="53" t="s">
        <v>11</v>
      </c>
      <c r="D371" s="53" t="s">
        <v>5253</v>
      </c>
      <c r="E371" s="53" t="s">
        <v>5063</v>
      </c>
      <c r="F371" s="53" t="s">
        <v>5254</v>
      </c>
      <c r="G371" s="53" t="s">
        <v>5549</v>
      </c>
      <c r="H371" s="53" t="s">
        <v>5577</v>
      </c>
      <c r="I371" s="53" t="s">
        <v>5551</v>
      </c>
      <c r="J371" s="53" t="s">
        <v>5066</v>
      </c>
      <c r="K371" s="53" t="s">
        <v>5576</v>
      </c>
      <c r="L371" s="53" t="s">
        <v>3471</v>
      </c>
      <c r="M371" s="53">
        <v>330</v>
      </c>
      <c r="N371" s="53">
        <v>335</v>
      </c>
      <c r="O371" s="53">
        <v>405</v>
      </c>
      <c r="P371" s="54" t="s">
        <v>3386</v>
      </c>
      <c r="Q371" s="55" t="s">
        <v>5552</v>
      </c>
      <c r="R371" s="53" t="s">
        <v>5549</v>
      </c>
      <c r="S371" s="53" t="s">
        <v>5068</v>
      </c>
      <c r="T371" s="53" t="s">
        <v>5066</v>
      </c>
      <c r="U371" s="53">
        <v>1</v>
      </c>
      <c r="V371" s="46" t="s">
        <v>5069</v>
      </c>
    </row>
    <row r="372" ht="12.8" customHeight="1" spans="1:22" x14ac:dyDescent="0.25">
      <c r="A372" s="52">
        <v>656322</v>
      </c>
      <c r="B372" s="53" t="s">
        <v>5578</v>
      </c>
      <c r="C372" s="53" t="s">
        <v>11</v>
      </c>
      <c r="D372" s="53" t="s">
        <v>5253</v>
      </c>
      <c r="E372" s="53" t="s">
        <v>5063</v>
      </c>
      <c r="F372" s="53" t="s">
        <v>5254</v>
      </c>
      <c r="G372" s="53" t="s">
        <v>5549</v>
      </c>
      <c r="H372" s="53" t="s">
        <v>5577</v>
      </c>
      <c r="I372" s="53" t="s">
        <v>5551</v>
      </c>
      <c r="J372" s="53" t="s">
        <v>5071</v>
      </c>
      <c r="K372" s="53" t="s">
        <v>5578</v>
      </c>
      <c r="L372" s="53" t="s">
        <v>5072</v>
      </c>
      <c r="M372" s="53">
        <v>330</v>
      </c>
      <c r="N372" s="53">
        <v>335</v>
      </c>
      <c r="O372" s="53">
        <v>405</v>
      </c>
      <c r="P372" s="54">
        <v>142</v>
      </c>
      <c r="Q372" s="55">
        <v>330335405142</v>
      </c>
      <c r="R372" s="53" t="s">
        <v>5549</v>
      </c>
      <c r="S372" s="53" t="s">
        <v>5068</v>
      </c>
      <c r="T372" s="53" t="s">
        <v>5066</v>
      </c>
      <c r="U372" s="53">
        <v>1</v>
      </c>
      <c r="V372" s="46" t="s">
        <v>5069</v>
      </c>
    </row>
    <row r="373" ht="12.8" customHeight="1" spans="1:22" x14ac:dyDescent="0.25">
      <c r="A373" s="52">
        <v>655906</v>
      </c>
      <c r="B373" s="53" t="s">
        <v>2810</v>
      </c>
      <c r="C373" s="53" t="s">
        <v>11</v>
      </c>
      <c r="D373" s="53" t="s">
        <v>5253</v>
      </c>
      <c r="E373" s="53" t="s">
        <v>5063</v>
      </c>
      <c r="F373" s="53" t="s">
        <v>5254</v>
      </c>
      <c r="G373" s="53" t="s">
        <v>5549</v>
      </c>
      <c r="H373" s="53" t="s">
        <v>5577</v>
      </c>
      <c r="I373" s="53" t="s">
        <v>5551</v>
      </c>
      <c r="J373" s="53" t="s">
        <v>5073</v>
      </c>
      <c r="K373" s="53" t="s">
        <v>2810</v>
      </c>
      <c r="L373" s="53" t="s">
        <v>5072</v>
      </c>
      <c r="M373" s="53">
        <v>330</v>
      </c>
      <c r="N373" s="53">
        <v>335</v>
      </c>
      <c r="O373" s="53">
        <v>405</v>
      </c>
      <c r="P373" s="54">
        <v>101</v>
      </c>
      <c r="Q373" s="55">
        <v>330335405101</v>
      </c>
      <c r="R373" s="53" t="s">
        <v>5549</v>
      </c>
      <c r="S373" s="53" t="s">
        <v>5068</v>
      </c>
      <c r="T373" s="53" t="s">
        <v>5066</v>
      </c>
      <c r="U373" s="53">
        <v>1</v>
      </c>
      <c r="V373" s="46" t="s">
        <v>5069</v>
      </c>
    </row>
    <row r="374" ht="12.8" customHeight="1" spans="1:22" x14ac:dyDescent="0.25">
      <c r="A374" s="52">
        <v>20020975</v>
      </c>
      <c r="B374" s="53" t="s">
        <v>5579</v>
      </c>
      <c r="C374" s="53" t="s">
        <v>11</v>
      </c>
      <c r="D374" s="53" t="s">
        <v>5253</v>
      </c>
      <c r="E374" s="53" t="s">
        <v>5063</v>
      </c>
      <c r="F374" s="53" t="s">
        <v>5254</v>
      </c>
      <c r="G374" s="53" t="s">
        <v>5549</v>
      </c>
      <c r="H374" s="53" t="s">
        <v>5577</v>
      </c>
      <c r="I374" s="53" t="s">
        <v>5551</v>
      </c>
      <c r="J374" s="53" t="s">
        <v>5076</v>
      </c>
      <c r="K374" s="53" t="s">
        <v>5580</v>
      </c>
      <c r="L374" s="53" t="s">
        <v>5078</v>
      </c>
      <c r="M374" s="53">
        <v>330</v>
      </c>
      <c r="N374" s="53">
        <v>335</v>
      </c>
      <c r="O374" s="53">
        <v>405</v>
      </c>
      <c r="P374" s="54" t="s">
        <v>3386</v>
      </c>
      <c r="Q374" s="55" t="s">
        <v>5552</v>
      </c>
      <c r="R374" s="53" t="s">
        <v>5549</v>
      </c>
      <c r="S374" s="53" t="s">
        <v>5068</v>
      </c>
      <c r="T374" s="53" t="s">
        <v>5066</v>
      </c>
      <c r="U374" s="53">
        <v>1</v>
      </c>
      <c r="V374" s="46" t="s">
        <v>5069</v>
      </c>
    </row>
    <row r="375" ht="12.8" customHeight="1" spans="1:22" x14ac:dyDescent="0.25">
      <c r="A375" s="52" t="s">
        <v>3386</v>
      </c>
      <c r="B375" s="53" t="s">
        <v>5581</v>
      </c>
      <c r="C375" s="53" t="s">
        <v>11</v>
      </c>
      <c r="D375" s="53" t="s">
        <v>5253</v>
      </c>
      <c r="E375" s="53" t="s">
        <v>5063</v>
      </c>
      <c r="F375" s="53" t="s">
        <v>5254</v>
      </c>
      <c r="G375" s="53" t="s">
        <v>5549</v>
      </c>
      <c r="H375" s="53" t="s">
        <v>5577</v>
      </c>
      <c r="I375" s="53" t="s">
        <v>5551</v>
      </c>
      <c r="J375" s="53" t="s">
        <v>5066</v>
      </c>
      <c r="K375" s="53" t="s">
        <v>5576</v>
      </c>
      <c r="L375" s="53" t="s">
        <v>3683</v>
      </c>
      <c r="M375" s="53">
        <v>330</v>
      </c>
      <c r="N375" s="53">
        <v>335</v>
      </c>
      <c r="O375" s="53">
        <v>405</v>
      </c>
      <c r="P375" s="54" t="s">
        <v>3386</v>
      </c>
      <c r="Q375" s="55" t="s">
        <v>5552</v>
      </c>
      <c r="R375" s="53" t="s">
        <v>5549</v>
      </c>
      <c r="S375" s="53" t="s">
        <v>5068</v>
      </c>
      <c r="T375" s="53" t="s">
        <v>5066</v>
      </c>
      <c r="U375" s="53">
        <v>0.001</v>
      </c>
      <c r="V375" s="46" t="s">
        <v>5069</v>
      </c>
    </row>
    <row r="376" ht="12.8" customHeight="1" spans="1:22" x14ac:dyDescent="0.25">
      <c r="A376" s="52">
        <v>134532</v>
      </c>
      <c r="B376" s="53" t="s">
        <v>5582</v>
      </c>
      <c r="C376" s="53" t="s">
        <v>11</v>
      </c>
      <c r="D376" s="53" t="s">
        <v>5253</v>
      </c>
      <c r="E376" s="53" t="s">
        <v>5063</v>
      </c>
      <c r="F376" s="53" t="s">
        <v>5254</v>
      </c>
      <c r="G376" s="53" t="s">
        <v>5549</v>
      </c>
      <c r="H376" s="53" t="s">
        <v>5583</v>
      </c>
      <c r="I376" s="53" t="s">
        <v>5551</v>
      </c>
      <c r="J376" s="53" t="s">
        <v>5066</v>
      </c>
      <c r="K376" s="53" t="s">
        <v>5582</v>
      </c>
      <c r="L376" s="53" t="s">
        <v>4184</v>
      </c>
      <c r="M376" s="53">
        <v>330</v>
      </c>
      <c r="N376" s="53">
        <v>335</v>
      </c>
      <c r="O376" s="53">
        <v>405</v>
      </c>
      <c r="P376" s="54" t="s">
        <v>3386</v>
      </c>
      <c r="Q376" s="55" t="s">
        <v>5552</v>
      </c>
      <c r="R376" s="53" t="s">
        <v>5549</v>
      </c>
      <c r="S376" s="53" t="s">
        <v>5068</v>
      </c>
      <c r="T376" s="53" t="s">
        <v>5066</v>
      </c>
      <c r="U376" s="53">
        <v>1</v>
      </c>
      <c r="V376" s="46" t="s">
        <v>5069</v>
      </c>
    </row>
    <row r="377" ht="12.8" customHeight="1" spans="1:22" x14ac:dyDescent="0.25">
      <c r="A377" s="52">
        <v>61815</v>
      </c>
      <c r="B377" s="53" t="s">
        <v>5582</v>
      </c>
      <c r="C377" s="53" t="s">
        <v>11</v>
      </c>
      <c r="D377" s="53" t="s">
        <v>5253</v>
      </c>
      <c r="E377" s="53" t="s">
        <v>5063</v>
      </c>
      <c r="F377" s="53" t="s">
        <v>5254</v>
      </c>
      <c r="G377" s="53" t="s">
        <v>5549</v>
      </c>
      <c r="H377" s="53" t="s">
        <v>5583</v>
      </c>
      <c r="I377" s="53" t="s">
        <v>5551</v>
      </c>
      <c r="J377" s="53" t="s">
        <v>5066</v>
      </c>
      <c r="K377" s="53" t="s">
        <v>5582</v>
      </c>
      <c r="L377" s="53" t="s">
        <v>3471</v>
      </c>
      <c r="M377" s="53">
        <v>330</v>
      </c>
      <c r="N377" s="53">
        <v>335</v>
      </c>
      <c r="O377" s="53">
        <v>405</v>
      </c>
      <c r="P377" s="54" t="s">
        <v>3386</v>
      </c>
      <c r="Q377" s="55" t="s">
        <v>5552</v>
      </c>
      <c r="R377" s="53" t="s">
        <v>5549</v>
      </c>
      <c r="S377" s="53" t="s">
        <v>5068</v>
      </c>
      <c r="T377" s="53" t="s">
        <v>5066</v>
      </c>
      <c r="U377" s="53">
        <v>1</v>
      </c>
      <c r="V377" s="46" t="s">
        <v>5069</v>
      </c>
    </row>
    <row r="378" ht="12.8" customHeight="1" spans="1:22" x14ac:dyDescent="0.25">
      <c r="A378" s="52">
        <v>656323</v>
      </c>
      <c r="B378" s="53" t="s">
        <v>5584</v>
      </c>
      <c r="C378" s="53" t="s">
        <v>11</v>
      </c>
      <c r="D378" s="53" t="s">
        <v>5253</v>
      </c>
      <c r="E378" s="53" t="s">
        <v>5063</v>
      </c>
      <c r="F378" s="53" t="s">
        <v>5254</v>
      </c>
      <c r="G378" s="53" t="s">
        <v>5549</v>
      </c>
      <c r="H378" s="53" t="s">
        <v>5583</v>
      </c>
      <c r="I378" s="53" t="s">
        <v>5551</v>
      </c>
      <c r="J378" s="53" t="s">
        <v>5071</v>
      </c>
      <c r="K378" s="53" t="s">
        <v>5584</v>
      </c>
      <c r="L378" s="53" t="s">
        <v>5072</v>
      </c>
      <c r="M378" s="53">
        <v>330</v>
      </c>
      <c r="N378" s="53">
        <v>335</v>
      </c>
      <c r="O378" s="53">
        <v>405</v>
      </c>
      <c r="P378" s="54">
        <v>142</v>
      </c>
      <c r="Q378" s="55">
        <v>330335405142</v>
      </c>
      <c r="R378" s="53" t="s">
        <v>5549</v>
      </c>
      <c r="S378" s="53" t="s">
        <v>5068</v>
      </c>
      <c r="T378" s="53" t="s">
        <v>5066</v>
      </c>
      <c r="U378" s="53">
        <v>1</v>
      </c>
      <c r="V378" s="46" t="s">
        <v>5069</v>
      </c>
    </row>
    <row r="379" ht="12.8" customHeight="1" spans="1:22" x14ac:dyDescent="0.25">
      <c r="A379" s="52">
        <v>655907</v>
      </c>
      <c r="B379" s="53" t="s">
        <v>3340</v>
      </c>
      <c r="C379" s="53" t="s">
        <v>11</v>
      </c>
      <c r="D379" s="53" t="s">
        <v>5253</v>
      </c>
      <c r="E379" s="53" t="s">
        <v>5063</v>
      </c>
      <c r="F379" s="53" t="s">
        <v>5254</v>
      </c>
      <c r="G379" s="53" t="s">
        <v>5549</v>
      </c>
      <c r="H379" s="53" t="s">
        <v>5583</v>
      </c>
      <c r="I379" s="53" t="s">
        <v>5551</v>
      </c>
      <c r="J379" s="53" t="s">
        <v>5073</v>
      </c>
      <c r="K379" s="53" t="s">
        <v>3340</v>
      </c>
      <c r="L379" s="53" t="s">
        <v>5072</v>
      </c>
      <c r="M379" s="53">
        <v>330</v>
      </c>
      <c r="N379" s="53">
        <v>335</v>
      </c>
      <c r="O379" s="53">
        <v>405</v>
      </c>
      <c r="P379" s="54">
        <v>101</v>
      </c>
      <c r="Q379" s="55">
        <v>330335405101</v>
      </c>
      <c r="R379" s="53" t="s">
        <v>5549</v>
      </c>
      <c r="S379" s="53" t="s">
        <v>5068</v>
      </c>
      <c r="T379" s="53" t="s">
        <v>5066</v>
      </c>
      <c r="U379" s="53">
        <v>1</v>
      </c>
      <c r="V379" s="46" t="s">
        <v>5069</v>
      </c>
    </row>
    <row r="380" ht="12.8" customHeight="1" spans="1:22" x14ac:dyDescent="0.25">
      <c r="A380" s="52">
        <v>20020976</v>
      </c>
      <c r="B380" s="53" t="s">
        <v>5585</v>
      </c>
      <c r="C380" s="53" t="s">
        <v>11</v>
      </c>
      <c r="D380" s="53" t="s">
        <v>5253</v>
      </c>
      <c r="E380" s="53" t="s">
        <v>5063</v>
      </c>
      <c r="F380" s="53" t="s">
        <v>5254</v>
      </c>
      <c r="G380" s="53" t="s">
        <v>5549</v>
      </c>
      <c r="H380" s="53" t="s">
        <v>5583</v>
      </c>
      <c r="I380" s="53" t="s">
        <v>5551</v>
      </c>
      <c r="J380" s="53" t="s">
        <v>5076</v>
      </c>
      <c r="K380" s="53" t="s">
        <v>5586</v>
      </c>
      <c r="L380" s="53" t="s">
        <v>5078</v>
      </c>
      <c r="M380" s="53">
        <v>330</v>
      </c>
      <c r="N380" s="53">
        <v>335</v>
      </c>
      <c r="O380" s="53">
        <v>405</v>
      </c>
      <c r="P380" s="54" t="s">
        <v>3386</v>
      </c>
      <c r="Q380" s="55" t="s">
        <v>5552</v>
      </c>
      <c r="R380" s="53" t="s">
        <v>5549</v>
      </c>
      <c r="S380" s="53" t="s">
        <v>5068</v>
      </c>
      <c r="T380" s="53" t="s">
        <v>5066</v>
      </c>
      <c r="U380" s="53">
        <v>1</v>
      </c>
      <c r="V380" s="46" t="s">
        <v>5069</v>
      </c>
    </row>
    <row r="381" ht="12.8" customHeight="1" spans="1:22" x14ac:dyDescent="0.25">
      <c r="A381" s="52" t="s">
        <v>3386</v>
      </c>
      <c r="B381" s="53" t="s">
        <v>5587</v>
      </c>
      <c r="C381" s="53" t="s">
        <v>11</v>
      </c>
      <c r="D381" s="53" t="s">
        <v>5253</v>
      </c>
      <c r="E381" s="53" t="s">
        <v>5063</v>
      </c>
      <c r="F381" s="53" t="s">
        <v>5254</v>
      </c>
      <c r="G381" s="53" t="s">
        <v>5549</v>
      </c>
      <c r="H381" s="53" t="s">
        <v>5583</v>
      </c>
      <c r="I381" s="53" t="s">
        <v>5551</v>
      </c>
      <c r="J381" s="53" t="s">
        <v>5066</v>
      </c>
      <c r="K381" s="53" t="s">
        <v>5582</v>
      </c>
      <c r="L381" s="53" t="s">
        <v>3683</v>
      </c>
      <c r="M381" s="53">
        <v>330</v>
      </c>
      <c r="N381" s="53">
        <v>335</v>
      </c>
      <c r="O381" s="53">
        <v>405</v>
      </c>
      <c r="P381" s="54" t="s">
        <v>3386</v>
      </c>
      <c r="Q381" s="55" t="s">
        <v>5552</v>
      </c>
      <c r="R381" s="53" t="s">
        <v>5549</v>
      </c>
      <c r="S381" s="53" t="s">
        <v>5068</v>
      </c>
      <c r="T381" s="53" t="s">
        <v>5066</v>
      </c>
      <c r="U381" s="53">
        <v>0.001</v>
      </c>
      <c r="V381" s="46" t="s">
        <v>5069</v>
      </c>
    </row>
    <row r="382" ht="12.8" customHeight="1" spans="1:22" x14ac:dyDescent="0.25">
      <c r="A382" s="52">
        <v>61816</v>
      </c>
      <c r="B382" s="53" t="s">
        <v>5588</v>
      </c>
      <c r="C382" s="53" t="s">
        <v>11</v>
      </c>
      <c r="D382" s="53" t="s">
        <v>5253</v>
      </c>
      <c r="E382" s="53" t="s">
        <v>5063</v>
      </c>
      <c r="F382" s="53" t="s">
        <v>5254</v>
      </c>
      <c r="G382" s="53" t="s">
        <v>5549</v>
      </c>
      <c r="H382" s="53" t="s">
        <v>5589</v>
      </c>
      <c r="I382" s="53" t="s">
        <v>5551</v>
      </c>
      <c r="J382" s="53" t="s">
        <v>5066</v>
      </c>
      <c r="K382" s="53" t="s">
        <v>5588</v>
      </c>
      <c r="L382" s="53" t="s">
        <v>3471</v>
      </c>
      <c r="M382" s="53">
        <v>330</v>
      </c>
      <c r="N382" s="53">
        <v>335</v>
      </c>
      <c r="O382" s="53">
        <v>405</v>
      </c>
      <c r="P382" s="54" t="s">
        <v>3386</v>
      </c>
      <c r="Q382" s="55" t="s">
        <v>5552</v>
      </c>
      <c r="R382" s="53" t="s">
        <v>5549</v>
      </c>
      <c r="S382" s="53" t="s">
        <v>5068</v>
      </c>
      <c r="T382" s="53" t="s">
        <v>5066</v>
      </c>
      <c r="U382" s="53">
        <v>1</v>
      </c>
      <c r="V382" s="46" t="s">
        <v>5069</v>
      </c>
    </row>
    <row r="383" ht="12.8" customHeight="1" spans="1:22" x14ac:dyDescent="0.25">
      <c r="A383" s="52">
        <v>656398</v>
      </c>
      <c r="B383" s="53" t="s">
        <v>5590</v>
      </c>
      <c r="C383" s="53" t="s">
        <v>11</v>
      </c>
      <c r="D383" s="53" t="s">
        <v>5253</v>
      </c>
      <c r="E383" s="53" t="s">
        <v>5063</v>
      </c>
      <c r="F383" s="53" t="s">
        <v>5254</v>
      </c>
      <c r="G383" s="53" t="s">
        <v>5549</v>
      </c>
      <c r="H383" s="53" t="s">
        <v>5589</v>
      </c>
      <c r="I383" s="53" t="s">
        <v>5551</v>
      </c>
      <c r="J383" s="53" t="s">
        <v>5071</v>
      </c>
      <c r="K383" s="53" t="s">
        <v>5590</v>
      </c>
      <c r="L383" s="53" t="s">
        <v>5072</v>
      </c>
      <c r="M383" s="53">
        <v>330</v>
      </c>
      <c r="N383" s="53">
        <v>335</v>
      </c>
      <c r="O383" s="53">
        <v>405</v>
      </c>
      <c r="P383" s="54">
        <v>142</v>
      </c>
      <c r="Q383" s="55">
        <v>330335405142</v>
      </c>
      <c r="R383" s="53" t="s">
        <v>5549</v>
      </c>
      <c r="S383" s="53" t="s">
        <v>5068</v>
      </c>
      <c r="T383" s="53" t="s">
        <v>5066</v>
      </c>
      <c r="U383" s="53">
        <v>1</v>
      </c>
      <c r="V383" s="46" t="s">
        <v>5069</v>
      </c>
    </row>
    <row r="384" ht="12.8" customHeight="1" spans="1:22" x14ac:dyDescent="0.25">
      <c r="A384" s="52">
        <v>655903</v>
      </c>
      <c r="B384" s="53" t="s">
        <v>5591</v>
      </c>
      <c r="C384" s="53" t="s">
        <v>11</v>
      </c>
      <c r="D384" s="53" t="s">
        <v>5253</v>
      </c>
      <c r="E384" s="53" t="s">
        <v>5063</v>
      </c>
      <c r="F384" s="53" t="s">
        <v>5254</v>
      </c>
      <c r="G384" s="53" t="s">
        <v>5549</v>
      </c>
      <c r="H384" s="53" t="s">
        <v>5589</v>
      </c>
      <c r="I384" s="53" t="s">
        <v>5551</v>
      </c>
      <c r="J384" s="53" t="s">
        <v>5073</v>
      </c>
      <c r="K384" s="53" t="s">
        <v>5591</v>
      </c>
      <c r="L384" s="53" t="s">
        <v>5072</v>
      </c>
      <c r="M384" s="53">
        <v>330</v>
      </c>
      <c r="N384" s="53">
        <v>335</v>
      </c>
      <c r="O384" s="53">
        <v>405</v>
      </c>
      <c r="P384" s="54">
        <v>101</v>
      </c>
      <c r="Q384" s="55">
        <v>330335405101</v>
      </c>
      <c r="R384" s="53" t="s">
        <v>5549</v>
      </c>
      <c r="S384" s="53" t="s">
        <v>5068</v>
      </c>
      <c r="T384" s="53" t="s">
        <v>5066</v>
      </c>
      <c r="U384" s="53">
        <v>1</v>
      </c>
      <c r="V384" s="46" t="s">
        <v>5069</v>
      </c>
    </row>
    <row r="385" ht="12.8" customHeight="1" spans="1:22" x14ac:dyDescent="0.25">
      <c r="A385" s="52">
        <v>665793</v>
      </c>
      <c r="B385" s="53" t="s">
        <v>5592</v>
      </c>
      <c r="C385" s="53" t="s">
        <v>11</v>
      </c>
      <c r="D385" s="53" t="s">
        <v>5062</v>
      </c>
      <c r="E385" s="53" t="s">
        <v>5063</v>
      </c>
      <c r="F385" s="53" t="s">
        <v>5064</v>
      </c>
      <c r="G385" s="53" t="s">
        <v>5064</v>
      </c>
      <c r="H385" s="53" t="s">
        <v>5593</v>
      </c>
      <c r="I385" s="53" t="s">
        <v>5594</v>
      </c>
      <c r="J385" s="53" t="s">
        <v>5071</v>
      </c>
      <c r="K385" s="53" t="s">
        <v>5592</v>
      </c>
      <c r="L385" s="53" t="s">
        <v>5072</v>
      </c>
      <c r="M385" s="53">
        <v>330</v>
      </c>
      <c r="N385" s="53">
        <v>333</v>
      </c>
      <c r="O385" s="53">
        <v>401</v>
      </c>
      <c r="P385" s="54">
        <v>452</v>
      </c>
      <c r="Q385" s="55">
        <v>330333401452</v>
      </c>
      <c r="R385" s="53" t="s">
        <v>5064</v>
      </c>
      <c r="S385" s="53" t="s">
        <v>5068</v>
      </c>
      <c r="T385" s="53" t="s">
        <v>5066</v>
      </c>
      <c r="U385" s="53">
        <v>1</v>
      </c>
      <c r="V385" s="46" t="s">
        <v>5069</v>
      </c>
    </row>
    <row r="386" ht="12.8" customHeight="1" spans="1:22" x14ac:dyDescent="0.25">
      <c r="A386" s="52">
        <v>61745</v>
      </c>
      <c r="B386" s="53" t="s">
        <v>5595</v>
      </c>
      <c r="C386" s="53" t="s">
        <v>11</v>
      </c>
      <c r="D386" s="53" t="s">
        <v>5062</v>
      </c>
      <c r="E386" s="53" t="s">
        <v>5063</v>
      </c>
      <c r="F386" s="53" t="s">
        <v>5064</v>
      </c>
      <c r="G386" s="53" t="s">
        <v>5064</v>
      </c>
      <c r="H386" s="53" t="s">
        <v>5596</v>
      </c>
      <c r="I386" s="53" t="s">
        <v>5594</v>
      </c>
      <c r="J386" s="53" t="s">
        <v>5066</v>
      </c>
      <c r="K386" s="53" t="s">
        <v>5595</v>
      </c>
      <c r="L386" s="53" t="s">
        <v>3471</v>
      </c>
      <c r="M386" s="53">
        <v>330</v>
      </c>
      <c r="N386" s="53">
        <v>333</v>
      </c>
      <c r="O386" s="53">
        <v>401</v>
      </c>
      <c r="P386" s="54" t="s">
        <v>3386</v>
      </c>
      <c r="Q386" s="55" t="s">
        <v>5067</v>
      </c>
      <c r="R386" s="53" t="s">
        <v>5064</v>
      </c>
      <c r="S386" s="53" t="s">
        <v>5068</v>
      </c>
      <c r="T386" s="53" t="s">
        <v>5066</v>
      </c>
      <c r="U386" s="53">
        <v>1</v>
      </c>
      <c r="V386" s="46" t="s">
        <v>5069</v>
      </c>
    </row>
    <row r="387" ht="12.8" customHeight="1" spans="1:22" x14ac:dyDescent="0.25">
      <c r="A387" s="52">
        <v>655329</v>
      </c>
      <c r="B387" s="53" t="s">
        <v>5597</v>
      </c>
      <c r="C387" s="53" t="s">
        <v>11</v>
      </c>
      <c r="D387" s="53" t="s">
        <v>5062</v>
      </c>
      <c r="E387" s="53" t="s">
        <v>5063</v>
      </c>
      <c r="F387" s="53" t="s">
        <v>5064</v>
      </c>
      <c r="G387" s="53" t="s">
        <v>5064</v>
      </c>
      <c r="H387" s="53" t="s">
        <v>5596</v>
      </c>
      <c r="I387" s="53" t="s">
        <v>5594</v>
      </c>
      <c r="J387" s="53" t="s">
        <v>5071</v>
      </c>
      <c r="K387" s="53" t="s">
        <v>5598</v>
      </c>
      <c r="L387" s="53" t="s">
        <v>5072</v>
      </c>
      <c r="M387" s="53">
        <v>330</v>
      </c>
      <c r="N387" s="53">
        <v>333</v>
      </c>
      <c r="O387" s="53">
        <v>401</v>
      </c>
      <c r="P387" s="54">
        <v>453</v>
      </c>
      <c r="Q387" s="55">
        <v>330333401453</v>
      </c>
      <c r="R387" s="53" t="s">
        <v>5064</v>
      </c>
      <c r="S387" s="53" t="s">
        <v>5068</v>
      </c>
      <c r="T387" s="53" t="s">
        <v>5066</v>
      </c>
      <c r="U387" s="53">
        <v>1</v>
      </c>
      <c r="V387" s="46" t="s">
        <v>5069</v>
      </c>
    </row>
    <row r="388" ht="12.8" customHeight="1" spans="1:22" x14ac:dyDescent="0.25">
      <c r="A388" s="52">
        <v>655743</v>
      </c>
      <c r="B388" s="53" t="s">
        <v>5599</v>
      </c>
      <c r="C388" s="53" t="s">
        <v>11</v>
      </c>
      <c r="D388" s="53" t="s">
        <v>5062</v>
      </c>
      <c r="E388" s="53" t="s">
        <v>5063</v>
      </c>
      <c r="F388" s="53" t="s">
        <v>5064</v>
      </c>
      <c r="G388" s="53" t="s">
        <v>5064</v>
      </c>
      <c r="H388" s="53" t="s">
        <v>5596</v>
      </c>
      <c r="I388" s="53" t="s">
        <v>5594</v>
      </c>
      <c r="J388" s="53" t="s">
        <v>5073</v>
      </c>
      <c r="K388" s="53" t="s">
        <v>5599</v>
      </c>
      <c r="L388" s="53" t="s">
        <v>5072</v>
      </c>
      <c r="M388" s="53">
        <v>330</v>
      </c>
      <c r="N388" s="53">
        <v>333</v>
      </c>
      <c r="O388" s="53">
        <v>401</v>
      </c>
      <c r="P388" s="54">
        <v>101</v>
      </c>
      <c r="Q388" s="55">
        <v>330333401101</v>
      </c>
      <c r="R388" s="53" t="s">
        <v>5064</v>
      </c>
      <c r="S388" s="53" t="s">
        <v>5068</v>
      </c>
      <c r="T388" s="53" t="s">
        <v>5066</v>
      </c>
      <c r="U388" s="53">
        <v>1</v>
      </c>
      <c r="V388" s="46" t="s">
        <v>5069</v>
      </c>
    </row>
    <row r="389" ht="12.8" customHeight="1" spans="1:22" x14ac:dyDescent="0.25">
      <c r="A389" s="52">
        <v>134480</v>
      </c>
      <c r="B389" s="53" t="s">
        <v>5600</v>
      </c>
      <c r="C389" s="53" t="s">
        <v>11</v>
      </c>
      <c r="D389" s="53" t="s">
        <v>5062</v>
      </c>
      <c r="E389" s="53" t="s">
        <v>5063</v>
      </c>
      <c r="F389" s="53" t="s">
        <v>5064</v>
      </c>
      <c r="G389" s="53" t="s">
        <v>5064</v>
      </c>
      <c r="H389" s="53" t="s">
        <v>5601</v>
      </c>
      <c r="I389" s="53" t="s">
        <v>5601</v>
      </c>
      <c r="J389" s="53" t="s">
        <v>5066</v>
      </c>
      <c r="K389" s="53" t="s">
        <v>5600</v>
      </c>
      <c r="L389" s="53" t="s">
        <v>4184</v>
      </c>
      <c r="M389" s="53">
        <v>330</v>
      </c>
      <c r="N389" s="53">
        <v>333</v>
      </c>
      <c r="O389" s="53">
        <v>401</v>
      </c>
      <c r="P389" s="54" t="s">
        <v>3386</v>
      </c>
      <c r="Q389" s="55" t="s">
        <v>5067</v>
      </c>
      <c r="R389" s="53" t="s">
        <v>5064</v>
      </c>
      <c r="S389" s="53" t="s">
        <v>5068</v>
      </c>
      <c r="T389" s="53" t="s">
        <v>5066</v>
      </c>
      <c r="U389" s="53">
        <v>1</v>
      </c>
      <c r="V389" s="46" t="s">
        <v>5069</v>
      </c>
    </row>
    <row r="390" ht="12.8" customHeight="1" spans="1:22" x14ac:dyDescent="0.25">
      <c r="A390" s="52">
        <v>61746</v>
      </c>
      <c r="B390" s="53" t="s">
        <v>5600</v>
      </c>
      <c r="C390" s="53" t="s">
        <v>11</v>
      </c>
      <c r="D390" s="53" t="s">
        <v>5062</v>
      </c>
      <c r="E390" s="53" t="s">
        <v>5063</v>
      </c>
      <c r="F390" s="53" t="s">
        <v>5064</v>
      </c>
      <c r="G390" s="53" t="s">
        <v>5064</v>
      </c>
      <c r="H390" s="53" t="s">
        <v>5601</v>
      </c>
      <c r="I390" s="53" t="s">
        <v>5601</v>
      </c>
      <c r="J390" s="53" t="s">
        <v>5066</v>
      </c>
      <c r="K390" s="53" t="s">
        <v>5600</v>
      </c>
      <c r="L390" s="53" t="s">
        <v>3471</v>
      </c>
      <c r="M390" s="53">
        <v>330</v>
      </c>
      <c r="N390" s="53">
        <v>333</v>
      </c>
      <c r="O390" s="53">
        <v>401</v>
      </c>
      <c r="P390" s="54" t="s">
        <v>3386</v>
      </c>
      <c r="Q390" s="55" t="s">
        <v>5067</v>
      </c>
      <c r="R390" s="53" t="s">
        <v>5064</v>
      </c>
      <c r="S390" s="53" t="s">
        <v>5068</v>
      </c>
      <c r="T390" s="53" t="s">
        <v>5066</v>
      </c>
      <c r="U390" s="53">
        <v>1</v>
      </c>
      <c r="V390" s="46" t="s">
        <v>5069</v>
      </c>
    </row>
    <row r="391" ht="12.8" customHeight="1" spans="1:22" x14ac:dyDescent="0.25">
      <c r="A391" s="52">
        <v>655333</v>
      </c>
      <c r="B391" s="53" t="s">
        <v>5602</v>
      </c>
      <c r="C391" s="53" t="s">
        <v>11</v>
      </c>
      <c r="D391" s="53" t="s">
        <v>5062</v>
      </c>
      <c r="E391" s="53" t="s">
        <v>5063</v>
      </c>
      <c r="F391" s="53" t="s">
        <v>5064</v>
      </c>
      <c r="G391" s="53" t="s">
        <v>5064</v>
      </c>
      <c r="H391" s="53" t="s">
        <v>5601</v>
      </c>
      <c r="I391" s="53" t="s">
        <v>5601</v>
      </c>
      <c r="J391" s="53" t="s">
        <v>5071</v>
      </c>
      <c r="K391" s="53" t="s">
        <v>5602</v>
      </c>
      <c r="L391" s="53" t="s">
        <v>5072</v>
      </c>
      <c r="M391" s="53">
        <v>330</v>
      </c>
      <c r="N391" s="53">
        <v>333</v>
      </c>
      <c r="O391" s="53">
        <v>401</v>
      </c>
      <c r="P391" s="54">
        <v>453</v>
      </c>
      <c r="Q391" s="55">
        <v>330333401453</v>
      </c>
      <c r="R391" s="53" t="s">
        <v>5064</v>
      </c>
      <c r="S391" s="53" t="s">
        <v>5068</v>
      </c>
      <c r="T391" s="53" t="s">
        <v>5066</v>
      </c>
      <c r="U391" s="53">
        <v>1</v>
      </c>
      <c r="V391" s="46" t="s">
        <v>5069</v>
      </c>
    </row>
    <row r="392" ht="12.8" customHeight="1" spans="1:22" x14ac:dyDescent="0.25">
      <c r="A392" s="52">
        <v>655748</v>
      </c>
      <c r="B392" s="53" t="s">
        <v>5603</v>
      </c>
      <c r="C392" s="53" t="s">
        <v>11</v>
      </c>
      <c r="D392" s="53" t="s">
        <v>5062</v>
      </c>
      <c r="E392" s="53" t="s">
        <v>5063</v>
      </c>
      <c r="F392" s="53" t="s">
        <v>5064</v>
      </c>
      <c r="G392" s="53" t="s">
        <v>5064</v>
      </c>
      <c r="H392" s="53" t="s">
        <v>5601</v>
      </c>
      <c r="I392" s="53" t="s">
        <v>5601</v>
      </c>
      <c r="J392" s="53" t="s">
        <v>5073</v>
      </c>
      <c r="K392" s="53" t="s">
        <v>5603</v>
      </c>
      <c r="L392" s="53" t="s">
        <v>5072</v>
      </c>
      <c r="M392" s="53">
        <v>330</v>
      </c>
      <c r="N392" s="53">
        <v>333</v>
      </c>
      <c r="O392" s="53">
        <v>401</v>
      </c>
      <c r="P392" s="54">
        <v>101</v>
      </c>
      <c r="Q392" s="55">
        <v>330333401101</v>
      </c>
      <c r="R392" s="53" t="s">
        <v>5064</v>
      </c>
      <c r="S392" s="53" t="s">
        <v>5068</v>
      </c>
      <c r="T392" s="53" t="s">
        <v>5066</v>
      </c>
      <c r="U392" s="53">
        <v>1</v>
      </c>
      <c r="V392" s="46" t="s">
        <v>5069</v>
      </c>
    </row>
    <row r="393" ht="12.8" customHeight="1" spans="1:22" x14ac:dyDescent="0.25">
      <c r="A393" s="52" t="s">
        <v>3386</v>
      </c>
      <c r="B393" s="53" t="s">
        <v>5604</v>
      </c>
      <c r="C393" s="53" t="s">
        <v>11</v>
      </c>
      <c r="D393" s="53" t="s">
        <v>5062</v>
      </c>
      <c r="E393" s="53" t="s">
        <v>5063</v>
      </c>
      <c r="F393" s="53" t="s">
        <v>5064</v>
      </c>
      <c r="G393" s="53" t="s">
        <v>5064</v>
      </c>
      <c r="H393" s="53" t="s">
        <v>5601</v>
      </c>
      <c r="I393" s="53" t="s">
        <v>5601</v>
      </c>
      <c r="J393" s="53" t="s">
        <v>5066</v>
      </c>
      <c r="K393" s="53" t="s">
        <v>5600</v>
      </c>
      <c r="L393" s="53" t="s">
        <v>3683</v>
      </c>
      <c r="M393" s="53">
        <v>330</v>
      </c>
      <c r="N393" s="53">
        <v>333</v>
      </c>
      <c r="O393" s="53">
        <v>401</v>
      </c>
      <c r="P393" s="54" t="s">
        <v>3386</v>
      </c>
      <c r="Q393" s="55" t="s">
        <v>5067</v>
      </c>
      <c r="R393" s="53" t="s">
        <v>5064</v>
      </c>
      <c r="S393" s="53" t="s">
        <v>5068</v>
      </c>
      <c r="T393" s="53" t="s">
        <v>5066</v>
      </c>
      <c r="U393" s="53">
        <v>0.001</v>
      </c>
      <c r="V393" s="46" t="s">
        <v>5069</v>
      </c>
    </row>
    <row r="394" ht="12.8" customHeight="1" spans="1:22" x14ac:dyDescent="0.25">
      <c r="A394" s="52">
        <v>134481</v>
      </c>
      <c r="B394" s="53" t="s">
        <v>5605</v>
      </c>
      <c r="C394" s="53" t="s">
        <v>11</v>
      </c>
      <c r="D394" s="53" t="s">
        <v>5062</v>
      </c>
      <c r="E394" s="53" t="s">
        <v>5063</v>
      </c>
      <c r="F394" s="53" t="s">
        <v>5064</v>
      </c>
      <c r="G394" s="53" t="s">
        <v>5064</v>
      </c>
      <c r="H394" s="53" t="s">
        <v>5606</v>
      </c>
      <c r="I394" s="53" t="s">
        <v>5606</v>
      </c>
      <c r="J394" s="53" t="s">
        <v>5066</v>
      </c>
      <c r="K394" s="53" t="s">
        <v>5605</v>
      </c>
      <c r="L394" s="53" t="s">
        <v>4184</v>
      </c>
      <c r="M394" s="53">
        <v>330</v>
      </c>
      <c r="N394" s="53">
        <v>333</v>
      </c>
      <c r="O394" s="53">
        <v>401</v>
      </c>
      <c r="P394" s="54" t="s">
        <v>3386</v>
      </c>
      <c r="Q394" s="55" t="s">
        <v>5067</v>
      </c>
      <c r="R394" s="53" t="s">
        <v>5064</v>
      </c>
      <c r="S394" s="53" t="s">
        <v>5068</v>
      </c>
      <c r="T394" s="53" t="s">
        <v>5066</v>
      </c>
      <c r="U394" s="53">
        <v>1</v>
      </c>
      <c r="V394" s="46" t="s">
        <v>5069</v>
      </c>
    </row>
    <row r="395" ht="12.8" customHeight="1" spans="1:22" x14ac:dyDescent="0.25">
      <c r="A395" s="52">
        <v>61747</v>
      </c>
      <c r="B395" s="53" t="s">
        <v>5605</v>
      </c>
      <c r="C395" s="53" t="s">
        <v>11</v>
      </c>
      <c r="D395" s="53" t="s">
        <v>5062</v>
      </c>
      <c r="E395" s="53" t="s">
        <v>5063</v>
      </c>
      <c r="F395" s="53" t="s">
        <v>5064</v>
      </c>
      <c r="G395" s="53" t="s">
        <v>5064</v>
      </c>
      <c r="H395" s="53" t="s">
        <v>5606</v>
      </c>
      <c r="I395" s="53" t="s">
        <v>5606</v>
      </c>
      <c r="J395" s="53" t="s">
        <v>5066</v>
      </c>
      <c r="K395" s="53" t="s">
        <v>5605</v>
      </c>
      <c r="L395" s="53" t="s">
        <v>3471</v>
      </c>
      <c r="M395" s="53">
        <v>330</v>
      </c>
      <c r="N395" s="53">
        <v>333</v>
      </c>
      <c r="O395" s="53">
        <v>401</v>
      </c>
      <c r="P395" s="54" t="s">
        <v>3386</v>
      </c>
      <c r="Q395" s="55" t="s">
        <v>5067</v>
      </c>
      <c r="R395" s="53" t="s">
        <v>5064</v>
      </c>
      <c r="S395" s="53" t="s">
        <v>5068</v>
      </c>
      <c r="T395" s="53" t="s">
        <v>5066</v>
      </c>
      <c r="U395" s="53">
        <v>1</v>
      </c>
      <c r="V395" s="46" t="s">
        <v>5069</v>
      </c>
    </row>
    <row r="396" ht="12.8" customHeight="1" spans="1:22" x14ac:dyDescent="0.25">
      <c r="A396" s="52">
        <v>655328</v>
      </c>
      <c r="B396" s="53" t="s">
        <v>5607</v>
      </c>
      <c r="C396" s="53" t="s">
        <v>11</v>
      </c>
      <c r="D396" s="53" t="s">
        <v>5062</v>
      </c>
      <c r="E396" s="53" t="s">
        <v>5063</v>
      </c>
      <c r="F396" s="53" t="s">
        <v>5064</v>
      </c>
      <c r="G396" s="53" t="s">
        <v>5064</v>
      </c>
      <c r="H396" s="53" t="s">
        <v>5606</v>
      </c>
      <c r="I396" s="53" t="s">
        <v>5606</v>
      </c>
      <c r="J396" s="53" t="s">
        <v>5071</v>
      </c>
      <c r="K396" s="53" t="s">
        <v>5607</v>
      </c>
      <c r="L396" s="53" t="s">
        <v>5072</v>
      </c>
      <c r="M396" s="53">
        <v>330</v>
      </c>
      <c r="N396" s="53">
        <v>333</v>
      </c>
      <c r="O396" s="53">
        <v>401</v>
      </c>
      <c r="P396" s="54">
        <v>453</v>
      </c>
      <c r="Q396" s="55">
        <v>330333401453</v>
      </c>
      <c r="R396" s="53" t="s">
        <v>5064</v>
      </c>
      <c r="S396" s="53" t="s">
        <v>5068</v>
      </c>
      <c r="T396" s="53" t="s">
        <v>5066</v>
      </c>
      <c r="U396" s="53">
        <v>1</v>
      </c>
      <c r="V396" s="46" t="s">
        <v>5069</v>
      </c>
    </row>
    <row r="397" ht="12.8" customHeight="1" spans="1:22" x14ac:dyDescent="0.25">
      <c r="A397" s="52">
        <v>655742</v>
      </c>
      <c r="B397" s="53" t="s">
        <v>5608</v>
      </c>
      <c r="C397" s="53" t="s">
        <v>11</v>
      </c>
      <c r="D397" s="53" t="s">
        <v>5062</v>
      </c>
      <c r="E397" s="53" t="s">
        <v>5063</v>
      </c>
      <c r="F397" s="53" t="s">
        <v>5064</v>
      </c>
      <c r="G397" s="53" t="s">
        <v>5064</v>
      </c>
      <c r="H397" s="53" t="s">
        <v>5606</v>
      </c>
      <c r="I397" s="53" t="s">
        <v>5606</v>
      </c>
      <c r="J397" s="53" t="s">
        <v>5073</v>
      </c>
      <c r="K397" s="53" t="s">
        <v>5608</v>
      </c>
      <c r="L397" s="53" t="s">
        <v>5072</v>
      </c>
      <c r="M397" s="53">
        <v>330</v>
      </c>
      <c r="N397" s="53">
        <v>333</v>
      </c>
      <c r="O397" s="53">
        <v>401</v>
      </c>
      <c r="P397" s="54">
        <v>101</v>
      </c>
      <c r="Q397" s="55">
        <v>330333401101</v>
      </c>
      <c r="R397" s="53" t="s">
        <v>5064</v>
      </c>
      <c r="S397" s="53" t="s">
        <v>5068</v>
      </c>
      <c r="T397" s="53" t="s">
        <v>5066</v>
      </c>
      <c r="U397" s="53">
        <v>1</v>
      </c>
      <c r="V397" s="46" t="s">
        <v>5069</v>
      </c>
    </row>
    <row r="398" ht="12.8" customHeight="1" spans="1:22" x14ac:dyDescent="0.25">
      <c r="A398" s="52">
        <v>20020963</v>
      </c>
      <c r="B398" s="53" t="s">
        <v>5609</v>
      </c>
      <c r="C398" s="53" t="s">
        <v>11</v>
      </c>
      <c r="D398" s="53" t="s">
        <v>5062</v>
      </c>
      <c r="E398" s="53" t="s">
        <v>5063</v>
      </c>
      <c r="F398" s="53" t="s">
        <v>5064</v>
      </c>
      <c r="G398" s="53" t="s">
        <v>5064</v>
      </c>
      <c r="H398" s="53" t="s">
        <v>5606</v>
      </c>
      <c r="I398" s="53" t="s">
        <v>5606</v>
      </c>
      <c r="J398" s="53" t="s">
        <v>5076</v>
      </c>
      <c r="K398" s="53" t="s">
        <v>5610</v>
      </c>
      <c r="L398" s="53" t="s">
        <v>5078</v>
      </c>
      <c r="M398" s="53">
        <v>330</v>
      </c>
      <c r="N398" s="53">
        <v>333</v>
      </c>
      <c r="O398" s="53">
        <v>401</v>
      </c>
      <c r="P398" s="54" t="s">
        <v>3386</v>
      </c>
      <c r="Q398" s="55" t="s">
        <v>5067</v>
      </c>
      <c r="R398" s="53" t="s">
        <v>5064</v>
      </c>
      <c r="S398" s="53" t="s">
        <v>5068</v>
      </c>
      <c r="T398" s="53" t="s">
        <v>5066</v>
      </c>
      <c r="U398" s="53">
        <v>1</v>
      </c>
      <c r="V398" s="46" t="s">
        <v>5069</v>
      </c>
    </row>
    <row r="399" ht="12.8" customHeight="1" spans="1:22" x14ac:dyDescent="0.25">
      <c r="A399" s="52" t="s">
        <v>3386</v>
      </c>
      <c r="B399" s="53" t="s">
        <v>5611</v>
      </c>
      <c r="C399" s="53" t="s">
        <v>11</v>
      </c>
      <c r="D399" s="53" t="s">
        <v>5062</v>
      </c>
      <c r="E399" s="53" t="s">
        <v>5063</v>
      </c>
      <c r="F399" s="53" t="s">
        <v>5064</v>
      </c>
      <c r="G399" s="53" t="s">
        <v>5064</v>
      </c>
      <c r="H399" s="53" t="s">
        <v>5606</v>
      </c>
      <c r="I399" s="53" t="s">
        <v>5606</v>
      </c>
      <c r="J399" s="53" t="s">
        <v>5066</v>
      </c>
      <c r="K399" s="53" t="s">
        <v>5605</v>
      </c>
      <c r="L399" s="53" t="s">
        <v>3683</v>
      </c>
      <c r="M399" s="53">
        <v>330</v>
      </c>
      <c r="N399" s="53">
        <v>333</v>
      </c>
      <c r="O399" s="53">
        <v>401</v>
      </c>
      <c r="P399" s="54" t="s">
        <v>3386</v>
      </c>
      <c r="Q399" s="55" t="s">
        <v>5067</v>
      </c>
      <c r="R399" s="53" t="s">
        <v>5064</v>
      </c>
      <c r="S399" s="53" t="s">
        <v>5068</v>
      </c>
      <c r="T399" s="53" t="s">
        <v>5066</v>
      </c>
      <c r="U399" s="53">
        <v>0.001</v>
      </c>
      <c r="V399" s="46" t="s">
        <v>5069</v>
      </c>
    </row>
    <row r="400" ht="12.8" customHeight="1" spans="1:22" x14ac:dyDescent="0.25">
      <c r="A400" s="52">
        <v>134492</v>
      </c>
      <c r="B400" s="53" t="s">
        <v>5612</v>
      </c>
      <c r="C400" s="53" t="s">
        <v>11</v>
      </c>
      <c r="D400" s="53" t="s">
        <v>5062</v>
      </c>
      <c r="E400" s="53" t="s">
        <v>5063</v>
      </c>
      <c r="F400" s="53" t="s">
        <v>5064</v>
      </c>
      <c r="G400" s="53" t="s">
        <v>5064</v>
      </c>
      <c r="H400" s="53" t="s">
        <v>5613</v>
      </c>
      <c r="I400" s="53" t="s">
        <v>5613</v>
      </c>
      <c r="J400" s="53" t="s">
        <v>5066</v>
      </c>
      <c r="K400" s="53" t="s">
        <v>5614</v>
      </c>
      <c r="L400" s="53" t="s">
        <v>4184</v>
      </c>
      <c r="M400" s="53">
        <v>330</v>
      </c>
      <c r="N400" s="53">
        <v>333</v>
      </c>
      <c r="O400" s="53">
        <v>401</v>
      </c>
      <c r="P400" s="54" t="s">
        <v>3386</v>
      </c>
      <c r="Q400" s="55" t="s">
        <v>5067</v>
      </c>
      <c r="R400" s="53" t="s">
        <v>5064</v>
      </c>
      <c r="S400" s="53" t="s">
        <v>5068</v>
      </c>
      <c r="T400" s="53" t="s">
        <v>5066</v>
      </c>
      <c r="U400" s="53">
        <v>1</v>
      </c>
      <c r="V400" s="46" t="s">
        <v>5069</v>
      </c>
    </row>
    <row r="401" ht="12.8" customHeight="1" spans="1:22" x14ac:dyDescent="0.25">
      <c r="A401" s="52">
        <v>61781</v>
      </c>
      <c r="B401" s="53" t="s">
        <v>5612</v>
      </c>
      <c r="C401" s="53" t="s">
        <v>11</v>
      </c>
      <c r="D401" s="53" t="s">
        <v>5062</v>
      </c>
      <c r="E401" s="53" t="s">
        <v>5063</v>
      </c>
      <c r="F401" s="53" t="s">
        <v>5064</v>
      </c>
      <c r="G401" s="53" t="s">
        <v>5064</v>
      </c>
      <c r="H401" s="53" t="s">
        <v>5613</v>
      </c>
      <c r="I401" s="53" t="s">
        <v>5613</v>
      </c>
      <c r="J401" s="53" t="s">
        <v>5066</v>
      </c>
      <c r="K401" s="53" t="s">
        <v>5614</v>
      </c>
      <c r="L401" s="53" t="s">
        <v>3471</v>
      </c>
      <c r="M401" s="53">
        <v>330</v>
      </c>
      <c r="N401" s="53">
        <v>333</v>
      </c>
      <c r="O401" s="53">
        <v>401</v>
      </c>
      <c r="P401" s="54" t="s">
        <v>3386</v>
      </c>
      <c r="Q401" s="55" t="s">
        <v>5067</v>
      </c>
      <c r="R401" s="53" t="s">
        <v>5064</v>
      </c>
      <c r="S401" s="53" t="s">
        <v>5068</v>
      </c>
      <c r="T401" s="53" t="s">
        <v>5066</v>
      </c>
      <c r="U401" s="53">
        <v>1</v>
      </c>
      <c r="V401" s="46" t="s">
        <v>5069</v>
      </c>
    </row>
    <row r="402" ht="12.8" customHeight="1" spans="1:22" x14ac:dyDescent="0.25">
      <c r="A402" s="52">
        <v>655306</v>
      </c>
      <c r="B402" s="53" t="s">
        <v>5615</v>
      </c>
      <c r="C402" s="53" t="s">
        <v>11</v>
      </c>
      <c r="D402" s="53" t="s">
        <v>5062</v>
      </c>
      <c r="E402" s="53" t="s">
        <v>5063</v>
      </c>
      <c r="F402" s="53" t="s">
        <v>5064</v>
      </c>
      <c r="G402" s="53" t="s">
        <v>5064</v>
      </c>
      <c r="H402" s="53" t="s">
        <v>5613</v>
      </c>
      <c r="I402" s="53" t="s">
        <v>5613</v>
      </c>
      <c r="J402" s="53" t="s">
        <v>5071</v>
      </c>
      <c r="K402" s="53" t="s">
        <v>5616</v>
      </c>
      <c r="L402" s="53" t="s">
        <v>5072</v>
      </c>
      <c r="M402" s="53">
        <v>330</v>
      </c>
      <c r="N402" s="53">
        <v>333</v>
      </c>
      <c r="O402" s="53">
        <v>401</v>
      </c>
      <c r="P402" s="54">
        <v>452</v>
      </c>
      <c r="Q402" s="55">
        <v>330333401452</v>
      </c>
      <c r="R402" s="53" t="s">
        <v>5064</v>
      </c>
      <c r="S402" s="53" t="s">
        <v>5068</v>
      </c>
      <c r="T402" s="53" t="s">
        <v>5066</v>
      </c>
      <c r="U402" s="53">
        <v>1</v>
      </c>
      <c r="V402" s="46" t="s">
        <v>5069</v>
      </c>
    </row>
    <row r="403" ht="12.8" customHeight="1" spans="1:22" x14ac:dyDescent="0.25">
      <c r="A403" s="52">
        <v>655713</v>
      </c>
      <c r="B403" s="53" t="s">
        <v>309</v>
      </c>
      <c r="C403" s="53" t="s">
        <v>11</v>
      </c>
      <c r="D403" s="53" t="s">
        <v>5062</v>
      </c>
      <c r="E403" s="53" t="s">
        <v>5063</v>
      </c>
      <c r="F403" s="53" t="s">
        <v>5064</v>
      </c>
      <c r="G403" s="53" t="s">
        <v>5064</v>
      </c>
      <c r="H403" s="53" t="s">
        <v>5613</v>
      </c>
      <c r="I403" s="53" t="s">
        <v>5613</v>
      </c>
      <c r="J403" s="53" t="s">
        <v>5073</v>
      </c>
      <c r="K403" s="53" t="s">
        <v>5617</v>
      </c>
      <c r="L403" s="53" t="s">
        <v>5072</v>
      </c>
      <c r="M403" s="53">
        <v>330</v>
      </c>
      <c r="N403" s="53">
        <v>333</v>
      </c>
      <c r="O403" s="53">
        <v>401</v>
      </c>
      <c r="P403" s="54">
        <v>101</v>
      </c>
      <c r="Q403" s="55">
        <v>330333401101</v>
      </c>
      <c r="R403" s="53" t="s">
        <v>5064</v>
      </c>
      <c r="S403" s="53" t="s">
        <v>5068</v>
      </c>
      <c r="T403" s="53" t="s">
        <v>5066</v>
      </c>
      <c r="U403" s="53">
        <v>1</v>
      </c>
      <c r="V403" s="46" t="s">
        <v>5069</v>
      </c>
    </row>
    <row r="404" ht="12.8" customHeight="1" spans="1:22" x14ac:dyDescent="0.25">
      <c r="A404" s="52">
        <v>20020943</v>
      </c>
      <c r="B404" s="53" t="s">
        <v>5618</v>
      </c>
      <c r="C404" s="53" t="s">
        <v>11</v>
      </c>
      <c r="D404" s="53" t="s">
        <v>5062</v>
      </c>
      <c r="E404" s="53" t="s">
        <v>5063</v>
      </c>
      <c r="F404" s="53" t="s">
        <v>5064</v>
      </c>
      <c r="G404" s="53" t="s">
        <v>5064</v>
      </c>
      <c r="H404" s="53" t="s">
        <v>5613</v>
      </c>
      <c r="I404" s="53" t="s">
        <v>5613</v>
      </c>
      <c r="J404" s="53" t="s">
        <v>5076</v>
      </c>
      <c r="K404" s="53" t="s">
        <v>5619</v>
      </c>
      <c r="L404" s="53" t="s">
        <v>5078</v>
      </c>
      <c r="M404" s="53">
        <v>330</v>
      </c>
      <c r="N404" s="53">
        <v>333</v>
      </c>
      <c r="O404" s="53">
        <v>401</v>
      </c>
      <c r="P404" s="54" t="s">
        <v>3386</v>
      </c>
      <c r="Q404" s="55" t="s">
        <v>5067</v>
      </c>
      <c r="R404" s="53" t="s">
        <v>5064</v>
      </c>
      <c r="S404" s="53" t="s">
        <v>5068</v>
      </c>
      <c r="T404" s="53" t="s">
        <v>5066</v>
      </c>
      <c r="U404" s="53">
        <v>1</v>
      </c>
      <c r="V404" s="46" t="s">
        <v>5069</v>
      </c>
    </row>
    <row r="405" ht="12.8" customHeight="1" spans="1:22" x14ac:dyDescent="0.25">
      <c r="A405" s="52" t="s">
        <v>3386</v>
      </c>
      <c r="B405" s="53" t="s">
        <v>43</v>
      </c>
      <c r="C405" s="53" t="s">
        <v>11</v>
      </c>
      <c r="D405" s="53" t="s">
        <v>5062</v>
      </c>
      <c r="E405" s="53" t="s">
        <v>5063</v>
      </c>
      <c r="F405" s="53" t="s">
        <v>5064</v>
      </c>
      <c r="G405" s="53" t="s">
        <v>5064</v>
      </c>
      <c r="H405" s="53" t="s">
        <v>5613</v>
      </c>
      <c r="I405" s="53" t="s">
        <v>5613</v>
      </c>
      <c r="J405" s="53" t="s">
        <v>5066</v>
      </c>
      <c r="K405" s="53" t="s">
        <v>5614</v>
      </c>
      <c r="L405" s="53" t="s">
        <v>3683</v>
      </c>
      <c r="M405" s="53">
        <v>330</v>
      </c>
      <c r="N405" s="53">
        <v>333</v>
      </c>
      <c r="O405" s="53">
        <v>401</v>
      </c>
      <c r="P405" s="54" t="s">
        <v>3386</v>
      </c>
      <c r="Q405" s="55" t="s">
        <v>5067</v>
      </c>
      <c r="R405" s="53" t="s">
        <v>5064</v>
      </c>
      <c r="S405" s="53" t="s">
        <v>5068</v>
      </c>
      <c r="T405" s="53" t="s">
        <v>5066</v>
      </c>
      <c r="U405" s="53">
        <v>0.001</v>
      </c>
      <c r="V405" s="46" t="s">
        <v>5069</v>
      </c>
    </row>
    <row r="406" ht="12.8" customHeight="1" spans="1:22" x14ac:dyDescent="0.25">
      <c r="A406" s="52">
        <v>671786</v>
      </c>
      <c r="B406" s="53" t="s">
        <v>1306</v>
      </c>
      <c r="C406" s="53" t="s">
        <v>10</v>
      </c>
      <c r="D406" s="53" t="s">
        <v>5062</v>
      </c>
      <c r="E406" s="53" t="s">
        <v>5063</v>
      </c>
      <c r="F406" s="53" t="s">
        <v>5064</v>
      </c>
      <c r="G406" s="53" t="s">
        <v>5079</v>
      </c>
      <c r="H406" s="53" t="s">
        <v>5620</v>
      </c>
      <c r="I406" s="53" t="s">
        <v>5613</v>
      </c>
      <c r="J406" s="53" t="s">
        <v>5066</v>
      </c>
      <c r="K406" s="53" t="s">
        <v>1306</v>
      </c>
      <c r="L406" s="53" t="s">
        <v>5072</v>
      </c>
      <c r="M406" s="53">
        <v>330</v>
      </c>
      <c r="N406" s="53">
        <v>333</v>
      </c>
      <c r="O406" s="53">
        <v>401</v>
      </c>
      <c r="P406" s="54">
        <v>473</v>
      </c>
      <c r="Q406" s="55">
        <v>330333401473</v>
      </c>
      <c r="R406" s="53" t="s">
        <v>5079</v>
      </c>
      <c r="S406" s="53" t="s">
        <v>5082</v>
      </c>
      <c r="T406" s="53" t="s">
        <v>5066</v>
      </c>
      <c r="U406" s="53">
        <v>0.5</v>
      </c>
      <c r="V406" s="46" t="s">
        <v>5069</v>
      </c>
    </row>
    <row r="407" ht="12.8" customHeight="1" spans="1:22" x14ac:dyDescent="0.25">
      <c r="A407" s="52">
        <v>20024090</v>
      </c>
      <c r="B407" s="53" t="s">
        <v>1306</v>
      </c>
      <c r="C407" s="53" t="s">
        <v>10</v>
      </c>
      <c r="D407" s="53" t="s">
        <v>5062</v>
      </c>
      <c r="E407" s="53" t="s">
        <v>5063</v>
      </c>
      <c r="F407" s="53" t="s">
        <v>5064</v>
      </c>
      <c r="G407" s="53" t="s">
        <v>5079</v>
      </c>
      <c r="H407" s="53" t="s">
        <v>5620</v>
      </c>
      <c r="I407" s="53" t="s">
        <v>5613</v>
      </c>
      <c r="J407" s="53" t="s">
        <v>5066</v>
      </c>
      <c r="K407" s="53" t="s">
        <v>1306</v>
      </c>
      <c r="L407" s="53" t="s">
        <v>5078</v>
      </c>
      <c r="M407" s="53">
        <v>330</v>
      </c>
      <c r="N407" s="53">
        <v>333</v>
      </c>
      <c r="O407" s="53">
        <v>401</v>
      </c>
      <c r="P407" s="54" t="s">
        <v>3386</v>
      </c>
      <c r="Q407" s="55" t="s">
        <v>5067</v>
      </c>
      <c r="R407" s="53" t="s">
        <v>5079</v>
      </c>
      <c r="S407" s="53" t="s">
        <v>5082</v>
      </c>
      <c r="T407" s="53" t="s">
        <v>5066</v>
      </c>
      <c r="U407" s="53">
        <v>0.5</v>
      </c>
      <c r="V407" s="46" t="s">
        <v>5069</v>
      </c>
    </row>
    <row r="408" ht="12.8" customHeight="1" spans="1:22" x14ac:dyDescent="0.25">
      <c r="A408" s="52">
        <v>134801</v>
      </c>
      <c r="B408" s="53" t="s">
        <v>5621</v>
      </c>
      <c r="C408" s="53" t="s">
        <v>10</v>
      </c>
      <c r="D408" s="53" t="s">
        <v>5062</v>
      </c>
      <c r="E408" s="53" t="s">
        <v>5063</v>
      </c>
      <c r="F408" s="53" t="s">
        <v>5064</v>
      </c>
      <c r="G408" s="53" t="s">
        <v>5079</v>
      </c>
      <c r="H408" s="53" t="s">
        <v>5620</v>
      </c>
      <c r="I408" s="53" t="s">
        <v>5613</v>
      </c>
      <c r="J408" s="53" t="s">
        <v>5066</v>
      </c>
      <c r="K408" s="53" t="s">
        <v>1306</v>
      </c>
      <c r="L408" s="53" t="s">
        <v>4184</v>
      </c>
      <c r="M408" s="53">
        <v>330</v>
      </c>
      <c r="N408" s="53">
        <v>333</v>
      </c>
      <c r="O408" s="53">
        <v>401</v>
      </c>
      <c r="P408" s="54" t="s">
        <v>3386</v>
      </c>
      <c r="Q408" s="55" t="s">
        <v>5067</v>
      </c>
      <c r="R408" s="53" t="s">
        <v>5079</v>
      </c>
      <c r="S408" s="53" t="s">
        <v>5082</v>
      </c>
      <c r="T408" s="53" t="s">
        <v>5066</v>
      </c>
      <c r="U408" s="53">
        <v>0.5</v>
      </c>
      <c r="V408" s="46" t="s">
        <v>5069</v>
      </c>
    </row>
    <row r="409" ht="12.8" customHeight="1" spans="1:22" x14ac:dyDescent="0.25">
      <c r="A409" s="52">
        <v>794561</v>
      </c>
      <c r="B409" s="53" t="s">
        <v>5622</v>
      </c>
      <c r="C409" s="53" t="s">
        <v>10</v>
      </c>
      <c r="D409" s="53" t="s">
        <v>5062</v>
      </c>
      <c r="E409" s="53" t="s">
        <v>5063</v>
      </c>
      <c r="F409" s="53" t="s">
        <v>5064</v>
      </c>
      <c r="G409" s="53" t="s">
        <v>5079</v>
      </c>
      <c r="H409" s="53" t="s">
        <v>5620</v>
      </c>
      <c r="I409" s="53" t="s">
        <v>5613</v>
      </c>
      <c r="J409" s="53" t="s">
        <v>5085</v>
      </c>
      <c r="K409" s="53" t="s">
        <v>5623</v>
      </c>
      <c r="L409" s="53" t="s">
        <v>3471</v>
      </c>
      <c r="M409" s="53">
        <v>330</v>
      </c>
      <c r="N409" s="53">
        <v>333</v>
      </c>
      <c r="O409" s="53">
        <v>401</v>
      </c>
      <c r="P409" s="54" t="s">
        <v>3386</v>
      </c>
      <c r="Q409" s="55" t="s">
        <v>5067</v>
      </c>
      <c r="R409" s="53" t="s">
        <v>5079</v>
      </c>
      <c r="S409" s="53" t="s">
        <v>5082</v>
      </c>
      <c r="T409" s="53" t="s">
        <v>5066</v>
      </c>
      <c r="U409" s="53">
        <v>0.5</v>
      </c>
      <c r="V409" s="46" t="s">
        <v>5069</v>
      </c>
    </row>
    <row r="410" ht="12.8" customHeight="1" spans="1:22" x14ac:dyDescent="0.25">
      <c r="A410" s="52">
        <v>795727</v>
      </c>
      <c r="B410" s="53" t="s">
        <v>5624</v>
      </c>
      <c r="C410" s="53" t="s">
        <v>10</v>
      </c>
      <c r="D410" s="53" t="s">
        <v>5062</v>
      </c>
      <c r="E410" s="53" t="s">
        <v>5063</v>
      </c>
      <c r="F410" s="53" t="s">
        <v>5064</v>
      </c>
      <c r="G410" s="53" t="s">
        <v>5079</v>
      </c>
      <c r="H410" s="53" t="s">
        <v>5620</v>
      </c>
      <c r="I410" s="53" t="s">
        <v>5613</v>
      </c>
      <c r="J410" s="53" t="s">
        <v>5066</v>
      </c>
      <c r="K410" s="53" t="s">
        <v>1306</v>
      </c>
      <c r="L410" s="53" t="s">
        <v>3471</v>
      </c>
      <c r="M410" s="53">
        <v>330</v>
      </c>
      <c r="N410" s="53">
        <v>333</v>
      </c>
      <c r="O410" s="53">
        <v>401</v>
      </c>
      <c r="P410" s="54" t="s">
        <v>3386</v>
      </c>
      <c r="Q410" s="55" t="s">
        <v>5067</v>
      </c>
      <c r="R410" s="53" t="s">
        <v>5079</v>
      </c>
      <c r="S410" s="53" t="s">
        <v>5082</v>
      </c>
      <c r="T410" s="53" t="s">
        <v>5066</v>
      </c>
      <c r="U410" s="53">
        <v>0.5</v>
      </c>
      <c r="V410" s="46" t="s">
        <v>5069</v>
      </c>
    </row>
    <row r="411" ht="12.8" customHeight="1" spans="1:22" x14ac:dyDescent="0.25">
      <c r="A411" s="52" t="s">
        <v>3386</v>
      </c>
      <c r="B411" s="53" t="s">
        <v>5625</v>
      </c>
      <c r="C411" s="53" t="s">
        <v>10</v>
      </c>
      <c r="D411" s="53" t="s">
        <v>5062</v>
      </c>
      <c r="E411" s="53" t="s">
        <v>5063</v>
      </c>
      <c r="F411" s="53" t="s">
        <v>5064</v>
      </c>
      <c r="G411" s="53" t="s">
        <v>5079</v>
      </c>
      <c r="H411" s="53" t="s">
        <v>5620</v>
      </c>
      <c r="I411" s="53" t="s">
        <v>5613</v>
      </c>
      <c r="J411" s="53" t="s">
        <v>5066</v>
      </c>
      <c r="K411" s="53" t="s">
        <v>5626</v>
      </c>
      <c r="L411" s="53" t="s">
        <v>4174</v>
      </c>
      <c r="M411" s="53">
        <v>330</v>
      </c>
      <c r="N411" s="53">
        <v>333</v>
      </c>
      <c r="O411" s="53">
        <v>401</v>
      </c>
      <c r="P411" s="54" t="s">
        <v>3386</v>
      </c>
      <c r="Q411" s="55" t="s">
        <v>5067</v>
      </c>
      <c r="R411" s="53" t="s">
        <v>5079</v>
      </c>
      <c r="S411" s="53" t="s">
        <v>5082</v>
      </c>
      <c r="T411" s="53" t="s">
        <v>5066</v>
      </c>
      <c r="U411" s="53">
        <v>0.5</v>
      </c>
      <c r="V411" s="46" t="s">
        <v>5069</v>
      </c>
    </row>
    <row r="412" ht="12.8" customHeight="1" spans="1:22" x14ac:dyDescent="0.25">
      <c r="A412" s="52">
        <v>134482</v>
      </c>
      <c r="B412" s="53" t="s">
        <v>5627</v>
      </c>
      <c r="C412" s="53" t="s">
        <v>11</v>
      </c>
      <c r="D412" s="53" t="s">
        <v>5062</v>
      </c>
      <c r="E412" s="53" t="s">
        <v>5063</v>
      </c>
      <c r="F412" s="53" t="s">
        <v>5064</v>
      </c>
      <c r="G412" s="53" t="s">
        <v>5064</v>
      </c>
      <c r="H412" s="53" t="s">
        <v>5628</v>
      </c>
      <c r="I412" s="53" t="s">
        <v>5628</v>
      </c>
      <c r="J412" s="53" t="s">
        <v>5066</v>
      </c>
      <c r="K412" s="53" t="s">
        <v>5627</v>
      </c>
      <c r="L412" s="53" t="s">
        <v>4184</v>
      </c>
      <c r="M412" s="53">
        <v>330</v>
      </c>
      <c r="N412" s="53">
        <v>333</v>
      </c>
      <c r="O412" s="53">
        <v>401</v>
      </c>
      <c r="P412" s="54" t="s">
        <v>3386</v>
      </c>
      <c r="Q412" s="55" t="s">
        <v>5067</v>
      </c>
      <c r="R412" s="53" t="s">
        <v>5064</v>
      </c>
      <c r="S412" s="53" t="s">
        <v>5068</v>
      </c>
      <c r="T412" s="53" t="s">
        <v>5066</v>
      </c>
      <c r="U412" s="53">
        <v>1</v>
      </c>
      <c r="V412" s="46" t="s">
        <v>5069</v>
      </c>
    </row>
    <row r="413" ht="12.8" customHeight="1" spans="1:22" x14ac:dyDescent="0.25">
      <c r="A413" s="52">
        <v>61748</v>
      </c>
      <c r="B413" s="53" t="s">
        <v>5627</v>
      </c>
      <c r="C413" s="53" t="s">
        <v>11</v>
      </c>
      <c r="D413" s="53" t="s">
        <v>5062</v>
      </c>
      <c r="E413" s="53" t="s">
        <v>5063</v>
      </c>
      <c r="F413" s="53" t="s">
        <v>5064</v>
      </c>
      <c r="G413" s="53" t="s">
        <v>5064</v>
      </c>
      <c r="H413" s="53" t="s">
        <v>5628</v>
      </c>
      <c r="I413" s="53" t="s">
        <v>5628</v>
      </c>
      <c r="J413" s="53" t="s">
        <v>5066</v>
      </c>
      <c r="K413" s="53" t="s">
        <v>5627</v>
      </c>
      <c r="L413" s="53" t="s">
        <v>3471</v>
      </c>
      <c r="M413" s="53">
        <v>330</v>
      </c>
      <c r="N413" s="53">
        <v>333</v>
      </c>
      <c r="O413" s="53">
        <v>401</v>
      </c>
      <c r="P413" s="54" t="s">
        <v>3386</v>
      </c>
      <c r="Q413" s="55" t="s">
        <v>5067</v>
      </c>
      <c r="R413" s="53" t="s">
        <v>5064</v>
      </c>
      <c r="S413" s="53" t="s">
        <v>5068</v>
      </c>
      <c r="T413" s="53" t="s">
        <v>5066</v>
      </c>
      <c r="U413" s="53">
        <v>1</v>
      </c>
      <c r="V413" s="46" t="s">
        <v>5069</v>
      </c>
    </row>
    <row r="414" ht="12.8" customHeight="1" spans="1:22" x14ac:dyDescent="0.25">
      <c r="A414" s="52">
        <v>655332</v>
      </c>
      <c r="B414" s="53" t="s">
        <v>5629</v>
      </c>
      <c r="C414" s="53" t="s">
        <v>11</v>
      </c>
      <c r="D414" s="53" t="s">
        <v>5062</v>
      </c>
      <c r="E414" s="53" t="s">
        <v>5063</v>
      </c>
      <c r="F414" s="53" t="s">
        <v>5064</v>
      </c>
      <c r="G414" s="53" t="s">
        <v>5064</v>
      </c>
      <c r="H414" s="53" t="s">
        <v>5628</v>
      </c>
      <c r="I414" s="53" t="s">
        <v>5628</v>
      </c>
      <c r="J414" s="53" t="s">
        <v>5071</v>
      </c>
      <c r="K414" s="53" t="s">
        <v>5629</v>
      </c>
      <c r="L414" s="53" t="s">
        <v>5072</v>
      </c>
      <c r="M414" s="53">
        <v>330</v>
      </c>
      <c r="N414" s="53">
        <v>333</v>
      </c>
      <c r="O414" s="53">
        <v>401</v>
      </c>
      <c r="P414" s="54">
        <v>453</v>
      </c>
      <c r="Q414" s="55">
        <v>330333401453</v>
      </c>
      <c r="R414" s="53" t="s">
        <v>5064</v>
      </c>
      <c r="S414" s="53" t="s">
        <v>5068</v>
      </c>
      <c r="T414" s="53" t="s">
        <v>5066</v>
      </c>
      <c r="U414" s="53">
        <v>1</v>
      </c>
      <c r="V414" s="46" t="s">
        <v>5069</v>
      </c>
    </row>
    <row r="415" ht="12.8" customHeight="1" spans="1:22" x14ac:dyDescent="0.25">
      <c r="A415" s="52">
        <v>655747</v>
      </c>
      <c r="B415" s="53" t="s">
        <v>5630</v>
      </c>
      <c r="C415" s="53" t="s">
        <v>11</v>
      </c>
      <c r="D415" s="53" t="s">
        <v>5062</v>
      </c>
      <c r="E415" s="53" t="s">
        <v>5063</v>
      </c>
      <c r="F415" s="53" t="s">
        <v>5064</v>
      </c>
      <c r="G415" s="53" t="s">
        <v>5064</v>
      </c>
      <c r="H415" s="53" t="s">
        <v>5628</v>
      </c>
      <c r="I415" s="53" t="s">
        <v>5628</v>
      </c>
      <c r="J415" s="53" t="s">
        <v>5073</v>
      </c>
      <c r="K415" s="53" t="s">
        <v>5630</v>
      </c>
      <c r="L415" s="53" t="s">
        <v>5072</v>
      </c>
      <c r="M415" s="53">
        <v>330</v>
      </c>
      <c r="N415" s="53">
        <v>333</v>
      </c>
      <c r="O415" s="53">
        <v>401</v>
      </c>
      <c r="P415" s="54">
        <v>101</v>
      </c>
      <c r="Q415" s="55">
        <v>330333401101</v>
      </c>
      <c r="R415" s="53" t="s">
        <v>5064</v>
      </c>
      <c r="S415" s="53" t="s">
        <v>5068</v>
      </c>
      <c r="T415" s="53" t="s">
        <v>5066</v>
      </c>
      <c r="U415" s="53">
        <v>1</v>
      </c>
      <c r="V415" s="46" t="s">
        <v>5069</v>
      </c>
    </row>
    <row r="416" ht="12.8" customHeight="1" spans="1:22" x14ac:dyDescent="0.25">
      <c r="A416" s="52">
        <v>20020967</v>
      </c>
      <c r="B416" s="53" t="s">
        <v>5631</v>
      </c>
      <c r="C416" s="53" t="s">
        <v>11</v>
      </c>
      <c r="D416" s="53" t="s">
        <v>5062</v>
      </c>
      <c r="E416" s="53" t="s">
        <v>5063</v>
      </c>
      <c r="F416" s="53" t="s">
        <v>5064</v>
      </c>
      <c r="G416" s="53" t="s">
        <v>5064</v>
      </c>
      <c r="H416" s="53" t="s">
        <v>5628</v>
      </c>
      <c r="I416" s="53" t="s">
        <v>5628</v>
      </c>
      <c r="J416" s="53" t="s">
        <v>5076</v>
      </c>
      <c r="K416" s="53" t="s">
        <v>5632</v>
      </c>
      <c r="L416" s="53" t="s">
        <v>5078</v>
      </c>
      <c r="M416" s="53">
        <v>330</v>
      </c>
      <c r="N416" s="53">
        <v>333</v>
      </c>
      <c r="O416" s="53">
        <v>401</v>
      </c>
      <c r="P416" s="54" t="s">
        <v>3386</v>
      </c>
      <c r="Q416" s="55" t="s">
        <v>5067</v>
      </c>
      <c r="R416" s="53" t="s">
        <v>5064</v>
      </c>
      <c r="S416" s="53" t="s">
        <v>5068</v>
      </c>
      <c r="T416" s="53" t="s">
        <v>5066</v>
      </c>
      <c r="U416" s="53">
        <v>1</v>
      </c>
      <c r="V416" s="46" t="s">
        <v>5069</v>
      </c>
    </row>
    <row r="417" ht="12.8" customHeight="1" spans="1:22" x14ac:dyDescent="0.25">
      <c r="A417" s="52">
        <v>134484</v>
      </c>
      <c r="B417" s="53" t="s">
        <v>5633</v>
      </c>
      <c r="C417" s="53" t="s">
        <v>11</v>
      </c>
      <c r="D417" s="53" t="s">
        <v>5062</v>
      </c>
      <c r="E417" s="53" t="s">
        <v>5063</v>
      </c>
      <c r="F417" s="53" t="s">
        <v>5064</v>
      </c>
      <c r="G417" s="53" t="s">
        <v>5064</v>
      </c>
      <c r="H417" s="53" t="s">
        <v>5634</v>
      </c>
      <c r="I417" s="53" t="s">
        <v>5634</v>
      </c>
      <c r="J417" s="53" t="s">
        <v>5066</v>
      </c>
      <c r="K417" s="53" t="s">
        <v>5633</v>
      </c>
      <c r="L417" s="53" t="s">
        <v>4184</v>
      </c>
      <c r="M417" s="53">
        <v>330</v>
      </c>
      <c r="N417" s="53">
        <v>333</v>
      </c>
      <c r="O417" s="53">
        <v>401</v>
      </c>
      <c r="P417" s="54" t="s">
        <v>3386</v>
      </c>
      <c r="Q417" s="55" t="s">
        <v>5067</v>
      </c>
      <c r="R417" s="53" t="s">
        <v>5064</v>
      </c>
      <c r="S417" s="53" t="s">
        <v>5068</v>
      </c>
      <c r="T417" s="53" t="s">
        <v>5066</v>
      </c>
      <c r="U417" s="53">
        <v>1</v>
      </c>
      <c r="V417" s="46" t="s">
        <v>5069</v>
      </c>
    </row>
    <row r="418" ht="12.8" customHeight="1" spans="1:22" x14ac:dyDescent="0.25">
      <c r="A418" s="52">
        <v>61755</v>
      </c>
      <c r="B418" s="53" t="s">
        <v>5633</v>
      </c>
      <c r="C418" s="53" t="s">
        <v>11</v>
      </c>
      <c r="D418" s="53" t="s">
        <v>5062</v>
      </c>
      <c r="E418" s="53" t="s">
        <v>5063</v>
      </c>
      <c r="F418" s="53" t="s">
        <v>5064</v>
      </c>
      <c r="G418" s="53" t="s">
        <v>5064</v>
      </c>
      <c r="H418" s="53" t="s">
        <v>5634</v>
      </c>
      <c r="I418" s="53" t="s">
        <v>5634</v>
      </c>
      <c r="J418" s="53" t="s">
        <v>5066</v>
      </c>
      <c r="K418" s="53" t="s">
        <v>5633</v>
      </c>
      <c r="L418" s="53" t="s">
        <v>3471</v>
      </c>
      <c r="M418" s="53">
        <v>330</v>
      </c>
      <c r="N418" s="53">
        <v>333</v>
      </c>
      <c r="O418" s="53">
        <v>401</v>
      </c>
      <c r="P418" s="54" t="s">
        <v>3386</v>
      </c>
      <c r="Q418" s="55" t="s">
        <v>5067</v>
      </c>
      <c r="R418" s="53" t="s">
        <v>5064</v>
      </c>
      <c r="S418" s="53" t="s">
        <v>5068</v>
      </c>
      <c r="T418" s="53" t="s">
        <v>5066</v>
      </c>
      <c r="U418" s="53">
        <v>1</v>
      </c>
      <c r="V418" s="46" t="s">
        <v>5069</v>
      </c>
    </row>
    <row r="419" ht="12.8" customHeight="1" spans="1:22" x14ac:dyDescent="0.25">
      <c r="A419" s="52">
        <v>655312</v>
      </c>
      <c r="B419" s="53" t="s">
        <v>5635</v>
      </c>
      <c r="C419" s="53" t="s">
        <v>11</v>
      </c>
      <c r="D419" s="53" t="s">
        <v>5062</v>
      </c>
      <c r="E419" s="53" t="s">
        <v>5063</v>
      </c>
      <c r="F419" s="53" t="s">
        <v>5064</v>
      </c>
      <c r="G419" s="53" t="s">
        <v>5064</v>
      </c>
      <c r="H419" s="53" t="s">
        <v>5634</v>
      </c>
      <c r="I419" s="53" t="s">
        <v>5634</v>
      </c>
      <c r="J419" s="53" t="s">
        <v>5071</v>
      </c>
      <c r="K419" s="53" t="s">
        <v>5635</v>
      </c>
      <c r="L419" s="53" t="s">
        <v>5072</v>
      </c>
      <c r="M419" s="53">
        <v>330</v>
      </c>
      <c r="N419" s="53">
        <v>333</v>
      </c>
      <c r="O419" s="53">
        <v>401</v>
      </c>
      <c r="P419" s="54">
        <v>452</v>
      </c>
      <c r="Q419" s="55">
        <v>330333401452</v>
      </c>
      <c r="R419" s="53" t="s">
        <v>5064</v>
      </c>
      <c r="S419" s="53" t="s">
        <v>5068</v>
      </c>
      <c r="T419" s="53" t="s">
        <v>5066</v>
      </c>
      <c r="U419" s="53">
        <v>1</v>
      </c>
      <c r="V419" s="46" t="s">
        <v>5069</v>
      </c>
    </row>
    <row r="420" ht="12.8" customHeight="1" spans="1:22" x14ac:dyDescent="0.25">
      <c r="A420" s="52">
        <v>655718</v>
      </c>
      <c r="B420" s="53" t="s">
        <v>306</v>
      </c>
      <c r="C420" s="53" t="s">
        <v>11</v>
      </c>
      <c r="D420" s="53" t="s">
        <v>5062</v>
      </c>
      <c r="E420" s="53" t="s">
        <v>5063</v>
      </c>
      <c r="F420" s="53" t="s">
        <v>5064</v>
      </c>
      <c r="G420" s="53" t="s">
        <v>5064</v>
      </c>
      <c r="H420" s="53" t="s">
        <v>5634</v>
      </c>
      <c r="I420" s="53" t="s">
        <v>5634</v>
      </c>
      <c r="J420" s="53" t="s">
        <v>5073</v>
      </c>
      <c r="K420" s="53" t="s">
        <v>306</v>
      </c>
      <c r="L420" s="53" t="s">
        <v>5072</v>
      </c>
      <c r="M420" s="53">
        <v>330</v>
      </c>
      <c r="N420" s="53">
        <v>333</v>
      </c>
      <c r="O420" s="53">
        <v>401</v>
      </c>
      <c r="P420" s="54">
        <v>101</v>
      </c>
      <c r="Q420" s="55">
        <v>330333401101</v>
      </c>
      <c r="R420" s="53" t="s">
        <v>5064</v>
      </c>
      <c r="S420" s="53" t="s">
        <v>5068</v>
      </c>
      <c r="T420" s="53" t="s">
        <v>5066</v>
      </c>
      <c r="U420" s="53">
        <v>1</v>
      </c>
      <c r="V420" s="46" t="s">
        <v>5069</v>
      </c>
    </row>
    <row r="421" ht="12.8" customHeight="1" spans="1:22" x14ac:dyDescent="0.25">
      <c r="A421" s="52">
        <v>20020948</v>
      </c>
      <c r="B421" s="53" t="s">
        <v>5636</v>
      </c>
      <c r="C421" s="53" t="s">
        <v>11</v>
      </c>
      <c r="D421" s="53" t="s">
        <v>5062</v>
      </c>
      <c r="E421" s="53" t="s">
        <v>5063</v>
      </c>
      <c r="F421" s="53" t="s">
        <v>5064</v>
      </c>
      <c r="G421" s="53" t="s">
        <v>5064</v>
      </c>
      <c r="H421" s="53" t="s">
        <v>5634</v>
      </c>
      <c r="I421" s="53" t="s">
        <v>5634</v>
      </c>
      <c r="J421" s="53" t="s">
        <v>5076</v>
      </c>
      <c r="K421" s="53" t="s">
        <v>5637</v>
      </c>
      <c r="L421" s="53" t="s">
        <v>5078</v>
      </c>
      <c r="M421" s="53">
        <v>330</v>
      </c>
      <c r="N421" s="53">
        <v>333</v>
      </c>
      <c r="O421" s="53">
        <v>401</v>
      </c>
      <c r="P421" s="54" t="s">
        <v>3386</v>
      </c>
      <c r="Q421" s="55" t="s">
        <v>5067</v>
      </c>
      <c r="R421" s="53" t="s">
        <v>5064</v>
      </c>
      <c r="S421" s="53" t="s">
        <v>5068</v>
      </c>
      <c r="T421" s="53" t="s">
        <v>5066</v>
      </c>
      <c r="U421" s="53">
        <v>1</v>
      </c>
      <c r="V421" s="46" t="s">
        <v>5069</v>
      </c>
    </row>
    <row r="422" ht="12.8" customHeight="1" spans="1:22" x14ac:dyDescent="0.25">
      <c r="A422" s="52" t="s">
        <v>3386</v>
      </c>
      <c r="B422" s="53" t="s">
        <v>98</v>
      </c>
      <c r="C422" s="53" t="s">
        <v>11</v>
      </c>
      <c r="D422" s="53" t="s">
        <v>5062</v>
      </c>
      <c r="E422" s="53" t="s">
        <v>5063</v>
      </c>
      <c r="F422" s="53" t="s">
        <v>5064</v>
      </c>
      <c r="G422" s="53" t="s">
        <v>5064</v>
      </c>
      <c r="H422" s="53" t="s">
        <v>5634</v>
      </c>
      <c r="I422" s="53" t="s">
        <v>5634</v>
      </c>
      <c r="J422" s="53" t="s">
        <v>5066</v>
      </c>
      <c r="K422" s="53" t="s">
        <v>5633</v>
      </c>
      <c r="L422" s="53" t="s">
        <v>3683</v>
      </c>
      <c r="M422" s="53">
        <v>330</v>
      </c>
      <c r="N422" s="53">
        <v>333</v>
      </c>
      <c r="O422" s="53">
        <v>401</v>
      </c>
      <c r="P422" s="54" t="s">
        <v>3386</v>
      </c>
      <c r="Q422" s="55" t="s">
        <v>5067</v>
      </c>
      <c r="R422" s="53" t="s">
        <v>5064</v>
      </c>
      <c r="S422" s="53" t="s">
        <v>5068</v>
      </c>
      <c r="T422" s="53" t="s">
        <v>5066</v>
      </c>
      <c r="U422" s="53">
        <v>0.001</v>
      </c>
      <c r="V422" s="46" t="s">
        <v>5069</v>
      </c>
    </row>
    <row r="423" ht="12.8" customHeight="1" spans="1:22" x14ac:dyDescent="0.25">
      <c r="A423" s="52">
        <v>134493</v>
      </c>
      <c r="B423" s="53" t="s">
        <v>5638</v>
      </c>
      <c r="C423" s="53" t="s">
        <v>11</v>
      </c>
      <c r="D423" s="53" t="s">
        <v>5062</v>
      </c>
      <c r="E423" s="53" t="s">
        <v>5063</v>
      </c>
      <c r="F423" s="53" t="s">
        <v>5064</v>
      </c>
      <c r="G423" s="53" t="s">
        <v>5064</v>
      </c>
      <c r="H423" s="53" t="s">
        <v>5639</v>
      </c>
      <c r="I423" s="53" t="s">
        <v>5639</v>
      </c>
      <c r="J423" s="53" t="s">
        <v>5066</v>
      </c>
      <c r="K423" s="53" t="s">
        <v>5640</v>
      </c>
      <c r="L423" s="53" t="s">
        <v>4184</v>
      </c>
      <c r="M423" s="53">
        <v>330</v>
      </c>
      <c r="N423" s="53">
        <v>333</v>
      </c>
      <c r="O423" s="53">
        <v>401</v>
      </c>
      <c r="P423" s="54" t="s">
        <v>3386</v>
      </c>
      <c r="Q423" s="55" t="s">
        <v>5067</v>
      </c>
      <c r="R423" s="53" t="s">
        <v>5064</v>
      </c>
      <c r="S423" s="53" t="s">
        <v>5068</v>
      </c>
      <c r="T423" s="53" t="s">
        <v>5066</v>
      </c>
      <c r="U423" s="53">
        <v>1</v>
      </c>
      <c r="V423" s="46" t="s">
        <v>5069</v>
      </c>
    </row>
    <row r="424" ht="12.8" customHeight="1" spans="1:22" x14ac:dyDescent="0.25">
      <c r="A424" s="52">
        <v>61786</v>
      </c>
      <c r="B424" s="53" t="s">
        <v>5638</v>
      </c>
      <c r="C424" s="53" t="s">
        <v>11</v>
      </c>
      <c r="D424" s="53" t="s">
        <v>5062</v>
      </c>
      <c r="E424" s="53" t="s">
        <v>5063</v>
      </c>
      <c r="F424" s="53" t="s">
        <v>5064</v>
      </c>
      <c r="G424" s="53" t="s">
        <v>5064</v>
      </c>
      <c r="H424" s="53" t="s">
        <v>5639</v>
      </c>
      <c r="I424" s="53" t="s">
        <v>5639</v>
      </c>
      <c r="J424" s="53" t="s">
        <v>5066</v>
      </c>
      <c r="K424" s="53" t="s">
        <v>5640</v>
      </c>
      <c r="L424" s="53" t="s">
        <v>3471</v>
      </c>
      <c r="M424" s="53">
        <v>330</v>
      </c>
      <c r="N424" s="53">
        <v>333</v>
      </c>
      <c r="O424" s="53">
        <v>401</v>
      </c>
      <c r="P424" s="54" t="s">
        <v>3386</v>
      </c>
      <c r="Q424" s="55" t="s">
        <v>5067</v>
      </c>
      <c r="R424" s="53" t="s">
        <v>5064</v>
      </c>
      <c r="S424" s="53" t="s">
        <v>5068</v>
      </c>
      <c r="T424" s="53" t="s">
        <v>5066</v>
      </c>
      <c r="U424" s="53">
        <v>1</v>
      </c>
      <c r="V424" s="46" t="s">
        <v>5069</v>
      </c>
    </row>
    <row r="425" ht="12.8" customHeight="1" spans="1:22" x14ac:dyDescent="0.25">
      <c r="A425" s="52">
        <v>655316</v>
      </c>
      <c r="B425" s="53" t="s">
        <v>5641</v>
      </c>
      <c r="C425" s="53" t="s">
        <v>11</v>
      </c>
      <c r="D425" s="53" t="s">
        <v>5062</v>
      </c>
      <c r="E425" s="53" t="s">
        <v>5063</v>
      </c>
      <c r="F425" s="53" t="s">
        <v>5064</v>
      </c>
      <c r="G425" s="53" t="s">
        <v>5064</v>
      </c>
      <c r="H425" s="53" t="s">
        <v>5639</v>
      </c>
      <c r="I425" s="53" t="s">
        <v>5639</v>
      </c>
      <c r="J425" s="53" t="s">
        <v>5071</v>
      </c>
      <c r="K425" s="53" t="s">
        <v>5641</v>
      </c>
      <c r="L425" s="53" t="s">
        <v>5072</v>
      </c>
      <c r="M425" s="53">
        <v>330</v>
      </c>
      <c r="N425" s="53">
        <v>333</v>
      </c>
      <c r="O425" s="53">
        <v>401</v>
      </c>
      <c r="P425" s="54">
        <v>453</v>
      </c>
      <c r="Q425" s="55">
        <v>330333401453</v>
      </c>
      <c r="R425" s="53" t="s">
        <v>5064</v>
      </c>
      <c r="S425" s="53" t="s">
        <v>5068</v>
      </c>
      <c r="T425" s="53" t="s">
        <v>5066</v>
      </c>
      <c r="U425" s="53">
        <v>1</v>
      </c>
      <c r="V425" s="46" t="s">
        <v>5069</v>
      </c>
    </row>
    <row r="426" ht="12.8" customHeight="1" spans="1:22" x14ac:dyDescent="0.25">
      <c r="A426" s="52">
        <v>655723</v>
      </c>
      <c r="B426" s="53" t="s">
        <v>1777</v>
      </c>
      <c r="C426" s="53" t="s">
        <v>11</v>
      </c>
      <c r="D426" s="53" t="s">
        <v>5062</v>
      </c>
      <c r="E426" s="53" t="s">
        <v>5063</v>
      </c>
      <c r="F426" s="53" t="s">
        <v>5064</v>
      </c>
      <c r="G426" s="53" t="s">
        <v>5064</v>
      </c>
      <c r="H426" s="53" t="s">
        <v>5639</v>
      </c>
      <c r="I426" s="53" t="s">
        <v>5639</v>
      </c>
      <c r="J426" s="53" t="s">
        <v>5073</v>
      </c>
      <c r="K426" s="53" t="s">
        <v>1777</v>
      </c>
      <c r="L426" s="53" t="s">
        <v>5072</v>
      </c>
      <c r="M426" s="53">
        <v>330</v>
      </c>
      <c r="N426" s="53">
        <v>333</v>
      </c>
      <c r="O426" s="53">
        <v>401</v>
      </c>
      <c r="P426" s="54">
        <v>101</v>
      </c>
      <c r="Q426" s="55">
        <v>330333401101</v>
      </c>
      <c r="R426" s="53" t="s">
        <v>5064</v>
      </c>
      <c r="S426" s="53" t="s">
        <v>5068</v>
      </c>
      <c r="T426" s="53" t="s">
        <v>5066</v>
      </c>
      <c r="U426" s="53">
        <v>1</v>
      </c>
      <c r="V426" s="46" t="s">
        <v>5069</v>
      </c>
    </row>
    <row r="427" ht="12.8" customHeight="1" spans="1:22" x14ac:dyDescent="0.25">
      <c r="A427" s="52">
        <v>20020951</v>
      </c>
      <c r="B427" s="53" t="s">
        <v>5642</v>
      </c>
      <c r="C427" s="53" t="s">
        <v>11</v>
      </c>
      <c r="D427" s="53" t="s">
        <v>5062</v>
      </c>
      <c r="E427" s="53" t="s">
        <v>5063</v>
      </c>
      <c r="F427" s="53" t="s">
        <v>5064</v>
      </c>
      <c r="G427" s="53" t="s">
        <v>5064</v>
      </c>
      <c r="H427" s="53" t="s">
        <v>5639</v>
      </c>
      <c r="I427" s="53" t="s">
        <v>5639</v>
      </c>
      <c r="J427" s="53" t="s">
        <v>5076</v>
      </c>
      <c r="K427" s="53" t="s">
        <v>5643</v>
      </c>
      <c r="L427" s="53" t="s">
        <v>5078</v>
      </c>
      <c r="M427" s="53">
        <v>330</v>
      </c>
      <c r="N427" s="53">
        <v>333</v>
      </c>
      <c r="O427" s="53">
        <v>401</v>
      </c>
      <c r="P427" s="54" t="s">
        <v>3386</v>
      </c>
      <c r="Q427" s="55" t="s">
        <v>5067</v>
      </c>
      <c r="R427" s="53" t="s">
        <v>5064</v>
      </c>
      <c r="S427" s="53" t="s">
        <v>5068</v>
      </c>
      <c r="T427" s="53" t="s">
        <v>5066</v>
      </c>
      <c r="U427" s="53">
        <v>1</v>
      </c>
      <c r="V427" s="46" t="s">
        <v>5069</v>
      </c>
    </row>
    <row r="428" ht="12.8" customHeight="1" spans="1:22" x14ac:dyDescent="0.25">
      <c r="A428" s="52" t="s">
        <v>3386</v>
      </c>
      <c r="B428" s="53" t="s">
        <v>5644</v>
      </c>
      <c r="C428" s="53" t="s">
        <v>11</v>
      </c>
      <c r="D428" s="53" t="s">
        <v>5062</v>
      </c>
      <c r="E428" s="53" t="s">
        <v>5063</v>
      </c>
      <c r="F428" s="53" t="s">
        <v>5064</v>
      </c>
      <c r="G428" s="53" t="s">
        <v>5064</v>
      </c>
      <c r="H428" s="53" t="s">
        <v>5639</v>
      </c>
      <c r="I428" s="53" t="s">
        <v>5639</v>
      </c>
      <c r="J428" s="53" t="s">
        <v>5066</v>
      </c>
      <c r="K428" s="53" t="s">
        <v>5640</v>
      </c>
      <c r="L428" s="53" t="s">
        <v>3683</v>
      </c>
      <c r="M428" s="53">
        <v>330</v>
      </c>
      <c r="N428" s="53">
        <v>333</v>
      </c>
      <c r="O428" s="53">
        <v>401</v>
      </c>
      <c r="P428" s="54" t="s">
        <v>3386</v>
      </c>
      <c r="Q428" s="55" t="s">
        <v>5067</v>
      </c>
      <c r="R428" s="53" t="s">
        <v>5064</v>
      </c>
      <c r="S428" s="53" t="s">
        <v>5068</v>
      </c>
      <c r="T428" s="53" t="s">
        <v>5066</v>
      </c>
      <c r="U428" s="53">
        <v>0.001</v>
      </c>
      <c r="V428" s="46" t="s">
        <v>5069</v>
      </c>
    </row>
    <row r="429" ht="12.8" customHeight="1" spans="1:22" x14ac:dyDescent="0.25">
      <c r="A429" s="52">
        <v>61756</v>
      </c>
      <c r="B429" s="53" t="s">
        <v>5645</v>
      </c>
      <c r="C429" s="53" t="s">
        <v>11</v>
      </c>
      <c r="D429" s="53" t="s">
        <v>5062</v>
      </c>
      <c r="E429" s="53" t="s">
        <v>5063</v>
      </c>
      <c r="F429" s="53" t="s">
        <v>5064</v>
      </c>
      <c r="G429" s="53" t="s">
        <v>5064</v>
      </c>
      <c r="H429" s="53" t="s">
        <v>5646</v>
      </c>
      <c r="I429" s="53" t="s">
        <v>5646</v>
      </c>
      <c r="J429" s="53" t="s">
        <v>5066</v>
      </c>
      <c r="K429" s="53" t="s">
        <v>5645</v>
      </c>
      <c r="L429" s="53" t="s">
        <v>3471</v>
      </c>
      <c r="M429" s="53">
        <v>330</v>
      </c>
      <c r="N429" s="53">
        <v>333</v>
      </c>
      <c r="O429" s="53">
        <v>401</v>
      </c>
      <c r="P429" s="54" t="s">
        <v>3386</v>
      </c>
      <c r="Q429" s="55" t="s">
        <v>5067</v>
      </c>
      <c r="R429" s="53" t="s">
        <v>5064</v>
      </c>
      <c r="S429" s="53" t="s">
        <v>5068</v>
      </c>
      <c r="T429" s="53" t="s">
        <v>5066</v>
      </c>
      <c r="U429" s="53">
        <v>1</v>
      </c>
      <c r="V429" s="46" t="s">
        <v>5069</v>
      </c>
    </row>
    <row r="430" ht="12.8" customHeight="1" spans="1:22" x14ac:dyDescent="0.25">
      <c r="A430" s="52">
        <v>655330</v>
      </c>
      <c r="B430" s="53" t="s">
        <v>5647</v>
      </c>
      <c r="C430" s="53" t="s">
        <v>11</v>
      </c>
      <c r="D430" s="53" t="s">
        <v>5062</v>
      </c>
      <c r="E430" s="53" t="s">
        <v>5063</v>
      </c>
      <c r="F430" s="53" t="s">
        <v>5064</v>
      </c>
      <c r="G430" s="53" t="s">
        <v>5064</v>
      </c>
      <c r="H430" s="53" t="s">
        <v>5646</v>
      </c>
      <c r="I430" s="53" t="s">
        <v>5646</v>
      </c>
      <c r="J430" s="53" t="s">
        <v>5071</v>
      </c>
      <c r="K430" s="53" t="s">
        <v>5647</v>
      </c>
      <c r="L430" s="53" t="s">
        <v>5072</v>
      </c>
      <c r="M430" s="53">
        <v>330</v>
      </c>
      <c r="N430" s="53">
        <v>333</v>
      </c>
      <c r="O430" s="53">
        <v>401</v>
      </c>
      <c r="P430" s="54">
        <v>453</v>
      </c>
      <c r="Q430" s="55">
        <v>330333401453</v>
      </c>
      <c r="R430" s="53" t="s">
        <v>5064</v>
      </c>
      <c r="S430" s="53" t="s">
        <v>5068</v>
      </c>
      <c r="T430" s="53" t="s">
        <v>5066</v>
      </c>
      <c r="U430" s="53">
        <v>1</v>
      </c>
      <c r="V430" s="46" t="s">
        <v>5069</v>
      </c>
    </row>
    <row r="431" ht="12.8" customHeight="1" spans="1:22" x14ac:dyDescent="0.25">
      <c r="A431" s="52">
        <v>655744</v>
      </c>
      <c r="B431" s="53" t="s">
        <v>5648</v>
      </c>
      <c r="C431" s="53" t="s">
        <v>11</v>
      </c>
      <c r="D431" s="53" t="s">
        <v>5062</v>
      </c>
      <c r="E431" s="53" t="s">
        <v>5063</v>
      </c>
      <c r="F431" s="53" t="s">
        <v>5064</v>
      </c>
      <c r="G431" s="53" t="s">
        <v>5064</v>
      </c>
      <c r="H431" s="53" t="s">
        <v>5646</v>
      </c>
      <c r="I431" s="53" t="s">
        <v>5646</v>
      </c>
      <c r="J431" s="53" t="s">
        <v>5073</v>
      </c>
      <c r="K431" s="53" t="s">
        <v>5648</v>
      </c>
      <c r="L431" s="53" t="s">
        <v>5072</v>
      </c>
      <c r="M431" s="53">
        <v>330</v>
      </c>
      <c r="N431" s="53">
        <v>333</v>
      </c>
      <c r="O431" s="53">
        <v>401</v>
      </c>
      <c r="P431" s="54">
        <v>101</v>
      </c>
      <c r="Q431" s="55">
        <v>330333401101</v>
      </c>
      <c r="R431" s="53" t="s">
        <v>5064</v>
      </c>
      <c r="S431" s="53" t="s">
        <v>5068</v>
      </c>
      <c r="T431" s="53" t="s">
        <v>5066</v>
      </c>
      <c r="U431" s="53">
        <v>1</v>
      </c>
      <c r="V431" s="46" t="s">
        <v>5069</v>
      </c>
    </row>
    <row r="432" ht="12.8" customHeight="1" spans="1:22" x14ac:dyDescent="0.25">
      <c r="A432" s="52">
        <v>659618</v>
      </c>
      <c r="B432" s="53" t="s">
        <v>1991</v>
      </c>
      <c r="C432" s="53" t="s">
        <v>11</v>
      </c>
      <c r="D432" s="53" t="s">
        <v>5062</v>
      </c>
      <c r="E432" s="53" t="s">
        <v>5063</v>
      </c>
      <c r="F432" s="53" t="s">
        <v>5064</v>
      </c>
      <c r="G432" s="53" t="s">
        <v>5064</v>
      </c>
      <c r="H432" s="53" t="s">
        <v>5649</v>
      </c>
      <c r="I432" s="53" t="s">
        <v>5650</v>
      </c>
      <c r="J432" s="53" t="s">
        <v>5308</v>
      </c>
      <c r="K432" s="53" t="s">
        <v>1991</v>
      </c>
      <c r="L432" s="53" t="s">
        <v>5072</v>
      </c>
      <c r="M432" s="53">
        <v>330</v>
      </c>
      <c r="N432" s="53">
        <v>333</v>
      </c>
      <c r="O432" s="53">
        <v>401</v>
      </c>
      <c r="P432" s="54">
        <v>452</v>
      </c>
      <c r="Q432" s="55">
        <v>330333401452</v>
      </c>
      <c r="R432" s="53" t="s">
        <v>5064</v>
      </c>
      <c r="S432" s="53" t="s">
        <v>5068</v>
      </c>
      <c r="T432" s="53" t="s">
        <v>5066</v>
      </c>
      <c r="U432" s="53">
        <v>1</v>
      </c>
      <c r="V432" s="46" t="s">
        <v>5069</v>
      </c>
    </row>
    <row r="433" ht="12.8" customHeight="1" spans="1:22" x14ac:dyDescent="0.25">
      <c r="A433" s="52">
        <v>659454</v>
      </c>
      <c r="B433" s="53" t="s">
        <v>5651</v>
      </c>
      <c r="C433" s="53" t="s">
        <v>11</v>
      </c>
      <c r="D433" s="53" t="s">
        <v>5062</v>
      </c>
      <c r="E433" s="53" t="s">
        <v>5063</v>
      </c>
      <c r="F433" s="53" t="s">
        <v>5064</v>
      </c>
      <c r="G433" s="53" t="s">
        <v>5064</v>
      </c>
      <c r="H433" s="53" t="s">
        <v>5649</v>
      </c>
      <c r="I433" s="53" t="s">
        <v>5650</v>
      </c>
      <c r="J433" s="53" t="s">
        <v>5310</v>
      </c>
      <c r="K433" s="53" t="s">
        <v>5651</v>
      </c>
      <c r="L433" s="53" t="s">
        <v>5072</v>
      </c>
      <c r="M433" s="53">
        <v>330</v>
      </c>
      <c r="N433" s="53">
        <v>333</v>
      </c>
      <c r="O433" s="53">
        <v>401</v>
      </c>
      <c r="P433" s="54">
        <v>452</v>
      </c>
      <c r="Q433" s="55">
        <v>330333401452</v>
      </c>
      <c r="R433" s="53" t="s">
        <v>5064</v>
      </c>
      <c r="S433" s="53" t="s">
        <v>5068</v>
      </c>
      <c r="T433" s="53" t="s">
        <v>5066</v>
      </c>
      <c r="U433" s="53">
        <v>1</v>
      </c>
      <c r="V433" s="46" t="s">
        <v>5069</v>
      </c>
    </row>
    <row r="434" ht="12.8" customHeight="1" spans="1:22" x14ac:dyDescent="0.25">
      <c r="A434" s="52">
        <v>659612</v>
      </c>
      <c r="B434" s="53" t="s">
        <v>5652</v>
      </c>
      <c r="C434" s="53" t="s">
        <v>11</v>
      </c>
      <c r="D434" s="53" t="s">
        <v>5062</v>
      </c>
      <c r="E434" s="53" t="s">
        <v>5063</v>
      </c>
      <c r="F434" s="53" t="s">
        <v>5064</v>
      </c>
      <c r="G434" s="53" t="s">
        <v>5064</v>
      </c>
      <c r="H434" s="53" t="s">
        <v>5653</v>
      </c>
      <c r="I434" s="53" t="s">
        <v>5650</v>
      </c>
      <c r="J434" s="53" t="s">
        <v>5308</v>
      </c>
      <c r="K434" s="53" t="s">
        <v>5652</v>
      </c>
      <c r="L434" s="53" t="s">
        <v>5072</v>
      </c>
      <c r="M434" s="53">
        <v>330</v>
      </c>
      <c r="N434" s="53">
        <v>333</v>
      </c>
      <c r="O434" s="53">
        <v>401</v>
      </c>
      <c r="P434" s="54">
        <v>452</v>
      </c>
      <c r="Q434" s="55">
        <v>330333401452</v>
      </c>
      <c r="R434" s="53" t="s">
        <v>5064</v>
      </c>
      <c r="S434" s="53" t="s">
        <v>5068</v>
      </c>
      <c r="T434" s="53" t="s">
        <v>5066</v>
      </c>
      <c r="U434" s="53">
        <v>1</v>
      </c>
      <c r="V434" s="46" t="s">
        <v>5069</v>
      </c>
    </row>
    <row r="435" ht="12.8" customHeight="1" spans="1:22" x14ac:dyDescent="0.25">
      <c r="A435" s="52">
        <v>659449</v>
      </c>
      <c r="B435" s="53" t="s">
        <v>5654</v>
      </c>
      <c r="C435" s="53" t="s">
        <v>11</v>
      </c>
      <c r="D435" s="53" t="s">
        <v>5062</v>
      </c>
      <c r="E435" s="53" t="s">
        <v>5063</v>
      </c>
      <c r="F435" s="53" t="s">
        <v>5064</v>
      </c>
      <c r="G435" s="53" t="s">
        <v>5064</v>
      </c>
      <c r="H435" s="53" t="s">
        <v>5653</v>
      </c>
      <c r="I435" s="53" t="s">
        <v>5650</v>
      </c>
      <c r="J435" s="53" t="s">
        <v>5310</v>
      </c>
      <c r="K435" s="53" t="s">
        <v>5654</v>
      </c>
      <c r="L435" s="53" t="s">
        <v>5072</v>
      </c>
      <c r="M435" s="53">
        <v>330</v>
      </c>
      <c r="N435" s="53">
        <v>333</v>
      </c>
      <c r="O435" s="53">
        <v>401</v>
      </c>
      <c r="P435" s="54">
        <v>452</v>
      </c>
      <c r="Q435" s="55">
        <v>330333401452</v>
      </c>
      <c r="R435" s="53" t="s">
        <v>5064</v>
      </c>
      <c r="S435" s="53" t="s">
        <v>5068</v>
      </c>
      <c r="T435" s="53" t="s">
        <v>5066</v>
      </c>
      <c r="U435" s="53">
        <v>1</v>
      </c>
      <c r="V435" s="46" t="s">
        <v>5069</v>
      </c>
    </row>
    <row r="436" ht="12.8" customHeight="1" spans="1:22" x14ac:dyDescent="0.25">
      <c r="A436" s="52">
        <v>659607</v>
      </c>
      <c r="B436" s="53" t="s">
        <v>5655</v>
      </c>
      <c r="C436" s="53" t="s">
        <v>11</v>
      </c>
      <c r="D436" s="53" t="s">
        <v>5062</v>
      </c>
      <c r="E436" s="53" t="s">
        <v>5063</v>
      </c>
      <c r="F436" s="53" t="s">
        <v>5064</v>
      </c>
      <c r="G436" s="53" t="s">
        <v>5064</v>
      </c>
      <c r="H436" s="53" t="s">
        <v>5656</v>
      </c>
      <c r="I436" s="53" t="s">
        <v>5650</v>
      </c>
      <c r="J436" s="53" t="s">
        <v>5308</v>
      </c>
      <c r="K436" s="53" t="s">
        <v>5655</v>
      </c>
      <c r="L436" s="53" t="s">
        <v>5072</v>
      </c>
      <c r="M436" s="53">
        <v>330</v>
      </c>
      <c r="N436" s="53">
        <v>333</v>
      </c>
      <c r="O436" s="53">
        <v>401</v>
      </c>
      <c r="P436" s="54">
        <v>452</v>
      </c>
      <c r="Q436" s="55">
        <v>330333401452</v>
      </c>
      <c r="R436" s="53" t="s">
        <v>5064</v>
      </c>
      <c r="S436" s="53" t="s">
        <v>5068</v>
      </c>
      <c r="T436" s="53" t="s">
        <v>5066</v>
      </c>
      <c r="U436" s="53">
        <v>1</v>
      </c>
      <c r="V436" s="46" t="s">
        <v>5069</v>
      </c>
    </row>
    <row r="437" ht="12.8" customHeight="1" spans="1:22" x14ac:dyDescent="0.25">
      <c r="A437" s="52">
        <v>659446</v>
      </c>
      <c r="B437" s="53" t="s">
        <v>5657</v>
      </c>
      <c r="C437" s="53" t="s">
        <v>11</v>
      </c>
      <c r="D437" s="53" t="s">
        <v>5062</v>
      </c>
      <c r="E437" s="53" t="s">
        <v>5063</v>
      </c>
      <c r="F437" s="53" t="s">
        <v>5064</v>
      </c>
      <c r="G437" s="53" t="s">
        <v>5064</v>
      </c>
      <c r="H437" s="53" t="s">
        <v>5656</v>
      </c>
      <c r="I437" s="53" t="s">
        <v>5650</v>
      </c>
      <c r="J437" s="53" t="s">
        <v>5310</v>
      </c>
      <c r="K437" s="53" t="s">
        <v>5657</v>
      </c>
      <c r="L437" s="53" t="s">
        <v>5072</v>
      </c>
      <c r="M437" s="53">
        <v>330</v>
      </c>
      <c r="N437" s="53">
        <v>333</v>
      </c>
      <c r="O437" s="53">
        <v>401</v>
      </c>
      <c r="P437" s="54">
        <v>452</v>
      </c>
      <c r="Q437" s="55">
        <v>330333401452</v>
      </c>
      <c r="R437" s="53" t="s">
        <v>5064</v>
      </c>
      <c r="S437" s="53" t="s">
        <v>5068</v>
      </c>
      <c r="T437" s="53" t="s">
        <v>5066</v>
      </c>
      <c r="U437" s="53">
        <v>1</v>
      </c>
      <c r="V437" s="46" t="s">
        <v>5069</v>
      </c>
    </row>
    <row r="438" ht="12.8" customHeight="1" spans="1:22" x14ac:dyDescent="0.25">
      <c r="A438" s="52">
        <v>659599</v>
      </c>
      <c r="B438" s="53" t="s">
        <v>5658</v>
      </c>
      <c r="C438" s="53" t="s">
        <v>11</v>
      </c>
      <c r="D438" s="53" t="s">
        <v>5062</v>
      </c>
      <c r="E438" s="53" t="s">
        <v>5063</v>
      </c>
      <c r="F438" s="53" t="s">
        <v>5064</v>
      </c>
      <c r="G438" s="53" t="s">
        <v>5064</v>
      </c>
      <c r="H438" s="53" t="s">
        <v>5659</v>
      </c>
      <c r="I438" s="53" t="s">
        <v>5650</v>
      </c>
      <c r="J438" s="53" t="s">
        <v>5308</v>
      </c>
      <c r="K438" s="53" t="s">
        <v>5658</v>
      </c>
      <c r="L438" s="53" t="s">
        <v>5072</v>
      </c>
      <c r="M438" s="53">
        <v>330</v>
      </c>
      <c r="N438" s="53">
        <v>333</v>
      </c>
      <c r="O438" s="53">
        <v>401</v>
      </c>
      <c r="P438" s="54">
        <v>452</v>
      </c>
      <c r="Q438" s="55">
        <v>330333401452</v>
      </c>
      <c r="R438" s="53" t="s">
        <v>5064</v>
      </c>
      <c r="S438" s="53" t="s">
        <v>5068</v>
      </c>
      <c r="T438" s="53" t="s">
        <v>5066</v>
      </c>
      <c r="U438" s="53">
        <v>1</v>
      </c>
      <c r="V438" s="46" t="s">
        <v>5069</v>
      </c>
    </row>
    <row r="439" ht="12.8" customHeight="1" spans="1:22" x14ac:dyDescent="0.25">
      <c r="A439" s="52" t="s">
        <v>3386</v>
      </c>
      <c r="B439" s="53" t="s">
        <v>5660</v>
      </c>
      <c r="C439" s="53" t="s">
        <v>10</v>
      </c>
      <c r="D439" s="53" t="s">
        <v>5062</v>
      </c>
      <c r="E439" s="53" t="s">
        <v>5063</v>
      </c>
      <c r="F439" s="53" t="s">
        <v>5064</v>
      </c>
      <c r="G439" s="53" t="s">
        <v>5079</v>
      </c>
      <c r="H439" s="53" t="s">
        <v>5661</v>
      </c>
      <c r="I439" s="53" t="s">
        <v>5650</v>
      </c>
      <c r="J439" s="53" t="s">
        <v>5066</v>
      </c>
      <c r="K439" s="53" t="s">
        <v>5662</v>
      </c>
      <c r="L439" s="53" t="s">
        <v>4174</v>
      </c>
      <c r="M439" s="53">
        <v>330</v>
      </c>
      <c r="N439" s="53">
        <v>333</v>
      </c>
      <c r="O439" s="53">
        <v>401</v>
      </c>
      <c r="P439" s="54" t="s">
        <v>3386</v>
      </c>
      <c r="Q439" s="55" t="s">
        <v>5067</v>
      </c>
      <c r="R439" s="53" t="s">
        <v>5079</v>
      </c>
      <c r="S439" s="53" t="s">
        <v>5082</v>
      </c>
      <c r="T439" s="53" t="s">
        <v>5066</v>
      </c>
      <c r="U439" s="53">
        <v>0.5</v>
      </c>
      <c r="V439" s="46" t="s">
        <v>5069</v>
      </c>
    </row>
    <row r="440" ht="12.8" customHeight="1" spans="1:22" x14ac:dyDescent="0.25">
      <c r="A440" s="52">
        <v>134486</v>
      </c>
      <c r="B440" s="53" t="s">
        <v>5663</v>
      </c>
      <c r="C440" s="53" t="s">
        <v>11</v>
      </c>
      <c r="D440" s="53" t="s">
        <v>5062</v>
      </c>
      <c r="E440" s="53" t="s">
        <v>5063</v>
      </c>
      <c r="F440" s="53" t="s">
        <v>5064</v>
      </c>
      <c r="G440" s="53" t="s">
        <v>5064</v>
      </c>
      <c r="H440" s="53" t="s">
        <v>5664</v>
      </c>
      <c r="I440" s="53" t="s">
        <v>5650</v>
      </c>
      <c r="J440" s="53" t="s">
        <v>5066</v>
      </c>
      <c r="K440" s="53" t="s">
        <v>5663</v>
      </c>
      <c r="L440" s="53" t="s">
        <v>4184</v>
      </c>
      <c r="M440" s="53">
        <v>330</v>
      </c>
      <c r="N440" s="53">
        <v>333</v>
      </c>
      <c r="O440" s="53">
        <v>401</v>
      </c>
      <c r="P440" s="54" t="s">
        <v>3386</v>
      </c>
      <c r="Q440" s="55" t="s">
        <v>5067</v>
      </c>
      <c r="R440" s="53" t="s">
        <v>5064</v>
      </c>
      <c r="S440" s="53" t="s">
        <v>5068</v>
      </c>
      <c r="T440" s="53" t="s">
        <v>5066</v>
      </c>
      <c r="U440" s="53">
        <v>1</v>
      </c>
      <c r="V440" s="46" t="s">
        <v>5069</v>
      </c>
    </row>
    <row r="441" ht="12.8" customHeight="1" spans="1:22" x14ac:dyDescent="0.25">
      <c r="A441" s="52">
        <v>61757</v>
      </c>
      <c r="B441" s="53" t="s">
        <v>5663</v>
      </c>
      <c r="C441" s="53" t="s">
        <v>11</v>
      </c>
      <c r="D441" s="53" t="s">
        <v>5062</v>
      </c>
      <c r="E441" s="53" t="s">
        <v>5063</v>
      </c>
      <c r="F441" s="53" t="s">
        <v>5064</v>
      </c>
      <c r="G441" s="53" t="s">
        <v>5064</v>
      </c>
      <c r="H441" s="53" t="s">
        <v>5664</v>
      </c>
      <c r="I441" s="53" t="s">
        <v>5650</v>
      </c>
      <c r="J441" s="53" t="s">
        <v>5066</v>
      </c>
      <c r="K441" s="53" t="s">
        <v>5663</v>
      </c>
      <c r="L441" s="53" t="s">
        <v>3471</v>
      </c>
      <c r="M441" s="53">
        <v>330</v>
      </c>
      <c r="N441" s="53">
        <v>333</v>
      </c>
      <c r="O441" s="53">
        <v>401</v>
      </c>
      <c r="P441" s="54" t="s">
        <v>3386</v>
      </c>
      <c r="Q441" s="55" t="s">
        <v>5067</v>
      </c>
      <c r="R441" s="53" t="s">
        <v>5064</v>
      </c>
      <c r="S441" s="53" t="s">
        <v>5068</v>
      </c>
      <c r="T441" s="53" t="s">
        <v>5066</v>
      </c>
      <c r="U441" s="53">
        <v>1</v>
      </c>
      <c r="V441" s="46" t="s">
        <v>5069</v>
      </c>
    </row>
    <row r="442" ht="12.8" customHeight="1" spans="1:22" x14ac:dyDescent="0.25">
      <c r="A442" s="52">
        <v>655737</v>
      </c>
      <c r="B442" s="53" t="s">
        <v>639</v>
      </c>
      <c r="C442" s="53" t="s">
        <v>11</v>
      </c>
      <c r="D442" s="53" t="s">
        <v>5062</v>
      </c>
      <c r="E442" s="53" t="s">
        <v>5063</v>
      </c>
      <c r="F442" s="53" t="s">
        <v>5064</v>
      </c>
      <c r="G442" s="53" t="s">
        <v>5064</v>
      </c>
      <c r="H442" s="53" t="s">
        <v>5664</v>
      </c>
      <c r="I442" s="53" t="s">
        <v>5650</v>
      </c>
      <c r="J442" s="53" t="s">
        <v>5073</v>
      </c>
      <c r="K442" s="53" t="s">
        <v>639</v>
      </c>
      <c r="L442" s="53" t="s">
        <v>5072</v>
      </c>
      <c r="M442" s="53">
        <v>330</v>
      </c>
      <c r="N442" s="53">
        <v>333</v>
      </c>
      <c r="O442" s="53">
        <v>401</v>
      </c>
      <c r="P442" s="54">
        <v>101</v>
      </c>
      <c r="Q442" s="55">
        <v>330333401101</v>
      </c>
      <c r="R442" s="53" t="s">
        <v>5064</v>
      </c>
      <c r="S442" s="53" t="s">
        <v>5068</v>
      </c>
      <c r="T442" s="53" t="s">
        <v>5066</v>
      </c>
      <c r="U442" s="53">
        <v>1</v>
      </c>
      <c r="V442" s="46" t="s">
        <v>5069</v>
      </c>
    </row>
    <row r="443" ht="12.8" customHeight="1" spans="1:22" x14ac:dyDescent="0.25">
      <c r="A443" s="52" t="s">
        <v>3386</v>
      </c>
      <c r="B443" s="53" t="s">
        <v>5665</v>
      </c>
      <c r="C443" s="53" t="s">
        <v>11</v>
      </c>
      <c r="D443" s="53" t="s">
        <v>5062</v>
      </c>
      <c r="E443" s="53" t="s">
        <v>5063</v>
      </c>
      <c r="F443" s="53" t="s">
        <v>5064</v>
      </c>
      <c r="G443" s="53" t="s">
        <v>5064</v>
      </c>
      <c r="H443" s="53" t="s">
        <v>5664</v>
      </c>
      <c r="I443" s="53" t="s">
        <v>5650</v>
      </c>
      <c r="J443" s="53" t="s">
        <v>5066</v>
      </c>
      <c r="K443" s="53" t="s">
        <v>5663</v>
      </c>
      <c r="L443" s="53" t="s">
        <v>3683</v>
      </c>
      <c r="M443" s="53">
        <v>330</v>
      </c>
      <c r="N443" s="53">
        <v>333</v>
      </c>
      <c r="O443" s="53">
        <v>401</v>
      </c>
      <c r="P443" s="54" t="s">
        <v>3386</v>
      </c>
      <c r="Q443" s="55" t="s">
        <v>5067</v>
      </c>
      <c r="R443" s="53" t="s">
        <v>5064</v>
      </c>
      <c r="S443" s="53" t="s">
        <v>5068</v>
      </c>
      <c r="T443" s="53" t="s">
        <v>5066</v>
      </c>
      <c r="U443" s="53">
        <v>0.001</v>
      </c>
      <c r="V443" s="46" t="s">
        <v>5069</v>
      </c>
    </row>
    <row r="444" ht="12.8" customHeight="1" spans="1:22" x14ac:dyDescent="0.25">
      <c r="A444" s="52">
        <v>655325</v>
      </c>
      <c r="B444" s="53" t="s">
        <v>5666</v>
      </c>
      <c r="C444" s="53" t="s">
        <v>11</v>
      </c>
      <c r="D444" s="53" t="s">
        <v>5062</v>
      </c>
      <c r="E444" s="53" t="s">
        <v>5063</v>
      </c>
      <c r="F444" s="53" t="s">
        <v>5064</v>
      </c>
      <c r="G444" s="53" t="s">
        <v>5064</v>
      </c>
      <c r="H444" s="53" t="s">
        <v>5667</v>
      </c>
      <c r="I444" s="53" t="s">
        <v>5650</v>
      </c>
      <c r="J444" s="53" t="s">
        <v>5071</v>
      </c>
      <c r="K444" s="53" t="s">
        <v>5666</v>
      </c>
      <c r="L444" s="53" t="s">
        <v>5072</v>
      </c>
      <c r="M444" s="53">
        <v>330</v>
      </c>
      <c r="N444" s="53">
        <v>333</v>
      </c>
      <c r="O444" s="53">
        <v>401</v>
      </c>
      <c r="P444" s="54">
        <v>453</v>
      </c>
      <c r="Q444" s="55">
        <v>330333401453</v>
      </c>
      <c r="R444" s="53" t="s">
        <v>5064</v>
      </c>
      <c r="S444" s="53" t="s">
        <v>5068</v>
      </c>
      <c r="T444" s="53" t="s">
        <v>5066</v>
      </c>
      <c r="U444" s="53">
        <v>1</v>
      </c>
      <c r="V444" s="46" t="s">
        <v>5069</v>
      </c>
    </row>
    <row r="445" ht="12.8" customHeight="1" spans="1:22" x14ac:dyDescent="0.25">
      <c r="A445" s="52">
        <v>20020960</v>
      </c>
      <c r="B445" s="53" t="s">
        <v>5668</v>
      </c>
      <c r="C445" s="53" t="s">
        <v>11</v>
      </c>
      <c r="D445" s="53" t="s">
        <v>5062</v>
      </c>
      <c r="E445" s="53" t="s">
        <v>5063</v>
      </c>
      <c r="F445" s="53" t="s">
        <v>5064</v>
      </c>
      <c r="G445" s="53" t="s">
        <v>5064</v>
      </c>
      <c r="H445" s="53" t="s">
        <v>5667</v>
      </c>
      <c r="I445" s="53" t="s">
        <v>5650</v>
      </c>
      <c r="J445" s="53" t="s">
        <v>5076</v>
      </c>
      <c r="K445" s="53" t="s">
        <v>5669</v>
      </c>
      <c r="L445" s="53" t="s">
        <v>5078</v>
      </c>
      <c r="M445" s="53">
        <v>330</v>
      </c>
      <c r="N445" s="53">
        <v>333</v>
      </c>
      <c r="O445" s="53">
        <v>401</v>
      </c>
      <c r="P445" s="54" t="s">
        <v>3386</v>
      </c>
      <c r="Q445" s="55" t="s">
        <v>5067</v>
      </c>
      <c r="R445" s="53" t="s">
        <v>5064</v>
      </c>
      <c r="S445" s="53" t="s">
        <v>5068</v>
      </c>
      <c r="T445" s="53" t="s">
        <v>5066</v>
      </c>
      <c r="U445" s="53">
        <v>1</v>
      </c>
      <c r="V445" s="46" t="s">
        <v>5069</v>
      </c>
    </row>
    <row r="446" ht="12.8" customHeight="1" spans="1:22" x14ac:dyDescent="0.25">
      <c r="A446" s="52" t="s">
        <v>3386</v>
      </c>
      <c r="B446" s="53" t="s">
        <v>5670</v>
      </c>
      <c r="C446" s="53" t="s">
        <v>11</v>
      </c>
      <c r="D446" s="53" t="s">
        <v>5062</v>
      </c>
      <c r="E446" s="53" t="s">
        <v>5063</v>
      </c>
      <c r="F446" s="53" t="s">
        <v>5064</v>
      </c>
      <c r="G446" s="53" t="s">
        <v>5064</v>
      </c>
      <c r="H446" s="53" t="s">
        <v>5667</v>
      </c>
      <c r="I446" s="53" t="s">
        <v>5650</v>
      </c>
      <c r="J446" s="53" t="s">
        <v>5066</v>
      </c>
      <c r="K446" s="53" t="s">
        <v>5671</v>
      </c>
      <c r="L446" s="53" t="s">
        <v>3683</v>
      </c>
      <c r="M446" s="53">
        <v>330</v>
      </c>
      <c r="N446" s="53">
        <v>333</v>
      </c>
      <c r="O446" s="53">
        <v>401</v>
      </c>
      <c r="P446" s="54" t="s">
        <v>3386</v>
      </c>
      <c r="Q446" s="55" t="s">
        <v>5067</v>
      </c>
      <c r="R446" s="53" t="s">
        <v>5064</v>
      </c>
      <c r="S446" s="53" t="s">
        <v>5068</v>
      </c>
      <c r="T446" s="53" t="s">
        <v>5066</v>
      </c>
      <c r="U446" s="53">
        <v>0.001</v>
      </c>
      <c r="V446" s="46" t="s">
        <v>5069</v>
      </c>
    </row>
    <row r="447" ht="12.8" customHeight="1" spans="1:22" x14ac:dyDescent="0.25">
      <c r="A447" s="52">
        <v>671785</v>
      </c>
      <c r="B447" s="53" t="s">
        <v>1394</v>
      </c>
      <c r="C447" s="53" t="s">
        <v>10</v>
      </c>
      <c r="D447" s="53" t="s">
        <v>5062</v>
      </c>
      <c r="E447" s="53" t="s">
        <v>5063</v>
      </c>
      <c r="F447" s="53" t="s">
        <v>5064</v>
      </c>
      <c r="G447" s="53" t="s">
        <v>5079</v>
      </c>
      <c r="H447" s="53" t="s">
        <v>5672</v>
      </c>
      <c r="I447" s="53" t="s">
        <v>5650</v>
      </c>
      <c r="J447" s="53" t="s">
        <v>5066</v>
      </c>
      <c r="K447" s="53" t="s">
        <v>1394</v>
      </c>
      <c r="L447" s="53" t="s">
        <v>5072</v>
      </c>
      <c r="M447" s="53">
        <v>330</v>
      </c>
      <c r="N447" s="53">
        <v>333</v>
      </c>
      <c r="O447" s="53">
        <v>401</v>
      </c>
      <c r="P447" s="54">
        <v>473</v>
      </c>
      <c r="Q447" s="55">
        <v>330333401473</v>
      </c>
      <c r="R447" s="53" t="s">
        <v>5079</v>
      </c>
      <c r="S447" s="53" t="s">
        <v>5082</v>
      </c>
      <c r="T447" s="53" t="s">
        <v>5066</v>
      </c>
      <c r="U447" s="53">
        <v>0.5</v>
      </c>
      <c r="V447" s="46" t="s">
        <v>5069</v>
      </c>
    </row>
    <row r="448" ht="12.8" customHeight="1" spans="1:22" x14ac:dyDescent="0.25">
      <c r="A448" s="52">
        <v>91790</v>
      </c>
      <c r="B448" s="53" t="s">
        <v>5673</v>
      </c>
      <c r="C448" s="53" t="s">
        <v>11</v>
      </c>
      <c r="D448" s="53" t="s">
        <v>5062</v>
      </c>
      <c r="E448" s="53" t="s">
        <v>5063</v>
      </c>
      <c r="F448" s="53" t="s">
        <v>5064</v>
      </c>
      <c r="G448" s="53" t="s">
        <v>5064</v>
      </c>
      <c r="H448" s="53" t="s">
        <v>5674</v>
      </c>
      <c r="I448" s="53" t="s">
        <v>5650</v>
      </c>
      <c r="J448" s="53" t="s">
        <v>5066</v>
      </c>
      <c r="K448" s="53" t="s">
        <v>5673</v>
      </c>
      <c r="L448" s="53" t="s">
        <v>3471</v>
      </c>
      <c r="M448" s="53">
        <v>330</v>
      </c>
      <c r="N448" s="53">
        <v>333</v>
      </c>
      <c r="O448" s="53">
        <v>401</v>
      </c>
      <c r="P448" s="54" t="s">
        <v>3386</v>
      </c>
      <c r="Q448" s="55" t="s">
        <v>5067</v>
      </c>
      <c r="R448" s="53" t="s">
        <v>5064</v>
      </c>
      <c r="S448" s="53" t="s">
        <v>5068</v>
      </c>
      <c r="T448" s="53" t="s">
        <v>5066</v>
      </c>
      <c r="U448" s="53">
        <v>1</v>
      </c>
      <c r="V448" s="46" t="s">
        <v>5069</v>
      </c>
    </row>
    <row r="449" ht="12.8" customHeight="1" spans="1:22" x14ac:dyDescent="0.25">
      <c r="A449" s="52">
        <v>134487</v>
      </c>
      <c r="B449" s="53" t="s">
        <v>5675</v>
      </c>
      <c r="C449" s="53" t="s">
        <v>11</v>
      </c>
      <c r="D449" s="53" t="s">
        <v>5062</v>
      </c>
      <c r="E449" s="53" t="s">
        <v>5063</v>
      </c>
      <c r="F449" s="53" t="s">
        <v>5064</v>
      </c>
      <c r="G449" s="53" t="s">
        <v>5064</v>
      </c>
      <c r="H449" s="53" t="s">
        <v>5676</v>
      </c>
      <c r="I449" s="53" t="s">
        <v>5650</v>
      </c>
      <c r="J449" s="53" t="s">
        <v>5066</v>
      </c>
      <c r="K449" s="53" t="s">
        <v>5675</v>
      </c>
      <c r="L449" s="53" t="s">
        <v>4184</v>
      </c>
      <c r="M449" s="53">
        <v>330</v>
      </c>
      <c r="N449" s="53">
        <v>333</v>
      </c>
      <c r="O449" s="53">
        <v>401</v>
      </c>
      <c r="P449" s="54" t="s">
        <v>3386</v>
      </c>
      <c r="Q449" s="55" t="s">
        <v>5067</v>
      </c>
      <c r="R449" s="53" t="s">
        <v>5064</v>
      </c>
      <c r="S449" s="53" t="s">
        <v>5068</v>
      </c>
      <c r="T449" s="53" t="s">
        <v>5066</v>
      </c>
      <c r="U449" s="53">
        <v>1</v>
      </c>
      <c r="V449" s="46" t="s">
        <v>5069</v>
      </c>
    </row>
    <row r="450" ht="12.8" customHeight="1" spans="1:22" x14ac:dyDescent="0.25">
      <c r="A450" s="52">
        <v>61758</v>
      </c>
      <c r="B450" s="53" t="s">
        <v>5675</v>
      </c>
      <c r="C450" s="53" t="s">
        <v>11</v>
      </c>
      <c r="D450" s="53" t="s">
        <v>5062</v>
      </c>
      <c r="E450" s="53" t="s">
        <v>5063</v>
      </c>
      <c r="F450" s="53" t="s">
        <v>5064</v>
      </c>
      <c r="G450" s="53" t="s">
        <v>5064</v>
      </c>
      <c r="H450" s="53" t="s">
        <v>5676</v>
      </c>
      <c r="I450" s="53" t="s">
        <v>5650</v>
      </c>
      <c r="J450" s="53" t="s">
        <v>5066</v>
      </c>
      <c r="K450" s="53" t="s">
        <v>5675</v>
      </c>
      <c r="L450" s="53" t="s">
        <v>3471</v>
      </c>
      <c r="M450" s="53">
        <v>330</v>
      </c>
      <c r="N450" s="53">
        <v>333</v>
      </c>
      <c r="O450" s="53">
        <v>401</v>
      </c>
      <c r="P450" s="54" t="s">
        <v>3386</v>
      </c>
      <c r="Q450" s="55" t="s">
        <v>5067</v>
      </c>
      <c r="R450" s="53" t="s">
        <v>5064</v>
      </c>
      <c r="S450" s="53" t="s">
        <v>5068</v>
      </c>
      <c r="T450" s="53" t="s">
        <v>5066</v>
      </c>
      <c r="U450" s="53">
        <v>1</v>
      </c>
      <c r="V450" s="46" t="s">
        <v>5069</v>
      </c>
    </row>
    <row r="451" ht="12.8" customHeight="1" spans="1:22" x14ac:dyDescent="0.25">
      <c r="A451" s="52">
        <v>655304</v>
      </c>
      <c r="B451" s="53" t="s">
        <v>5677</v>
      </c>
      <c r="C451" s="53" t="s">
        <v>11</v>
      </c>
      <c r="D451" s="53" t="s">
        <v>5062</v>
      </c>
      <c r="E451" s="53" t="s">
        <v>5063</v>
      </c>
      <c r="F451" s="53" t="s">
        <v>5064</v>
      </c>
      <c r="G451" s="53" t="s">
        <v>5064</v>
      </c>
      <c r="H451" s="53" t="s">
        <v>5676</v>
      </c>
      <c r="I451" s="53" t="s">
        <v>5650</v>
      </c>
      <c r="J451" s="53" t="s">
        <v>5071</v>
      </c>
      <c r="K451" s="53" t="s">
        <v>5677</v>
      </c>
      <c r="L451" s="53" t="s">
        <v>5072</v>
      </c>
      <c r="M451" s="53">
        <v>330</v>
      </c>
      <c r="N451" s="53">
        <v>333</v>
      </c>
      <c r="O451" s="53">
        <v>401</v>
      </c>
      <c r="P451" s="54">
        <v>452</v>
      </c>
      <c r="Q451" s="55">
        <v>330333401452</v>
      </c>
      <c r="R451" s="53" t="s">
        <v>5064</v>
      </c>
      <c r="S451" s="53" t="s">
        <v>5068</v>
      </c>
      <c r="T451" s="53" t="s">
        <v>5066</v>
      </c>
      <c r="U451" s="53">
        <v>1</v>
      </c>
      <c r="V451" s="46" t="s">
        <v>5069</v>
      </c>
    </row>
    <row r="452" ht="12.8" customHeight="1" spans="1:22" x14ac:dyDescent="0.25">
      <c r="A452" s="52">
        <v>655712</v>
      </c>
      <c r="B452" s="53" t="s">
        <v>360</v>
      </c>
      <c r="C452" s="53" t="s">
        <v>11</v>
      </c>
      <c r="D452" s="53" t="s">
        <v>5062</v>
      </c>
      <c r="E452" s="53" t="s">
        <v>5063</v>
      </c>
      <c r="F452" s="53" t="s">
        <v>5064</v>
      </c>
      <c r="G452" s="53" t="s">
        <v>5064</v>
      </c>
      <c r="H452" s="53" t="s">
        <v>5676</v>
      </c>
      <c r="I452" s="53" t="s">
        <v>5650</v>
      </c>
      <c r="J452" s="53" t="s">
        <v>5073</v>
      </c>
      <c r="K452" s="53" t="s">
        <v>360</v>
      </c>
      <c r="L452" s="53" t="s">
        <v>5072</v>
      </c>
      <c r="M452" s="53">
        <v>330</v>
      </c>
      <c r="N452" s="53">
        <v>333</v>
      </c>
      <c r="O452" s="53">
        <v>401</v>
      </c>
      <c r="P452" s="54">
        <v>101</v>
      </c>
      <c r="Q452" s="55">
        <v>330333401101</v>
      </c>
      <c r="R452" s="53" t="s">
        <v>5064</v>
      </c>
      <c r="S452" s="53" t="s">
        <v>5068</v>
      </c>
      <c r="T452" s="53" t="s">
        <v>5066</v>
      </c>
      <c r="U452" s="53">
        <v>1</v>
      </c>
      <c r="V452" s="46" t="s">
        <v>5069</v>
      </c>
    </row>
    <row r="453" ht="12.8" customHeight="1" spans="1:22" x14ac:dyDescent="0.25">
      <c r="A453" s="52" t="s">
        <v>3386</v>
      </c>
      <c r="B453" s="53" t="s">
        <v>142</v>
      </c>
      <c r="C453" s="53" t="s">
        <v>11</v>
      </c>
      <c r="D453" s="53" t="s">
        <v>5062</v>
      </c>
      <c r="E453" s="53" t="s">
        <v>5063</v>
      </c>
      <c r="F453" s="53" t="s">
        <v>5064</v>
      </c>
      <c r="G453" s="53" t="s">
        <v>5064</v>
      </c>
      <c r="H453" s="53" t="s">
        <v>5676</v>
      </c>
      <c r="I453" s="53" t="s">
        <v>5650</v>
      </c>
      <c r="J453" s="53" t="s">
        <v>5066</v>
      </c>
      <c r="K453" s="53" t="s">
        <v>5675</v>
      </c>
      <c r="L453" s="53" t="s">
        <v>3683</v>
      </c>
      <c r="M453" s="53">
        <v>330</v>
      </c>
      <c r="N453" s="53">
        <v>333</v>
      </c>
      <c r="O453" s="53">
        <v>401</v>
      </c>
      <c r="P453" s="54" t="s">
        <v>3386</v>
      </c>
      <c r="Q453" s="55" t="s">
        <v>5067</v>
      </c>
      <c r="R453" s="53" t="s">
        <v>5064</v>
      </c>
      <c r="S453" s="53" t="s">
        <v>5068</v>
      </c>
      <c r="T453" s="53" t="s">
        <v>5066</v>
      </c>
      <c r="U453" s="53">
        <v>0.001</v>
      </c>
      <c r="V453" s="46" t="s">
        <v>5069</v>
      </c>
    </row>
    <row r="454" ht="12.8" customHeight="1" spans="1:22" x14ac:dyDescent="0.25">
      <c r="A454" s="52">
        <v>20024089</v>
      </c>
      <c r="B454" s="53" t="s">
        <v>5678</v>
      </c>
      <c r="C454" s="53" t="s">
        <v>10</v>
      </c>
      <c r="D454" s="53" t="s">
        <v>5062</v>
      </c>
      <c r="E454" s="53" t="s">
        <v>5063</v>
      </c>
      <c r="F454" s="53" t="s">
        <v>5064</v>
      </c>
      <c r="G454" s="53" t="s">
        <v>5079</v>
      </c>
      <c r="H454" s="53" t="s">
        <v>5661</v>
      </c>
      <c r="I454" s="53" t="s">
        <v>5650</v>
      </c>
      <c r="J454" s="53" t="s">
        <v>5066</v>
      </c>
      <c r="K454" s="53" t="s">
        <v>5678</v>
      </c>
      <c r="L454" s="53" t="s">
        <v>5078</v>
      </c>
      <c r="M454" s="53">
        <v>330</v>
      </c>
      <c r="N454" s="53">
        <v>333</v>
      </c>
      <c r="O454" s="53">
        <v>401</v>
      </c>
      <c r="P454" s="54" t="s">
        <v>3386</v>
      </c>
      <c r="Q454" s="55" t="s">
        <v>5067</v>
      </c>
      <c r="R454" s="53" t="s">
        <v>5079</v>
      </c>
      <c r="S454" s="53" t="s">
        <v>5082</v>
      </c>
      <c r="T454" s="53" t="s">
        <v>5066</v>
      </c>
      <c r="U454" s="53">
        <v>0.5</v>
      </c>
      <c r="V454" s="46" t="s">
        <v>5069</v>
      </c>
    </row>
    <row r="455" ht="12.8" customHeight="1" spans="1:22" x14ac:dyDescent="0.25">
      <c r="A455" s="52" t="s">
        <v>3386</v>
      </c>
      <c r="B455" s="53" t="s">
        <v>5679</v>
      </c>
      <c r="C455" s="53" t="s">
        <v>10</v>
      </c>
      <c r="D455" s="53" t="s">
        <v>5062</v>
      </c>
      <c r="E455" s="53" t="s">
        <v>5063</v>
      </c>
      <c r="F455" s="53" t="s">
        <v>5064</v>
      </c>
      <c r="G455" s="53" t="s">
        <v>5079</v>
      </c>
      <c r="H455" s="53" t="s">
        <v>5661</v>
      </c>
      <c r="I455" s="53" t="s">
        <v>5650</v>
      </c>
      <c r="J455" s="53" t="s">
        <v>5066</v>
      </c>
      <c r="K455" s="53" t="s">
        <v>5678</v>
      </c>
      <c r="L455" s="53" t="s">
        <v>3683</v>
      </c>
      <c r="M455" s="53">
        <v>330</v>
      </c>
      <c r="N455" s="53">
        <v>333</v>
      </c>
      <c r="O455" s="53">
        <v>401</v>
      </c>
      <c r="P455" s="54" t="s">
        <v>3386</v>
      </c>
      <c r="Q455" s="55" t="s">
        <v>5067</v>
      </c>
      <c r="R455" s="53" t="s">
        <v>5079</v>
      </c>
      <c r="S455" s="53" t="s">
        <v>5082</v>
      </c>
      <c r="T455" s="53" t="s">
        <v>5066</v>
      </c>
      <c r="U455" s="53">
        <v>0.5</v>
      </c>
      <c r="V455" s="46" t="s">
        <v>5069</v>
      </c>
    </row>
    <row r="456" ht="12.8" customHeight="1" spans="1:22" x14ac:dyDescent="0.25">
      <c r="A456" s="52">
        <v>134797</v>
      </c>
      <c r="B456" s="53" t="s">
        <v>5680</v>
      </c>
      <c r="C456" s="53" t="s">
        <v>10</v>
      </c>
      <c r="D456" s="53" t="s">
        <v>5062</v>
      </c>
      <c r="E456" s="53" t="s">
        <v>5063</v>
      </c>
      <c r="F456" s="53" t="s">
        <v>5064</v>
      </c>
      <c r="G456" s="53" t="s">
        <v>5079</v>
      </c>
      <c r="H456" s="53" t="s">
        <v>5661</v>
      </c>
      <c r="I456" s="53" t="s">
        <v>5650</v>
      </c>
      <c r="J456" s="53" t="s">
        <v>5066</v>
      </c>
      <c r="K456" s="53" t="s">
        <v>5678</v>
      </c>
      <c r="L456" s="53" t="s">
        <v>4184</v>
      </c>
      <c r="M456" s="53">
        <v>330</v>
      </c>
      <c r="N456" s="53">
        <v>333</v>
      </c>
      <c r="O456" s="53">
        <v>401</v>
      </c>
      <c r="P456" s="54" t="s">
        <v>3386</v>
      </c>
      <c r="Q456" s="55" t="s">
        <v>5067</v>
      </c>
      <c r="R456" s="53" t="s">
        <v>5079</v>
      </c>
      <c r="S456" s="53" t="s">
        <v>5082</v>
      </c>
      <c r="T456" s="53" t="s">
        <v>5066</v>
      </c>
      <c r="U456" s="53">
        <v>0.5</v>
      </c>
      <c r="V456" s="46" t="s">
        <v>5069</v>
      </c>
    </row>
    <row r="457" ht="12.8" customHeight="1" spans="1:22" x14ac:dyDescent="0.25">
      <c r="A457" s="52">
        <v>794560</v>
      </c>
      <c r="B457" s="53" t="s">
        <v>5681</v>
      </c>
      <c r="C457" s="53" t="s">
        <v>10</v>
      </c>
      <c r="D457" s="53" t="s">
        <v>5062</v>
      </c>
      <c r="E457" s="53" t="s">
        <v>5063</v>
      </c>
      <c r="F457" s="53" t="s">
        <v>5064</v>
      </c>
      <c r="G457" s="53" t="s">
        <v>5079</v>
      </c>
      <c r="H457" s="53" t="s">
        <v>5661</v>
      </c>
      <c r="I457" s="53" t="s">
        <v>5650</v>
      </c>
      <c r="J457" s="53" t="s">
        <v>5085</v>
      </c>
      <c r="K457" s="53" t="s">
        <v>5682</v>
      </c>
      <c r="L457" s="53" t="s">
        <v>3471</v>
      </c>
      <c r="M457" s="53">
        <v>330</v>
      </c>
      <c r="N457" s="53">
        <v>333</v>
      </c>
      <c r="O457" s="53">
        <v>401</v>
      </c>
      <c r="P457" s="54" t="s">
        <v>3386</v>
      </c>
      <c r="Q457" s="55" t="s">
        <v>5067</v>
      </c>
      <c r="R457" s="53" t="s">
        <v>5079</v>
      </c>
      <c r="S457" s="53" t="s">
        <v>5082</v>
      </c>
      <c r="T457" s="53" t="s">
        <v>5066</v>
      </c>
      <c r="U457" s="53">
        <v>0.5</v>
      </c>
      <c r="V457" s="46" t="s">
        <v>5069</v>
      </c>
    </row>
    <row r="458" ht="12.8" customHeight="1" spans="1:22" x14ac:dyDescent="0.25">
      <c r="A458" s="52">
        <v>795725</v>
      </c>
      <c r="B458" s="53" t="s">
        <v>5683</v>
      </c>
      <c r="C458" s="53" t="s">
        <v>10</v>
      </c>
      <c r="D458" s="53" t="s">
        <v>5062</v>
      </c>
      <c r="E458" s="53" t="s">
        <v>5063</v>
      </c>
      <c r="F458" s="53" t="s">
        <v>5064</v>
      </c>
      <c r="G458" s="53" t="s">
        <v>5079</v>
      </c>
      <c r="H458" s="53" t="s">
        <v>5661</v>
      </c>
      <c r="I458" s="53" t="s">
        <v>5650</v>
      </c>
      <c r="J458" s="53" t="s">
        <v>5066</v>
      </c>
      <c r="K458" s="53" t="s">
        <v>5678</v>
      </c>
      <c r="L458" s="53" t="s">
        <v>3471</v>
      </c>
      <c r="M458" s="53">
        <v>330</v>
      </c>
      <c r="N458" s="53">
        <v>333</v>
      </c>
      <c r="O458" s="53">
        <v>401</v>
      </c>
      <c r="P458" s="54" t="s">
        <v>3386</v>
      </c>
      <c r="Q458" s="55" t="s">
        <v>5067</v>
      </c>
      <c r="R458" s="53" t="s">
        <v>5079</v>
      </c>
      <c r="S458" s="53" t="s">
        <v>5082</v>
      </c>
      <c r="T458" s="53" t="s">
        <v>5066</v>
      </c>
      <c r="U458" s="53">
        <v>0.5</v>
      </c>
      <c r="V458" s="46" t="s">
        <v>5069</v>
      </c>
    </row>
    <row r="459" ht="12.8" customHeight="1" spans="1:22" x14ac:dyDescent="0.25">
      <c r="A459" s="52">
        <v>20020942</v>
      </c>
      <c r="B459" s="53" t="s">
        <v>5684</v>
      </c>
      <c r="C459" s="53" t="s">
        <v>11</v>
      </c>
      <c r="D459" s="53" t="s">
        <v>5062</v>
      </c>
      <c r="E459" s="53" t="s">
        <v>5063</v>
      </c>
      <c r="F459" s="53" t="s">
        <v>5064</v>
      </c>
      <c r="G459" s="53" t="s">
        <v>5064</v>
      </c>
      <c r="H459" s="53" t="s">
        <v>5685</v>
      </c>
      <c r="I459" s="53" t="s">
        <v>5650</v>
      </c>
      <c r="J459" s="53" t="s">
        <v>5076</v>
      </c>
      <c r="K459" s="53" t="s">
        <v>5686</v>
      </c>
      <c r="L459" s="53" t="s">
        <v>5078</v>
      </c>
      <c r="M459" s="53">
        <v>330</v>
      </c>
      <c r="N459" s="53">
        <v>333</v>
      </c>
      <c r="O459" s="53">
        <v>401</v>
      </c>
      <c r="P459" s="54" t="s">
        <v>3386</v>
      </c>
      <c r="Q459" s="55" t="s">
        <v>5067</v>
      </c>
      <c r="R459" s="53" t="s">
        <v>5064</v>
      </c>
      <c r="S459" s="53" t="s">
        <v>5068</v>
      </c>
      <c r="T459" s="53" t="s">
        <v>5066</v>
      </c>
      <c r="U459" s="53">
        <v>1</v>
      </c>
      <c r="V459" s="46" t="s">
        <v>5069</v>
      </c>
    </row>
    <row r="460" ht="12.8" customHeight="1" spans="1:22" x14ac:dyDescent="0.25">
      <c r="A460" s="52">
        <v>659597</v>
      </c>
      <c r="B460" s="53" t="s">
        <v>5687</v>
      </c>
      <c r="C460" s="53" t="s">
        <v>11</v>
      </c>
      <c r="D460" s="53" t="s">
        <v>5062</v>
      </c>
      <c r="E460" s="53" t="s">
        <v>5063</v>
      </c>
      <c r="F460" s="53" t="s">
        <v>5064</v>
      </c>
      <c r="G460" s="53" t="s">
        <v>5064</v>
      </c>
      <c r="H460" s="53" t="s">
        <v>5688</v>
      </c>
      <c r="I460" s="53" t="s">
        <v>5650</v>
      </c>
      <c r="J460" s="53" t="s">
        <v>5308</v>
      </c>
      <c r="K460" s="53" t="s">
        <v>5687</v>
      </c>
      <c r="L460" s="53" t="s">
        <v>5072</v>
      </c>
      <c r="M460" s="53">
        <v>330</v>
      </c>
      <c r="N460" s="53">
        <v>333</v>
      </c>
      <c r="O460" s="53">
        <v>401</v>
      </c>
      <c r="P460" s="54">
        <v>452</v>
      </c>
      <c r="Q460" s="55">
        <v>330333401452</v>
      </c>
      <c r="R460" s="53" t="s">
        <v>5064</v>
      </c>
      <c r="S460" s="53" t="s">
        <v>5068</v>
      </c>
      <c r="T460" s="53" t="s">
        <v>5066</v>
      </c>
      <c r="U460" s="53">
        <v>1</v>
      </c>
      <c r="V460" s="46" t="s">
        <v>5069</v>
      </c>
    </row>
    <row r="461" ht="12.8" customHeight="1" spans="1:22" x14ac:dyDescent="0.25">
      <c r="A461" s="52">
        <v>659441</v>
      </c>
      <c r="B461" s="53" t="s">
        <v>5689</v>
      </c>
      <c r="C461" s="53" t="s">
        <v>11</v>
      </c>
      <c r="D461" s="53" t="s">
        <v>5062</v>
      </c>
      <c r="E461" s="53" t="s">
        <v>5063</v>
      </c>
      <c r="F461" s="53" t="s">
        <v>5064</v>
      </c>
      <c r="G461" s="53" t="s">
        <v>5064</v>
      </c>
      <c r="H461" s="53" t="s">
        <v>5688</v>
      </c>
      <c r="I461" s="53" t="s">
        <v>5650</v>
      </c>
      <c r="J461" s="53" t="s">
        <v>5310</v>
      </c>
      <c r="K461" s="53" t="s">
        <v>5689</v>
      </c>
      <c r="L461" s="53" t="s">
        <v>5072</v>
      </c>
      <c r="M461" s="53">
        <v>330</v>
      </c>
      <c r="N461" s="53">
        <v>333</v>
      </c>
      <c r="O461" s="53">
        <v>401</v>
      </c>
      <c r="P461" s="54">
        <v>452</v>
      </c>
      <c r="Q461" s="55">
        <v>330333401452</v>
      </c>
      <c r="R461" s="53" t="s">
        <v>5064</v>
      </c>
      <c r="S461" s="53" t="s">
        <v>5068</v>
      </c>
      <c r="T461" s="53" t="s">
        <v>5066</v>
      </c>
      <c r="U461" s="53">
        <v>1</v>
      </c>
      <c r="V461" s="46" t="s">
        <v>5069</v>
      </c>
    </row>
    <row r="462" ht="12.8" customHeight="1" spans="1:22" x14ac:dyDescent="0.25">
      <c r="A462" s="52">
        <v>659588</v>
      </c>
      <c r="B462" s="53" t="s">
        <v>1255</v>
      </c>
      <c r="C462" s="53" t="s">
        <v>11</v>
      </c>
      <c r="D462" s="53" t="s">
        <v>5062</v>
      </c>
      <c r="E462" s="53" t="s">
        <v>5063</v>
      </c>
      <c r="F462" s="53" t="s">
        <v>5064</v>
      </c>
      <c r="G462" s="53" t="s">
        <v>5064</v>
      </c>
      <c r="H462" s="53" t="s">
        <v>5690</v>
      </c>
      <c r="I462" s="53" t="s">
        <v>5650</v>
      </c>
      <c r="J462" s="53" t="s">
        <v>5308</v>
      </c>
      <c r="K462" s="53" t="s">
        <v>1255</v>
      </c>
      <c r="L462" s="53" t="s">
        <v>5072</v>
      </c>
      <c r="M462" s="53">
        <v>330</v>
      </c>
      <c r="N462" s="53">
        <v>333</v>
      </c>
      <c r="O462" s="53">
        <v>401</v>
      </c>
      <c r="P462" s="54">
        <v>452</v>
      </c>
      <c r="Q462" s="55">
        <v>330333401452</v>
      </c>
      <c r="R462" s="53" t="s">
        <v>5064</v>
      </c>
      <c r="S462" s="53" t="s">
        <v>5068</v>
      </c>
      <c r="T462" s="53" t="s">
        <v>5066</v>
      </c>
      <c r="U462" s="53">
        <v>1</v>
      </c>
      <c r="V462" s="46" t="s">
        <v>5069</v>
      </c>
    </row>
    <row r="463" ht="12.8" customHeight="1" spans="1:22" x14ac:dyDescent="0.25">
      <c r="A463" s="52">
        <v>659433</v>
      </c>
      <c r="B463" s="53" t="s">
        <v>5691</v>
      </c>
      <c r="C463" s="53" t="s">
        <v>11</v>
      </c>
      <c r="D463" s="53" t="s">
        <v>5062</v>
      </c>
      <c r="E463" s="53" t="s">
        <v>5063</v>
      </c>
      <c r="F463" s="53" t="s">
        <v>5064</v>
      </c>
      <c r="G463" s="53" t="s">
        <v>5064</v>
      </c>
      <c r="H463" s="53" t="s">
        <v>5690</v>
      </c>
      <c r="I463" s="53" t="s">
        <v>5650</v>
      </c>
      <c r="J463" s="53" t="s">
        <v>5310</v>
      </c>
      <c r="K463" s="53" t="s">
        <v>5692</v>
      </c>
      <c r="L463" s="53" t="s">
        <v>5072</v>
      </c>
      <c r="M463" s="53">
        <v>330</v>
      </c>
      <c r="N463" s="53">
        <v>333</v>
      </c>
      <c r="O463" s="53">
        <v>401</v>
      </c>
      <c r="P463" s="54">
        <v>452</v>
      </c>
      <c r="Q463" s="55">
        <v>330333401452</v>
      </c>
      <c r="R463" s="53" t="s">
        <v>5064</v>
      </c>
      <c r="S463" s="53" t="s">
        <v>5068</v>
      </c>
      <c r="T463" s="53" t="s">
        <v>5066</v>
      </c>
      <c r="U463" s="53">
        <v>1</v>
      </c>
      <c r="V463" s="46" t="s">
        <v>5069</v>
      </c>
    </row>
    <row r="464" ht="12.8" customHeight="1" spans="1:22" x14ac:dyDescent="0.25">
      <c r="A464" s="52">
        <v>673351</v>
      </c>
      <c r="B464" s="53" t="s">
        <v>1399</v>
      </c>
      <c r="C464" s="53" t="s">
        <v>11</v>
      </c>
      <c r="D464" s="53" t="s">
        <v>5062</v>
      </c>
      <c r="E464" s="53" t="s">
        <v>5063</v>
      </c>
      <c r="F464" s="53" t="s">
        <v>5064</v>
      </c>
      <c r="G464" s="53" t="s">
        <v>5064</v>
      </c>
      <c r="H464" s="53" t="s">
        <v>5690</v>
      </c>
      <c r="I464" s="53" t="s">
        <v>5650</v>
      </c>
      <c r="J464" s="53" t="s">
        <v>5073</v>
      </c>
      <c r="K464" s="53" t="s">
        <v>5693</v>
      </c>
      <c r="L464" s="53" t="s">
        <v>5072</v>
      </c>
      <c r="M464" s="53">
        <v>330</v>
      </c>
      <c r="N464" s="53">
        <v>333</v>
      </c>
      <c r="O464" s="53">
        <v>401</v>
      </c>
      <c r="P464" s="54">
        <v>101</v>
      </c>
      <c r="Q464" s="55">
        <v>330333401101</v>
      </c>
      <c r="R464" s="53" t="s">
        <v>5064</v>
      </c>
      <c r="S464" s="53" t="s">
        <v>5068</v>
      </c>
      <c r="T464" s="53" t="s">
        <v>5066</v>
      </c>
      <c r="U464" s="53">
        <v>1</v>
      </c>
      <c r="V464" s="46" t="s">
        <v>5069</v>
      </c>
    </row>
    <row r="465" ht="12.8" customHeight="1" spans="1:22" x14ac:dyDescent="0.25">
      <c r="A465" s="52">
        <v>662431</v>
      </c>
      <c r="B465" s="53" t="s">
        <v>5694</v>
      </c>
      <c r="C465" s="53" t="s">
        <v>11</v>
      </c>
      <c r="D465" s="53" t="s">
        <v>5062</v>
      </c>
      <c r="E465" s="53" t="s">
        <v>5063</v>
      </c>
      <c r="F465" s="53" t="s">
        <v>5064</v>
      </c>
      <c r="G465" s="53" t="s">
        <v>5064</v>
      </c>
      <c r="H465" s="53" t="s">
        <v>5695</v>
      </c>
      <c r="I465" s="53" t="s">
        <v>5696</v>
      </c>
      <c r="J465" s="53" t="s">
        <v>5071</v>
      </c>
      <c r="K465" s="53" t="s">
        <v>5694</v>
      </c>
      <c r="L465" s="53" t="s">
        <v>5072</v>
      </c>
      <c r="M465" s="53">
        <v>330</v>
      </c>
      <c r="N465" s="53">
        <v>333</v>
      </c>
      <c r="O465" s="53">
        <v>401</v>
      </c>
      <c r="P465" s="54">
        <v>452</v>
      </c>
      <c r="Q465" s="55">
        <v>330333401452</v>
      </c>
      <c r="R465" s="53" t="s">
        <v>5064</v>
      </c>
      <c r="S465" s="53" t="s">
        <v>5068</v>
      </c>
      <c r="T465" s="53" t="s">
        <v>5066</v>
      </c>
      <c r="U465" s="53">
        <v>1</v>
      </c>
      <c r="V465" s="46" t="s">
        <v>5069</v>
      </c>
    </row>
    <row r="466" ht="12.8" customHeight="1" spans="1:22" x14ac:dyDescent="0.25">
      <c r="A466" s="52" t="s">
        <v>3386</v>
      </c>
      <c r="B466" s="53" t="s">
        <v>5697</v>
      </c>
      <c r="C466" s="53" t="s">
        <v>10</v>
      </c>
      <c r="D466" s="53" t="s">
        <v>5062</v>
      </c>
      <c r="E466" s="53" t="s">
        <v>5063</v>
      </c>
      <c r="F466" s="53" t="s">
        <v>5064</v>
      </c>
      <c r="G466" s="53" t="s">
        <v>5079</v>
      </c>
      <c r="H466" s="53" t="s">
        <v>5698</v>
      </c>
      <c r="I466" s="53" t="s">
        <v>5699</v>
      </c>
      <c r="J466" s="53" t="s">
        <v>5066</v>
      </c>
      <c r="K466" s="53" t="s">
        <v>5700</v>
      </c>
      <c r="L466" s="53" t="s">
        <v>4174</v>
      </c>
      <c r="M466" s="53">
        <v>330</v>
      </c>
      <c r="N466" s="53">
        <v>333</v>
      </c>
      <c r="O466" s="53">
        <v>401</v>
      </c>
      <c r="P466" s="54" t="s">
        <v>3386</v>
      </c>
      <c r="Q466" s="55" t="s">
        <v>5067</v>
      </c>
      <c r="R466" s="53" t="s">
        <v>5079</v>
      </c>
      <c r="S466" s="53" t="s">
        <v>5082</v>
      </c>
      <c r="T466" s="53" t="s">
        <v>5066</v>
      </c>
      <c r="U466" s="53">
        <v>0.5</v>
      </c>
      <c r="V466" s="46" t="s">
        <v>5069</v>
      </c>
    </row>
    <row r="467" ht="12.8" customHeight="1" spans="1:22" x14ac:dyDescent="0.25">
      <c r="A467" s="52">
        <v>134488</v>
      </c>
      <c r="B467" s="53" t="s">
        <v>5701</v>
      </c>
      <c r="C467" s="53" t="s">
        <v>11</v>
      </c>
      <c r="D467" s="53" t="s">
        <v>5062</v>
      </c>
      <c r="E467" s="53" t="s">
        <v>5063</v>
      </c>
      <c r="F467" s="53" t="s">
        <v>5064</v>
      </c>
      <c r="G467" s="53" t="s">
        <v>5064</v>
      </c>
      <c r="H467" s="53" t="s">
        <v>5699</v>
      </c>
      <c r="I467" s="53" t="s">
        <v>5699</v>
      </c>
      <c r="J467" s="53" t="s">
        <v>5066</v>
      </c>
      <c r="K467" s="53" t="s">
        <v>5701</v>
      </c>
      <c r="L467" s="53" t="s">
        <v>4184</v>
      </c>
      <c r="M467" s="53">
        <v>330</v>
      </c>
      <c r="N467" s="53">
        <v>333</v>
      </c>
      <c r="O467" s="53">
        <v>401</v>
      </c>
      <c r="P467" s="54" t="s">
        <v>3386</v>
      </c>
      <c r="Q467" s="55" t="s">
        <v>5067</v>
      </c>
      <c r="R467" s="53" t="s">
        <v>5064</v>
      </c>
      <c r="S467" s="53" t="s">
        <v>5068</v>
      </c>
      <c r="T467" s="53" t="s">
        <v>5066</v>
      </c>
      <c r="U467" s="53">
        <v>1</v>
      </c>
      <c r="V467" s="46" t="s">
        <v>5069</v>
      </c>
    </row>
    <row r="468" ht="12.8" customHeight="1" spans="1:22" x14ac:dyDescent="0.25">
      <c r="A468" s="52">
        <v>61759</v>
      </c>
      <c r="B468" s="53" t="s">
        <v>5701</v>
      </c>
      <c r="C468" s="53" t="s">
        <v>11</v>
      </c>
      <c r="D468" s="53" t="s">
        <v>5062</v>
      </c>
      <c r="E468" s="53" t="s">
        <v>5063</v>
      </c>
      <c r="F468" s="53" t="s">
        <v>5064</v>
      </c>
      <c r="G468" s="53" t="s">
        <v>5064</v>
      </c>
      <c r="H468" s="53" t="s">
        <v>5699</v>
      </c>
      <c r="I468" s="53" t="s">
        <v>5699</v>
      </c>
      <c r="J468" s="53" t="s">
        <v>5066</v>
      </c>
      <c r="K468" s="53" t="s">
        <v>5701</v>
      </c>
      <c r="L468" s="53" t="s">
        <v>3471</v>
      </c>
      <c r="M468" s="53">
        <v>330</v>
      </c>
      <c r="N468" s="53">
        <v>333</v>
      </c>
      <c r="O468" s="53">
        <v>401</v>
      </c>
      <c r="P468" s="54" t="s">
        <v>3386</v>
      </c>
      <c r="Q468" s="55" t="s">
        <v>5067</v>
      </c>
      <c r="R468" s="53" t="s">
        <v>5064</v>
      </c>
      <c r="S468" s="53" t="s">
        <v>5068</v>
      </c>
      <c r="T468" s="53" t="s">
        <v>5066</v>
      </c>
      <c r="U468" s="53">
        <v>1</v>
      </c>
      <c r="V468" s="46" t="s">
        <v>5069</v>
      </c>
    </row>
    <row r="469" ht="12.8" customHeight="1" spans="1:22" x14ac:dyDescent="0.25">
      <c r="A469" s="52">
        <v>655314</v>
      </c>
      <c r="B469" s="53" t="s">
        <v>5702</v>
      </c>
      <c r="C469" s="53" t="s">
        <v>11</v>
      </c>
      <c r="D469" s="53" t="s">
        <v>5062</v>
      </c>
      <c r="E469" s="53" t="s">
        <v>5063</v>
      </c>
      <c r="F469" s="53" t="s">
        <v>5064</v>
      </c>
      <c r="G469" s="53" t="s">
        <v>5064</v>
      </c>
      <c r="H469" s="53" t="s">
        <v>5699</v>
      </c>
      <c r="I469" s="53" t="s">
        <v>5699</v>
      </c>
      <c r="J469" s="53" t="s">
        <v>5071</v>
      </c>
      <c r="K469" s="53" t="s">
        <v>5702</v>
      </c>
      <c r="L469" s="53" t="s">
        <v>5072</v>
      </c>
      <c r="M469" s="53">
        <v>330</v>
      </c>
      <c r="N469" s="53">
        <v>333</v>
      </c>
      <c r="O469" s="53">
        <v>401</v>
      </c>
      <c r="P469" s="54">
        <v>452</v>
      </c>
      <c r="Q469" s="55">
        <v>330333401452</v>
      </c>
      <c r="R469" s="53" t="s">
        <v>5064</v>
      </c>
      <c r="S469" s="53" t="s">
        <v>5068</v>
      </c>
      <c r="T469" s="53" t="s">
        <v>5066</v>
      </c>
      <c r="U469" s="53">
        <v>1</v>
      </c>
      <c r="V469" s="46" t="s">
        <v>5069</v>
      </c>
    </row>
    <row r="470" ht="12.8" customHeight="1" spans="1:22" x14ac:dyDescent="0.25">
      <c r="A470" s="52">
        <v>655719</v>
      </c>
      <c r="B470" s="53" t="s">
        <v>454</v>
      </c>
      <c r="C470" s="53" t="s">
        <v>11</v>
      </c>
      <c r="D470" s="53" t="s">
        <v>5062</v>
      </c>
      <c r="E470" s="53" t="s">
        <v>5063</v>
      </c>
      <c r="F470" s="53" t="s">
        <v>5064</v>
      </c>
      <c r="G470" s="53" t="s">
        <v>5064</v>
      </c>
      <c r="H470" s="53" t="s">
        <v>5699</v>
      </c>
      <c r="I470" s="53" t="s">
        <v>5699</v>
      </c>
      <c r="J470" s="53" t="s">
        <v>5073</v>
      </c>
      <c r="K470" s="53" t="s">
        <v>454</v>
      </c>
      <c r="L470" s="53" t="s">
        <v>5072</v>
      </c>
      <c r="M470" s="53">
        <v>330</v>
      </c>
      <c r="N470" s="53">
        <v>333</v>
      </c>
      <c r="O470" s="53">
        <v>401</v>
      </c>
      <c r="P470" s="54">
        <v>101</v>
      </c>
      <c r="Q470" s="55">
        <v>330333401101</v>
      </c>
      <c r="R470" s="53" t="s">
        <v>5064</v>
      </c>
      <c r="S470" s="53" t="s">
        <v>5068</v>
      </c>
      <c r="T470" s="53" t="s">
        <v>5066</v>
      </c>
      <c r="U470" s="53">
        <v>1</v>
      </c>
      <c r="V470" s="46" t="s">
        <v>5069</v>
      </c>
    </row>
    <row r="471" ht="12.8" customHeight="1" spans="1:22" x14ac:dyDescent="0.25">
      <c r="A471" s="52">
        <v>20020949</v>
      </c>
      <c r="B471" s="53" t="s">
        <v>5703</v>
      </c>
      <c r="C471" s="53" t="s">
        <v>11</v>
      </c>
      <c r="D471" s="53" t="s">
        <v>5062</v>
      </c>
      <c r="E471" s="53" t="s">
        <v>5063</v>
      </c>
      <c r="F471" s="53" t="s">
        <v>5064</v>
      </c>
      <c r="G471" s="53" t="s">
        <v>5064</v>
      </c>
      <c r="H471" s="53" t="s">
        <v>5699</v>
      </c>
      <c r="I471" s="53" t="s">
        <v>5699</v>
      </c>
      <c r="J471" s="53" t="s">
        <v>5076</v>
      </c>
      <c r="K471" s="53" t="s">
        <v>5704</v>
      </c>
      <c r="L471" s="53" t="s">
        <v>5078</v>
      </c>
      <c r="M471" s="53">
        <v>330</v>
      </c>
      <c r="N471" s="53">
        <v>333</v>
      </c>
      <c r="O471" s="53">
        <v>401</v>
      </c>
      <c r="P471" s="54" t="s">
        <v>3386</v>
      </c>
      <c r="Q471" s="55" t="s">
        <v>5067</v>
      </c>
      <c r="R471" s="53" t="s">
        <v>5064</v>
      </c>
      <c r="S471" s="53" t="s">
        <v>5068</v>
      </c>
      <c r="T471" s="53" t="s">
        <v>5066</v>
      </c>
      <c r="U471" s="53">
        <v>1</v>
      </c>
      <c r="V471" s="46" t="s">
        <v>5069</v>
      </c>
    </row>
    <row r="472" ht="12.8" customHeight="1" spans="1:22" x14ac:dyDescent="0.25">
      <c r="A472" s="52" t="s">
        <v>3386</v>
      </c>
      <c r="B472" s="53" t="s">
        <v>69</v>
      </c>
      <c r="C472" s="53" t="s">
        <v>11</v>
      </c>
      <c r="D472" s="53" t="s">
        <v>5062</v>
      </c>
      <c r="E472" s="53" t="s">
        <v>5063</v>
      </c>
      <c r="F472" s="53" t="s">
        <v>5064</v>
      </c>
      <c r="G472" s="53" t="s">
        <v>5064</v>
      </c>
      <c r="H472" s="53" t="s">
        <v>5699</v>
      </c>
      <c r="I472" s="53" t="s">
        <v>5699</v>
      </c>
      <c r="J472" s="53" t="s">
        <v>5066</v>
      </c>
      <c r="K472" s="53" t="s">
        <v>5701</v>
      </c>
      <c r="L472" s="53" t="s">
        <v>3683</v>
      </c>
      <c r="M472" s="53">
        <v>330</v>
      </c>
      <c r="N472" s="53">
        <v>333</v>
      </c>
      <c r="O472" s="53">
        <v>401</v>
      </c>
      <c r="P472" s="54" t="s">
        <v>3386</v>
      </c>
      <c r="Q472" s="55" t="s">
        <v>5067</v>
      </c>
      <c r="R472" s="53" t="s">
        <v>5064</v>
      </c>
      <c r="S472" s="53" t="s">
        <v>5068</v>
      </c>
      <c r="T472" s="53" t="s">
        <v>5066</v>
      </c>
      <c r="U472" s="53">
        <v>0.001</v>
      </c>
      <c r="V472" s="46" t="s">
        <v>5069</v>
      </c>
    </row>
    <row r="473" ht="12.8" customHeight="1" spans="1:22" x14ac:dyDescent="0.25">
      <c r="A473" s="52">
        <v>671783</v>
      </c>
      <c r="B473" s="53" t="s">
        <v>491</v>
      </c>
      <c r="C473" s="53" t="s">
        <v>10</v>
      </c>
      <c r="D473" s="53" t="s">
        <v>5062</v>
      </c>
      <c r="E473" s="53" t="s">
        <v>5063</v>
      </c>
      <c r="F473" s="53" t="s">
        <v>5064</v>
      </c>
      <c r="G473" s="53" t="s">
        <v>5079</v>
      </c>
      <c r="H473" s="53" t="s">
        <v>5698</v>
      </c>
      <c r="I473" s="53" t="s">
        <v>5699</v>
      </c>
      <c r="J473" s="53" t="s">
        <v>5066</v>
      </c>
      <c r="K473" s="53" t="s">
        <v>491</v>
      </c>
      <c r="L473" s="53" t="s">
        <v>5072</v>
      </c>
      <c r="M473" s="53">
        <v>330</v>
      </c>
      <c r="N473" s="53">
        <v>333</v>
      </c>
      <c r="O473" s="53">
        <v>401</v>
      </c>
      <c r="P473" s="54">
        <v>473</v>
      </c>
      <c r="Q473" s="55">
        <v>330333401473</v>
      </c>
      <c r="R473" s="53" t="s">
        <v>5079</v>
      </c>
      <c r="S473" s="53" t="s">
        <v>5082</v>
      </c>
      <c r="T473" s="53" t="s">
        <v>5066</v>
      </c>
      <c r="U473" s="53">
        <v>0.5</v>
      </c>
      <c r="V473" s="46" t="s">
        <v>5069</v>
      </c>
    </row>
    <row r="474" ht="12.8" customHeight="1" spans="1:22" x14ac:dyDescent="0.25">
      <c r="A474" s="52">
        <v>20024088</v>
      </c>
      <c r="B474" s="53" t="s">
        <v>5705</v>
      </c>
      <c r="C474" s="53" t="s">
        <v>10</v>
      </c>
      <c r="D474" s="53" t="s">
        <v>5062</v>
      </c>
      <c r="E474" s="53" t="s">
        <v>5063</v>
      </c>
      <c r="F474" s="53" t="s">
        <v>5064</v>
      </c>
      <c r="G474" s="53" t="s">
        <v>5079</v>
      </c>
      <c r="H474" s="53" t="s">
        <v>5698</v>
      </c>
      <c r="I474" s="53" t="s">
        <v>5699</v>
      </c>
      <c r="J474" s="53" t="s">
        <v>5066</v>
      </c>
      <c r="K474" s="53" t="s">
        <v>491</v>
      </c>
      <c r="L474" s="53" t="s">
        <v>5078</v>
      </c>
      <c r="M474" s="53">
        <v>330</v>
      </c>
      <c r="N474" s="53">
        <v>333</v>
      </c>
      <c r="O474" s="53">
        <v>401</v>
      </c>
      <c r="P474" s="54" t="s">
        <v>3386</v>
      </c>
      <c r="Q474" s="55" t="s">
        <v>5067</v>
      </c>
      <c r="R474" s="53" t="s">
        <v>5079</v>
      </c>
      <c r="S474" s="53" t="s">
        <v>5082</v>
      </c>
      <c r="T474" s="53" t="s">
        <v>5066</v>
      </c>
      <c r="U474" s="53">
        <v>0.5</v>
      </c>
      <c r="V474" s="46" t="s">
        <v>5069</v>
      </c>
    </row>
    <row r="475" ht="12.8" customHeight="1" spans="1:22" x14ac:dyDescent="0.25">
      <c r="A475" s="52">
        <v>134796</v>
      </c>
      <c r="B475" s="53" t="s">
        <v>5706</v>
      </c>
      <c r="C475" s="53" t="s">
        <v>10</v>
      </c>
      <c r="D475" s="53" t="s">
        <v>5062</v>
      </c>
      <c r="E475" s="53" t="s">
        <v>5063</v>
      </c>
      <c r="F475" s="53" t="s">
        <v>5064</v>
      </c>
      <c r="G475" s="53" t="s">
        <v>5079</v>
      </c>
      <c r="H475" s="53" t="s">
        <v>5698</v>
      </c>
      <c r="I475" s="53" t="s">
        <v>5699</v>
      </c>
      <c r="J475" s="53" t="s">
        <v>5066</v>
      </c>
      <c r="K475" s="53" t="s">
        <v>491</v>
      </c>
      <c r="L475" s="53" t="s">
        <v>4184</v>
      </c>
      <c r="M475" s="53">
        <v>330</v>
      </c>
      <c r="N475" s="53">
        <v>333</v>
      </c>
      <c r="O475" s="53">
        <v>401</v>
      </c>
      <c r="P475" s="54" t="s">
        <v>3386</v>
      </c>
      <c r="Q475" s="55" t="s">
        <v>5067</v>
      </c>
      <c r="R475" s="53" t="s">
        <v>5079</v>
      </c>
      <c r="S475" s="53" t="s">
        <v>5082</v>
      </c>
      <c r="T475" s="53" t="s">
        <v>5066</v>
      </c>
      <c r="U475" s="53">
        <v>0.5</v>
      </c>
      <c r="V475" s="46" t="s">
        <v>5069</v>
      </c>
    </row>
    <row r="476" ht="12.8" customHeight="1" spans="1:22" x14ac:dyDescent="0.25">
      <c r="A476" s="52">
        <v>794559</v>
      </c>
      <c r="B476" s="53" t="s">
        <v>5707</v>
      </c>
      <c r="C476" s="53" t="s">
        <v>10</v>
      </c>
      <c r="D476" s="53" t="s">
        <v>5062</v>
      </c>
      <c r="E476" s="53" t="s">
        <v>5063</v>
      </c>
      <c r="F476" s="53" t="s">
        <v>5064</v>
      </c>
      <c r="G476" s="53" t="s">
        <v>5079</v>
      </c>
      <c r="H476" s="53" t="s">
        <v>5698</v>
      </c>
      <c r="I476" s="53" t="s">
        <v>5699</v>
      </c>
      <c r="J476" s="53" t="s">
        <v>5085</v>
      </c>
      <c r="K476" s="53" t="s">
        <v>5708</v>
      </c>
      <c r="L476" s="53" t="s">
        <v>3471</v>
      </c>
      <c r="M476" s="53">
        <v>330</v>
      </c>
      <c r="N476" s="53">
        <v>333</v>
      </c>
      <c r="O476" s="53">
        <v>401</v>
      </c>
      <c r="P476" s="54" t="s">
        <v>3386</v>
      </c>
      <c r="Q476" s="55" t="s">
        <v>5067</v>
      </c>
      <c r="R476" s="53" t="s">
        <v>5079</v>
      </c>
      <c r="S476" s="53" t="s">
        <v>5082</v>
      </c>
      <c r="T476" s="53" t="s">
        <v>5066</v>
      </c>
      <c r="U476" s="53">
        <v>0.5</v>
      </c>
      <c r="V476" s="46" t="s">
        <v>5069</v>
      </c>
    </row>
    <row r="477" ht="12.8" customHeight="1" spans="1:22" x14ac:dyDescent="0.25">
      <c r="A477" s="52">
        <v>795722</v>
      </c>
      <c r="B477" s="53" t="s">
        <v>5706</v>
      </c>
      <c r="C477" s="53" t="s">
        <v>10</v>
      </c>
      <c r="D477" s="53" t="s">
        <v>5062</v>
      </c>
      <c r="E477" s="53" t="s">
        <v>5063</v>
      </c>
      <c r="F477" s="53" t="s">
        <v>5064</v>
      </c>
      <c r="G477" s="53" t="s">
        <v>5079</v>
      </c>
      <c r="H477" s="53" t="s">
        <v>5698</v>
      </c>
      <c r="I477" s="53" t="s">
        <v>5699</v>
      </c>
      <c r="J477" s="53" t="s">
        <v>5066</v>
      </c>
      <c r="K477" s="53" t="s">
        <v>491</v>
      </c>
      <c r="L477" s="53" t="s">
        <v>3471</v>
      </c>
      <c r="M477" s="53">
        <v>330</v>
      </c>
      <c r="N477" s="53">
        <v>333</v>
      </c>
      <c r="O477" s="53">
        <v>401</v>
      </c>
      <c r="P477" s="54" t="s">
        <v>3386</v>
      </c>
      <c r="Q477" s="55" t="s">
        <v>5067</v>
      </c>
      <c r="R477" s="53" t="s">
        <v>5079</v>
      </c>
      <c r="S477" s="53" t="s">
        <v>5082</v>
      </c>
      <c r="T477" s="53" t="s">
        <v>5066</v>
      </c>
      <c r="U477" s="53">
        <v>0.5</v>
      </c>
      <c r="V477" s="46" t="s">
        <v>5069</v>
      </c>
    </row>
    <row r="478" ht="12.8" customHeight="1" spans="1:22" x14ac:dyDescent="0.25">
      <c r="A478" s="52">
        <v>91831</v>
      </c>
      <c r="B478" s="53" t="s">
        <v>5709</v>
      </c>
      <c r="C478" s="53" t="s">
        <v>11</v>
      </c>
      <c r="D478" s="53" t="s">
        <v>5062</v>
      </c>
      <c r="E478" s="53" t="s">
        <v>5063</v>
      </c>
      <c r="F478" s="53" t="s">
        <v>5064</v>
      </c>
      <c r="G478" s="53" t="s">
        <v>5064</v>
      </c>
      <c r="H478" s="53" t="s">
        <v>5710</v>
      </c>
      <c r="I478" s="53" t="s">
        <v>5699</v>
      </c>
      <c r="J478" s="53" t="s">
        <v>5066</v>
      </c>
      <c r="K478" s="53" t="s">
        <v>5711</v>
      </c>
      <c r="L478" s="53" t="s">
        <v>3471</v>
      </c>
      <c r="M478" s="53">
        <v>330</v>
      </c>
      <c r="N478" s="53">
        <v>333</v>
      </c>
      <c r="O478" s="53">
        <v>401</v>
      </c>
      <c r="P478" s="54" t="s">
        <v>3386</v>
      </c>
      <c r="Q478" s="55" t="s">
        <v>5067</v>
      </c>
      <c r="R478" s="53" t="s">
        <v>5064</v>
      </c>
      <c r="S478" s="53" t="s">
        <v>5068</v>
      </c>
      <c r="T478" s="53" t="s">
        <v>5066</v>
      </c>
      <c r="U478" s="53">
        <v>1</v>
      </c>
      <c r="V478" s="46" t="s">
        <v>5069</v>
      </c>
    </row>
    <row r="479" ht="12.8" customHeight="1" spans="1:22" x14ac:dyDescent="0.25">
      <c r="A479" s="52">
        <v>134483</v>
      </c>
      <c r="B479" s="53" t="s">
        <v>5712</v>
      </c>
      <c r="C479" s="53" t="s">
        <v>11</v>
      </c>
      <c r="D479" s="53" t="s">
        <v>5062</v>
      </c>
      <c r="E479" s="53" t="s">
        <v>5063</v>
      </c>
      <c r="F479" s="53" t="s">
        <v>5064</v>
      </c>
      <c r="G479" s="53" t="s">
        <v>5064</v>
      </c>
      <c r="H479" s="53" t="s">
        <v>5713</v>
      </c>
      <c r="I479" s="53" t="s">
        <v>5714</v>
      </c>
      <c r="J479" s="53" t="s">
        <v>5066</v>
      </c>
      <c r="K479" s="53" t="s">
        <v>5712</v>
      </c>
      <c r="L479" s="53" t="s">
        <v>4184</v>
      </c>
      <c r="M479" s="53">
        <v>330</v>
      </c>
      <c r="N479" s="53">
        <v>333</v>
      </c>
      <c r="O479" s="53">
        <v>401</v>
      </c>
      <c r="P479" s="54" t="s">
        <v>3386</v>
      </c>
      <c r="Q479" s="55" t="s">
        <v>5067</v>
      </c>
      <c r="R479" s="53" t="s">
        <v>5064</v>
      </c>
      <c r="S479" s="53" t="s">
        <v>5068</v>
      </c>
      <c r="T479" s="53" t="s">
        <v>5066</v>
      </c>
      <c r="U479" s="53">
        <v>1</v>
      </c>
      <c r="V479" s="46" t="s">
        <v>5069</v>
      </c>
    </row>
    <row r="480" ht="12.8" customHeight="1" spans="1:22" x14ac:dyDescent="0.25">
      <c r="A480" s="52">
        <v>61749</v>
      </c>
      <c r="B480" s="53" t="s">
        <v>5715</v>
      </c>
      <c r="C480" s="53" t="s">
        <v>11</v>
      </c>
      <c r="D480" s="53" t="s">
        <v>5062</v>
      </c>
      <c r="E480" s="53" t="s">
        <v>5063</v>
      </c>
      <c r="F480" s="53" t="s">
        <v>5064</v>
      </c>
      <c r="G480" s="53" t="s">
        <v>5064</v>
      </c>
      <c r="H480" s="53" t="s">
        <v>5713</v>
      </c>
      <c r="I480" s="53" t="s">
        <v>5714</v>
      </c>
      <c r="J480" s="53" t="s">
        <v>5066</v>
      </c>
      <c r="K480" s="53" t="s">
        <v>5712</v>
      </c>
      <c r="L480" s="53" t="s">
        <v>3471</v>
      </c>
      <c r="M480" s="53">
        <v>330</v>
      </c>
      <c r="N480" s="53">
        <v>333</v>
      </c>
      <c r="O480" s="53">
        <v>401</v>
      </c>
      <c r="P480" s="54" t="s">
        <v>3386</v>
      </c>
      <c r="Q480" s="55" t="s">
        <v>5067</v>
      </c>
      <c r="R480" s="53" t="s">
        <v>5064</v>
      </c>
      <c r="S480" s="53" t="s">
        <v>5068</v>
      </c>
      <c r="T480" s="53" t="s">
        <v>5066</v>
      </c>
      <c r="U480" s="53">
        <v>1</v>
      </c>
      <c r="V480" s="46" t="s">
        <v>5069</v>
      </c>
    </row>
    <row r="481" ht="12.8" customHeight="1" spans="1:22" x14ac:dyDescent="0.25">
      <c r="A481" s="52">
        <v>657472</v>
      </c>
      <c r="B481" s="53" t="s">
        <v>5716</v>
      </c>
      <c r="C481" s="53" t="s">
        <v>11</v>
      </c>
      <c r="D481" s="53" t="s">
        <v>5062</v>
      </c>
      <c r="E481" s="53" t="s">
        <v>5063</v>
      </c>
      <c r="F481" s="53" t="s">
        <v>5064</v>
      </c>
      <c r="G481" s="53" t="s">
        <v>5064</v>
      </c>
      <c r="H481" s="53" t="s">
        <v>5713</v>
      </c>
      <c r="I481" s="53" t="s">
        <v>5714</v>
      </c>
      <c r="J481" s="53" t="s">
        <v>5071</v>
      </c>
      <c r="K481" s="53" t="s">
        <v>5716</v>
      </c>
      <c r="L481" s="53" t="s">
        <v>5072</v>
      </c>
      <c r="M481" s="53">
        <v>330</v>
      </c>
      <c r="N481" s="53">
        <v>333</v>
      </c>
      <c r="O481" s="53">
        <v>401</v>
      </c>
      <c r="P481" s="54">
        <v>453</v>
      </c>
      <c r="Q481" s="55">
        <v>330333401453</v>
      </c>
      <c r="R481" s="53" t="s">
        <v>5064</v>
      </c>
      <c r="S481" s="53" t="s">
        <v>5068</v>
      </c>
      <c r="T481" s="53" t="s">
        <v>5066</v>
      </c>
      <c r="U481" s="53">
        <v>1</v>
      </c>
      <c r="V481" s="46" t="s">
        <v>5069</v>
      </c>
    </row>
    <row r="482" ht="12.8" customHeight="1" spans="1:22" x14ac:dyDescent="0.25">
      <c r="A482" s="52">
        <v>20020972</v>
      </c>
      <c r="B482" s="53" t="s">
        <v>5717</v>
      </c>
      <c r="C482" s="53" t="s">
        <v>11</v>
      </c>
      <c r="D482" s="53" t="s">
        <v>5062</v>
      </c>
      <c r="E482" s="53" t="s">
        <v>5063</v>
      </c>
      <c r="F482" s="53" t="s">
        <v>5064</v>
      </c>
      <c r="G482" s="53" t="s">
        <v>5064</v>
      </c>
      <c r="H482" s="53" t="s">
        <v>5713</v>
      </c>
      <c r="I482" s="53" t="s">
        <v>5714</v>
      </c>
      <c r="J482" s="53" t="s">
        <v>5076</v>
      </c>
      <c r="K482" s="53" t="s">
        <v>5718</v>
      </c>
      <c r="L482" s="53" t="s">
        <v>5078</v>
      </c>
      <c r="M482" s="53">
        <v>330</v>
      </c>
      <c r="N482" s="53">
        <v>333</v>
      </c>
      <c r="O482" s="53">
        <v>401</v>
      </c>
      <c r="P482" s="54" t="s">
        <v>3386</v>
      </c>
      <c r="Q482" s="55" t="s">
        <v>5067</v>
      </c>
      <c r="R482" s="53" t="s">
        <v>5064</v>
      </c>
      <c r="S482" s="53" t="s">
        <v>5068</v>
      </c>
      <c r="T482" s="53" t="s">
        <v>5066</v>
      </c>
      <c r="U482" s="53">
        <v>1</v>
      </c>
      <c r="V482" s="46" t="s">
        <v>5069</v>
      </c>
    </row>
    <row r="483" ht="12.8" customHeight="1" spans="1:22" x14ac:dyDescent="0.25">
      <c r="A483" s="52" t="s">
        <v>3386</v>
      </c>
      <c r="B483" s="53" t="s">
        <v>162</v>
      </c>
      <c r="C483" s="53" t="s">
        <v>11</v>
      </c>
      <c r="D483" s="53" t="s">
        <v>5062</v>
      </c>
      <c r="E483" s="53" t="s">
        <v>5063</v>
      </c>
      <c r="F483" s="53" t="s">
        <v>5064</v>
      </c>
      <c r="G483" s="53" t="s">
        <v>5064</v>
      </c>
      <c r="H483" s="53" t="s">
        <v>5713</v>
      </c>
      <c r="I483" s="53" t="s">
        <v>5714</v>
      </c>
      <c r="J483" s="53" t="s">
        <v>5066</v>
      </c>
      <c r="K483" s="53" t="s">
        <v>5712</v>
      </c>
      <c r="L483" s="53" t="s">
        <v>3683</v>
      </c>
      <c r="M483" s="53">
        <v>330</v>
      </c>
      <c r="N483" s="53">
        <v>333</v>
      </c>
      <c r="O483" s="53">
        <v>401</v>
      </c>
      <c r="P483" s="54" t="s">
        <v>3386</v>
      </c>
      <c r="Q483" s="55" t="s">
        <v>5067</v>
      </c>
      <c r="R483" s="53" t="s">
        <v>5064</v>
      </c>
      <c r="S483" s="53" t="s">
        <v>5068</v>
      </c>
      <c r="T483" s="53" t="s">
        <v>5066</v>
      </c>
      <c r="U483" s="53">
        <v>0.001</v>
      </c>
      <c r="V483" s="46" t="s">
        <v>5069</v>
      </c>
    </row>
    <row r="484" ht="12.8" customHeight="1" spans="1:22" x14ac:dyDescent="0.25">
      <c r="A484" s="52">
        <v>134489</v>
      </c>
      <c r="B484" s="53" t="s">
        <v>5719</v>
      </c>
      <c r="C484" s="53" t="s">
        <v>11</v>
      </c>
      <c r="D484" s="53" t="s">
        <v>5062</v>
      </c>
      <c r="E484" s="53" t="s">
        <v>5063</v>
      </c>
      <c r="F484" s="53" t="s">
        <v>5064</v>
      </c>
      <c r="G484" s="53" t="s">
        <v>5064</v>
      </c>
      <c r="H484" s="53" t="s">
        <v>5714</v>
      </c>
      <c r="I484" s="53" t="s">
        <v>5714</v>
      </c>
      <c r="J484" s="53" t="s">
        <v>5066</v>
      </c>
      <c r="K484" s="53" t="s">
        <v>5719</v>
      </c>
      <c r="L484" s="53" t="s">
        <v>4184</v>
      </c>
      <c r="M484" s="53">
        <v>330</v>
      </c>
      <c r="N484" s="53">
        <v>333</v>
      </c>
      <c r="O484" s="53">
        <v>401</v>
      </c>
      <c r="P484" s="54" t="s">
        <v>3386</v>
      </c>
      <c r="Q484" s="55" t="s">
        <v>5067</v>
      </c>
      <c r="R484" s="53" t="s">
        <v>5064</v>
      </c>
      <c r="S484" s="53" t="s">
        <v>5068</v>
      </c>
      <c r="T484" s="53" t="s">
        <v>5066</v>
      </c>
      <c r="U484" s="53">
        <v>1</v>
      </c>
      <c r="V484" s="46" t="s">
        <v>5069</v>
      </c>
    </row>
    <row r="485" ht="12.8" customHeight="1" spans="1:22" x14ac:dyDescent="0.25">
      <c r="A485" s="52">
        <v>61760</v>
      </c>
      <c r="B485" s="53" t="s">
        <v>5719</v>
      </c>
      <c r="C485" s="53" t="s">
        <v>11</v>
      </c>
      <c r="D485" s="53" t="s">
        <v>5062</v>
      </c>
      <c r="E485" s="53" t="s">
        <v>5063</v>
      </c>
      <c r="F485" s="53" t="s">
        <v>5064</v>
      </c>
      <c r="G485" s="53" t="s">
        <v>5064</v>
      </c>
      <c r="H485" s="53" t="s">
        <v>5714</v>
      </c>
      <c r="I485" s="53" t="s">
        <v>5714</v>
      </c>
      <c r="J485" s="53" t="s">
        <v>5066</v>
      </c>
      <c r="K485" s="53" t="s">
        <v>5719</v>
      </c>
      <c r="L485" s="53" t="s">
        <v>3471</v>
      </c>
      <c r="M485" s="53">
        <v>330</v>
      </c>
      <c r="N485" s="53">
        <v>333</v>
      </c>
      <c r="O485" s="53">
        <v>401</v>
      </c>
      <c r="P485" s="54" t="s">
        <v>3386</v>
      </c>
      <c r="Q485" s="55" t="s">
        <v>5067</v>
      </c>
      <c r="R485" s="53" t="s">
        <v>5064</v>
      </c>
      <c r="S485" s="53" t="s">
        <v>5068</v>
      </c>
      <c r="T485" s="53" t="s">
        <v>5066</v>
      </c>
      <c r="U485" s="53">
        <v>1</v>
      </c>
      <c r="V485" s="46" t="s">
        <v>5069</v>
      </c>
    </row>
    <row r="486" ht="12.8" customHeight="1" spans="1:22" x14ac:dyDescent="0.25">
      <c r="A486" s="52">
        <v>655309</v>
      </c>
      <c r="B486" s="53" t="s">
        <v>5720</v>
      </c>
      <c r="C486" s="53" t="s">
        <v>11</v>
      </c>
      <c r="D486" s="53" t="s">
        <v>5062</v>
      </c>
      <c r="E486" s="53" t="s">
        <v>5063</v>
      </c>
      <c r="F486" s="53" t="s">
        <v>5064</v>
      </c>
      <c r="G486" s="53" t="s">
        <v>5064</v>
      </c>
      <c r="H486" s="53" t="s">
        <v>5714</v>
      </c>
      <c r="I486" s="53" t="s">
        <v>5714</v>
      </c>
      <c r="J486" s="53" t="s">
        <v>5071</v>
      </c>
      <c r="K486" s="53" t="s">
        <v>5720</v>
      </c>
      <c r="L486" s="53" t="s">
        <v>5072</v>
      </c>
      <c r="M486" s="53">
        <v>330</v>
      </c>
      <c r="N486" s="53">
        <v>333</v>
      </c>
      <c r="O486" s="53">
        <v>401</v>
      </c>
      <c r="P486" s="54">
        <v>452</v>
      </c>
      <c r="Q486" s="55">
        <v>330333401452</v>
      </c>
      <c r="R486" s="53" t="s">
        <v>5064</v>
      </c>
      <c r="S486" s="53" t="s">
        <v>5068</v>
      </c>
      <c r="T486" s="53" t="s">
        <v>5066</v>
      </c>
      <c r="U486" s="53">
        <v>1</v>
      </c>
      <c r="V486" s="46" t="s">
        <v>5069</v>
      </c>
    </row>
    <row r="487" ht="12.8" customHeight="1" spans="1:22" x14ac:dyDescent="0.25">
      <c r="A487" s="52">
        <v>655716</v>
      </c>
      <c r="B487" s="53" t="s">
        <v>171</v>
      </c>
      <c r="C487" s="53" t="s">
        <v>11</v>
      </c>
      <c r="D487" s="53" t="s">
        <v>5062</v>
      </c>
      <c r="E487" s="53" t="s">
        <v>5063</v>
      </c>
      <c r="F487" s="53" t="s">
        <v>5064</v>
      </c>
      <c r="G487" s="53" t="s">
        <v>5064</v>
      </c>
      <c r="H487" s="53" t="s">
        <v>5714</v>
      </c>
      <c r="I487" s="53" t="s">
        <v>5714</v>
      </c>
      <c r="J487" s="53" t="s">
        <v>5073</v>
      </c>
      <c r="K487" s="53" t="s">
        <v>171</v>
      </c>
      <c r="L487" s="53" t="s">
        <v>5072</v>
      </c>
      <c r="M487" s="53">
        <v>330</v>
      </c>
      <c r="N487" s="53">
        <v>333</v>
      </c>
      <c r="O487" s="53">
        <v>401</v>
      </c>
      <c r="P487" s="54">
        <v>101</v>
      </c>
      <c r="Q487" s="55">
        <v>330333401101</v>
      </c>
      <c r="R487" s="53" t="s">
        <v>5064</v>
      </c>
      <c r="S487" s="53" t="s">
        <v>5068</v>
      </c>
      <c r="T487" s="53" t="s">
        <v>5066</v>
      </c>
      <c r="U487" s="53">
        <v>1</v>
      </c>
      <c r="V487" s="46" t="s">
        <v>5069</v>
      </c>
    </row>
    <row r="488" ht="12.8" customHeight="1" spans="1:22" x14ac:dyDescent="0.25">
      <c r="A488" s="52">
        <v>20020946</v>
      </c>
      <c r="B488" s="53" t="s">
        <v>5721</v>
      </c>
      <c r="C488" s="53" t="s">
        <v>11</v>
      </c>
      <c r="D488" s="53" t="s">
        <v>5062</v>
      </c>
      <c r="E488" s="53" t="s">
        <v>5063</v>
      </c>
      <c r="F488" s="53" t="s">
        <v>5064</v>
      </c>
      <c r="G488" s="53" t="s">
        <v>5064</v>
      </c>
      <c r="H488" s="53" t="s">
        <v>5714</v>
      </c>
      <c r="I488" s="53" t="s">
        <v>5714</v>
      </c>
      <c r="J488" s="53" t="s">
        <v>5076</v>
      </c>
      <c r="K488" s="53" t="s">
        <v>5722</v>
      </c>
      <c r="L488" s="53" t="s">
        <v>5078</v>
      </c>
      <c r="M488" s="53">
        <v>330</v>
      </c>
      <c r="N488" s="53">
        <v>333</v>
      </c>
      <c r="O488" s="53">
        <v>401</v>
      </c>
      <c r="P488" s="54" t="s">
        <v>3386</v>
      </c>
      <c r="Q488" s="55" t="s">
        <v>5067</v>
      </c>
      <c r="R488" s="53" t="s">
        <v>5064</v>
      </c>
      <c r="S488" s="53" t="s">
        <v>5068</v>
      </c>
      <c r="T488" s="53" t="s">
        <v>5066</v>
      </c>
      <c r="U488" s="53">
        <v>1</v>
      </c>
      <c r="V488" s="46" t="s">
        <v>5069</v>
      </c>
    </row>
    <row r="489" ht="12.8" customHeight="1" spans="1:22" x14ac:dyDescent="0.25">
      <c r="A489" s="52" t="s">
        <v>3386</v>
      </c>
      <c r="B489" s="53" t="s">
        <v>219</v>
      </c>
      <c r="C489" s="53" t="s">
        <v>11</v>
      </c>
      <c r="D489" s="53" t="s">
        <v>5062</v>
      </c>
      <c r="E489" s="53" t="s">
        <v>5063</v>
      </c>
      <c r="F489" s="53" t="s">
        <v>5064</v>
      </c>
      <c r="G489" s="53" t="s">
        <v>5064</v>
      </c>
      <c r="H489" s="53" t="s">
        <v>5714</v>
      </c>
      <c r="I489" s="53" t="s">
        <v>5714</v>
      </c>
      <c r="J489" s="53" t="s">
        <v>5066</v>
      </c>
      <c r="K489" s="53" t="s">
        <v>5719</v>
      </c>
      <c r="L489" s="53" t="s">
        <v>3683</v>
      </c>
      <c r="M489" s="53">
        <v>330</v>
      </c>
      <c r="N489" s="53">
        <v>333</v>
      </c>
      <c r="O489" s="53">
        <v>401</v>
      </c>
      <c r="P489" s="54" t="s">
        <v>3386</v>
      </c>
      <c r="Q489" s="55" t="s">
        <v>5067</v>
      </c>
      <c r="R489" s="53" t="s">
        <v>5064</v>
      </c>
      <c r="S489" s="53" t="s">
        <v>5068</v>
      </c>
      <c r="T489" s="53" t="s">
        <v>5066</v>
      </c>
      <c r="U489" s="53">
        <v>0.001</v>
      </c>
      <c r="V489" s="46" t="s">
        <v>5069</v>
      </c>
    </row>
    <row r="490" ht="12.8" customHeight="1" spans="1:22" x14ac:dyDescent="0.25">
      <c r="A490" s="52">
        <v>61761</v>
      </c>
      <c r="B490" s="53" t="s">
        <v>5723</v>
      </c>
      <c r="C490" s="53" t="s">
        <v>11</v>
      </c>
      <c r="D490" s="53" t="s">
        <v>5062</v>
      </c>
      <c r="E490" s="53" t="s">
        <v>5063</v>
      </c>
      <c r="F490" s="53" t="s">
        <v>5064</v>
      </c>
      <c r="G490" s="53" t="s">
        <v>5064</v>
      </c>
      <c r="H490" s="53" t="s">
        <v>5724</v>
      </c>
      <c r="I490" s="53" t="s">
        <v>5714</v>
      </c>
      <c r="J490" s="53" t="s">
        <v>5066</v>
      </c>
      <c r="K490" s="53" t="s">
        <v>5723</v>
      </c>
      <c r="L490" s="53" t="s">
        <v>3471</v>
      </c>
      <c r="M490" s="53">
        <v>330</v>
      </c>
      <c r="N490" s="53">
        <v>333</v>
      </c>
      <c r="O490" s="53">
        <v>401</v>
      </c>
      <c r="P490" s="54" t="s">
        <v>3386</v>
      </c>
      <c r="Q490" s="55" t="s">
        <v>5067</v>
      </c>
      <c r="R490" s="53" t="s">
        <v>5064</v>
      </c>
      <c r="S490" s="53" t="s">
        <v>5068</v>
      </c>
      <c r="T490" s="53" t="s">
        <v>5066</v>
      </c>
      <c r="U490" s="53">
        <v>1</v>
      </c>
      <c r="V490" s="46" t="s">
        <v>5069</v>
      </c>
    </row>
    <row r="491" ht="12.8" customHeight="1" spans="1:22" x14ac:dyDescent="0.25">
      <c r="A491" s="52">
        <v>655317</v>
      </c>
      <c r="B491" s="53" t="s">
        <v>5725</v>
      </c>
      <c r="C491" s="53" t="s">
        <v>11</v>
      </c>
      <c r="D491" s="53" t="s">
        <v>5062</v>
      </c>
      <c r="E491" s="53" t="s">
        <v>5063</v>
      </c>
      <c r="F491" s="53" t="s">
        <v>5064</v>
      </c>
      <c r="G491" s="53" t="s">
        <v>5064</v>
      </c>
      <c r="H491" s="53" t="s">
        <v>5724</v>
      </c>
      <c r="I491" s="53" t="s">
        <v>5714</v>
      </c>
      <c r="J491" s="53" t="s">
        <v>5071</v>
      </c>
      <c r="K491" s="53" t="s">
        <v>5725</v>
      </c>
      <c r="L491" s="53" t="s">
        <v>5072</v>
      </c>
      <c r="M491" s="53">
        <v>330</v>
      </c>
      <c r="N491" s="53">
        <v>333</v>
      </c>
      <c r="O491" s="53">
        <v>401</v>
      </c>
      <c r="P491" s="54">
        <v>453</v>
      </c>
      <c r="Q491" s="55">
        <v>330333401453</v>
      </c>
      <c r="R491" s="53" t="s">
        <v>5064</v>
      </c>
      <c r="S491" s="53" t="s">
        <v>5068</v>
      </c>
      <c r="T491" s="53" t="s">
        <v>5066</v>
      </c>
      <c r="U491" s="53">
        <v>1</v>
      </c>
      <c r="V491" s="46" t="s">
        <v>5069</v>
      </c>
    </row>
    <row r="492" ht="12.8" customHeight="1" spans="1:22" x14ac:dyDescent="0.25">
      <c r="A492" s="52">
        <v>655727</v>
      </c>
      <c r="B492" s="53" t="s">
        <v>1396</v>
      </c>
      <c r="C492" s="53" t="s">
        <v>11</v>
      </c>
      <c r="D492" s="53" t="s">
        <v>5062</v>
      </c>
      <c r="E492" s="53" t="s">
        <v>5063</v>
      </c>
      <c r="F492" s="53" t="s">
        <v>5064</v>
      </c>
      <c r="G492" s="53" t="s">
        <v>5064</v>
      </c>
      <c r="H492" s="53" t="s">
        <v>5724</v>
      </c>
      <c r="I492" s="53" t="s">
        <v>5714</v>
      </c>
      <c r="J492" s="53" t="s">
        <v>5073</v>
      </c>
      <c r="K492" s="53" t="s">
        <v>1396</v>
      </c>
      <c r="L492" s="53" t="s">
        <v>5072</v>
      </c>
      <c r="M492" s="53">
        <v>330</v>
      </c>
      <c r="N492" s="53">
        <v>333</v>
      </c>
      <c r="O492" s="53">
        <v>401</v>
      </c>
      <c r="P492" s="54">
        <v>101</v>
      </c>
      <c r="Q492" s="55">
        <v>330333401101</v>
      </c>
      <c r="R492" s="53" t="s">
        <v>5064</v>
      </c>
      <c r="S492" s="53" t="s">
        <v>5068</v>
      </c>
      <c r="T492" s="53" t="s">
        <v>5066</v>
      </c>
      <c r="U492" s="53">
        <v>1</v>
      </c>
      <c r="V492" s="46" t="s">
        <v>5069</v>
      </c>
    </row>
    <row r="493" ht="12.8" customHeight="1" spans="1:22" x14ac:dyDescent="0.25">
      <c r="A493" s="52">
        <v>20020952</v>
      </c>
      <c r="B493" s="53" t="s">
        <v>5726</v>
      </c>
      <c r="C493" s="53" t="s">
        <v>11</v>
      </c>
      <c r="D493" s="53" t="s">
        <v>5062</v>
      </c>
      <c r="E493" s="53" t="s">
        <v>5063</v>
      </c>
      <c r="F493" s="53" t="s">
        <v>5064</v>
      </c>
      <c r="G493" s="53" t="s">
        <v>5064</v>
      </c>
      <c r="H493" s="53" t="s">
        <v>5724</v>
      </c>
      <c r="I493" s="53" t="s">
        <v>5714</v>
      </c>
      <c r="J493" s="53" t="s">
        <v>5076</v>
      </c>
      <c r="K493" s="53" t="s">
        <v>5727</v>
      </c>
      <c r="L493" s="53" t="s">
        <v>5078</v>
      </c>
      <c r="M493" s="53">
        <v>330</v>
      </c>
      <c r="N493" s="53">
        <v>333</v>
      </c>
      <c r="O493" s="53">
        <v>401</v>
      </c>
      <c r="P493" s="54" t="s">
        <v>3386</v>
      </c>
      <c r="Q493" s="55" t="s">
        <v>5067</v>
      </c>
      <c r="R493" s="53" t="s">
        <v>5064</v>
      </c>
      <c r="S493" s="53" t="s">
        <v>5068</v>
      </c>
      <c r="T493" s="53" t="s">
        <v>5066</v>
      </c>
      <c r="U493" s="53">
        <v>1</v>
      </c>
      <c r="V493" s="46" t="s">
        <v>5069</v>
      </c>
    </row>
    <row r="494" ht="12.8" customHeight="1" spans="1:22" x14ac:dyDescent="0.25">
      <c r="A494" s="52" t="s">
        <v>3386</v>
      </c>
      <c r="B494" s="53" t="s">
        <v>916</v>
      </c>
      <c r="C494" s="53" t="s">
        <v>11</v>
      </c>
      <c r="D494" s="53" t="s">
        <v>5062</v>
      </c>
      <c r="E494" s="53" t="s">
        <v>5063</v>
      </c>
      <c r="F494" s="53" t="s">
        <v>5064</v>
      </c>
      <c r="G494" s="53" t="s">
        <v>5064</v>
      </c>
      <c r="H494" s="53" t="s">
        <v>5724</v>
      </c>
      <c r="I494" s="53" t="s">
        <v>5714</v>
      </c>
      <c r="J494" s="53" t="s">
        <v>5066</v>
      </c>
      <c r="K494" s="53" t="s">
        <v>5723</v>
      </c>
      <c r="L494" s="53" t="s">
        <v>3683</v>
      </c>
      <c r="M494" s="53">
        <v>330</v>
      </c>
      <c r="N494" s="53">
        <v>333</v>
      </c>
      <c r="O494" s="53">
        <v>401</v>
      </c>
      <c r="P494" s="54" t="s">
        <v>3386</v>
      </c>
      <c r="Q494" s="55" t="s">
        <v>5067</v>
      </c>
      <c r="R494" s="53" t="s">
        <v>5064</v>
      </c>
      <c r="S494" s="53" t="s">
        <v>5068</v>
      </c>
      <c r="T494" s="53" t="s">
        <v>5066</v>
      </c>
      <c r="U494" s="53">
        <v>0.001</v>
      </c>
      <c r="V494" s="46" t="s">
        <v>5069</v>
      </c>
    </row>
    <row r="495" ht="12.8" customHeight="1" spans="1:22" x14ac:dyDescent="0.25">
      <c r="A495" s="52">
        <v>61787</v>
      </c>
      <c r="B495" s="53" t="s">
        <v>5728</v>
      </c>
      <c r="C495" s="53" t="s">
        <v>11</v>
      </c>
      <c r="D495" s="53" t="s">
        <v>5062</v>
      </c>
      <c r="E495" s="53" t="s">
        <v>5063</v>
      </c>
      <c r="F495" s="53" t="s">
        <v>5064</v>
      </c>
      <c r="G495" s="53" t="s">
        <v>5064</v>
      </c>
      <c r="H495" s="53" t="s">
        <v>5729</v>
      </c>
      <c r="I495" s="53" t="s">
        <v>5729</v>
      </c>
      <c r="J495" s="53" t="s">
        <v>5066</v>
      </c>
      <c r="K495" s="53" t="s">
        <v>5728</v>
      </c>
      <c r="L495" s="53" t="s">
        <v>3471</v>
      </c>
      <c r="M495" s="53">
        <v>330</v>
      </c>
      <c r="N495" s="53">
        <v>333</v>
      </c>
      <c r="O495" s="53">
        <v>401</v>
      </c>
      <c r="P495" s="54" t="s">
        <v>3386</v>
      </c>
      <c r="Q495" s="55" t="s">
        <v>5067</v>
      </c>
      <c r="R495" s="53" t="s">
        <v>5064</v>
      </c>
      <c r="S495" s="53" t="s">
        <v>5068</v>
      </c>
      <c r="T495" s="53" t="s">
        <v>5066</v>
      </c>
      <c r="U495" s="53">
        <v>1</v>
      </c>
      <c r="V495" s="46" t="s">
        <v>5069</v>
      </c>
    </row>
    <row r="496" ht="12.8" customHeight="1" spans="1:22" x14ac:dyDescent="0.25">
      <c r="A496" s="52">
        <v>655322</v>
      </c>
      <c r="B496" s="53" t="s">
        <v>5730</v>
      </c>
      <c r="C496" s="53" t="s">
        <v>11</v>
      </c>
      <c r="D496" s="53" t="s">
        <v>5062</v>
      </c>
      <c r="E496" s="53" t="s">
        <v>5063</v>
      </c>
      <c r="F496" s="53" t="s">
        <v>5064</v>
      </c>
      <c r="G496" s="53" t="s">
        <v>5064</v>
      </c>
      <c r="H496" s="53" t="s">
        <v>5729</v>
      </c>
      <c r="I496" s="53" t="s">
        <v>5729</v>
      </c>
      <c r="J496" s="53" t="s">
        <v>5071</v>
      </c>
      <c r="K496" s="53" t="s">
        <v>5730</v>
      </c>
      <c r="L496" s="53" t="s">
        <v>5072</v>
      </c>
      <c r="M496" s="53">
        <v>330</v>
      </c>
      <c r="N496" s="53">
        <v>333</v>
      </c>
      <c r="O496" s="53">
        <v>401</v>
      </c>
      <c r="P496" s="54">
        <v>453</v>
      </c>
      <c r="Q496" s="55">
        <v>330333401453</v>
      </c>
      <c r="R496" s="53" t="s">
        <v>5064</v>
      </c>
      <c r="S496" s="53" t="s">
        <v>5068</v>
      </c>
      <c r="T496" s="53" t="s">
        <v>5066</v>
      </c>
      <c r="U496" s="53">
        <v>1</v>
      </c>
      <c r="V496" s="46" t="s">
        <v>5069</v>
      </c>
    </row>
    <row r="497" ht="12.8" customHeight="1" spans="1:22" x14ac:dyDescent="0.25">
      <c r="A497" s="52">
        <v>655734</v>
      </c>
      <c r="B497" s="53" t="s">
        <v>232</v>
      </c>
      <c r="C497" s="53" t="s">
        <v>11</v>
      </c>
      <c r="D497" s="53" t="s">
        <v>5062</v>
      </c>
      <c r="E497" s="53" t="s">
        <v>5063</v>
      </c>
      <c r="F497" s="53" t="s">
        <v>5064</v>
      </c>
      <c r="G497" s="53" t="s">
        <v>5064</v>
      </c>
      <c r="H497" s="53" t="s">
        <v>5729</v>
      </c>
      <c r="I497" s="53" t="s">
        <v>5729</v>
      </c>
      <c r="J497" s="53" t="s">
        <v>5073</v>
      </c>
      <c r="K497" s="53" t="s">
        <v>232</v>
      </c>
      <c r="L497" s="53" t="s">
        <v>5072</v>
      </c>
      <c r="M497" s="53">
        <v>330</v>
      </c>
      <c r="N497" s="53">
        <v>333</v>
      </c>
      <c r="O497" s="53">
        <v>401</v>
      </c>
      <c r="P497" s="54">
        <v>101</v>
      </c>
      <c r="Q497" s="55">
        <v>330333401101</v>
      </c>
      <c r="R497" s="53" t="s">
        <v>5064</v>
      </c>
      <c r="S497" s="53" t="s">
        <v>5068</v>
      </c>
      <c r="T497" s="53" t="s">
        <v>5066</v>
      </c>
      <c r="U497" s="53">
        <v>1</v>
      </c>
      <c r="V497" s="46" t="s">
        <v>5069</v>
      </c>
    </row>
    <row r="498" ht="12.8" customHeight="1" spans="1:22" x14ac:dyDescent="0.25">
      <c r="A498" s="52" t="s">
        <v>3386</v>
      </c>
      <c r="B498" s="53" t="s">
        <v>66</v>
      </c>
      <c r="C498" s="53" t="s">
        <v>11</v>
      </c>
      <c r="D498" s="53" t="s">
        <v>5062</v>
      </c>
      <c r="E498" s="53" t="s">
        <v>5063</v>
      </c>
      <c r="F498" s="53" t="s">
        <v>5064</v>
      </c>
      <c r="G498" s="53" t="s">
        <v>5064</v>
      </c>
      <c r="H498" s="53" t="s">
        <v>5729</v>
      </c>
      <c r="I498" s="53" t="s">
        <v>5729</v>
      </c>
      <c r="J498" s="53" t="s">
        <v>5066</v>
      </c>
      <c r="K498" s="53" t="s">
        <v>5728</v>
      </c>
      <c r="L498" s="53" t="s">
        <v>3683</v>
      </c>
      <c r="M498" s="53">
        <v>330</v>
      </c>
      <c r="N498" s="53">
        <v>333</v>
      </c>
      <c r="O498" s="53">
        <v>401</v>
      </c>
      <c r="P498" s="54" t="s">
        <v>3386</v>
      </c>
      <c r="Q498" s="55" t="s">
        <v>5067</v>
      </c>
      <c r="R498" s="53" t="s">
        <v>5064</v>
      </c>
      <c r="S498" s="53" t="s">
        <v>5068</v>
      </c>
      <c r="T498" s="53" t="s">
        <v>5066</v>
      </c>
      <c r="U498" s="53">
        <v>0.001</v>
      </c>
      <c r="V498" s="46" t="s">
        <v>5069</v>
      </c>
    </row>
    <row r="499" ht="12.8" customHeight="1" spans="1:22" x14ac:dyDescent="0.25">
      <c r="A499" s="52">
        <v>20024097</v>
      </c>
      <c r="B499" s="53" t="s">
        <v>5731</v>
      </c>
      <c r="C499" s="53" t="s">
        <v>10</v>
      </c>
      <c r="D499" s="53" t="s">
        <v>5062</v>
      </c>
      <c r="E499" s="53" t="s">
        <v>5063</v>
      </c>
      <c r="F499" s="53" t="s">
        <v>5064</v>
      </c>
      <c r="G499" s="53" t="s">
        <v>5079</v>
      </c>
      <c r="H499" s="53" t="s">
        <v>5732</v>
      </c>
      <c r="I499" s="53" t="s">
        <v>5729</v>
      </c>
      <c r="J499" s="53" t="s">
        <v>5066</v>
      </c>
      <c r="K499" s="53" t="s">
        <v>5731</v>
      </c>
      <c r="L499" s="53" t="s">
        <v>5078</v>
      </c>
      <c r="M499" s="53">
        <v>330</v>
      </c>
      <c r="N499" s="53">
        <v>333</v>
      </c>
      <c r="O499" s="53">
        <v>401</v>
      </c>
      <c r="P499" s="54" t="s">
        <v>3386</v>
      </c>
      <c r="Q499" s="55" t="s">
        <v>5067</v>
      </c>
      <c r="R499" s="53" t="s">
        <v>5079</v>
      </c>
      <c r="S499" s="53" t="s">
        <v>5082</v>
      </c>
      <c r="T499" s="53" t="s">
        <v>5066</v>
      </c>
      <c r="U499" s="53">
        <v>0.5</v>
      </c>
      <c r="V499" s="46" t="s">
        <v>5069</v>
      </c>
    </row>
    <row r="500" ht="12.8" customHeight="1" spans="1:22" x14ac:dyDescent="0.25">
      <c r="A500" s="52">
        <v>134807</v>
      </c>
      <c r="B500" s="53" t="s">
        <v>5733</v>
      </c>
      <c r="C500" s="53" t="s">
        <v>10</v>
      </c>
      <c r="D500" s="53" t="s">
        <v>5734</v>
      </c>
      <c r="E500" s="53" t="s">
        <v>5735</v>
      </c>
      <c r="F500" s="53" t="s">
        <v>5736</v>
      </c>
      <c r="G500" s="53" t="s">
        <v>5737</v>
      </c>
      <c r="H500" s="53" t="s">
        <v>5738</v>
      </c>
      <c r="I500" s="53" t="s">
        <v>5737</v>
      </c>
      <c r="J500" s="53" t="s">
        <v>5066</v>
      </c>
      <c r="K500" s="53" t="s">
        <v>5733</v>
      </c>
      <c r="L500" s="53" t="s">
        <v>4184</v>
      </c>
      <c r="M500" s="53">
        <v>480</v>
      </c>
      <c r="N500" s="53">
        <v>433</v>
      </c>
      <c r="O500" s="53">
        <v>104</v>
      </c>
      <c r="P500" s="54" t="s">
        <v>3386</v>
      </c>
      <c r="Q500" s="55" t="s">
        <v>5739</v>
      </c>
      <c r="R500" s="53" t="s">
        <v>5559</v>
      </c>
      <c r="S500" s="53" t="s">
        <v>5737</v>
      </c>
      <c r="T500" s="53" t="s">
        <v>5066</v>
      </c>
      <c r="U500" s="53">
        <v>0.25</v>
      </c>
      <c r="V500" s="46" t="s">
        <v>5069</v>
      </c>
    </row>
    <row r="501" ht="12.8" customHeight="1" spans="1:22" x14ac:dyDescent="0.25">
      <c r="A501" s="52">
        <v>795517</v>
      </c>
      <c r="B501" s="53" t="s">
        <v>5740</v>
      </c>
      <c r="C501" s="53" t="s">
        <v>10</v>
      </c>
      <c r="D501" s="53" t="s">
        <v>5734</v>
      </c>
      <c r="E501" s="53" t="s">
        <v>5735</v>
      </c>
      <c r="F501" s="53" t="s">
        <v>5736</v>
      </c>
      <c r="G501" s="53" t="s">
        <v>5737</v>
      </c>
      <c r="H501" s="53" t="s">
        <v>5741</v>
      </c>
      <c r="I501" s="53" t="s">
        <v>5737</v>
      </c>
      <c r="J501" s="53" t="s">
        <v>5066</v>
      </c>
      <c r="K501" s="53" t="s">
        <v>3328</v>
      </c>
      <c r="L501" s="53" t="s">
        <v>3471</v>
      </c>
      <c r="M501" s="53">
        <v>480</v>
      </c>
      <c r="N501" s="53">
        <v>433</v>
      </c>
      <c r="O501" s="53">
        <v>104</v>
      </c>
      <c r="P501" s="54" t="s">
        <v>3386</v>
      </c>
      <c r="Q501" s="55" t="s">
        <v>5739</v>
      </c>
      <c r="R501" s="53" t="s">
        <v>5559</v>
      </c>
      <c r="S501" s="53" t="s">
        <v>5737</v>
      </c>
      <c r="T501" s="53" t="s">
        <v>5066</v>
      </c>
      <c r="U501" s="53">
        <v>0.2</v>
      </c>
      <c r="V501" s="46" t="s">
        <v>5069</v>
      </c>
    </row>
    <row r="502" ht="12.8" customHeight="1" spans="1:22" x14ac:dyDescent="0.25">
      <c r="A502" s="52">
        <v>657358</v>
      </c>
      <c r="B502" s="53" t="s">
        <v>3328</v>
      </c>
      <c r="C502" s="53" t="s">
        <v>10</v>
      </c>
      <c r="D502" s="53" t="s">
        <v>5734</v>
      </c>
      <c r="E502" s="53" t="s">
        <v>5735</v>
      </c>
      <c r="F502" s="53" t="s">
        <v>5736</v>
      </c>
      <c r="G502" s="53" t="s">
        <v>5737</v>
      </c>
      <c r="H502" s="53" t="s">
        <v>5741</v>
      </c>
      <c r="I502" s="53" t="s">
        <v>5737</v>
      </c>
      <c r="J502" s="53" t="s">
        <v>5066</v>
      </c>
      <c r="K502" s="53" t="s">
        <v>3328</v>
      </c>
      <c r="L502" s="53" t="s">
        <v>5072</v>
      </c>
      <c r="M502" s="53">
        <v>430</v>
      </c>
      <c r="N502" s="53">
        <v>433</v>
      </c>
      <c r="O502" s="53">
        <v>104</v>
      </c>
      <c r="P502" s="54">
        <v>105</v>
      </c>
      <c r="Q502" s="55">
        <v>430433104105</v>
      </c>
      <c r="R502" s="53" t="s">
        <v>5559</v>
      </c>
      <c r="S502" s="53" t="s">
        <v>5737</v>
      </c>
      <c r="T502" s="53" t="s">
        <v>5066</v>
      </c>
      <c r="U502" s="53">
        <v>0.2</v>
      </c>
      <c r="V502" s="46" t="s">
        <v>5069</v>
      </c>
    </row>
    <row r="503" ht="12.8" customHeight="1" spans="1:22" x14ac:dyDescent="0.25">
      <c r="A503" s="52" t="s">
        <v>3386</v>
      </c>
      <c r="B503" s="53" t="s">
        <v>5742</v>
      </c>
      <c r="C503" s="53" t="s">
        <v>10</v>
      </c>
      <c r="D503" s="53" t="s">
        <v>5734</v>
      </c>
      <c r="E503" s="53" t="s">
        <v>5735</v>
      </c>
      <c r="F503" s="53" t="s">
        <v>5736</v>
      </c>
      <c r="G503" s="53" t="s">
        <v>5737</v>
      </c>
      <c r="H503" s="53" t="s">
        <v>5738</v>
      </c>
      <c r="I503" s="53" t="s">
        <v>5737</v>
      </c>
      <c r="J503" s="53" t="s">
        <v>5066</v>
      </c>
      <c r="K503" s="53" t="s">
        <v>5733</v>
      </c>
      <c r="L503" s="53" t="s">
        <v>3683</v>
      </c>
      <c r="M503" s="53">
        <v>480</v>
      </c>
      <c r="N503" s="53">
        <v>433</v>
      </c>
      <c r="O503" s="53">
        <v>104</v>
      </c>
      <c r="P503" s="54" t="s">
        <v>3386</v>
      </c>
      <c r="Q503" s="55" t="s">
        <v>5739</v>
      </c>
      <c r="R503" s="53" t="s">
        <v>5559</v>
      </c>
      <c r="S503" s="53" t="s">
        <v>5737</v>
      </c>
      <c r="T503" s="53" t="s">
        <v>5066</v>
      </c>
      <c r="U503" s="53">
        <v>0.25</v>
      </c>
      <c r="V503" s="46" t="s">
        <v>5069</v>
      </c>
    </row>
    <row r="504" ht="12.8" customHeight="1" spans="1:22" x14ac:dyDescent="0.25">
      <c r="A504" s="52" t="s">
        <v>3386</v>
      </c>
      <c r="B504" s="53" t="s">
        <v>5743</v>
      </c>
      <c r="C504" s="53" t="s">
        <v>10</v>
      </c>
      <c r="D504" s="53" t="s">
        <v>5734</v>
      </c>
      <c r="E504" s="53" t="s">
        <v>5735</v>
      </c>
      <c r="F504" s="53" t="s">
        <v>5736</v>
      </c>
      <c r="G504" s="53" t="s">
        <v>5737</v>
      </c>
      <c r="H504" s="53" t="s">
        <v>5738</v>
      </c>
      <c r="I504" s="53" t="s">
        <v>5737</v>
      </c>
      <c r="J504" s="53" t="s">
        <v>5066</v>
      </c>
      <c r="K504" s="53" t="s">
        <v>5733</v>
      </c>
      <c r="L504" s="53" t="s">
        <v>4174</v>
      </c>
      <c r="M504" s="53">
        <v>480</v>
      </c>
      <c r="N504" s="53">
        <v>433</v>
      </c>
      <c r="O504" s="53">
        <v>104</v>
      </c>
      <c r="P504" s="54" t="s">
        <v>3386</v>
      </c>
      <c r="Q504" s="55" t="s">
        <v>5739</v>
      </c>
      <c r="R504" s="53" t="s">
        <v>5559</v>
      </c>
      <c r="S504" s="53" t="s">
        <v>5737</v>
      </c>
      <c r="T504" s="53" t="s">
        <v>5066</v>
      </c>
      <c r="U504" s="53">
        <v>0.25</v>
      </c>
      <c r="V504" s="46" t="s">
        <v>5069</v>
      </c>
    </row>
    <row r="505" ht="12.8" customHeight="1" spans="1:22" x14ac:dyDescent="0.25">
      <c r="A505" s="52">
        <v>134811</v>
      </c>
      <c r="B505" s="53" t="s">
        <v>5744</v>
      </c>
      <c r="C505" s="53" t="s">
        <v>10</v>
      </c>
      <c r="D505" s="53" t="s">
        <v>5745</v>
      </c>
      <c r="E505" s="53" t="s">
        <v>5746</v>
      </c>
      <c r="F505" s="53" t="s">
        <v>5747</v>
      </c>
      <c r="G505" s="53" t="s">
        <v>5737</v>
      </c>
      <c r="H505" s="53" t="s">
        <v>5748</v>
      </c>
      <c r="I505" s="53" t="s">
        <v>5737</v>
      </c>
      <c r="J505" s="53" t="s">
        <v>5066</v>
      </c>
      <c r="K505" s="53" t="s">
        <v>5749</v>
      </c>
      <c r="L505" s="53" t="s">
        <v>4184</v>
      </c>
      <c r="M505" s="53">
        <v>480</v>
      </c>
      <c r="N505" s="53">
        <v>483</v>
      </c>
      <c r="O505" s="53">
        <v>101</v>
      </c>
      <c r="P505" s="54" t="s">
        <v>3386</v>
      </c>
      <c r="Q505" s="55" t="s">
        <v>5750</v>
      </c>
      <c r="R505" s="53" t="s">
        <v>5751</v>
      </c>
      <c r="S505" s="53" t="s">
        <v>5737</v>
      </c>
      <c r="T505" s="53" t="s">
        <v>5066</v>
      </c>
      <c r="U505" s="53">
        <v>1</v>
      </c>
      <c r="V505" s="46" t="s">
        <v>5069</v>
      </c>
    </row>
    <row r="506" ht="12.8" customHeight="1" spans="1:22" x14ac:dyDescent="0.25">
      <c r="A506" s="52">
        <v>798921</v>
      </c>
      <c r="B506" s="53" t="s">
        <v>5752</v>
      </c>
      <c r="C506" s="53" t="s">
        <v>10</v>
      </c>
      <c r="D506" s="53" t="s">
        <v>5745</v>
      </c>
      <c r="E506" s="53" t="s">
        <v>5746</v>
      </c>
      <c r="F506" s="53" t="s">
        <v>5747</v>
      </c>
      <c r="G506" s="53" t="s">
        <v>5737</v>
      </c>
      <c r="H506" s="53" t="s">
        <v>5748</v>
      </c>
      <c r="I506" s="53" t="s">
        <v>5737</v>
      </c>
      <c r="J506" s="53" t="s">
        <v>5066</v>
      </c>
      <c r="K506" s="53" t="s">
        <v>5749</v>
      </c>
      <c r="L506" s="53" t="s">
        <v>3471</v>
      </c>
      <c r="M506" s="53">
        <v>480</v>
      </c>
      <c r="N506" s="53">
        <v>483</v>
      </c>
      <c r="O506" s="53">
        <v>101</v>
      </c>
      <c r="P506" s="54" t="s">
        <v>3386</v>
      </c>
      <c r="Q506" s="55" t="s">
        <v>5750</v>
      </c>
      <c r="R506" s="53" t="s">
        <v>5751</v>
      </c>
      <c r="S506" s="53" t="s">
        <v>5737</v>
      </c>
      <c r="T506" s="53" t="s">
        <v>5066</v>
      </c>
      <c r="U506" s="53">
        <v>1</v>
      </c>
      <c r="V506" s="46" t="s">
        <v>5069</v>
      </c>
    </row>
    <row r="507" ht="12.8" customHeight="1" spans="1:22" x14ac:dyDescent="0.25">
      <c r="A507" s="52">
        <v>666982</v>
      </c>
      <c r="B507" s="53" t="s">
        <v>1363</v>
      </c>
      <c r="C507" s="53" t="s">
        <v>10</v>
      </c>
      <c r="D507" s="53" t="s">
        <v>5745</v>
      </c>
      <c r="E507" s="53" t="s">
        <v>5746</v>
      </c>
      <c r="F507" s="53" t="s">
        <v>5747</v>
      </c>
      <c r="G507" s="53" t="s">
        <v>5737</v>
      </c>
      <c r="H507" s="53" t="s">
        <v>5748</v>
      </c>
      <c r="I507" s="53" t="s">
        <v>5737</v>
      </c>
      <c r="J507" s="53" t="s">
        <v>5066</v>
      </c>
      <c r="K507" s="53" t="s">
        <v>5749</v>
      </c>
      <c r="L507" s="53" t="s">
        <v>5072</v>
      </c>
      <c r="M507" s="53">
        <v>480</v>
      </c>
      <c r="N507" s="53">
        <v>483</v>
      </c>
      <c r="O507" s="53">
        <v>101</v>
      </c>
      <c r="P507" s="54">
        <v>228</v>
      </c>
      <c r="Q507" s="55">
        <v>480483101228</v>
      </c>
      <c r="R507" s="53" t="s">
        <v>5751</v>
      </c>
      <c r="S507" s="53" t="s">
        <v>5737</v>
      </c>
      <c r="T507" s="53" t="s">
        <v>5066</v>
      </c>
      <c r="U507" s="53">
        <v>1</v>
      </c>
      <c r="V507" s="46" t="s">
        <v>5069</v>
      </c>
    </row>
    <row r="508" ht="12.8" customHeight="1" spans="1:22" x14ac:dyDescent="0.25">
      <c r="A508" s="52" t="s">
        <v>3386</v>
      </c>
      <c r="B508" s="53" t="s">
        <v>5753</v>
      </c>
      <c r="C508" s="53" t="s">
        <v>10</v>
      </c>
      <c r="D508" s="53" t="s">
        <v>5745</v>
      </c>
      <c r="E508" s="53" t="s">
        <v>5746</v>
      </c>
      <c r="F508" s="53" t="s">
        <v>5747</v>
      </c>
      <c r="G508" s="53" t="s">
        <v>5737</v>
      </c>
      <c r="H508" s="53" t="s">
        <v>5748</v>
      </c>
      <c r="I508" s="53" t="s">
        <v>5737</v>
      </c>
      <c r="J508" s="53" t="s">
        <v>5066</v>
      </c>
      <c r="K508" s="53" t="s">
        <v>5749</v>
      </c>
      <c r="L508" s="53" t="s">
        <v>3683</v>
      </c>
      <c r="M508" s="53">
        <v>480</v>
      </c>
      <c r="N508" s="53">
        <v>483</v>
      </c>
      <c r="O508" s="53">
        <v>101</v>
      </c>
      <c r="P508" s="54" t="s">
        <v>3386</v>
      </c>
      <c r="Q508" s="55" t="s">
        <v>5750</v>
      </c>
      <c r="R508" s="53" t="s">
        <v>5751</v>
      </c>
      <c r="S508" s="53" t="s">
        <v>5737</v>
      </c>
      <c r="T508" s="53" t="s">
        <v>5066</v>
      </c>
      <c r="U508" s="53">
        <v>1</v>
      </c>
      <c r="V508" s="46" t="s">
        <v>5069</v>
      </c>
    </row>
    <row r="509" ht="12.8" customHeight="1" spans="1:22" x14ac:dyDescent="0.25">
      <c r="A509" s="52" t="s">
        <v>3386</v>
      </c>
      <c r="B509" s="53" t="s">
        <v>5754</v>
      </c>
      <c r="C509" s="53" t="s">
        <v>10</v>
      </c>
      <c r="D509" s="53" t="s">
        <v>5745</v>
      </c>
      <c r="E509" s="53" t="s">
        <v>5746</v>
      </c>
      <c r="F509" s="53" t="s">
        <v>5747</v>
      </c>
      <c r="G509" s="53" t="s">
        <v>5737</v>
      </c>
      <c r="H509" s="53" t="s">
        <v>5748</v>
      </c>
      <c r="I509" s="53" t="s">
        <v>5737</v>
      </c>
      <c r="J509" s="53" t="s">
        <v>5066</v>
      </c>
      <c r="K509" s="53" t="s">
        <v>5749</v>
      </c>
      <c r="L509" s="53" t="s">
        <v>4174</v>
      </c>
      <c r="M509" s="53">
        <v>480</v>
      </c>
      <c r="N509" s="53">
        <v>483</v>
      </c>
      <c r="O509" s="53">
        <v>101</v>
      </c>
      <c r="P509" s="54" t="s">
        <v>3386</v>
      </c>
      <c r="Q509" s="55" t="s">
        <v>5750</v>
      </c>
      <c r="R509" s="53" t="s">
        <v>5751</v>
      </c>
      <c r="S509" s="53" t="s">
        <v>5737</v>
      </c>
      <c r="T509" s="53" t="s">
        <v>5066</v>
      </c>
      <c r="U509" s="53">
        <v>1</v>
      </c>
      <c r="V509" s="46" t="s">
        <v>5069</v>
      </c>
    </row>
    <row r="510" ht="12.8" customHeight="1" spans="1:22" x14ac:dyDescent="0.25">
      <c r="A510" s="52">
        <v>134810</v>
      </c>
      <c r="B510" s="53" t="s">
        <v>5755</v>
      </c>
      <c r="C510" s="53" t="s">
        <v>10</v>
      </c>
      <c r="D510" s="53" t="s">
        <v>5253</v>
      </c>
      <c r="E510" s="53" t="s">
        <v>5063</v>
      </c>
      <c r="F510" s="53" t="s">
        <v>5254</v>
      </c>
      <c r="G510" s="53" t="s">
        <v>5737</v>
      </c>
      <c r="H510" s="53" t="s">
        <v>5756</v>
      </c>
      <c r="I510" s="53" t="s">
        <v>5737</v>
      </c>
      <c r="J510" s="53" t="s">
        <v>5066</v>
      </c>
      <c r="K510" s="53" t="s">
        <v>3334</v>
      </c>
      <c r="L510" s="53" t="s">
        <v>4184</v>
      </c>
      <c r="M510" s="53">
        <v>330</v>
      </c>
      <c r="N510" s="53">
        <v>335</v>
      </c>
      <c r="O510" s="53">
        <v>405</v>
      </c>
      <c r="P510" s="54" t="s">
        <v>3386</v>
      </c>
      <c r="Q510" s="55" t="s">
        <v>5552</v>
      </c>
      <c r="R510" s="53" t="s">
        <v>5757</v>
      </c>
      <c r="S510" s="53" t="s">
        <v>5737</v>
      </c>
      <c r="T510" s="53" t="s">
        <v>5066</v>
      </c>
      <c r="U510" s="53">
        <v>1</v>
      </c>
      <c r="V510" s="46" t="s">
        <v>5069</v>
      </c>
    </row>
    <row r="511" ht="12.8" customHeight="1" spans="1:22" x14ac:dyDescent="0.25">
      <c r="A511" s="52">
        <v>795518</v>
      </c>
      <c r="B511" s="53" t="s">
        <v>5758</v>
      </c>
      <c r="C511" s="53" t="s">
        <v>10</v>
      </c>
      <c r="D511" s="53" t="s">
        <v>5253</v>
      </c>
      <c r="E511" s="53" t="s">
        <v>5063</v>
      </c>
      <c r="F511" s="53" t="s">
        <v>5254</v>
      </c>
      <c r="G511" s="53" t="s">
        <v>5737</v>
      </c>
      <c r="H511" s="53" t="s">
        <v>5759</v>
      </c>
      <c r="I511" s="53" t="s">
        <v>5737</v>
      </c>
      <c r="J511" s="53" t="s">
        <v>5066</v>
      </c>
      <c r="K511" s="53" t="s">
        <v>5760</v>
      </c>
      <c r="L511" s="53" t="s">
        <v>3471</v>
      </c>
      <c r="M511" s="53">
        <v>330</v>
      </c>
      <c r="N511" s="53">
        <v>335</v>
      </c>
      <c r="O511" s="53">
        <v>405</v>
      </c>
      <c r="P511" s="54" t="s">
        <v>3386</v>
      </c>
      <c r="Q511" s="55" t="s">
        <v>5552</v>
      </c>
      <c r="R511" s="53" t="s">
        <v>5757</v>
      </c>
      <c r="S511" s="53" t="s">
        <v>5737</v>
      </c>
      <c r="T511" s="53" t="s">
        <v>5066</v>
      </c>
      <c r="U511" s="53">
        <v>0.75</v>
      </c>
      <c r="V511" s="46" t="s">
        <v>5069</v>
      </c>
    </row>
    <row r="512" ht="12.8" customHeight="1" spans="1:22" x14ac:dyDescent="0.25">
      <c r="A512" s="52">
        <v>662370</v>
      </c>
      <c r="B512" s="53" t="s">
        <v>3334</v>
      </c>
      <c r="C512" s="53" t="s">
        <v>10</v>
      </c>
      <c r="D512" s="53" t="s">
        <v>5253</v>
      </c>
      <c r="E512" s="53" t="s">
        <v>5063</v>
      </c>
      <c r="F512" s="53" t="s">
        <v>5254</v>
      </c>
      <c r="G512" s="53" t="s">
        <v>5737</v>
      </c>
      <c r="H512" s="53" t="s">
        <v>5756</v>
      </c>
      <c r="I512" s="53" t="s">
        <v>5737</v>
      </c>
      <c r="J512" s="53" t="s">
        <v>5066</v>
      </c>
      <c r="K512" s="53" t="s">
        <v>3334</v>
      </c>
      <c r="L512" s="53" t="s">
        <v>5072</v>
      </c>
      <c r="M512" s="53">
        <v>330</v>
      </c>
      <c r="N512" s="53">
        <v>335</v>
      </c>
      <c r="O512" s="53">
        <v>405</v>
      </c>
      <c r="P512" s="54">
        <v>142</v>
      </c>
      <c r="Q512" s="55">
        <v>330335405142</v>
      </c>
      <c r="R512" s="53" t="s">
        <v>5757</v>
      </c>
      <c r="S512" s="53" t="s">
        <v>5737</v>
      </c>
      <c r="T512" s="53" t="s">
        <v>5066</v>
      </c>
      <c r="U512" s="53">
        <v>1</v>
      </c>
      <c r="V512" s="46" t="s">
        <v>5069</v>
      </c>
    </row>
    <row r="513" ht="12.8" customHeight="1" spans="1:22" x14ac:dyDescent="0.25">
      <c r="A513" s="52" t="s">
        <v>3386</v>
      </c>
      <c r="B513" s="53" t="s">
        <v>5761</v>
      </c>
      <c r="C513" s="53" t="s">
        <v>10</v>
      </c>
      <c r="D513" s="53" t="s">
        <v>5253</v>
      </c>
      <c r="E513" s="53" t="s">
        <v>5063</v>
      </c>
      <c r="F513" s="53" t="s">
        <v>5254</v>
      </c>
      <c r="G513" s="53" t="s">
        <v>5737</v>
      </c>
      <c r="H513" s="53" t="s">
        <v>5756</v>
      </c>
      <c r="I513" s="53" t="s">
        <v>5737</v>
      </c>
      <c r="J513" s="53" t="s">
        <v>5066</v>
      </c>
      <c r="K513" s="53" t="s">
        <v>3334</v>
      </c>
      <c r="L513" s="53" t="s">
        <v>3683</v>
      </c>
      <c r="M513" s="53">
        <v>330</v>
      </c>
      <c r="N513" s="53">
        <v>335</v>
      </c>
      <c r="O513" s="53">
        <v>405</v>
      </c>
      <c r="P513" s="54" t="s">
        <v>3386</v>
      </c>
      <c r="Q513" s="55" t="s">
        <v>5552</v>
      </c>
      <c r="R513" s="53" t="s">
        <v>5757</v>
      </c>
      <c r="S513" s="53" t="s">
        <v>5737</v>
      </c>
      <c r="T513" s="53" t="s">
        <v>5066</v>
      </c>
      <c r="U513" s="53">
        <v>1</v>
      </c>
      <c r="V513" s="46" t="s">
        <v>5069</v>
      </c>
    </row>
    <row r="514" ht="12.8" customHeight="1" spans="1:22" x14ac:dyDescent="0.25">
      <c r="A514" s="52" t="s">
        <v>3386</v>
      </c>
      <c r="B514" s="53" t="s">
        <v>5762</v>
      </c>
      <c r="C514" s="53" t="s">
        <v>10</v>
      </c>
      <c r="D514" s="53" t="s">
        <v>5253</v>
      </c>
      <c r="E514" s="53" t="s">
        <v>5063</v>
      </c>
      <c r="F514" s="53" t="s">
        <v>5254</v>
      </c>
      <c r="G514" s="53" t="s">
        <v>5737</v>
      </c>
      <c r="H514" s="53" t="s">
        <v>5756</v>
      </c>
      <c r="I514" s="53" t="s">
        <v>5737</v>
      </c>
      <c r="J514" s="53" t="s">
        <v>5066</v>
      </c>
      <c r="K514" s="53" t="s">
        <v>3334</v>
      </c>
      <c r="L514" s="53" t="s">
        <v>4174</v>
      </c>
      <c r="M514" s="53">
        <v>330</v>
      </c>
      <c r="N514" s="53">
        <v>335</v>
      </c>
      <c r="O514" s="53">
        <v>405</v>
      </c>
      <c r="P514" s="54" t="s">
        <v>3386</v>
      </c>
      <c r="Q514" s="55" t="s">
        <v>5552</v>
      </c>
      <c r="R514" s="53" t="s">
        <v>5757</v>
      </c>
      <c r="S514" s="53" t="s">
        <v>5737</v>
      </c>
      <c r="T514" s="53" t="s">
        <v>5066</v>
      </c>
      <c r="U514" s="53">
        <v>1</v>
      </c>
      <c r="V514" s="46" t="s">
        <v>5069</v>
      </c>
    </row>
    <row r="515" ht="12.8" customHeight="1" spans="1:22" x14ac:dyDescent="0.25">
      <c r="A515" s="52">
        <v>134809</v>
      </c>
      <c r="B515" s="53" t="s">
        <v>3332</v>
      </c>
      <c r="C515" s="53" t="s">
        <v>10</v>
      </c>
      <c r="D515" s="53" t="s">
        <v>5253</v>
      </c>
      <c r="E515" s="53" t="s">
        <v>5063</v>
      </c>
      <c r="F515" s="53" t="s">
        <v>5254</v>
      </c>
      <c r="G515" s="53" t="s">
        <v>5737</v>
      </c>
      <c r="H515" s="53" t="s">
        <v>5763</v>
      </c>
      <c r="I515" s="53" t="s">
        <v>5737</v>
      </c>
      <c r="J515" s="53" t="s">
        <v>5066</v>
      </c>
      <c r="K515" s="53" t="s">
        <v>3332</v>
      </c>
      <c r="L515" s="53" t="s">
        <v>4184</v>
      </c>
      <c r="M515" s="53">
        <v>330</v>
      </c>
      <c r="N515" s="53">
        <v>335</v>
      </c>
      <c r="O515" s="53">
        <v>405</v>
      </c>
      <c r="P515" s="54" t="s">
        <v>3386</v>
      </c>
      <c r="Q515" s="55" t="s">
        <v>5552</v>
      </c>
      <c r="R515" s="53" t="s">
        <v>5764</v>
      </c>
      <c r="S515" s="53" t="s">
        <v>5737</v>
      </c>
      <c r="T515" s="53" t="s">
        <v>5066</v>
      </c>
      <c r="U515" s="53">
        <v>0.25</v>
      </c>
      <c r="V515" s="46" t="s">
        <v>5069</v>
      </c>
    </row>
    <row r="516" ht="12.8" customHeight="1" spans="1:22" x14ac:dyDescent="0.25">
      <c r="A516" s="52">
        <v>795519</v>
      </c>
      <c r="B516" s="53" t="s">
        <v>5765</v>
      </c>
      <c r="C516" s="53" t="s">
        <v>10</v>
      </c>
      <c r="D516" s="53" t="s">
        <v>5253</v>
      </c>
      <c r="E516" s="53" t="s">
        <v>5063</v>
      </c>
      <c r="F516" s="53" t="s">
        <v>5254</v>
      </c>
      <c r="G516" s="53" t="s">
        <v>5737</v>
      </c>
      <c r="H516" s="53" t="s">
        <v>5763</v>
      </c>
      <c r="I516" s="53" t="s">
        <v>5737</v>
      </c>
      <c r="J516" s="53" t="s">
        <v>5066</v>
      </c>
      <c r="K516" s="53" t="s">
        <v>3332</v>
      </c>
      <c r="L516" s="53" t="s">
        <v>3471</v>
      </c>
      <c r="M516" s="53">
        <v>330</v>
      </c>
      <c r="N516" s="53">
        <v>335</v>
      </c>
      <c r="O516" s="53">
        <v>405</v>
      </c>
      <c r="P516" s="54" t="s">
        <v>3386</v>
      </c>
      <c r="Q516" s="55" t="s">
        <v>5552</v>
      </c>
      <c r="R516" s="53" t="s">
        <v>5764</v>
      </c>
      <c r="S516" s="53" t="s">
        <v>5737</v>
      </c>
      <c r="T516" s="53" t="s">
        <v>5066</v>
      </c>
      <c r="U516" s="53">
        <v>0.25</v>
      </c>
      <c r="V516" s="46" t="s">
        <v>5069</v>
      </c>
    </row>
    <row r="517" ht="12.8" customHeight="1" spans="1:22" x14ac:dyDescent="0.25">
      <c r="A517" s="52">
        <v>657360</v>
      </c>
      <c r="B517" s="53" t="s">
        <v>3332</v>
      </c>
      <c r="C517" s="53" t="s">
        <v>10</v>
      </c>
      <c r="D517" s="53" t="s">
        <v>5253</v>
      </c>
      <c r="E517" s="53" t="s">
        <v>5063</v>
      </c>
      <c r="F517" s="53" t="s">
        <v>5254</v>
      </c>
      <c r="G517" s="53" t="s">
        <v>5737</v>
      </c>
      <c r="H517" s="53" t="s">
        <v>5763</v>
      </c>
      <c r="I517" s="53" t="s">
        <v>5737</v>
      </c>
      <c r="J517" s="53" t="s">
        <v>5066</v>
      </c>
      <c r="K517" s="53" t="s">
        <v>3332</v>
      </c>
      <c r="L517" s="53" t="s">
        <v>5072</v>
      </c>
      <c r="M517" s="53">
        <v>330</v>
      </c>
      <c r="N517" s="53">
        <v>335</v>
      </c>
      <c r="O517" s="53">
        <v>405</v>
      </c>
      <c r="P517" s="54">
        <v>142</v>
      </c>
      <c r="Q517" s="55">
        <v>330335405142</v>
      </c>
      <c r="R517" s="53" t="s">
        <v>5764</v>
      </c>
      <c r="S517" s="53" t="s">
        <v>5737</v>
      </c>
      <c r="T517" s="53" t="s">
        <v>5066</v>
      </c>
      <c r="U517" s="53">
        <v>0.25</v>
      </c>
      <c r="V517" s="46" t="s">
        <v>5069</v>
      </c>
    </row>
    <row r="518" ht="12.8" customHeight="1" spans="1:22" x14ac:dyDescent="0.25">
      <c r="A518" s="52" t="s">
        <v>3386</v>
      </c>
      <c r="B518" s="53" t="s">
        <v>5766</v>
      </c>
      <c r="C518" s="53" t="s">
        <v>10</v>
      </c>
      <c r="D518" s="53" t="s">
        <v>5253</v>
      </c>
      <c r="E518" s="53" t="s">
        <v>5063</v>
      </c>
      <c r="F518" s="53" t="s">
        <v>5254</v>
      </c>
      <c r="G518" s="53" t="s">
        <v>5737</v>
      </c>
      <c r="H518" s="53" t="s">
        <v>5763</v>
      </c>
      <c r="I518" s="53" t="s">
        <v>5737</v>
      </c>
      <c r="J518" s="53" t="s">
        <v>5066</v>
      </c>
      <c r="K518" s="53" t="s">
        <v>3332</v>
      </c>
      <c r="L518" s="53" t="s">
        <v>3683</v>
      </c>
      <c r="M518" s="53">
        <v>330</v>
      </c>
      <c r="N518" s="53">
        <v>335</v>
      </c>
      <c r="O518" s="53">
        <v>405</v>
      </c>
      <c r="P518" s="54" t="s">
        <v>3386</v>
      </c>
      <c r="Q518" s="55" t="s">
        <v>5552</v>
      </c>
      <c r="R518" s="53" t="s">
        <v>5764</v>
      </c>
      <c r="S518" s="53" t="s">
        <v>5737</v>
      </c>
      <c r="T518" s="53" t="s">
        <v>5066</v>
      </c>
      <c r="U518" s="53">
        <v>0.25</v>
      </c>
      <c r="V518" s="46" t="s">
        <v>5069</v>
      </c>
    </row>
    <row r="519" ht="12.8" customHeight="1" spans="1:22" x14ac:dyDescent="0.25">
      <c r="A519" s="52" t="s">
        <v>3386</v>
      </c>
      <c r="B519" s="53" t="s">
        <v>5767</v>
      </c>
      <c r="C519" s="53" t="s">
        <v>10</v>
      </c>
      <c r="D519" s="53" t="s">
        <v>5253</v>
      </c>
      <c r="E519" s="53" t="s">
        <v>5063</v>
      </c>
      <c r="F519" s="53" t="s">
        <v>5254</v>
      </c>
      <c r="G519" s="53" t="s">
        <v>5737</v>
      </c>
      <c r="H519" s="53" t="s">
        <v>5763</v>
      </c>
      <c r="I519" s="53" t="s">
        <v>5737</v>
      </c>
      <c r="J519" s="53" t="s">
        <v>5066</v>
      </c>
      <c r="K519" s="53" t="s">
        <v>3332</v>
      </c>
      <c r="L519" s="53" t="s">
        <v>4174</v>
      </c>
      <c r="M519" s="53">
        <v>330</v>
      </c>
      <c r="N519" s="53">
        <v>335</v>
      </c>
      <c r="O519" s="53">
        <v>405</v>
      </c>
      <c r="P519" s="54" t="s">
        <v>3386</v>
      </c>
      <c r="Q519" s="55" t="s">
        <v>5552</v>
      </c>
      <c r="R519" s="53" t="s">
        <v>5764</v>
      </c>
      <c r="S519" s="53" t="s">
        <v>5737</v>
      </c>
      <c r="T519" s="53" t="s">
        <v>5066</v>
      </c>
      <c r="U519" s="53">
        <v>0.25</v>
      </c>
      <c r="V519" s="46" t="s">
        <v>5069</v>
      </c>
    </row>
    <row r="520" ht="12.8" customHeight="1" spans="1:22" x14ac:dyDescent="0.25">
      <c r="A520" s="52">
        <v>134806</v>
      </c>
      <c r="B520" s="53" t="s">
        <v>5768</v>
      </c>
      <c r="C520" s="53" t="s">
        <v>10</v>
      </c>
      <c r="D520" s="53" t="s">
        <v>5745</v>
      </c>
      <c r="E520" s="53" t="s">
        <v>5746</v>
      </c>
      <c r="F520" s="53" t="s">
        <v>5747</v>
      </c>
      <c r="G520" s="53" t="s">
        <v>5737</v>
      </c>
      <c r="H520" s="53" t="s">
        <v>5769</v>
      </c>
      <c r="I520" s="53" t="s">
        <v>5737</v>
      </c>
      <c r="J520" s="53" t="s">
        <v>5066</v>
      </c>
      <c r="K520" s="53" t="s">
        <v>5770</v>
      </c>
      <c r="L520" s="53" t="s">
        <v>4184</v>
      </c>
      <c r="M520" s="53">
        <v>480</v>
      </c>
      <c r="N520" s="53">
        <v>483</v>
      </c>
      <c r="O520" s="53">
        <v>101</v>
      </c>
      <c r="P520" s="54" t="s">
        <v>3386</v>
      </c>
      <c r="Q520" s="55" t="s">
        <v>5750</v>
      </c>
      <c r="R520" s="53" t="s">
        <v>5771</v>
      </c>
      <c r="S520" s="53" t="s">
        <v>5737</v>
      </c>
      <c r="T520" s="53" t="s">
        <v>5066</v>
      </c>
      <c r="U520" s="53">
        <v>0.25</v>
      </c>
      <c r="V520" s="46" t="s">
        <v>5069</v>
      </c>
    </row>
    <row r="521" ht="12.8" customHeight="1" spans="1:22" x14ac:dyDescent="0.25">
      <c r="A521" s="52">
        <v>795520</v>
      </c>
      <c r="B521" s="53" t="s">
        <v>5772</v>
      </c>
      <c r="C521" s="53" t="s">
        <v>10</v>
      </c>
      <c r="D521" s="53" t="s">
        <v>5745</v>
      </c>
      <c r="E521" s="53" t="s">
        <v>5746</v>
      </c>
      <c r="F521" s="53" t="s">
        <v>5747</v>
      </c>
      <c r="G521" s="53" t="s">
        <v>5737</v>
      </c>
      <c r="H521" s="53" t="s">
        <v>5773</v>
      </c>
      <c r="I521" s="53" t="s">
        <v>5737</v>
      </c>
      <c r="J521" s="53" t="s">
        <v>5066</v>
      </c>
      <c r="K521" s="53" t="s">
        <v>5774</v>
      </c>
      <c r="L521" s="53" t="s">
        <v>3471</v>
      </c>
      <c r="M521" s="53">
        <v>480</v>
      </c>
      <c r="N521" s="53">
        <v>483</v>
      </c>
      <c r="O521" s="53">
        <v>101</v>
      </c>
      <c r="P521" s="54" t="s">
        <v>3386</v>
      </c>
      <c r="Q521" s="55" t="s">
        <v>5750</v>
      </c>
      <c r="R521" s="53" t="s">
        <v>5771</v>
      </c>
      <c r="S521" s="53" t="s">
        <v>5737</v>
      </c>
      <c r="T521" s="53" t="s">
        <v>5066</v>
      </c>
      <c r="U521" s="53">
        <v>0.2</v>
      </c>
      <c r="V521" s="46" t="s">
        <v>5069</v>
      </c>
    </row>
    <row r="522" ht="12.8" customHeight="1" spans="1:22" x14ac:dyDescent="0.25">
      <c r="A522" s="52">
        <v>662375</v>
      </c>
      <c r="B522" s="53" t="s">
        <v>1376</v>
      </c>
      <c r="C522" s="53" t="s">
        <v>10</v>
      </c>
      <c r="D522" s="53" t="s">
        <v>5745</v>
      </c>
      <c r="E522" s="53" t="s">
        <v>5746</v>
      </c>
      <c r="F522" s="53" t="s">
        <v>5747</v>
      </c>
      <c r="G522" s="53" t="s">
        <v>5737</v>
      </c>
      <c r="H522" s="53" t="s">
        <v>5773</v>
      </c>
      <c r="I522" s="53" t="s">
        <v>5737</v>
      </c>
      <c r="J522" s="53" t="s">
        <v>5066</v>
      </c>
      <c r="K522" s="53" t="s">
        <v>5774</v>
      </c>
      <c r="L522" s="53" t="s">
        <v>5072</v>
      </c>
      <c r="M522" s="53">
        <v>480</v>
      </c>
      <c r="N522" s="53">
        <v>483</v>
      </c>
      <c r="O522" s="53">
        <v>101</v>
      </c>
      <c r="P522" s="54">
        <v>228</v>
      </c>
      <c r="Q522" s="55">
        <v>480483101228</v>
      </c>
      <c r="R522" s="53" t="s">
        <v>5771</v>
      </c>
      <c r="S522" s="53" t="s">
        <v>5737</v>
      </c>
      <c r="T522" s="53" t="s">
        <v>5066</v>
      </c>
      <c r="U522" s="53">
        <v>0.2</v>
      </c>
      <c r="V522" s="46" t="s">
        <v>5069</v>
      </c>
    </row>
    <row r="523" ht="12.8" customHeight="1" spans="1:22" x14ac:dyDescent="0.25">
      <c r="A523" s="52" t="s">
        <v>3386</v>
      </c>
      <c r="B523" s="53" t="s">
        <v>5775</v>
      </c>
      <c r="C523" s="53" t="s">
        <v>10</v>
      </c>
      <c r="D523" s="53" t="s">
        <v>5745</v>
      </c>
      <c r="E523" s="53" t="s">
        <v>5746</v>
      </c>
      <c r="F523" s="53" t="s">
        <v>5747</v>
      </c>
      <c r="G523" s="53" t="s">
        <v>5737</v>
      </c>
      <c r="H523" s="53" t="s">
        <v>5769</v>
      </c>
      <c r="I523" s="53" t="s">
        <v>5737</v>
      </c>
      <c r="J523" s="53" t="s">
        <v>5066</v>
      </c>
      <c r="K523" s="53" t="s">
        <v>5770</v>
      </c>
      <c r="L523" s="53" t="s">
        <v>3683</v>
      </c>
      <c r="M523" s="53">
        <v>480</v>
      </c>
      <c r="N523" s="53">
        <v>483</v>
      </c>
      <c r="O523" s="53">
        <v>101</v>
      </c>
      <c r="P523" s="54" t="s">
        <v>3386</v>
      </c>
      <c r="Q523" s="55" t="s">
        <v>5750</v>
      </c>
      <c r="R523" s="53" t="s">
        <v>5771</v>
      </c>
      <c r="S523" s="53" t="s">
        <v>5737</v>
      </c>
      <c r="T523" s="53" t="s">
        <v>5066</v>
      </c>
      <c r="U523" s="53">
        <v>0.25</v>
      </c>
      <c r="V523" s="46" t="s">
        <v>5069</v>
      </c>
    </row>
    <row r="524" ht="12.8" customHeight="1" spans="1:22" x14ac:dyDescent="0.25">
      <c r="A524" s="52" t="s">
        <v>3386</v>
      </c>
      <c r="B524" s="53" t="s">
        <v>5776</v>
      </c>
      <c r="C524" s="53" t="s">
        <v>10</v>
      </c>
      <c r="D524" s="53" t="s">
        <v>5745</v>
      </c>
      <c r="E524" s="53" t="s">
        <v>5746</v>
      </c>
      <c r="F524" s="53" t="s">
        <v>5747</v>
      </c>
      <c r="G524" s="53" t="s">
        <v>5737</v>
      </c>
      <c r="H524" s="53" t="s">
        <v>5769</v>
      </c>
      <c r="I524" s="53" t="s">
        <v>5737</v>
      </c>
      <c r="J524" s="53" t="s">
        <v>5066</v>
      </c>
      <c r="K524" s="53" t="s">
        <v>5770</v>
      </c>
      <c r="L524" s="53" t="s">
        <v>4174</v>
      </c>
      <c r="M524" s="53">
        <v>480</v>
      </c>
      <c r="N524" s="53">
        <v>483</v>
      </c>
      <c r="O524" s="53">
        <v>101</v>
      </c>
      <c r="P524" s="54" t="s">
        <v>3386</v>
      </c>
      <c r="Q524" s="55" t="s">
        <v>5750</v>
      </c>
      <c r="R524" s="53" t="s">
        <v>5771</v>
      </c>
      <c r="S524" s="53" t="s">
        <v>5737</v>
      </c>
      <c r="T524" s="53" t="s">
        <v>5066</v>
      </c>
      <c r="U524" s="53">
        <v>0.25</v>
      </c>
      <c r="V524" s="46" t="s">
        <v>5069</v>
      </c>
    </row>
    <row r="525" ht="12.8" customHeight="1" spans="1:22" x14ac:dyDescent="0.25">
      <c r="A525" s="52">
        <v>134808</v>
      </c>
      <c r="B525" s="53" t="s">
        <v>5777</v>
      </c>
      <c r="C525" s="53" t="s">
        <v>10</v>
      </c>
      <c r="D525" s="53" t="s">
        <v>5734</v>
      </c>
      <c r="E525" s="53" t="s">
        <v>5735</v>
      </c>
      <c r="F525" s="53" t="s">
        <v>5736</v>
      </c>
      <c r="G525" s="53" t="s">
        <v>5737</v>
      </c>
      <c r="H525" s="53" t="s">
        <v>5778</v>
      </c>
      <c r="I525" s="53" t="s">
        <v>5737</v>
      </c>
      <c r="J525" s="53" t="s">
        <v>5066</v>
      </c>
      <c r="K525" s="53" t="s">
        <v>5779</v>
      </c>
      <c r="L525" s="53" t="s">
        <v>4184</v>
      </c>
      <c r="M525" s="53">
        <v>480</v>
      </c>
      <c r="N525" s="53">
        <v>433</v>
      </c>
      <c r="O525" s="53">
        <v>104</v>
      </c>
      <c r="P525" s="54" t="s">
        <v>3386</v>
      </c>
      <c r="Q525" s="55" t="s">
        <v>5739</v>
      </c>
      <c r="R525" s="53" t="s">
        <v>5589</v>
      </c>
      <c r="S525" s="53" t="s">
        <v>5737</v>
      </c>
      <c r="T525" s="53" t="s">
        <v>5066</v>
      </c>
      <c r="U525" s="53">
        <v>0.25</v>
      </c>
      <c r="V525" s="46" t="s">
        <v>5069</v>
      </c>
    </row>
    <row r="526" ht="12.8" customHeight="1" spans="1:22" x14ac:dyDescent="0.25">
      <c r="A526" s="52">
        <v>795516</v>
      </c>
      <c r="B526" s="53" t="s">
        <v>5780</v>
      </c>
      <c r="C526" s="53" t="s">
        <v>10</v>
      </c>
      <c r="D526" s="53" t="s">
        <v>5734</v>
      </c>
      <c r="E526" s="53" t="s">
        <v>5735</v>
      </c>
      <c r="F526" s="53" t="s">
        <v>5736</v>
      </c>
      <c r="G526" s="53" t="s">
        <v>5737</v>
      </c>
      <c r="H526" s="53" t="s">
        <v>5781</v>
      </c>
      <c r="I526" s="53" t="s">
        <v>5737</v>
      </c>
      <c r="J526" s="53" t="s">
        <v>5066</v>
      </c>
      <c r="K526" s="53" t="s">
        <v>5782</v>
      </c>
      <c r="L526" s="53" t="s">
        <v>3471</v>
      </c>
      <c r="M526" s="53">
        <v>480</v>
      </c>
      <c r="N526" s="53">
        <v>433</v>
      </c>
      <c r="O526" s="53">
        <v>104</v>
      </c>
      <c r="P526" s="54" t="s">
        <v>3386</v>
      </c>
      <c r="Q526" s="55" t="s">
        <v>5739</v>
      </c>
      <c r="R526" s="53" t="s">
        <v>5589</v>
      </c>
      <c r="S526" s="53" t="s">
        <v>5737</v>
      </c>
      <c r="T526" s="53" t="s">
        <v>5066</v>
      </c>
      <c r="U526" s="53">
        <v>0.2</v>
      </c>
      <c r="V526" s="46" t="s">
        <v>5069</v>
      </c>
    </row>
    <row r="527" ht="12.8" customHeight="1" spans="1:22" x14ac:dyDescent="0.25">
      <c r="A527" s="52">
        <v>657353</v>
      </c>
      <c r="B527" s="53" t="s">
        <v>779</v>
      </c>
      <c r="C527" s="53" t="s">
        <v>10</v>
      </c>
      <c r="D527" s="53" t="s">
        <v>5734</v>
      </c>
      <c r="E527" s="53" t="s">
        <v>5735</v>
      </c>
      <c r="F527" s="53" t="s">
        <v>5736</v>
      </c>
      <c r="G527" s="53" t="s">
        <v>5737</v>
      </c>
      <c r="H527" s="53" t="s">
        <v>5781</v>
      </c>
      <c r="I527" s="53" t="s">
        <v>5737</v>
      </c>
      <c r="J527" s="53" t="s">
        <v>5066</v>
      </c>
      <c r="K527" s="53" t="s">
        <v>5782</v>
      </c>
      <c r="L527" s="53" t="s">
        <v>5072</v>
      </c>
      <c r="M527" s="53">
        <v>430</v>
      </c>
      <c r="N527" s="53">
        <v>433</v>
      </c>
      <c r="O527" s="53">
        <v>104</v>
      </c>
      <c r="P527" s="54">
        <v>105</v>
      </c>
      <c r="Q527" s="55">
        <v>430433104105</v>
      </c>
      <c r="R527" s="53" t="s">
        <v>5589</v>
      </c>
      <c r="S527" s="53" t="s">
        <v>5737</v>
      </c>
      <c r="T527" s="53" t="s">
        <v>5066</v>
      </c>
      <c r="U527" s="53">
        <v>0.2</v>
      </c>
      <c r="V527" s="46" t="s">
        <v>5069</v>
      </c>
    </row>
    <row r="528" ht="12.8" customHeight="1" spans="1:22" x14ac:dyDescent="0.25">
      <c r="A528" s="52" t="s">
        <v>3386</v>
      </c>
      <c r="B528" s="53" t="s">
        <v>5783</v>
      </c>
      <c r="C528" s="53" t="s">
        <v>10</v>
      </c>
      <c r="D528" s="53" t="s">
        <v>5734</v>
      </c>
      <c r="E528" s="53" t="s">
        <v>5735</v>
      </c>
      <c r="F528" s="53" t="s">
        <v>5736</v>
      </c>
      <c r="G528" s="53" t="s">
        <v>5737</v>
      </c>
      <c r="H528" s="53" t="s">
        <v>5778</v>
      </c>
      <c r="I528" s="53" t="s">
        <v>5737</v>
      </c>
      <c r="J528" s="53" t="s">
        <v>5066</v>
      </c>
      <c r="K528" s="53" t="s">
        <v>5779</v>
      </c>
      <c r="L528" s="53" t="s">
        <v>3683</v>
      </c>
      <c r="M528" s="53">
        <v>480</v>
      </c>
      <c r="N528" s="53">
        <v>433</v>
      </c>
      <c r="O528" s="53">
        <v>104</v>
      </c>
      <c r="P528" s="54" t="s">
        <v>3386</v>
      </c>
      <c r="Q528" s="55" t="s">
        <v>5739</v>
      </c>
      <c r="R528" s="53" t="s">
        <v>5589</v>
      </c>
      <c r="S528" s="53" t="s">
        <v>5737</v>
      </c>
      <c r="T528" s="53" t="s">
        <v>5066</v>
      </c>
      <c r="U528" s="53">
        <v>0.25</v>
      </c>
      <c r="V528" s="46" t="s">
        <v>5069</v>
      </c>
    </row>
    <row r="529" ht="12.8" customHeight="1" spans="1:22" x14ac:dyDescent="0.25">
      <c r="A529" s="52" t="s">
        <v>3386</v>
      </c>
      <c r="B529" s="53" t="s">
        <v>5784</v>
      </c>
      <c r="C529" s="53" t="s">
        <v>10</v>
      </c>
      <c r="D529" s="53" t="s">
        <v>5734</v>
      </c>
      <c r="E529" s="53" t="s">
        <v>5735</v>
      </c>
      <c r="F529" s="53" t="s">
        <v>5736</v>
      </c>
      <c r="G529" s="53" t="s">
        <v>5737</v>
      </c>
      <c r="H529" s="53" t="s">
        <v>5778</v>
      </c>
      <c r="I529" s="53" t="s">
        <v>5737</v>
      </c>
      <c r="J529" s="53" t="s">
        <v>5066</v>
      </c>
      <c r="K529" s="53" t="s">
        <v>5779</v>
      </c>
      <c r="L529" s="53" t="s">
        <v>4174</v>
      </c>
      <c r="M529" s="53">
        <v>480</v>
      </c>
      <c r="N529" s="53">
        <v>433</v>
      </c>
      <c r="O529" s="53">
        <v>104</v>
      </c>
      <c r="P529" s="54" t="s">
        <v>3386</v>
      </c>
      <c r="Q529" s="55" t="s">
        <v>5739</v>
      </c>
      <c r="R529" s="53" t="s">
        <v>5589</v>
      </c>
      <c r="S529" s="53" t="s">
        <v>5737</v>
      </c>
      <c r="T529" s="53" t="s">
        <v>5066</v>
      </c>
      <c r="U529" s="53">
        <v>0.25</v>
      </c>
      <c r="V529" s="46" t="s">
        <v>5069</v>
      </c>
    </row>
    <row r="530" ht="12.8" customHeight="1" spans="1:22" x14ac:dyDescent="0.25">
      <c r="A530" s="52">
        <v>134805</v>
      </c>
      <c r="B530" s="53" t="s">
        <v>5785</v>
      </c>
      <c r="C530" s="53" t="s">
        <v>10</v>
      </c>
      <c r="D530" s="53" t="s">
        <v>5745</v>
      </c>
      <c r="E530" s="53" t="s">
        <v>5746</v>
      </c>
      <c r="F530" s="53" t="s">
        <v>5747</v>
      </c>
      <c r="G530" s="53" t="s">
        <v>5737</v>
      </c>
      <c r="H530" s="53" t="s">
        <v>5786</v>
      </c>
      <c r="I530" s="53" t="s">
        <v>5737</v>
      </c>
      <c r="J530" s="53" t="s">
        <v>5066</v>
      </c>
      <c r="K530" s="53" t="s">
        <v>5785</v>
      </c>
      <c r="L530" s="53" t="s">
        <v>4184</v>
      </c>
      <c r="M530" s="53">
        <v>480</v>
      </c>
      <c r="N530" s="53">
        <v>483</v>
      </c>
      <c r="O530" s="53">
        <v>101</v>
      </c>
      <c r="P530" s="54" t="s">
        <v>3386</v>
      </c>
      <c r="Q530" s="55" t="s">
        <v>5750</v>
      </c>
      <c r="R530" s="53" t="s">
        <v>5787</v>
      </c>
      <c r="S530" s="53" t="s">
        <v>5737</v>
      </c>
      <c r="T530" s="53" t="s">
        <v>5066</v>
      </c>
      <c r="U530" s="53">
        <v>0.5</v>
      </c>
      <c r="V530" s="46" t="s">
        <v>5069</v>
      </c>
    </row>
    <row r="531" ht="12.8" customHeight="1" spans="1:22" x14ac:dyDescent="0.25">
      <c r="A531" s="52">
        <v>798920</v>
      </c>
      <c r="B531" s="53" t="s">
        <v>5788</v>
      </c>
      <c r="C531" s="53" t="s">
        <v>10</v>
      </c>
      <c r="D531" s="53" t="s">
        <v>5745</v>
      </c>
      <c r="E531" s="53" t="s">
        <v>5746</v>
      </c>
      <c r="F531" s="53" t="s">
        <v>5747</v>
      </c>
      <c r="G531" s="53" t="s">
        <v>5737</v>
      </c>
      <c r="H531" s="53" t="s">
        <v>5789</v>
      </c>
      <c r="I531" s="53" t="s">
        <v>5737</v>
      </c>
      <c r="J531" s="53" t="s">
        <v>5066</v>
      </c>
      <c r="K531" s="53" t="s">
        <v>5790</v>
      </c>
      <c r="L531" s="53" t="s">
        <v>3471</v>
      </c>
      <c r="M531" s="53">
        <v>480</v>
      </c>
      <c r="N531" s="53">
        <v>483</v>
      </c>
      <c r="O531" s="53">
        <v>101</v>
      </c>
      <c r="P531" s="54" t="s">
        <v>3386</v>
      </c>
      <c r="Q531" s="55" t="s">
        <v>5750</v>
      </c>
      <c r="R531" s="53" t="s">
        <v>5787</v>
      </c>
      <c r="S531" s="53" t="s">
        <v>5737</v>
      </c>
      <c r="T531" s="53" t="s">
        <v>5066</v>
      </c>
      <c r="U531" s="53">
        <v>0.4</v>
      </c>
      <c r="V531" s="46" t="s">
        <v>5069</v>
      </c>
    </row>
    <row r="532" ht="12.8" customHeight="1" spans="1:22" x14ac:dyDescent="0.25">
      <c r="A532" s="52">
        <v>662372</v>
      </c>
      <c r="B532" s="53" t="s">
        <v>654</v>
      </c>
      <c r="C532" s="53" t="s">
        <v>10</v>
      </c>
      <c r="D532" s="53" t="s">
        <v>5745</v>
      </c>
      <c r="E532" s="53" t="s">
        <v>5746</v>
      </c>
      <c r="F532" s="53" t="s">
        <v>5747</v>
      </c>
      <c r="G532" s="53" t="s">
        <v>5737</v>
      </c>
      <c r="H532" s="53" t="s">
        <v>5789</v>
      </c>
      <c r="I532" s="53" t="s">
        <v>5737</v>
      </c>
      <c r="J532" s="53" t="s">
        <v>5066</v>
      </c>
      <c r="K532" s="53" t="s">
        <v>5790</v>
      </c>
      <c r="L532" s="53" t="s">
        <v>5072</v>
      </c>
      <c r="M532" s="53">
        <v>480</v>
      </c>
      <c r="N532" s="53">
        <v>483</v>
      </c>
      <c r="O532" s="53">
        <v>101</v>
      </c>
      <c r="P532" s="54">
        <v>228</v>
      </c>
      <c r="Q532" s="55">
        <v>480483101228</v>
      </c>
      <c r="R532" s="53" t="s">
        <v>5787</v>
      </c>
      <c r="S532" s="53" t="s">
        <v>5737</v>
      </c>
      <c r="T532" s="53" t="s">
        <v>5066</v>
      </c>
      <c r="U532" s="53">
        <v>0.4</v>
      </c>
      <c r="V532" s="46" t="s">
        <v>5069</v>
      </c>
    </row>
    <row r="533" ht="12.8" customHeight="1" spans="1:22" x14ac:dyDescent="0.25">
      <c r="A533" s="52" t="s">
        <v>3386</v>
      </c>
      <c r="B533" s="53" t="s">
        <v>5791</v>
      </c>
      <c r="C533" s="53" t="s">
        <v>10</v>
      </c>
      <c r="D533" s="53" t="s">
        <v>5745</v>
      </c>
      <c r="E533" s="53" t="s">
        <v>5746</v>
      </c>
      <c r="F533" s="53" t="s">
        <v>5747</v>
      </c>
      <c r="G533" s="53" t="s">
        <v>5737</v>
      </c>
      <c r="H533" s="53" t="s">
        <v>5786</v>
      </c>
      <c r="I533" s="53" t="s">
        <v>5737</v>
      </c>
      <c r="J533" s="53" t="s">
        <v>5066</v>
      </c>
      <c r="K533" s="53" t="s">
        <v>5785</v>
      </c>
      <c r="L533" s="53" t="s">
        <v>3683</v>
      </c>
      <c r="M533" s="53">
        <v>480</v>
      </c>
      <c r="N533" s="53">
        <v>483</v>
      </c>
      <c r="O533" s="53">
        <v>101</v>
      </c>
      <c r="P533" s="54" t="s">
        <v>3386</v>
      </c>
      <c r="Q533" s="55" t="s">
        <v>5750</v>
      </c>
      <c r="R533" s="53" t="s">
        <v>5787</v>
      </c>
      <c r="S533" s="53" t="s">
        <v>5737</v>
      </c>
      <c r="T533" s="53" t="s">
        <v>5066</v>
      </c>
      <c r="U533" s="53">
        <v>0.5</v>
      </c>
      <c r="V533" s="46" t="s">
        <v>5069</v>
      </c>
    </row>
    <row r="534" ht="12.8" customHeight="1" spans="1:22" x14ac:dyDescent="0.25">
      <c r="A534" s="52" t="s">
        <v>3386</v>
      </c>
      <c r="B534" s="53" t="s">
        <v>5791</v>
      </c>
      <c r="C534" s="53" t="s">
        <v>10</v>
      </c>
      <c r="D534" s="53" t="s">
        <v>5745</v>
      </c>
      <c r="E534" s="53" t="s">
        <v>5746</v>
      </c>
      <c r="F534" s="53" t="s">
        <v>5747</v>
      </c>
      <c r="G534" s="53" t="s">
        <v>5737</v>
      </c>
      <c r="H534" s="53" t="s">
        <v>5786</v>
      </c>
      <c r="I534" s="53" t="s">
        <v>5737</v>
      </c>
      <c r="J534" s="53" t="s">
        <v>5066</v>
      </c>
      <c r="K534" s="53" t="s">
        <v>5785</v>
      </c>
      <c r="L534" s="53" t="s">
        <v>4174</v>
      </c>
      <c r="M534" s="53">
        <v>480</v>
      </c>
      <c r="N534" s="53">
        <v>483</v>
      </c>
      <c r="O534" s="53">
        <v>101</v>
      </c>
      <c r="P534" s="54" t="s">
        <v>3386</v>
      </c>
      <c r="Q534" s="55" t="s">
        <v>5750</v>
      </c>
      <c r="R534" s="53" t="s">
        <v>5787</v>
      </c>
      <c r="S534" s="53" t="s">
        <v>5737</v>
      </c>
      <c r="T534" s="53" t="s">
        <v>5066</v>
      </c>
      <c r="U534" s="53">
        <v>0.5</v>
      </c>
      <c r="V534" s="46" t="s">
        <v>5069</v>
      </c>
    </row>
    <row r="535" ht="12.8" customHeight="1" spans="1:22" x14ac:dyDescent="0.25">
      <c r="A535" s="52">
        <v>677212</v>
      </c>
      <c r="B535" s="53" t="s">
        <v>2371</v>
      </c>
      <c r="C535" s="53" t="s">
        <v>10</v>
      </c>
      <c r="D535" s="53" t="s">
        <v>5062</v>
      </c>
      <c r="E535" s="53" t="s">
        <v>5063</v>
      </c>
      <c r="F535" s="53" t="s">
        <v>5064</v>
      </c>
      <c r="G535" s="53" t="s">
        <v>5079</v>
      </c>
      <c r="H535" s="53" t="s">
        <v>5792</v>
      </c>
      <c r="I535" s="53" t="s">
        <v>5434</v>
      </c>
      <c r="J535" s="53" t="s">
        <v>5071</v>
      </c>
      <c r="K535" s="53" t="s">
        <v>2371</v>
      </c>
      <c r="L535" s="53" t="s">
        <v>5072</v>
      </c>
      <c r="M535" s="53">
        <v>330</v>
      </c>
      <c r="N535" s="53">
        <v>333</v>
      </c>
      <c r="O535" s="53">
        <v>401</v>
      </c>
      <c r="P535" s="54">
        <v>127</v>
      </c>
      <c r="Q535" s="55">
        <v>330333401127</v>
      </c>
      <c r="R535" s="53" t="s">
        <v>5793</v>
      </c>
      <c r="S535" s="53" t="s">
        <v>5082</v>
      </c>
      <c r="T535" s="53" t="s">
        <v>5066</v>
      </c>
      <c r="U535" s="53">
        <v>0.3</v>
      </c>
      <c r="V535" s="46" t="s">
        <v>5069</v>
      </c>
    </row>
    <row r="536" ht="12.8" customHeight="1" spans="1:22" x14ac:dyDescent="0.25">
      <c r="A536" s="52">
        <v>677203</v>
      </c>
      <c r="B536" s="53" t="s">
        <v>1408</v>
      </c>
      <c r="C536" s="53" t="s">
        <v>10</v>
      </c>
      <c r="D536" s="53" t="s">
        <v>5062</v>
      </c>
      <c r="E536" s="53" t="s">
        <v>5063</v>
      </c>
      <c r="F536" s="53" t="s">
        <v>5064</v>
      </c>
      <c r="G536" s="53" t="s">
        <v>5079</v>
      </c>
      <c r="H536" s="53" t="s">
        <v>5794</v>
      </c>
      <c r="I536" s="53" t="s">
        <v>5440</v>
      </c>
      <c r="J536" s="53" t="s">
        <v>5071</v>
      </c>
      <c r="K536" s="53" t="s">
        <v>1408</v>
      </c>
      <c r="L536" s="53" t="s">
        <v>5072</v>
      </c>
      <c r="M536" s="53">
        <v>330</v>
      </c>
      <c r="N536" s="53">
        <v>333</v>
      </c>
      <c r="O536" s="53">
        <v>401</v>
      </c>
      <c r="P536" s="54">
        <v>127</v>
      </c>
      <c r="Q536" s="55">
        <v>330333401127</v>
      </c>
      <c r="R536" s="53" t="s">
        <v>5793</v>
      </c>
      <c r="S536" s="53" t="s">
        <v>5082</v>
      </c>
      <c r="T536" s="53" t="s">
        <v>5066</v>
      </c>
      <c r="U536" s="53">
        <v>0.3</v>
      </c>
      <c r="V536" s="46" t="s">
        <v>5069</v>
      </c>
    </row>
    <row r="537" ht="12.8" customHeight="1" spans="1:22" x14ac:dyDescent="0.25">
      <c r="A537" s="52">
        <v>677206</v>
      </c>
      <c r="B537" s="53" t="s">
        <v>2840</v>
      </c>
      <c r="C537" s="53" t="s">
        <v>10</v>
      </c>
      <c r="D537" s="53" t="s">
        <v>5062</v>
      </c>
      <c r="E537" s="53" t="s">
        <v>5063</v>
      </c>
      <c r="F537" s="53" t="s">
        <v>5064</v>
      </c>
      <c r="G537" s="53" t="s">
        <v>5079</v>
      </c>
      <c r="H537" s="53" t="s">
        <v>5795</v>
      </c>
      <c r="I537" s="53" t="s">
        <v>5065</v>
      </c>
      <c r="J537" s="53" t="s">
        <v>5071</v>
      </c>
      <c r="K537" s="53" t="s">
        <v>2840</v>
      </c>
      <c r="L537" s="53" t="s">
        <v>5072</v>
      </c>
      <c r="M537" s="53">
        <v>330</v>
      </c>
      <c r="N537" s="53">
        <v>333</v>
      </c>
      <c r="O537" s="53">
        <v>401</v>
      </c>
      <c r="P537" s="54">
        <v>127</v>
      </c>
      <c r="Q537" s="55">
        <v>330333401127</v>
      </c>
      <c r="R537" s="53" t="s">
        <v>5793</v>
      </c>
      <c r="S537" s="53" t="s">
        <v>5082</v>
      </c>
      <c r="T537" s="53" t="s">
        <v>5066</v>
      </c>
      <c r="U537" s="53">
        <v>0.3</v>
      </c>
      <c r="V537" s="46" t="s">
        <v>5069</v>
      </c>
    </row>
    <row r="538" ht="12.8" customHeight="1" spans="1:22" x14ac:dyDescent="0.25">
      <c r="A538" s="52">
        <v>677205</v>
      </c>
      <c r="B538" s="53" t="s">
        <v>5796</v>
      </c>
      <c r="C538" s="53" t="s">
        <v>10</v>
      </c>
      <c r="D538" s="53" t="s">
        <v>5062</v>
      </c>
      <c r="E538" s="53" t="s">
        <v>5063</v>
      </c>
      <c r="F538" s="53" t="s">
        <v>5064</v>
      </c>
      <c r="G538" s="53" t="s">
        <v>5079</v>
      </c>
      <c r="H538" s="53" t="s">
        <v>5797</v>
      </c>
      <c r="I538" s="53" t="s">
        <v>5277</v>
      </c>
      <c r="J538" s="53" t="s">
        <v>5071</v>
      </c>
      <c r="K538" s="53" t="s">
        <v>5796</v>
      </c>
      <c r="L538" s="53" t="s">
        <v>5072</v>
      </c>
      <c r="M538" s="53">
        <v>330</v>
      </c>
      <c r="N538" s="53">
        <v>333</v>
      </c>
      <c r="O538" s="53">
        <v>401</v>
      </c>
      <c r="P538" s="54">
        <v>127</v>
      </c>
      <c r="Q538" s="55">
        <v>330333401127</v>
      </c>
      <c r="R538" s="53" t="s">
        <v>5793</v>
      </c>
      <c r="S538" s="53" t="s">
        <v>5082</v>
      </c>
      <c r="T538" s="53" t="s">
        <v>5066</v>
      </c>
      <c r="U538" s="53">
        <v>0.27</v>
      </c>
      <c r="V538" s="46" t="s">
        <v>5069</v>
      </c>
    </row>
    <row r="539" ht="12.8" customHeight="1" spans="1:22" x14ac:dyDescent="0.25">
      <c r="A539" s="52">
        <v>677204</v>
      </c>
      <c r="B539" s="53" t="s">
        <v>5798</v>
      </c>
      <c r="C539" s="53" t="s">
        <v>10</v>
      </c>
      <c r="D539" s="53" t="s">
        <v>5062</v>
      </c>
      <c r="E539" s="53" t="s">
        <v>5063</v>
      </c>
      <c r="F539" s="53" t="s">
        <v>5064</v>
      </c>
      <c r="G539" s="53" t="s">
        <v>5079</v>
      </c>
      <c r="H539" s="53" t="s">
        <v>5799</v>
      </c>
      <c r="I539" s="53" t="s">
        <v>5277</v>
      </c>
      <c r="J539" s="53" t="s">
        <v>5071</v>
      </c>
      <c r="K539" s="53" t="s">
        <v>5798</v>
      </c>
      <c r="L539" s="53" t="s">
        <v>5072</v>
      </c>
      <c r="M539" s="53">
        <v>330</v>
      </c>
      <c r="N539" s="53">
        <v>333</v>
      </c>
      <c r="O539" s="53">
        <v>401</v>
      </c>
      <c r="P539" s="54">
        <v>127</v>
      </c>
      <c r="Q539" s="55">
        <v>330333401127</v>
      </c>
      <c r="R539" s="53" t="s">
        <v>5793</v>
      </c>
      <c r="S539" s="53" t="s">
        <v>5082</v>
      </c>
      <c r="T539" s="53" t="s">
        <v>5066</v>
      </c>
      <c r="U539" s="53">
        <v>0.27</v>
      </c>
      <c r="V539" s="46" t="s">
        <v>5069</v>
      </c>
    </row>
    <row r="540" ht="12.8" customHeight="1" spans="1:22" x14ac:dyDescent="0.25">
      <c r="A540" s="52">
        <v>677210</v>
      </c>
      <c r="B540" s="53" t="s">
        <v>3309</v>
      </c>
      <c r="C540" s="53" t="s">
        <v>10</v>
      </c>
      <c r="D540" s="53" t="s">
        <v>5062</v>
      </c>
      <c r="E540" s="53" t="s">
        <v>5063</v>
      </c>
      <c r="F540" s="53" t="s">
        <v>5064</v>
      </c>
      <c r="G540" s="53" t="s">
        <v>5079</v>
      </c>
      <c r="H540" s="53" t="s">
        <v>5800</v>
      </c>
      <c r="I540" s="53" t="s">
        <v>5480</v>
      </c>
      <c r="J540" s="53" t="s">
        <v>5071</v>
      </c>
      <c r="K540" s="53" t="s">
        <v>3309</v>
      </c>
      <c r="L540" s="53" t="s">
        <v>5072</v>
      </c>
      <c r="M540" s="53">
        <v>330</v>
      </c>
      <c r="N540" s="53">
        <v>333</v>
      </c>
      <c r="O540" s="53">
        <v>401</v>
      </c>
      <c r="P540" s="54">
        <v>127</v>
      </c>
      <c r="Q540" s="55">
        <v>330333401127</v>
      </c>
      <c r="R540" s="53" t="s">
        <v>5793</v>
      </c>
      <c r="S540" s="53" t="s">
        <v>5082</v>
      </c>
      <c r="T540" s="53" t="s">
        <v>5066</v>
      </c>
      <c r="U540" s="53">
        <v>0.3</v>
      </c>
      <c r="V540" s="46" t="s">
        <v>5069</v>
      </c>
    </row>
    <row r="541" ht="12.8" customHeight="1" spans="1:22" x14ac:dyDescent="0.25">
      <c r="A541" s="52">
        <v>677208</v>
      </c>
      <c r="B541" s="53" t="s">
        <v>3338</v>
      </c>
      <c r="C541" s="53" t="s">
        <v>10</v>
      </c>
      <c r="D541" s="53" t="s">
        <v>5062</v>
      </c>
      <c r="E541" s="53" t="s">
        <v>5063</v>
      </c>
      <c r="F541" s="53" t="s">
        <v>5064</v>
      </c>
      <c r="G541" s="53" t="s">
        <v>5079</v>
      </c>
      <c r="H541" s="53" t="s">
        <v>5801</v>
      </c>
      <c r="I541" s="53" t="s">
        <v>5613</v>
      </c>
      <c r="J541" s="53" t="s">
        <v>5071</v>
      </c>
      <c r="K541" s="53" t="s">
        <v>3338</v>
      </c>
      <c r="L541" s="53" t="s">
        <v>5072</v>
      </c>
      <c r="M541" s="53">
        <v>330</v>
      </c>
      <c r="N541" s="53">
        <v>333</v>
      </c>
      <c r="O541" s="53">
        <v>401</v>
      </c>
      <c r="P541" s="54">
        <v>127</v>
      </c>
      <c r="Q541" s="55">
        <v>330333401127</v>
      </c>
      <c r="R541" s="53" t="s">
        <v>5793</v>
      </c>
      <c r="S541" s="53" t="s">
        <v>5082</v>
      </c>
      <c r="T541" s="53" t="s">
        <v>5066</v>
      </c>
      <c r="U541" s="53">
        <v>0.405</v>
      </c>
      <c r="V541" s="46" t="s">
        <v>5069</v>
      </c>
    </row>
    <row r="542" ht="12.8" customHeight="1" spans="1:22" x14ac:dyDescent="0.25">
      <c r="A542" s="52">
        <v>677211</v>
      </c>
      <c r="B542" s="53" t="s">
        <v>2999</v>
      </c>
      <c r="C542" s="53" t="s">
        <v>10</v>
      </c>
      <c r="D542" s="53" t="s">
        <v>5062</v>
      </c>
      <c r="E542" s="53" t="s">
        <v>5063</v>
      </c>
      <c r="F542" s="53" t="s">
        <v>5064</v>
      </c>
      <c r="G542" s="53" t="s">
        <v>5079</v>
      </c>
      <c r="H542" s="53" t="s">
        <v>5802</v>
      </c>
      <c r="I542" s="53" t="s">
        <v>5634</v>
      </c>
      <c r="J542" s="53" t="s">
        <v>5071</v>
      </c>
      <c r="K542" s="53" t="s">
        <v>2999</v>
      </c>
      <c r="L542" s="53" t="s">
        <v>5072</v>
      </c>
      <c r="M542" s="53">
        <v>330</v>
      </c>
      <c r="N542" s="53">
        <v>333</v>
      </c>
      <c r="O542" s="53">
        <v>401</v>
      </c>
      <c r="P542" s="54">
        <v>127</v>
      </c>
      <c r="Q542" s="55">
        <v>330333401127</v>
      </c>
      <c r="R542" s="53" t="s">
        <v>5793</v>
      </c>
      <c r="S542" s="53" t="s">
        <v>5082</v>
      </c>
      <c r="T542" s="53" t="s">
        <v>5066</v>
      </c>
      <c r="U542" s="53">
        <v>0.3</v>
      </c>
      <c r="V542" s="46" t="s">
        <v>5069</v>
      </c>
    </row>
    <row r="543" ht="12.8" customHeight="1" spans="1:22" x14ac:dyDescent="0.25">
      <c r="A543" s="52">
        <v>677207</v>
      </c>
      <c r="B543" s="53" t="s">
        <v>2998</v>
      </c>
      <c r="C543" s="53" t="s">
        <v>10</v>
      </c>
      <c r="D543" s="53" t="s">
        <v>5062</v>
      </c>
      <c r="E543" s="53" t="s">
        <v>5063</v>
      </c>
      <c r="F543" s="53" t="s">
        <v>5064</v>
      </c>
      <c r="G543" s="53" t="s">
        <v>5079</v>
      </c>
      <c r="H543" s="53" t="s">
        <v>5803</v>
      </c>
      <c r="I543" s="53" t="s">
        <v>5650</v>
      </c>
      <c r="J543" s="53" t="s">
        <v>5071</v>
      </c>
      <c r="K543" s="53" t="s">
        <v>2998</v>
      </c>
      <c r="L543" s="53" t="s">
        <v>5072</v>
      </c>
      <c r="M543" s="53">
        <v>330</v>
      </c>
      <c r="N543" s="53">
        <v>333</v>
      </c>
      <c r="O543" s="53">
        <v>401</v>
      </c>
      <c r="P543" s="54">
        <v>127</v>
      </c>
      <c r="Q543" s="55">
        <v>330333401127</v>
      </c>
      <c r="R543" s="53" t="s">
        <v>5793</v>
      </c>
      <c r="S543" s="53" t="s">
        <v>5082</v>
      </c>
      <c r="T543" s="53" t="s">
        <v>5066</v>
      </c>
      <c r="U543" s="53">
        <v>0.3</v>
      </c>
      <c r="V543" s="46" t="s">
        <v>5069</v>
      </c>
    </row>
    <row r="544" ht="12.8" customHeight="1" spans="1:22" x14ac:dyDescent="0.25">
      <c r="A544" s="52" t="s">
        <v>3386</v>
      </c>
      <c r="B544" s="53" t="s">
        <v>5804</v>
      </c>
      <c r="C544" s="53" t="s">
        <v>10</v>
      </c>
      <c r="D544" s="53" t="s">
        <v>5062</v>
      </c>
      <c r="E544" s="53" t="s">
        <v>5063</v>
      </c>
      <c r="F544" s="53" t="s">
        <v>5064</v>
      </c>
      <c r="G544" s="53" t="s">
        <v>5079</v>
      </c>
      <c r="H544" s="53" t="s">
        <v>5732</v>
      </c>
      <c r="I544" s="53" t="s">
        <v>5729</v>
      </c>
      <c r="J544" s="53" t="s">
        <v>5066</v>
      </c>
      <c r="K544" s="53" t="s">
        <v>5805</v>
      </c>
      <c r="L544" s="53" t="s">
        <v>3683</v>
      </c>
      <c r="M544" s="53">
        <v>330</v>
      </c>
      <c r="N544" s="53">
        <v>333</v>
      </c>
      <c r="O544" s="53">
        <v>401</v>
      </c>
      <c r="P544" s="54" t="s">
        <v>3386</v>
      </c>
      <c r="Q544" s="55" t="s">
        <v>5067</v>
      </c>
      <c r="R544" s="53" t="s">
        <v>5079</v>
      </c>
      <c r="S544" s="53" t="s">
        <v>5082</v>
      </c>
      <c r="T544" s="53" t="s">
        <v>5066</v>
      </c>
      <c r="U544" s="53">
        <v>0.5</v>
      </c>
      <c r="V544" s="46" t="s">
        <v>5069</v>
      </c>
    </row>
    <row r="545" ht="12.8" customHeight="1" spans="1:22" x14ac:dyDescent="0.25">
      <c r="A545" s="52" t="s">
        <v>3386</v>
      </c>
      <c r="B545" s="53" t="s">
        <v>5806</v>
      </c>
      <c r="C545" s="53" t="s">
        <v>10</v>
      </c>
      <c r="D545" s="53" t="s">
        <v>5062</v>
      </c>
      <c r="E545" s="53" t="s">
        <v>5063</v>
      </c>
      <c r="F545" s="53" t="s">
        <v>5096</v>
      </c>
      <c r="G545" s="53" t="s">
        <v>5142</v>
      </c>
      <c r="H545" s="53" t="s">
        <v>5206</v>
      </c>
      <c r="I545" s="53" t="s">
        <v>5203</v>
      </c>
      <c r="J545" s="53" t="s">
        <v>5066</v>
      </c>
      <c r="K545" s="53" t="s">
        <v>5207</v>
      </c>
      <c r="L545" s="53" t="s">
        <v>4184</v>
      </c>
      <c r="M545" s="53">
        <v>330</v>
      </c>
      <c r="N545" s="53">
        <v>333</v>
      </c>
      <c r="O545" s="53">
        <v>402</v>
      </c>
      <c r="P545" s="54" t="s">
        <v>3386</v>
      </c>
      <c r="Q545" s="55" t="s">
        <v>5099</v>
      </c>
      <c r="R545" s="53" t="s">
        <v>5142</v>
      </c>
      <c r="S545" s="53" t="s">
        <v>5082</v>
      </c>
      <c r="T545" s="53" t="s">
        <v>5066</v>
      </c>
      <c r="U545" s="53">
        <v>0.5</v>
      </c>
      <c r="V545" s="46" t="s">
        <v>5069</v>
      </c>
    </row>
    <row r="546" ht="12.8" customHeight="1" spans="1:22" x14ac:dyDescent="0.25">
      <c r="A546" s="52">
        <v>91836</v>
      </c>
      <c r="B546" s="53" t="s">
        <v>5807</v>
      </c>
      <c r="C546" s="53" t="s">
        <v>11</v>
      </c>
      <c r="D546" s="53" t="s">
        <v>5062</v>
      </c>
      <c r="E546" s="53" t="s">
        <v>5063</v>
      </c>
      <c r="F546" s="53" t="s">
        <v>5096</v>
      </c>
      <c r="G546" s="53" t="s">
        <v>5096</v>
      </c>
      <c r="H546" s="53" t="s">
        <v>5808</v>
      </c>
      <c r="I546" s="53" t="s">
        <v>5385</v>
      </c>
      <c r="J546" s="53" t="s">
        <v>5066</v>
      </c>
      <c r="K546" s="53" t="s">
        <v>5807</v>
      </c>
      <c r="L546" s="53" t="s">
        <v>3471</v>
      </c>
      <c r="M546" s="53">
        <v>330</v>
      </c>
      <c r="N546" s="53">
        <v>333</v>
      </c>
      <c r="O546" s="53">
        <v>402</v>
      </c>
      <c r="P546" s="54" t="s">
        <v>3386</v>
      </c>
      <c r="Q546" s="55" t="s">
        <v>5099</v>
      </c>
      <c r="R546" s="53" t="s">
        <v>5096</v>
      </c>
      <c r="S546" s="53" t="s">
        <v>5068</v>
      </c>
      <c r="T546" s="53" t="s">
        <v>5066</v>
      </c>
      <c r="U546" s="53">
        <v>1</v>
      </c>
      <c r="V546" s="46" t="s">
        <v>5069</v>
      </c>
    </row>
    <row r="547" ht="12.8" customHeight="1" spans="1:22" x14ac:dyDescent="0.25">
      <c r="A547" s="52" t="s">
        <v>3386</v>
      </c>
      <c r="B547" s="53" t="s">
        <v>5809</v>
      </c>
      <c r="C547" s="53" t="s">
        <v>11</v>
      </c>
      <c r="D547" s="53" t="s">
        <v>5062</v>
      </c>
      <c r="E547" s="53" t="s">
        <v>5063</v>
      </c>
      <c r="F547" s="53" t="s">
        <v>5096</v>
      </c>
      <c r="G547" s="53" t="s">
        <v>5096</v>
      </c>
      <c r="H547" s="53" t="s">
        <v>5174</v>
      </c>
      <c r="I547" s="53" t="s">
        <v>5175</v>
      </c>
      <c r="J547" s="53" t="s">
        <v>5066</v>
      </c>
      <c r="K547" s="53" t="s">
        <v>5173</v>
      </c>
      <c r="L547" s="53" t="s">
        <v>3683</v>
      </c>
      <c r="M547" s="53">
        <v>330</v>
      </c>
      <c r="N547" s="53">
        <v>333</v>
      </c>
      <c r="O547" s="53">
        <v>402</v>
      </c>
      <c r="P547" s="54" t="s">
        <v>3386</v>
      </c>
      <c r="Q547" s="55" t="s">
        <v>5099</v>
      </c>
      <c r="R547" s="53" t="s">
        <v>5096</v>
      </c>
      <c r="S547" s="53" t="s">
        <v>5068</v>
      </c>
      <c r="T547" s="53" t="s">
        <v>5066</v>
      </c>
      <c r="U547" s="53">
        <v>0.001</v>
      </c>
      <c r="V547" s="46" t="s">
        <v>5069</v>
      </c>
    </row>
    <row r="548" ht="12.8" customHeight="1" spans="1:22" x14ac:dyDescent="0.25">
      <c r="A548" s="52" t="s">
        <v>3386</v>
      </c>
      <c r="B548" s="53" t="s">
        <v>5810</v>
      </c>
      <c r="C548" s="53" t="s">
        <v>11</v>
      </c>
      <c r="D548" s="53" t="s">
        <v>5062</v>
      </c>
      <c r="E548" s="53" t="s">
        <v>5063</v>
      </c>
      <c r="F548" s="53" t="s">
        <v>5096</v>
      </c>
      <c r="G548" s="53" t="s">
        <v>5096</v>
      </c>
      <c r="H548" s="53" t="s">
        <v>5212</v>
      </c>
      <c r="I548" s="53" t="s">
        <v>5212</v>
      </c>
      <c r="J548" s="53" t="s">
        <v>5066</v>
      </c>
      <c r="K548" s="53" t="s">
        <v>5211</v>
      </c>
      <c r="L548" s="53" t="s">
        <v>3683</v>
      </c>
      <c r="M548" s="53">
        <v>330</v>
      </c>
      <c r="N548" s="53">
        <v>333</v>
      </c>
      <c r="O548" s="53">
        <v>402</v>
      </c>
      <c r="P548" s="54" t="s">
        <v>3386</v>
      </c>
      <c r="Q548" s="55" t="s">
        <v>5099</v>
      </c>
      <c r="R548" s="53" t="s">
        <v>5096</v>
      </c>
      <c r="S548" s="53" t="s">
        <v>5068</v>
      </c>
      <c r="T548" s="53" t="s">
        <v>5066</v>
      </c>
      <c r="U548" s="53">
        <v>0.001</v>
      </c>
      <c r="V548" s="46" t="s">
        <v>5069</v>
      </c>
    </row>
    <row r="549" ht="12.8" customHeight="1" spans="1:22" x14ac:dyDescent="0.25">
      <c r="A549" s="52">
        <v>91830</v>
      </c>
      <c r="B549" s="53" t="s">
        <v>5811</v>
      </c>
      <c r="C549" s="53" t="s">
        <v>11</v>
      </c>
      <c r="D549" s="53" t="s">
        <v>5062</v>
      </c>
      <c r="E549" s="53" t="s">
        <v>5063</v>
      </c>
      <c r="F549" s="53" t="s">
        <v>5064</v>
      </c>
      <c r="G549" s="53" t="s">
        <v>5064</v>
      </c>
      <c r="H549" s="53" t="s">
        <v>5812</v>
      </c>
      <c r="I549" s="53" t="s">
        <v>5475</v>
      </c>
      <c r="J549" s="53" t="s">
        <v>5066</v>
      </c>
      <c r="K549" s="53" t="s">
        <v>5811</v>
      </c>
      <c r="L549" s="53" t="s">
        <v>3471</v>
      </c>
      <c r="M549" s="53">
        <v>330</v>
      </c>
      <c r="N549" s="53">
        <v>333</v>
      </c>
      <c r="O549" s="53">
        <v>401</v>
      </c>
      <c r="P549" s="54" t="s">
        <v>3386</v>
      </c>
      <c r="Q549" s="55" t="s">
        <v>5067</v>
      </c>
      <c r="R549" s="53" t="s">
        <v>5064</v>
      </c>
      <c r="S549" s="53" t="s">
        <v>5068</v>
      </c>
      <c r="T549" s="53" t="s">
        <v>5066</v>
      </c>
      <c r="U549" s="53">
        <v>1</v>
      </c>
      <c r="V549" s="46" t="s">
        <v>5069</v>
      </c>
    </row>
    <row r="550" ht="12.8" customHeight="1" spans="1:22" x14ac:dyDescent="0.25">
      <c r="A550" s="52" t="s">
        <v>3386</v>
      </c>
      <c r="B550" s="53" t="s">
        <v>5813</v>
      </c>
      <c r="C550" s="53" t="s">
        <v>11</v>
      </c>
      <c r="D550" s="53" t="s">
        <v>5062</v>
      </c>
      <c r="E550" s="53" t="s">
        <v>5063</v>
      </c>
      <c r="F550" s="53" t="s">
        <v>5064</v>
      </c>
      <c r="G550" s="53" t="s">
        <v>5064</v>
      </c>
      <c r="H550" s="53" t="s">
        <v>5814</v>
      </c>
      <c r="I550" s="53" t="s">
        <v>5634</v>
      </c>
      <c r="J550" s="53" t="s">
        <v>5066</v>
      </c>
      <c r="K550" s="53" t="s">
        <v>5815</v>
      </c>
      <c r="L550" s="53" t="s">
        <v>3683</v>
      </c>
      <c r="M550" s="53">
        <v>330</v>
      </c>
      <c r="N550" s="53">
        <v>333</v>
      </c>
      <c r="O550" s="53">
        <v>401</v>
      </c>
      <c r="P550" s="54" t="s">
        <v>3386</v>
      </c>
      <c r="Q550" s="55" t="s">
        <v>5067</v>
      </c>
      <c r="R550" s="53" t="s">
        <v>5064</v>
      </c>
      <c r="S550" s="53" t="s">
        <v>5068</v>
      </c>
      <c r="T550" s="53" t="s">
        <v>5066</v>
      </c>
      <c r="U550" s="53">
        <v>0.001</v>
      </c>
      <c r="V550" s="46" t="s">
        <v>5069</v>
      </c>
    </row>
    <row r="551" ht="12.8" customHeight="1" spans="1:22" x14ac:dyDescent="0.25">
      <c r="A551" s="52" t="s">
        <v>3386</v>
      </c>
      <c r="B551" s="53" t="s">
        <v>5816</v>
      </c>
      <c r="C551" s="53" t="s">
        <v>11</v>
      </c>
      <c r="D551" s="53" t="s">
        <v>5062</v>
      </c>
      <c r="E551" s="53" t="s">
        <v>5063</v>
      </c>
      <c r="F551" s="53" t="s">
        <v>5064</v>
      </c>
      <c r="G551" s="53" t="s">
        <v>5064</v>
      </c>
      <c r="H551" s="53" t="s">
        <v>5628</v>
      </c>
      <c r="I551" s="53" t="s">
        <v>5628</v>
      </c>
      <c r="J551" s="53" t="s">
        <v>5066</v>
      </c>
      <c r="K551" s="53" t="s">
        <v>5627</v>
      </c>
      <c r="L551" s="53" t="s">
        <v>3683</v>
      </c>
      <c r="M551" s="53">
        <v>330</v>
      </c>
      <c r="N551" s="53">
        <v>333</v>
      </c>
      <c r="O551" s="53">
        <v>401</v>
      </c>
      <c r="P551" s="54" t="s">
        <v>3386</v>
      </c>
      <c r="Q551" s="55" t="s">
        <v>5067</v>
      </c>
      <c r="R551" s="53" t="s">
        <v>5064</v>
      </c>
      <c r="S551" s="53" t="s">
        <v>5068</v>
      </c>
      <c r="T551" s="53" t="s">
        <v>5066</v>
      </c>
      <c r="U551" s="53">
        <v>0.001</v>
      </c>
      <c r="V551" s="46" t="s">
        <v>5069</v>
      </c>
    </row>
    <row r="552" ht="12.8" customHeight="1" spans="1:22" x14ac:dyDescent="0.25">
      <c r="A552" s="52" t="s">
        <v>3386</v>
      </c>
      <c r="B552" s="53" t="s">
        <v>5817</v>
      </c>
      <c r="C552" s="53" t="s">
        <v>5465</v>
      </c>
      <c r="D552" s="53" t="s">
        <v>5355</v>
      </c>
      <c r="E552" s="53" t="s">
        <v>5458</v>
      </c>
      <c r="F552" s="53" t="s">
        <v>5459</v>
      </c>
      <c r="G552" s="53" t="s">
        <v>5459</v>
      </c>
      <c r="H552" s="53" t="s">
        <v>5497</v>
      </c>
      <c r="I552" s="53" t="s">
        <v>5493</v>
      </c>
      <c r="J552" s="53" t="s">
        <v>5066</v>
      </c>
      <c r="K552" s="53" t="s">
        <v>5818</v>
      </c>
      <c r="L552" s="53" t="s">
        <v>3683</v>
      </c>
      <c r="M552" s="53" t="s">
        <v>3386</v>
      </c>
      <c r="N552" s="53" t="s">
        <v>3386</v>
      </c>
      <c r="O552" s="53" t="s">
        <v>3386</v>
      </c>
      <c r="P552" s="54" t="s">
        <v>3386</v>
      </c>
      <c r="Q552" s="55" t="s">
        <v>5360</v>
      </c>
      <c r="R552" s="53" t="s">
        <v>5459</v>
      </c>
      <c r="S552" s="53" t="s">
        <v>5459</v>
      </c>
      <c r="T552" s="53" t="s">
        <v>5066</v>
      </c>
      <c r="U552" s="53">
        <v>30</v>
      </c>
      <c r="V552" s="46" t="s">
        <v>5069</v>
      </c>
    </row>
    <row r="553" ht="12.8" customHeight="1" spans="1:22" x14ac:dyDescent="0.25">
      <c r="A553" s="52" t="s">
        <v>3386</v>
      </c>
      <c r="B553" s="53" t="s">
        <v>5819</v>
      </c>
      <c r="C553" s="53" t="s">
        <v>5465</v>
      </c>
      <c r="D553" s="53" t="s">
        <v>5355</v>
      </c>
      <c r="E553" s="53" t="s">
        <v>5458</v>
      </c>
      <c r="F553" s="53" t="s">
        <v>5459</v>
      </c>
      <c r="G553" s="53" t="s">
        <v>5459</v>
      </c>
      <c r="H553" s="53" t="s">
        <v>5466</v>
      </c>
      <c r="I553" s="53" t="s">
        <v>5461</v>
      </c>
      <c r="J553" s="53" t="s">
        <v>5066</v>
      </c>
      <c r="K553" s="53" t="s">
        <v>5820</v>
      </c>
      <c r="L553" s="53" t="s">
        <v>3683</v>
      </c>
      <c r="M553" s="53" t="s">
        <v>3386</v>
      </c>
      <c r="N553" s="53" t="s">
        <v>3386</v>
      </c>
      <c r="O553" s="53" t="s">
        <v>3386</v>
      </c>
      <c r="P553" s="54" t="s">
        <v>3386</v>
      </c>
      <c r="Q553" s="55" t="s">
        <v>5360</v>
      </c>
      <c r="R553" s="53" t="s">
        <v>5459</v>
      </c>
      <c r="S553" s="53" t="s">
        <v>5459</v>
      </c>
      <c r="T553" s="53" t="s">
        <v>5066</v>
      </c>
      <c r="U553" s="53">
        <v>30</v>
      </c>
      <c r="V553" s="46" t="s">
        <v>5069</v>
      </c>
    </row>
    <row r="554" ht="12.8" customHeight="1" spans="1:22" x14ac:dyDescent="0.25">
      <c r="A554" s="52" t="s">
        <v>3386</v>
      </c>
      <c r="B554" s="53" t="s">
        <v>5821</v>
      </c>
      <c r="C554" s="53" t="s">
        <v>5465</v>
      </c>
      <c r="D554" s="53" t="s">
        <v>5355</v>
      </c>
      <c r="E554" s="53" t="s">
        <v>5458</v>
      </c>
      <c r="F554" s="53" t="s">
        <v>5459</v>
      </c>
      <c r="G554" s="53" t="s">
        <v>5459</v>
      </c>
      <c r="H554" s="53" t="s">
        <v>5473</v>
      </c>
      <c r="I554" s="53" t="s">
        <v>5469</v>
      </c>
      <c r="J554" s="53" t="s">
        <v>5066</v>
      </c>
      <c r="K554" s="53" t="s">
        <v>5822</v>
      </c>
      <c r="L554" s="53" t="s">
        <v>3683</v>
      </c>
      <c r="M554" s="53" t="s">
        <v>3386</v>
      </c>
      <c r="N554" s="53" t="s">
        <v>3386</v>
      </c>
      <c r="O554" s="53" t="s">
        <v>3386</v>
      </c>
      <c r="P554" s="54" t="s">
        <v>3386</v>
      </c>
      <c r="Q554" s="55" t="s">
        <v>5360</v>
      </c>
      <c r="R554" s="53" t="s">
        <v>5459</v>
      </c>
      <c r="S554" s="53" t="s">
        <v>5459</v>
      </c>
      <c r="T554" s="53" t="s">
        <v>5066</v>
      </c>
      <c r="U554" s="53">
        <v>30</v>
      </c>
      <c r="V554" s="46" t="s">
        <v>5069</v>
      </c>
    </row>
    <row r="555" ht="12.8" customHeight="1" spans="1:22" x14ac:dyDescent="0.25">
      <c r="A555" s="52">
        <v>677213</v>
      </c>
      <c r="B555" s="53" t="s">
        <v>3343</v>
      </c>
      <c r="C555" s="53" t="s">
        <v>10</v>
      </c>
      <c r="D555" s="53" t="s">
        <v>5062</v>
      </c>
      <c r="E555" s="53" t="s">
        <v>5063</v>
      </c>
      <c r="F555" s="53" t="s">
        <v>5064</v>
      </c>
      <c r="G555" s="53" t="s">
        <v>5079</v>
      </c>
      <c r="H555" s="53" t="s">
        <v>5823</v>
      </c>
      <c r="I555" s="53" t="s">
        <v>5277</v>
      </c>
      <c r="J555" s="53" t="s">
        <v>5071</v>
      </c>
      <c r="K555" s="53" t="s">
        <v>3343</v>
      </c>
      <c r="L555" s="53" t="s">
        <v>5072</v>
      </c>
      <c r="M555" s="53">
        <v>330</v>
      </c>
      <c r="N555" s="53">
        <v>333</v>
      </c>
      <c r="O555" s="53">
        <v>401</v>
      </c>
      <c r="P555" s="54">
        <v>127</v>
      </c>
      <c r="Q555" s="55">
        <v>330333401127</v>
      </c>
      <c r="R555" s="53" t="s">
        <v>5793</v>
      </c>
      <c r="S555" s="53" t="s">
        <v>5082</v>
      </c>
      <c r="T555" s="53" t="s">
        <v>5066</v>
      </c>
      <c r="U555" s="53">
        <v>0.25</v>
      </c>
      <c r="V555" s="46" t="s">
        <v>5069</v>
      </c>
    </row>
    <row r="556" ht="12.8" customHeight="1" spans="1:22" x14ac:dyDescent="0.25">
      <c r="A556" s="52">
        <v>20024098</v>
      </c>
      <c r="B556" s="53" t="s">
        <v>5824</v>
      </c>
      <c r="C556" s="53" t="s">
        <v>10</v>
      </c>
      <c r="D556" s="53" t="s">
        <v>5062</v>
      </c>
      <c r="E556" s="53" t="s">
        <v>5063</v>
      </c>
      <c r="F556" s="53" t="s">
        <v>5096</v>
      </c>
      <c r="G556" s="53" t="s">
        <v>5142</v>
      </c>
      <c r="H556" s="53" t="s">
        <v>5272</v>
      </c>
      <c r="I556" s="53" t="s">
        <v>5273</v>
      </c>
      <c r="J556" s="53" t="s">
        <v>5066</v>
      </c>
      <c r="K556" s="53" t="s">
        <v>5274</v>
      </c>
      <c r="L556" s="53" t="s">
        <v>5078</v>
      </c>
      <c r="M556" s="53">
        <v>330</v>
      </c>
      <c r="N556" s="53">
        <v>333</v>
      </c>
      <c r="O556" s="53">
        <v>402</v>
      </c>
      <c r="P556" s="54" t="s">
        <v>3386</v>
      </c>
      <c r="Q556" s="55" t="s">
        <v>5099</v>
      </c>
      <c r="R556" s="53" t="s">
        <v>5142</v>
      </c>
      <c r="S556" s="53" t="s">
        <v>5082</v>
      </c>
      <c r="T556" s="53" t="s">
        <v>5066</v>
      </c>
      <c r="U556" s="53">
        <v>0.5</v>
      </c>
      <c r="V556" s="46" t="s">
        <v>5069</v>
      </c>
    </row>
    <row r="557" ht="12.8" customHeight="1" spans="1:22" x14ac:dyDescent="0.25">
      <c r="A557" s="52">
        <v>671790</v>
      </c>
      <c r="B557" s="53" t="s">
        <v>2664</v>
      </c>
      <c r="C557" s="53" t="s">
        <v>10</v>
      </c>
      <c r="D557" s="53" t="s">
        <v>5062</v>
      </c>
      <c r="E557" s="53" t="s">
        <v>5063</v>
      </c>
      <c r="F557" s="53" t="s">
        <v>5064</v>
      </c>
      <c r="G557" s="53" t="s">
        <v>5079</v>
      </c>
      <c r="H557" s="53" t="s">
        <v>5732</v>
      </c>
      <c r="I557" s="53" t="s">
        <v>5729</v>
      </c>
      <c r="J557" s="53" t="s">
        <v>5066</v>
      </c>
      <c r="K557" s="53" t="s">
        <v>5731</v>
      </c>
      <c r="L557" s="53" t="s">
        <v>5072</v>
      </c>
      <c r="M557" s="53">
        <v>330</v>
      </c>
      <c r="N557" s="53">
        <v>333</v>
      </c>
      <c r="O557" s="53">
        <v>401</v>
      </c>
      <c r="P557" s="54">
        <v>473</v>
      </c>
      <c r="Q557" s="55">
        <v>330333401473</v>
      </c>
      <c r="R557" s="53" t="s">
        <v>5079</v>
      </c>
      <c r="S557" s="53" t="s">
        <v>5082</v>
      </c>
      <c r="T557" s="53" t="s">
        <v>5066</v>
      </c>
      <c r="U557" s="53">
        <v>0.5</v>
      </c>
      <c r="V557" s="46" t="s">
        <v>5069</v>
      </c>
    </row>
    <row r="558" ht="12.8" customHeight="1" spans="1:22" x14ac:dyDescent="0.25">
      <c r="A558" s="52">
        <v>671863</v>
      </c>
      <c r="B558" s="53" t="s">
        <v>5274</v>
      </c>
      <c r="C558" s="53" t="s">
        <v>10</v>
      </c>
      <c r="D558" s="53" t="s">
        <v>5062</v>
      </c>
      <c r="E558" s="53" t="s">
        <v>5063</v>
      </c>
      <c r="F558" s="53" t="s">
        <v>5096</v>
      </c>
      <c r="G558" s="53" t="s">
        <v>5142</v>
      </c>
      <c r="H558" s="53" t="s">
        <v>5272</v>
      </c>
      <c r="I558" s="53" t="s">
        <v>5273</v>
      </c>
      <c r="J558" s="53" t="s">
        <v>5066</v>
      </c>
      <c r="K558" s="53" t="s">
        <v>5274</v>
      </c>
      <c r="L558" s="53" t="s">
        <v>5072</v>
      </c>
      <c r="M558" s="53">
        <v>330</v>
      </c>
      <c r="N558" s="53">
        <v>333</v>
      </c>
      <c r="O558" s="53">
        <v>402</v>
      </c>
      <c r="P558" s="54">
        <v>174</v>
      </c>
      <c r="Q558" s="55">
        <v>330333402174</v>
      </c>
      <c r="R558" s="53" t="s">
        <v>5142</v>
      </c>
      <c r="S558" s="53" t="s">
        <v>5082</v>
      </c>
      <c r="T558" s="53" t="s">
        <v>5066</v>
      </c>
      <c r="U558" s="53">
        <v>0.5</v>
      </c>
      <c r="V558" s="46" t="s">
        <v>5069</v>
      </c>
    </row>
    <row r="559" ht="12.8" customHeight="1" spans="1:22" x14ac:dyDescent="0.25">
      <c r="A559" s="52">
        <v>798588</v>
      </c>
      <c r="B559" s="53" t="s">
        <v>5825</v>
      </c>
      <c r="C559" s="53" t="s">
        <v>10</v>
      </c>
      <c r="D559" s="53" t="s">
        <v>5062</v>
      </c>
      <c r="E559" s="53" t="s">
        <v>5063</v>
      </c>
      <c r="F559" s="53" t="s">
        <v>5064</v>
      </c>
      <c r="G559" s="53" t="s">
        <v>5079</v>
      </c>
      <c r="H559" s="53" t="s">
        <v>5732</v>
      </c>
      <c r="I559" s="53" t="s">
        <v>5729</v>
      </c>
      <c r="J559" s="53" t="s">
        <v>5066</v>
      </c>
      <c r="K559" s="53" t="s">
        <v>5731</v>
      </c>
      <c r="L559" s="53" t="s">
        <v>5072</v>
      </c>
      <c r="M559" s="53">
        <v>330</v>
      </c>
      <c r="N559" s="53">
        <v>333</v>
      </c>
      <c r="O559" s="53">
        <v>401</v>
      </c>
      <c r="P559" s="54">
        <v>473</v>
      </c>
      <c r="Q559" s="55">
        <v>330333401473</v>
      </c>
      <c r="R559" s="53" t="s">
        <v>5079</v>
      </c>
      <c r="S559" s="53" t="s">
        <v>5082</v>
      </c>
      <c r="T559" s="53" t="s">
        <v>5066</v>
      </c>
      <c r="U559" s="53">
        <v>0.5</v>
      </c>
      <c r="V559" s="46" t="s">
        <v>5069</v>
      </c>
    </row>
    <row r="560" ht="12.8" customHeight="1" spans="1:22" x14ac:dyDescent="0.25">
      <c r="A560" s="52">
        <v>655819</v>
      </c>
      <c r="B560" s="53" t="s">
        <v>5826</v>
      </c>
      <c r="C560" s="53" t="s">
        <v>11</v>
      </c>
      <c r="D560" s="53" t="s">
        <v>5062</v>
      </c>
      <c r="E560" s="53" t="s">
        <v>5063</v>
      </c>
      <c r="F560" s="53" t="s">
        <v>5096</v>
      </c>
      <c r="G560" s="53" t="s">
        <v>5096</v>
      </c>
      <c r="H560" s="53" t="s">
        <v>5197</v>
      </c>
      <c r="I560" s="53" t="s">
        <v>5197</v>
      </c>
      <c r="J560" s="53" t="s">
        <v>5073</v>
      </c>
      <c r="K560" s="53" t="s">
        <v>5827</v>
      </c>
      <c r="L560" s="53" t="s">
        <v>5072</v>
      </c>
      <c r="M560" s="53">
        <v>330</v>
      </c>
      <c r="N560" s="53">
        <v>333</v>
      </c>
      <c r="O560" s="53">
        <v>402</v>
      </c>
      <c r="P560" s="54">
        <v>101</v>
      </c>
      <c r="Q560" s="55">
        <v>330333402101</v>
      </c>
      <c r="R560" s="53" t="s">
        <v>5096</v>
      </c>
      <c r="S560" s="53" t="s">
        <v>5068</v>
      </c>
      <c r="T560" s="53" t="s">
        <v>5066</v>
      </c>
      <c r="U560" s="53">
        <v>1</v>
      </c>
      <c r="V560" s="46" t="s">
        <v>5069</v>
      </c>
    </row>
    <row r="561" ht="12.8" customHeight="1" spans="1:22" x14ac:dyDescent="0.25">
      <c r="A561" s="52">
        <v>670214</v>
      </c>
      <c r="B561" s="53" t="s">
        <v>1451</v>
      </c>
      <c r="C561" s="53" t="s">
        <v>11</v>
      </c>
      <c r="D561" s="53" t="s">
        <v>5253</v>
      </c>
      <c r="E561" s="53" t="s">
        <v>5063</v>
      </c>
      <c r="F561" s="53" t="s">
        <v>5254</v>
      </c>
      <c r="G561" s="53" t="s">
        <v>5549</v>
      </c>
      <c r="H561" s="53" t="s">
        <v>5828</v>
      </c>
      <c r="I561" s="53" t="s">
        <v>5551</v>
      </c>
      <c r="J561" s="53" t="s">
        <v>5071</v>
      </c>
      <c r="K561" s="53" t="s">
        <v>1451</v>
      </c>
      <c r="L561" s="53" t="s">
        <v>5072</v>
      </c>
      <c r="M561" s="53">
        <v>330</v>
      </c>
      <c r="N561" s="53">
        <v>335</v>
      </c>
      <c r="O561" s="53">
        <v>405</v>
      </c>
      <c r="P561" s="54">
        <v>142</v>
      </c>
      <c r="Q561" s="55">
        <v>330335405142</v>
      </c>
      <c r="R561" s="53" t="s">
        <v>5549</v>
      </c>
      <c r="S561" s="53" t="s">
        <v>5068</v>
      </c>
      <c r="T561" s="53" t="s">
        <v>5066</v>
      </c>
      <c r="U561" s="53">
        <v>1</v>
      </c>
      <c r="V561" s="46" t="s">
        <v>5069</v>
      </c>
    </row>
    <row r="562" ht="12.8" customHeight="1" spans="1:22" x14ac:dyDescent="0.25">
      <c r="A562" s="52">
        <v>134467</v>
      </c>
      <c r="B562" s="53" t="s">
        <v>5433</v>
      </c>
      <c r="C562" s="53" t="s">
        <v>11</v>
      </c>
      <c r="D562" s="53" t="s">
        <v>5062</v>
      </c>
      <c r="E562" s="53" t="s">
        <v>5063</v>
      </c>
      <c r="F562" s="53" t="s">
        <v>5064</v>
      </c>
      <c r="G562" s="53" t="s">
        <v>5064</v>
      </c>
      <c r="H562" s="53" t="s">
        <v>5434</v>
      </c>
      <c r="I562" s="53" t="s">
        <v>5434</v>
      </c>
      <c r="J562" s="53" t="s">
        <v>5066</v>
      </c>
      <c r="K562" s="53" t="s">
        <v>5433</v>
      </c>
      <c r="L562" s="53" t="s">
        <v>4184</v>
      </c>
      <c r="M562" s="53">
        <v>330</v>
      </c>
      <c r="N562" s="53">
        <v>333</v>
      </c>
      <c r="O562" s="53">
        <v>401</v>
      </c>
      <c r="P562" s="54" t="s">
        <v>3386</v>
      </c>
      <c r="Q562" s="55" t="s">
        <v>5067</v>
      </c>
      <c r="R562" s="53" t="s">
        <v>5064</v>
      </c>
      <c r="S562" s="53" t="s">
        <v>5068</v>
      </c>
      <c r="T562" s="53" t="s">
        <v>5066</v>
      </c>
      <c r="U562" s="53">
        <v>1</v>
      </c>
      <c r="V562" s="46" t="s">
        <v>5069</v>
      </c>
    </row>
    <row r="563" ht="12.8" customHeight="1" spans="1:22" x14ac:dyDescent="0.25">
      <c r="A563" s="52">
        <v>655824</v>
      </c>
      <c r="B563" s="53" t="s">
        <v>5829</v>
      </c>
      <c r="C563" s="53" t="s">
        <v>11</v>
      </c>
      <c r="D563" s="53" t="s">
        <v>5062</v>
      </c>
      <c r="E563" s="53" t="s">
        <v>5063</v>
      </c>
      <c r="F563" s="53" t="s">
        <v>5096</v>
      </c>
      <c r="G563" s="53" t="s">
        <v>5096</v>
      </c>
      <c r="H563" s="53" t="s">
        <v>5184</v>
      </c>
      <c r="I563" s="53" t="s">
        <v>5185</v>
      </c>
      <c r="J563" s="53" t="s">
        <v>5073</v>
      </c>
      <c r="K563" s="53" t="s">
        <v>5829</v>
      </c>
      <c r="L563" s="53" t="s">
        <v>4184</v>
      </c>
      <c r="M563" s="53">
        <v>330</v>
      </c>
      <c r="N563" s="53">
        <v>333</v>
      </c>
      <c r="O563" s="53">
        <v>402</v>
      </c>
      <c r="P563" s="54">
        <v>101</v>
      </c>
      <c r="Q563" s="55">
        <v>330333402101</v>
      </c>
      <c r="R563" s="53" t="s">
        <v>5096</v>
      </c>
      <c r="S563" s="53" t="s">
        <v>5068</v>
      </c>
      <c r="T563" s="53" t="s">
        <v>5066</v>
      </c>
      <c r="U563" s="53">
        <v>1</v>
      </c>
      <c r="V563" s="46" t="s">
        <v>5069</v>
      </c>
    </row>
    <row r="564" ht="12.8" customHeight="1" spans="1:22" x14ac:dyDescent="0.25">
      <c r="A564" s="52">
        <v>679819</v>
      </c>
      <c r="B564" s="53" t="s">
        <v>5830</v>
      </c>
      <c r="C564" s="53" t="s">
        <v>11</v>
      </c>
      <c r="D564" s="53" t="s">
        <v>5062</v>
      </c>
      <c r="E564" s="53" t="s">
        <v>5063</v>
      </c>
      <c r="F564" s="53" t="s">
        <v>5096</v>
      </c>
      <c r="G564" s="53" t="s">
        <v>5096</v>
      </c>
      <c r="H564" s="53" t="s">
        <v>5153</v>
      </c>
      <c r="I564" s="53" t="s">
        <v>5153</v>
      </c>
      <c r="J564" s="53" t="s">
        <v>5073</v>
      </c>
      <c r="K564" s="53" t="s">
        <v>5830</v>
      </c>
      <c r="L564" s="53" t="s">
        <v>5072</v>
      </c>
      <c r="M564" s="53">
        <v>330</v>
      </c>
      <c r="N564" s="53">
        <v>333</v>
      </c>
      <c r="O564" s="53">
        <v>402</v>
      </c>
      <c r="P564" s="54">
        <v>101</v>
      </c>
      <c r="Q564" s="55">
        <v>330333402101</v>
      </c>
      <c r="R564" s="53" t="s">
        <v>5096</v>
      </c>
      <c r="S564" s="53" t="s">
        <v>5068</v>
      </c>
      <c r="T564" s="53" t="s">
        <v>5066</v>
      </c>
      <c r="U564" s="53">
        <v>1</v>
      </c>
      <c r="V564" s="46" t="s">
        <v>5069</v>
      </c>
    </row>
    <row r="565" ht="12.8" customHeight="1" spans="1:22" x14ac:dyDescent="0.25">
      <c r="A565" s="52">
        <v>134490</v>
      </c>
      <c r="B565" s="53" t="s">
        <v>5723</v>
      </c>
      <c r="C565" s="53" t="s">
        <v>11</v>
      </c>
      <c r="D565" s="53" t="s">
        <v>5062</v>
      </c>
      <c r="E565" s="53" t="s">
        <v>5063</v>
      </c>
      <c r="F565" s="53" t="s">
        <v>5064</v>
      </c>
      <c r="G565" s="53" t="s">
        <v>5064</v>
      </c>
      <c r="H565" s="53" t="s">
        <v>5724</v>
      </c>
      <c r="I565" s="53" t="s">
        <v>5714</v>
      </c>
      <c r="J565" s="53" t="s">
        <v>5066</v>
      </c>
      <c r="K565" s="53" t="s">
        <v>5723</v>
      </c>
      <c r="L565" s="53" t="s">
        <v>4184</v>
      </c>
      <c r="M565" s="53">
        <v>330</v>
      </c>
      <c r="N565" s="53">
        <v>333</v>
      </c>
      <c r="O565" s="53">
        <v>401</v>
      </c>
      <c r="P565" s="54" t="s">
        <v>3386</v>
      </c>
      <c r="Q565" s="55" t="s">
        <v>5067</v>
      </c>
      <c r="R565" s="53" t="s">
        <v>5064</v>
      </c>
      <c r="S565" s="53" t="s">
        <v>5068</v>
      </c>
      <c r="T565" s="53" t="s">
        <v>5066</v>
      </c>
      <c r="U565" s="53">
        <v>1</v>
      </c>
      <c r="V565" s="46" t="s">
        <v>5069</v>
      </c>
    </row>
    <row r="566" ht="12.8" customHeight="1" spans="1:22" x14ac:dyDescent="0.25">
      <c r="A566" s="52">
        <v>655818</v>
      </c>
      <c r="B566" s="53" t="s">
        <v>2918</v>
      </c>
      <c r="C566" s="53" t="s">
        <v>11</v>
      </c>
      <c r="D566" s="53" t="s">
        <v>5062</v>
      </c>
      <c r="E566" s="53" t="s">
        <v>5063</v>
      </c>
      <c r="F566" s="53" t="s">
        <v>5096</v>
      </c>
      <c r="G566" s="53" t="s">
        <v>5096</v>
      </c>
      <c r="H566" s="53" t="s">
        <v>5266</v>
      </c>
      <c r="I566" s="53" t="s">
        <v>5266</v>
      </c>
      <c r="J566" s="53" t="s">
        <v>5073</v>
      </c>
      <c r="K566" s="53" t="s">
        <v>5831</v>
      </c>
      <c r="L566" s="53" t="s">
        <v>5072</v>
      </c>
      <c r="M566" s="53">
        <v>330</v>
      </c>
      <c r="N566" s="53">
        <v>333</v>
      </c>
      <c r="O566" s="53">
        <v>402</v>
      </c>
      <c r="P566" s="54">
        <v>101</v>
      </c>
      <c r="Q566" s="55">
        <v>330333402101</v>
      </c>
      <c r="R566" s="53" t="s">
        <v>5096</v>
      </c>
      <c r="S566" s="53" t="s">
        <v>5068</v>
      </c>
      <c r="T566" s="53" t="s">
        <v>5066</v>
      </c>
      <c r="U566" s="53">
        <v>1</v>
      </c>
      <c r="V566" s="46" t="s">
        <v>5069</v>
      </c>
    </row>
    <row r="567" ht="12.8" customHeight="1" spans="1:22" x14ac:dyDescent="0.25">
      <c r="A567" s="52">
        <v>655533</v>
      </c>
      <c r="B567" s="53" t="s">
        <v>5832</v>
      </c>
      <c r="C567" s="53" t="s">
        <v>11</v>
      </c>
      <c r="D567" s="53" t="s">
        <v>5062</v>
      </c>
      <c r="E567" s="53" t="s">
        <v>5063</v>
      </c>
      <c r="F567" s="53" t="s">
        <v>5096</v>
      </c>
      <c r="G567" s="53" t="s">
        <v>5096</v>
      </c>
      <c r="H567" s="53" t="s">
        <v>5195</v>
      </c>
      <c r="I567" s="53" t="s">
        <v>5192</v>
      </c>
      <c r="J567" s="53" t="s">
        <v>5071</v>
      </c>
      <c r="K567" s="53" t="s">
        <v>5832</v>
      </c>
      <c r="L567" s="53" t="s">
        <v>5072</v>
      </c>
      <c r="M567" s="53">
        <v>330</v>
      </c>
      <c r="N567" s="53">
        <v>333</v>
      </c>
      <c r="O567" s="53">
        <v>402</v>
      </c>
      <c r="P567" s="54">
        <v>152</v>
      </c>
      <c r="Q567" s="55">
        <v>330333402152</v>
      </c>
      <c r="R567" s="53" t="s">
        <v>5096</v>
      </c>
      <c r="S567" s="53" t="s">
        <v>5068</v>
      </c>
      <c r="T567" s="53" t="s">
        <v>5066</v>
      </c>
      <c r="U567" s="53">
        <v>1</v>
      </c>
      <c r="V567" s="46" t="s">
        <v>5069</v>
      </c>
    </row>
    <row r="568" ht="12.8" customHeight="1" spans="1:22" x14ac:dyDescent="0.25">
      <c r="A568" s="52">
        <v>91838</v>
      </c>
      <c r="B568" s="53" t="s">
        <v>5833</v>
      </c>
      <c r="C568" s="53" t="s">
        <v>11</v>
      </c>
      <c r="D568" s="53" t="s">
        <v>5062</v>
      </c>
      <c r="E568" s="53" t="s">
        <v>5063</v>
      </c>
      <c r="F568" s="53" t="s">
        <v>5096</v>
      </c>
      <c r="G568" s="53" t="s">
        <v>5096</v>
      </c>
      <c r="H568" s="53" t="s">
        <v>5834</v>
      </c>
      <c r="I568" s="53" t="s">
        <v>5222</v>
      </c>
      <c r="J568" s="53" t="s">
        <v>5066</v>
      </c>
      <c r="K568" s="53" t="s">
        <v>5833</v>
      </c>
      <c r="L568" s="53" t="s">
        <v>4184</v>
      </c>
      <c r="M568" s="53">
        <v>330</v>
      </c>
      <c r="N568" s="53">
        <v>333</v>
      </c>
      <c r="O568" s="53">
        <v>402</v>
      </c>
      <c r="P568" s="54" t="s">
        <v>3386</v>
      </c>
      <c r="Q568" s="55" t="s">
        <v>5099</v>
      </c>
      <c r="R568" s="53" t="s">
        <v>5096</v>
      </c>
      <c r="S568" s="53" t="s">
        <v>5068</v>
      </c>
      <c r="T568" s="53" t="s">
        <v>5066</v>
      </c>
      <c r="U568" s="53">
        <v>1</v>
      </c>
      <c r="V568" s="46" t="s">
        <v>5069</v>
      </c>
    </row>
    <row r="569" ht="12.8" customHeight="1" spans="1:22" x14ac:dyDescent="0.25">
      <c r="A569" s="52">
        <v>655817</v>
      </c>
      <c r="B569" s="53" t="s">
        <v>5835</v>
      </c>
      <c r="C569" s="53" t="s">
        <v>11</v>
      </c>
      <c r="D569" s="53" t="s">
        <v>5062</v>
      </c>
      <c r="E569" s="53" t="s">
        <v>5063</v>
      </c>
      <c r="F569" s="53" t="s">
        <v>5096</v>
      </c>
      <c r="G569" s="53" t="s">
        <v>5096</v>
      </c>
      <c r="H569" s="53" t="s">
        <v>5263</v>
      </c>
      <c r="I569" s="53" t="s">
        <v>5263</v>
      </c>
      <c r="J569" s="53" t="s">
        <v>5073</v>
      </c>
      <c r="K569" s="53" t="s">
        <v>5836</v>
      </c>
      <c r="L569" s="53" t="s">
        <v>5072</v>
      </c>
      <c r="M569" s="53">
        <v>330</v>
      </c>
      <c r="N569" s="53">
        <v>333</v>
      </c>
      <c r="O569" s="53">
        <v>402</v>
      </c>
      <c r="P569" s="54">
        <v>101</v>
      </c>
      <c r="Q569" s="55">
        <v>330333402101</v>
      </c>
      <c r="R569" s="53" t="s">
        <v>5096</v>
      </c>
      <c r="S569" s="53" t="s">
        <v>5068</v>
      </c>
      <c r="T569" s="53" t="s">
        <v>5066</v>
      </c>
      <c r="U569" s="53">
        <v>1</v>
      </c>
      <c r="V569" s="46" t="s">
        <v>5069</v>
      </c>
    </row>
    <row r="570" ht="12.8" customHeight="1" spans="1:22" x14ac:dyDescent="0.25">
      <c r="A570" s="52">
        <v>655823</v>
      </c>
      <c r="B570" s="53" t="s">
        <v>5837</v>
      </c>
      <c r="C570" s="53" t="s">
        <v>11</v>
      </c>
      <c r="D570" s="53" t="s">
        <v>5062</v>
      </c>
      <c r="E570" s="53" t="s">
        <v>5063</v>
      </c>
      <c r="F570" s="53" t="s">
        <v>5096</v>
      </c>
      <c r="G570" s="53" t="s">
        <v>5096</v>
      </c>
      <c r="H570" s="53" t="s">
        <v>5241</v>
      </c>
      <c r="I570" s="53" t="s">
        <v>5241</v>
      </c>
      <c r="J570" s="53" t="s">
        <v>5073</v>
      </c>
      <c r="K570" s="53" t="s">
        <v>5837</v>
      </c>
      <c r="L570" s="53" t="s">
        <v>5072</v>
      </c>
      <c r="M570" s="53">
        <v>330</v>
      </c>
      <c r="N570" s="53">
        <v>333</v>
      </c>
      <c r="O570" s="53">
        <v>402</v>
      </c>
      <c r="P570" s="54">
        <v>152</v>
      </c>
      <c r="Q570" s="55">
        <v>330333402152</v>
      </c>
      <c r="R570" s="53" t="s">
        <v>5096</v>
      </c>
      <c r="S570" s="53" t="s">
        <v>5068</v>
      </c>
      <c r="T570" s="53" t="s">
        <v>5066</v>
      </c>
      <c r="U570" s="53">
        <v>1</v>
      </c>
      <c r="V570" s="46" t="s">
        <v>5069</v>
      </c>
    </row>
    <row r="571" ht="12.8" customHeight="1" spans="1:22" x14ac:dyDescent="0.25">
      <c r="A571" s="52">
        <v>683777</v>
      </c>
      <c r="B571" s="53" t="s">
        <v>2635</v>
      </c>
      <c r="C571" s="53" t="s">
        <v>10</v>
      </c>
      <c r="D571" s="53" t="s">
        <v>5253</v>
      </c>
      <c r="E571" s="53" t="s">
        <v>5063</v>
      </c>
      <c r="F571" s="53" t="s">
        <v>5254</v>
      </c>
      <c r="G571" s="53" t="s">
        <v>5737</v>
      </c>
      <c r="H571" s="53" t="s">
        <v>5759</v>
      </c>
      <c r="I571" s="53" t="s">
        <v>5737</v>
      </c>
      <c r="J571" s="53" t="s">
        <v>5066</v>
      </c>
      <c r="K571" s="53" t="s">
        <v>5760</v>
      </c>
      <c r="L571" s="53" t="s">
        <v>5072</v>
      </c>
      <c r="M571" s="53">
        <v>330</v>
      </c>
      <c r="N571" s="53">
        <v>335</v>
      </c>
      <c r="O571" s="53">
        <v>405</v>
      </c>
      <c r="P571" s="54">
        <v>142</v>
      </c>
      <c r="Q571" s="55">
        <v>330335405142</v>
      </c>
      <c r="R571" s="53" t="s">
        <v>5757</v>
      </c>
      <c r="S571" s="53" t="s">
        <v>5737</v>
      </c>
      <c r="T571" s="53" t="s">
        <v>5066</v>
      </c>
      <c r="U571" s="53">
        <v>0.75</v>
      </c>
      <c r="V571" s="46" t="s">
        <v>5069</v>
      </c>
    </row>
    <row r="572" ht="12.8" customHeight="1" spans="1:22" x14ac:dyDescent="0.25">
      <c r="A572" s="52">
        <v>670208</v>
      </c>
      <c r="B572" s="53" t="s">
        <v>2094</v>
      </c>
      <c r="C572" s="53" t="s">
        <v>11</v>
      </c>
      <c r="D572" s="53" t="s">
        <v>5253</v>
      </c>
      <c r="E572" s="53" t="s">
        <v>5063</v>
      </c>
      <c r="F572" s="53" t="s">
        <v>5254</v>
      </c>
      <c r="G572" s="53" t="s">
        <v>5549</v>
      </c>
      <c r="H572" s="53" t="s">
        <v>5838</v>
      </c>
      <c r="I572" s="53" t="s">
        <v>5551</v>
      </c>
      <c r="J572" s="53" t="s">
        <v>5071</v>
      </c>
      <c r="K572" s="53" t="s">
        <v>2094</v>
      </c>
      <c r="L572" s="53" t="s">
        <v>5072</v>
      </c>
      <c r="M572" s="53">
        <v>330</v>
      </c>
      <c r="N572" s="53">
        <v>335</v>
      </c>
      <c r="O572" s="53">
        <v>405</v>
      </c>
      <c r="P572" s="54">
        <v>142</v>
      </c>
      <c r="Q572" s="55">
        <v>330335405142</v>
      </c>
      <c r="R572" s="53" t="s">
        <v>5549</v>
      </c>
      <c r="S572" s="53" t="s">
        <v>5068</v>
      </c>
      <c r="T572" s="53" t="s">
        <v>5066</v>
      </c>
      <c r="U572" s="53">
        <v>1</v>
      </c>
      <c r="V572" s="46" t="s">
        <v>5069</v>
      </c>
    </row>
    <row r="573" ht="12.8" customHeight="1" spans="1:22" x14ac:dyDescent="0.25">
      <c r="A573" s="52" t="s">
        <v>3386</v>
      </c>
      <c r="B573" s="53" t="s">
        <v>5758</v>
      </c>
      <c r="C573" s="53" t="s">
        <v>10</v>
      </c>
      <c r="D573" s="53" t="s">
        <v>5253</v>
      </c>
      <c r="E573" s="53" t="s">
        <v>5063</v>
      </c>
      <c r="F573" s="53" t="s">
        <v>5254</v>
      </c>
      <c r="G573" s="53" t="s">
        <v>5737</v>
      </c>
      <c r="H573" s="53" t="s">
        <v>5759</v>
      </c>
      <c r="I573" s="53" t="s">
        <v>5737</v>
      </c>
      <c r="J573" s="53" t="s">
        <v>5066</v>
      </c>
      <c r="K573" s="53" t="s">
        <v>5760</v>
      </c>
      <c r="L573" s="53" t="s">
        <v>3683</v>
      </c>
      <c r="M573" s="53">
        <v>330</v>
      </c>
      <c r="N573" s="53">
        <v>335</v>
      </c>
      <c r="O573" s="53">
        <v>405</v>
      </c>
      <c r="P573" s="54" t="s">
        <v>3386</v>
      </c>
      <c r="Q573" s="55" t="s">
        <v>5552</v>
      </c>
      <c r="R573" s="53" t="s">
        <v>5757</v>
      </c>
      <c r="S573" s="53" t="s">
        <v>5737</v>
      </c>
      <c r="T573" s="53" t="s">
        <v>5066</v>
      </c>
      <c r="U573" s="53">
        <v>0.75</v>
      </c>
      <c r="V573" s="46" t="s">
        <v>5069</v>
      </c>
    </row>
    <row r="574" ht="12.8" customHeight="1" spans="1:22" x14ac:dyDescent="0.25">
      <c r="A574" s="52" t="s">
        <v>3386</v>
      </c>
      <c r="B574" s="53" t="s">
        <v>5839</v>
      </c>
      <c r="C574" s="53" t="s">
        <v>10</v>
      </c>
      <c r="D574" s="53" t="s">
        <v>5745</v>
      </c>
      <c r="E574" s="53" t="s">
        <v>5746</v>
      </c>
      <c r="F574" s="53" t="s">
        <v>5747</v>
      </c>
      <c r="G574" s="53" t="s">
        <v>5737</v>
      </c>
      <c r="H574" s="53" t="s">
        <v>5773</v>
      </c>
      <c r="I574" s="53" t="s">
        <v>5737</v>
      </c>
      <c r="J574" s="53" t="s">
        <v>5066</v>
      </c>
      <c r="K574" s="53" t="s">
        <v>5774</v>
      </c>
      <c r="L574" s="53" t="s">
        <v>3683</v>
      </c>
      <c r="M574" s="53">
        <v>480</v>
      </c>
      <c r="N574" s="53">
        <v>483</v>
      </c>
      <c r="O574" s="53">
        <v>101</v>
      </c>
      <c r="P574" s="54" t="s">
        <v>3386</v>
      </c>
      <c r="Q574" s="55" t="s">
        <v>5750</v>
      </c>
      <c r="R574" s="53" t="s">
        <v>5771</v>
      </c>
      <c r="S574" s="53" t="s">
        <v>5737</v>
      </c>
      <c r="T574" s="53" t="s">
        <v>5066</v>
      </c>
      <c r="U574" s="53">
        <v>0.2</v>
      </c>
      <c r="V574" s="46" t="s">
        <v>5069</v>
      </c>
    </row>
    <row r="575" ht="12.8" customHeight="1" spans="1:22" x14ac:dyDescent="0.25">
      <c r="A575" s="52" t="s">
        <v>3386</v>
      </c>
      <c r="B575" s="53" t="s">
        <v>5780</v>
      </c>
      <c r="C575" s="53" t="s">
        <v>10</v>
      </c>
      <c r="D575" s="53" t="s">
        <v>5734</v>
      </c>
      <c r="E575" s="53" t="s">
        <v>5735</v>
      </c>
      <c r="F575" s="53" t="s">
        <v>5736</v>
      </c>
      <c r="G575" s="53" t="s">
        <v>5737</v>
      </c>
      <c r="H575" s="53" t="s">
        <v>5781</v>
      </c>
      <c r="I575" s="53" t="s">
        <v>5737</v>
      </c>
      <c r="J575" s="53" t="s">
        <v>5066</v>
      </c>
      <c r="K575" s="53" t="s">
        <v>5782</v>
      </c>
      <c r="L575" s="53" t="s">
        <v>3683</v>
      </c>
      <c r="M575" s="53">
        <v>480</v>
      </c>
      <c r="N575" s="53">
        <v>433</v>
      </c>
      <c r="O575" s="53">
        <v>104</v>
      </c>
      <c r="P575" s="54" t="s">
        <v>3386</v>
      </c>
      <c r="Q575" s="55" t="s">
        <v>5739</v>
      </c>
      <c r="R575" s="53" t="s">
        <v>5589</v>
      </c>
      <c r="S575" s="53" t="s">
        <v>5737</v>
      </c>
      <c r="T575" s="53" t="s">
        <v>5066</v>
      </c>
      <c r="U575" s="53">
        <v>0.2</v>
      </c>
      <c r="V575" s="46" t="s">
        <v>5069</v>
      </c>
    </row>
    <row r="576" ht="12.8" customHeight="1" spans="1:22" x14ac:dyDescent="0.25">
      <c r="A576" s="52" t="s">
        <v>3386</v>
      </c>
      <c r="B576" s="53" t="s">
        <v>654</v>
      </c>
      <c r="C576" s="53" t="s">
        <v>10</v>
      </c>
      <c r="D576" s="53" t="s">
        <v>5745</v>
      </c>
      <c r="E576" s="53" t="s">
        <v>5746</v>
      </c>
      <c r="F576" s="53" t="s">
        <v>5747</v>
      </c>
      <c r="G576" s="53" t="s">
        <v>5737</v>
      </c>
      <c r="H576" s="53" t="s">
        <v>5789</v>
      </c>
      <c r="I576" s="53" t="s">
        <v>5737</v>
      </c>
      <c r="J576" s="53" t="s">
        <v>5066</v>
      </c>
      <c r="K576" s="53" t="s">
        <v>5790</v>
      </c>
      <c r="L576" s="53" t="s">
        <v>3683</v>
      </c>
      <c r="M576" s="53">
        <v>480</v>
      </c>
      <c r="N576" s="53">
        <v>483</v>
      </c>
      <c r="O576" s="53">
        <v>101</v>
      </c>
      <c r="P576" s="54" t="s">
        <v>3386</v>
      </c>
      <c r="Q576" s="55" t="s">
        <v>5750</v>
      </c>
      <c r="R576" s="53" t="s">
        <v>5787</v>
      </c>
      <c r="S576" s="53" t="s">
        <v>5737</v>
      </c>
      <c r="T576" s="53" t="s">
        <v>5066</v>
      </c>
      <c r="U576" s="53">
        <v>0.4</v>
      </c>
      <c r="V576" s="46" t="s">
        <v>5069</v>
      </c>
    </row>
    <row r="577" ht="12.8" customHeight="1" spans="1:22" x14ac:dyDescent="0.25">
      <c r="A577" s="52" t="s">
        <v>3386</v>
      </c>
      <c r="B577" s="53" t="s">
        <v>5840</v>
      </c>
      <c r="C577" s="53" t="s">
        <v>11</v>
      </c>
      <c r="D577" s="53" t="s">
        <v>5253</v>
      </c>
      <c r="E577" s="53" t="s">
        <v>5063</v>
      </c>
      <c r="F577" s="53" t="s">
        <v>5254</v>
      </c>
      <c r="G577" s="53" t="s">
        <v>5549</v>
      </c>
      <c r="H577" s="53" t="s">
        <v>5828</v>
      </c>
      <c r="I577" s="53" t="s">
        <v>5551</v>
      </c>
      <c r="J577" s="53" t="s">
        <v>5066</v>
      </c>
      <c r="K577" s="53" t="s">
        <v>5841</v>
      </c>
      <c r="L577" s="53" t="s">
        <v>3683</v>
      </c>
      <c r="M577" s="53">
        <v>330</v>
      </c>
      <c r="N577" s="53">
        <v>335</v>
      </c>
      <c r="O577" s="53">
        <v>405</v>
      </c>
      <c r="P577" s="54" t="s">
        <v>3386</v>
      </c>
      <c r="Q577" s="55" t="s">
        <v>5552</v>
      </c>
      <c r="R577" s="53" t="s">
        <v>5549</v>
      </c>
      <c r="S577" s="53" t="s">
        <v>5068</v>
      </c>
      <c r="T577" s="53" t="s">
        <v>5066</v>
      </c>
      <c r="U577" s="53">
        <v>0.001</v>
      </c>
      <c r="V577" s="46" t="s">
        <v>5069</v>
      </c>
    </row>
    <row r="578" ht="12.8" customHeight="1" spans="1:22" x14ac:dyDescent="0.25">
      <c r="A578" s="52" t="s">
        <v>3386</v>
      </c>
      <c r="B578" s="53" t="s">
        <v>5842</v>
      </c>
      <c r="C578" s="53" t="s">
        <v>11</v>
      </c>
      <c r="D578" s="53" t="s">
        <v>5253</v>
      </c>
      <c r="E578" s="53" t="s">
        <v>5063</v>
      </c>
      <c r="F578" s="53" t="s">
        <v>5254</v>
      </c>
      <c r="G578" s="53" t="s">
        <v>5549</v>
      </c>
      <c r="H578" s="53" t="s">
        <v>5838</v>
      </c>
      <c r="I578" s="53" t="s">
        <v>5551</v>
      </c>
      <c r="J578" s="53" t="s">
        <v>5066</v>
      </c>
      <c r="K578" s="53" t="s">
        <v>5843</v>
      </c>
      <c r="L578" s="53" t="s">
        <v>3683</v>
      </c>
      <c r="M578" s="53">
        <v>330</v>
      </c>
      <c r="N578" s="53">
        <v>335</v>
      </c>
      <c r="O578" s="53">
        <v>405</v>
      </c>
      <c r="P578" s="54" t="s">
        <v>3386</v>
      </c>
      <c r="Q578" s="55" t="s">
        <v>5552</v>
      </c>
      <c r="R578" s="53" t="s">
        <v>5549</v>
      </c>
      <c r="S578" s="53" t="s">
        <v>5068</v>
      </c>
      <c r="T578" s="53" t="s">
        <v>5066</v>
      </c>
      <c r="U578" s="53">
        <v>0.001</v>
      </c>
      <c r="V578" s="46" t="s">
        <v>5069</v>
      </c>
    </row>
    <row r="579" ht="12.8" customHeight="1" spans="1:22" x14ac:dyDescent="0.25">
      <c r="A579" s="52">
        <v>687763</v>
      </c>
      <c r="B579" s="53" t="s">
        <v>1298</v>
      </c>
      <c r="C579" s="53" t="s">
        <v>10</v>
      </c>
      <c r="D579" s="53" t="s">
        <v>5745</v>
      </c>
      <c r="E579" s="53" t="s">
        <v>5746</v>
      </c>
      <c r="F579" s="53" t="s">
        <v>5747</v>
      </c>
      <c r="G579" s="53" t="s">
        <v>5737</v>
      </c>
      <c r="H579" s="53" t="s">
        <v>5844</v>
      </c>
      <c r="I579" s="53" t="s">
        <v>5737</v>
      </c>
      <c r="J579" s="53" t="s">
        <v>5066</v>
      </c>
      <c r="K579" s="53" t="s">
        <v>1298</v>
      </c>
      <c r="L579" s="53" t="s">
        <v>5072</v>
      </c>
      <c r="M579" s="53">
        <v>480</v>
      </c>
      <c r="N579" s="53">
        <v>483</v>
      </c>
      <c r="O579" s="53">
        <v>101</v>
      </c>
      <c r="P579" s="54">
        <v>228</v>
      </c>
      <c r="Q579" s="55">
        <v>480483101228</v>
      </c>
      <c r="R579" s="53" t="s">
        <v>5550</v>
      </c>
      <c r="S579" s="53" t="s">
        <v>5737</v>
      </c>
      <c r="T579" s="53" t="s">
        <v>5066</v>
      </c>
      <c r="U579" s="53">
        <v>0.4</v>
      </c>
      <c r="V579" s="46" t="s">
        <v>5069</v>
      </c>
    </row>
    <row r="580" ht="12.8" customHeight="1" spans="1:22" x14ac:dyDescent="0.25">
      <c r="A580" s="52">
        <v>687767</v>
      </c>
      <c r="B580" s="53" t="s">
        <v>1118</v>
      </c>
      <c r="C580" s="53" t="s">
        <v>10</v>
      </c>
      <c r="D580" s="53" t="s">
        <v>5745</v>
      </c>
      <c r="E580" s="53" t="s">
        <v>5746</v>
      </c>
      <c r="F580" s="53" t="s">
        <v>5747</v>
      </c>
      <c r="G580" s="53" t="s">
        <v>5737</v>
      </c>
      <c r="H580" s="53" t="s">
        <v>5845</v>
      </c>
      <c r="I580" s="53" t="s">
        <v>5737</v>
      </c>
      <c r="J580" s="53" t="s">
        <v>5066</v>
      </c>
      <c r="K580" s="53" t="s">
        <v>1118</v>
      </c>
      <c r="L580" s="53" t="s">
        <v>5072</v>
      </c>
      <c r="M580" s="53">
        <v>480</v>
      </c>
      <c r="N580" s="53">
        <v>483</v>
      </c>
      <c r="O580" s="53">
        <v>101</v>
      </c>
      <c r="P580" s="54">
        <v>228</v>
      </c>
      <c r="Q580" s="55">
        <v>480483101228</v>
      </c>
      <c r="R580" s="53" t="s">
        <v>5846</v>
      </c>
      <c r="S580" s="53" t="s">
        <v>5737</v>
      </c>
      <c r="T580" s="53" t="s">
        <v>5066</v>
      </c>
      <c r="U580" s="53">
        <v>0.4</v>
      </c>
      <c r="V580" s="46" t="s">
        <v>5069</v>
      </c>
    </row>
    <row r="581" ht="12.8" customHeight="1" spans="1:22" x14ac:dyDescent="0.25">
      <c r="A581" s="52">
        <v>687770</v>
      </c>
      <c r="B581" s="53" t="s">
        <v>1487</v>
      </c>
      <c r="C581" s="53" t="s">
        <v>10</v>
      </c>
      <c r="D581" s="53" t="s">
        <v>5745</v>
      </c>
      <c r="E581" s="53" t="s">
        <v>5746</v>
      </c>
      <c r="F581" s="53" t="s">
        <v>5747</v>
      </c>
      <c r="G581" s="53" t="s">
        <v>5737</v>
      </c>
      <c r="H581" s="53" t="s">
        <v>5847</v>
      </c>
      <c r="I581" s="53" t="s">
        <v>5737</v>
      </c>
      <c r="J581" s="53" t="s">
        <v>5066</v>
      </c>
      <c r="K581" s="53" t="s">
        <v>1487</v>
      </c>
      <c r="L581" s="53" t="s">
        <v>5072</v>
      </c>
      <c r="M581" s="53">
        <v>480</v>
      </c>
      <c r="N581" s="53">
        <v>483</v>
      </c>
      <c r="O581" s="53">
        <v>101</v>
      </c>
      <c r="P581" s="54">
        <v>228</v>
      </c>
      <c r="Q581" s="55">
        <v>480483101228</v>
      </c>
      <c r="R581" s="53" t="s">
        <v>5583</v>
      </c>
      <c r="S581" s="53" t="s">
        <v>5737</v>
      </c>
      <c r="T581" s="53" t="s">
        <v>5066</v>
      </c>
      <c r="U581" s="53">
        <v>0.4</v>
      </c>
      <c r="V581" s="46" t="s">
        <v>5069</v>
      </c>
    </row>
    <row r="582" ht="12.8" customHeight="1" spans="1:22" x14ac:dyDescent="0.25">
      <c r="A582" s="52">
        <v>687771</v>
      </c>
      <c r="B582" s="53" t="s">
        <v>1194</v>
      </c>
      <c r="C582" s="53" t="s">
        <v>10</v>
      </c>
      <c r="D582" s="53" t="s">
        <v>5745</v>
      </c>
      <c r="E582" s="53" t="s">
        <v>5746</v>
      </c>
      <c r="F582" s="53" t="s">
        <v>5747</v>
      </c>
      <c r="G582" s="53" t="s">
        <v>5737</v>
      </c>
      <c r="H582" s="53" t="s">
        <v>5848</v>
      </c>
      <c r="I582" s="53" t="s">
        <v>5737</v>
      </c>
      <c r="J582" s="53" t="s">
        <v>5066</v>
      </c>
      <c r="K582" s="53" t="s">
        <v>1194</v>
      </c>
      <c r="L582" s="53" t="s">
        <v>5072</v>
      </c>
      <c r="M582" s="53">
        <v>480</v>
      </c>
      <c r="N582" s="53">
        <v>483</v>
      </c>
      <c r="O582" s="53">
        <v>101</v>
      </c>
      <c r="P582" s="54">
        <v>228</v>
      </c>
      <c r="Q582" s="55">
        <v>480483101228</v>
      </c>
      <c r="R582" s="53" t="s">
        <v>5577</v>
      </c>
      <c r="S582" s="53" t="s">
        <v>5737</v>
      </c>
      <c r="T582" s="53" t="s">
        <v>5066</v>
      </c>
      <c r="U582" s="53">
        <v>0.4</v>
      </c>
      <c r="V582" s="46" t="s">
        <v>5069</v>
      </c>
    </row>
    <row r="583" ht="12.8" customHeight="1" spans="1:22" x14ac:dyDescent="0.25">
      <c r="A583" s="52">
        <v>10008</v>
      </c>
      <c r="B583" s="53" t="s">
        <v>5841</v>
      </c>
      <c r="C583" s="53" t="s">
        <v>11</v>
      </c>
      <c r="D583" s="53" t="s">
        <v>5253</v>
      </c>
      <c r="E583" s="53" t="s">
        <v>5063</v>
      </c>
      <c r="F583" s="53" t="s">
        <v>5254</v>
      </c>
      <c r="G583" s="53" t="s">
        <v>5549</v>
      </c>
      <c r="H583" s="53" t="s">
        <v>5828</v>
      </c>
      <c r="I583" s="53" t="s">
        <v>5551</v>
      </c>
      <c r="J583" s="53" t="s">
        <v>5066</v>
      </c>
      <c r="K583" s="53" t="s">
        <v>5841</v>
      </c>
      <c r="L583" s="53" t="s">
        <v>3471</v>
      </c>
      <c r="M583" s="53">
        <v>330</v>
      </c>
      <c r="N583" s="53">
        <v>335</v>
      </c>
      <c r="O583" s="53">
        <v>405</v>
      </c>
      <c r="P583" s="54" t="s">
        <v>3386</v>
      </c>
      <c r="Q583" s="55" t="s">
        <v>5552</v>
      </c>
      <c r="R583" s="53" t="s">
        <v>5549</v>
      </c>
      <c r="S583" s="53" t="s">
        <v>5068</v>
      </c>
      <c r="T583" s="53" t="s">
        <v>5066</v>
      </c>
      <c r="U583" s="53">
        <v>1</v>
      </c>
      <c r="V583" s="46" t="s">
        <v>5069</v>
      </c>
    </row>
    <row r="584" ht="12.8" customHeight="1" spans="1:22" x14ac:dyDescent="0.25">
      <c r="A584" s="52">
        <v>10003</v>
      </c>
      <c r="B584" s="53" t="s">
        <v>5849</v>
      </c>
      <c r="C584" s="53" t="s">
        <v>11</v>
      </c>
      <c r="D584" s="53" t="s">
        <v>5253</v>
      </c>
      <c r="E584" s="53" t="s">
        <v>5063</v>
      </c>
      <c r="F584" s="53" t="s">
        <v>5254</v>
      </c>
      <c r="G584" s="53" t="s">
        <v>5549</v>
      </c>
      <c r="H584" s="53" t="s">
        <v>5838</v>
      </c>
      <c r="I584" s="53" t="s">
        <v>5551</v>
      </c>
      <c r="J584" s="53" t="s">
        <v>5066</v>
      </c>
      <c r="K584" s="53" t="s">
        <v>5843</v>
      </c>
      <c r="L584" s="53" t="s">
        <v>3471</v>
      </c>
      <c r="M584" s="53">
        <v>330</v>
      </c>
      <c r="N584" s="53">
        <v>335</v>
      </c>
      <c r="O584" s="53">
        <v>405</v>
      </c>
      <c r="P584" s="54" t="s">
        <v>3386</v>
      </c>
      <c r="Q584" s="55" t="s">
        <v>5552</v>
      </c>
      <c r="R584" s="53" t="s">
        <v>5549</v>
      </c>
      <c r="S584" s="53" t="s">
        <v>5068</v>
      </c>
      <c r="T584" s="53" t="s">
        <v>5066</v>
      </c>
      <c r="U584" s="53">
        <v>1</v>
      </c>
      <c r="V584" s="46" t="s">
        <v>5069</v>
      </c>
    </row>
    <row r="585" ht="12.8" customHeight="1" spans="1:22" x14ac:dyDescent="0.25">
      <c r="A585" s="52">
        <v>10000</v>
      </c>
      <c r="B585" s="53" t="s">
        <v>5850</v>
      </c>
      <c r="C585" s="53" t="s">
        <v>11</v>
      </c>
      <c r="D585" s="53" t="s">
        <v>5253</v>
      </c>
      <c r="E585" s="53" t="s">
        <v>5063</v>
      </c>
      <c r="F585" s="53" t="s">
        <v>5254</v>
      </c>
      <c r="G585" s="53" t="s">
        <v>5549</v>
      </c>
      <c r="H585" s="53" t="s">
        <v>5561</v>
      </c>
      <c r="I585" s="53" t="s">
        <v>5551</v>
      </c>
      <c r="J585" s="53" t="s">
        <v>5066</v>
      </c>
      <c r="K585" s="53" t="s">
        <v>5851</v>
      </c>
      <c r="L585" s="53" t="s">
        <v>3471</v>
      </c>
      <c r="M585" s="53">
        <v>330</v>
      </c>
      <c r="N585" s="53">
        <v>335</v>
      </c>
      <c r="O585" s="53">
        <v>405</v>
      </c>
      <c r="P585" s="54" t="s">
        <v>3386</v>
      </c>
      <c r="Q585" s="55" t="s">
        <v>5552</v>
      </c>
      <c r="R585" s="53" t="s">
        <v>5549</v>
      </c>
      <c r="S585" s="53" t="s">
        <v>5068</v>
      </c>
      <c r="T585" s="53" t="s">
        <v>5066</v>
      </c>
      <c r="U585" s="53">
        <v>1</v>
      </c>
      <c r="V585" s="46" t="s">
        <v>5069</v>
      </c>
    </row>
    <row r="586" ht="12.8" customHeight="1" spans="1:22" x14ac:dyDescent="0.25">
      <c r="A586" s="52">
        <v>676485</v>
      </c>
      <c r="B586" s="53" t="s">
        <v>5852</v>
      </c>
      <c r="C586" s="53" t="s">
        <v>11</v>
      </c>
      <c r="D586" s="53" t="s">
        <v>5062</v>
      </c>
      <c r="E586" s="53" t="s">
        <v>5063</v>
      </c>
      <c r="F586" s="53" t="s">
        <v>5064</v>
      </c>
      <c r="G586" s="53" t="s">
        <v>5064</v>
      </c>
      <c r="H586" s="53" t="s">
        <v>5391</v>
      </c>
      <c r="I586" s="53" t="s">
        <v>5392</v>
      </c>
      <c r="J586" s="53" t="s">
        <v>5073</v>
      </c>
      <c r="K586" s="53" t="s">
        <v>5853</v>
      </c>
      <c r="L586" s="53" t="s">
        <v>5072</v>
      </c>
      <c r="M586" s="53">
        <v>330</v>
      </c>
      <c r="N586" s="53">
        <v>333</v>
      </c>
      <c r="O586" s="53">
        <v>401</v>
      </c>
      <c r="P586" s="54">
        <v>101</v>
      </c>
      <c r="Q586" s="55">
        <v>330333401101</v>
      </c>
      <c r="R586" s="53" t="s">
        <v>5064</v>
      </c>
      <c r="S586" s="53" t="s">
        <v>5068</v>
      </c>
      <c r="T586" s="53" t="s">
        <v>5066</v>
      </c>
      <c r="U586" s="53">
        <v>1</v>
      </c>
      <c r="V586" s="46" t="s">
        <v>5069</v>
      </c>
    </row>
    <row r="587" ht="12.8" customHeight="1" spans="1:22" x14ac:dyDescent="0.25">
      <c r="A587" s="52" t="s">
        <v>3386</v>
      </c>
      <c r="B587" s="53" t="s">
        <v>5854</v>
      </c>
      <c r="C587" s="53" t="s">
        <v>10</v>
      </c>
      <c r="D587" s="53" t="s">
        <v>5745</v>
      </c>
      <c r="E587" s="53" t="s">
        <v>5746</v>
      </c>
      <c r="F587" s="53" t="s">
        <v>5747</v>
      </c>
      <c r="G587" s="53" t="s">
        <v>5737</v>
      </c>
      <c r="H587" s="53" t="s">
        <v>5847</v>
      </c>
      <c r="I587" s="53" t="s">
        <v>5737</v>
      </c>
      <c r="J587" s="53" t="s">
        <v>5066</v>
      </c>
      <c r="K587" s="53" t="s">
        <v>1487</v>
      </c>
      <c r="L587" s="53" t="s">
        <v>3683</v>
      </c>
      <c r="M587" s="53">
        <v>480</v>
      </c>
      <c r="N587" s="53">
        <v>483</v>
      </c>
      <c r="O587" s="53">
        <v>101</v>
      </c>
      <c r="P587" s="54" t="s">
        <v>3386</v>
      </c>
      <c r="Q587" s="55" t="s">
        <v>5750</v>
      </c>
      <c r="R587" s="53" t="s">
        <v>5583</v>
      </c>
      <c r="S587" s="53" t="s">
        <v>5737</v>
      </c>
      <c r="T587" s="53" t="s">
        <v>5066</v>
      </c>
      <c r="U587" s="53">
        <v>0.4</v>
      </c>
      <c r="V587" s="46" t="s">
        <v>5069</v>
      </c>
    </row>
    <row r="588" ht="12.8" customHeight="1" spans="1:22" x14ac:dyDescent="0.25">
      <c r="A588" s="52" t="s">
        <v>3386</v>
      </c>
      <c r="B588" s="53" t="s">
        <v>5855</v>
      </c>
      <c r="C588" s="53" t="s">
        <v>10</v>
      </c>
      <c r="D588" s="53" t="s">
        <v>5745</v>
      </c>
      <c r="E588" s="53" t="s">
        <v>5746</v>
      </c>
      <c r="F588" s="53" t="s">
        <v>5747</v>
      </c>
      <c r="G588" s="53" t="s">
        <v>5737</v>
      </c>
      <c r="H588" s="53" t="s">
        <v>5856</v>
      </c>
      <c r="I588" s="53" t="s">
        <v>5737</v>
      </c>
      <c r="J588" s="53" t="s">
        <v>5066</v>
      </c>
      <c r="K588" s="53" t="s">
        <v>5857</v>
      </c>
      <c r="L588" s="53" t="s">
        <v>3683</v>
      </c>
      <c r="M588" s="53">
        <v>480</v>
      </c>
      <c r="N588" s="53">
        <v>483</v>
      </c>
      <c r="O588" s="53">
        <v>101</v>
      </c>
      <c r="P588" s="54" t="s">
        <v>3386</v>
      </c>
      <c r="Q588" s="55" t="s">
        <v>5750</v>
      </c>
      <c r="R588" s="53" t="s">
        <v>5858</v>
      </c>
      <c r="S588" s="53" t="s">
        <v>5737</v>
      </c>
      <c r="T588" s="53" t="s">
        <v>5066</v>
      </c>
      <c r="U588" s="53">
        <v>0.4</v>
      </c>
      <c r="V588" s="46" t="s">
        <v>5069</v>
      </c>
    </row>
    <row r="589" ht="12.8" customHeight="1" spans="1:22" x14ac:dyDescent="0.25">
      <c r="A589" s="52" t="s">
        <v>3386</v>
      </c>
      <c r="B589" s="53" t="s">
        <v>5859</v>
      </c>
      <c r="C589" s="53" t="s">
        <v>10</v>
      </c>
      <c r="D589" s="53" t="s">
        <v>5745</v>
      </c>
      <c r="E589" s="53" t="s">
        <v>5746</v>
      </c>
      <c r="F589" s="53" t="s">
        <v>5747</v>
      </c>
      <c r="G589" s="53" t="s">
        <v>5737</v>
      </c>
      <c r="H589" s="53" t="s">
        <v>5860</v>
      </c>
      <c r="I589" s="53" t="s">
        <v>5737</v>
      </c>
      <c r="J589" s="53" t="s">
        <v>5066</v>
      </c>
      <c r="K589" s="53" t="s">
        <v>5861</v>
      </c>
      <c r="L589" s="53" t="s">
        <v>3683</v>
      </c>
      <c r="M589" s="53">
        <v>480</v>
      </c>
      <c r="N589" s="53">
        <v>483</v>
      </c>
      <c r="O589" s="53">
        <v>101</v>
      </c>
      <c r="P589" s="54" t="s">
        <v>3386</v>
      </c>
      <c r="Q589" s="55" t="s">
        <v>5750</v>
      </c>
      <c r="R589" s="53" t="s">
        <v>5862</v>
      </c>
      <c r="S589" s="53" t="s">
        <v>5737</v>
      </c>
      <c r="T589" s="53" t="s">
        <v>5066</v>
      </c>
      <c r="U589" s="53">
        <v>0.4</v>
      </c>
      <c r="V589" s="46" t="s">
        <v>5069</v>
      </c>
    </row>
    <row r="590" ht="12.8" customHeight="1" spans="1:22" x14ac:dyDescent="0.25">
      <c r="A590" s="52" t="s">
        <v>3386</v>
      </c>
      <c r="B590" s="53" t="s">
        <v>5863</v>
      </c>
      <c r="C590" s="53" t="s">
        <v>10</v>
      </c>
      <c r="D590" s="53" t="s">
        <v>5745</v>
      </c>
      <c r="E590" s="53" t="s">
        <v>5746</v>
      </c>
      <c r="F590" s="53" t="s">
        <v>5747</v>
      </c>
      <c r="G590" s="53" t="s">
        <v>5737</v>
      </c>
      <c r="H590" s="53" t="s">
        <v>5864</v>
      </c>
      <c r="I590" s="53" t="s">
        <v>5737</v>
      </c>
      <c r="J590" s="53" t="s">
        <v>5066</v>
      </c>
      <c r="K590" s="53" t="s">
        <v>5865</v>
      </c>
      <c r="L590" s="53" t="s">
        <v>3683</v>
      </c>
      <c r="M590" s="53">
        <v>480</v>
      </c>
      <c r="N590" s="53">
        <v>483</v>
      </c>
      <c r="O590" s="53">
        <v>101</v>
      </c>
      <c r="P590" s="54" t="s">
        <v>3386</v>
      </c>
      <c r="Q590" s="55" t="s">
        <v>5750</v>
      </c>
      <c r="R590" s="53" t="s">
        <v>5866</v>
      </c>
      <c r="S590" s="53" t="s">
        <v>5737</v>
      </c>
      <c r="T590" s="53" t="s">
        <v>5066</v>
      </c>
      <c r="U590" s="53">
        <v>0.2</v>
      </c>
      <c r="V590" s="46" t="s">
        <v>5069</v>
      </c>
    </row>
    <row r="591" ht="12.8" customHeight="1" spans="1:22" x14ac:dyDescent="0.25">
      <c r="A591" s="52" t="s">
        <v>3386</v>
      </c>
      <c r="B591" s="53" t="s">
        <v>5867</v>
      </c>
      <c r="C591" s="53" t="s">
        <v>10</v>
      </c>
      <c r="D591" s="53" t="s">
        <v>5745</v>
      </c>
      <c r="E591" s="53" t="s">
        <v>5746</v>
      </c>
      <c r="F591" s="53" t="s">
        <v>5747</v>
      </c>
      <c r="G591" s="53" t="s">
        <v>5737</v>
      </c>
      <c r="H591" s="53" t="s">
        <v>5848</v>
      </c>
      <c r="I591" s="53" t="s">
        <v>5737</v>
      </c>
      <c r="J591" s="53" t="s">
        <v>5066</v>
      </c>
      <c r="K591" s="53" t="s">
        <v>1194</v>
      </c>
      <c r="L591" s="53" t="s">
        <v>3683</v>
      </c>
      <c r="M591" s="53">
        <v>480</v>
      </c>
      <c r="N591" s="53">
        <v>483</v>
      </c>
      <c r="O591" s="53">
        <v>101</v>
      </c>
      <c r="P591" s="54" t="s">
        <v>3386</v>
      </c>
      <c r="Q591" s="55" t="s">
        <v>5750</v>
      </c>
      <c r="R591" s="53" t="s">
        <v>5577</v>
      </c>
      <c r="S591" s="53" t="s">
        <v>5737</v>
      </c>
      <c r="T591" s="53" t="s">
        <v>5066</v>
      </c>
      <c r="U591" s="53">
        <v>0.4</v>
      </c>
      <c r="V591" s="46" t="s">
        <v>5069</v>
      </c>
    </row>
    <row r="592" ht="12.8" customHeight="1" spans="1:22" x14ac:dyDescent="0.25">
      <c r="A592" s="52" t="s">
        <v>3386</v>
      </c>
      <c r="B592" s="53" t="s">
        <v>1460</v>
      </c>
      <c r="C592" s="53" t="s">
        <v>10</v>
      </c>
      <c r="D592" s="53" t="s">
        <v>5745</v>
      </c>
      <c r="E592" s="53" t="s">
        <v>5746</v>
      </c>
      <c r="F592" s="53" t="s">
        <v>5747</v>
      </c>
      <c r="G592" s="53" t="s">
        <v>5737</v>
      </c>
      <c r="H592" s="53" t="s">
        <v>5868</v>
      </c>
      <c r="I592" s="53" t="s">
        <v>5737</v>
      </c>
      <c r="J592" s="53" t="s">
        <v>5066</v>
      </c>
      <c r="K592" s="53" t="s">
        <v>5869</v>
      </c>
      <c r="L592" s="53" t="s">
        <v>3683</v>
      </c>
      <c r="M592" s="53">
        <v>480</v>
      </c>
      <c r="N592" s="53">
        <v>483</v>
      </c>
      <c r="O592" s="53">
        <v>101</v>
      </c>
      <c r="P592" s="54" t="s">
        <v>3386</v>
      </c>
      <c r="Q592" s="55" t="s">
        <v>5750</v>
      </c>
      <c r="R592" s="53" t="s">
        <v>5870</v>
      </c>
      <c r="S592" s="53" t="s">
        <v>5737</v>
      </c>
      <c r="T592" s="53" t="s">
        <v>5066</v>
      </c>
      <c r="U592" s="53">
        <v>0.4</v>
      </c>
      <c r="V592" s="46" t="s">
        <v>5069</v>
      </c>
    </row>
    <row r="593" ht="12.8" customHeight="1" spans="1:22" x14ac:dyDescent="0.25">
      <c r="A593" s="52">
        <v>690866</v>
      </c>
      <c r="B593" s="53" t="s">
        <v>3336</v>
      </c>
      <c r="C593" s="53" t="s">
        <v>10</v>
      </c>
      <c r="D593" s="53" t="s">
        <v>5062</v>
      </c>
      <c r="E593" s="53" t="s">
        <v>5063</v>
      </c>
      <c r="F593" s="53" t="s">
        <v>5064</v>
      </c>
      <c r="G593" s="53" t="s">
        <v>5079</v>
      </c>
      <c r="H593" s="53" t="s">
        <v>5794</v>
      </c>
      <c r="I593" s="53" t="s">
        <v>5440</v>
      </c>
      <c r="J593" s="53" t="s">
        <v>5071</v>
      </c>
      <c r="K593" s="53" t="s">
        <v>1408</v>
      </c>
      <c r="L593" s="53" t="s">
        <v>5072</v>
      </c>
      <c r="M593" s="53">
        <v>330</v>
      </c>
      <c r="N593" s="53">
        <v>333</v>
      </c>
      <c r="O593" s="53">
        <v>401</v>
      </c>
      <c r="P593" s="54">
        <v>127</v>
      </c>
      <c r="Q593" s="55">
        <v>330333401127</v>
      </c>
      <c r="R593" s="53" t="s">
        <v>5793</v>
      </c>
      <c r="S593" s="53" t="s">
        <v>5082</v>
      </c>
      <c r="T593" s="53" t="s">
        <v>5066</v>
      </c>
      <c r="U593" s="53">
        <v>0.3</v>
      </c>
      <c r="V593" s="46" t="s">
        <v>5069</v>
      </c>
    </row>
    <row r="594" ht="12.8" customHeight="1" spans="1:22" x14ac:dyDescent="0.25">
      <c r="A594" s="52">
        <v>690868</v>
      </c>
      <c r="B594" s="53" t="s">
        <v>3342</v>
      </c>
      <c r="C594" s="53" t="s">
        <v>10</v>
      </c>
      <c r="D594" s="53" t="s">
        <v>5062</v>
      </c>
      <c r="E594" s="53" t="s">
        <v>5063</v>
      </c>
      <c r="F594" s="53" t="s">
        <v>5064</v>
      </c>
      <c r="G594" s="53" t="s">
        <v>5079</v>
      </c>
      <c r="H594" s="53" t="s">
        <v>5797</v>
      </c>
      <c r="I594" s="53" t="s">
        <v>5277</v>
      </c>
      <c r="J594" s="53" t="s">
        <v>5071</v>
      </c>
      <c r="K594" s="53" t="s">
        <v>5796</v>
      </c>
      <c r="L594" s="53" t="s">
        <v>5072</v>
      </c>
      <c r="M594" s="53">
        <v>330</v>
      </c>
      <c r="N594" s="53">
        <v>333</v>
      </c>
      <c r="O594" s="53">
        <v>401</v>
      </c>
      <c r="P594" s="54">
        <v>127</v>
      </c>
      <c r="Q594" s="55">
        <v>330333401127</v>
      </c>
      <c r="R594" s="53" t="s">
        <v>5793</v>
      </c>
      <c r="S594" s="53" t="s">
        <v>5082</v>
      </c>
      <c r="T594" s="53" t="s">
        <v>5066</v>
      </c>
      <c r="U594" s="53">
        <v>0.27</v>
      </c>
      <c r="V594" s="46" t="s">
        <v>5069</v>
      </c>
    </row>
    <row r="595" ht="12.8" customHeight="1" spans="1:22" x14ac:dyDescent="0.25">
      <c r="A595" s="52">
        <v>690869</v>
      </c>
      <c r="B595" s="53" t="s">
        <v>5871</v>
      </c>
      <c r="C595" s="53" t="s">
        <v>10</v>
      </c>
      <c r="D595" s="53" t="s">
        <v>5062</v>
      </c>
      <c r="E595" s="53" t="s">
        <v>5063</v>
      </c>
      <c r="F595" s="53" t="s">
        <v>5064</v>
      </c>
      <c r="G595" s="53" t="s">
        <v>5079</v>
      </c>
      <c r="H595" s="53" t="s">
        <v>5795</v>
      </c>
      <c r="I595" s="53" t="s">
        <v>5065</v>
      </c>
      <c r="J595" s="53" t="s">
        <v>5071</v>
      </c>
      <c r="K595" s="53" t="s">
        <v>2840</v>
      </c>
      <c r="L595" s="53" t="s">
        <v>5072</v>
      </c>
      <c r="M595" s="53">
        <v>330</v>
      </c>
      <c r="N595" s="53">
        <v>333</v>
      </c>
      <c r="O595" s="53">
        <v>401</v>
      </c>
      <c r="P595" s="54">
        <v>127</v>
      </c>
      <c r="Q595" s="55">
        <v>330333401127</v>
      </c>
      <c r="R595" s="53" t="s">
        <v>5793</v>
      </c>
      <c r="S595" s="53" t="s">
        <v>5082</v>
      </c>
      <c r="T595" s="53" t="s">
        <v>5066</v>
      </c>
      <c r="U595" s="53">
        <v>0.3</v>
      </c>
      <c r="V595" s="46" t="s">
        <v>5069</v>
      </c>
    </row>
    <row r="596" ht="12.8" customHeight="1" spans="1:22" x14ac:dyDescent="0.25">
      <c r="A596" s="52">
        <v>690870</v>
      </c>
      <c r="B596" s="53" t="s">
        <v>3337</v>
      </c>
      <c r="C596" s="53" t="s">
        <v>10</v>
      </c>
      <c r="D596" s="53" t="s">
        <v>5062</v>
      </c>
      <c r="E596" s="53" t="s">
        <v>5063</v>
      </c>
      <c r="F596" s="53" t="s">
        <v>5064</v>
      </c>
      <c r="G596" s="53" t="s">
        <v>5079</v>
      </c>
      <c r="H596" s="53" t="s">
        <v>5803</v>
      </c>
      <c r="I596" s="53" t="s">
        <v>5650</v>
      </c>
      <c r="J596" s="53" t="s">
        <v>5071</v>
      </c>
      <c r="K596" s="53" t="s">
        <v>2998</v>
      </c>
      <c r="L596" s="53" t="s">
        <v>5072</v>
      </c>
      <c r="M596" s="53">
        <v>330</v>
      </c>
      <c r="N596" s="53">
        <v>333</v>
      </c>
      <c r="O596" s="53">
        <v>401</v>
      </c>
      <c r="P596" s="54">
        <v>127</v>
      </c>
      <c r="Q596" s="55">
        <v>330333401127</v>
      </c>
      <c r="R596" s="53" t="s">
        <v>5793</v>
      </c>
      <c r="S596" s="53" t="s">
        <v>5082</v>
      </c>
      <c r="T596" s="53" t="s">
        <v>5066</v>
      </c>
      <c r="U596" s="53">
        <v>0.3</v>
      </c>
      <c r="V596" s="46" t="s">
        <v>5069</v>
      </c>
    </row>
    <row r="597" ht="12.8" customHeight="1" spans="1:22" x14ac:dyDescent="0.25">
      <c r="A597" s="52">
        <v>690871</v>
      </c>
      <c r="B597" s="53" t="s">
        <v>3346</v>
      </c>
      <c r="C597" s="53" t="s">
        <v>10</v>
      </c>
      <c r="D597" s="53" t="s">
        <v>5062</v>
      </c>
      <c r="E597" s="53" t="s">
        <v>5063</v>
      </c>
      <c r="F597" s="53" t="s">
        <v>5064</v>
      </c>
      <c r="G597" s="53" t="s">
        <v>5079</v>
      </c>
      <c r="H597" s="53" t="s">
        <v>5801</v>
      </c>
      <c r="I597" s="53" t="s">
        <v>5613</v>
      </c>
      <c r="J597" s="53" t="s">
        <v>5071</v>
      </c>
      <c r="K597" s="53" t="s">
        <v>3338</v>
      </c>
      <c r="L597" s="53" t="s">
        <v>5072</v>
      </c>
      <c r="M597" s="53">
        <v>330</v>
      </c>
      <c r="N597" s="53">
        <v>333</v>
      </c>
      <c r="O597" s="53">
        <v>401</v>
      </c>
      <c r="P597" s="54">
        <v>127</v>
      </c>
      <c r="Q597" s="55">
        <v>330333401127</v>
      </c>
      <c r="R597" s="53" t="s">
        <v>5793</v>
      </c>
      <c r="S597" s="53" t="s">
        <v>5082</v>
      </c>
      <c r="T597" s="53" t="s">
        <v>5066</v>
      </c>
      <c r="U597" s="53">
        <v>0.405</v>
      </c>
      <c r="V597" s="46" t="s">
        <v>5069</v>
      </c>
    </row>
    <row r="598" ht="12.8" customHeight="1" spans="1:22" x14ac:dyDescent="0.25">
      <c r="A598" s="52">
        <v>690874</v>
      </c>
      <c r="B598" s="53" t="s">
        <v>5872</v>
      </c>
      <c r="C598" s="53" t="s">
        <v>10</v>
      </c>
      <c r="D598" s="53" t="s">
        <v>5062</v>
      </c>
      <c r="E598" s="53" t="s">
        <v>5063</v>
      </c>
      <c r="F598" s="53" t="s">
        <v>5064</v>
      </c>
      <c r="G598" s="53" t="s">
        <v>5079</v>
      </c>
      <c r="H598" s="53" t="s">
        <v>5802</v>
      </c>
      <c r="I598" s="53" t="s">
        <v>5634</v>
      </c>
      <c r="J598" s="53" t="s">
        <v>5071</v>
      </c>
      <c r="K598" s="53" t="s">
        <v>2999</v>
      </c>
      <c r="L598" s="53" t="s">
        <v>5072</v>
      </c>
      <c r="M598" s="53">
        <v>330</v>
      </c>
      <c r="N598" s="53">
        <v>333</v>
      </c>
      <c r="O598" s="53">
        <v>401</v>
      </c>
      <c r="P598" s="54">
        <v>127</v>
      </c>
      <c r="Q598" s="55">
        <v>330333401127</v>
      </c>
      <c r="R598" s="53" t="s">
        <v>5793</v>
      </c>
      <c r="S598" s="53" t="s">
        <v>5082</v>
      </c>
      <c r="T598" s="53" t="s">
        <v>5066</v>
      </c>
      <c r="U598" s="53">
        <v>0.3</v>
      </c>
      <c r="V598" s="46" t="s">
        <v>5069</v>
      </c>
    </row>
    <row r="599" ht="12.8" customHeight="1" spans="1:22" x14ac:dyDescent="0.25">
      <c r="A599" s="52">
        <v>690875</v>
      </c>
      <c r="B599" s="53" t="s">
        <v>5873</v>
      </c>
      <c r="C599" s="53" t="s">
        <v>10</v>
      </c>
      <c r="D599" s="53" t="s">
        <v>5062</v>
      </c>
      <c r="E599" s="53" t="s">
        <v>5063</v>
      </c>
      <c r="F599" s="53" t="s">
        <v>5064</v>
      </c>
      <c r="G599" s="53" t="s">
        <v>5079</v>
      </c>
      <c r="H599" s="53" t="s">
        <v>5792</v>
      </c>
      <c r="I599" s="53" t="s">
        <v>5434</v>
      </c>
      <c r="J599" s="53" t="s">
        <v>5071</v>
      </c>
      <c r="K599" s="53" t="s">
        <v>2371</v>
      </c>
      <c r="L599" s="53" t="s">
        <v>5072</v>
      </c>
      <c r="M599" s="53">
        <v>330</v>
      </c>
      <c r="N599" s="53">
        <v>333</v>
      </c>
      <c r="O599" s="53">
        <v>401</v>
      </c>
      <c r="P599" s="54">
        <v>127</v>
      </c>
      <c r="Q599" s="55">
        <v>330333401127</v>
      </c>
      <c r="R599" s="53" t="s">
        <v>5793</v>
      </c>
      <c r="S599" s="53" t="s">
        <v>5082</v>
      </c>
      <c r="T599" s="53" t="s">
        <v>5066</v>
      </c>
      <c r="U599" s="53">
        <v>0.3</v>
      </c>
      <c r="V599" s="46" t="s">
        <v>5069</v>
      </c>
    </row>
    <row r="600" ht="12.8" customHeight="1" spans="1:22" x14ac:dyDescent="0.25">
      <c r="A600" s="52">
        <v>690876</v>
      </c>
      <c r="B600" s="53" t="s">
        <v>3331</v>
      </c>
      <c r="C600" s="53" t="s">
        <v>10</v>
      </c>
      <c r="D600" s="53" t="s">
        <v>5062</v>
      </c>
      <c r="E600" s="53" t="s">
        <v>5063</v>
      </c>
      <c r="F600" s="53" t="s">
        <v>5064</v>
      </c>
      <c r="G600" s="53" t="s">
        <v>5079</v>
      </c>
      <c r="H600" s="53" t="s">
        <v>5823</v>
      </c>
      <c r="I600" s="53" t="s">
        <v>5277</v>
      </c>
      <c r="J600" s="53" t="s">
        <v>5071</v>
      </c>
      <c r="K600" s="53" t="s">
        <v>3343</v>
      </c>
      <c r="L600" s="53" t="s">
        <v>5072</v>
      </c>
      <c r="M600" s="53">
        <v>330</v>
      </c>
      <c r="N600" s="53">
        <v>333</v>
      </c>
      <c r="O600" s="53">
        <v>401</v>
      </c>
      <c r="P600" s="54">
        <v>127</v>
      </c>
      <c r="Q600" s="55">
        <v>330333401127</v>
      </c>
      <c r="R600" s="53" t="s">
        <v>5793</v>
      </c>
      <c r="S600" s="53" t="s">
        <v>5082</v>
      </c>
      <c r="T600" s="53" t="s">
        <v>5066</v>
      </c>
      <c r="U600" s="53">
        <v>0.25</v>
      </c>
      <c r="V600" s="46" t="s">
        <v>5069</v>
      </c>
    </row>
    <row r="601" ht="12.8" customHeight="1" spans="1:22" x14ac:dyDescent="0.25">
      <c r="A601" s="52">
        <v>691199</v>
      </c>
      <c r="B601" s="53" t="s">
        <v>2291</v>
      </c>
      <c r="C601" s="53" t="s">
        <v>10</v>
      </c>
      <c r="D601" s="53" t="s">
        <v>5062</v>
      </c>
      <c r="E601" s="53" t="s">
        <v>5063</v>
      </c>
      <c r="F601" s="53" t="s">
        <v>5096</v>
      </c>
      <c r="G601" s="53" t="s">
        <v>5142</v>
      </c>
      <c r="H601" s="53" t="s">
        <v>5217</v>
      </c>
      <c r="I601" s="53" t="s">
        <v>5218</v>
      </c>
      <c r="J601" s="53" t="s">
        <v>5066</v>
      </c>
      <c r="K601" s="53" t="s">
        <v>5216</v>
      </c>
      <c r="L601" s="53" t="s">
        <v>5072</v>
      </c>
      <c r="M601" s="53">
        <v>330</v>
      </c>
      <c r="N601" s="53">
        <v>333</v>
      </c>
      <c r="O601" s="53">
        <v>402</v>
      </c>
      <c r="P601" s="54">
        <v>174</v>
      </c>
      <c r="Q601" s="55">
        <v>330333402174</v>
      </c>
      <c r="R601" s="53" t="s">
        <v>5142</v>
      </c>
      <c r="S601" s="53" t="s">
        <v>5082</v>
      </c>
      <c r="T601" s="53" t="s">
        <v>5066</v>
      </c>
      <c r="U601" s="53">
        <v>0.5</v>
      </c>
      <c r="V601" s="46" t="s">
        <v>5069</v>
      </c>
    </row>
    <row r="602" ht="12.8" customHeight="1" spans="1:22" x14ac:dyDescent="0.25">
      <c r="A602" s="52">
        <v>691209</v>
      </c>
      <c r="B602" s="53" t="s">
        <v>2089</v>
      </c>
      <c r="C602" s="53" t="s">
        <v>10</v>
      </c>
      <c r="D602" s="53" t="s">
        <v>5062</v>
      </c>
      <c r="E602" s="53" t="s">
        <v>5063</v>
      </c>
      <c r="F602" s="53" t="s">
        <v>5096</v>
      </c>
      <c r="G602" s="53" t="s">
        <v>5142</v>
      </c>
      <c r="H602" s="53" t="s">
        <v>5272</v>
      </c>
      <c r="I602" s="53" t="s">
        <v>5273</v>
      </c>
      <c r="J602" s="53" t="s">
        <v>5066</v>
      </c>
      <c r="K602" s="53" t="s">
        <v>5274</v>
      </c>
      <c r="L602" s="53" t="s">
        <v>5072</v>
      </c>
      <c r="M602" s="53">
        <v>330</v>
      </c>
      <c r="N602" s="53">
        <v>333</v>
      </c>
      <c r="O602" s="53">
        <v>402</v>
      </c>
      <c r="P602" s="54">
        <v>174</v>
      </c>
      <c r="Q602" s="55">
        <v>330333402174</v>
      </c>
      <c r="R602" s="53" t="s">
        <v>5142</v>
      </c>
      <c r="S602" s="53" t="s">
        <v>5082</v>
      </c>
      <c r="T602" s="53" t="s">
        <v>5066</v>
      </c>
      <c r="U602" s="53">
        <v>0.5</v>
      </c>
      <c r="V602" s="46" t="s">
        <v>5069</v>
      </c>
    </row>
    <row r="603" ht="12.8" customHeight="1" spans="1:22" x14ac:dyDescent="0.25">
      <c r="A603" s="52">
        <v>816346</v>
      </c>
      <c r="B603" s="53" t="s">
        <v>2649</v>
      </c>
      <c r="C603" s="53" t="s">
        <v>10</v>
      </c>
      <c r="D603" s="53" t="s">
        <v>5062</v>
      </c>
      <c r="E603" s="53" t="s">
        <v>5063</v>
      </c>
      <c r="F603" s="53" t="s">
        <v>5096</v>
      </c>
      <c r="G603" s="53" t="s">
        <v>5142</v>
      </c>
      <c r="H603" s="53" t="s">
        <v>5874</v>
      </c>
      <c r="I603" s="53" t="s">
        <v>5222</v>
      </c>
      <c r="J603" s="53" t="s">
        <v>5066</v>
      </c>
      <c r="K603" s="53" t="s">
        <v>2649</v>
      </c>
      <c r="L603" s="53" t="s">
        <v>3471</v>
      </c>
      <c r="M603" s="53">
        <v>330</v>
      </c>
      <c r="N603" s="53">
        <v>333</v>
      </c>
      <c r="O603" s="53">
        <v>402</v>
      </c>
      <c r="P603" s="54" t="s">
        <v>3386</v>
      </c>
      <c r="Q603" s="55" t="s">
        <v>5099</v>
      </c>
      <c r="R603" s="53" t="s">
        <v>5142</v>
      </c>
      <c r="S603" s="53" t="s">
        <v>5082</v>
      </c>
      <c r="T603" s="53" t="s">
        <v>5066</v>
      </c>
      <c r="U603" s="53">
        <v>0.5</v>
      </c>
      <c r="V603" s="46" t="s">
        <v>5069</v>
      </c>
    </row>
    <row r="604" ht="12.8" customHeight="1" spans="1:22" x14ac:dyDescent="0.25">
      <c r="A604" s="52">
        <v>690872</v>
      </c>
      <c r="B604" s="53" t="s">
        <v>3341</v>
      </c>
      <c r="C604" s="53" t="s">
        <v>10</v>
      </c>
      <c r="D604" s="53" t="s">
        <v>5062</v>
      </c>
      <c r="E604" s="53" t="s">
        <v>5063</v>
      </c>
      <c r="F604" s="53" t="s">
        <v>5064</v>
      </c>
      <c r="G604" s="53" t="s">
        <v>5079</v>
      </c>
      <c r="H604" s="53" t="s">
        <v>5800</v>
      </c>
      <c r="I604" s="53" t="s">
        <v>5480</v>
      </c>
      <c r="J604" s="53" t="s">
        <v>5071</v>
      </c>
      <c r="K604" s="53" t="s">
        <v>3309</v>
      </c>
      <c r="L604" s="53" t="s">
        <v>5072</v>
      </c>
      <c r="M604" s="53">
        <v>330</v>
      </c>
      <c r="N604" s="53">
        <v>333</v>
      </c>
      <c r="O604" s="53">
        <v>401</v>
      </c>
      <c r="P604" s="54">
        <v>127</v>
      </c>
      <c r="Q604" s="55">
        <v>330333401127</v>
      </c>
      <c r="R604" s="53" t="s">
        <v>5793</v>
      </c>
      <c r="S604" s="53" t="s">
        <v>5082</v>
      </c>
      <c r="T604" s="53" t="s">
        <v>5066</v>
      </c>
      <c r="U604" s="53">
        <v>0.3</v>
      </c>
      <c r="V604" s="46" t="s">
        <v>5069</v>
      </c>
    </row>
    <row r="605" ht="12.8" customHeight="1" spans="1:22" x14ac:dyDescent="0.25">
      <c r="A605" s="52">
        <v>655822</v>
      </c>
      <c r="B605" s="53" t="s">
        <v>5875</v>
      </c>
      <c r="C605" s="53" t="s">
        <v>11</v>
      </c>
      <c r="D605" s="53" t="s">
        <v>5062</v>
      </c>
      <c r="E605" s="53" t="s">
        <v>5063</v>
      </c>
      <c r="F605" s="53" t="s">
        <v>5096</v>
      </c>
      <c r="G605" s="53" t="s">
        <v>5096</v>
      </c>
      <c r="H605" s="53" t="s">
        <v>5233</v>
      </c>
      <c r="I605" s="53" t="s">
        <v>5233</v>
      </c>
      <c r="J605" s="53" t="s">
        <v>5073</v>
      </c>
      <c r="K605" s="53" t="s">
        <v>5876</v>
      </c>
      <c r="L605" s="53" t="s">
        <v>5072</v>
      </c>
      <c r="M605" s="53">
        <v>330</v>
      </c>
      <c r="N605" s="53">
        <v>333</v>
      </c>
      <c r="O605" s="53">
        <v>402</v>
      </c>
      <c r="P605" s="54">
        <v>101</v>
      </c>
      <c r="Q605" s="55">
        <v>330333402101</v>
      </c>
      <c r="R605" s="53" t="s">
        <v>5096</v>
      </c>
      <c r="S605" s="53" t="s">
        <v>5068</v>
      </c>
      <c r="T605" s="53" t="s">
        <v>5066</v>
      </c>
      <c r="U605" s="53">
        <v>1</v>
      </c>
      <c r="V605" s="46" t="s">
        <v>5069</v>
      </c>
    </row>
    <row r="606" ht="12.8" customHeight="1" spans="1:22" x14ac:dyDescent="0.25">
      <c r="A606" s="52">
        <v>673354</v>
      </c>
      <c r="B606" s="53" t="s">
        <v>5877</v>
      </c>
      <c r="C606" s="53" t="s">
        <v>11</v>
      </c>
      <c r="D606" s="53" t="s">
        <v>5062</v>
      </c>
      <c r="E606" s="53" t="s">
        <v>5063</v>
      </c>
      <c r="F606" s="53" t="s">
        <v>5064</v>
      </c>
      <c r="G606" s="53" t="s">
        <v>5064</v>
      </c>
      <c r="H606" s="53" t="s">
        <v>5653</v>
      </c>
      <c r="I606" s="53" t="s">
        <v>5650</v>
      </c>
      <c r="J606" s="53" t="s">
        <v>5073</v>
      </c>
      <c r="K606" s="53" t="s">
        <v>5878</v>
      </c>
      <c r="L606" s="53" t="s">
        <v>5072</v>
      </c>
      <c r="M606" s="53">
        <v>330</v>
      </c>
      <c r="N606" s="53">
        <v>333</v>
      </c>
      <c r="O606" s="53">
        <v>401</v>
      </c>
      <c r="P606" s="54">
        <v>101</v>
      </c>
      <c r="Q606" s="55">
        <v>330333401101</v>
      </c>
      <c r="R606" s="53" t="s">
        <v>5064</v>
      </c>
      <c r="S606" s="53" t="s">
        <v>5068</v>
      </c>
      <c r="T606" s="53" t="s">
        <v>5066</v>
      </c>
      <c r="U606" s="53">
        <v>1</v>
      </c>
      <c r="V606" s="46" t="s">
        <v>5069</v>
      </c>
    </row>
    <row r="607" ht="12.8" customHeight="1" spans="1:22" x14ac:dyDescent="0.25">
      <c r="A607" s="52">
        <v>691210</v>
      </c>
      <c r="B607" s="53" t="s">
        <v>2649</v>
      </c>
      <c r="C607" s="53" t="s">
        <v>11</v>
      </c>
      <c r="D607" s="53" t="s">
        <v>5062</v>
      </c>
      <c r="E607" s="53" t="s">
        <v>5063</v>
      </c>
      <c r="F607" s="53" t="s">
        <v>5096</v>
      </c>
      <c r="G607" s="53" t="s">
        <v>5142</v>
      </c>
      <c r="H607" s="53" t="s">
        <v>5874</v>
      </c>
      <c r="I607" s="53" t="s">
        <v>5222</v>
      </c>
      <c r="J607" s="53" t="s">
        <v>5066</v>
      </c>
      <c r="K607" s="53" t="s">
        <v>2649</v>
      </c>
      <c r="L607" s="53" t="s">
        <v>5072</v>
      </c>
      <c r="M607" s="53">
        <v>330</v>
      </c>
      <c r="N607" s="53">
        <v>333</v>
      </c>
      <c r="O607" s="53">
        <v>402</v>
      </c>
      <c r="P607" s="54">
        <v>174</v>
      </c>
      <c r="Q607" s="55">
        <v>330333402174</v>
      </c>
      <c r="R607" s="53" t="s">
        <v>5142</v>
      </c>
      <c r="S607" s="53" t="s">
        <v>5082</v>
      </c>
      <c r="T607" s="53" t="s">
        <v>5066</v>
      </c>
      <c r="U607" s="53">
        <v>0.5</v>
      </c>
      <c r="V607" s="46" t="s">
        <v>5069</v>
      </c>
    </row>
    <row r="608" ht="12.8" customHeight="1" spans="1:22" x14ac:dyDescent="0.25">
      <c r="A608" s="52">
        <v>693084</v>
      </c>
      <c r="B608" s="53" t="s">
        <v>5879</v>
      </c>
      <c r="C608" s="53" t="s">
        <v>11</v>
      </c>
      <c r="D608" s="53" t="s">
        <v>5062</v>
      </c>
      <c r="E608" s="53" t="s">
        <v>5063</v>
      </c>
      <c r="F608" s="53" t="s">
        <v>5064</v>
      </c>
      <c r="G608" s="53" t="s">
        <v>5064</v>
      </c>
      <c r="H608" s="53" t="s">
        <v>5880</v>
      </c>
      <c r="I608" s="53" t="s">
        <v>5277</v>
      </c>
      <c r="J608" s="53" t="s">
        <v>5071</v>
      </c>
      <c r="K608" s="53" t="s">
        <v>5881</v>
      </c>
      <c r="L608" s="53" t="s">
        <v>5072</v>
      </c>
      <c r="M608" s="53">
        <v>330</v>
      </c>
      <c r="N608" s="53">
        <v>333</v>
      </c>
      <c r="O608" s="53">
        <v>401</v>
      </c>
      <c r="P608" s="54">
        <v>452</v>
      </c>
      <c r="Q608" s="55">
        <v>330333401452</v>
      </c>
      <c r="R608" s="53" t="s">
        <v>5064</v>
      </c>
      <c r="S608" s="53" t="s">
        <v>5068</v>
      </c>
      <c r="T608" s="53" t="s">
        <v>5066</v>
      </c>
      <c r="U608" s="53">
        <v>1</v>
      </c>
      <c r="V608" s="46" t="s">
        <v>5069</v>
      </c>
    </row>
    <row r="609" ht="12.8" customHeight="1" spans="1:22" x14ac:dyDescent="0.25">
      <c r="A609" s="52">
        <v>693086</v>
      </c>
      <c r="B609" s="53" t="s">
        <v>5882</v>
      </c>
      <c r="C609" s="53" t="s">
        <v>11</v>
      </c>
      <c r="D609" s="53" t="s">
        <v>5062</v>
      </c>
      <c r="E609" s="53" t="s">
        <v>5063</v>
      </c>
      <c r="F609" s="53" t="s">
        <v>5064</v>
      </c>
      <c r="G609" s="53" t="s">
        <v>5064</v>
      </c>
      <c r="H609" s="53" t="s">
        <v>5883</v>
      </c>
      <c r="I609" s="53" t="s">
        <v>5277</v>
      </c>
      <c r="J609" s="53" t="s">
        <v>5071</v>
      </c>
      <c r="K609" s="53" t="s">
        <v>5884</v>
      </c>
      <c r="L609" s="53" t="s">
        <v>5072</v>
      </c>
      <c r="M609" s="53">
        <v>330</v>
      </c>
      <c r="N609" s="53">
        <v>333</v>
      </c>
      <c r="O609" s="53">
        <v>401</v>
      </c>
      <c r="P609" s="54">
        <v>452</v>
      </c>
      <c r="Q609" s="55">
        <v>330333401452</v>
      </c>
      <c r="R609" s="53" t="s">
        <v>5064</v>
      </c>
      <c r="S609" s="53" t="s">
        <v>5068</v>
      </c>
      <c r="T609" s="53" t="s">
        <v>5066</v>
      </c>
      <c r="U609" s="53">
        <v>1</v>
      </c>
      <c r="V609" s="46" t="s">
        <v>5069</v>
      </c>
    </row>
    <row r="610" ht="12.8" customHeight="1" spans="1:22" x14ac:dyDescent="0.25">
      <c r="A610" s="52">
        <v>693146</v>
      </c>
      <c r="B610" s="53" t="s">
        <v>3329</v>
      </c>
      <c r="C610" s="53" t="s">
        <v>11</v>
      </c>
      <c r="D610" s="53" t="s">
        <v>5062</v>
      </c>
      <c r="E610" s="53" t="s">
        <v>5063</v>
      </c>
      <c r="F610" s="53" t="s">
        <v>5064</v>
      </c>
      <c r="G610" s="53" t="s">
        <v>5064</v>
      </c>
      <c r="H610" s="53" t="s">
        <v>5880</v>
      </c>
      <c r="I610" s="53" t="s">
        <v>5277</v>
      </c>
      <c r="J610" s="53" t="s">
        <v>5073</v>
      </c>
      <c r="K610" s="53" t="s">
        <v>5885</v>
      </c>
      <c r="L610" s="53" t="s">
        <v>5072</v>
      </c>
      <c r="M610" s="53">
        <v>330</v>
      </c>
      <c r="N610" s="53">
        <v>333</v>
      </c>
      <c r="O610" s="53">
        <v>401</v>
      </c>
      <c r="P610" s="54">
        <v>101</v>
      </c>
      <c r="Q610" s="55">
        <v>330333401101</v>
      </c>
      <c r="R610" s="53" t="s">
        <v>5064</v>
      </c>
      <c r="S610" s="53" t="s">
        <v>5068</v>
      </c>
      <c r="T610" s="53" t="s">
        <v>5066</v>
      </c>
      <c r="U610" s="53">
        <v>1</v>
      </c>
      <c r="V610" s="46" t="s">
        <v>5069</v>
      </c>
    </row>
    <row r="611" ht="12.8" customHeight="1" spans="1:22" x14ac:dyDescent="0.25">
      <c r="A611" s="52">
        <v>693147</v>
      </c>
      <c r="B611" s="53" t="s">
        <v>2489</v>
      </c>
      <c r="C611" s="53" t="s">
        <v>11</v>
      </c>
      <c r="D611" s="53" t="s">
        <v>5062</v>
      </c>
      <c r="E611" s="53" t="s">
        <v>5063</v>
      </c>
      <c r="F611" s="53" t="s">
        <v>5064</v>
      </c>
      <c r="G611" s="53" t="s">
        <v>5064</v>
      </c>
      <c r="H611" s="53" t="s">
        <v>5883</v>
      </c>
      <c r="I611" s="53" t="s">
        <v>5277</v>
      </c>
      <c r="J611" s="53" t="s">
        <v>5073</v>
      </c>
      <c r="K611" s="53" t="s">
        <v>5886</v>
      </c>
      <c r="L611" s="53" t="s">
        <v>5072</v>
      </c>
      <c r="M611" s="53">
        <v>330</v>
      </c>
      <c r="N611" s="53">
        <v>333</v>
      </c>
      <c r="O611" s="53">
        <v>401</v>
      </c>
      <c r="P611" s="54">
        <v>101</v>
      </c>
      <c r="Q611" s="55">
        <v>330333401101</v>
      </c>
      <c r="R611" s="53" t="s">
        <v>5064</v>
      </c>
      <c r="S611" s="53" t="s">
        <v>5068</v>
      </c>
      <c r="T611" s="53" t="s">
        <v>5066</v>
      </c>
      <c r="U611" s="53">
        <v>1</v>
      </c>
      <c r="V611" s="46" t="s">
        <v>5069</v>
      </c>
    </row>
    <row r="612" ht="12.8" customHeight="1" spans="1:22" x14ac:dyDescent="0.25">
      <c r="A612" s="52">
        <v>794563</v>
      </c>
      <c r="B612" s="53" t="s">
        <v>5887</v>
      </c>
      <c r="C612" s="53" t="s">
        <v>10</v>
      </c>
      <c r="D612" s="53" t="s">
        <v>5062</v>
      </c>
      <c r="E612" s="53" t="s">
        <v>5063</v>
      </c>
      <c r="F612" s="53" t="s">
        <v>5064</v>
      </c>
      <c r="G612" s="53" t="s">
        <v>5079</v>
      </c>
      <c r="H612" s="53" t="s">
        <v>5332</v>
      </c>
      <c r="I612" s="53" t="s">
        <v>5277</v>
      </c>
      <c r="J612" s="53" t="s">
        <v>5085</v>
      </c>
      <c r="K612" s="53" t="s">
        <v>5888</v>
      </c>
      <c r="L612" s="53" t="s">
        <v>3471</v>
      </c>
      <c r="M612" s="53">
        <v>330</v>
      </c>
      <c r="N612" s="53">
        <v>333</v>
      </c>
      <c r="O612" s="53">
        <v>401</v>
      </c>
      <c r="P612" s="54" t="s">
        <v>3386</v>
      </c>
      <c r="Q612" s="55" t="s">
        <v>5067</v>
      </c>
      <c r="R612" s="53" t="s">
        <v>5079</v>
      </c>
      <c r="S612" s="53" t="s">
        <v>5082</v>
      </c>
      <c r="T612" s="53" t="s">
        <v>5066</v>
      </c>
      <c r="U612" s="53">
        <v>0.5</v>
      </c>
      <c r="V612" s="46" t="s">
        <v>5069</v>
      </c>
    </row>
    <row r="613" ht="12.8" customHeight="1" spans="1:22" x14ac:dyDescent="0.25">
      <c r="A613" s="52">
        <v>794566</v>
      </c>
      <c r="B613" s="53" t="s">
        <v>5806</v>
      </c>
      <c r="C613" s="53" t="s">
        <v>10</v>
      </c>
      <c r="D613" s="53" t="s">
        <v>5062</v>
      </c>
      <c r="E613" s="53" t="s">
        <v>5063</v>
      </c>
      <c r="F613" s="53" t="s">
        <v>5096</v>
      </c>
      <c r="G613" s="53" t="s">
        <v>5142</v>
      </c>
      <c r="H613" s="53" t="s">
        <v>5206</v>
      </c>
      <c r="I613" s="53" t="s">
        <v>5203</v>
      </c>
      <c r="J613" s="53" t="s">
        <v>5085</v>
      </c>
      <c r="K613" s="53" t="s">
        <v>5889</v>
      </c>
      <c r="L613" s="53" t="s">
        <v>3471</v>
      </c>
      <c r="M613" s="53">
        <v>330</v>
      </c>
      <c r="N613" s="53">
        <v>333</v>
      </c>
      <c r="O613" s="53">
        <v>402</v>
      </c>
      <c r="P613" s="54" t="s">
        <v>3386</v>
      </c>
      <c r="Q613" s="55" t="s">
        <v>5099</v>
      </c>
      <c r="R613" s="53" t="s">
        <v>5142</v>
      </c>
      <c r="S613" s="53" t="s">
        <v>5082</v>
      </c>
      <c r="T613" s="53" t="s">
        <v>5066</v>
      </c>
      <c r="U613" s="53">
        <v>0.5</v>
      </c>
      <c r="V613" s="46" t="s">
        <v>5069</v>
      </c>
    </row>
    <row r="614" ht="12.8" customHeight="1" spans="1:22" x14ac:dyDescent="0.25">
      <c r="A614" s="52">
        <v>655825</v>
      </c>
      <c r="B614" s="53" t="s">
        <v>5890</v>
      </c>
      <c r="C614" s="53" t="s">
        <v>11</v>
      </c>
      <c r="D614" s="53" t="s">
        <v>5062</v>
      </c>
      <c r="E614" s="53" t="s">
        <v>5063</v>
      </c>
      <c r="F614" s="53" t="s">
        <v>5096</v>
      </c>
      <c r="G614" s="53" t="s">
        <v>5096</v>
      </c>
      <c r="H614" s="53" t="s">
        <v>5257</v>
      </c>
      <c r="I614" s="53" t="s">
        <v>5258</v>
      </c>
      <c r="J614" s="53" t="s">
        <v>5073</v>
      </c>
      <c r="K614" s="53" t="s">
        <v>5891</v>
      </c>
      <c r="L614" s="53" t="s">
        <v>5072</v>
      </c>
      <c r="M614" s="53">
        <v>330</v>
      </c>
      <c r="N614" s="53">
        <v>333</v>
      </c>
      <c r="O614" s="53">
        <v>402</v>
      </c>
      <c r="P614" s="54">
        <v>101</v>
      </c>
      <c r="Q614" s="55">
        <v>330333402101</v>
      </c>
      <c r="R614" s="53" t="s">
        <v>5096</v>
      </c>
      <c r="S614" s="53" t="s">
        <v>5068</v>
      </c>
      <c r="T614" s="53" t="s">
        <v>5066</v>
      </c>
      <c r="U614" s="53">
        <v>1</v>
      </c>
      <c r="V614" s="46" t="s">
        <v>5069</v>
      </c>
    </row>
    <row r="615" ht="12.8" customHeight="1" spans="1:22" x14ac:dyDescent="0.25">
      <c r="A615" s="52">
        <v>692414</v>
      </c>
      <c r="B615" s="53" t="s">
        <v>840</v>
      </c>
      <c r="C615" s="53" t="s">
        <v>11</v>
      </c>
      <c r="D615" s="53" t="s">
        <v>5062</v>
      </c>
      <c r="E615" s="53" t="s">
        <v>5063</v>
      </c>
      <c r="F615" s="53" t="s">
        <v>5064</v>
      </c>
      <c r="G615" s="53" t="s">
        <v>5064</v>
      </c>
      <c r="H615" s="53" t="s">
        <v>5518</v>
      </c>
      <c r="I615" s="53" t="s">
        <v>5506</v>
      </c>
      <c r="J615" s="53" t="s">
        <v>5892</v>
      </c>
      <c r="K615" s="53" t="s">
        <v>840</v>
      </c>
      <c r="L615" s="53" t="s">
        <v>5072</v>
      </c>
      <c r="M615" s="53">
        <v>330</v>
      </c>
      <c r="N615" s="53">
        <v>333</v>
      </c>
      <c r="O615" s="53">
        <v>401</v>
      </c>
      <c r="P615" s="54">
        <v>472</v>
      </c>
      <c r="Q615" s="55">
        <v>330333401472</v>
      </c>
      <c r="R615" s="53" t="s">
        <v>5064</v>
      </c>
      <c r="S615" s="53" t="s">
        <v>5068</v>
      </c>
      <c r="T615" s="53" t="s">
        <v>5066</v>
      </c>
      <c r="U615" s="53">
        <v>1</v>
      </c>
      <c r="V615" s="46" t="s">
        <v>5069</v>
      </c>
    </row>
    <row r="616" ht="12.8" customHeight="1" spans="1:22" x14ac:dyDescent="0.25">
      <c r="A616" s="52">
        <v>692417</v>
      </c>
      <c r="B616" s="53" t="s">
        <v>1355</v>
      </c>
      <c r="C616" s="53" t="s">
        <v>11</v>
      </c>
      <c r="D616" s="53" t="s">
        <v>5062</v>
      </c>
      <c r="E616" s="53" t="s">
        <v>5063</v>
      </c>
      <c r="F616" s="53" t="s">
        <v>5064</v>
      </c>
      <c r="G616" s="53" t="s">
        <v>5064</v>
      </c>
      <c r="H616" s="53" t="s">
        <v>5405</v>
      </c>
      <c r="I616" s="53" t="s">
        <v>5392</v>
      </c>
      <c r="J616" s="53" t="s">
        <v>5892</v>
      </c>
      <c r="K616" s="53" t="s">
        <v>5893</v>
      </c>
      <c r="L616" s="53" t="s">
        <v>5072</v>
      </c>
      <c r="M616" s="53">
        <v>330</v>
      </c>
      <c r="N616" s="53">
        <v>333</v>
      </c>
      <c r="O616" s="53">
        <v>401</v>
      </c>
      <c r="P616" s="54">
        <v>472</v>
      </c>
      <c r="Q616" s="55">
        <v>330333401472</v>
      </c>
      <c r="R616" s="53" t="s">
        <v>5064</v>
      </c>
      <c r="S616" s="53" t="s">
        <v>5068</v>
      </c>
      <c r="T616" s="53" t="s">
        <v>5066</v>
      </c>
      <c r="U616" s="53">
        <v>1</v>
      </c>
      <c r="V616" s="46" t="s">
        <v>5069</v>
      </c>
    </row>
    <row r="617" ht="12.8" customHeight="1" spans="1:22" x14ac:dyDescent="0.25">
      <c r="A617" s="52">
        <v>692418</v>
      </c>
      <c r="B617" s="53" t="s">
        <v>887</v>
      </c>
      <c r="C617" s="53" t="s">
        <v>11</v>
      </c>
      <c r="D617" s="53" t="s">
        <v>5062</v>
      </c>
      <c r="E617" s="53" t="s">
        <v>5063</v>
      </c>
      <c r="F617" s="53" t="s">
        <v>5064</v>
      </c>
      <c r="G617" s="53" t="s">
        <v>5064</v>
      </c>
      <c r="H617" s="53" t="s">
        <v>5532</v>
      </c>
      <c r="I617" s="53" t="s">
        <v>5532</v>
      </c>
      <c r="J617" s="53" t="s">
        <v>5892</v>
      </c>
      <c r="K617" s="53" t="s">
        <v>887</v>
      </c>
      <c r="L617" s="53" t="s">
        <v>5072</v>
      </c>
      <c r="M617" s="53">
        <v>330</v>
      </c>
      <c r="N617" s="53">
        <v>333</v>
      </c>
      <c r="O617" s="53">
        <v>401</v>
      </c>
      <c r="P617" s="54">
        <v>472</v>
      </c>
      <c r="Q617" s="55">
        <v>330333401472</v>
      </c>
      <c r="R617" s="53" t="s">
        <v>5064</v>
      </c>
      <c r="S617" s="53" t="s">
        <v>5068</v>
      </c>
      <c r="T617" s="53" t="s">
        <v>5066</v>
      </c>
      <c r="U617" s="53">
        <v>1</v>
      </c>
      <c r="V617" s="46" t="s">
        <v>5069</v>
      </c>
    </row>
    <row r="618" ht="12.8" customHeight="1" spans="1:22" x14ac:dyDescent="0.25">
      <c r="A618" s="52">
        <v>692419</v>
      </c>
      <c r="B618" s="53" t="s">
        <v>282</v>
      </c>
      <c r="C618" s="53" t="s">
        <v>11</v>
      </c>
      <c r="D618" s="53" t="s">
        <v>5062</v>
      </c>
      <c r="E618" s="53" t="s">
        <v>5063</v>
      </c>
      <c r="F618" s="53" t="s">
        <v>5064</v>
      </c>
      <c r="G618" s="53" t="s">
        <v>5064</v>
      </c>
      <c r="H618" s="53" t="s">
        <v>5439</v>
      </c>
      <c r="I618" s="53" t="s">
        <v>5440</v>
      </c>
      <c r="J618" s="53" t="s">
        <v>5892</v>
      </c>
      <c r="K618" s="53" t="s">
        <v>5894</v>
      </c>
      <c r="L618" s="53" t="s">
        <v>5072</v>
      </c>
      <c r="M618" s="53">
        <v>330</v>
      </c>
      <c r="N618" s="53">
        <v>333</v>
      </c>
      <c r="O618" s="53">
        <v>401</v>
      </c>
      <c r="P618" s="54">
        <v>472</v>
      </c>
      <c r="Q618" s="55">
        <v>330333401472</v>
      </c>
      <c r="R618" s="53" t="s">
        <v>5064</v>
      </c>
      <c r="S618" s="53" t="s">
        <v>5068</v>
      </c>
      <c r="T618" s="53" t="s">
        <v>5066</v>
      </c>
      <c r="U618" s="53">
        <v>1</v>
      </c>
      <c r="V618" s="46" t="s">
        <v>5069</v>
      </c>
    </row>
    <row r="619" ht="12.8" customHeight="1" spans="1:22" x14ac:dyDescent="0.25">
      <c r="A619" s="52">
        <v>692484</v>
      </c>
      <c r="B619" s="53" t="s">
        <v>1436</v>
      </c>
      <c r="C619" s="53" t="s">
        <v>11</v>
      </c>
      <c r="D619" s="53" t="s">
        <v>5062</v>
      </c>
      <c r="E619" s="53" t="s">
        <v>5063</v>
      </c>
      <c r="F619" s="53" t="s">
        <v>5064</v>
      </c>
      <c r="G619" s="53" t="s">
        <v>5064</v>
      </c>
      <c r="H619" s="53" t="s">
        <v>5091</v>
      </c>
      <c r="I619" s="53" t="s">
        <v>5091</v>
      </c>
      <c r="J619" s="53" t="s">
        <v>5892</v>
      </c>
      <c r="K619" s="53" t="s">
        <v>1436</v>
      </c>
      <c r="L619" s="53" t="s">
        <v>5072</v>
      </c>
      <c r="M619" s="53">
        <v>330</v>
      </c>
      <c r="N619" s="53">
        <v>333</v>
      </c>
      <c r="O619" s="53">
        <v>401</v>
      </c>
      <c r="P619" s="54">
        <v>472</v>
      </c>
      <c r="Q619" s="55">
        <v>330333401472</v>
      </c>
      <c r="R619" s="53" t="s">
        <v>5064</v>
      </c>
      <c r="S619" s="53" t="s">
        <v>5068</v>
      </c>
      <c r="T619" s="53" t="s">
        <v>5066</v>
      </c>
      <c r="U619" s="53">
        <v>1</v>
      </c>
      <c r="V619" s="46" t="s">
        <v>5069</v>
      </c>
    </row>
    <row r="620" ht="12.8" customHeight="1" spans="1:22" x14ac:dyDescent="0.25">
      <c r="A620" s="52">
        <v>692499</v>
      </c>
      <c r="B620" s="53" t="s">
        <v>801</v>
      </c>
      <c r="C620" s="53" t="s">
        <v>11</v>
      </c>
      <c r="D620" s="53" t="s">
        <v>5062</v>
      </c>
      <c r="E620" s="53" t="s">
        <v>5063</v>
      </c>
      <c r="F620" s="53" t="s">
        <v>5064</v>
      </c>
      <c r="G620" s="53" t="s">
        <v>5064</v>
      </c>
      <c r="H620" s="53" t="s">
        <v>5276</v>
      </c>
      <c r="I620" s="53" t="s">
        <v>5277</v>
      </c>
      <c r="J620" s="53" t="s">
        <v>5892</v>
      </c>
      <c r="K620" s="53" t="s">
        <v>801</v>
      </c>
      <c r="L620" s="53" t="s">
        <v>5072</v>
      </c>
      <c r="M620" s="53">
        <v>330</v>
      </c>
      <c r="N620" s="53">
        <v>333</v>
      </c>
      <c r="O620" s="53">
        <v>401</v>
      </c>
      <c r="P620" s="54">
        <v>472</v>
      </c>
      <c r="Q620" s="55">
        <v>330333401472</v>
      </c>
      <c r="R620" s="53" t="s">
        <v>5064</v>
      </c>
      <c r="S620" s="53" t="s">
        <v>5068</v>
      </c>
      <c r="T620" s="53" t="s">
        <v>5066</v>
      </c>
      <c r="U620" s="53">
        <v>1</v>
      </c>
      <c r="V620" s="46" t="s">
        <v>5069</v>
      </c>
    </row>
    <row r="621" ht="12.8" customHeight="1" spans="1:22" x14ac:dyDescent="0.25">
      <c r="A621" s="52">
        <v>692501</v>
      </c>
      <c r="B621" s="53" t="s">
        <v>2422</v>
      </c>
      <c r="C621" s="53" t="s">
        <v>11</v>
      </c>
      <c r="D621" s="53" t="s">
        <v>5062</v>
      </c>
      <c r="E621" s="53" t="s">
        <v>5063</v>
      </c>
      <c r="F621" s="53" t="s">
        <v>5064</v>
      </c>
      <c r="G621" s="53" t="s">
        <v>5064</v>
      </c>
      <c r="H621" s="53" t="s">
        <v>5350</v>
      </c>
      <c r="I621" s="53" t="s">
        <v>5350</v>
      </c>
      <c r="J621" s="53" t="s">
        <v>5892</v>
      </c>
      <c r="K621" s="53" t="s">
        <v>2422</v>
      </c>
      <c r="L621" s="53" t="s">
        <v>5072</v>
      </c>
      <c r="M621" s="53">
        <v>330</v>
      </c>
      <c r="N621" s="53">
        <v>333</v>
      </c>
      <c r="O621" s="53">
        <v>401</v>
      </c>
      <c r="P621" s="54">
        <v>472</v>
      </c>
      <c r="Q621" s="55">
        <v>330333401472</v>
      </c>
      <c r="R621" s="53" t="s">
        <v>5064</v>
      </c>
      <c r="S621" s="53" t="s">
        <v>5068</v>
      </c>
      <c r="T621" s="53" t="s">
        <v>5066</v>
      </c>
      <c r="U621" s="53">
        <v>1</v>
      </c>
      <c r="V621" s="46" t="s">
        <v>5069</v>
      </c>
    </row>
    <row r="622" ht="12.8" customHeight="1" spans="1:22" x14ac:dyDescent="0.25">
      <c r="A622" s="52">
        <v>692490</v>
      </c>
      <c r="B622" s="53" t="s">
        <v>182</v>
      </c>
      <c r="C622" s="53" t="s">
        <v>11</v>
      </c>
      <c r="D622" s="53" t="s">
        <v>5062</v>
      </c>
      <c r="E622" s="53" t="s">
        <v>5063</v>
      </c>
      <c r="F622" s="53" t="s">
        <v>5064</v>
      </c>
      <c r="G622" s="53" t="s">
        <v>5064</v>
      </c>
      <c r="H622" s="53" t="s">
        <v>5434</v>
      </c>
      <c r="I622" s="53" t="s">
        <v>5434</v>
      </c>
      <c r="J622" s="53" t="s">
        <v>5892</v>
      </c>
      <c r="K622" s="53" t="s">
        <v>182</v>
      </c>
      <c r="L622" s="53" t="s">
        <v>5072</v>
      </c>
      <c r="M622" s="53">
        <v>330</v>
      </c>
      <c r="N622" s="53">
        <v>333</v>
      </c>
      <c r="O622" s="53">
        <v>401</v>
      </c>
      <c r="P622" s="54">
        <v>472</v>
      </c>
      <c r="Q622" s="55">
        <v>330333401472</v>
      </c>
      <c r="R622" s="53" t="s">
        <v>5064</v>
      </c>
      <c r="S622" s="53" t="s">
        <v>5068</v>
      </c>
      <c r="T622" s="53" t="s">
        <v>5066</v>
      </c>
      <c r="U622" s="53">
        <v>1</v>
      </c>
      <c r="V622" s="46" t="s">
        <v>5069</v>
      </c>
    </row>
    <row r="623" ht="12.8" customHeight="1" spans="1:22" x14ac:dyDescent="0.25">
      <c r="A623" s="52">
        <v>692424</v>
      </c>
      <c r="B623" s="53" t="s">
        <v>1812</v>
      </c>
      <c r="C623" s="53" t="s">
        <v>11</v>
      </c>
      <c r="D623" s="53" t="s">
        <v>5062</v>
      </c>
      <c r="E623" s="53" t="s">
        <v>5063</v>
      </c>
      <c r="F623" s="53" t="s">
        <v>5064</v>
      </c>
      <c r="G623" s="53" t="s">
        <v>5064</v>
      </c>
      <c r="H623" s="53" t="s">
        <v>5475</v>
      </c>
      <c r="I623" s="53" t="s">
        <v>5475</v>
      </c>
      <c r="J623" s="53" t="s">
        <v>5892</v>
      </c>
      <c r="K623" s="53" t="s">
        <v>1812</v>
      </c>
      <c r="L623" s="53" t="s">
        <v>5072</v>
      </c>
      <c r="M623" s="53">
        <v>330</v>
      </c>
      <c r="N623" s="53">
        <v>333</v>
      </c>
      <c r="O623" s="53">
        <v>401</v>
      </c>
      <c r="P623" s="54">
        <v>472</v>
      </c>
      <c r="Q623" s="55">
        <v>330333401472</v>
      </c>
      <c r="R623" s="53" t="s">
        <v>5064</v>
      </c>
      <c r="S623" s="53" t="s">
        <v>5068</v>
      </c>
      <c r="T623" s="53" t="s">
        <v>5066</v>
      </c>
      <c r="U623" s="53">
        <v>1</v>
      </c>
      <c r="V623" s="46" t="s">
        <v>5069</v>
      </c>
    </row>
    <row r="624" ht="12.8" customHeight="1" spans="1:22" x14ac:dyDescent="0.25">
      <c r="A624" s="52">
        <v>692425</v>
      </c>
      <c r="B624" s="53" t="s">
        <v>541</v>
      </c>
      <c r="C624" s="53" t="s">
        <v>11</v>
      </c>
      <c r="D624" s="53" t="s">
        <v>5062</v>
      </c>
      <c r="E624" s="53" t="s">
        <v>5063</v>
      </c>
      <c r="F624" s="53" t="s">
        <v>5064</v>
      </c>
      <c r="G624" s="53" t="s">
        <v>5064</v>
      </c>
      <c r="H624" s="53" t="s">
        <v>5480</v>
      </c>
      <c r="I624" s="53" t="s">
        <v>5480</v>
      </c>
      <c r="J624" s="53" t="s">
        <v>5892</v>
      </c>
      <c r="K624" s="53" t="s">
        <v>541</v>
      </c>
      <c r="L624" s="53" t="s">
        <v>5072</v>
      </c>
      <c r="M624" s="53">
        <v>330</v>
      </c>
      <c r="N624" s="53">
        <v>333</v>
      </c>
      <c r="O624" s="53">
        <v>401</v>
      </c>
      <c r="P624" s="54">
        <v>472</v>
      </c>
      <c r="Q624" s="55">
        <v>330333401472</v>
      </c>
      <c r="R624" s="53" t="s">
        <v>5064</v>
      </c>
      <c r="S624" s="53" t="s">
        <v>5068</v>
      </c>
      <c r="T624" s="53" t="s">
        <v>5066</v>
      </c>
      <c r="U624" s="53">
        <v>1</v>
      </c>
      <c r="V624" s="46" t="s">
        <v>5069</v>
      </c>
    </row>
    <row r="625" ht="12.8" customHeight="1" spans="1:22" x14ac:dyDescent="0.25">
      <c r="A625" s="52">
        <v>692507</v>
      </c>
      <c r="B625" s="53" t="s">
        <v>2946</v>
      </c>
      <c r="C625" s="53" t="s">
        <v>11</v>
      </c>
      <c r="D625" s="53" t="s">
        <v>5062</v>
      </c>
      <c r="E625" s="53" t="s">
        <v>5063</v>
      </c>
      <c r="F625" s="53" t="s">
        <v>5064</v>
      </c>
      <c r="G625" s="53" t="s">
        <v>5064</v>
      </c>
      <c r="H625" s="53" t="s">
        <v>5499</v>
      </c>
      <c r="I625" s="53" t="s">
        <v>5500</v>
      </c>
      <c r="J625" s="53" t="s">
        <v>5892</v>
      </c>
      <c r="K625" s="53" t="s">
        <v>2946</v>
      </c>
      <c r="L625" s="53" t="s">
        <v>5072</v>
      </c>
      <c r="M625" s="53">
        <v>330</v>
      </c>
      <c r="N625" s="53">
        <v>333</v>
      </c>
      <c r="O625" s="53">
        <v>401</v>
      </c>
      <c r="P625" s="54">
        <v>472</v>
      </c>
      <c r="Q625" s="55">
        <v>330333401472</v>
      </c>
      <c r="R625" s="53" t="s">
        <v>5064</v>
      </c>
      <c r="S625" s="53" t="s">
        <v>5068</v>
      </c>
      <c r="T625" s="53" t="s">
        <v>5066</v>
      </c>
      <c r="U625" s="53">
        <v>1</v>
      </c>
      <c r="V625" s="46" t="s">
        <v>5069</v>
      </c>
    </row>
    <row r="626" ht="12.8" customHeight="1" spans="1:22" x14ac:dyDescent="0.25">
      <c r="A626" s="52">
        <v>692504</v>
      </c>
      <c r="B626" s="53" t="s">
        <v>2099</v>
      </c>
      <c r="C626" s="53" t="s">
        <v>11</v>
      </c>
      <c r="D626" s="53" t="s">
        <v>5062</v>
      </c>
      <c r="E626" s="53" t="s">
        <v>5063</v>
      </c>
      <c r="F626" s="53" t="s">
        <v>5064</v>
      </c>
      <c r="G626" s="53" t="s">
        <v>5064</v>
      </c>
      <c r="H626" s="53" t="s">
        <v>5509</v>
      </c>
      <c r="I626" s="53" t="s">
        <v>5506</v>
      </c>
      <c r="J626" s="53" t="s">
        <v>5892</v>
      </c>
      <c r="K626" s="53" t="s">
        <v>2099</v>
      </c>
      <c r="L626" s="53" t="s">
        <v>5072</v>
      </c>
      <c r="M626" s="53">
        <v>330</v>
      </c>
      <c r="N626" s="53">
        <v>333</v>
      </c>
      <c r="O626" s="53">
        <v>401</v>
      </c>
      <c r="P626" s="54">
        <v>472</v>
      </c>
      <c r="Q626" s="55">
        <v>330333401472</v>
      </c>
      <c r="R626" s="53" t="s">
        <v>5064</v>
      </c>
      <c r="S626" s="53" t="s">
        <v>5068</v>
      </c>
      <c r="T626" s="53" t="s">
        <v>5066</v>
      </c>
      <c r="U626" s="53">
        <v>1</v>
      </c>
      <c r="V626" s="46" t="s">
        <v>5069</v>
      </c>
    </row>
    <row r="627" ht="12.8" customHeight="1" spans="1:22" x14ac:dyDescent="0.25">
      <c r="A627" s="52">
        <v>692497</v>
      </c>
      <c r="B627" s="53" t="s">
        <v>1602</v>
      </c>
      <c r="C627" s="53" t="s">
        <v>11</v>
      </c>
      <c r="D627" s="53" t="s">
        <v>5062</v>
      </c>
      <c r="E627" s="53" t="s">
        <v>5063</v>
      </c>
      <c r="F627" s="53" t="s">
        <v>5064</v>
      </c>
      <c r="G627" s="53" t="s">
        <v>5064</v>
      </c>
      <c r="H627" s="53" t="s">
        <v>5416</v>
      </c>
      <c r="I627" s="53" t="s">
        <v>5413</v>
      </c>
      <c r="J627" s="53" t="s">
        <v>5892</v>
      </c>
      <c r="K627" s="53" t="s">
        <v>5895</v>
      </c>
      <c r="L627" s="53" t="s">
        <v>5072</v>
      </c>
      <c r="M627" s="53">
        <v>330</v>
      </c>
      <c r="N627" s="53">
        <v>333</v>
      </c>
      <c r="O627" s="53">
        <v>401</v>
      </c>
      <c r="P627" s="54">
        <v>472</v>
      </c>
      <c r="Q627" s="55">
        <v>330333401472</v>
      </c>
      <c r="R627" s="53" t="s">
        <v>5064</v>
      </c>
      <c r="S627" s="53" t="s">
        <v>5068</v>
      </c>
      <c r="T627" s="53" t="s">
        <v>5066</v>
      </c>
      <c r="U627" s="53">
        <v>1</v>
      </c>
      <c r="V627" s="46" t="s">
        <v>5069</v>
      </c>
    </row>
    <row r="628" ht="12.8" customHeight="1" spans="1:22" x14ac:dyDescent="0.25">
      <c r="A628" s="52">
        <v>692503</v>
      </c>
      <c r="B628" s="53" t="s">
        <v>2548</v>
      </c>
      <c r="C628" s="53" t="s">
        <v>11</v>
      </c>
      <c r="D628" s="53" t="s">
        <v>5062</v>
      </c>
      <c r="E628" s="53" t="s">
        <v>5063</v>
      </c>
      <c r="F628" s="53" t="s">
        <v>5064</v>
      </c>
      <c r="G628" s="53" t="s">
        <v>5064</v>
      </c>
      <c r="H628" s="53" t="s">
        <v>5396</v>
      </c>
      <c r="I628" s="53" t="s">
        <v>5392</v>
      </c>
      <c r="J628" s="53" t="s">
        <v>5892</v>
      </c>
      <c r="K628" s="53" t="s">
        <v>5896</v>
      </c>
      <c r="L628" s="53" t="s">
        <v>5072</v>
      </c>
      <c r="M628" s="53">
        <v>330</v>
      </c>
      <c r="N628" s="53">
        <v>333</v>
      </c>
      <c r="O628" s="53">
        <v>401</v>
      </c>
      <c r="P628" s="54">
        <v>472</v>
      </c>
      <c r="Q628" s="55">
        <v>330333401472</v>
      </c>
      <c r="R628" s="53" t="s">
        <v>5064</v>
      </c>
      <c r="S628" s="53" t="s">
        <v>5068</v>
      </c>
      <c r="T628" s="53" t="s">
        <v>5066</v>
      </c>
      <c r="U628" s="53">
        <v>1</v>
      </c>
      <c r="V628" s="46" t="s">
        <v>5069</v>
      </c>
    </row>
    <row r="629" ht="12.8" customHeight="1" spans="1:22" x14ac:dyDescent="0.25">
      <c r="A629" s="52">
        <v>692519</v>
      </c>
      <c r="B629" s="53" t="s">
        <v>1082</v>
      </c>
      <c r="C629" s="53" t="s">
        <v>11</v>
      </c>
      <c r="D629" s="53" t="s">
        <v>5062</v>
      </c>
      <c r="E629" s="53" t="s">
        <v>5063</v>
      </c>
      <c r="F629" s="53" t="s">
        <v>5064</v>
      </c>
      <c r="G629" s="53" t="s">
        <v>5064</v>
      </c>
      <c r="H629" s="53" t="s">
        <v>5544</v>
      </c>
      <c r="I629" s="53" t="s">
        <v>5544</v>
      </c>
      <c r="J629" s="53" t="s">
        <v>5892</v>
      </c>
      <c r="K629" s="53" t="s">
        <v>1082</v>
      </c>
      <c r="L629" s="53" t="s">
        <v>5072</v>
      </c>
      <c r="M629" s="53">
        <v>330</v>
      </c>
      <c r="N629" s="53">
        <v>333</v>
      </c>
      <c r="O629" s="53">
        <v>401</v>
      </c>
      <c r="P629" s="54">
        <v>472</v>
      </c>
      <c r="Q629" s="55">
        <v>330333401472</v>
      </c>
      <c r="R629" s="53" t="s">
        <v>5064</v>
      </c>
      <c r="S629" s="53" t="s">
        <v>5068</v>
      </c>
      <c r="T629" s="53" t="s">
        <v>5066</v>
      </c>
      <c r="U629" s="53">
        <v>1</v>
      </c>
      <c r="V629" s="46" t="s">
        <v>5069</v>
      </c>
    </row>
    <row r="630" ht="12.8" customHeight="1" spans="1:22" x14ac:dyDescent="0.25">
      <c r="A630" s="52">
        <v>692498</v>
      </c>
      <c r="B630" s="53" t="s">
        <v>2364</v>
      </c>
      <c r="C630" s="53" t="s">
        <v>11</v>
      </c>
      <c r="D630" s="53" t="s">
        <v>5062</v>
      </c>
      <c r="E630" s="53" t="s">
        <v>5063</v>
      </c>
      <c r="F630" s="53" t="s">
        <v>5064</v>
      </c>
      <c r="G630" s="53" t="s">
        <v>5064</v>
      </c>
      <c r="H630" s="53" t="s">
        <v>5335</v>
      </c>
      <c r="I630" s="53" t="s">
        <v>5277</v>
      </c>
      <c r="J630" s="53" t="s">
        <v>5892</v>
      </c>
      <c r="K630" s="53" t="s">
        <v>5897</v>
      </c>
      <c r="L630" s="53" t="s">
        <v>5072</v>
      </c>
      <c r="M630" s="53">
        <v>330</v>
      </c>
      <c r="N630" s="53">
        <v>333</v>
      </c>
      <c r="O630" s="53">
        <v>401</v>
      </c>
      <c r="P630" s="54">
        <v>472</v>
      </c>
      <c r="Q630" s="55">
        <v>330333401472</v>
      </c>
      <c r="R630" s="53" t="s">
        <v>5064</v>
      </c>
      <c r="S630" s="53" t="s">
        <v>5068</v>
      </c>
      <c r="T630" s="53" t="s">
        <v>5066</v>
      </c>
      <c r="U630" s="53">
        <v>1</v>
      </c>
      <c r="V630" s="46" t="s">
        <v>5069</v>
      </c>
    </row>
    <row r="631" ht="12.8" customHeight="1" spans="1:22" x14ac:dyDescent="0.25">
      <c r="A631" s="52">
        <v>692423</v>
      </c>
      <c r="B631" s="53" t="s">
        <v>515</v>
      </c>
      <c r="C631" s="53" t="s">
        <v>11</v>
      </c>
      <c r="D631" s="53" t="s">
        <v>5062</v>
      </c>
      <c r="E631" s="53" t="s">
        <v>5063</v>
      </c>
      <c r="F631" s="53" t="s">
        <v>5064</v>
      </c>
      <c r="G631" s="53" t="s">
        <v>5064</v>
      </c>
      <c r="H631" s="53" t="s">
        <v>5613</v>
      </c>
      <c r="I631" s="53" t="s">
        <v>5613</v>
      </c>
      <c r="J631" s="53" t="s">
        <v>5892</v>
      </c>
      <c r="K631" s="53" t="s">
        <v>5898</v>
      </c>
      <c r="L631" s="53" t="s">
        <v>5072</v>
      </c>
      <c r="M631" s="53">
        <v>330</v>
      </c>
      <c r="N631" s="53">
        <v>333</v>
      </c>
      <c r="O631" s="53">
        <v>401</v>
      </c>
      <c r="P631" s="54">
        <v>472</v>
      </c>
      <c r="Q631" s="55">
        <v>330333401472</v>
      </c>
      <c r="R631" s="53" t="s">
        <v>5064</v>
      </c>
      <c r="S631" s="53" t="s">
        <v>5068</v>
      </c>
      <c r="T631" s="53" t="s">
        <v>5066</v>
      </c>
      <c r="U631" s="53">
        <v>1</v>
      </c>
      <c r="V631" s="46" t="s">
        <v>5069</v>
      </c>
    </row>
    <row r="632" ht="12.8" customHeight="1" spans="1:22" x14ac:dyDescent="0.25">
      <c r="A632" s="52">
        <v>692487</v>
      </c>
      <c r="B632" s="53" t="s">
        <v>299</v>
      </c>
      <c r="C632" s="53" t="s">
        <v>11</v>
      </c>
      <c r="D632" s="53" t="s">
        <v>5062</v>
      </c>
      <c r="E632" s="53" t="s">
        <v>5063</v>
      </c>
      <c r="F632" s="53" t="s">
        <v>5064</v>
      </c>
      <c r="G632" s="53" t="s">
        <v>5064</v>
      </c>
      <c r="H632" s="53" t="s">
        <v>5634</v>
      </c>
      <c r="I632" s="53" t="s">
        <v>5634</v>
      </c>
      <c r="J632" s="53" t="s">
        <v>5892</v>
      </c>
      <c r="K632" s="53" t="s">
        <v>299</v>
      </c>
      <c r="L632" s="53" t="s">
        <v>5072</v>
      </c>
      <c r="M632" s="53">
        <v>330</v>
      </c>
      <c r="N632" s="53">
        <v>333</v>
      </c>
      <c r="O632" s="53">
        <v>401</v>
      </c>
      <c r="P632" s="54">
        <v>472</v>
      </c>
      <c r="Q632" s="55">
        <v>330333401472</v>
      </c>
      <c r="R632" s="53" t="s">
        <v>5064</v>
      </c>
      <c r="S632" s="53" t="s">
        <v>5068</v>
      </c>
      <c r="T632" s="53" t="s">
        <v>5066</v>
      </c>
      <c r="U632" s="53">
        <v>1</v>
      </c>
      <c r="V632" s="46" t="s">
        <v>5069</v>
      </c>
    </row>
    <row r="633" ht="12.8" customHeight="1" spans="1:22" x14ac:dyDescent="0.25">
      <c r="A633" s="52">
        <v>692493</v>
      </c>
      <c r="B633" s="53" t="s">
        <v>2431</v>
      </c>
      <c r="C633" s="53" t="s">
        <v>11</v>
      </c>
      <c r="D633" s="53" t="s">
        <v>5062</v>
      </c>
      <c r="E633" s="53" t="s">
        <v>5063</v>
      </c>
      <c r="F633" s="53" t="s">
        <v>5064</v>
      </c>
      <c r="G633" s="53" t="s">
        <v>5064</v>
      </c>
      <c r="H633" s="53" t="s">
        <v>5639</v>
      </c>
      <c r="I633" s="53" t="s">
        <v>5639</v>
      </c>
      <c r="J633" s="53" t="s">
        <v>5892</v>
      </c>
      <c r="K633" s="53" t="s">
        <v>2431</v>
      </c>
      <c r="L633" s="53" t="s">
        <v>5072</v>
      </c>
      <c r="M633" s="53">
        <v>330</v>
      </c>
      <c r="N633" s="53">
        <v>333</v>
      </c>
      <c r="O633" s="53">
        <v>401</v>
      </c>
      <c r="P633" s="54">
        <v>472</v>
      </c>
      <c r="Q633" s="55">
        <v>330333401472</v>
      </c>
      <c r="R633" s="53" t="s">
        <v>5064</v>
      </c>
      <c r="S633" s="53" t="s">
        <v>5068</v>
      </c>
      <c r="T633" s="53" t="s">
        <v>5066</v>
      </c>
      <c r="U633" s="53">
        <v>1</v>
      </c>
      <c r="V633" s="46" t="s">
        <v>5069</v>
      </c>
    </row>
    <row r="634" ht="12.8" customHeight="1" spans="1:22" x14ac:dyDescent="0.25">
      <c r="A634" s="52">
        <v>692422</v>
      </c>
      <c r="B634" s="53" t="s">
        <v>189</v>
      </c>
      <c r="C634" s="53" t="s">
        <v>11</v>
      </c>
      <c r="D634" s="53" t="s">
        <v>5062</v>
      </c>
      <c r="E634" s="53" t="s">
        <v>5063</v>
      </c>
      <c r="F634" s="53" t="s">
        <v>5064</v>
      </c>
      <c r="G634" s="53" t="s">
        <v>5064</v>
      </c>
      <c r="H634" s="53" t="s">
        <v>5676</v>
      </c>
      <c r="I634" s="53" t="s">
        <v>5650</v>
      </c>
      <c r="J634" s="53" t="s">
        <v>5892</v>
      </c>
      <c r="K634" s="53" t="s">
        <v>189</v>
      </c>
      <c r="L634" s="53" t="s">
        <v>5072</v>
      </c>
      <c r="M634" s="53">
        <v>330</v>
      </c>
      <c r="N634" s="53">
        <v>333</v>
      </c>
      <c r="O634" s="53">
        <v>401</v>
      </c>
      <c r="P634" s="54">
        <v>472</v>
      </c>
      <c r="Q634" s="55">
        <v>330333401472</v>
      </c>
      <c r="R634" s="53" t="s">
        <v>5064</v>
      </c>
      <c r="S634" s="53" t="s">
        <v>5068</v>
      </c>
      <c r="T634" s="53" t="s">
        <v>5066</v>
      </c>
      <c r="U634" s="53">
        <v>1</v>
      </c>
      <c r="V634" s="46" t="s">
        <v>5069</v>
      </c>
    </row>
    <row r="635" ht="12.8" customHeight="1" spans="1:22" x14ac:dyDescent="0.25">
      <c r="A635" s="52">
        <v>692505</v>
      </c>
      <c r="B635" s="53" t="s">
        <v>189</v>
      </c>
      <c r="C635" s="53" t="s">
        <v>11</v>
      </c>
      <c r="D635" s="53" t="s">
        <v>5062</v>
      </c>
      <c r="E635" s="53" t="s">
        <v>5063</v>
      </c>
      <c r="F635" s="53" t="s">
        <v>5064</v>
      </c>
      <c r="G635" s="53" t="s">
        <v>5064</v>
      </c>
      <c r="H635" s="53" t="s">
        <v>5676</v>
      </c>
      <c r="I635" s="53" t="s">
        <v>5650</v>
      </c>
      <c r="J635" s="53" t="s">
        <v>5892</v>
      </c>
      <c r="K635" s="53" t="s">
        <v>189</v>
      </c>
      <c r="L635" s="53" t="s">
        <v>5072</v>
      </c>
      <c r="M635" s="53">
        <v>330</v>
      </c>
      <c r="N635" s="53">
        <v>333</v>
      </c>
      <c r="O635" s="53">
        <v>401</v>
      </c>
      <c r="P635" s="54">
        <v>472</v>
      </c>
      <c r="Q635" s="55">
        <v>330333401472</v>
      </c>
      <c r="R635" s="53" t="s">
        <v>5064</v>
      </c>
      <c r="S635" s="53" t="s">
        <v>5068</v>
      </c>
      <c r="T635" s="53" t="s">
        <v>5066</v>
      </c>
      <c r="U635" s="53">
        <v>1</v>
      </c>
      <c r="V635" s="46" t="s">
        <v>5069</v>
      </c>
    </row>
    <row r="636" ht="12.8" customHeight="1" spans="1:22" x14ac:dyDescent="0.25">
      <c r="A636" s="52">
        <v>692488</v>
      </c>
      <c r="B636" s="53" t="s">
        <v>201</v>
      </c>
      <c r="C636" s="53" t="s">
        <v>11</v>
      </c>
      <c r="D636" s="53" t="s">
        <v>5062</v>
      </c>
      <c r="E636" s="53" t="s">
        <v>5063</v>
      </c>
      <c r="F636" s="53" t="s">
        <v>5064</v>
      </c>
      <c r="G636" s="53" t="s">
        <v>5064</v>
      </c>
      <c r="H636" s="53" t="s">
        <v>5699</v>
      </c>
      <c r="I636" s="53" t="s">
        <v>5699</v>
      </c>
      <c r="J636" s="53" t="s">
        <v>5892</v>
      </c>
      <c r="K636" s="53" t="s">
        <v>201</v>
      </c>
      <c r="L636" s="53" t="s">
        <v>5072</v>
      </c>
      <c r="M636" s="53">
        <v>330</v>
      </c>
      <c r="N636" s="53">
        <v>333</v>
      </c>
      <c r="O636" s="53">
        <v>401</v>
      </c>
      <c r="P636" s="54">
        <v>472</v>
      </c>
      <c r="Q636" s="55">
        <v>330333401472</v>
      </c>
      <c r="R636" s="53" t="s">
        <v>5064</v>
      </c>
      <c r="S636" s="53" t="s">
        <v>5068</v>
      </c>
      <c r="T636" s="53" t="s">
        <v>5066</v>
      </c>
      <c r="U636" s="53">
        <v>1</v>
      </c>
      <c r="V636" s="46" t="s">
        <v>5069</v>
      </c>
    </row>
    <row r="637" ht="12.8" customHeight="1" spans="1:22" x14ac:dyDescent="0.25">
      <c r="A637" s="52">
        <v>692483</v>
      </c>
      <c r="B637" s="53" t="s">
        <v>5899</v>
      </c>
      <c r="C637" s="53" t="s">
        <v>11</v>
      </c>
      <c r="D637" s="53" t="s">
        <v>5062</v>
      </c>
      <c r="E637" s="53" t="s">
        <v>5063</v>
      </c>
      <c r="F637" s="53" t="s">
        <v>5064</v>
      </c>
      <c r="G637" s="53" t="s">
        <v>5064</v>
      </c>
      <c r="H637" s="53" t="s">
        <v>5714</v>
      </c>
      <c r="I637" s="53" t="s">
        <v>5714</v>
      </c>
      <c r="J637" s="53" t="s">
        <v>5892</v>
      </c>
      <c r="K637" s="53" t="s">
        <v>5899</v>
      </c>
      <c r="L637" s="53" t="s">
        <v>5072</v>
      </c>
      <c r="M637" s="53">
        <v>330</v>
      </c>
      <c r="N637" s="53">
        <v>333</v>
      </c>
      <c r="O637" s="53">
        <v>401</v>
      </c>
      <c r="P637" s="54">
        <v>472</v>
      </c>
      <c r="Q637" s="55">
        <v>330333401472</v>
      </c>
      <c r="R637" s="53" t="s">
        <v>5064</v>
      </c>
      <c r="S637" s="53" t="s">
        <v>5068</v>
      </c>
      <c r="T637" s="53" t="s">
        <v>5066</v>
      </c>
      <c r="U637" s="53">
        <v>1</v>
      </c>
      <c r="V637" s="46" t="s">
        <v>5069</v>
      </c>
    </row>
    <row r="638" ht="12.8" customHeight="1" spans="1:22" x14ac:dyDescent="0.25">
      <c r="A638" s="52">
        <v>692496</v>
      </c>
      <c r="B638" s="53" t="s">
        <v>5900</v>
      </c>
      <c r="C638" s="53" t="s">
        <v>11</v>
      </c>
      <c r="D638" s="53" t="s">
        <v>5062</v>
      </c>
      <c r="E638" s="53" t="s">
        <v>5063</v>
      </c>
      <c r="F638" s="53" t="s">
        <v>5064</v>
      </c>
      <c r="G638" s="53" t="s">
        <v>5064</v>
      </c>
      <c r="H638" s="53" t="s">
        <v>5724</v>
      </c>
      <c r="I638" s="53" t="s">
        <v>5714</v>
      </c>
      <c r="J638" s="53" t="s">
        <v>5892</v>
      </c>
      <c r="K638" s="53" t="s">
        <v>5900</v>
      </c>
      <c r="L638" s="53" t="s">
        <v>5072</v>
      </c>
      <c r="M638" s="53">
        <v>330</v>
      </c>
      <c r="N638" s="53">
        <v>333</v>
      </c>
      <c r="O638" s="53">
        <v>401</v>
      </c>
      <c r="P638" s="54">
        <v>472</v>
      </c>
      <c r="Q638" s="55">
        <v>330333401472</v>
      </c>
      <c r="R638" s="53" t="s">
        <v>5064</v>
      </c>
      <c r="S638" s="53" t="s">
        <v>5068</v>
      </c>
      <c r="T638" s="53" t="s">
        <v>5066</v>
      </c>
      <c r="U638" s="53">
        <v>1</v>
      </c>
      <c r="V638" s="46" t="s">
        <v>5069</v>
      </c>
    </row>
    <row r="639" ht="12.8" customHeight="1" spans="1:22" x14ac:dyDescent="0.25">
      <c r="A639" s="52">
        <v>692502</v>
      </c>
      <c r="B639" s="53" t="s">
        <v>407</v>
      </c>
      <c r="C639" s="53" t="s">
        <v>11</v>
      </c>
      <c r="D639" s="53" t="s">
        <v>5062</v>
      </c>
      <c r="E639" s="53" t="s">
        <v>5063</v>
      </c>
      <c r="F639" s="53" t="s">
        <v>5064</v>
      </c>
      <c r="G639" s="53" t="s">
        <v>5064</v>
      </c>
      <c r="H639" s="53" t="s">
        <v>5729</v>
      </c>
      <c r="I639" s="53" t="s">
        <v>5729</v>
      </c>
      <c r="J639" s="53" t="s">
        <v>5892</v>
      </c>
      <c r="K639" s="53" t="s">
        <v>407</v>
      </c>
      <c r="L639" s="53" t="s">
        <v>5072</v>
      </c>
      <c r="M639" s="53">
        <v>330</v>
      </c>
      <c r="N639" s="53">
        <v>333</v>
      </c>
      <c r="O639" s="53">
        <v>401</v>
      </c>
      <c r="P639" s="54">
        <v>472</v>
      </c>
      <c r="Q639" s="55">
        <v>330333401472</v>
      </c>
      <c r="R639" s="53" t="s">
        <v>5064</v>
      </c>
      <c r="S639" s="53" t="s">
        <v>5068</v>
      </c>
      <c r="T639" s="53" t="s">
        <v>5066</v>
      </c>
      <c r="U639" s="53">
        <v>1</v>
      </c>
      <c r="V639" s="46" t="s">
        <v>5069</v>
      </c>
    </row>
    <row r="640" ht="12.8" customHeight="1" spans="1:22" x14ac:dyDescent="0.25">
      <c r="A640" s="52">
        <v>692420</v>
      </c>
      <c r="B640" s="53" t="s">
        <v>51</v>
      </c>
      <c r="C640" s="53" t="s">
        <v>11</v>
      </c>
      <c r="D640" s="53" t="s">
        <v>5062</v>
      </c>
      <c r="E640" s="53" t="s">
        <v>5063</v>
      </c>
      <c r="F640" s="53" t="s">
        <v>5064</v>
      </c>
      <c r="G640" s="53" t="s">
        <v>5064</v>
      </c>
      <c r="H640" s="53" t="s">
        <v>5315</v>
      </c>
      <c r="I640" s="53" t="s">
        <v>5277</v>
      </c>
      <c r="J640" s="53" t="s">
        <v>5892</v>
      </c>
      <c r="K640" s="53" t="s">
        <v>5901</v>
      </c>
      <c r="L640" s="53" t="s">
        <v>5072</v>
      </c>
      <c r="M640" s="53">
        <v>330</v>
      </c>
      <c r="N640" s="53">
        <v>333</v>
      </c>
      <c r="O640" s="53">
        <v>401</v>
      </c>
      <c r="P640" s="54">
        <v>472</v>
      </c>
      <c r="Q640" s="55">
        <v>330333401472</v>
      </c>
      <c r="R640" s="53" t="s">
        <v>5064</v>
      </c>
      <c r="S640" s="53" t="s">
        <v>5068</v>
      </c>
      <c r="T640" s="53" t="s">
        <v>5066</v>
      </c>
      <c r="U640" s="53">
        <v>1</v>
      </c>
      <c r="V640" s="46" t="s">
        <v>5069</v>
      </c>
    </row>
    <row r="641" ht="12.8" customHeight="1" spans="1:22" x14ac:dyDescent="0.25">
      <c r="A641" s="52">
        <v>692421</v>
      </c>
      <c r="B641" s="53" t="s">
        <v>60</v>
      </c>
      <c r="C641" s="53" t="s">
        <v>11</v>
      </c>
      <c r="D641" s="53" t="s">
        <v>5062</v>
      </c>
      <c r="E641" s="53" t="s">
        <v>5063</v>
      </c>
      <c r="F641" s="53" t="s">
        <v>5064</v>
      </c>
      <c r="G641" s="53" t="s">
        <v>5064</v>
      </c>
      <c r="H641" s="53" t="s">
        <v>5065</v>
      </c>
      <c r="I641" s="53" t="s">
        <v>5065</v>
      </c>
      <c r="J641" s="53" t="s">
        <v>5892</v>
      </c>
      <c r="K641" s="53" t="s">
        <v>60</v>
      </c>
      <c r="L641" s="53" t="s">
        <v>5072</v>
      </c>
      <c r="M641" s="53">
        <v>330</v>
      </c>
      <c r="N641" s="53">
        <v>333</v>
      </c>
      <c r="O641" s="53">
        <v>401</v>
      </c>
      <c r="P641" s="54">
        <v>472</v>
      </c>
      <c r="Q641" s="55">
        <v>330333401472</v>
      </c>
      <c r="R641" s="53" t="s">
        <v>5064</v>
      </c>
      <c r="S641" s="53" t="s">
        <v>5068</v>
      </c>
      <c r="T641" s="53" t="s">
        <v>5066</v>
      </c>
      <c r="U641" s="53">
        <v>1</v>
      </c>
      <c r="V641" s="46" t="s">
        <v>5069</v>
      </c>
    </row>
    <row r="642" ht="12.8" customHeight="1" spans="1:22" x14ac:dyDescent="0.25">
      <c r="A642" s="52">
        <v>692506</v>
      </c>
      <c r="B642" s="53" t="s">
        <v>1986</v>
      </c>
      <c r="C642" s="53" t="s">
        <v>11</v>
      </c>
      <c r="D642" s="53" t="s">
        <v>5062</v>
      </c>
      <c r="E642" s="53" t="s">
        <v>5063</v>
      </c>
      <c r="F642" s="53" t="s">
        <v>5064</v>
      </c>
      <c r="G642" s="53" t="s">
        <v>5064</v>
      </c>
      <c r="H642" s="53" t="s">
        <v>5667</v>
      </c>
      <c r="I642" s="53" t="s">
        <v>5650</v>
      </c>
      <c r="J642" s="53" t="s">
        <v>5892</v>
      </c>
      <c r="K642" s="53" t="s">
        <v>1986</v>
      </c>
      <c r="L642" s="53" t="s">
        <v>5072</v>
      </c>
      <c r="M642" s="53">
        <v>330</v>
      </c>
      <c r="N642" s="53">
        <v>333</v>
      </c>
      <c r="O642" s="53">
        <v>401</v>
      </c>
      <c r="P642" s="54">
        <v>472</v>
      </c>
      <c r="Q642" s="55">
        <v>330333401472</v>
      </c>
      <c r="R642" s="53" t="s">
        <v>5064</v>
      </c>
      <c r="S642" s="53" t="s">
        <v>5068</v>
      </c>
      <c r="T642" s="53" t="s">
        <v>5066</v>
      </c>
      <c r="U642" s="53">
        <v>1</v>
      </c>
      <c r="V642" s="46" t="s">
        <v>5069</v>
      </c>
    </row>
    <row r="643" ht="12.8" customHeight="1" spans="1:22" x14ac:dyDescent="0.25">
      <c r="A643" s="52">
        <v>692520</v>
      </c>
      <c r="B643" s="53" t="s">
        <v>431</v>
      </c>
      <c r="C643" s="53" t="s">
        <v>11</v>
      </c>
      <c r="D643" s="53" t="s">
        <v>5062</v>
      </c>
      <c r="E643" s="53" t="s">
        <v>5063</v>
      </c>
      <c r="F643" s="53" t="s">
        <v>5064</v>
      </c>
      <c r="G643" s="53" t="s">
        <v>5064</v>
      </c>
      <c r="H643" s="53" t="s">
        <v>5302</v>
      </c>
      <c r="I643" s="53" t="s">
        <v>5277</v>
      </c>
      <c r="J643" s="53" t="s">
        <v>5892</v>
      </c>
      <c r="K643" s="53" t="s">
        <v>431</v>
      </c>
      <c r="L643" s="53" t="s">
        <v>5072</v>
      </c>
      <c r="M643" s="53">
        <v>330</v>
      </c>
      <c r="N643" s="53">
        <v>333</v>
      </c>
      <c r="O643" s="53">
        <v>401</v>
      </c>
      <c r="P643" s="54">
        <v>472</v>
      </c>
      <c r="Q643" s="55">
        <v>330333401472</v>
      </c>
      <c r="R643" s="53" t="s">
        <v>5064</v>
      </c>
      <c r="S643" s="53" t="s">
        <v>5068</v>
      </c>
      <c r="T643" s="53" t="s">
        <v>5066</v>
      </c>
      <c r="U643" s="53">
        <v>1</v>
      </c>
      <c r="V643" s="46" t="s">
        <v>5069</v>
      </c>
    </row>
    <row r="644" ht="12.8" customHeight="1" spans="1:22" x14ac:dyDescent="0.25">
      <c r="A644" s="52">
        <v>692523</v>
      </c>
      <c r="B644" s="53" t="s">
        <v>588</v>
      </c>
      <c r="C644" s="53" t="s">
        <v>11</v>
      </c>
      <c r="D644" s="53" t="s">
        <v>5062</v>
      </c>
      <c r="E644" s="53" t="s">
        <v>5063</v>
      </c>
      <c r="F644" s="53" t="s">
        <v>5064</v>
      </c>
      <c r="G644" s="53" t="s">
        <v>5064</v>
      </c>
      <c r="H644" s="53" t="s">
        <v>5713</v>
      </c>
      <c r="I644" s="53" t="s">
        <v>5714</v>
      </c>
      <c r="J644" s="53" t="s">
        <v>5892</v>
      </c>
      <c r="K644" s="53" t="s">
        <v>588</v>
      </c>
      <c r="L644" s="53" t="s">
        <v>5072</v>
      </c>
      <c r="M644" s="53">
        <v>330</v>
      </c>
      <c r="N644" s="53">
        <v>333</v>
      </c>
      <c r="O644" s="53">
        <v>401</v>
      </c>
      <c r="P644" s="54">
        <v>472</v>
      </c>
      <c r="Q644" s="55">
        <v>330333401472</v>
      </c>
      <c r="R644" s="53" t="s">
        <v>5064</v>
      </c>
      <c r="S644" s="53" t="s">
        <v>5068</v>
      </c>
      <c r="T644" s="53" t="s">
        <v>5066</v>
      </c>
      <c r="U644" s="53">
        <v>1</v>
      </c>
      <c r="V644" s="46" t="s">
        <v>5069</v>
      </c>
    </row>
    <row r="645" ht="12.8" customHeight="1" spans="1:22" x14ac:dyDescent="0.25">
      <c r="A645" s="52">
        <v>692527</v>
      </c>
      <c r="B645" s="53" t="s">
        <v>498</v>
      </c>
      <c r="C645" s="53" t="s">
        <v>11</v>
      </c>
      <c r="D645" s="53" t="s">
        <v>5062</v>
      </c>
      <c r="E645" s="53" t="s">
        <v>5063</v>
      </c>
      <c r="F645" s="53" t="s">
        <v>5064</v>
      </c>
      <c r="G645" s="53" t="s">
        <v>5064</v>
      </c>
      <c r="H645" s="53" t="s">
        <v>5311</v>
      </c>
      <c r="I645" s="53" t="s">
        <v>5277</v>
      </c>
      <c r="J645" s="53" t="s">
        <v>5892</v>
      </c>
      <c r="K645" s="53" t="s">
        <v>498</v>
      </c>
      <c r="L645" s="53" t="s">
        <v>5072</v>
      </c>
      <c r="M645" s="53">
        <v>330</v>
      </c>
      <c r="N645" s="53">
        <v>333</v>
      </c>
      <c r="O645" s="53">
        <v>401</v>
      </c>
      <c r="P645" s="54">
        <v>472</v>
      </c>
      <c r="Q645" s="55">
        <v>330333401472</v>
      </c>
      <c r="R645" s="53" t="s">
        <v>5064</v>
      </c>
      <c r="S645" s="53" t="s">
        <v>5068</v>
      </c>
      <c r="T645" s="53" t="s">
        <v>5066</v>
      </c>
      <c r="U645" s="53">
        <v>1</v>
      </c>
      <c r="V645" s="46" t="s">
        <v>5069</v>
      </c>
    </row>
    <row r="646" ht="12.8" customHeight="1" spans="1:22" x14ac:dyDescent="0.25">
      <c r="A646" s="52">
        <v>692557</v>
      </c>
      <c r="B646" s="53" t="s">
        <v>5902</v>
      </c>
      <c r="C646" s="53" t="s">
        <v>11</v>
      </c>
      <c r="D646" s="53" t="s">
        <v>5062</v>
      </c>
      <c r="E646" s="53" t="s">
        <v>5063</v>
      </c>
      <c r="F646" s="53" t="s">
        <v>5064</v>
      </c>
      <c r="G646" s="53" t="s">
        <v>5064</v>
      </c>
      <c r="H646" s="53" t="s">
        <v>5412</v>
      </c>
      <c r="I646" s="53" t="s">
        <v>5413</v>
      </c>
      <c r="J646" s="53" t="s">
        <v>5892</v>
      </c>
      <c r="K646" s="53" t="s">
        <v>5902</v>
      </c>
      <c r="L646" s="53" t="s">
        <v>5072</v>
      </c>
      <c r="M646" s="53">
        <v>330</v>
      </c>
      <c r="N646" s="53">
        <v>333</v>
      </c>
      <c r="O646" s="53">
        <v>401</v>
      </c>
      <c r="P646" s="54">
        <v>472</v>
      </c>
      <c r="Q646" s="55">
        <v>330333401472</v>
      </c>
      <c r="R646" s="53" t="s">
        <v>5064</v>
      </c>
      <c r="S646" s="53" t="s">
        <v>5068</v>
      </c>
      <c r="T646" s="53" t="s">
        <v>5066</v>
      </c>
      <c r="U646" s="53">
        <v>1</v>
      </c>
      <c r="V646" s="46" t="s">
        <v>5069</v>
      </c>
    </row>
    <row r="647" ht="12.8" customHeight="1" spans="1:22" x14ac:dyDescent="0.25">
      <c r="A647" s="52">
        <v>692559</v>
      </c>
      <c r="B647" s="53" t="s">
        <v>5903</v>
      </c>
      <c r="C647" s="53" t="s">
        <v>11</v>
      </c>
      <c r="D647" s="53" t="s">
        <v>5062</v>
      </c>
      <c r="E647" s="53" t="s">
        <v>5063</v>
      </c>
      <c r="F647" s="53" t="s">
        <v>5064</v>
      </c>
      <c r="G647" s="53" t="s">
        <v>5064</v>
      </c>
      <c r="H647" s="53" t="s">
        <v>5688</v>
      </c>
      <c r="I647" s="53" t="s">
        <v>5650</v>
      </c>
      <c r="J647" s="53" t="s">
        <v>5892</v>
      </c>
      <c r="K647" s="53" t="s">
        <v>5903</v>
      </c>
      <c r="L647" s="53" t="s">
        <v>5072</v>
      </c>
      <c r="M647" s="53">
        <v>330</v>
      </c>
      <c r="N647" s="53">
        <v>333</v>
      </c>
      <c r="O647" s="53">
        <v>401</v>
      </c>
      <c r="P647" s="54">
        <v>472</v>
      </c>
      <c r="Q647" s="55">
        <v>330333401472</v>
      </c>
      <c r="R647" s="53" t="s">
        <v>5064</v>
      </c>
      <c r="S647" s="53" t="s">
        <v>5068</v>
      </c>
      <c r="T647" s="53" t="s">
        <v>5066</v>
      </c>
      <c r="U647" s="53">
        <v>1</v>
      </c>
      <c r="V647" s="46" t="s">
        <v>5069</v>
      </c>
    </row>
    <row r="648" ht="12.8" customHeight="1" spans="1:22" x14ac:dyDescent="0.25">
      <c r="A648" s="52">
        <v>692561</v>
      </c>
      <c r="B648" s="53" t="s">
        <v>1326</v>
      </c>
      <c r="C648" s="53" t="s">
        <v>11</v>
      </c>
      <c r="D648" s="53" t="s">
        <v>5062</v>
      </c>
      <c r="E648" s="53" t="s">
        <v>5063</v>
      </c>
      <c r="F648" s="53" t="s">
        <v>5064</v>
      </c>
      <c r="G648" s="53" t="s">
        <v>5064</v>
      </c>
      <c r="H648" s="53" t="s">
        <v>5428</v>
      </c>
      <c r="I648" s="53" t="s">
        <v>5413</v>
      </c>
      <c r="J648" s="53" t="s">
        <v>5892</v>
      </c>
      <c r="K648" s="53" t="s">
        <v>1326</v>
      </c>
      <c r="L648" s="53" t="s">
        <v>5072</v>
      </c>
      <c r="M648" s="53">
        <v>330</v>
      </c>
      <c r="N648" s="53">
        <v>333</v>
      </c>
      <c r="O648" s="53">
        <v>401</v>
      </c>
      <c r="P648" s="54">
        <v>472</v>
      </c>
      <c r="Q648" s="55">
        <v>330333401472</v>
      </c>
      <c r="R648" s="53" t="s">
        <v>5064</v>
      </c>
      <c r="S648" s="53" t="s">
        <v>5068</v>
      </c>
      <c r="T648" s="53" t="s">
        <v>5066</v>
      </c>
      <c r="U648" s="53">
        <v>1</v>
      </c>
      <c r="V648" s="46" t="s">
        <v>5069</v>
      </c>
    </row>
    <row r="649" ht="12.8" customHeight="1" spans="1:22" x14ac:dyDescent="0.25">
      <c r="A649" s="52">
        <v>692572</v>
      </c>
      <c r="B649" s="53" t="s">
        <v>5904</v>
      </c>
      <c r="C649" s="53" t="s">
        <v>11</v>
      </c>
      <c r="D649" s="53" t="s">
        <v>5062</v>
      </c>
      <c r="E649" s="53" t="s">
        <v>5063</v>
      </c>
      <c r="F649" s="53" t="s">
        <v>5064</v>
      </c>
      <c r="G649" s="53" t="s">
        <v>5064</v>
      </c>
      <c r="H649" s="53" t="s">
        <v>5659</v>
      </c>
      <c r="I649" s="53" t="s">
        <v>5650</v>
      </c>
      <c r="J649" s="53" t="s">
        <v>5892</v>
      </c>
      <c r="K649" s="53" t="s">
        <v>5904</v>
      </c>
      <c r="L649" s="53" t="s">
        <v>5072</v>
      </c>
      <c r="M649" s="53">
        <v>330</v>
      </c>
      <c r="N649" s="53">
        <v>333</v>
      </c>
      <c r="O649" s="53">
        <v>401</v>
      </c>
      <c r="P649" s="54">
        <v>472</v>
      </c>
      <c r="Q649" s="55">
        <v>330333401472</v>
      </c>
      <c r="R649" s="53" t="s">
        <v>5064</v>
      </c>
      <c r="S649" s="53" t="s">
        <v>5068</v>
      </c>
      <c r="T649" s="53" t="s">
        <v>5066</v>
      </c>
      <c r="U649" s="53">
        <v>1</v>
      </c>
      <c r="V649" s="46" t="s">
        <v>5069</v>
      </c>
    </row>
    <row r="650" ht="12.8" customHeight="1" spans="1:22" x14ac:dyDescent="0.25">
      <c r="A650" s="52">
        <v>692574</v>
      </c>
      <c r="B650" s="53" t="s">
        <v>2225</v>
      </c>
      <c r="C650" s="53" t="s">
        <v>11</v>
      </c>
      <c r="D650" s="53" t="s">
        <v>5062</v>
      </c>
      <c r="E650" s="53" t="s">
        <v>5063</v>
      </c>
      <c r="F650" s="53" t="s">
        <v>5064</v>
      </c>
      <c r="G650" s="53" t="s">
        <v>5064</v>
      </c>
      <c r="H650" s="53" t="s">
        <v>5327</v>
      </c>
      <c r="I650" s="53" t="s">
        <v>5277</v>
      </c>
      <c r="J650" s="53" t="s">
        <v>5892</v>
      </c>
      <c r="K650" s="53" t="s">
        <v>2225</v>
      </c>
      <c r="L650" s="53" t="s">
        <v>5072</v>
      </c>
      <c r="M650" s="53">
        <v>330</v>
      </c>
      <c r="N650" s="53">
        <v>333</v>
      </c>
      <c r="O650" s="53">
        <v>401</v>
      </c>
      <c r="P650" s="54">
        <v>472</v>
      </c>
      <c r="Q650" s="55">
        <v>330333401472</v>
      </c>
      <c r="R650" s="53" t="s">
        <v>5064</v>
      </c>
      <c r="S650" s="53" t="s">
        <v>5068</v>
      </c>
      <c r="T650" s="53" t="s">
        <v>5066</v>
      </c>
      <c r="U650" s="53">
        <v>1</v>
      </c>
      <c r="V650" s="46" t="s">
        <v>5069</v>
      </c>
    </row>
    <row r="651" ht="12.8" customHeight="1" spans="1:22" x14ac:dyDescent="0.25">
      <c r="A651" s="52">
        <v>692586</v>
      </c>
      <c r="B651" s="53" t="s">
        <v>5905</v>
      </c>
      <c r="C651" s="53" t="s">
        <v>11</v>
      </c>
      <c r="D651" s="53" t="s">
        <v>5062</v>
      </c>
      <c r="E651" s="53" t="s">
        <v>5063</v>
      </c>
      <c r="F651" s="53" t="s">
        <v>5064</v>
      </c>
      <c r="G651" s="53" t="s">
        <v>5064</v>
      </c>
      <c r="H651" s="53" t="s">
        <v>5324</v>
      </c>
      <c r="I651" s="53" t="s">
        <v>5277</v>
      </c>
      <c r="J651" s="53" t="s">
        <v>5892</v>
      </c>
      <c r="K651" s="53" t="s">
        <v>5905</v>
      </c>
      <c r="L651" s="53" t="s">
        <v>5072</v>
      </c>
      <c r="M651" s="53">
        <v>330</v>
      </c>
      <c r="N651" s="53">
        <v>333</v>
      </c>
      <c r="O651" s="53">
        <v>401</v>
      </c>
      <c r="P651" s="54">
        <v>472</v>
      </c>
      <c r="Q651" s="55">
        <v>330333401472</v>
      </c>
      <c r="R651" s="53" t="s">
        <v>5064</v>
      </c>
      <c r="S651" s="53" t="s">
        <v>5068</v>
      </c>
      <c r="T651" s="53" t="s">
        <v>5066</v>
      </c>
      <c r="U651" s="53">
        <v>1</v>
      </c>
      <c r="V651" s="46" t="s">
        <v>5069</v>
      </c>
    </row>
    <row r="652" ht="12.8" customHeight="1" spans="1:22" x14ac:dyDescent="0.25">
      <c r="A652" s="52">
        <v>692593</v>
      </c>
      <c r="B652" s="53" t="s">
        <v>206</v>
      </c>
      <c r="C652" s="53" t="s">
        <v>11</v>
      </c>
      <c r="D652" s="53" t="s">
        <v>5062</v>
      </c>
      <c r="E652" s="53" t="s">
        <v>5063</v>
      </c>
      <c r="F652" s="53" t="s">
        <v>5064</v>
      </c>
      <c r="G652" s="53" t="s">
        <v>5064</v>
      </c>
      <c r="H652" s="53" t="s">
        <v>5307</v>
      </c>
      <c r="I652" s="53" t="s">
        <v>5277</v>
      </c>
      <c r="J652" s="53" t="s">
        <v>5892</v>
      </c>
      <c r="K652" s="53" t="s">
        <v>206</v>
      </c>
      <c r="L652" s="53" t="s">
        <v>5072</v>
      </c>
      <c r="M652" s="53">
        <v>330</v>
      </c>
      <c r="N652" s="53">
        <v>333</v>
      </c>
      <c r="O652" s="53">
        <v>401</v>
      </c>
      <c r="P652" s="54">
        <v>472</v>
      </c>
      <c r="Q652" s="55">
        <v>330333401472</v>
      </c>
      <c r="R652" s="53" t="s">
        <v>5064</v>
      </c>
      <c r="S652" s="53" t="s">
        <v>5068</v>
      </c>
      <c r="T652" s="53" t="s">
        <v>5066</v>
      </c>
      <c r="U652" s="53">
        <v>1</v>
      </c>
      <c r="V652" s="46" t="s">
        <v>5069</v>
      </c>
    </row>
    <row r="653" ht="12.8" customHeight="1" spans="1:22" x14ac:dyDescent="0.25">
      <c r="A653" s="52">
        <v>692611</v>
      </c>
      <c r="B653" s="53" t="s">
        <v>790</v>
      </c>
      <c r="C653" s="53" t="s">
        <v>11</v>
      </c>
      <c r="D653" s="53" t="s">
        <v>5062</v>
      </c>
      <c r="E653" s="53" t="s">
        <v>5063</v>
      </c>
      <c r="F653" s="53" t="s">
        <v>5064</v>
      </c>
      <c r="G653" s="53" t="s">
        <v>5064</v>
      </c>
      <c r="H653" s="53" t="s">
        <v>5329</v>
      </c>
      <c r="I653" s="53" t="s">
        <v>5277</v>
      </c>
      <c r="J653" s="53" t="s">
        <v>5892</v>
      </c>
      <c r="K653" s="53" t="s">
        <v>5906</v>
      </c>
      <c r="L653" s="53" t="s">
        <v>5072</v>
      </c>
      <c r="M653" s="53">
        <v>330</v>
      </c>
      <c r="N653" s="53">
        <v>333</v>
      </c>
      <c r="O653" s="53">
        <v>401</v>
      </c>
      <c r="P653" s="54">
        <v>472</v>
      </c>
      <c r="Q653" s="55">
        <v>330333401472</v>
      </c>
      <c r="R653" s="53" t="s">
        <v>5064</v>
      </c>
      <c r="S653" s="53" t="s">
        <v>5068</v>
      </c>
      <c r="T653" s="53" t="s">
        <v>5066</v>
      </c>
      <c r="U653" s="53">
        <v>1</v>
      </c>
      <c r="V653" s="46" t="s">
        <v>5069</v>
      </c>
    </row>
    <row r="654" ht="12.8" customHeight="1" spans="1:22" x14ac:dyDescent="0.25">
      <c r="A654" s="52" t="s">
        <v>3386</v>
      </c>
      <c r="B654" s="53" t="s">
        <v>5907</v>
      </c>
      <c r="C654" s="53" t="s">
        <v>10</v>
      </c>
      <c r="D654" s="53" t="s">
        <v>5734</v>
      </c>
      <c r="E654" s="53" t="s">
        <v>5735</v>
      </c>
      <c r="F654" s="53" t="s">
        <v>5736</v>
      </c>
      <c r="G654" s="53" t="s">
        <v>5737</v>
      </c>
      <c r="H654" s="53" t="s">
        <v>5741</v>
      </c>
      <c r="I654" s="53" t="s">
        <v>5737</v>
      </c>
      <c r="J654" s="53" t="s">
        <v>5066</v>
      </c>
      <c r="K654" s="53" t="s">
        <v>3328</v>
      </c>
      <c r="L654" s="53" t="s">
        <v>3683</v>
      </c>
      <c r="M654" s="53">
        <v>480</v>
      </c>
      <c r="N654" s="53">
        <v>433</v>
      </c>
      <c r="O654" s="53">
        <v>104</v>
      </c>
      <c r="P654" s="54" t="s">
        <v>3386</v>
      </c>
      <c r="Q654" s="55" t="s">
        <v>5739</v>
      </c>
      <c r="R654" s="53" t="s">
        <v>5559</v>
      </c>
      <c r="S654" s="53" t="s">
        <v>5737</v>
      </c>
      <c r="T654" s="53" t="s">
        <v>5066</v>
      </c>
      <c r="U654" s="53">
        <v>0.2</v>
      </c>
      <c r="V654" s="46" t="s">
        <v>5069</v>
      </c>
    </row>
    <row r="655" ht="12.8" customHeight="1" spans="1:22" x14ac:dyDescent="0.25">
      <c r="A655" s="52">
        <v>692508</v>
      </c>
      <c r="B655" s="53" t="s">
        <v>5908</v>
      </c>
      <c r="C655" s="53" t="s">
        <v>11</v>
      </c>
      <c r="D655" s="53" t="s">
        <v>5062</v>
      </c>
      <c r="E655" s="53" t="s">
        <v>5063</v>
      </c>
      <c r="F655" s="53" t="s">
        <v>5064</v>
      </c>
      <c r="G655" s="53" t="s">
        <v>5064</v>
      </c>
      <c r="H655" s="53" t="s">
        <v>5526</v>
      </c>
      <c r="I655" s="53" t="s">
        <v>5526</v>
      </c>
      <c r="J655" s="53" t="s">
        <v>5892</v>
      </c>
      <c r="K655" s="53" t="s">
        <v>5908</v>
      </c>
      <c r="L655" s="53" t="s">
        <v>5072</v>
      </c>
      <c r="M655" s="53">
        <v>330</v>
      </c>
      <c r="N655" s="53">
        <v>333</v>
      </c>
      <c r="O655" s="53">
        <v>401</v>
      </c>
      <c r="P655" s="54">
        <v>472</v>
      </c>
      <c r="Q655" s="55">
        <v>330333401472</v>
      </c>
      <c r="R655" s="53" t="s">
        <v>5064</v>
      </c>
      <c r="S655" s="53" t="s">
        <v>5068</v>
      </c>
      <c r="T655" s="53" t="s">
        <v>5066</v>
      </c>
      <c r="U655" s="53">
        <v>1</v>
      </c>
      <c r="V655" s="46" t="s">
        <v>5069</v>
      </c>
    </row>
    <row r="656" ht="12.8" customHeight="1" spans="1:22" x14ac:dyDescent="0.25">
      <c r="A656" s="52">
        <v>692516</v>
      </c>
      <c r="B656" s="53" t="s">
        <v>5909</v>
      </c>
      <c r="C656" s="53" t="s">
        <v>11</v>
      </c>
      <c r="D656" s="53" t="s">
        <v>5062</v>
      </c>
      <c r="E656" s="53" t="s">
        <v>5063</v>
      </c>
      <c r="F656" s="53" t="s">
        <v>5064</v>
      </c>
      <c r="G656" s="53" t="s">
        <v>5064</v>
      </c>
      <c r="H656" s="53" t="s">
        <v>5628</v>
      </c>
      <c r="I656" s="53" t="s">
        <v>5628</v>
      </c>
      <c r="J656" s="53" t="s">
        <v>5892</v>
      </c>
      <c r="K656" s="53" t="s">
        <v>5909</v>
      </c>
      <c r="L656" s="53" t="s">
        <v>5072</v>
      </c>
      <c r="M656" s="53">
        <v>330</v>
      </c>
      <c r="N656" s="53">
        <v>333</v>
      </c>
      <c r="O656" s="53">
        <v>401</v>
      </c>
      <c r="P656" s="54">
        <v>472</v>
      </c>
      <c r="Q656" s="55">
        <v>330333401472</v>
      </c>
      <c r="R656" s="53" t="s">
        <v>5064</v>
      </c>
      <c r="S656" s="53" t="s">
        <v>5068</v>
      </c>
      <c r="T656" s="53" t="s">
        <v>5066</v>
      </c>
      <c r="U656" s="53">
        <v>1</v>
      </c>
      <c r="V656" s="46" t="s">
        <v>5069</v>
      </c>
    </row>
    <row r="657" ht="12.8" customHeight="1" spans="1:22" x14ac:dyDescent="0.25">
      <c r="A657" s="52">
        <v>692525</v>
      </c>
      <c r="B657" s="53" t="s">
        <v>5910</v>
      </c>
      <c r="C657" s="53" t="s">
        <v>11</v>
      </c>
      <c r="D657" s="53" t="s">
        <v>5062</v>
      </c>
      <c r="E657" s="53" t="s">
        <v>5063</v>
      </c>
      <c r="F657" s="53" t="s">
        <v>5064</v>
      </c>
      <c r="G657" s="53" t="s">
        <v>5064</v>
      </c>
      <c r="H657" s="53" t="s">
        <v>5690</v>
      </c>
      <c r="I657" s="53" t="s">
        <v>5650</v>
      </c>
      <c r="J657" s="53" t="s">
        <v>5892</v>
      </c>
      <c r="K657" s="53" t="s">
        <v>5910</v>
      </c>
      <c r="L657" s="53" t="s">
        <v>5072</v>
      </c>
      <c r="M657" s="53">
        <v>330</v>
      </c>
      <c r="N657" s="53">
        <v>333</v>
      </c>
      <c r="O657" s="53">
        <v>401</v>
      </c>
      <c r="P657" s="54">
        <v>472</v>
      </c>
      <c r="Q657" s="55">
        <v>330333401472</v>
      </c>
      <c r="R657" s="53" t="s">
        <v>5064</v>
      </c>
      <c r="S657" s="53" t="s">
        <v>5068</v>
      </c>
      <c r="T657" s="53" t="s">
        <v>5066</v>
      </c>
      <c r="U657" s="53">
        <v>1</v>
      </c>
      <c r="V657" s="46" t="s">
        <v>5069</v>
      </c>
    </row>
    <row r="658" ht="12.8" customHeight="1" spans="1:22" x14ac:dyDescent="0.25">
      <c r="A658" s="52">
        <v>692537</v>
      </c>
      <c r="B658" s="53" t="s">
        <v>5911</v>
      </c>
      <c r="C658" s="53" t="s">
        <v>11</v>
      </c>
      <c r="D658" s="53" t="s">
        <v>5062</v>
      </c>
      <c r="E658" s="53" t="s">
        <v>5063</v>
      </c>
      <c r="F658" s="53" t="s">
        <v>5064</v>
      </c>
      <c r="G658" s="53" t="s">
        <v>5064</v>
      </c>
      <c r="H658" s="53" t="s">
        <v>5424</v>
      </c>
      <c r="I658" s="53" t="s">
        <v>5413</v>
      </c>
      <c r="J658" s="53" t="s">
        <v>5892</v>
      </c>
      <c r="K658" s="53" t="s">
        <v>5911</v>
      </c>
      <c r="L658" s="53" t="s">
        <v>5072</v>
      </c>
      <c r="M658" s="53">
        <v>330</v>
      </c>
      <c r="N658" s="53">
        <v>333</v>
      </c>
      <c r="O658" s="53">
        <v>401</v>
      </c>
      <c r="P658" s="54">
        <v>472</v>
      </c>
      <c r="Q658" s="55">
        <v>330333401472</v>
      </c>
      <c r="R658" s="53" t="s">
        <v>5064</v>
      </c>
      <c r="S658" s="53" t="s">
        <v>5068</v>
      </c>
      <c r="T658" s="53" t="s">
        <v>5066</v>
      </c>
      <c r="U658" s="53">
        <v>1</v>
      </c>
      <c r="V658" s="46" t="s">
        <v>5069</v>
      </c>
    </row>
    <row r="659" ht="12.8" customHeight="1" spans="1:22" x14ac:dyDescent="0.25">
      <c r="A659" s="52">
        <v>692884</v>
      </c>
      <c r="B659" s="53" t="s">
        <v>5912</v>
      </c>
      <c r="C659" s="53" t="s">
        <v>11</v>
      </c>
      <c r="D659" s="53" t="s">
        <v>5062</v>
      </c>
      <c r="E659" s="53" t="s">
        <v>5063</v>
      </c>
      <c r="F659" s="53" t="s">
        <v>5064</v>
      </c>
      <c r="G659" s="53" t="s">
        <v>5064</v>
      </c>
      <c r="H659" s="53" t="s">
        <v>5913</v>
      </c>
      <c r="I659" s="53" t="s">
        <v>5696</v>
      </c>
      <c r="J659" s="53" t="s">
        <v>5073</v>
      </c>
      <c r="K659" s="53" t="s">
        <v>5914</v>
      </c>
      <c r="L659" s="53" t="s">
        <v>5072</v>
      </c>
      <c r="M659" s="53">
        <v>330</v>
      </c>
      <c r="N659" s="53">
        <v>333</v>
      </c>
      <c r="O659" s="53">
        <v>401</v>
      </c>
      <c r="P659" s="54">
        <v>101</v>
      </c>
      <c r="Q659" s="55">
        <v>330333401101</v>
      </c>
      <c r="R659" s="53" t="s">
        <v>5064</v>
      </c>
      <c r="S659" s="53" t="s">
        <v>5068</v>
      </c>
      <c r="T659" s="53" t="s">
        <v>5066</v>
      </c>
      <c r="U659" s="53">
        <v>1</v>
      </c>
      <c r="V659" s="46" t="s">
        <v>5069</v>
      </c>
    </row>
    <row r="660" ht="12.8" customHeight="1" spans="1:22" x14ac:dyDescent="0.25">
      <c r="A660" s="52">
        <v>695076</v>
      </c>
      <c r="B660" s="53" t="s">
        <v>1226</v>
      </c>
      <c r="C660" s="53" t="s">
        <v>11</v>
      </c>
      <c r="D660" s="53" t="s">
        <v>5062</v>
      </c>
      <c r="E660" s="53" t="s">
        <v>5063</v>
      </c>
      <c r="F660" s="53" t="s">
        <v>5096</v>
      </c>
      <c r="G660" s="53" t="s">
        <v>5096</v>
      </c>
      <c r="H660" s="53" t="s">
        <v>5375</v>
      </c>
      <c r="I660" s="53" t="s">
        <v>5372</v>
      </c>
      <c r="J660" s="53" t="s">
        <v>5892</v>
      </c>
      <c r="K660" s="53" t="s">
        <v>5915</v>
      </c>
      <c r="L660" s="53" t="s">
        <v>5072</v>
      </c>
      <c r="M660" s="53">
        <v>330</v>
      </c>
      <c r="N660" s="53">
        <v>333</v>
      </c>
      <c r="O660" s="53">
        <v>402</v>
      </c>
      <c r="P660" s="54">
        <v>172</v>
      </c>
      <c r="Q660" s="55">
        <v>330333402172</v>
      </c>
      <c r="R660" s="53" t="s">
        <v>5096</v>
      </c>
      <c r="S660" s="53" t="s">
        <v>5068</v>
      </c>
      <c r="T660" s="53" t="s">
        <v>5066</v>
      </c>
      <c r="U660" s="53">
        <v>1</v>
      </c>
      <c r="V660" s="46" t="s">
        <v>5069</v>
      </c>
    </row>
    <row r="661" ht="12.8" customHeight="1" spans="1:22" x14ac:dyDescent="0.25">
      <c r="A661" s="52">
        <v>695077</v>
      </c>
      <c r="B661" s="53" t="s">
        <v>127</v>
      </c>
      <c r="C661" s="53" t="s">
        <v>11</v>
      </c>
      <c r="D661" s="53" t="s">
        <v>5062</v>
      </c>
      <c r="E661" s="53" t="s">
        <v>5063</v>
      </c>
      <c r="F661" s="53" t="s">
        <v>5096</v>
      </c>
      <c r="G661" s="53" t="s">
        <v>5096</v>
      </c>
      <c r="H661" s="53" t="s">
        <v>5385</v>
      </c>
      <c r="I661" s="53" t="s">
        <v>5385</v>
      </c>
      <c r="J661" s="53" t="s">
        <v>5892</v>
      </c>
      <c r="K661" s="53" t="s">
        <v>127</v>
      </c>
      <c r="L661" s="53" t="s">
        <v>5072</v>
      </c>
      <c r="M661" s="53">
        <v>330</v>
      </c>
      <c r="N661" s="53">
        <v>333</v>
      </c>
      <c r="O661" s="53">
        <v>402</v>
      </c>
      <c r="P661" s="54">
        <v>172</v>
      </c>
      <c r="Q661" s="55">
        <v>330333402172</v>
      </c>
      <c r="R661" s="53" t="s">
        <v>5096</v>
      </c>
      <c r="S661" s="53" t="s">
        <v>5068</v>
      </c>
      <c r="T661" s="53" t="s">
        <v>5066</v>
      </c>
      <c r="U661" s="53">
        <v>1</v>
      </c>
      <c r="V661" s="46" t="s">
        <v>5069</v>
      </c>
    </row>
    <row r="662" ht="12.8" customHeight="1" spans="1:22" x14ac:dyDescent="0.25">
      <c r="A662" s="52">
        <v>695078</v>
      </c>
      <c r="B662" s="53" t="s">
        <v>369</v>
      </c>
      <c r="C662" s="53" t="s">
        <v>11</v>
      </c>
      <c r="D662" s="53" t="s">
        <v>5062</v>
      </c>
      <c r="E662" s="53" t="s">
        <v>5063</v>
      </c>
      <c r="F662" s="53" t="s">
        <v>5096</v>
      </c>
      <c r="G662" s="53" t="s">
        <v>5096</v>
      </c>
      <c r="H662" s="53" t="s">
        <v>5137</v>
      </c>
      <c r="I662" s="53" t="s">
        <v>5137</v>
      </c>
      <c r="J662" s="53" t="s">
        <v>5892</v>
      </c>
      <c r="K662" s="53" t="s">
        <v>369</v>
      </c>
      <c r="L662" s="53" t="s">
        <v>5072</v>
      </c>
      <c r="M662" s="53">
        <v>330</v>
      </c>
      <c r="N662" s="53">
        <v>333</v>
      </c>
      <c r="O662" s="53">
        <v>402</v>
      </c>
      <c r="P662" s="54">
        <v>172</v>
      </c>
      <c r="Q662" s="55">
        <v>330333402172</v>
      </c>
      <c r="R662" s="53" t="s">
        <v>5096</v>
      </c>
      <c r="S662" s="53" t="s">
        <v>5068</v>
      </c>
      <c r="T662" s="53" t="s">
        <v>5066</v>
      </c>
      <c r="U662" s="53">
        <v>1</v>
      </c>
      <c r="V662" s="46" t="s">
        <v>5069</v>
      </c>
    </row>
    <row r="663" ht="12.8" customHeight="1" spans="1:22" x14ac:dyDescent="0.25">
      <c r="A663" s="52">
        <v>695079</v>
      </c>
      <c r="B663" s="53" t="s">
        <v>216</v>
      </c>
      <c r="C663" s="53" t="s">
        <v>11</v>
      </c>
      <c r="D663" s="53" t="s">
        <v>5062</v>
      </c>
      <c r="E663" s="53" t="s">
        <v>5063</v>
      </c>
      <c r="F663" s="53" t="s">
        <v>5096</v>
      </c>
      <c r="G663" s="53" t="s">
        <v>5096</v>
      </c>
      <c r="H663" s="53" t="s">
        <v>5222</v>
      </c>
      <c r="I663" s="53" t="s">
        <v>5222</v>
      </c>
      <c r="J663" s="53" t="s">
        <v>5892</v>
      </c>
      <c r="K663" s="53" t="s">
        <v>216</v>
      </c>
      <c r="L663" s="53" t="s">
        <v>5072</v>
      </c>
      <c r="M663" s="53">
        <v>330</v>
      </c>
      <c r="N663" s="53">
        <v>333</v>
      </c>
      <c r="O663" s="53">
        <v>402</v>
      </c>
      <c r="P663" s="54">
        <v>172</v>
      </c>
      <c r="Q663" s="55">
        <v>330333402172</v>
      </c>
      <c r="R663" s="53" t="s">
        <v>5096</v>
      </c>
      <c r="S663" s="53" t="s">
        <v>5068</v>
      </c>
      <c r="T663" s="53" t="s">
        <v>5066</v>
      </c>
      <c r="U663" s="53">
        <v>1</v>
      </c>
      <c r="V663" s="46" t="s">
        <v>5069</v>
      </c>
    </row>
    <row r="664" ht="12.8" customHeight="1" spans="1:22" x14ac:dyDescent="0.25">
      <c r="A664" s="52">
        <v>695081</v>
      </c>
      <c r="B664" s="53" t="s">
        <v>5916</v>
      </c>
      <c r="C664" s="53" t="s">
        <v>11</v>
      </c>
      <c r="D664" s="53" t="s">
        <v>5062</v>
      </c>
      <c r="E664" s="53" t="s">
        <v>5063</v>
      </c>
      <c r="F664" s="53" t="s">
        <v>5096</v>
      </c>
      <c r="G664" s="53" t="s">
        <v>5096</v>
      </c>
      <c r="H664" s="53" t="s">
        <v>5263</v>
      </c>
      <c r="I664" s="53" t="s">
        <v>5263</v>
      </c>
      <c r="J664" s="53" t="s">
        <v>5892</v>
      </c>
      <c r="K664" s="53" t="s">
        <v>5917</v>
      </c>
      <c r="L664" s="53" t="s">
        <v>5072</v>
      </c>
      <c r="M664" s="53">
        <v>330</v>
      </c>
      <c r="N664" s="53">
        <v>333</v>
      </c>
      <c r="O664" s="53">
        <v>402</v>
      </c>
      <c r="P664" s="54">
        <v>172</v>
      </c>
      <c r="Q664" s="55">
        <v>330333402172</v>
      </c>
      <c r="R664" s="53" t="s">
        <v>5096</v>
      </c>
      <c r="S664" s="53" t="s">
        <v>5068</v>
      </c>
      <c r="T664" s="53" t="s">
        <v>5066</v>
      </c>
      <c r="U664" s="53">
        <v>1</v>
      </c>
      <c r="V664" s="46" t="s">
        <v>5069</v>
      </c>
    </row>
    <row r="665" ht="12.8" customHeight="1" spans="1:22" x14ac:dyDescent="0.25">
      <c r="A665" s="52">
        <v>695084</v>
      </c>
      <c r="B665" s="53" t="s">
        <v>5918</v>
      </c>
      <c r="C665" s="53" t="s">
        <v>11</v>
      </c>
      <c r="D665" s="53" t="s">
        <v>5062</v>
      </c>
      <c r="E665" s="53" t="s">
        <v>5063</v>
      </c>
      <c r="F665" s="53" t="s">
        <v>5096</v>
      </c>
      <c r="G665" s="53" t="s">
        <v>5096</v>
      </c>
      <c r="H665" s="53" t="s">
        <v>5191</v>
      </c>
      <c r="I665" s="53" t="s">
        <v>5192</v>
      </c>
      <c r="J665" s="53" t="s">
        <v>5892</v>
      </c>
      <c r="K665" s="53" t="s">
        <v>5918</v>
      </c>
      <c r="L665" s="53" t="s">
        <v>5072</v>
      </c>
      <c r="M665" s="53">
        <v>330</v>
      </c>
      <c r="N665" s="53">
        <v>333</v>
      </c>
      <c r="O665" s="53">
        <v>402</v>
      </c>
      <c r="P665" s="54">
        <v>172</v>
      </c>
      <c r="Q665" s="55">
        <v>330333402172</v>
      </c>
      <c r="R665" s="53" t="s">
        <v>5096</v>
      </c>
      <c r="S665" s="53" t="s">
        <v>5068</v>
      </c>
      <c r="T665" s="53" t="s">
        <v>5066</v>
      </c>
      <c r="U665" s="53">
        <v>1</v>
      </c>
      <c r="V665" s="46" t="s">
        <v>5069</v>
      </c>
    </row>
    <row r="666" ht="12.8" customHeight="1" spans="1:22" x14ac:dyDescent="0.25">
      <c r="A666" s="52">
        <v>695089</v>
      </c>
      <c r="B666" s="53" t="s">
        <v>5919</v>
      </c>
      <c r="C666" s="53" t="s">
        <v>11</v>
      </c>
      <c r="D666" s="53" t="s">
        <v>5062</v>
      </c>
      <c r="E666" s="53" t="s">
        <v>5063</v>
      </c>
      <c r="F666" s="53" t="s">
        <v>5096</v>
      </c>
      <c r="G666" s="53" t="s">
        <v>5096</v>
      </c>
      <c r="H666" s="53" t="s">
        <v>5257</v>
      </c>
      <c r="I666" s="53" t="s">
        <v>5258</v>
      </c>
      <c r="J666" s="53" t="s">
        <v>5892</v>
      </c>
      <c r="K666" s="53" t="s">
        <v>5920</v>
      </c>
      <c r="L666" s="53" t="s">
        <v>5072</v>
      </c>
      <c r="M666" s="53">
        <v>330</v>
      </c>
      <c r="N666" s="53">
        <v>333</v>
      </c>
      <c r="O666" s="53">
        <v>402</v>
      </c>
      <c r="P666" s="54">
        <v>172</v>
      </c>
      <c r="Q666" s="55">
        <v>330333402172</v>
      </c>
      <c r="R666" s="53" t="s">
        <v>5096</v>
      </c>
      <c r="S666" s="53" t="s">
        <v>5068</v>
      </c>
      <c r="T666" s="53" t="s">
        <v>5066</v>
      </c>
      <c r="U666" s="53">
        <v>1</v>
      </c>
      <c r="V666" s="46" t="s">
        <v>5069</v>
      </c>
    </row>
    <row r="667" ht="12.8" customHeight="1" spans="1:22" x14ac:dyDescent="0.25">
      <c r="A667" s="52">
        <v>695097</v>
      </c>
      <c r="B667" s="53" t="s">
        <v>3149</v>
      </c>
      <c r="C667" s="53" t="s">
        <v>11</v>
      </c>
      <c r="D667" s="53" t="s">
        <v>5062</v>
      </c>
      <c r="E667" s="53" t="s">
        <v>5063</v>
      </c>
      <c r="F667" s="53" t="s">
        <v>5096</v>
      </c>
      <c r="G667" s="53" t="s">
        <v>5096</v>
      </c>
      <c r="H667" s="53" t="s">
        <v>5110</v>
      </c>
      <c r="I667" s="53" t="s">
        <v>5110</v>
      </c>
      <c r="J667" s="53" t="s">
        <v>5892</v>
      </c>
      <c r="K667" s="53" t="s">
        <v>5921</v>
      </c>
      <c r="L667" s="53" t="s">
        <v>5072</v>
      </c>
      <c r="M667" s="53">
        <v>330</v>
      </c>
      <c r="N667" s="53">
        <v>333</v>
      </c>
      <c r="O667" s="53">
        <v>402</v>
      </c>
      <c r="P667" s="54">
        <v>172</v>
      </c>
      <c r="Q667" s="55">
        <v>330333402172</v>
      </c>
      <c r="R667" s="53" t="s">
        <v>5096</v>
      </c>
      <c r="S667" s="53" t="s">
        <v>5068</v>
      </c>
      <c r="T667" s="53" t="s">
        <v>5066</v>
      </c>
      <c r="U667" s="53">
        <v>1</v>
      </c>
      <c r="V667" s="46" t="s">
        <v>5069</v>
      </c>
    </row>
    <row r="668" ht="12.8" customHeight="1" spans="1:22" x14ac:dyDescent="0.25">
      <c r="A668" s="52">
        <v>695098</v>
      </c>
      <c r="B668" s="53" t="s">
        <v>5922</v>
      </c>
      <c r="C668" s="53" t="s">
        <v>11</v>
      </c>
      <c r="D668" s="53" t="s">
        <v>5062</v>
      </c>
      <c r="E668" s="53" t="s">
        <v>5063</v>
      </c>
      <c r="F668" s="53" t="s">
        <v>5096</v>
      </c>
      <c r="G668" s="53" t="s">
        <v>5096</v>
      </c>
      <c r="H668" s="53" t="s">
        <v>5150</v>
      </c>
      <c r="I668" s="53" t="s">
        <v>5150</v>
      </c>
      <c r="J668" s="53" t="s">
        <v>5892</v>
      </c>
      <c r="K668" s="53" t="s">
        <v>5923</v>
      </c>
      <c r="L668" s="53" t="s">
        <v>5072</v>
      </c>
      <c r="M668" s="53">
        <v>330</v>
      </c>
      <c r="N668" s="53">
        <v>333</v>
      </c>
      <c r="O668" s="53">
        <v>402</v>
      </c>
      <c r="P668" s="54">
        <v>172</v>
      </c>
      <c r="Q668" s="55">
        <v>330333402172</v>
      </c>
      <c r="R668" s="53" t="s">
        <v>5096</v>
      </c>
      <c r="S668" s="53" t="s">
        <v>5068</v>
      </c>
      <c r="T668" s="53" t="s">
        <v>5066</v>
      </c>
      <c r="U668" s="53">
        <v>1</v>
      </c>
      <c r="V668" s="46" t="s">
        <v>5069</v>
      </c>
    </row>
    <row r="669" ht="12.8" customHeight="1" spans="1:22" x14ac:dyDescent="0.25">
      <c r="A669" s="52">
        <v>695099</v>
      </c>
      <c r="B669" s="53" t="s">
        <v>765</v>
      </c>
      <c r="C669" s="53" t="s">
        <v>11</v>
      </c>
      <c r="D669" s="53" t="s">
        <v>5062</v>
      </c>
      <c r="E669" s="53" t="s">
        <v>5063</v>
      </c>
      <c r="F669" s="53" t="s">
        <v>5096</v>
      </c>
      <c r="G669" s="53" t="s">
        <v>5096</v>
      </c>
      <c r="H669" s="53" t="s">
        <v>5116</v>
      </c>
      <c r="I669" s="53" t="s">
        <v>5117</v>
      </c>
      <c r="J669" s="53" t="s">
        <v>5892</v>
      </c>
      <c r="K669" s="53" t="s">
        <v>765</v>
      </c>
      <c r="L669" s="53" t="s">
        <v>5072</v>
      </c>
      <c r="M669" s="53">
        <v>330</v>
      </c>
      <c r="N669" s="53">
        <v>333</v>
      </c>
      <c r="O669" s="53">
        <v>402</v>
      </c>
      <c r="P669" s="54">
        <v>172</v>
      </c>
      <c r="Q669" s="55">
        <v>330333402172</v>
      </c>
      <c r="R669" s="53" t="s">
        <v>5096</v>
      </c>
      <c r="S669" s="53" t="s">
        <v>5068</v>
      </c>
      <c r="T669" s="53" t="s">
        <v>5066</v>
      </c>
      <c r="U669" s="53">
        <v>1</v>
      </c>
      <c r="V669" s="46" t="s">
        <v>5069</v>
      </c>
    </row>
    <row r="670" ht="12.8" customHeight="1" spans="1:22" x14ac:dyDescent="0.25">
      <c r="A670" s="52">
        <v>695100</v>
      </c>
      <c r="B670" s="53" t="s">
        <v>1715</v>
      </c>
      <c r="C670" s="53" t="s">
        <v>11</v>
      </c>
      <c r="D670" s="53" t="s">
        <v>5062</v>
      </c>
      <c r="E670" s="53" t="s">
        <v>5063</v>
      </c>
      <c r="F670" s="53" t="s">
        <v>5096</v>
      </c>
      <c r="G670" s="53" t="s">
        <v>5096</v>
      </c>
      <c r="H670" s="53" t="s">
        <v>5245</v>
      </c>
      <c r="I670" s="53" t="s">
        <v>5245</v>
      </c>
      <c r="J670" s="53" t="s">
        <v>5892</v>
      </c>
      <c r="K670" s="53" t="s">
        <v>1715</v>
      </c>
      <c r="L670" s="53" t="s">
        <v>5072</v>
      </c>
      <c r="M670" s="53">
        <v>330</v>
      </c>
      <c r="N670" s="53">
        <v>333</v>
      </c>
      <c r="O670" s="53">
        <v>402</v>
      </c>
      <c r="P670" s="54">
        <v>172</v>
      </c>
      <c r="Q670" s="55">
        <v>330333402172</v>
      </c>
      <c r="R670" s="53" t="s">
        <v>5096</v>
      </c>
      <c r="S670" s="53" t="s">
        <v>5068</v>
      </c>
      <c r="T670" s="53" t="s">
        <v>5066</v>
      </c>
      <c r="U670" s="53">
        <v>1</v>
      </c>
      <c r="V670" s="46" t="s">
        <v>5069</v>
      </c>
    </row>
    <row r="671" ht="12.8" customHeight="1" spans="1:22" x14ac:dyDescent="0.25">
      <c r="A671" s="52">
        <v>695101</v>
      </c>
      <c r="B671" s="53" t="s">
        <v>5924</v>
      </c>
      <c r="C671" s="53" t="s">
        <v>11</v>
      </c>
      <c r="D671" s="53" t="s">
        <v>5062</v>
      </c>
      <c r="E671" s="53" t="s">
        <v>5063</v>
      </c>
      <c r="F671" s="53" t="s">
        <v>5096</v>
      </c>
      <c r="G671" s="53" t="s">
        <v>5096</v>
      </c>
      <c r="H671" s="53" t="s">
        <v>5133</v>
      </c>
      <c r="I671" s="53" t="s">
        <v>5133</v>
      </c>
      <c r="J671" s="53" t="s">
        <v>5892</v>
      </c>
      <c r="K671" s="53" t="s">
        <v>5925</v>
      </c>
      <c r="L671" s="53" t="s">
        <v>5072</v>
      </c>
      <c r="M671" s="53">
        <v>330</v>
      </c>
      <c r="N671" s="53">
        <v>333</v>
      </c>
      <c r="O671" s="53">
        <v>402</v>
      </c>
      <c r="P671" s="54">
        <v>172</v>
      </c>
      <c r="Q671" s="55">
        <v>330333402172</v>
      </c>
      <c r="R671" s="53" t="s">
        <v>5096</v>
      </c>
      <c r="S671" s="53" t="s">
        <v>5068</v>
      </c>
      <c r="T671" s="53" t="s">
        <v>5066</v>
      </c>
      <c r="U671" s="53">
        <v>1</v>
      </c>
      <c r="V671" s="46" t="s">
        <v>5069</v>
      </c>
    </row>
    <row r="672" ht="12.8" customHeight="1" spans="1:22" x14ac:dyDescent="0.25">
      <c r="A672" s="52">
        <v>695104</v>
      </c>
      <c r="B672" s="53" t="s">
        <v>3119</v>
      </c>
      <c r="C672" s="53" t="s">
        <v>11</v>
      </c>
      <c r="D672" s="53" t="s">
        <v>5062</v>
      </c>
      <c r="E672" s="53" t="s">
        <v>5063</v>
      </c>
      <c r="F672" s="53" t="s">
        <v>5096</v>
      </c>
      <c r="G672" s="53" t="s">
        <v>5096</v>
      </c>
      <c r="H672" s="53" t="s">
        <v>5122</v>
      </c>
      <c r="I672" s="53" t="s">
        <v>5122</v>
      </c>
      <c r="J672" s="53" t="s">
        <v>5892</v>
      </c>
      <c r="K672" s="53" t="s">
        <v>5926</v>
      </c>
      <c r="L672" s="53" t="s">
        <v>5072</v>
      </c>
      <c r="M672" s="53">
        <v>330</v>
      </c>
      <c r="N672" s="53">
        <v>333</v>
      </c>
      <c r="O672" s="53">
        <v>402</v>
      </c>
      <c r="P672" s="54">
        <v>172</v>
      </c>
      <c r="Q672" s="55">
        <v>330333402172</v>
      </c>
      <c r="R672" s="53" t="s">
        <v>5096</v>
      </c>
      <c r="S672" s="53" t="s">
        <v>5068</v>
      </c>
      <c r="T672" s="53" t="s">
        <v>5066</v>
      </c>
      <c r="U672" s="53">
        <v>1</v>
      </c>
      <c r="V672" s="46" t="s">
        <v>5069</v>
      </c>
    </row>
    <row r="673" ht="12.8" customHeight="1" spans="1:22" x14ac:dyDescent="0.25">
      <c r="A673" s="52">
        <v>695106</v>
      </c>
      <c r="B673" s="53" t="s">
        <v>5927</v>
      </c>
      <c r="C673" s="53" t="s">
        <v>11</v>
      </c>
      <c r="D673" s="53" t="s">
        <v>5062</v>
      </c>
      <c r="E673" s="53" t="s">
        <v>5063</v>
      </c>
      <c r="F673" s="53" t="s">
        <v>5096</v>
      </c>
      <c r="G673" s="53" t="s">
        <v>5096</v>
      </c>
      <c r="H673" s="53" t="s">
        <v>5129</v>
      </c>
      <c r="I673" s="53" t="s">
        <v>5129</v>
      </c>
      <c r="J673" s="53" t="s">
        <v>5892</v>
      </c>
      <c r="K673" s="53" t="s">
        <v>5928</v>
      </c>
      <c r="L673" s="53" t="s">
        <v>5072</v>
      </c>
      <c r="M673" s="53">
        <v>330</v>
      </c>
      <c r="N673" s="53">
        <v>333</v>
      </c>
      <c r="O673" s="53">
        <v>402</v>
      </c>
      <c r="P673" s="54">
        <v>172</v>
      </c>
      <c r="Q673" s="55">
        <v>330333402172</v>
      </c>
      <c r="R673" s="53" t="s">
        <v>5096</v>
      </c>
      <c r="S673" s="53" t="s">
        <v>5068</v>
      </c>
      <c r="T673" s="53" t="s">
        <v>5066</v>
      </c>
      <c r="U673" s="53">
        <v>1</v>
      </c>
      <c r="V673" s="46" t="s">
        <v>5069</v>
      </c>
    </row>
    <row r="674" ht="12.8" customHeight="1" spans="1:22" x14ac:dyDescent="0.25">
      <c r="A674" s="52">
        <v>695107</v>
      </c>
      <c r="B674" s="53" t="s">
        <v>745</v>
      </c>
      <c r="C674" s="53" t="s">
        <v>11</v>
      </c>
      <c r="D674" s="53" t="s">
        <v>5062</v>
      </c>
      <c r="E674" s="53" t="s">
        <v>5063</v>
      </c>
      <c r="F674" s="53" t="s">
        <v>5096</v>
      </c>
      <c r="G674" s="53" t="s">
        <v>5096</v>
      </c>
      <c r="H674" s="53" t="s">
        <v>5226</v>
      </c>
      <c r="I674" s="53" t="s">
        <v>5226</v>
      </c>
      <c r="J674" s="53" t="s">
        <v>5892</v>
      </c>
      <c r="K674" s="53" t="s">
        <v>5929</v>
      </c>
      <c r="L674" s="53" t="s">
        <v>5072</v>
      </c>
      <c r="M674" s="53">
        <v>330</v>
      </c>
      <c r="N674" s="53">
        <v>333</v>
      </c>
      <c r="O674" s="53">
        <v>402</v>
      </c>
      <c r="P674" s="54">
        <v>172</v>
      </c>
      <c r="Q674" s="55">
        <v>330333402172</v>
      </c>
      <c r="R674" s="53" t="s">
        <v>5096</v>
      </c>
      <c r="S674" s="53" t="s">
        <v>5068</v>
      </c>
      <c r="T674" s="53" t="s">
        <v>5066</v>
      </c>
      <c r="U674" s="53">
        <v>1</v>
      </c>
      <c r="V674" s="46" t="s">
        <v>5069</v>
      </c>
    </row>
    <row r="675" ht="12.8" customHeight="1" spans="1:22" x14ac:dyDescent="0.25">
      <c r="A675" s="52">
        <v>695108</v>
      </c>
      <c r="B675" s="53" t="s">
        <v>5930</v>
      </c>
      <c r="C675" s="53" t="s">
        <v>11</v>
      </c>
      <c r="D675" s="53" t="s">
        <v>5062</v>
      </c>
      <c r="E675" s="53" t="s">
        <v>5063</v>
      </c>
      <c r="F675" s="53" t="s">
        <v>5096</v>
      </c>
      <c r="G675" s="53" t="s">
        <v>5096</v>
      </c>
      <c r="H675" s="53" t="s">
        <v>5931</v>
      </c>
      <c r="I675" s="53" t="s">
        <v>5931</v>
      </c>
      <c r="J675" s="53" t="s">
        <v>5892</v>
      </c>
      <c r="K675" s="53" t="s">
        <v>5930</v>
      </c>
      <c r="L675" s="53" t="s">
        <v>5072</v>
      </c>
      <c r="M675" s="53">
        <v>330</v>
      </c>
      <c r="N675" s="53">
        <v>333</v>
      </c>
      <c r="O675" s="53">
        <v>402</v>
      </c>
      <c r="P675" s="54">
        <v>172</v>
      </c>
      <c r="Q675" s="55">
        <v>330333402172</v>
      </c>
      <c r="R675" s="53" t="s">
        <v>5096</v>
      </c>
      <c r="S675" s="53" t="s">
        <v>5068</v>
      </c>
      <c r="T675" s="53" t="s">
        <v>5066</v>
      </c>
      <c r="U675" s="53">
        <v>1</v>
      </c>
      <c r="V675" s="46" t="s">
        <v>5069</v>
      </c>
    </row>
    <row r="676" ht="12.8" customHeight="1" spans="1:22" x14ac:dyDescent="0.25">
      <c r="A676" s="52">
        <v>695111</v>
      </c>
      <c r="B676" s="53" t="s">
        <v>5932</v>
      </c>
      <c r="C676" s="53" t="s">
        <v>11</v>
      </c>
      <c r="D676" s="53" t="s">
        <v>5062</v>
      </c>
      <c r="E676" s="53" t="s">
        <v>5063</v>
      </c>
      <c r="F676" s="53" t="s">
        <v>5096</v>
      </c>
      <c r="G676" s="53" t="s">
        <v>5096</v>
      </c>
      <c r="H676" s="53" t="s">
        <v>5106</v>
      </c>
      <c r="I676" s="53" t="s">
        <v>5106</v>
      </c>
      <c r="J676" s="53" t="s">
        <v>5892</v>
      </c>
      <c r="K676" s="53" t="s">
        <v>5932</v>
      </c>
      <c r="L676" s="53" t="s">
        <v>5072</v>
      </c>
      <c r="M676" s="53">
        <v>330</v>
      </c>
      <c r="N676" s="53">
        <v>333</v>
      </c>
      <c r="O676" s="53">
        <v>402</v>
      </c>
      <c r="P676" s="54">
        <v>172</v>
      </c>
      <c r="Q676" s="55">
        <v>330333402172</v>
      </c>
      <c r="R676" s="53" t="s">
        <v>5096</v>
      </c>
      <c r="S676" s="53" t="s">
        <v>5068</v>
      </c>
      <c r="T676" s="53" t="s">
        <v>5066</v>
      </c>
      <c r="U676" s="53">
        <v>1</v>
      </c>
      <c r="V676" s="46" t="s">
        <v>5069</v>
      </c>
    </row>
    <row r="677" ht="12.8" customHeight="1" spans="1:22" x14ac:dyDescent="0.25">
      <c r="A677" s="52">
        <v>695115</v>
      </c>
      <c r="B677" s="53" t="s">
        <v>3030</v>
      </c>
      <c r="C677" s="53" t="s">
        <v>11</v>
      </c>
      <c r="D677" s="53" t="s">
        <v>5062</v>
      </c>
      <c r="E677" s="53" t="s">
        <v>5063</v>
      </c>
      <c r="F677" s="53" t="s">
        <v>5096</v>
      </c>
      <c r="G677" s="53" t="s">
        <v>5096</v>
      </c>
      <c r="H677" s="53" t="s">
        <v>5153</v>
      </c>
      <c r="I677" s="53" t="s">
        <v>5153</v>
      </c>
      <c r="J677" s="53" t="s">
        <v>5892</v>
      </c>
      <c r="K677" s="53" t="s">
        <v>5933</v>
      </c>
      <c r="L677" s="53" t="s">
        <v>5072</v>
      </c>
      <c r="M677" s="53">
        <v>330</v>
      </c>
      <c r="N677" s="53">
        <v>333</v>
      </c>
      <c r="O677" s="53">
        <v>402</v>
      </c>
      <c r="P677" s="54">
        <v>172</v>
      </c>
      <c r="Q677" s="55">
        <v>330333402172</v>
      </c>
      <c r="R677" s="53" t="s">
        <v>5096</v>
      </c>
      <c r="S677" s="53" t="s">
        <v>5068</v>
      </c>
      <c r="T677" s="53" t="s">
        <v>5066</v>
      </c>
      <c r="U677" s="53">
        <v>1</v>
      </c>
      <c r="V677" s="46" t="s">
        <v>5069</v>
      </c>
    </row>
    <row r="678" ht="12.8" customHeight="1" spans="1:22" x14ac:dyDescent="0.25">
      <c r="A678" s="52">
        <v>695117</v>
      </c>
      <c r="B678" s="53" t="s">
        <v>2980</v>
      </c>
      <c r="C678" s="53" t="s">
        <v>11</v>
      </c>
      <c r="D678" s="53" t="s">
        <v>5062</v>
      </c>
      <c r="E678" s="53" t="s">
        <v>5063</v>
      </c>
      <c r="F678" s="53" t="s">
        <v>5096</v>
      </c>
      <c r="G678" s="53" t="s">
        <v>5096</v>
      </c>
      <c r="H678" s="53" t="s">
        <v>5934</v>
      </c>
      <c r="I678" s="53" t="s">
        <v>5934</v>
      </c>
      <c r="J678" s="53" t="s">
        <v>5892</v>
      </c>
      <c r="K678" s="53" t="s">
        <v>2980</v>
      </c>
      <c r="L678" s="53" t="s">
        <v>5072</v>
      </c>
      <c r="M678" s="53">
        <v>330</v>
      </c>
      <c r="N678" s="53">
        <v>333</v>
      </c>
      <c r="O678" s="53">
        <v>402</v>
      </c>
      <c r="P678" s="54">
        <v>172</v>
      </c>
      <c r="Q678" s="55">
        <v>330333402172</v>
      </c>
      <c r="R678" s="53" t="s">
        <v>5096</v>
      </c>
      <c r="S678" s="53" t="s">
        <v>5068</v>
      </c>
      <c r="T678" s="53" t="s">
        <v>5066</v>
      </c>
      <c r="U678" s="53">
        <v>1</v>
      </c>
      <c r="V678" s="46" t="s">
        <v>5069</v>
      </c>
    </row>
    <row r="679" ht="12.8" customHeight="1" spans="1:22" x14ac:dyDescent="0.25">
      <c r="A679" s="52">
        <v>695085</v>
      </c>
      <c r="B679" s="53" t="s">
        <v>5935</v>
      </c>
      <c r="C679" s="53" t="s">
        <v>11</v>
      </c>
      <c r="D679" s="53" t="s">
        <v>5062</v>
      </c>
      <c r="E679" s="53" t="s">
        <v>5063</v>
      </c>
      <c r="F679" s="53" t="s">
        <v>5096</v>
      </c>
      <c r="G679" s="53" t="s">
        <v>5096</v>
      </c>
      <c r="H679" s="53" t="s">
        <v>5195</v>
      </c>
      <c r="I679" s="53" t="s">
        <v>5192</v>
      </c>
      <c r="J679" s="53" t="s">
        <v>5892</v>
      </c>
      <c r="K679" s="53" t="s">
        <v>5935</v>
      </c>
      <c r="L679" s="53" t="s">
        <v>5072</v>
      </c>
      <c r="M679" s="53">
        <v>330</v>
      </c>
      <c r="N679" s="53">
        <v>333</v>
      </c>
      <c r="O679" s="53">
        <v>402</v>
      </c>
      <c r="P679" s="54">
        <v>172</v>
      </c>
      <c r="Q679" s="55">
        <v>330333402172</v>
      </c>
      <c r="R679" s="53" t="s">
        <v>5096</v>
      </c>
      <c r="S679" s="53" t="s">
        <v>5068</v>
      </c>
      <c r="T679" s="53" t="s">
        <v>5066</v>
      </c>
      <c r="U679" s="53">
        <v>1</v>
      </c>
      <c r="V679" s="46" t="s">
        <v>5069</v>
      </c>
    </row>
    <row r="680" ht="12.8" customHeight="1" spans="1:22" x14ac:dyDescent="0.25">
      <c r="A680" s="52">
        <v>695095</v>
      </c>
      <c r="B680" s="53" t="s">
        <v>3214</v>
      </c>
      <c r="C680" s="53" t="s">
        <v>11</v>
      </c>
      <c r="D680" s="53" t="s">
        <v>5062</v>
      </c>
      <c r="E680" s="53" t="s">
        <v>5063</v>
      </c>
      <c r="F680" s="53" t="s">
        <v>5096</v>
      </c>
      <c r="G680" s="53" t="s">
        <v>5096</v>
      </c>
      <c r="H680" s="53" t="s">
        <v>5266</v>
      </c>
      <c r="I680" s="53" t="s">
        <v>5266</v>
      </c>
      <c r="J680" s="53" t="s">
        <v>5892</v>
      </c>
      <c r="K680" s="53" t="s">
        <v>5936</v>
      </c>
      <c r="L680" s="53" t="s">
        <v>5072</v>
      </c>
      <c r="M680" s="53">
        <v>330</v>
      </c>
      <c r="N680" s="53">
        <v>333</v>
      </c>
      <c r="O680" s="53">
        <v>402</v>
      </c>
      <c r="P680" s="54">
        <v>172</v>
      </c>
      <c r="Q680" s="55">
        <v>330333402172</v>
      </c>
      <c r="R680" s="53" t="s">
        <v>5096</v>
      </c>
      <c r="S680" s="53" t="s">
        <v>5068</v>
      </c>
      <c r="T680" s="53" t="s">
        <v>5066</v>
      </c>
      <c r="U680" s="53">
        <v>1</v>
      </c>
      <c r="V680" s="46" t="s">
        <v>5069</v>
      </c>
    </row>
    <row r="681" ht="12.8" customHeight="1" spans="1:22" x14ac:dyDescent="0.25">
      <c r="A681" s="52">
        <v>695096</v>
      </c>
      <c r="B681" s="53" t="s">
        <v>5937</v>
      </c>
      <c r="C681" s="53" t="s">
        <v>11</v>
      </c>
      <c r="D681" s="53" t="s">
        <v>5062</v>
      </c>
      <c r="E681" s="53" t="s">
        <v>5063</v>
      </c>
      <c r="F681" s="53" t="s">
        <v>5096</v>
      </c>
      <c r="G681" s="53" t="s">
        <v>5096</v>
      </c>
      <c r="H681" s="53" t="s">
        <v>5197</v>
      </c>
      <c r="I681" s="53" t="s">
        <v>5197</v>
      </c>
      <c r="J681" s="53" t="s">
        <v>5892</v>
      </c>
      <c r="K681" s="53" t="s">
        <v>5938</v>
      </c>
      <c r="L681" s="53" t="s">
        <v>5072</v>
      </c>
      <c r="M681" s="53">
        <v>330</v>
      </c>
      <c r="N681" s="53">
        <v>333</v>
      </c>
      <c r="O681" s="53">
        <v>402</v>
      </c>
      <c r="P681" s="54">
        <v>172</v>
      </c>
      <c r="Q681" s="55">
        <v>330333402172</v>
      </c>
      <c r="R681" s="53" t="s">
        <v>5096</v>
      </c>
      <c r="S681" s="53" t="s">
        <v>5068</v>
      </c>
      <c r="T681" s="53" t="s">
        <v>5066</v>
      </c>
      <c r="U681" s="53">
        <v>1</v>
      </c>
      <c r="V681" s="46" t="s">
        <v>5069</v>
      </c>
    </row>
    <row r="682" ht="12.8" customHeight="1" spans="1:22" x14ac:dyDescent="0.25">
      <c r="A682" s="52">
        <v>695102</v>
      </c>
      <c r="B682" s="53" t="s">
        <v>2787</v>
      </c>
      <c r="C682" s="53" t="s">
        <v>11</v>
      </c>
      <c r="D682" s="53" t="s">
        <v>5062</v>
      </c>
      <c r="E682" s="53" t="s">
        <v>5063</v>
      </c>
      <c r="F682" s="53" t="s">
        <v>5096</v>
      </c>
      <c r="G682" s="53" t="s">
        <v>5096</v>
      </c>
      <c r="H682" s="53" t="s">
        <v>5159</v>
      </c>
      <c r="I682" s="53" t="s">
        <v>5159</v>
      </c>
      <c r="J682" s="53" t="s">
        <v>5892</v>
      </c>
      <c r="K682" s="53" t="s">
        <v>5939</v>
      </c>
      <c r="L682" s="53" t="s">
        <v>5072</v>
      </c>
      <c r="M682" s="53">
        <v>330</v>
      </c>
      <c r="N682" s="53">
        <v>333</v>
      </c>
      <c r="O682" s="53">
        <v>402</v>
      </c>
      <c r="P682" s="54">
        <v>172</v>
      </c>
      <c r="Q682" s="55">
        <v>330333402172</v>
      </c>
      <c r="R682" s="53" t="s">
        <v>5096</v>
      </c>
      <c r="S682" s="53" t="s">
        <v>5068</v>
      </c>
      <c r="T682" s="53" t="s">
        <v>5066</v>
      </c>
      <c r="U682" s="53">
        <v>1</v>
      </c>
      <c r="V682" s="46" t="s">
        <v>5069</v>
      </c>
    </row>
    <row r="683" ht="12.8" customHeight="1" spans="1:22" x14ac:dyDescent="0.25">
      <c r="A683" s="52">
        <v>695110</v>
      </c>
      <c r="B683" s="53" t="s">
        <v>2988</v>
      </c>
      <c r="C683" s="53" t="s">
        <v>11</v>
      </c>
      <c r="D683" s="53" t="s">
        <v>5062</v>
      </c>
      <c r="E683" s="53" t="s">
        <v>5063</v>
      </c>
      <c r="F683" s="53" t="s">
        <v>5096</v>
      </c>
      <c r="G683" s="53" t="s">
        <v>5096</v>
      </c>
      <c r="H683" s="53" t="s">
        <v>5102</v>
      </c>
      <c r="I683" s="53" t="s">
        <v>5103</v>
      </c>
      <c r="J683" s="53" t="s">
        <v>5892</v>
      </c>
      <c r="K683" s="53" t="s">
        <v>2988</v>
      </c>
      <c r="L683" s="53" t="s">
        <v>5072</v>
      </c>
      <c r="M683" s="53">
        <v>330</v>
      </c>
      <c r="N683" s="53">
        <v>333</v>
      </c>
      <c r="O683" s="53">
        <v>402</v>
      </c>
      <c r="P683" s="54">
        <v>172</v>
      </c>
      <c r="Q683" s="55">
        <v>330333402172</v>
      </c>
      <c r="R683" s="53" t="s">
        <v>5096</v>
      </c>
      <c r="S683" s="53" t="s">
        <v>5068</v>
      </c>
      <c r="T683" s="53" t="s">
        <v>5066</v>
      </c>
      <c r="U683" s="53">
        <v>1</v>
      </c>
      <c r="V683" s="46" t="s">
        <v>5069</v>
      </c>
    </row>
    <row r="684" ht="12.8" customHeight="1" spans="1:22" x14ac:dyDescent="0.25">
      <c r="A684" s="52">
        <v>695118</v>
      </c>
      <c r="B684" s="53" t="s">
        <v>1484</v>
      </c>
      <c r="C684" s="53" t="s">
        <v>11</v>
      </c>
      <c r="D684" s="53" t="s">
        <v>5062</v>
      </c>
      <c r="E684" s="53" t="s">
        <v>5063</v>
      </c>
      <c r="F684" s="53" t="s">
        <v>5096</v>
      </c>
      <c r="G684" s="53" t="s">
        <v>5096</v>
      </c>
      <c r="H684" s="53" t="s">
        <v>5203</v>
      </c>
      <c r="I684" s="53" t="s">
        <v>5203</v>
      </c>
      <c r="J684" s="53" t="s">
        <v>5892</v>
      </c>
      <c r="K684" s="53" t="s">
        <v>1484</v>
      </c>
      <c r="L684" s="53" t="s">
        <v>5072</v>
      </c>
      <c r="M684" s="53">
        <v>330</v>
      </c>
      <c r="N684" s="53">
        <v>333</v>
      </c>
      <c r="O684" s="53">
        <v>402</v>
      </c>
      <c r="P684" s="54">
        <v>172</v>
      </c>
      <c r="Q684" s="55">
        <v>330333402172</v>
      </c>
      <c r="R684" s="53" t="s">
        <v>5096</v>
      </c>
      <c r="S684" s="53" t="s">
        <v>5068</v>
      </c>
      <c r="T684" s="53" t="s">
        <v>5066</v>
      </c>
      <c r="U684" s="53">
        <v>1</v>
      </c>
      <c r="V684" s="46" t="s">
        <v>5069</v>
      </c>
    </row>
    <row r="685" ht="12.8" customHeight="1" spans="1:22" x14ac:dyDescent="0.25">
      <c r="A685" s="52">
        <v>134494</v>
      </c>
      <c r="B685" s="53" t="s">
        <v>5728</v>
      </c>
      <c r="C685" s="53" t="s">
        <v>11</v>
      </c>
      <c r="D685" s="53" t="s">
        <v>5062</v>
      </c>
      <c r="E685" s="53" t="s">
        <v>5063</v>
      </c>
      <c r="F685" s="53" t="s">
        <v>5064</v>
      </c>
      <c r="G685" s="53" t="s">
        <v>5064</v>
      </c>
      <c r="H685" s="53" t="s">
        <v>5729</v>
      </c>
      <c r="I685" s="53" t="s">
        <v>5729</v>
      </c>
      <c r="J685" s="53" t="s">
        <v>5066</v>
      </c>
      <c r="K685" s="53" t="s">
        <v>5728</v>
      </c>
      <c r="L685" s="53" t="s">
        <v>4184</v>
      </c>
      <c r="M685" s="53">
        <v>330</v>
      </c>
      <c r="N685" s="53">
        <v>333</v>
      </c>
      <c r="O685" s="53">
        <v>401</v>
      </c>
      <c r="P685" s="54" t="s">
        <v>3386</v>
      </c>
      <c r="Q685" s="55" t="s">
        <v>5067</v>
      </c>
      <c r="R685" s="53" t="s">
        <v>5064</v>
      </c>
      <c r="S685" s="53" t="s">
        <v>5068</v>
      </c>
      <c r="T685" s="53" t="s">
        <v>5066</v>
      </c>
      <c r="U685" s="53">
        <v>1</v>
      </c>
      <c r="V685" s="46" t="s">
        <v>5069</v>
      </c>
    </row>
    <row r="686" ht="12.8" customHeight="1" spans="1:22" x14ac:dyDescent="0.25">
      <c r="A686" s="52">
        <v>156379</v>
      </c>
      <c r="B686" s="53" t="s">
        <v>5940</v>
      </c>
      <c r="C686" s="53" t="s">
        <v>10</v>
      </c>
      <c r="D686" s="53" t="s">
        <v>5734</v>
      </c>
      <c r="E686" s="53" t="s">
        <v>5735</v>
      </c>
      <c r="F686" s="53" t="s">
        <v>5736</v>
      </c>
      <c r="G686" s="53" t="s">
        <v>5737</v>
      </c>
      <c r="H686" s="53" t="s">
        <v>5781</v>
      </c>
      <c r="I686" s="53" t="s">
        <v>5737</v>
      </c>
      <c r="J686" s="53" t="s">
        <v>5066</v>
      </c>
      <c r="K686" s="53" t="s">
        <v>5782</v>
      </c>
      <c r="L686" s="53" t="s">
        <v>4184</v>
      </c>
      <c r="M686" s="53">
        <v>480</v>
      </c>
      <c r="N686" s="53">
        <v>433</v>
      </c>
      <c r="O686" s="53">
        <v>104</v>
      </c>
      <c r="P686" s="54" t="s">
        <v>3386</v>
      </c>
      <c r="Q686" s="55" t="s">
        <v>5739</v>
      </c>
      <c r="R686" s="53" t="s">
        <v>5589</v>
      </c>
      <c r="S686" s="53" t="s">
        <v>5737</v>
      </c>
      <c r="T686" s="53" t="s">
        <v>5066</v>
      </c>
      <c r="U686" s="53">
        <v>0.2</v>
      </c>
      <c r="V686" s="46" t="s">
        <v>5069</v>
      </c>
    </row>
    <row r="687" ht="12.8" customHeight="1" spans="1:22" x14ac:dyDescent="0.25">
      <c r="A687" s="52">
        <v>158700</v>
      </c>
      <c r="B687" s="53" t="s">
        <v>5851</v>
      </c>
      <c r="C687" s="53" t="s">
        <v>11</v>
      </c>
      <c r="D687" s="53" t="s">
        <v>5253</v>
      </c>
      <c r="E687" s="53" t="s">
        <v>5063</v>
      </c>
      <c r="F687" s="53" t="s">
        <v>5254</v>
      </c>
      <c r="G687" s="53" t="s">
        <v>5549</v>
      </c>
      <c r="H687" s="53" t="s">
        <v>5561</v>
      </c>
      <c r="I687" s="53" t="s">
        <v>5551</v>
      </c>
      <c r="J687" s="53" t="s">
        <v>5066</v>
      </c>
      <c r="K687" s="53" t="s">
        <v>5851</v>
      </c>
      <c r="L687" s="53" t="s">
        <v>4184</v>
      </c>
      <c r="M687" s="53">
        <v>330</v>
      </c>
      <c r="N687" s="53">
        <v>335</v>
      </c>
      <c r="O687" s="53">
        <v>405</v>
      </c>
      <c r="P687" s="54" t="s">
        <v>3386</v>
      </c>
      <c r="Q687" s="55" t="s">
        <v>5552</v>
      </c>
      <c r="R687" s="53" t="s">
        <v>5549</v>
      </c>
      <c r="S687" s="53" t="s">
        <v>5068</v>
      </c>
      <c r="T687" s="53" t="s">
        <v>5066</v>
      </c>
      <c r="U687" s="53">
        <v>1</v>
      </c>
      <c r="V687" s="46" t="s">
        <v>5069</v>
      </c>
    </row>
    <row r="688" ht="12.8" customHeight="1" spans="1:22" x14ac:dyDescent="0.25">
      <c r="A688" s="52">
        <v>156380</v>
      </c>
      <c r="B688" s="53" t="s">
        <v>5941</v>
      </c>
      <c r="C688" s="53" t="s">
        <v>10</v>
      </c>
      <c r="D688" s="53" t="s">
        <v>5734</v>
      </c>
      <c r="E688" s="53" t="s">
        <v>5735</v>
      </c>
      <c r="F688" s="53" t="s">
        <v>5736</v>
      </c>
      <c r="G688" s="53" t="s">
        <v>5737</v>
      </c>
      <c r="H688" s="53" t="s">
        <v>5741</v>
      </c>
      <c r="I688" s="53" t="s">
        <v>5737</v>
      </c>
      <c r="J688" s="53" t="s">
        <v>5066</v>
      </c>
      <c r="K688" s="53" t="s">
        <v>3328</v>
      </c>
      <c r="L688" s="53" t="s">
        <v>4184</v>
      </c>
      <c r="M688" s="53">
        <v>480</v>
      </c>
      <c r="N688" s="53">
        <v>433</v>
      </c>
      <c r="O688" s="53">
        <v>104</v>
      </c>
      <c r="P688" s="54" t="s">
        <v>3386</v>
      </c>
      <c r="Q688" s="55" t="s">
        <v>5739</v>
      </c>
      <c r="R688" s="53" t="s">
        <v>5559</v>
      </c>
      <c r="S688" s="53" t="s">
        <v>5737</v>
      </c>
      <c r="T688" s="53" t="s">
        <v>5066</v>
      </c>
      <c r="U688" s="53">
        <v>0.2</v>
      </c>
      <c r="V688" s="46" t="s">
        <v>5069</v>
      </c>
    </row>
    <row r="689" ht="12.8" customHeight="1" spans="1:22" x14ac:dyDescent="0.25">
      <c r="A689" s="52">
        <v>134534</v>
      </c>
      <c r="B689" s="53" t="s">
        <v>5942</v>
      </c>
      <c r="C689" s="53" t="s">
        <v>11</v>
      </c>
      <c r="D689" s="53" t="s">
        <v>5253</v>
      </c>
      <c r="E689" s="53" t="s">
        <v>5063</v>
      </c>
      <c r="F689" s="53" t="s">
        <v>5254</v>
      </c>
      <c r="G689" s="53" t="s">
        <v>5549</v>
      </c>
      <c r="H689" s="53" t="s">
        <v>5570</v>
      </c>
      <c r="I689" s="53" t="s">
        <v>5551</v>
      </c>
      <c r="J689" s="53" t="s">
        <v>5066</v>
      </c>
      <c r="K689" s="53" t="s">
        <v>5571</v>
      </c>
      <c r="L689" s="53" t="s">
        <v>4184</v>
      </c>
      <c r="M689" s="53">
        <v>330</v>
      </c>
      <c r="N689" s="53">
        <v>335</v>
      </c>
      <c r="O689" s="53">
        <v>405</v>
      </c>
      <c r="P689" s="54" t="s">
        <v>3386</v>
      </c>
      <c r="Q689" s="55" t="s">
        <v>5552</v>
      </c>
      <c r="R689" s="53" t="s">
        <v>5549</v>
      </c>
      <c r="S689" s="53" t="s">
        <v>5068</v>
      </c>
      <c r="T689" s="53" t="s">
        <v>5066</v>
      </c>
      <c r="U689" s="53">
        <v>1</v>
      </c>
      <c r="V689" s="46" t="s">
        <v>5069</v>
      </c>
    </row>
    <row r="690" ht="12.8" customHeight="1" spans="1:22" x14ac:dyDescent="0.25">
      <c r="A690" s="52">
        <v>156381</v>
      </c>
      <c r="B690" s="53" t="s">
        <v>5943</v>
      </c>
      <c r="C690" s="53" t="s">
        <v>10</v>
      </c>
      <c r="D690" s="53" t="s">
        <v>5745</v>
      </c>
      <c r="E690" s="53" t="s">
        <v>5746</v>
      </c>
      <c r="F690" s="53" t="s">
        <v>5747</v>
      </c>
      <c r="G690" s="53" t="s">
        <v>5737</v>
      </c>
      <c r="H690" s="53" t="s">
        <v>5773</v>
      </c>
      <c r="I690" s="53" t="s">
        <v>5737</v>
      </c>
      <c r="J690" s="53" t="s">
        <v>5066</v>
      </c>
      <c r="K690" s="53" t="s">
        <v>5774</v>
      </c>
      <c r="L690" s="53" t="s">
        <v>4184</v>
      </c>
      <c r="M690" s="53">
        <v>480</v>
      </c>
      <c r="N690" s="53">
        <v>483</v>
      </c>
      <c r="O690" s="53">
        <v>101</v>
      </c>
      <c r="P690" s="54" t="s">
        <v>3386</v>
      </c>
      <c r="Q690" s="55" t="s">
        <v>5750</v>
      </c>
      <c r="R690" s="53" t="s">
        <v>5771</v>
      </c>
      <c r="S690" s="53" t="s">
        <v>5737</v>
      </c>
      <c r="T690" s="53" t="s">
        <v>5066</v>
      </c>
      <c r="U690" s="53">
        <v>0.2</v>
      </c>
      <c r="V690" s="46" t="s">
        <v>5069</v>
      </c>
    </row>
    <row r="691" ht="12.8" customHeight="1" spans="1:22" x14ac:dyDescent="0.25">
      <c r="A691" s="52">
        <v>134498</v>
      </c>
      <c r="B691" s="53" t="s">
        <v>5128</v>
      </c>
      <c r="C691" s="53" t="s">
        <v>11</v>
      </c>
      <c r="D691" s="53" t="s">
        <v>5062</v>
      </c>
      <c r="E691" s="53" t="s">
        <v>5063</v>
      </c>
      <c r="F691" s="53" t="s">
        <v>5096</v>
      </c>
      <c r="G691" s="53" t="s">
        <v>5096</v>
      </c>
      <c r="H691" s="53" t="s">
        <v>5129</v>
      </c>
      <c r="I691" s="53" t="s">
        <v>5129</v>
      </c>
      <c r="J691" s="53" t="s">
        <v>5066</v>
      </c>
      <c r="K691" s="53" t="s">
        <v>5128</v>
      </c>
      <c r="L691" s="53" t="s">
        <v>4184</v>
      </c>
      <c r="M691" s="53">
        <v>330</v>
      </c>
      <c r="N691" s="53">
        <v>333</v>
      </c>
      <c r="O691" s="53">
        <v>402</v>
      </c>
      <c r="P691" s="54" t="s">
        <v>3386</v>
      </c>
      <c r="Q691" s="55" t="s">
        <v>5099</v>
      </c>
      <c r="R691" s="53" t="s">
        <v>5096</v>
      </c>
      <c r="S691" s="53" t="s">
        <v>5068</v>
      </c>
      <c r="T691" s="53" t="s">
        <v>5066</v>
      </c>
      <c r="U691" s="53">
        <v>1</v>
      </c>
      <c r="V691" s="46" t="s">
        <v>5069</v>
      </c>
    </row>
    <row r="692" ht="12.8" customHeight="1" spans="1:22" x14ac:dyDescent="0.25">
      <c r="A692" s="52">
        <v>156639</v>
      </c>
      <c r="B692" s="53" t="s">
        <v>1194</v>
      </c>
      <c r="C692" s="53" t="s">
        <v>10</v>
      </c>
      <c r="D692" s="53" t="s">
        <v>5745</v>
      </c>
      <c r="E692" s="53" t="s">
        <v>5746</v>
      </c>
      <c r="F692" s="53" t="s">
        <v>5747</v>
      </c>
      <c r="G692" s="53" t="s">
        <v>5737</v>
      </c>
      <c r="H692" s="53" t="s">
        <v>5848</v>
      </c>
      <c r="I692" s="53" t="s">
        <v>5737</v>
      </c>
      <c r="J692" s="53" t="s">
        <v>5066</v>
      </c>
      <c r="K692" s="53" t="s">
        <v>1194</v>
      </c>
      <c r="L692" s="53" t="s">
        <v>4184</v>
      </c>
      <c r="M692" s="53">
        <v>480</v>
      </c>
      <c r="N692" s="53">
        <v>483</v>
      </c>
      <c r="O692" s="53">
        <v>101</v>
      </c>
      <c r="P692" s="54" t="s">
        <v>3386</v>
      </c>
      <c r="Q692" s="55" t="s">
        <v>5750</v>
      </c>
      <c r="R692" s="53" t="s">
        <v>5577</v>
      </c>
      <c r="S692" s="53" t="s">
        <v>5737</v>
      </c>
      <c r="T692" s="53" t="s">
        <v>5066</v>
      </c>
      <c r="U692" s="53">
        <v>0.4</v>
      </c>
      <c r="V692" s="46" t="s">
        <v>5069</v>
      </c>
    </row>
    <row r="693" ht="12.8" customHeight="1" spans="1:22" x14ac:dyDescent="0.25">
      <c r="A693" s="52">
        <v>156638</v>
      </c>
      <c r="B693" s="53" t="s">
        <v>1487</v>
      </c>
      <c r="C693" s="53" t="s">
        <v>10</v>
      </c>
      <c r="D693" s="53" t="s">
        <v>5745</v>
      </c>
      <c r="E693" s="53" t="s">
        <v>5746</v>
      </c>
      <c r="F693" s="53" t="s">
        <v>5747</v>
      </c>
      <c r="G693" s="53" t="s">
        <v>5737</v>
      </c>
      <c r="H693" s="53" t="s">
        <v>5847</v>
      </c>
      <c r="I693" s="53" t="s">
        <v>5737</v>
      </c>
      <c r="J693" s="53" t="s">
        <v>5066</v>
      </c>
      <c r="K693" s="53" t="s">
        <v>1487</v>
      </c>
      <c r="L693" s="53" t="s">
        <v>4184</v>
      </c>
      <c r="M693" s="53">
        <v>480</v>
      </c>
      <c r="N693" s="53">
        <v>483</v>
      </c>
      <c r="O693" s="53">
        <v>101</v>
      </c>
      <c r="P693" s="54" t="s">
        <v>3386</v>
      </c>
      <c r="Q693" s="55" t="s">
        <v>5750</v>
      </c>
      <c r="R693" s="53" t="s">
        <v>5583</v>
      </c>
      <c r="S693" s="53" t="s">
        <v>5737</v>
      </c>
      <c r="T693" s="53" t="s">
        <v>5066</v>
      </c>
      <c r="U693" s="53">
        <v>0.4</v>
      </c>
      <c r="V693" s="46" t="s">
        <v>5069</v>
      </c>
    </row>
    <row r="694" ht="12.8" customHeight="1" spans="1:22" x14ac:dyDescent="0.25">
      <c r="A694" s="52">
        <v>156378</v>
      </c>
      <c r="B694" s="53" t="s">
        <v>5790</v>
      </c>
      <c r="C694" s="53" t="s">
        <v>10</v>
      </c>
      <c r="D694" s="53" t="s">
        <v>5745</v>
      </c>
      <c r="E694" s="53" t="s">
        <v>5746</v>
      </c>
      <c r="F694" s="53" t="s">
        <v>5747</v>
      </c>
      <c r="G694" s="53" t="s">
        <v>5737</v>
      </c>
      <c r="H694" s="53" t="s">
        <v>5789</v>
      </c>
      <c r="I694" s="53" t="s">
        <v>5737</v>
      </c>
      <c r="J694" s="53" t="s">
        <v>5066</v>
      </c>
      <c r="K694" s="53" t="s">
        <v>5790</v>
      </c>
      <c r="L694" s="53" t="s">
        <v>4184</v>
      </c>
      <c r="M694" s="53">
        <v>480</v>
      </c>
      <c r="N694" s="53">
        <v>483</v>
      </c>
      <c r="O694" s="53">
        <v>101</v>
      </c>
      <c r="P694" s="54" t="s">
        <v>3386</v>
      </c>
      <c r="Q694" s="55" t="s">
        <v>5750</v>
      </c>
      <c r="R694" s="53" t="s">
        <v>5787</v>
      </c>
      <c r="S694" s="53" t="s">
        <v>5737</v>
      </c>
      <c r="T694" s="53" t="s">
        <v>5066</v>
      </c>
      <c r="U694" s="53">
        <v>0.4</v>
      </c>
      <c r="V694" s="46" t="s">
        <v>5069</v>
      </c>
    </row>
    <row r="695" ht="12.8" customHeight="1" spans="1:22" x14ac:dyDescent="0.25">
      <c r="A695" s="52">
        <v>156637</v>
      </c>
      <c r="B695" s="53" t="s">
        <v>1118</v>
      </c>
      <c r="C695" s="53" t="s">
        <v>10</v>
      </c>
      <c r="D695" s="53" t="s">
        <v>5745</v>
      </c>
      <c r="E695" s="53" t="s">
        <v>5746</v>
      </c>
      <c r="F695" s="53" t="s">
        <v>5747</v>
      </c>
      <c r="G695" s="53" t="s">
        <v>5737</v>
      </c>
      <c r="H695" s="53" t="s">
        <v>5845</v>
      </c>
      <c r="I695" s="53" t="s">
        <v>5737</v>
      </c>
      <c r="J695" s="53" t="s">
        <v>5066</v>
      </c>
      <c r="K695" s="53" t="s">
        <v>1118</v>
      </c>
      <c r="L695" s="53" t="s">
        <v>4184</v>
      </c>
      <c r="M695" s="53">
        <v>480</v>
      </c>
      <c r="N695" s="53">
        <v>483</v>
      </c>
      <c r="O695" s="53">
        <v>101</v>
      </c>
      <c r="P695" s="54" t="s">
        <v>3386</v>
      </c>
      <c r="Q695" s="55" t="s">
        <v>5750</v>
      </c>
      <c r="R695" s="53" t="s">
        <v>5846</v>
      </c>
      <c r="S695" s="53" t="s">
        <v>5737</v>
      </c>
      <c r="T695" s="53" t="s">
        <v>5066</v>
      </c>
      <c r="U695" s="53">
        <v>0.4</v>
      </c>
      <c r="V695" s="46" t="s">
        <v>5069</v>
      </c>
    </row>
    <row r="696" ht="12.8" customHeight="1" spans="1:22" x14ac:dyDescent="0.25">
      <c r="A696" s="52">
        <v>156641</v>
      </c>
      <c r="B696" s="53" t="s">
        <v>5865</v>
      </c>
      <c r="C696" s="53" t="s">
        <v>10</v>
      </c>
      <c r="D696" s="53" t="s">
        <v>5745</v>
      </c>
      <c r="E696" s="53" t="s">
        <v>5746</v>
      </c>
      <c r="F696" s="53" t="s">
        <v>5747</v>
      </c>
      <c r="G696" s="53" t="s">
        <v>5737</v>
      </c>
      <c r="H696" s="53" t="s">
        <v>5864</v>
      </c>
      <c r="I696" s="53" t="s">
        <v>5737</v>
      </c>
      <c r="J696" s="53" t="s">
        <v>5066</v>
      </c>
      <c r="K696" s="53" t="s">
        <v>5865</v>
      </c>
      <c r="L696" s="53" t="s">
        <v>4184</v>
      </c>
      <c r="M696" s="53">
        <v>480</v>
      </c>
      <c r="N696" s="53">
        <v>483</v>
      </c>
      <c r="O696" s="53">
        <v>101</v>
      </c>
      <c r="P696" s="54" t="s">
        <v>3386</v>
      </c>
      <c r="Q696" s="55" t="s">
        <v>5750</v>
      </c>
      <c r="R696" s="53" t="s">
        <v>5866</v>
      </c>
      <c r="S696" s="53" t="s">
        <v>5737</v>
      </c>
      <c r="T696" s="53" t="s">
        <v>5066</v>
      </c>
      <c r="U696" s="53">
        <v>0.2</v>
      </c>
      <c r="V696" s="46" t="s">
        <v>5069</v>
      </c>
    </row>
    <row r="697" ht="12.8" customHeight="1" spans="1:22" x14ac:dyDescent="0.25">
      <c r="A697" s="52">
        <v>695080</v>
      </c>
      <c r="B697" s="53" t="s">
        <v>1147</v>
      </c>
      <c r="C697" s="53" t="s">
        <v>11</v>
      </c>
      <c r="D697" s="53" t="s">
        <v>5062</v>
      </c>
      <c r="E697" s="53" t="s">
        <v>5063</v>
      </c>
      <c r="F697" s="53" t="s">
        <v>5096</v>
      </c>
      <c r="G697" s="53" t="s">
        <v>5096</v>
      </c>
      <c r="H697" s="53" t="s">
        <v>5237</v>
      </c>
      <c r="I697" s="53" t="s">
        <v>5237</v>
      </c>
      <c r="J697" s="53" t="s">
        <v>5892</v>
      </c>
      <c r="K697" s="53" t="s">
        <v>1147</v>
      </c>
      <c r="L697" s="53" t="s">
        <v>5072</v>
      </c>
      <c r="M697" s="53">
        <v>330</v>
      </c>
      <c r="N697" s="53">
        <v>333</v>
      </c>
      <c r="O697" s="53">
        <v>402</v>
      </c>
      <c r="P697" s="54">
        <v>172</v>
      </c>
      <c r="Q697" s="55">
        <v>330333402172</v>
      </c>
      <c r="R697" s="53" t="s">
        <v>5096</v>
      </c>
      <c r="S697" s="53" t="s">
        <v>5068</v>
      </c>
      <c r="T697" s="53" t="s">
        <v>5066</v>
      </c>
      <c r="U697" s="53">
        <v>1</v>
      </c>
      <c r="V697" s="46" t="s">
        <v>5069</v>
      </c>
    </row>
    <row r="698" ht="12.8" customHeight="1" spans="1:22" x14ac:dyDescent="0.25">
      <c r="A698" s="52">
        <v>695109</v>
      </c>
      <c r="B698" s="53" t="s">
        <v>2063</v>
      </c>
      <c r="C698" s="53" t="s">
        <v>11</v>
      </c>
      <c r="D698" s="53" t="s">
        <v>5062</v>
      </c>
      <c r="E698" s="53" t="s">
        <v>5063</v>
      </c>
      <c r="F698" s="53" t="s">
        <v>5096</v>
      </c>
      <c r="G698" s="53" t="s">
        <v>5096</v>
      </c>
      <c r="H698" s="53" t="s">
        <v>5163</v>
      </c>
      <c r="I698" s="53" t="s">
        <v>5163</v>
      </c>
      <c r="J698" s="53" t="s">
        <v>5892</v>
      </c>
      <c r="K698" s="53" t="s">
        <v>5165</v>
      </c>
      <c r="L698" s="53" t="s">
        <v>5072</v>
      </c>
      <c r="M698" s="53">
        <v>330</v>
      </c>
      <c r="N698" s="53">
        <v>333</v>
      </c>
      <c r="O698" s="53">
        <v>402</v>
      </c>
      <c r="P698" s="54">
        <v>172</v>
      </c>
      <c r="Q698" s="55">
        <v>330333402172</v>
      </c>
      <c r="R698" s="53" t="s">
        <v>5096</v>
      </c>
      <c r="S698" s="53" t="s">
        <v>5068</v>
      </c>
      <c r="T698" s="53" t="s">
        <v>5066</v>
      </c>
      <c r="U698" s="53">
        <v>1</v>
      </c>
      <c r="V698" s="46" t="s">
        <v>5069</v>
      </c>
    </row>
    <row r="699" ht="12.8" customHeight="1" spans="1:22" x14ac:dyDescent="0.25">
      <c r="A699" s="52">
        <v>692532</v>
      </c>
      <c r="B699" s="53" t="s">
        <v>5944</v>
      </c>
      <c r="C699" s="53" t="s">
        <v>11</v>
      </c>
      <c r="D699" s="53" t="s">
        <v>5062</v>
      </c>
      <c r="E699" s="53" t="s">
        <v>5063</v>
      </c>
      <c r="F699" s="53" t="s">
        <v>5064</v>
      </c>
      <c r="G699" s="53" t="s">
        <v>5064</v>
      </c>
      <c r="H699" s="53" t="s">
        <v>5431</v>
      </c>
      <c r="I699" s="53" t="s">
        <v>5413</v>
      </c>
      <c r="J699" s="53" t="s">
        <v>5892</v>
      </c>
      <c r="K699" s="53" t="s">
        <v>5944</v>
      </c>
      <c r="L699" s="53" t="s">
        <v>5072</v>
      </c>
      <c r="M699" s="53">
        <v>330</v>
      </c>
      <c r="N699" s="53">
        <v>333</v>
      </c>
      <c r="O699" s="53">
        <v>401</v>
      </c>
      <c r="P699" s="54">
        <v>472</v>
      </c>
      <c r="Q699" s="55">
        <v>330333401472</v>
      </c>
      <c r="R699" s="53" t="s">
        <v>5064</v>
      </c>
      <c r="S699" s="53" t="s">
        <v>5068</v>
      </c>
      <c r="T699" s="53" t="s">
        <v>5066</v>
      </c>
      <c r="U699" s="53">
        <v>1</v>
      </c>
      <c r="V699" s="46" t="s">
        <v>5069</v>
      </c>
    </row>
    <row r="700" ht="12.8" customHeight="1" spans="1:22" x14ac:dyDescent="0.25">
      <c r="A700" s="52">
        <v>695114</v>
      </c>
      <c r="B700" s="53" t="s">
        <v>1830</v>
      </c>
      <c r="C700" s="53" t="s">
        <v>11</v>
      </c>
      <c r="D700" s="53" t="s">
        <v>5062</v>
      </c>
      <c r="E700" s="53" t="s">
        <v>5063</v>
      </c>
      <c r="F700" s="53" t="s">
        <v>5096</v>
      </c>
      <c r="G700" s="53" t="s">
        <v>5096</v>
      </c>
      <c r="H700" s="53" t="s">
        <v>5170</v>
      </c>
      <c r="I700" s="53" t="s">
        <v>5170</v>
      </c>
      <c r="J700" s="53" t="s">
        <v>5892</v>
      </c>
      <c r="K700" s="53" t="s">
        <v>5945</v>
      </c>
      <c r="L700" s="53" t="s">
        <v>5072</v>
      </c>
      <c r="M700" s="53">
        <v>330</v>
      </c>
      <c r="N700" s="53">
        <v>333</v>
      </c>
      <c r="O700" s="53">
        <v>402</v>
      </c>
      <c r="P700" s="54">
        <v>172</v>
      </c>
      <c r="Q700" s="55">
        <v>330333402172</v>
      </c>
      <c r="R700" s="53" t="s">
        <v>5096</v>
      </c>
      <c r="S700" s="53" t="s">
        <v>5068</v>
      </c>
      <c r="T700" s="53" t="s">
        <v>5066</v>
      </c>
      <c r="U700" s="53">
        <v>1</v>
      </c>
      <c r="V700" s="46" t="s">
        <v>5069</v>
      </c>
    </row>
    <row r="701" ht="12.8" customHeight="1" spans="1:22" x14ac:dyDescent="0.25">
      <c r="A701" s="52" t="s">
        <v>3386</v>
      </c>
      <c r="B701" s="53" t="s">
        <v>5946</v>
      </c>
      <c r="C701" s="53" t="s">
        <v>11</v>
      </c>
      <c r="D701" s="53" t="s">
        <v>5062</v>
      </c>
      <c r="E701" s="53" t="s">
        <v>5063</v>
      </c>
      <c r="F701" s="53" t="s">
        <v>5064</v>
      </c>
      <c r="G701" s="53" t="s">
        <v>5064</v>
      </c>
      <c r="H701" s="53" t="s">
        <v>5524</v>
      </c>
      <c r="I701" s="53" t="s">
        <v>5524</v>
      </c>
      <c r="J701" s="53" t="s">
        <v>5066</v>
      </c>
      <c r="K701" s="53" t="s">
        <v>5947</v>
      </c>
      <c r="L701" s="53" t="s">
        <v>3683</v>
      </c>
      <c r="M701" s="53">
        <v>330</v>
      </c>
      <c r="N701" s="53">
        <v>333</v>
      </c>
      <c r="O701" s="53">
        <v>401</v>
      </c>
      <c r="P701" s="54" t="s">
        <v>3386</v>
      </c>
      <c r="Q701" s="55" t="s">
        <v>5067</v>
      </c>
      <c r="R701" s="53" t="s">
        <v>5064</v>
      </c>
      <c r="S701" s="53" t="s">
        <v>5068</v>
      </c>
      <c r="T701" s="53" t="s">
        <v>5066</v>
      </c>
      <c r="U701" s="53">
        <v>0.001</v>
      </c>
      <c r="V701" s="46" t="s">
        <v>5069</v>
      </c>
    </row>
    <row r="702" ht="12.8" customHeight="1" spans="1:22" x14ac:dyDescent="0.25">
      <c r="A702" s="52">
        <v>156640</v>
      </c>
      <c r="B702" s="53" t="s">
        <v>5869</v>
      </c>
      <c r="C702" s="53" t="s">
        <v>10</v>
      </c>
      <c r="D702" s="53" t="s">
        <v>5745</v>
      </c>
      <c r="E702" s="53" t="s">
        <v>5746</v>
      </c>
      <c r="F702" s="53" t="s">
        <v>5747</v>
      </c>
      <c r="G702" s="53" t="s">
        <v>5737</v>
      </c>
      <c r="H702" s="53" t="s">
        <v>5868</v>
      </c>
      <c r="I702" s="53" t="s">
        <v>5737</v>
      </c>
      <c r="J702" s="53" t="s">
        <v>5066</v>
      </c>
      <c r="K702" s="53" t="s">
        <v>5869</v>
      </c>
      <c r="L702" s="53" t="s">
        <v>4184</v>
      </c>
      <c r="M702" s="53">
        <v>480</v>
      </c>
      <c r="N702" s="53">
        <v>483</v>
      </c>
      <c r="O702" s="53">
        <v>101</v>
      </c>
      <c r="P702" s="54" t="s">
        <v>3386</v>
      </c>
      <c r="Q702" s="55" t="s">
        <v>5750</v>
      </c>
      <c r="R702" s="53" t="s">
        <v>5870</v>
      </c>
      <c r="S702" s="53" t="s">
        <v>5737</v>
      </c>
      <c r="T702" s="53" t="s">
        <v>5066</v>
      </c>
      <c r="U702" s="53">
        <v>0.4</v>
      </c>
      <c r="V702" s="46" t="s">
        <v>5069</v>
      </c>
    </row>
    <row r="703" ht="12.8" customHeight="1" spans="1:22" x14ac:dyDescent="0.25">
      <c r="A703" s="52">
        <v>156636</v>
      </c>
      <c r="B703" s="53" t="s">
        <v>5948</v>
      </c>
      <c r="C703" s="53" t="s">
        <v>10</v>
      </c>
      <c r="D703" s="53" t="s">
        <v>5745</v>
      </c>
      <c r="E703" s="53" t="s">
        <v>5746</v>
      </c>
      <c r="F703" s="53" t="s">
        <v>5747</v>
      </c>
      <c r="G703" s="53" t="s">
        <v>5737</v>
      </c>
      <c r="H703" s="53" t="s">
        <v>5844</v>
      </c>
      <c r="I703" s="53" t="s">
        <v>5737</v>
      </c>
      <c r="J703" s="53" t="s">
        <v>5066</v>
      </c>
      <c r="K703" s="53" t="s">
        <v>1298</v>
      </c>
      <c r="L703" s="53" t="s">
        <v>4184</v>
      </c>
      <c r="M703" s="53">
        <v>480</v>
      </c>
      <c r="N703" s="53">
        <v>483</v>
      </c>
      <c r="O703" s="53">
        <v>101</v>
      </c>
      <c r="P703" s="54" t="s">
        <v>3386</v>
      </c>
      <c r="Q703" s="55" t="s">
        <v>5750</v>
      </c>
      <c r="R703" s="53" t="s">
        <v>5550</v>
      </c>
      <c r="S703" s="53" t="s">
        <v>5737</v>
      </c>
      <c r="T703" s="53" t="s">
        <v>5066</v>
      </c>
      <c r="U703" s="53">
        <v>0.4</v>
      </c>
      <c r="V703" s="46" t="s">
        <v>5069</v>
      </c>
    </row>
    <row r="704" ht="12.8" customHeight="1" spans="1:22" x14ac:dyDescent="0.25">
      <c r="A704" s="52">
        <v>156642</v>
      </c>
      <c r="B704" s="53" t="s">
        <v>5760</v>
      </c>
      <c r="C704" s="53" t="s">
        <v>10</v>
      </c>
      <c r="D704" s="53" t="s">
        <v>5253</v>
      </c>
      <c r="E704" s="53" t="s">
        <v>5063</v>
      </c>
      <c r="F704" s="53" t="s">
        <v>5254</v>
      </c>
      <c r="G704" s="53" t="s">
        <v>5737</v>
      </c>
      <c r="H704" s="53" t="s">
        <v>5759</v>
      </c>
      <c r="I704" s="53" t="s">
        <v>5737</v>
      </c>
      <c r="J704" s="53" t="s">
        <v>5066</v>
      </c>
      <c r="K704" s="53" t="s">
        <v>5760</v>
      </c>
      <c r="L704" s="53" t="s">
        <v>4184</v>
      </c>
      <c r="M704" s="53">
        <v>330</v>
      </c>
      <c r="N704" s="53">
        <v>335</v>
      </c>
      <c r="O704" s="53">
        <v>405</v>
      </c>
      <c r="P704" s="54" t="s">
        <v>3386</v>
      </c>
      <c r="Q704" s="55" t="s">
        <v>5552</v>
      </c>
      <c r="R704" s="53" t="s">
        <v>5757</v>
      </c>
      <c r="S704" s="53" t="s">
        <v>5737</v>
      </c>
      <c r="T704" s="53" t="s">
        <v>5066</v>
      </c>
      <c r="U704" s="53">
        <v>0.75</v>
      </c>
      <c r="V704" s="46" t="s">
        <v>5069</v>
      </c>
    </row>
    <row r="705" ht="12.8" customHeight="1" spans="1:22" x14ac:dyDescent="0.25">
      <c r="A705" s="52">
        <v>134495</v>
      </c>
      <c r="B705" s="53" t="s">
        <v>5105</v>
      </c>
      <c r="C705" s="53" t="s">
        <v>11</v>
      </c>
      <c r="D705" s="53" t="s">
        <v>5062</v>
      </c>
      <c r="E705" s="53" t="s">
        <v>5063</v>
      </c>
      <c r="F705" s="53" t="s">
        <v>5096</v>
      </c>
      <c r="G705" s="53" t="s">
        <v>5096</v>
      </c>
      <c r="H705" s="53" t="s">
        <v>5106</v>
      </c>
      <c r="I705" s="53" t="s">
        <v>5106</v>
      </c>
      <c r="J705" s="53" t="s">
        <v>5066</v>
      </c>
      <c r="K705" s="53" t="s">
        <v>5105</v>
      </c>
      <c r="L705" s="53" t="s">
        <v>4184</v>
      </c>
      <c r="M705" s="53">
        <v>330</v>
      </c>
      <c r="N705" s="53">
        <v>333</v>
      </c>
      <c r="O705" s="53">
        <v>402</v>
      </c>
      <c r="P705" s="54" t="s">
        <v>3386</v>
      </c>
      <c r="Q705" s="55" t="s">
        <v>5099</v>
      </c>
      <c r="R705" s="53" t="s">
        <v>5096</v>
      </c>
      <c r="S705" s="53" t="s">
        <v>5068</v>
      </c>
      <c r="T705" s="53" t="s">
        <v>5066</v>
      </c>
      <c r="U705" s="53">
        <v>1</v>
      </c>
      <c r="V705" s="46" t="s">
        <v>5069</v>
      </c>
    </row>
    <row r="706" ht="12.8" customHeight="1" spans="1:22" x14ac:dyDescent="0.25">
      <c r="A706" s="52">
        <v>695921</v>
      </c>
      <c r="B706" s="53" t="s">
        <v>2601</v>
      </c>
      <c r="C706" s="53" t="s">
        <v>11</v>
      </c>
      <c r="D706" s="53" t="s">
        <v>5253</v>
      </c>
      <c r="E706" s="53" t="s">
        <v>5063</v>
      </c>
      <c r="F706" s="53" t="s">
        <v>5254</v>
      </c>
      <c r="G706" s="53" t="s">
        <v>5549</v>
      </c>
      <c r="H706" s="53" t="s">
        <v>5555</v>
      </c>
      <c r="I706" s="53" t="s">
        <v>5551</v>
      </c>
      <c r="J706" s="53" t="s">
        <v>5073</v>
      </c>
      <c r="K706" s="53" t="s">
        <v>2601</v>
      </c>
      <c r="L706" s="53" t="s">
        <v>5072</v>
      </c>
      <c r="M706" s="53">
        <v>330</v>
      </c>
      <c r="N706" s="53">
        <v>335</v>
      </c>
      <c r="O706" s="53">
        <v>405</v>
      </c>
      <c r="P706" s="54">
        <v>101</v>
      </c>
      <c r="Q706" s="55">
        <v>330335405101</v>
      </c>
      <c r="R706" s="53" t="s">
        <v>5549</v>
      </c>
      <c r="S706" s="53" t="s">
        <v>5068</v>
      </c>
      <c r="T706" s="53" t="s">
        <v>5066</v>
      </c>
      <c r="U706" s="53">
        <v>1</v>
      </c>
      <c r="V706" s="46" t="s">
        <v>5069</v>
      </c>
    </row>
    <row r="707" ht="12.8" customHeight="1" spans="1:22" x14ac:dyDescent="0.25">
      <c r="A707" s="52">
        <v>692588</v>
      </c>
      <c r="B707" s="53" t="s">
        <v>5949</v>
      </c>
      <c r="C707" s="53" t="s">
        <v>11</v>
      </c>
      <c r="D707" s="53" t="s">
        <v>5062</v>
      </c>
      <c r="E707" s="53" t="s">
        <v>5063</v>
      </c>
      <c r="F707" s="53" t="s">
        <v>5064</v>
      </c>
      <c r="G707" s="53" t="s">
        <v>5064</v>
      </c>
      <c r="H707" s="53" t="s">
        <v>5320</v>
      </c>
      <c r="I707" s="53" t="s">
        <v>5277</v>
      </c>
      <c r="J707" s="53" t="s">
        <v>5892</v>
      </c>
      <c r="K707" s="53" t="s">
        <v>5321</v>
      </c>
      <c r="L707" s="53" t="s">
        <v>5072</v>
      </c>
      <c r="M707" s="53">
        <v>330</v>
      </c>
      <c r="N707" s="53">
        <v>333</v>
      </c>
      <c r="O707" s="53">
        <v>401</v>
      </c>
      <c r="P707" s="54">
        <v>472</v>
      </c>
      <c r="Q707" s="55">
        <v>330333401472</v>
      </c>
      <c r="R707" s="53" t="s">
        <v>5064</v>
      </c>
      <c r="S707" s="53" t="s">
        <v>5068</v>
      </c>
      <c r="T707" s="53" t="s">
        <v>5066</v>
      </c>
      <c r="U707" s="53">
        <v>1</v>
      </c>
      <c r="V707" s="46" t="s">
        <v>5069</v>
      </c>
    </row>
    <row r="708" ht="12.8" customHeight="1" spans="1:22" x14ac:dyDescent="0.25">
      <c r="A708" s="52">
        <v>12928</v>
      </c>
      <c r="B708" s="53" t="s">
        <v>5950</v>
      </c>
      <c r="C708" s="53" t="s">
        <v>11</v>
      </c>
      <c r="D708" s="53" t="s">
        <v>5253</v>
      </c>
      <c r="E708" s="53" t="s">
        <v>5063</v>
      </c>
      <c r="F708" s="53" t="s">
        <v>5254</v>
      </c>
      <c r="G708" s="53" t="s">
        <v>5549</v>
      </c>
      <c r="H708" s="53" t="s">
        <v>5555</v>
      </c>
      <c r="I708" s="53" t="s">
        <v>5551</v>
      </c>
      <c r="J708" s="53" t="s">
        <v>5066</v>
      </c>
      <c r="K708" s="53" t="s">
        <v>5557</v>
      </c>
      <c r="L708" s="53" t="s">
        <v>3471</v>
      </c>
      <c r="M708" s="53">
        <v>330</v>
      </c>
      <c r="N708" s="53">
        <v>335</v>
      </c>
      <c r="O708" s="53">
        <v>405</v>
      </c>
      <c r="P708" s="54" t="s">
        <v>3386</v>
      </c>
      <c r="Q708" s="55" t="s">
        <v>5552</v>
      </c>
      <c r="R708" s="53" t="s">
        <v>5549</v>
      </c>
      <c r="S708" s="53" t="s">
        <v>5068</v>
      </c>
      <c r="T708" s="53" t="s">
        <v>5066</v>
      </c>
      <c r="U708" s="53">
        <v>1</v>
      </c>
      <c r="V708" s="46" t="s">
        <v>5069</v>
      </c>
    </row>
    <row r="709" ht="12.8" customHeight="1" spans="1:22" x14ac:dyDescent="0.25">
      <c r="A709" s="52">
        <v>134549</v>
      </c>
      <c r="B709" s="53" t="s">
        <v>5951</v>
      </c>
      <c r="C709" s="53" t="s">
        <v>11</v>
      </c>
      <c r="D709" s="53" t="s">
        <v>5062</v>
      </c>
      <c r="E709" s="53" t="s">
        <v>5063</v>
      </c>
      <c r="F709" s="53" t="s">
        <v>5064</v>
      </c>
      <c r="G709" s="53" t="s">
        <v>5064</v>
      </c>
      <c r="H709" s="53" t="s">
        <v>5296</v>
      </c>
      <c r="I709" s="53" t="s">
        <v>5277</v>
      </c>
      <c r="J709" s="53" t="s">
        <v>5066</v>
      </c>
      <c r="K709" s="53" t="s">
        <v>5297</v>
      </c>
      <c r="L709" s="53" t="s">
        <v>4184</v>
      </c>
      <c r="M709" s="53">
        <v>330</v>
      </c>
      <c r="N709" s="53">
        <v>333</v>
      </c>
      <c r="O709" s="53">
        <v>401</v>
      </c>
      <c r="P709" s="54" t="s">
        <v>3386</v>
      </c>
      <c r="Q709" s="55" t="s">
        <v>5067</v>
      </c>
      <c r="R709" s="53" t="s">
        <v>5064</v>
      </c>
      <c r="S709" s="53" t="s">
        <v>5068</v>
      </c>
      <c r="T709" s="53" t="s">
        <v>5066</v>
      </c>
      <c r="U709" s="53">
        <v>1</v>
      </c>
      <c r="V709" s="46" t="s">
        <v>5069</v>
      </c>
    </row>
    <row r="710" ht="12.8" customHeight="1" spans="1:22" x14ac:dyDescent="0.25">
      <c r="A710" s="52">
        <v>692583</v>
      </c>
      <c r="B710" s="53" t="s">
        <v>5952</v>
      </c>
      <c r="C710" s="53" t="s">
        <v>11</v>
      </c>
      <c r="D710" s="53" t="s">
        <v>5062</v>
      </c>
      <c r="E710" s="53" t="s">
        <v>5063</v>
      </c>
      <c r="F710" s="53" t="s">
        <v>5064</v>
      </c>
      <c r="G710" s="53" t="s">
        <v>5064</v>
      </c>
      <c r="H710" s="53" t="s">
        <v>5653</v>
      </c>
      <c r="I710" s="53" t="s">
        <v>5650</v>
      </c>
      <c r="J710" s="53" t="s">
        <v>5892</v>
      </c>
      <c r="K710" s="53" t="s">
        <v>5952</v>
      </c>
      <c r="L710" s="53" t="s">
        <v>3471</v>
      </c>
      <c r="M710" s="53">
        <v>330</v>
      </c>
      <c r="N710" s="53">
        <v>333</v>
      </c>
      <c r="O710" s="53">
        <v>401</v>
      </c>
      <c r="P710" s="54">
        <v>472</v>
      </c>
      <c r="Q710" s="55">
        <v>330333401472</v>
      </c>
      <c r="R710" s="53" t="s">
        <v>5064</v>
      </c>
      <c r="S710" s="53" t="s">
        <v>5068</v>
      </c>
      <c r="T710" s="53" t="s">
        <v>5066</v>
      </c>
      <c r="U710" s="53">
        <v>1</v>
      </c>
      <c r="V710" s="46" t="s">
        <v>5069</v>
      </c>
    </row>
    <row r="711" ht="12.8" customHeight="1" spans="1:22" x14ac:dyDescent="0.25">
      <c r="A711" s="52">
        <v>61851</v>
      </c>
      <c r="B711" s="53" t="s">
        <v>5953</v>
      </c>
      <c r="C711" s="53" t="s">
        <v>11</v>
      </c>
      <c r="D711" s="53" t="s">
        <v>5062</v>
      </c>
      <c r="E711" s="53" t="s">
        <v>5063</v>
      </c>
      <c r="F711" s="53" t="s">
        <v>5096</v>
      </c>
      <c r="G711" s="53" t="s">
        <v>5096</v>
      </c>
      <c r="H711" s="53" t="s">
        <v>5150</v>
      </c>
      <c r="I711" s="53" t="s">
        <v>5150</v>
      </c>
      <c r="J711" s="53" t="s">
        <v>5066</v>
      </c>
      <c r="K711" s="53" t="s">
        <v>5954</v>
      </c>
      <c r="L711" s="53" t="s">
        <v>3471</v>
      </c>
      <c r="M711" s="53">
        <v>330</v>
      </c>
      <c r="N711" s="53">
        <v>333</v>
      </c>
      <c r="O711" s="53">
        <v>402</v>
      </c>
      <c r="P711" s="54" t="s">
        <v>3386</v>
      </c>
      <c r="Q711" s="55" t="s">
        <v>5099</v>
      </c>
      <c r="R711" s="53" t="s">
        <v>5096</v>
      </c>
      <c r="S711" s="53" t="s">
        <v>5068</v>
      </c>
      <c r="T711" s="53" t="s">
        <v>5066</v>
      </c>
      <c r="U711" s="53">
        <v>1</v>
      </c>
      <c r="V711" s="46" t="s">
        <v>5069</v>
      </c>
    </row>
    <row r="712" ht="12.8" customHeight="1" spans="1:22" x14ac:dyDescent="0.25">
      <c r="A712" s="52">
        <v>11282</v>
      </c>
      <c r="B712" s="53" t="s">
        <v>5955</v>
      </c>
      <c r="C712" s="53" t="s">
        <v>11</v>
      </c>
      <c r="D712" s="53" t="s">
        <v>5062</v>
      </c>
      <c r="E712" s="53" t="s">
        <v>5063</v>
      </c>
      <c r="F712" s="53" t="s">
        <v>5064</v>
      </c>
      <c r="G712" s="53" t="s">
        <v>5064</v>
      </c>
      <c r="H712" s="53" t="s">
        <v>5667</v>
      </c>
      <c r="I712" s="53" t="s">
        <v>5650</v>
      </c>
      <c r="J712" s="53" t="s">
        <v>5066</v>
      </c>
      <c r="K712" s="53" t="s">
        <v>5671</v>
      </c>
      <c r="L712" s="53" t="s">
        <v>3471</v>
      </c>
      <c r="M712" s="53">
        <v>330</v>
      </c>
      <c r="N712" s="53">
        <v>333</v>
      </c>
      <c r="O712" s="53">
        <v>401</v>
      </c>
      <c r="P712" s="54" t="s">
        <v>3386</v>
      </c>
      <c r="Q712" s="55" t="s">
        <v>5067</v>
      </c>
      <c r="R712" s="53" t="s">
        <v>5064</v>
      </c>
      <c r="S712" s="53" t="s">
        <v>5068</v>
      </c>
      <c r="T712" s="53" t="s">
        <v>5066</v>
      </c>
      <c r="U712" s="53">
        <v>1</v>
      </c>
      <c r="V712" s="46" t="s">
        <v>5069</v>
      </c>
    </row>
    <row r="713" ht="12.8" customHeight="1" spans="1:22" x14ac:dyDescent="0.25">
      <c r="A713" s="52" t="s">
        <v>3386</v>
      </c>
      <c r="B713" s="53" t="s">
        <v>659</v>
      </c>
      <c r="C713" s="53" t="s">
        <v>11</v>
      </c>
      <c r="D713" s="53" t="s">
        <v>5062</v>
      </c>
      <c r="E713" s="53" t="s">
        <v>5063</v>
      </c>
      <c r="F713" s="53" t="s">
        <v>5064</v>
      </c>
      <c r="G713" s="53" t="s">
        <v>5064</v>
      </c>
      <c r="H713" s="53" t="s">
        <v>5537</v>
      </c>
      <c r="I713" s="53" t="s">
        <v>5538</v>
      </c>
      <c r="J713" s="53" t="s">
        <v>5066</v>
      </c>
      <c r="K713" s="53" t="s">
        <v>5536</v>
      </c>
      <c r="L713" s="53" t="s">
        <v>3683</v>
      </c>
      <c r="M713" s="53">
        <v>330</v>
      </c>
      <c r="N713" s="53">
        <v>333</v>
      </c>
      <c r="O713" s="53">
        <v>401</v>
      </c>
      <c r="P713" s="54" t="s">
        <v>3386</v>
      </c>
      <c r="Q713" s="55" t="s">
        <v>5067</v>
      </c>
      <c r="R713" s="53" t="s">
        <v>5064</v>
      </c>
      <c r="S713" s="53" t="s">
        <v>5068</v>
      </c>
      <c r="T713" s="53" t="s">
        <v>5066</v>
      </c>
      <c r="U713" s="53">
        <v>0.001</v>
      </c>
      <c r="V713" s="46" t="s">
        <v>5069</v>
      </c>
    </row>
    <row r="714" ht="12.8" customHeight="1" spans="1:22" x14ac:dyDescent="0.25">
      <c r="A714" s="52">
        <v>692885</v>
      </c>
      <c r="B714" s="53" t="s">
        <v>5956</v>
      </c>
      <c r="C714" s="53" t="s">
        <v>11</v>
      </c>
      <c r="D714" s="53" t="s">
        <v>5062</v>
      </c>
      <c r="E714" s="53" t="s">
        <v>5063</v>
      </c>
      <c r="F714" s="53" t="s">
        <v>5064</v>
      </c>
      <c r="G714" s="53" t="s">
        <v>5064</v>
      </c>
      <c r="H714" s="53" t="s">
        <v>5957</v>
      </c>
      <c r="I714" s="53" t="s">
        <v>5065</v>
      </c>
      <c r="J714" s="53" t="s">
        <v>5073</v>
      </c>
      <c r="K714" s="53" t="s">
        <v>5958</v>
      </c>
      <c r="L714" s="53" t="s">
        <v>5072</v>
      </c>
      <c r="M714" s="53">
        <v>330</v>
      </c>
      <c r="N714" s="53">
        <v>333</v>
      </c>
      <c r="O714" s="53">
        <v>401</v>
      </c>
      <c r="P714" s="54">
        <v>101</v>
      </c>
      <c r="Q714" s="55">
        <v>330333401101</v>
      </c>
      <c r="R714" s="53" t="s">
        <v>5064</v>
      </c>
      <c r="S714" s="53" t="s">
        <v>5068</v>
      </c>
      <c r="T714" s="53" t="s">
        <v>5066</v>
      </c>
      <c r="U714" s="53">
        <v>1</v>
      </c>
      <c r="V714" s="46" t="s">
        <v>5069</v>
      </c>
    </row>
    <row r="715" ht="12.8" customHeight="1" spans="1:22" x14ac:dyDescent="0.25">
      <c r="A715" s="52">
        <v>695086</v>
      </c>
      <c r="B715" s="53" t="s">
        <v>5959</v>
      </c>
      <c r="C715" s="53" t="s">
        <v>11</v>
      </c>
      <c r="D715" s="53" t="s">
        <v>5062</v>
      </c>
      <c r="E715" s="53" t="s">
        <v>5063</v>
      </c>
      <c r="F715" s="53" t="s">
        <v>5096</v>
      </c>
      <c r="G715" s="53" t="s">
        <v>5096</v>
      </c>
      <c r="H715" s="53" t="s">
        <v>5233</v>
      </c>
      <c r="I715" s="53" t="s">
        <v>5233</v>
      </c>
      <c r="J715" s="53" t="s">
        <v>5892</v>
      </c>
      <c r="K715" s="53" t="s">
        <v>5876</v>
      </c>
      <c r="L715" s="53" t="s">
        <v>5072</v>
      </c>
      <c r="M715" s="53">
        <v>330</v>
      </c>
      <c r="N715" s="53">
        <v>333</v>
      </c>
      <c r="O715" s="53">
        <v>402</v>
      </c>
      <c r="P715" s="54">
        <v>172</v>
      </c>
      <c r="Q715" s="55">
        <v>330333402172</v>
      </c>
      <c r="R715" s="53" t="s">
        <v>5096</v>
      </c>
      <c r="S715" s="53" t="s">
        <v>5068</v>
      </c>
      <c r="T715" s="53" t="s">
        <v>5066</v>
      </c>
      <c r="U715" s="53">
        <v>1</v>
      </c>
      <c r="V715" s="46" t="s">
        <v>5069</v>
      </c>
    </row>
    <row r="716" ht="12.8" customHeight="1" spans="1:22" x14ac:dyDescent="0.25">
      <c r="A716" s="52">
        <v>655829</v>
      </c>
      <c r="B716" s="53" t="s">
        <v>5960</v>
      </c>
      <c r="C716" s="53" t="s">
        <v>11</v>
      </c>
      <c r="D716" s="53" t="s">
        <v>5062</v>
      </c>
      <c r="E716" s="53" t="s">
        <v>5063</v>
      </c>
      <c r="F716" s="53" t="s">
        <v>5096</v>
      </c>
      <c r="G716" s="53" t="s">
        <v>5096</v>
      </c>
      <c r="H716" s="53" t="s">
        <v>5195</v>
      </c>
      <c r="I716" s="53" t="s">
        <v>5192</v>
      </c>
      <c r="J716" s="53" t="s">
        <v>5073</v>
      </c>
      <c r="K716" s="53" t="s">
        <v>5960</v>
      </c>
      <c r="L716" s="53" t="s">
        <v>5072</v>
      </c>
      <c r="M716" s="53">
        <v>330</v>
      </c>
      <c r="N716" s="53">
        <v>333</v>
      </c>
      <c r="O716" s="53">
        <v>402</v>
      </c>
      <c r="P716" s="54">
        <v>101</v>
      </c>
      <c r="Q716" s="55">
        <v>330333402101</v>
      </c>
      <c r="R716" s="53" t="s">
        <v>5096</v>
      </c>
      <c r="S716" s="53" t="s">
        <v>5068</v>
      </c>
      <c r="T716" s="53" t="s">
        <v>5066</v>
      </c>
      <c r="U716" s="53">
        <v>1</v>
      </c>
      <c r="V716" s="46" t="s">
        <v>5069</v>
      </c>
    </row>
    <row r="717" ht="12.8" customHeight="1" spans="1:22" x14ac:dyDescent="0.25">
      <c r="A717" s="52">
        <v>692577</v>
      </c>
      <c r="B717" s="53" t="s">
        <v>5961</v>
      </c>
      <c r="C717" s="53" t="s">
        <v>11</v>
      </c>
      <c r="D717" s="53" t="s">
        <v>5062</v>
      </c>
      <c r="E717" s="53" t="s">
        <v>5063</v>
      </c>
      <c r="F717" s="53" t="s">
        <v>5064</v>
      </c>
      <c r="G717" s="53" t="s">
        <v>5064</v>
      </c>
      <c r="H717" s="53" t="s">
        <v>5656</v>
      </c>
      <c r="I717" s="53" t="s">
        <v>5650</v>
      </c>
      <c r="J717" s="53" t="s">
        <v>5892</v>
      </c>
      <c r="K717" s="53" t="s">
        <v>5961</v>
      </c>
      <c r="L717" s="53" t="s">
        <v>5072</v>
      </c>
      <c r="M717" s="53">
        <v>330</v>
      </c>
      <c r="N717" s="53">
        <v>333</v>
      </c>
      <c r="O717" s="53">
        <v>401</v>
      </c>
      <c r="P717" s="54">
        <v>472</v>
      </c>
      <c r="Q717" s="55">
        <v>330333401472</v>
      </c>
      <c r="R717" s="53" t="s">
        <v>5064</v>
      </c>
      <c r="S717" s="53" t="s">
        <v>5068</v>
      </c>
      <c r="T717" s="53" t="s">
        <v>5066</v>
      </c>
      <c r="U717" s="53">
        <v>1</v>
      </c>
      <c r="V717" s="46" t="s">
        <v>5069</v>
      </c>
    </row>
    <row r="718" ht="12.8" customHeight="1" spans="1:22" x14ac:dyDescent="0.25">
      <c r="A718" s="52">
        <v>655828</v>
      </c>
      <c r="B718" s="53" t="s">
        <v>5962</v>
      </c>
      <c r="C718" s="53" t="s">
        <v>11</v>
      </c>
      <c r="D718" s="53" t="s">
        <v>5062</v>
      </c>
      <c r="E718" s="53" t="s">
        <v>5063</v>
      </c>
      <c r="F718" s="53" t="s">
        <v>5096</v>
      </c>
      <c r="G718" s="53" t="s">
        <v>5096</v>
      </c>
      <c r="H718" s="53" t="s">
        <v>5191</v>
      </c>
      <c r="I718" s="53" t="s">
        <v>5192</v>
      </c>
      <c r="J718" s="53" t="s">
        <v>5073</v>
      </c>
      <c r="K718" s="53" t="s">
        <v>5962</v>
      </c>
      <c r="L718" s="53" t="s">
        <v>5072</v>
      </c>
      <c r="M718" s="53">
        <v>330</v>
      </c>
      <c r="N718" s="53">
        <v>333</v>
      </c>
      <c r="O718" s="53">
        <v>402</v>
      </c>
      <c r="P718" s="54">
        <v>101</v>
      </c>
      <c r="Q718" s="55">
        <v>330333402101</v>
      </c>
      <c r="R718" s="53" t="s">
        <v>5096</v>
      </c>
      <c r="S718" s="53" t="s">
        <v>5068</v>
      </c>
      <c r="T718" s="53" t="s">
        <v>5066</v>
      </c>
      <c r="U718" s="53">
        <v>1</v>
      </c>
      <c r="V718" s="46" t="s">
        <v>5069</v>
      </c>
    </row>
    <row r="719" ht="12.8" customHeight="1" spans="1:22" x14ac:dyDescent="0.25">
      <c r="A719" s="52">
        <v>695093</v>
      </c>
      <c r="B719" s="53" t="s">
        <v>1311</v>
      </c>
      <c r="C719" s="53" t="s">
        <v>11</v>
      </c>
      <c r="D719" s="53" t="s">
        <v>5062</v>
      </c>
      <c r="E719" s="53" t="s">
        <v>5063</v>
      </c>
      <c r="F719" s="53" t="s">
        <v>5096</v>
      </c>
      <c r="G719" s="53" t="s">
        <v>5096</v>
      </c>
      <c r="H719" s="53" t="s">
        <v>5249</v>
      </c>
      <c r="I719" s="53" t="s">
        <v>5249</v>
      </c>
      <c r="J719" s="53" t="s">
        <v>5892</v>
      </c>
      <c r="K719" s="53" t="s">
        <v>5963</v>
      </c>
      <c r="L719" s="53" t="s">
        <v>5072</v>
      </c>
      <c r="M719" s="53">
        <v>330</v>
      </c>
      <c r="N719" s="53">
        <v>333</v>
      </c>
      <c r="O719" s="53">
        <v>402</v>
      </c>
      <c r="P719" s="54">
        <v>172</v>
      </c>
      <c r="Q719" s="55">
        <v>330333402172</v>
      </c>
      <c r="R719" s="53" t="s">
        <v>5096</v>
      </c>
      <c r="S719" s="53" t="s">
        <v>5068</v>
      </c>
      <c r="T719" s="53" t="s">
        <v>5066</v>
      </c>
      <c r="U719" s="53">
        <v>1</v>
      </c>
      <c r="V719" s="46" t="s">
        <v>5069</v>
      </c>
    </row>
    <row r="720" ht="12.8" customHeight="1" spans="1:22" x14ac:dyDescent="0.25">
      <c r="A720" s="52">
        <v>692518</v>
      </c>
      <c r="B720" s="53" t="s">
        <v>5964</v>
      </c>
      <c r="C720" s="53" t="s">
        <v>11</v>
      </c>
      <c r="D720" s="53" t="s">
        <v>5062</v>
      </c>
      <c r="E720" s="53" t="s">
        <v>5063</v>
      </c>
      <c r="F720" s="53" t="s">
        <v>5064</v>
      </c>
      <c r="G720" s="53" t="s">
        <v>5064</v>
      </c>
      <c r="H720" s="53" t="s">
        <v>5601</v>
      </c>
      <c r="I720" s="53" t="s">
        <v>5601</v>
      </c>
      <c r="J720" s="53" t="s">
        <v>5892</v>
      </c>
      <c r="K720" s="53" t="s">
        <v>5964</v>
      </c>
      <c r="L720" s="53" t="s">
        <v>5072</v>
      </c>
      <c r="M720" s="53">
        <v>330</v>
      </c>
      <c r="N720" s="53">
        <v>333</v>
      </c>
      <c r="O720" s="53">
        <v>401</v>
      </c>
      <c r="P720" s="54">
        <v>472</v>
      </c>
      <c r="Q720" s="55">
        <v>330333401472</v>
      </c>
      <c r="R720" s="53" t="s">
        <v>5064</v>
      </c>
      <c r="S720" s="53" t="s">
        <v>5068</v>
      </c>
      <c r="T720" s="53" t="s">
        <v>5066</v>
      </c>
      <c r="U720" s="53">
        <v>1</v>
      </c>
      <c r="V720" s="46" t="s">
        <v>5069</v>
      </c>
    </row>
    <row r="721" ht="12.8" customHeight="1" spans="1:22" x14ac:dyDescent="0.25">
      <c r="A721" s="52">
        <v>13917</v>
      </c>
      <c r="B721" s="53" t="s">
        <v>5965</v>
      </c>
      <c r="C721" s="53" t="s">
        <v>11</v>
      </c>
      <c r="D721" s="53" t="s">
        <v>5062</v>
      </c>
      <c r="E721" s="53" t="s">
        <v>5063</v>
      </c>
      <c r="F721" s="53" t="s">
        <v>5064</v>
      </c>
      <c r="G721" s="53" t="s">
        <v>5064</v>
      </c>
      <c r="H721" s="53" t="s">
        <v>5966</v>
      </c>
      <c r="I721" s="53" t="s">
        <v>5966</v>
      </c>
      <c r="J721" s="53" t="s">
        <v>5066</v>
      </c>
      <c r="K721" s="53" t="s">
        <v>5965</v>
      </c>
      <c r="L721" s="53" t="s">
        <v>3471</v>
      </c>
      <c r="M721" s="53">
        <v>330</v>
      </c>
      <c r="N721" s="53">
        <v>333</v>
      </c>
      <c r="O721" s="53">
        <v>401</v>
      </c>
      <c r="P721" s="54" t="s">
        <v>3386</v>
      </c>
      <c r="Q721" s="55" t="s">
        <v>5067</v>
      </c>
      <c r="R721" s="53" t="s">
        <v>5064</v>
      </c>
      <c r="S721" s="53" t="s">
        <v>5068</v>
      </c>
      <c r="T721" s="53" t="s">
        <v>5066</v>
      </c>
      <c r="U721" s="53">
        <v>1</v>
      </c>
      <c r="V721" s="46" t="s">
        <v>5069</v>
      </c>
    </row>
    <row r="722" ht="12.8" customHeight="1" spans="1:22" x14ac:dyDescent="0.25">
      <c r="A722" s="52">
        <v>13918</v>
      </c>
      <c r="B722" s="53" t="s">
        <v>5967</v>
      </c>
      <c r="C722" s="53" t="s">
        <v>11</v>
      </c>
      <c r="D722" s="53" t="s">
        <v>5062</v>
      </c>
      <c r="E722" s="53" t="s">
        <v>5063</v>
      </c>
      <c r="F722" s="53" t="s">
        <v>5064</v>
      </c>
      <c r="G722" s="53" t="s">
        <v>5064</v>
      </c>
      <c r="H722" s="53" t="s">
        <v>5968</v>
      </c>
      <c r="I722" s="53" t="s">
        <v>5968</v>
      </c>
      <c r="J722" s="53" t="s">
        <v>5066</v>
      </c>
      <c r="K722" s="53" t="s">
        <v>5967</v>
      </c>
      <c r="L722" s="53" t="s">
        <v>3471</v>
      </c>
      <c r="M722" s="53">
        <v>330</v>
      </c>
      <c r="N722" s="53">
        <v>333</v>
      </c>
      <c r="O722" s="53">
        <v>401</v>
      </c>
      <c r="P722" s="54" t="s">
        <v>3386</v>
      </c>
      <c r="Q722" s="55" t="s">
        <v>5067</v>
      </c>
      <c r="R722" s="53" t="s">
        <v>5064</v>
      </c>
      <c r="S722" s="53" t="s">
        <v>5068</v>
      </c>
      <c r="T722" s="53" t="s">
        <v>5066</v>
      </c>
      <c r="U722" s="53">
        <v>1</v>
      </c>
      <c r="V722" s="46" t="s">
        <v>5069</v>
      </c>
    </row>
    <row r="723" ht="12.8" customHeight="1" spans="1:22" x14ac:dyDescent="0.25">
      <c r="A723" s="52">
        <v>699813</v>
      </c>
      <c r="B723" s="53" t="s">
        <v>5969</v>
      </c>
      <c r="C723" s="53" t="s">
        <v>11</v>
      </c>
      <c r="D723" s="53" t="s">
        <v>5062</v>
      </c>
      <c r="E723" s="53" t="s">
        <v>5063</v>
      </c>
      <c r="F723" s="53" t="s">
        <v>5064</v>
      </c>
      <c r="G723" s="53" t="s">
        <v>5064</v>
      </c>
      <c r="H723" s="53" t="s">
        <v>5966</v>
      </c>
      <c r="I723" s="53" t="s">
        <v>5966</v>
      </c>
      <c r="J723" s="53" t="s">
        <v>5066</v>
      </c>
      <c r="K723" s="53" t="s">
        <v>5965</v>
      </c>
      <c r="L723" s="53" t="s">
        <v>5072</v>
      </c>
      <c r="M723" s="53">
        <v>330</v>
      </c>
      <c r="N723" s="53">
        <v>333</v>
      </c>
      <c r="O723" s="53">
        <v>401</v>
      </c>
      <c r="P723" s="54">
        <v>452</v>
      </c>
      <c r="Q723" s="55">
        <v>330333401452</v>
      </c>
      <c r="R723" s="53" t="s">
        <v>5064</v>
      </c>
      <c r="S723" s="53" t="s">
        <v>5068</v>
      </c>
      <c r="T723" s="53" t="s">
        <v>5066</v>
      </c>
      <c r="U723" s="53">
        <v>1</v>
      </c>
      <c r="V723" s="46" t="s">
        <v>5069</v>
      </c>
    </row>
    <row r="724" ht="12.8" customHeight="1" spans="1:22" x14ac:dyDescent="0.25">
      <c r="A724" s="52">
        <v>699814</v>
      </c>
      <c r="B724" s="53" t="s">
        <v>5970</v>
      </c>
      <c r="C724" s="53" t="s">
        <v>11</v>
      </c>
      <c r="D724" s="53" t="s">
        <v>5062</v>
      </c>
      <c r="E724" s="53" t="s">
        <v>5063</v>
      </c>
      <c r="F724" s="53" t="s">
        <v>5064</v>
      </c>
      <c r="G724" s="53" t="s">
        <v>5064</v>
      </c>
      <c r="H724" s="53" t="s">
        <v>5968</v>
      </c>
      <c r="I724" s="53" t="s">
        <v>5968</v>
      </c>
      <c r="J724" s="53" t="s">
        <v>5066</v>
      </c>
      <c r="K724" s="53" t="s">
        <v>5967</v>
      </c>
      <c r="L724" s="53" t="s">
        <v>5072</v>
      </c>
      <c r="M724" s="53">
        <v>330</v>
      </c>
      <c r="N724" s="53">
        <v>333</v>
      </c>
      <c r="O724" s="53">
        <v>401</v>
      </c>
      <c r="P724" s="54">
        <v>452</v>
      </c>
      <c r="Q724" s="55">
        <v>330333401452</v>
      </c>
      <c r="R724" s="53" t="s">
        <v>5064</v>
      </c>
      <c r="S724" s="53" t="s">
        <v>5068</v>
      </c>
      <c r="T724" s="53" t="s">
        <v>5066</v>
      </c>
      <c r="U724" s="53">
        <v>1</v>
      </c>
      <c r="V724" s="46" t="s">
        <v>5069</v>
      </c>
    </row>
    <row r="725" ht="12.8" customHeight="1" spans="1:22" x14ac:dyDescent="0.25">
      <c r="A725" s="52">
        <v>699811</v>
      </c>
      <c r="B725" s="53" t="s">
        <v>5971</v>
      </c>
      <c r="C725" s="53" t="s">
        <v>11</v>
      </c>
      <c r="D725" s="53" t="s">
        <v>5062</v>
      </c>
      <c r="E725" s="53" t="s">
        <v>5063</v>
      </c>
      <c r="F725" s="53" t="s">
        <v>5064</v>
      </c>
      <c r="G725" s="53" t="s">
        <v>5064</v>
      </c>
      <c r="H725" s="53" t="s">
        <v>5966</v>
      </c>
      <c r="I725" s="53" t="s">
        <v>5966</v>
      </c>
      <c r="J725" s="53" t="s">
        <v>5073</v>
      </c>
      <c r="K725" s="53" t="s">
        <v>5971</v>
      </c>
      <c r="L725" s="53" t="s">
        <v>5072</v>
      </c>
      <c r="M725" s="53">
        <v>330</v>
      </c>
      <c r="N725" s="53">
        <v>333</v>
      </c>
      <c r="O725" s="53">
        <v>401</v>
      </c>
      <c r="P725" s="54">
        <v>101</v>
      </c>
      <c r="Q725" s="55">
        <v>330333401101</v>
      </c>
      <c r="R725" s="53" t="s">
        <v>5064</v>
      </c>
      <c r="S725" s="53" t="s">
        <v>5068</v>
      </c>
      <c r="T725" s="53" t="s">
        <v>5066</v>
      </c>
      <c r="U725" s="53">
        <v>1</v>
      </c>
      <c r="V725" s="46" t="s">
        <v>5069</v>
      </c>
    </row>
    <row r="726" ht="12.8" customHeight="1" spans="1:22" x14ac:dyDescent="0.25">
      <c r="A726" s="52">
        <v>699812</v>
      </c>
      <c r="B726" s="53" t="s">
        <v>2886</v>
      </c>
      <c r="C726" s="53" t="s">
        <v>11</v>
      </c>
      <c r="D726" s="53" t="s">
        <v>5062</v>
      </c>
      <c r="E726" s="53" t="s">
        <v>5063</v>
      </c>
      <c r="F726" s="53" t="s">
        <v>5064</v>
      </c>
      <c r="G726" s="53" t="s">
        <v>5064</v>
      </c>
      <c r="H726" s="53" t="s">
        <v>5968</v>
      </c>
      <c r="I726" s="53" t="s">
        <v>5968</v>
      </c>
      <c r="J726" s="53" t="s">
        <v>5073</v>
      </c>
      <c r="K726" s="53" t="s">
        <v>2886</v>
      </c>
      <c r="L726" s="53" t="s">
        <v>5072</v>
      </c>
      <c r="M726" s="53">
        <v>330</v>
      </c>
      <c r="N726" s="53">
        <v>333</v>
      </c>
      <c r="O726" s="53">
        <v>401</v>
      </c>
      <c r="P726" s="54">
        <v>101</v>
      </c>
      <c r="Q726" s="55">
        <v>330333401101</v>
      </c>
      <c r="R726" s="53" t="s">
        <v>5064</v>
      </c>
      <c r="S726" s="53" t="s">
        <v>5068</v>
      </c>
      <c r="T726" s="53" t="s">
        <v>5066</v>
      </c>
      <c r="U726" s="53">
        <v>1</v>
      </c>
      <c r="V726" s="46" t="s">
        <v>5069</v>
      </c>
    </row>
    <row r="727" ht="12.8" customHeight="1" spans="1:22" x14ac:dyDescent="0.25">
      <c r="A727" s="52" t="s">
        <v>3386</v>
      </c>
      <c r="B727" s="53" t="s">
        <v>5972</v>
      </c>
      <c r="C727" s="53" t="s">
        <v>10</v>
      </c>
      <c r="D727" s="53" t="s">
        <v>5745</v>
      </c>
      <c r="E727" s="53" t="s">
        <v>5746</v>
      </c>
      <c r="F727" s="53" t="s">
        <v>5747</v>
      </c>
      <c r="G727" s="53" t="s">
        <v>5737</v>
      </c>
      <c r="H727" s="53" t="s">
        <v>5844</v>
      </c>
      <c r="I727" s="53" t="s">
        <v>5737</v>
      </c>
      <c r="J727" s="53" t="s">
        <v>5066</v>
      </c>
      <c r="K727" s="53" t="s">
        <v>1298</v>
      </c>
      <c r="L727" s="53" t="s">
        <v>3683</v>
      </c>
      <c r="M727" s="53">
        <v>480</v>
      </c>
      <c r="N727" s="53">
        <v>483</v>
      </c>
      <c r="O727" s="53">
        <v>101</v>
      </c>
      <c r="P727" s="54" t="s">
        <v>3386</v>
      </c>
      <c r="Q727" s="55" t="s">
        <v>5750</v>
      </c>
      <c r="R727" s="53" t="s">
        <v>5550</v>
      </c>
      <c r="S727" s="53" t="s">
        <v>5737</v>
      </c>
      <c r="T727" s="53" t="s">
        <v>5066</v>
      </c>
      <c r="U727" s="53">
        <v>0.4</v>
      </c>
      <c r="V727" s="46" t="s">
        <v>5069</v>
      </c>
    </row>
    <row r="728" ht="12.8" customHeight="1" spans="1:22" x14ac:dyDescent="0.25">
      <c r="A728" s="52" t="s">
        <v>3386</v>
      </c>
      <c r="B728" s="53" t="s">
        <v>5973</v>
      </c>
      <c r="C728" s="53" t="s">
        <v>11</v>
      </c>
      <c r="D728" s="53" t="s">
        <v>5062</v>
      </c>
      <c r="E728" s="53" t="s">
        <v>5063</v>
      </c>
      <c r="F728" s="53" t="s">
        <v>5064</v>
      </c>
      <c r="G728" s="53" t="s">
        <v>5064</v>
      </c>
      <c r="H728" s="53" t="s">
        <v>5966</v>
      </c>
      <c r="I728" s="53" t="s">
        <v>5966</v>
      </c>
      <c r="J728" s="53" t="s">
        <v>5066</v>
      </c>
      <c r="K728" s="53" t="s">
        <v>5965</v>
      </c>
      <c r="L728" s="53" t="s">
        <v>3683</v>
      </c>
      <c r="M728" s="53">
        <v>330</v>
      </c>
      <c r="N728" s="53">
        <v>333</v>
      </c>
      <c r="O728" s="53">
        <v>401</v>
      </c>
      <c r="P728" s="54" t="s">
        <v>3386</v>
      </c>
      <c r="Q728" s="55" t="s">
        <v>5067</v>
      </c>
      <c r="R728" s="53" t="s">
        <v>5064</v>
      </c>
      <c r="S728" s="53" t="s">
        <v>5068</v>
      </c>
      <c r="T728" s="53" t="s">
        <v>5066</v>
      </c>
      <c r="U728" s="53">
        <v>0.001</v>
      </c>
      <c r="V728" s="46" t="s">
        <v>5069</v>
      </c>
    </row>
    <row r="729" ht="12.8" customHeight="1" spans="1:22" x14ac:dyDescent="0.25">
      <c r="A729" s="52">
        <v>14266</v>
      </c>
      <c r="B729" s="53" t="s">
        <v>5974</v>
      </c>
      <c r="C729" s="53" t="s">
        <v>11</v>
      </c>
      <c r="D729" s="53" t="s">
        <v>5062</v>
      </c>
      <c r="E729" s="53" t="s">
        <v>5063</v>
      </c>
      <c r="F729" s="53" t="s">
        <v>5064</v>
      </c>
      <c r="G729" s="53" t="s">
        <v>5064</v>
      </c>
      <c r="H729" s="53" t="s">
        <v>5613</v>
      </c>
      <c r="I729" s="53" t="s">
        <v>5613</v>
      </c>
      <c r="J729" s="53" t="s">
        <v>5975</v>
      </c>
      <c r="K729" s="53" t="s">
        <v>5974</v>
      </c>
      <c r="L729" s="53" t="s">
        <v>3471</v>
      </c>
      <c r="M729" s="53">
        <v>330</v>
      </c>
      <c r="N729" s="53">
        <v>333</v>
      </c>
      <c r="O729" s="53">
        <v>401</v>
      </c>
      <c r="P729" s="54" t="s">
        <v>3386</v>
      </c>
      <c r="Q729" s="55" t="s">
        <v>5067</v>
      </c>
      <c r="R729" s="53" t="s">
        <v>5064</v>
      </c>
      <c r="S729" s="53" t="s">
        <v>5068</v>
      </c>
      <c r="T729" s="53" t="s">
        <v>5975</v>
      </c>
      <c r="U729" s="53">
        <v>1</v>
      </c>
      <c r="V729" s="46" t="s">
        <v>5069</v>
      </c>
    </row>
    <row r="730" ht="12.8" customHeight="1" spans="1:22" x14ac:dyDescent="0.25">
      <c r="A730" s="52">
        <v>14267</v>
      </c>
      <c r="B730" s="53" t="s">
        <v>5976</v>
      </c>
      <c r="C730" s="53" t="s">
        <v>11</v>
      </c>
      <c r="D730" s="53" t="s">
        <v>5062</v>
      </c>
      <c r="E730" s="53" t="s">
        <v>5063</v>
      </c>
      <c r="F730" s="53" t="s">
        <v>5064</v>
      </c>
      <c r="G730" s="53" t="s">
        <v>5064</v>
      </c>
      <c r="H730" s="53" t="s">
        <v>5439</v>
      </c>
      <c r="I730" s="53" t="s">
        <v>5440</v>
      </c>
      <c r="J730" s="53" t="s">
        <v>5975</v>
      </c>
      <c r="K730" s="53" t="s">
        <v>5976</v>
      </c>
      <c r="L730" s="53" t="s">
        <v>3471</v>
      </c>
      <c r="M730" s="53">
        <v>330</v>
      </c>
      <c r="N730" s="53">
        <v>333</v>
      </c>
      <c r="O730" s="53">
        <v>401</v>
      </c>
      <c r="P730" s="54" t="s">
        <v>3386</v>
      </c>
      <c r="Q730" s="55" t="s">
        <v>5067</v>
      </c>
      <c r="R730" s="53" t="s">
        <v>5064</v>
      </c>
      <c r="S730" s="53" t="s">
        <v>5068</v>
      </c>
      <c r="T730" s="53" t="s">
        <v>5975</v>
      </c>
      <c r="U730" s="53">
        <v>1</v>
      </c>
      <c r="V730" s="46" t="s">
        <v>5069</v>
      </c>
    </row>
    <row r="731" ht="12.8" customHeight="1" spans="1:22" x14ac:dyDescent="0.25">
      <c r="A731" s="52">
        <v>14268</v>
      </c>
      <c r="B731" s="53" t="s">
        <v>5977</v>
      </c>
      <c r="C731" s="53" t="s">
        <v>11</v>
      </c>
      <c r="D731" s="53" t="s">
        <v>5062</v>
      </c>
      <c r="E731" s="53" t="s">
        <v>5063</v>
      </c>
      <c r="F731" s="53" t="s">
        <v>5064</v>
      </c>
      <c r="G731" s="53" t="s">
        <v>5064</v>
      </c>
      <c r="H731" s="53" t="s">
        <v>5065</v>
      </c>
      <c r="I731" s="53" t="s">
        <v>5065</v>
      </c>
      <c r="J731" s="53" t="s">
        <v>5975</v>
      </c>
      <c r="K731" s="53" t="s">
        <v>5978</v>
      </c>
      <c r="L731" s="53" t="s">
        <v>3471</v>
      </c>
      <c r="M731" s="53">
        <v>330</v>
      </c>
      <c r="N731" s="53">
        <v>333</v>
      </c>
      <c r="O731" s="53">
        <v>401</v>
      </c>
      <c r="P731" s="54" t="s">
        <v>3386</v>
      </c>
      <c r="Q731" s="55" t="s">
        <v>5067</v>
      </c>
      <c r="R731" s="53" t="s">
        <v>5064</v>
      </c>
      <c r="S731" s="53" t="s">
        <v>5068</v>
      </c>
      <c r="T731" s="53" t="s">
        <v>5975</v>
      </c>
      <c r="U731" s="53">
        <v>1</v>
      </c>
      <c r="V731" s="46" t="s">
        <v>5069</v>
      </c>
    </row>
    <row r="732" ht="12.8" customHeight="1" spans="1:22" x14ac:dyDescent="0.25">
      <c r="A732" s="52">
        <v>14269</v>
      </c>
      <c r="B732" s="53" t="s">
        <v>5979</v>
      </c>
      <c r="C732" s="53" t="s">
        <v>11</v>
      </c>
      <c r="D732" s="53" t="s">
        <v>5062</v>
      </c>
      <c r="E732" s="53" t="s">
        <v>5063</v>
      </c>
      <c r="F732" s="53" t="s">
        <v>5064</v>
      </c>
      <c r="G732" s="53" t="s">
        <v>5064</v>
      </c>
      <c r="H732" s="53" t="s">
        <v>5980</v>
      </c>
      <c r="I732" s="53" t="s">
        <v>5980</v>
      </c>
      <c r="J732" s="53" t="s">
        <v>5975</v>
      </c>
      <c r="K732" s="53" t="s">
        <v>5979</v>
      </c>
      <c r="L732" s="53" t="s">
        <v>3471</v>
      </c>
      <c r="M732" s="53">
        <v>330</v>
      </c>
      <c r="N732" s="53">
        <v>333</v>
      </c>
      <c r="O732" s="53">
        <v>401</v>
      </c>
      <c r="P732" s="54" t="s">
        <v>3386</v>
      </c>
      <c r="Q732" s="55" t="s">
        <v>5067</v>
      </c>
      <c r="R732" s="53" t="s">
        <v>5064</v>
      </c>
      <c r="S732" s="53" t="s">
        <v>5068</v>
      </c>
      <c r="T732" s="53" t="s">
        <v>5975</v>
      </c>
      <c r="U732" s="53">
        <v>1</v>
      </c>
      <c r="V732" s="46" t="s">
        <v>5069</v>
      </c>
    </row>
    <row r="733" ht="12.8" customHeight="1" spans="1:22" x14ac:dyDescent="0.25">
      <c r="A733" s="52">
        <v>14270</v>
      </c>
      <c r="B733" s="53" t="s">
        <v>5981</v>
      </c>
      <c r="C733" s="53" t="s">
        <v>11</v>
      </c>
      <c r="D733" s="53" t="s">
        <v>5062</v>
      </c>
      <c r="E733" s="53" t="s">
        <v>5063</v>
      </c>
      <c r="F733" s="53" t="s">
        <v>5064</v>
      </c>
      <c r="G733" s="53" t="s">
        <v>5064</v>
      </c>
      <c r="H733" s="53" t="s">
        <v>5302</v>
      </c>
      <c r="I733" s="53" t="s">
        <v>5277</v>
      </c>
      <c r="J733" s="53" t="s">
        <v>5975</v>
      </c>
      <c r="K733" s="53" t="s">
        <v>5982</v>
      </c>
      <c r="L733" s="53" t="s">
        <v>3471</v>
      </c>
      <c r="M733" s="53">
        <v>330</v>
      </c>
      <c r="N733" s="53">
        <v>333</v>
      </c>
      <c r="O733" s="53">
        <v>401</v>
      </c>
      <c r="P733" s="54" t="s">
        <v>3386</v>
      </c>
      <c r="Q733" s="55" t="s">
        <v>5067</v>
      </c>
      <c r="R733" s="53" t="s">
        <v>5064</v>
      </c>
      <c r="S733" s="53" t="s">
        <v>5068</v>
      </c>
      <c r="T733" s="53" t="s">
        <v>5975</v>
      </c>
      <c r="U733" s="53">
        <v>1</v>
      </c>
      <c r="V733" s="46" t="s">
        <v>5069</v>
      </c>
    </row>
    <row r="734" ht="12.8" customHeight="1" spans="1:22" x14ac:dyDescent="0.25">
      <c r="A734" s="52">
        <v>14271</v>
      </c>
      <c r="B734" s="53" t="s">
        <v>5983</v>
      </c>
      <c r="C734" s="53" t="s">
        <v>11</v>
      </c>
      <c r="D734" s="53" t="s">
        <v>5062</v>
      </c>
      <c r="E734" s="53" t="s">
        <v>5063</v>
      </c>
      <c r="F734" s="53" t="s">
        <v>5064</v>
      </c>
      <c r="G734" s="53" t="s">
        <v>5064</v>
      </c>
      <c r="H734" s="53" t="s">
        <v>5475</v>
      </c>
      <c r="I734" s="53" t="s">
        <v>5475</v>
      </c>
      <c r="J734" s="53" t="s">
        <v>5975</v>
      </c>
      <c r="K734" s="53" t="s">
        <v>5984</v>
      </c>
      <c r="L734" s="53" t="s">
        <v>3471</v>
      </c>
      <c r="M734" s="53">
        <v>330</v>
      </c>
      <c r="N734" s="53">
        <v>333</v>
      </c>
      <c r="O734" s="53">
        <v>401</v>
      </c>
      <c r="P734" s="54" t="s">
        <v>3386</v>
      </c>
      <c r="Q734" s="55" t="s">
        <v>5067</v>
      </c>
      <c r="R734" s="53" t="s">
        <v>5064</v>
      </c>
      <c r="S734" s="53" t="s">
        <v>5068</v>
      </c>
      <c r="T734" s="53" t="s">
        <v>5975</v>
      </c>
      <c r="U734" s="53">
        <v>1</v>
      </c>
      <c r="V734" s="46" t="s">
        <v>5069</v>
      </c>
    </row>
    <row r="735" ht="12.8" customHeight="1" spans="1:22" x14ac:dyDescent="0.25">
      <c r="A735" s="52">
        <v>14275</v>
      </c>
      <c r="B735" s="53" t="s">
        <v>5985</v>
      </c>
      <c r="C735" s="53" t="s">
        <v>11</v>
      </c>
      <c r="D735" s="53" t="s">
        <v>5062</v>
      </c>
      <c r="E735" s="53" t="s">
        <v>5063</v>
      </c>
      <c r="F735" s="53" t="s">
        <v>5064</v>
      </c>
      <c r="G735" s="53" t="s">
        <v>5064</v>
      </c>
      <c r="H735" s="53" t="s">
        <v>5699</v>
      </c>
      <c r="I735" s="53" t="s">
        <v>5699</v>
      </c>
      <c r="J735" s="53" t="s">
        <v>5975</v>
      </c>
      <c r="K735" s="53" t="s">
        <v>5986</v>
      </c>
      <c r="L735" s="53" t="s">
        <v>3471</v>
      </c>
      <c r="M735" s="53">
        <v>330</v>
      </c>
      <c r="N735" s="53">
        <v>333</v>
      </c>
      <c r="O735" s="53">
        <v>401</v>
      </c>
      <c r="P735" s="54" t="s">
        <v>3386</v>
      </c>
      <c r="Q735" s="55" t="s">
        <v>5067</v>
      </c>
      <c r="R735" s="53" t="s">
        <v>5064</v>
      </c>
      <c r="S735" s="53" t="s">
        <v>5068</v>
      </c>
      <c r="T735" s="53" t="s">
        <v>5975</v>
      </c>
      <c r="U735" s="53">
        <v>1</v>
      </c>
      <c r="V735" s="46" t="s">
        <v>5069</v>
      </c>
    </row>
    <row r="736" ht="12.8" customHeight="1" spans="1:22" x14ac:dyDescent="0.25">
      <c r="A736" s="52">
        <v>14280</v>
      </c>
      <c r="B736" s="53" t="s">
        <v>5987</v>
      </c>
      <c r="C736" s="53" t="s">
        <v>11</v>
      </c>
      <c r="D736" s="53" t="s">
        <v>5062</v>
      </c>
      <c r="E736" s="53" t="s">
        <v>5063</v>
      </c>
      <c r="F736" s="53" t="s">
        <v>5064</v>
      </c>
      <c r="G736" s="53" t="s">
        <v>5064</v>
      </c>
      <c r="H736" s="53" t="s">
        <v>5988</v>
      </c>
      <c r="I736" s="53" t="s">
        <v>5277</v>
      </c>
      <c r="J736" s="53" t="s">
        <v>5975</v>
      </c>
      <c r="K736" s="53" t="s">
        <v>5989</v>
      </c>
      <c r="L736" s="53" t="s">
        <v>3471</v>
      </c>
      <c r="M736" s="53">
        <v>330</v>
      </c>
      <c r="N736" s="53">
        <v>333</v>
      </c>
      <c r="O736" s="53">
        <v>401</v>
      </c>
      <c r="P736" s="54" t="s">
        <v>3386</v>
      </c>
      <c r="Q736" s="55" t="s">
        <v>5067</v>
      </c>
      <c r="R736" s="53" t="s">
        <v>5064</v>
      </c>
      <c r="S736" s="53" t="s">
        <v>5068</v>
      </c>
      <c r="T736" s="53" t="s">
        <v>5975</v>
      </c>
      <c r="U736" s="53">
        <v>1</v>
      </c>
      <c r="V736" s="46" t="s">
        <v>5069</v>
      </c>
    </row>
    <row r="737" ht="12.8" customHeight="1" spans="1:22" x14ac:dyDescent="0.25">
      <c r="A737" s="52">
        <v>14281</v>
      </c>
      <c r="B737" s="53" t="s">
        <v>5990</v>
      </c>
      <c r="C737" s="53" t="s">
        <v>11</v>
      </c>
      <c r="D737" s="53" t="s">
        <v>5062</v>
      </c>
      <c r="E737" s="53" t="s">
        <v>5063</v>
      </c>
      <c r="F737" s="53" t="s">
        <v>5064</v>
      </c>
      <c r="G737" s="53" t="s">
        <v>5064</v>
      </c>
      <c r="H737" s="53" t="s">
        <v>5991</v>
      </c>
      <c r="I737" s="53" t="s">
        <v>5650</v>
      </c>
      <c r="J737" s="53" t="s">
        <v>5975</v>
      </c>
      <c r="K737" s="53" t="s">
        <v>5992</v>
      </c>
      <c r="L737" s="53" t="s">
        <v>3471</v>
      </c>
      <c r="M737" s="53">
        <v>330</v>
      </c>
      <c r="N737" s="53">
        <v>333</v>
      </c>
      <c r="O737" s="53">
        <v>401</v>
      </c>
      <c r="P737" s="54" t="s">
        <v>3386</v>
      </c>
      <c r="Q737" s="55" t="s">
        <v>5067</v>
      </c>
      <c r="R737" s="53" t="s">
        <v>5064</v>
      </c>
      <c r="S737" s="53" t="s">
        <v>5068</v>
      </c>
      <c r="T737" s="53" t="s">
        <v>5975</v>
      </c>
      <c r="U737" s="53">
        <v>1</v>
      </c>
      <c r="V737" s="46" t="s">
        <v>5069</v>
      </c>
    </row>
    <row r="738" ht="12.8" customHeight="1" spans="1:22" x14ac:dyDescent="0.25">
      <c r="A738" s="52">
        <v>14282</v>
      </c>
      <c r="B738" s="53" t="s">
        <v>5993</v>
      </c>
      <c r="C738" s="53" t="s">
        <v>11</v>
      </c>
      <c r="D738" s="53" t="s">
        <v>5062</v>
      </c>
      <c r="E738" s="53" t="s">
        <v>5063</v>
      </c>
      <c r="F738" s="53" t="s">
        <v>5064</v>
      </c>
      <c r="G738" s="53" t="s">
        <v>5064</v>
      </c>
      <c r="H738" s="53" t="s">
        <v>5968</v>
      </c>
      <c r="I738" s="53" t="s">
        <v>5968</v>
      </c>
      <c r="J738" s="53" t="s">
        <v>5975</v>
      </c>
      <c r="K738" s="53" t="s">
        <v>5994</v>
      </c>
      <c r="L738" s="53" t="s">
        <v>3471</v>
      </c>
      <c r="M738" s="53">
        <v>330</v>
      </c>
      <c r="N738" s="53">
        <v>333</v>
      </c>
      <c r="O738" s="53">
        <v>401</v>
      </c>
      <c r="P738" s="54" t="s">
        <v>3386</v>
      </c>
      <c r="Q738" s="55" t="s">
        <v>5067</v>
      </c>
      <c r="R738" s="53" t="s">
        <v>5064</v>
      </c>
      <c r="S738" s="53" t="s">
        <v>5068</v>
      </c>
      <c r="T738" s="53" t="s">
        <v>5975</v>
      </c>
      <c r="U738" s="53">
        <v>1</v>
      </c>
      <c r="V738" s="46" t="s">
        <v>5069</v>
      </c>
    </row>
    <row r="739" ht="12.8" customHeight="1" spans="1:22" x14ac:dyDescent="0.25">
      <c r="A739" s="52">
        <v>14283</v>
      </c>
      <c r="B739" s="53" t="s">
        <v>5995</v>
      </c>
      <c r="C739" s="53" t="s">
        <v>11</v>
      </c>
      <c r="D739" s="53" t="s">
        <v>5062</v>
      </c>
      <c r="E739" s="53" t="s">
        <v>5063</v>
      </c>
      <c r="F739" s="53" t="s">
        <v>5064</v>
      </c>
      <c r="G739" s="53" t="s">
        <v>5064</v>
      </c>
      <c r="H739" s="53" t="s">
        <v>5480</v>
      </c>
      <c r="I739" s="53" t="s">
        <v>5480</v>
      </c>
      <c r="J739" s="53" t="s">
        <v>5975</v>
      </c>
      <c r="K739" s="53" t="s">
        <v>5996</v>
      </c>
      <c r="L739" s="53" t="s">
        <v>3471</v>
      </c>
      <c r="M739" s="53">
        <v>330</v>
      </c>
      <c r="N739" s="53">
        <v>333</v>
      </c>
      <c r="O739" s="53">
        <v>401</v>
      </c>
      <c r="P739" s="54" t="s">
        <v>3386</v>
      </c>
      <c r="Q739" s="55" t="s">
        <v>5067</v>
      </c>
      <c r="R739" s="53" t="s">
        <v>5064</v>
      </c>
      <c r="S739" s="53" t="s">
        <v>5068</v>
      </c>
      <c r="T739" s="53" t="s">
        <v>5975</v>
      </c>
      <c r="U739" s="53">
        <v>1</v>
      </c>
      <c r="V739" s="46" t="s">
        <v>5069</v>
      </c>
    </row>
    <row r="740" ht="12.8" customHeight="1" spans="1:22" x14ac:dyDescent="0.25">
      <c r="A740" s="52">
        <v>14284</v>
      </c>
      <c r="B740" s="53" t="s">
        <v>5997</v>
      </c>
      <c r="C740" s="53" t="s">
        <v>11</v>
      </c>
      <c r="D740" s="53" t="s">
        <v>5062</v>
      </c>
      <c r="E740" s="53" t="s">
        <v>5063</v>
      </c>
      <c r="F740" s="53" t="s">
        <v>5064</v>
      </c>
      <c r="G740" s="53" t="s">
        <v>5064</v>
      </c>
      <c r="H740" s="53" t="s">
        <v>5499</v>
      </c>
      <c r="I740" s="53" t="s">
        <v>5500</v>
      </c>
      <c r="J740" s="53" t="s">
        <v>5975</v>
      </c>
      <c r="K740" s="53" t="s">
        <v>5997</v>
      </c>
      <c r="L740" s="53" t="s">
        <v>3471</v>
      </c>
      <c r="M740" s="53">
        <v>330</v>
      </c>
      <c r="N740" s="53">
        <v>333</v>
      </c>
      <c r="O740" s="53">
        <v>401</v>
      </c>
      <c r="P740" s="54" t="s">
        <v>3386</v>
      </c>
      <c r="Q740" s="55" t="s">
        <v>5067</v>
      </c>
      <c r="R740" s="53" t="s">
        <v>5064</v>
      </c>
      <c r="S740" s="53" t="s">
        <v>5068</v>
      </c>
      <c r="T740" s="53" t="s">
        <v>5975</v>
      </c>
      <c r="U740" s="53">
        <v>1</v>
      </c>
      <c r="V740" s="46" t="s">
        <v>5069</v>
      </c>
    </row>
    <row r="741" ht="12.8" customHeight="1" spans="1:22" x14ac:dyDescent="0.25">
      <c r="A741" s="52">
        <v>827186</v>
      </c>
      <c r="B741" s="53" t="s">
        <v>5867</v>
      </c>
      <c r="C741" s="53" t="s">
        <v>10</v>
      </c>
      <c r="D741" s="53" t="s">
        <v>5745</v>
      </c>
      <c r="E741" s="53" t="s">
        <v>5746</v>
      </c>
      <c r="F741" s="53" t="s">
        <v>5747</v>
      </c>
      <c r="G741" s="53" t="s">
        <v>5737</v>
      </c>
      <c r="H741" s="53" t="s">
        <v>5848</v>
      </c>
      <c r="I741" s="53" t="s">
        <v>5737</v>
      </c>
      <c r="J741" s="53" t="s">
        <v>5066</v>
      </c>
      <c r="K741" s="53" t="s">
        <v>1194</v>
      </c>
      <c r="L741" s="53" t="s">
        <v>3471</v>
      </c>
      <c r="M741" s="53">
        <v>480</v>
      </c>
      <c r="N741" s="53">
        <v>483</v>
      </c>
      <c r="O741" s="53">
        <v>101</v>
      </c>
      <c r="P741" s="54" t="s">
        <v>3386</v>
      </c>
      <c r="Q741" s="55" t="s">
        <v>5750</v>
      </c>
      <c r="R741" s="53" t="s">
        <v>5577</v>
      </c>
      <c r="S741" s="53" t="s">
        <v>5737</v>
      </c>
      <c r="T741" s="53" t="s">
        <v>5066</v>
      </c>
      <c r="U741" s="53">
        <v>0.4</v>
      </c>
      <c r="V741" s="46" t="s">
        <v>5069</v>
      </c>
    </row>
    <row r="742" ht="12.8" customHeight="1" spans="1:22" x14ac:dyDescent="0.25">
      <c r="A742" s="52">
        <v>827185</v>
      </c>
      <c r="B742" s="53" t="s">
        <v>5854</v>
      </c>
      <c r="C742" s="53" t="s">
        <v>10</v>
      </c>
      <c r="D742" s="53" t="s">
        <v>5745</v>
      </c>
      <c r="E742" s="53" t="s">
        <v>5746</v>
      </c>
      <c r="F742" s="53" t="s">
        <v>5747</v>
      </c>
      <c r="G742" s="53" t="s">
        <v>5737</v>
      </c>
      <c r="H742" s="53" t="s">
        <v>5847</v>
      </c>
      <c r="I742" s="53" t="s">
        <v>5737</v>
      </c>
      <c r="J742" s="53" t="s">
        <v>5066</v>
      </c>
      <c r="K742" s="53" t="s">
        <v>1487</v>
      </c>
      <c r="L742" s="53" t="s">
        <v>3471</v>
      </c>
      <c r="M742" s="53">
        <v>480</v>
      </c>
      <c r="N742" s="53">
        <v>483</v>
      </c>
      <c r="O742" s="53">
        <v>101</v>
      </c>
      <c r="P742" s="54" t="s">
        <v>3386</v>
      </c>
      <c r="Q742" s="55" t="s">
        <v>5750</v>
      </c>
      <c r="R742" s="53" t="s">
        <v>5583</v>
      </c>
      <c r="S742" s="53" t="s">
        <v>5737</v>
      </c>
      <c r="T742" s="53" t="s">
        <v>5066</v>
      </c>
      <c r="U742" s="53">
        <v>0.4</v>
      </c>
      <c r="V742" s="46" t="s">
        <v>5069</v>
      </c>
    </row>
    <row r="743" ht="12.8" customHeight="1" spans="1:22" x14ac:dyDescent="0.25">
      <c r="A743" s="52" t="s">
        <v>3386</v>
      </c>
      <c r="B743" s="53" t="s">
        <v>5998</v>
      </c>
      <c r="C743" s="53" t="s">
        <v>11</v>
      </c>
      <c r="D743" s="53" t="s">
        <v>5355</v>
      </c>
      <c r="E743" s="53" t="s">
        <v>5356</v>
      </c>
      <c r="F743" s="53" t="s">
        <v>5357</v>
      </c>
      <c r="G743" s="53" t="s">
        <v>5357</v>
      </c>
      <c r="H743" s="53" t="s">
        <v>5999</v>
      </c>
      <c r="I743" s="53" t="s">
        <v>6000</v>
      </c>
      <c r="J743" s="53" t="s">
        <v>5066</v>
      </c>
      <c r="K743" s="53" t="s">
        <v>6001</v>
      </c>
      <c r="L743" s="53" t="s">
        <v>3683</v>
      </c>
      <c r="M743" s="53" t="s">
        <v>3386</v>
      </c>
      <c r="N743" s="53" t="s">
        <v>3386</v>
      </c>
      <c r="O743" s="53" t="s">
        <v>3386</v>
      </c>
      <c r="P743" s="54" t="s">
        <v>3386</v>
      </c>
      <c r="Q743" s="55" t="s">
        <v>5360</v>
      </c>
      <c r="R743" s="53" t="s">
        <v>5357</v>
      </c>
      <c r="S743" s="53" t="s">
        <v>5357</v>
      </c>
      <c r="T743" s="53" t="s">
        <v>5066</v>
      </c>
      <c r="U743" s="53">
        <v>0.001</v>
      </c>
      <c r="V743" s="46" t="s">
        <v>5069</v>
      </c>
    </row>
    <row r="744" ht="12.8" customHeight="1" spans="1:22" x14ac:dyDescent="0.25">
      <c r="A744" s="52" t="s">
        <v>3386</v>
      </c>
      <c r="B744" s="53" t="s">
        <v>6002</v>
      </c>
      <c r="C744" s="53" t="s">
        <v>11</v>
      </c>
      <c r="D744" s="53" t="s">
        <v>5355</v>
      </c>
      <c r="E744" s="53" t="s">
        <v>5356</v>
      </c>
      <c r="F744" s="53" t="s">
        <v>5357</v>
      </c>
      <c r="G744" s="53" t="s">
        <v>5357</v>
      </c>
      <c r="H744" s="53" t="s">
        <v>5364</v>
      </c>
      <c r="I744" s="53" t="s">
        <v>5364</v>
      </c>
      <c r="J744" s="53" t="s">
        <v>5066</v>
      </c>
      <c r="K744" s="53" t="s">
        <v>6003</v>
      </c>
      <c r="L744" s="53" t="s">
        <v>3683</v>
      </c>
      <c r="M744" s="53" t="s">
        <v>3386</v>
      </c>
      <c r="N744" s="53" t="s">
        <v>3386</v>
      </c>
      <c r="O744" s="53" t="s">
        <v>3386</v>
      </c>
      <c r="P744" s="54" t="s">
        <v>3386</v>
      </c>
      <c r="Q744" s="55" t="s">
        <v>5360</v>
      </c>
      <c r="R744" s="53" t="s">
        <v>5357</v>
      </c>
      <c r="S744" s="53" t="s">
        <v>5357</v>
      </c>
      <c r="T744" s="53" t="s">
        <v>5066</v>
      </c>
      <c r="U744" s="53">
        <v>0.001</v>
      </c>
      <c r="V744" s="46" t="s">
        <v>5069</v>
      </c>
    </row>
    <row r="745" ht="12.8" customHeight="1" spans="1:22" x14ac:dyDescent="0.25">
      <c r="A745" s="52">
        <v>665794</v>
      </c>
      <c r="B745" s="53" t="s">
        <v>6004</v>
      </c>
      <c r="C745" s="53" t="s">
        <v>11</v>
      </c>
      <c r="D745" s="53" t="s">
        <v>5062</v>
      </c>
      <c r="E745" s="53" t="s">
        <v>5063</v>
      </c>
      <c r="F745" s="53" t="s">
        <v>5064</v>
      </c>
      <c r="G745" s="53" t="s">
        <v>5064</v>
      </c>
      <c r="H745" s="53" t="s">
        <v>6005</v>
      </c>
      <c r="I745" s="53" t="s">
        <v>6005</v>
      </c>
      <c r="J745" s="53" t="s">
        <v>5071</v>
      </c>
      <c r="K745" s="53" t="s">
        <v>6004</v>
      </c>
      <c r="L745" s="53" t="s">
        <v>5072</v>
      </c>
      <c r="M745" s="53">
        <v>330</v>
      </c>
      <c r="N745" s="53">
        <v>333</v>
      </c>
      <c r="O745" s="53">
        <v>401</v>
      </c>
      <c r="P745" s="54">
        <v>452</v>
      </c>
      <c r="Q745" s="55">
        <v>330333401452</v>
      </c>
      <c r="R745" s="53" t="s">
        <v>5064</v>
      </c>
      <c r="S745" s="53" t="s">
        <v>5068</v>
      </c>
      <c r="T745" s="53" t="s">
        <v>5066</v>
      </c>
      <c r="U745" s="53">
        <v>1</v>
      </c>
      <c r="V745" s="46" t="s">
        <v>5069</v>
      </c>
    </row>
    <row r="746" ht="12.8" customHeight="1" spans="1:22" x14ac:dyDescent="0.25">
      <c r="A746" s="52" t="s">
        <v>3386</v>
      </c>
      <c r="B746" s="53" t="s">
        <v>6006</v>
      </c>
      <c r="C746" s="53" t="s">
        <v>11</v>
      </c>
      <c r="D746" s="53" t="s">
        <v>5355</v>
      </c>
      <c r="E746" s="53" t="s">
        <v>5356</v>
      </c>
      <c r="F746" s="53" t="s">
        <v>5357</v>
      </c>
      <c r="G746" s="53" t="s">
        <v>5357</v>
      </c>
      <c r="H746" s="53" t="s">
        <v>6007</v>
      </c>
      <c r="I746" s="53" t="s">
        <v>6007</v>
      </c>
      <c r="J746" s="53" t="s">
        <v>5066</v>
      </c>
      <c r="K746" s="53" t="s">
        <v>6008</v>
      </c>
      <c r="L746" s="53" t="s">
        <v>3683</v>
      </c>
      <c r="M746" s="53" t="s">
        <v>3386</v>
      </c>
      <c r="N746" s="53" t="s">
        <v>3386</v>
      </c>
      <c r="O746" s="53" t="s">
        <v>3386</v>
      </c>
      <c r="P746" s="54" t="s">
        <v>3386</v>
      </c>
      <c r="Q746" s="55" t="s">
        <v>5360</v>
      </c>
      <c r="R746" s="53" t="s">
        <v>5357</v>
      </c>
      <c r="S746" s="53" t="s">
        <v>5357</v>
      </c>
      <c r="T746" s="53" t="s">
        <v>5066</v>
      </c>
      <c r="U746" s="53">
        <v>0.001</v>
      </c>
      <c r="V746" s="46" t="s">
        <v>5069</v>
      </c>
    </row>
    <row r="747" ht="12.8" customHeight="1" spans="1:22" x14ac:dyDescent="0.25">
      <c r="A747" s="52" t="s">
        <v>3386</v>
      </c>
      <c r="B747" s="53" t="s">
        <v>6009</v>
      </c>
      <c r="C747" s="53" t="s">
        <v>11</v>
      </c>
      <c r="D747" s="53" t="s">
        <v>5355</v>
      </c>
      <c r="E747" s="53" t="s">
        <v>5356</v>
      </c>
      <c r="F747" s="53" t="s">
        <v>5357</v>
      </c>
      <c r="G747" s="53" t="s">
        <v>5357</v>
      </c>
      <c r="H747" s="53" t="s">
        <v>6010</v>
      </c>
      <c r="I747" s="53" t="s">
        <v>6010</v>
      </c>
      <c r="J747" s="53" t="s">
        <v>5066</v>
      </c>
      <c r="K747" s="53" t="s">
        <v>6011</v>
      </c>
      <c r="L747" s="53" t="s">
        <v>3683</v>
      </c>
      <c r="M747" s="53" t="s">
        <v>3386</v>
      </c>
      <c r="N747" s="53" t="s">
        <v>3386</v>
      </c>
      <c r="O747" s="53" t="s">
        <v>3386</v>
      </c>
      <c r="P747" s="54" t="s">
        <v>3386</v>
      </c>
      <c r="Q747" s="55" t="s">
        <v>5360</v>
      </c>
      <c r="R747" s="53" t="s">
        <v>5357</v>
      </c>
      <c r="S747" s="53" t="s">
        <v>5357</v>
      </c>
      <c r="T747" s="53" t="s">
        <v>5066</v>
      </c>
      <c r="U747" s="53">
        <v>0.001</v>
      </c>
      <c r="V747" s="46" t="s">
        <v>5069</v>
      </c>
    </row>
    <row r="748" ht="12.8" customHeight="1" spans="1:22" x14ac:dyDescent="0.25">
      <c r="A748" s="52" t="s">
        <v>3386</v>
      </c>
      <c r="B748" s="53" t="s">
        <v>6012</v>
      </c>
      <c r="C748" s="53" t="s">
        <v>11</v>
      </c>
      <c r="D748" s="53" t="s">
        <v>5062</v>
      </c>
      <c r="E748" s="53" t="s">
        <v>5063</v>
      </c>
      <c r="F748" s="53" t="s">
        <v>5064</v>
      </c>
      <c r="G748" s="53" t="s">
        <v>5064</v>
      </c>
      <c r="H748" s="53" t="s">
        <v>5968</v>
      </c>
      <c r="I748" s="53" t="s">
        <v>5968</v>
      </c>
      <c r="J748" s="53" t="s">
        <v>5066</v>
      </c>
      <c r="K748" s="53" t="s">
        <v>5967</v>
      </c>
      <c r="L748" s="53" t="s">
        <v>3683</v>
      </c>
      <c r="M748" s="53">
        <v>330</v>
      </c>
      <c r="N748" s="53">
        <v>333</v>
      </c>
      <c r="O748" s="53">
        <v>401</v>
      </c>
      <c r="P748" s="54" t="s">
        <v>3386</v>
      </c>
      <c r="Q748" s="55" t="s">
        <v>5067</v>
      </c>
      <c r="R748" s="53" t="s">
        <v>5064</v>
      </c>
      <c r="S748" s="53" t="s">
        <v>5068</v>
      </c>
      <c r="T748" s="53" t="s">
        <v>5066</v>
      </c>
      <c r="U748" s="53">
        <v>0.001</v>
      </c>
      <c r="V748" s="46" t="s">
        <v>5069</v>
      </c>
    </row>
    <row r="749" ht="12.8" customHeight="1" spans="1:22" x14ac:dyDescent="0.25">
      <c r="A749" s="52" t="s">
        <v>3386</v>
      </c>
      <c r="B749" s="53" t="s">
        <v>6013</v>
      </c>
      <c r="C749" s="53" t="s">
        <v>11</v>
      </c>
      <c r="D749" s="53" t="s">
        <v>5062</v>
      </c>
      <c r="E749" s="53" t="s">
        <v>5063</v>
      </c>
      <c r="F749" s="53" t="s">
        <v>5064</v>
      </c>
      <c r="G749" s="53" t="s">
        <v>5064</v>
      </c>
      <c r="H749" s="53" t="s">
        <v>5646</v>
      </c>
      <c r="I749" s="53" t="s">
        <v>5646</v>
      </c>
      <c r="J749" s="53" t="s">
        <v>5066</v>
      </c>
      <c r="K749" s="53" t="s">
        <v>5645</v>
      </c>
      <c r="L749" s="53" t="s">
        <v>3683</v>
      </c>
      <c r="M749" s="53">
        <v>330</v>
      </c>
      <c r="N749" s="53">
        <v>333</v>
      </c>
      <c r="O749" s="53">
        <v>401</v>
      </c>
      <c r="P749" s="54" t="s">
        <v>3386</v>
      </c>
      <c r="Q749" s="55" t="s">
        <v>5067</v>
      </c>
      <c r="R749" s="53" t="s">
        <v>5064</v>
      </c>
      <c r="S749" s="53" t="s">
        <v>5068</v>
      </c>
      <c r="T749" s="53" t="s">
        <v>5066</v>
      </c>
      <c r="U749" s="53">
        <v>0.001</v>
      </c>
      <c r="V749" s="46" t="s">
        <v>5069</v>
      </c>
    </row>
    <row r="750" ht="12.8" customHeight="1" spans="1:22" x14ac:dyDescent="0.25">
      <c r="A750" s="52">
        <v>14893</v>
      </c>
      <c r="B750" s="53" t="s">
        <v>6014</v>
      </c>
      <c r="C750" s="53" t="s">
        <v>11</v>
      </c>
      <c r="D750" s="53" t="s">
        <v>5062</v>
      </c>
      <c r="E750" s="53" t="s">
        <v>5063</v>
      </c>
      <c r="F750" s="53" t="s">
        <v>5064</v>
      </c>
      <c r="G750" s="53" t="s">
        <v>5064</v>
      </c>
      <c r="H750" s="53" t="s">
        <v>6015</v>
      </c>
      <c r="I750" s="53" t="s">
        <v>6015</v>
      </c>
      <c r="J750" s="53" t="s">
        <v>5066</v>
      </c>
      <c r="K750" s="53" t="s">
        <v>6014</v>
      </c>
      <c r="L750" s="53" t="s">
        <v>3471</v>
      </c>
      <c r="M750" s="53">
        <v>330</v>
      </c>
      <c r="N750" s="53">
        <v>333</v>
      </c>
      <c r="O750" s="53">
        <v>401</v>
      </c>
      <c r="P750" s="54" t="s">
        <v>3386</v>
      </c>
      <c r="Q750" s="55" t="s">
        <v>5067</v>
      </c>
      <c r="R750" s="53" t="s">
        <v>5064</v>
      </c>
      <c r="S750" s="53" t="s">
        <v>5068</v>
      </c>
      <c r="T750" s="53" t="s">
        <v>5066</v>
      </c>
      <c r="U750" s="53">
        <v>1</v>
      </c>
      <c r="V750" s="46" t="s">
        <v>5069</v>
      </c>
    </row>
    <row r="751" ht="12.8" customHeight="1" spans="1:22" x14ac:dyDescent="0.25">
      <c r="A751" s="52">
        <v>655821</v>
      </c>
      <c r="B751" s="53" t="s">
        <v>6016</v>
      </c>
      <c r="C751" s="53" t="s">
        <v>11</v>
      </c>
      <c r="D751" s="53" t="s">
        <v>5062</v>
      </c>
      <c r="E751" s="53" t="s">
        <v>5063</v>
      </c>
      <c r="F751" s="53" t="s">
        <v>5096</v>
      </c>
      <c r="G751" s="53" t="s">
        <v>5096</v>
      </c>
      <c r="H751" s="53" t="s">
        <v>5150</v>
      </c>
      <c r="I751" s="53" t="s">
        <v>5150</v>
      </c>
      <c r="J751" s="53" t="s">
        <v>5073</v>
      </c>
      <c r="K751" s="53" t="s">
        <v>6017</v>
      </c>
      <c r="L751" s="53" t="s">
        <v>5072</v>
      </c>
      <c r="M751" s="53">
        <v>330</v>
      </c>
      <c r="N751" s="53">
        <v>333</v>
      </c>
      <c r="O751" s="53">
        <v>402</v>
      </c>
      <c r="P751" s="54">
        <v>101</v>
      </c>
      <c r="Q751" s="55">
        <v>330333402101</v>
      </c>
      <c r="R751" s="53" t="s">
        <v>5096</v>
      </c>
      <c r="S751" s="53" t="s">
        <v>5068</v>
      </c>
      <c r="T751" s="53" t="s">
        <v>5066</v>
      </c>
      <c r="U751" s="53">
        <v>1</v>
      </c>
      <c r="V751" s="46" t="s">
        <v>5069</v>
      </c>
    </row>
    <row r="752" ht="12.8" customHeight="1" spans="1:22" x14ac:dyDescent="0.25">
      <c r="A752" s="52">
        <v>703230</v>
      </c>
      <c r="B752" s="53" t="s">
        <v>3163</v>
      </c>
      <c r="C752" s="53" t="s">
        <v>11</v>
      </c>
      <c r="D752" s="53" t="s">
        <v>5062</v>
      </c>
      <c r="E752" s="53" t="s">
        <v>5063</v>
      </c>
      <c r="F752" s="53" t="s">
        <v>5064</v>
      </c>
      <c r="G752" s="53" t="s">
        <v>5064</v>
      </c>
      <c r="H752" s="53" t="s">
        <v>6015</v>
      </c>
      <c r="I752" s="53" t="s">
        <v>6015</v>
      </c>
      <c r="J752" s="53" t="s">
        <v>5073</v>
      </c>
      <c r="K752" s="53" t="s">
        <v>3163</v>
      </c>
      <c r="L752" s="53" t="s">
        <v>5072</v>
      </c>
      <c r="M752" s="53">
        <v>330</v>
      </c>
      <c r="N752" s="53">
        <v>333</v>
      </c>
      <c r="O752" s="53">
        <v>401</v>
      </c>
      <c r="P752" s="54">
        <v>101</v>
      </c>
      <c r="Q752" s="55">
        <v>330333401101</v>
      </c>
      <c r="R752" s="53" t="s">
        <v>5064</v>
      </c>
      <c r="S752" s="53" t="s">
        <v>5068</v>
      </c>
      <c r="T752" s="53" t="s">
        <v>5066</v>
      </c>
      <c r="U752" s="53">
        <v>1</v>
      </c>
      <c r="V752" s="46" t="s">
        <v>5069</v>
      </c>
    </row>
    <row r="753" ht="12.8" customHeight="1" spans="1:22" x14ac:dyDescent="0.25">
      <c r="A753" s="52" t="s">
        <v>3386</v>
      </c>
      <c r="B753" s="53" t="s">
        <v>6018</v>
      </c>
      <c r="C753" s="53" t="s">
        <v>11</v>
      </c>
      <c r="D753" s="53" t="s">
        <v>5355</v>
      </c>
      <c r="E753" s="53" t="s">
        <v>5356</v>
      </c>
      <c r="F753" s="53" t="s">
        <v>5357</v>
      </c>
      <c r="G753" s="53" t="s">
        <v>5357</v>
      </c>
      <c r="H753" s="53" t="s">
        <v>6019</v>
      </c>
      <c r="I753" s="53" t="s">
        <v>6019</v>
      </c>
      <c r="J753" s="53" t="s">
        <v>5066</v>
      </c>
      <c r="K753" s="53" t="s">
        <v>6020</v>
      </c>
      <c r="L753" s="53" t="s">
        <v>3683</v>
      </c>
      <c r="M753" s="53" t="s">
        <v>3386</v>
      </c>
      <c r="N753" s="53" t="s">
        <v>3386</v>
      </c>
      <c r="O753" s="53" t="s">
        <v>3386</v>
      </c>
      <c r="P753" s="54" t="s">
        <v>3386</v>
      </c>
      <c r="Q753" s="55" t="s">
        <v>5360</v>
      </c>
      <c r="R753" s="53" t="s">
        <v>5357</v>
      </c>
      <c r="S753" s="53" t="s">
        <v>5357</v>
      </c>
      <c r="T753" s="53" t="s">
        <v>5066</v>
      </c>
      <c r="U753" s="53">
        <v>0.001</v>
      </c>
      <c r="V753" s="46" t="s">
        <v>5069</v>
      </c>
    </row>
    <row r="754" ht="12.8" customHeight="1" spans="1:22" x14ac:dyDescent="0.25">
      <c r="A754" s="52" t="s">
        <v>3386</v>
      </c>
      <c r="B754" s="53" t="s">
        <v>6021</v>
      </c>
      <c r="C754" s="53" t="s">
        <v>10</v>
      </c>
      <c r="D754" s="53" t="s">
        <v>5062</v>
      </c>
      <c r="E754" s="53" t="s">
        <v>5063</v>
      </c>
      <c r="F754" s="53" t="s">
        <v>5096</v>
      </c>
      <c r="G754" s="53" t="s">
        <v>5142</v>
      </c>
      <c r="H754" s="53" t="s">
        <v>5202</v>
      </c>
      <c r="I754" s="53" t="s">
        <v>5203</v>
      </c>
      <c r="J754" s="53" t="s">
        <v>5066</v>
      </c>
      <c r="K754" s="53" t="s">
        <v>1458</v>
      </c>
      <c r="L754" s="53" t="s">
        <v>3683</v>
      </c>
      <c r="M754" s="53">
        <v>330</v>
      </c>
      <c r="N754" s="53">
        <v>333</v>
      </c>
      <c r="O754" s="53">
        <v>402</v>
      </c>
      <c r="P754" s="54" t="s">
        <v>3386</v>
      </c>
      <c r="Q754" s="55" t="s">
        <v>5099</v>
      </c>
      <c r="R754" s="53" t="s">
        <v>5142</v>
      </c>
      <c r="S754" s="53" t="s">
        <v>5082</v>
      </c>
      <c r="T754" s="53" t="s">
        <v>5066</v>
      </c>
      <c r="U754" s="53">
        <v>0.5</v>
      </c>
      <c r="V754" s="46" t="s">
        <v>5069</v>
      </c>
    </row>
    <row r="755" ht="12.8" customHeight="1" spans="1:22" x14ac:dyDescent="0.25">
      <c r="A755" s="52">
        <v>695083</v>
      </c>
      <c r="B755" s="53" t="s">
        <v>6022</v>
      </c>
      <c r="C755" s="53" t="s">
        <v>11</v>
      </c>
      <c r="D755" s="53" t="s">
        <v>5062</v>
      </c>
      <c r="E755" s="53" t="s">
        <v>5063</v>
      </c>
      <c r="F755" s="53" t="s">
        <v>5096</v>
      </c>
      <c r="G755" s="53" t="s">
        <v>5096</v>
      </c>
      <c r="H755" s="53" t="s">
        <v>5455</v>
      </c>
      <c r="I755" s="53" t="s">
        <v>5455</v>
      </c>
      <c r="J755" s="53" t="s">
        <v>5892</v>
      </c>
      <c r="K755" s="53" t="s">
        <v>6022</v>
      </c>
      <c r="L755" s="53" t="s">
        <v>5072</v>
      </c>
      <c r="M755" s="53">
        <v>330</v>
      </c>
      <c r="N755" s="53">
        <v>333</v>
      </c>
      <c r="O755" s="53">
        <v>402</v>
      </c>
      <c r="P755" s="54">
        <v>172</v>
      </c>
      <c r="Q755" s="55">
        <v>330333402172</v>
      </c>
      <c r="R755" s="53" t="s">
        <v>5096</v>
      </c>
      <c r="S755" s="53" t="s">
        <v>5068</v>
      </c>
      <c r="T755" s="53" t="s">
        <v>5066</v>
      </c>
      <c r="U755" s="53">
        <v>1</v>
      </c>
      <c r="V755" s="46" t="s">
        <v>5069</v>
      </c>
    </row>
    <row r="756" ht="12.8" customHeight="1" spans="1:22" x14ac:dyDescent="0.25">
      <c r="A756" s="52">
        <v>695090</v>
      </c>
      <c r="B756" s="53" t="s">
        <v>6023</v>
      </c>
      <c r="C756" s="53" t="s">
        <v>11</v>
      </c>
      <c r="D756" s="53" t="s">
        <v>5062</v>
      </c>
      <c r="E756" s="53" t="s">
        <v>5063</v>
      </c>
      <c r="F756" s="53" t="s">
        <v>5096</v>
      </c>
      <c r="G756" s="53" t="s">
        <v>5096</v>
      </c>
      <c r="H756" s="53" t="s">
        <v>5184</v>
      </c>
      <c r="I756" s="53" t="s">
        <v>5185</v>
      </c>
      <c r="J756" s="53" t="s">
        <v>5892</v>
      </c>
      <c r="K756" s="53" t="s">
        <v>6023</v>
      </c>
      <c r="L756" s="53" t="s">
        <v>5072</v>
      </c>
      <c r="M756" s="53">
        <v>330</v>
      </c>
      <c r="N756" s="53">
        <v>333</v>
      </c>
      <c r="O756" s="53">
        <v>402</v>
      </c>
      <c r="P756" s="54">
        <v>172</v>
      </c>
      <c r="Q756" s="55">
        <v>330333402172</v>
      </c>
      <c r="R756" s="53" t="s">
        <v>5096</v>
      </c>
      <c r="S756" s="53" t="s">
        <v>5068</v>
      </c>
      <c r="T756" s="53" t="s">
        <v>5066</v>
      </c>
      <c r="U756" s="53">
        <v>1</v>
      </c>
      <c r="V756" s="46" t="s">
        <v>5069</v>
      </c>
    </row>
    <row r="757" ht="12.8" customHeight="1" spans="1:22" x14ac:dyDescent="0.25">
      <c r="A757" s="52">
        <v>703519</v>
      </c>
      <c r="B757" s="53" t="s">
        <v>3093</v>
      </c>
      <c r="C757" s="53" t="s">
        <v>10</v>
      </c>
      <c r="D757" s="53" t="s">
        <v>5745</v>
      </c>
      <c r="E757" s="53" t="s">
        <v>5746</v>
      </c>
      <c r="F757" s="53" t="s">
        <v>5747</v>
      </c>
      <c r="G757" s="53" t="s">
        <v>5737</v>
      </c>
      <c r="H757" s="53" t="s">
        <v>6024</v>
      </c>
      <c r="I757" s="53" t="s">
        <v>5737</v>
      </c>
      <c r="J757" s="53" t="s">
        <v>5066</v>
      </c>
      <c r="K757" s="53" t="s">
        <v>6025</v>
      </c>
      <c r="L757" s="53" t="s">
        <v>5072</v>
      </c>
      <c r="M757" s="53">
        <v>480</v>
      </c>
      <c r="N757" s="53">
        <v>483</v>
      </c>
      <c r="O757" s="53">
        <v>101</v>
      </c>
      <c r="P757" s="54">
        <v>228</v>
      </c>
      <c r="Q757" s="55">
        <v>480483101228</v>
      </c>
      <c r="R757" s="53" t="s">
        <v>6024</v>
      </c>
      <c r="S757" s="53" t="s">
        <v>5737</v>
      </c>
      <c r="T757" s="53" t="s">
        <v>5066</v>
      </c>
      <c r="U757" s="53">
        <v>0.75</v>
      </c>
      <c r="V757" s="46" t="s">
        <v>5069</v>
      </c>
    </row>
    <row r="758" ht="12.8" customHeight="1" spans="1:22" x14ac:dyDescent="0.25">
      <c r="A758" s="52">
        <v>703231</v>
      </c>
      <c r="B758" s="53" t="s">
        <v>6026</v>
      </c>
      <c r="C758" s="53" t="s">
        <v>11</v>
      </c>
      <c r="D758" s="53" t="s">
        <v>5062</v>
      </c>
      <c r="E758" s="53" t="s">
        <v>5063</v>
      </c>
      <c r="F758" s="53" t="s">
        <v>5064</v>
      </c>
      <c r="G758" s="53" t="s">
        <v>5064</v>
      </c>
      <c r="H758" s="53" t="s">
        <v>6015</v>
      </c>
      <c r="I758" s="53" t="s">
        <v>6015</v>
      </c>
      <c r="J758" s="53" t="s">
        <v>5071</v>
      </c>
      <c r="K758" s="53" t="s">
        <v>6026</v>
      </c>
      <c r="L758" s="53" t="s">
        <v>5072</v>
      </c>
      <c r="M758" s="53">
        <v>330</v>
      </c>
      <c r="N758" s="53">
        <v>333</v>
      </c>
      <c r="O758" s="53">
        <v>401</v>
      </c>
      <c r="P758" s="54">
        <v>453</v>
      </c>
      <c r="Q758" s="55">
        <v>330333401453</v>
      </c>
      <c r="R758" s="53" t="s">
        <v>5064</v>
      </c>
      <c r="S758" s="53" t="s">
        <v>5068</v>
      </c>
      <c r="T758" s="53" t="s">
        <v>5066</v>
      </c>
      <c r="U758" s="53">
        <v>1</v>
      </c>
      <c r="V758" s="46" t="s">
        <v>5069</v>
      </c>
    </row>
    <row r="759" ht="12.8" customHeight="1" spans="1:22" x14ac:dyDescent="0.25">
      <c r="A759" s="52">
        <v>703520</v>
      </c>
      <c r="B759" s="53" t="s">
        <v>1460</v>
      </c>
      <c r="C759" s="53" t="s">
        <v>10</v>
      </c>
      <c r="D759" s="53" t="s">
        <v>5745</v>
      </c>
      <c r="E759" s="53" t="s">
        <v>5746</v>
      </c>
      <c r="F759" s="53" t="s">
        <v>5747</v>
      </c>
      <c r="G759" s="53" t="s">
        <v>5737</v>
      </c>
      <c r="H759" s="53" t="s">
        <v>5868</v>
      </c>
      <c r="I759" s="53" t="s">
        <v>5737</v>
      </c>
      <c r="J759" s="53" t="s">
        <v>5066</v>
      </c>
      <c r="K759" s="53" t="s">
        <v>5869</v>
      </c>
      <c r="L759" s="53" t="s">
        <v>5072</v>
      </c>
      <c r="M759" s="53">
        <v>480</v>
      </c>
      <c r="N759" s="53">
        <v>483</v>
      </c>
      <c r="O759" s="53">
        <v>101</v>
      </c>
      <c r="P759" s="54">
        <v>228</v>
      </c>
      <c r="Q759" s="55">
        <v>480483101228</v>
      </c>
      <c r="R759" s="53" t="s">
        <v>5870</v>
      </c>
      <c r="S759" s="53" t="s">
        <v>5737</v>
      </c>
      <c r="T759" s="53" t="s">
        <v>5066</v>
      </c>
      <c r="U759" s="53">
        <v>0.4</v>
      </c>
      <c r="V759" s="46" t="s">
        <v>5069</v>
      </c>
    </row>
    <row r="760" ht="12.8" customHeight="1" spans="1:22" x14ac:dyDescent="0.25">
      <c r="A760" s="52">
        <v>830677</v>
      </c>
      <c r="B760" s="53" t="s">
        <v>6027</v>
      </c>
      <c r="C760" s="53" t="s">
        <v>10</v>
      </c>
      <c r="D760" s="53" t="s">
        <v>5745</v>
      </c>
      <c r="E760" s="53" t="s">
        <v>5746</v>
      </c>
      <c r="F760" s="53" t="s">
        <v>5747</v>
      </c>
      <c r="G760" s="53" t="s">
        <v>5737</v>
      </c>
      <c r="H760" s="53" t="s">
        <v>5868</v>
      </c>
      <c r="I760" s="53" t="s">
        <v>5737</v>
      </c>
      <c r="J760" s="53" t="s">
        <v>5066</v>
      </c>
      <c r="K760" s="53" t="s">
        <v>5869</v>
      </c>
      <c r="L760" s="53" t="s">
        <v>3471</v>
      </c>
      <c r="M760" s="53">
        <v>480</v>
      </c>
      <c r="N760" s="53">
        <v>483</v>
      </c>
      <c r="O760" s="53">
        <v>101</v>
      </c>
      <c r="P760" s="54" t="s">
        <v>3386</v>
      </c>
      <c r="Q760" s="55" t="s">
        <v>5750</v>
      </c>
      <c r="R760" s="53" t="s">
        <v>5870</v>
      </c>
      <c r="S760" s="53" t="s">
        <v>5737</v>
      </c>
      <c r="T760" s="53" t="s">
        <v>5066</v>
      </c>
      <c r="U760" s="53">
        <v>0.4</v>
      </c>
      <c r="V760" s="46" t="s">
        <v>5069</v>
      </c>
    </row>
    <row r="761" ht="12.8" customHeight="1" spans="1:22" x14ac:dyDescent="0.25">
      <c r="A761" s="52">
        <v>705291</v>
      </c>
      <c r="B761" s="53" t="s">
        <v>1039</v>
      </c>
      <c r="C761" s="53" t="s">
        <v>11</v>
      </c>
      <c r="D761" s="53" t="s">
        <v>5062</v>
      </c>
      <c r="E761" s="53" t="s">
        <v>5063</v>
      </c>
      <c r="F761" s="53" t="s">
        <v>5064</v>
      </c>
      <c r="G761" s="53" t="s">
        <v>5064</v>
      </c>
      <c r="H761" s="53" t="s">
        <v>6028</v>
      </c>
      <c r="I761" s="53" t="s">
        <v>6028</v>
      </c>
      <c r="J761" s="53" t="s">
        <v>5066</v>
      </c>
      <c r="K761" s="53" t="s">
        <v>1039</v>
      </c>
      <c r="L761" s="53" t="s">
        <v>5072</v>
      </c>
      <c r="M761" s="53">
        <v>330</v>
      </c>
      <c r="N761" s="53">
        <v>333</v>
      </c>
      <c r="O761" s="53">
        <v>401</v>
      </c>
      <c r="P761" s="54">
        <v>473</v>
      </c>
      <c r="Q761" s="55">
        <v>330333401473</v>
      </c>
      <c r="R761" s="53" t="s">
        <v>5064</v>
      </c>
      <c r="S761" s="53" t="s">
        <v>5068</v>
      </c>
      <c r="T761" s="53" t="s">
        <v>5066</v>
      </c>
      <c r="U761" s="53">
        <v>1</v>
      </c>
      <c r="V761" s="46" t="s">
        <v>5069</v>
      </c>
    </row>
    <row r="762" ht="12.8" customHeight="1" spans="1:22" x14ac:dyDescent="0.25">
      <c r="A762" s="52">
        <v>830679</v>
      </c>
      <c r="B762" s="53" t="s">
        <v>6025</v>
      </c>
      <c r="C762" s="53" t="s">
        <v>10</v>
      </c>
      <c r="D762" s="53" t="s">
        <v>5745</v>
      </c>
      <c r="E762" s="53" t="s">
        <v>5746</v>
      </c>
      <c r="F762" s="53" t="s">
        <v>5747</v>
      </c>
      <c r="G762" s="53" t="s">
        <v>5737</v>
      </c>
      <c r="H762" s="53" t="s">
        <v>6024</v>
      </c>
      <c r="I762" s="53" t="s">
        <v>5737</v>
      </c>
      <c r="J762" s="53" t="s">
        <v>5066</v>
      </c>
      <c r="K762" s="53" t="s">
        <v>6025</v>
      </c>
      <c r="L762" s="53" t="s">
        <v>3471</v>
      </c>
      <c r="M762" s="53">
        <v>480</v>
      </c>
      <c r="N762" s="53">
        <v>483</v>
      </c>
      <c r="O762" s="53">
        <v>101</v>
      </c>
      <c r="P762" s="54" t="s">
        <v>3386</v>
      </c>
      <c r="Q762" s="55" t="s">
        <v>5750</v>
      </c>
      <c r="R762" s="53" t="s">
        <v>6024</v>
      </c>
      <c r="S762" s="53" t="s">
        <v>5737</v>
      </c>
      <c r="T762" s="53" t="s">
        <v>5066</v>
      </c>
      <c r="U762" s="53">
        <v>0.75</v>
      </c>
      <c r="V762" s="46" t="s">
        <v>5069</v>
      </c>
    </row>
    <row r="763" ht="12.8" customHeight="1" spans="1:22" x14ac:dyDescent="0.25">
      <c r="A763" s="52">
        <v>16640</v>
      </c>
      <c r="B763" s="53" t="s">
        <v>6029</v>
      </c>
      <c r="C763" s="53" t="s">
        <v>11</v>
      </c>
      <c r="D763" s="53" t="s">
        <v>5062</v>
      </c>
      <c r="E763" s="53" t="s">
        <v>5063</v>
      </c>
      <c r="F763" s="53" t="s">
        <v>5064</v>
      </c>
      <c r="G763" s="53" t="s">
        <v>5064</v>
      </c>
      <c r="H763" s="53" t="s">
        <v>5966</v>
      </c>
      <c r="I763" s="53" t="s">
        <v>5966</v>
      </c>
      <c r="J763" s="53" t="s">
        <v>5975</v>
      </c>
      <c r="K763" s="53" t="s">
        <v>6029</v>
      </c>
      <c r="L763" s="53" t="s">
        <v>3471</v>
      </c>
      <c r="M763" s="53">
        <v>330</v>
      </c>
      <c r="N763" s="53">
        <v>333</v>
      </c>
      <c r="O763" s="53">
        <v>401</v>
      </c>
      <c r="P763" s="54" t="s">
        <v>3386</v>
      </c>
      <c r="Q763" s="55" t="s">
        <v>5067</v>
      </c>
      <c r="R763" s="53" t="s">
        <v>5064</v>
      </c>
      <c r="S763" s="53" t="s">
        <v>5068</v>
      </c>
      <c r="T763" s="53" t="s">
        <v>5975</v>
      </c>
      <c r="U763" s="53">
        <v>1</v>
      </c>
      <c r="V763" s="46" t="s">
        <v>5069</v>
      </c>
    </row>
    <row r="764" ht="12.8" customHeight="1" spans="1:22" x14ac:dyDescent="0.25">
      <c r="A764" s="52">
        <v>16639</v>
      </c>
      <c r="B764" s="53" t="s">
        <v>6030</v>
      </c>
      <c r="C764" s="53" t="s">
        <v>11</v>
      </c>
      <c r="D764" s="53" t="s">
        <v>5062</v>
      </c>
      <c r="E764" s="53" t="s">
        <v>5063</v>
      </c>
      <c r="F764" s="53" t="s">
        <v>5064</v>
      </c>
      <c r="G764" s="53" t="s">
        <v>5064</v>
      </c>
      <c r="H764" s="53" t="s">
        <v>6031</v>
      </c>
      <c r="I764" s="53" t="s">
        <v>6031</v>
      </c>
      <c r="J764" s="53" t="s">
        <v>5975</v>
      </c>
      <c r="K764" s="53" t="s">
        <v>6032</v>
      </c>
      <c r="L764" s="53" t="s">
        <v>3471</v>
      </c>
      <c r="M764" s="53">
        <v>330</v>
      </c>
      <c r="N764" s="53">
        <v>333</v>
      </c>
      <c r="O764" s="53">
        <v>401</v>
      </c>
      <c r="P764" s="54" t="s">
        <v>3386</v>
      </c>
      <c r="Q764" s="55" t="s">
        <v>5067</v>
      </c>
      <c r="R764" s="53" t="s">
        <v>5064</v>
      </c>
      <c r="S764" s="53" t="s">
        <v>5068</v>
      </c>
      <c r="T764" s="53" t="s">
        <v>5975</v>
      </c>
      <c r="U764" s="53">
        <v>1</v>
      </c>
      <c r="V764" s="46" t="s">
        <v>5069</v>
      </c>
    </row>
    <row r="765" ht="12.8" customHeight="1" spans="1:22" x14ac:dyDescent="0.25">
      <c r="A765" s="52">
        <v>692639</v>
      </c>
      <c r="B765" s="53" t="s">
        <v>1896</v>
      </c>
      <c r="C765" s="53" t="s">
        <v>11</v>
      </c>
      <c r="D765" s="53" t="s">
        <v>5253</v>
      </c>
      <c r="E765" s="53" t="s">
        <v>5063</v>
      </c>
      <c r="F765" s="53" t="s">
        <v>5254</v>
      </c>
      <c r="G765" s="53" t="s">
        <v>5549</v>
      </c>
      <c r="H765" s="53" t="s">
        <v>5570</v>
      </c>
      <c r="I765" s="53" t="s">
        <v>5551</v>
      </c>
      <c r="J765" s="53" t="s">
        <v>5892</v>
      </c>
      <c r="K765" s="53" t="s">
        <v>6033</v>
      </c>
      <c r="L765" s="53" t="s">
        <v>5072</v>
      </c>
      <c r="M765" s="53">
        <v>330</v>
      </c>
      <c r="N765" s="53">
        <v>335</v>
      </c>
      <c r="O765" s="53">
        <v>405</v>
      </c>
      <c r="P765" s="54">
        <v>148</v>
      </c>
      <c r="Q765" s="55">
        <v>330335405148</v>
      </c>
      <c r="R765" s="53" t="s">
        <v>5549</v>
      </c>
      <c r="S765" s="53" t="s">
        <v>5068</v>
      </c>
      <c r="T765" s="53" t="s">
        <v>5066</v>
      </c>
      <c r="U765" s="53">
        <v>1</v>
      </c>
      <c r="V765" s="46" t="s">
        <v>5069</v>
      </c>
    </row>
    <row r="766" ht="12.8" customHeight="1" spans="1:22" x14ac:dyDescent="0.25">
      <c r="A766" s="52">
        <v>17032</v>
      </c>
      <c r="B766" s="53" t="s">
        <v>6034</v>
      </c>
      <c r="C766" s="53" t="s">
        <v>11</v>
      </c>
      <c r="D766" s="53" t="s">
        <v>5062</v>
      </c>
      <c r="E766" s="53" t="s">
        <v>5063</v>
      </c>
      <c r="F766" s="53" t="s">
        <v>5064</v>
      </c>
      <c r="G766" s="53" t="s">
        <v>5064</v>
      </c>
      <c r="H766" s="53" t="s">
        <v>5544</v>
      </c>
      <c r="I766" s="53" t="s">
        <v>5544</v>
      </c>
      <c r="J766" s="53" t="s">
        <v>5975</v>
      </c>
      <c r="K766" s="53" t="s">
        <v>6034</v>
      </c>
      <c r="L766" s="53" t="s">
        <v>3471</v>
      </c>
      <c r="M766" s="53">
        <v>330</v>
      </c>
      <c r="N766" s="53">
        <v>333</v>
      </c>
      <c r="O766" s="53">
        <v>401</v>
      </c>
      <c r="P766" s="54" t="s">
        <v>3386</v>
      </c>
      <c r="Q766" s="55" t="s">
        <v>5067</v>
      </c>
      <c r="R766" s="53" t="s">
        <v>5064</v>
      </c>
      <c r="S766" s="53" t="s">
        <v>5068</v>
      </c>
      <c r="T766" s="53" t="s">
        <v>5975</v>
      </c>
      <c r="U766" s="53">
        <v>1</v>
      </c>
      <c r="V766" s="46" t="s">
        <v>5069</v>
      </c>
    </row>
    <row r="767" ht="12.8" customHeight="1" spans="1:22" x14ac:dyDescent="0.25">
      <c r="A767" s="52">
        <v>831833</v>
      </c>
      <c r="B767" s="53" t="s">
        <v>6035</v>
      </c>
      <c r="C767" s="53" t="s">
        <v>10</v>
      </c>
      <c r="D767" s="53" t="s">
        <v>5745</v>
      </c>
      <c r="E767" s="53" t="s">
        <v>5746</v>
      </c>
      <c r="F767" s="53" t="s">
        <v>5747</v>
      </c>
      <c r="G767" s="53" t="s">
        <v>5737</v>
      </c>
      <c r="H767" s="53" t="s">
        <v>5748</v>
      </c>
      <c r="I767" s="53" t="s">
        <v>5737</v>
      </c>
      <c r="J767" s="53" t="s">
        <v>5066</v>
      </c>
      <c r="K767" s="53" t="s">
        <v>5749</v>
      </c>
      <c r="L767" s="53" t="s">
        <v>3471</v>
      </c>
      <c r="M767" s="53">
        <v>480</v>
      </c>
      <c r="N767" s="53">
        <v>483</v>
      </c>
      <c r="O767" s="53">
        <v>101</v>
      </c>
      <c r="P767" s="54" t="s">
        <v>3386</v>
      </c>
      <c r="Q767" s="55" t="s">
        <v>5750</v>
      </c>
      <c r="R767" s="53" t="s">
        <v>5751</v>
      </c>
      <c r="S767" s="53" t="s">
        <v>5737</v>
      </c>
      <c r="T767" s="53" t="s">
        <v>5066</v>
      </c>
      <c r="U767" s="53">
        <v>1</v>
      </c>
      <c r="V767" s="46" t="s">
        <v>5069</v>
      </c>
    </row>
    <row r="768" ht="12.8" customHeight="1" spans="1:22" x14ac:dyDescent="0.25">
      <c r="A768" s="52">
        <v>831836</v>
      </c>
      <c r="B768" s="53" t="s">
        <v>6036</v>
      </c>
      <c r="C768" s="53" t="s">
        <v>10</v>
      </c>
      <c r="D768" s="53" t="s">
        <v>5745</v>
      </c>
      <c r="E768" s="53" t="s">
        <v>5746</v>
      </c>
      <c r="F768" s="53" t="s">
        <v>5747</v>
      </c>
      <c r="G768" s="53" t="s">
        <v>5737</v>
      </c>
      <c r="H768" s="53" t="s">
        <v>6024</v>
      </c>
      <c r="I768" s="53" t="s">
        <v>5737</v>
      </c>
      <c r="J768" s="53" t="s">
        <v>5066</v>
      </c>
      <c r="K768" s="53" t="s">
        <v>6025</v>
      </c>
      <c r="L768" s="53" t="s">
        <v>5072</v>
      </c>
      <c r="M768" s="53">
        <v>480</v>
      </c>
      <c r="N768" s="53">
        <v>483</v>
      </c>
      <c r="O768" s="53">
        <v>101</v>
      </c>
      <c r="P768" s="54">
        <v>228</v>
      </c>
      <c r="Q768" s="55">
        <v>480483101228</v>
      </c>
      <c r="R768" s="53" t="s">
        <v>6024</v>
      </c>
      <c r="S768" s="53" t="s">
        <v>5737</v>
      </c>
      <c r="T768" s="53" t="s">
        <v>5066</v>
      </c>
      <c r="U768" s="53">
        <v>0.75</v>
      </c>
      <c r="V768" s="46" t="s">
        <v>5069</v>
      </c>
    </row>
    <row r="769" ht="12.8" customHeight="1" spans="1:22" x14ac:dyDescent="0.25">
      <c r="A769" s="52">
        <v>831834</v>
      </c>
      <c r="B769" s="53" t="s">
        <v>6037</v>
      </c>
      <c r="C769" s="53" t="s">
        <v>10</v>
      </c>
      <c r="D769" s="53" t="s">
        <v>5745</v>
      </c>
      <c r="E769" s="53" t="s">
        <v>5746</v>
      </c>
      <c r="F769" s="53" t="s">
        <v>5747</v>
      </c>
      <c r="G769" s="53" t="s">
        <v>5737</v>
      </c>
      <c r="H769" s="53" t="s">
        <v>5868</v>
      </c>
      <c r="I769" s="53" t="s">
        <v>5737</v>
      </c>
      <c r="J769" s="53" t="s">
        <v>5066</v>
      </c>
      <c r="K769" s="53" t="s">
        <v>5869</v>
      </c>
      <c r="L769" s="53" t="s">
        <v>5072</v>
      </c>
      <c r="M769" s="53">
        <v>480</v>
      </c>
      <c r="N769" s="53">
        <v>483</v>
      </c>
      <c r="O769" s="53">
        <v>101</v>
      </c>
      <c r="P769" s="54">
        <v>228</v>
      </c>
      <c r="Q769" s="55">
        <v>480483101228</v>
      </c>
      <c r="R769" s="53" t="s">
        <v>5870</v>
      </c>
      <c r="S769" s="53" t="s">
        <v>5737</v>
      </c>
      <c r="T769" s="53" t="s">
        <v>5066</v>
      </c>
      <c r="U769" s="53">
        <v>0.4</v>
      </c>
      <c r="V769" s="46" t="s">
        <v>5069</v>
      </c>
    </row>
    <row r="770" ht="12.8" customHeight="1" spans="1:22" x14ac:dyDescent="0.25">
      <c r="A770" s="52">
        <v>659444</v>
      </c>
      <c r="B770" s="53" t="s">
        <v>6038</v>
      </c>
      <c r="C770" s="53" t="s">
        <v>11</v>
      </c>
      <c r="D770" s="53" t="s">
        <v>5062</v>
      </c>
      <c r="E770" s="53" t="s">
        <v>5063</v>
      </c>
      <c r="F770" s="53" t="s">
        <v>5064</v>
      </c>
      <c r="G770" s="53" t="s">
        <v>5064</v>
      </c>
      <c r="H770" s="53" t="s">
        <v>5659</v>
      </c>
      <c r="I770" s="53" t="s">
        <v>5650</v>
      </c>
      <c r="J770" s="53" t="s">
        <v>5066</v>
      </c>
      <c r="K770" s="53" t="s">
        <v>6039</v>
      </c>
      <c r="L770" s="53" t="s">
        <v>5072</v>
      </c>
      <c r="M770" s="53">
        <v>330</v>
      </c>
      <c r="N770" s="53">
        <v>333</v>
      </c>
      <c r="O770" s="53">
        <v>401</v>
      </c>
      <c r="P770" s="54">
        <v>452</v>
      </c>
      <c r="Q770" s="55">
        <v>330333401452</v>
      </c>
      <c r="R770" s="53" t="s">
        <v>5064</v>
      </c>
      <c r="S770" s="53" t="s">
        <v>5068</v>
      </c>
      <c r="T770" s="53" t="s">
        <v>5066</v>
      </c>
      <c r="U770" s="53">
        <v>1</v>
      </c>
      <c r="V770" s="46" t="s">
        <v>5069</v>
      </c>
    </row>
    <row r="771" ht="12.8" customHeight="1" spans="1:22" x14ac:dyDescent="0.25">
      <c r="A771" s="52">
        <v>61857</v>
      </c>
      <c r="B771" s="53" t="s">
        <v>6040</v>
      </c>
      <c r="C771" s="53" t="s">
        <v>11</v>
      </c>
      <c r="D771" s="53" t="s">
        <v>5062</v>
      </c>
      <c r="E771" s="53" t="s">
        <v>5063</v>
      </c>
      <c r="F771" s="53" t="s">
        <v>5096</v>
      </c>
      <c r="G771" s="53" t="s">
        <v>5096</v>
      </c>
      <c r="H771" s="53" t="s">
        <v>5184</v>
      </c>
      <c r="I771" s="53" t="s">
        <v>5185</v>
      </c>
      <c r="J771" s="53" t="s">
        <v>5066</v>
      </c>
      <c r="K771" s="53" t="s">
        <v>6040</v>
      </c>
      <c r="L771" s="53" t="s">
        <v>3471</v>
      </c>
      <c r="M771" s="53">
        <v>330</v>
      </c>
      <c r="N771" s="53">
        <v>333</v>
      </c>
      <c r="O771" s="53">
        <v>402</v>
      </c>
      <c r="P771" s="54">
        <v>152</v>
      </c>
      <c r="Q771" s="55">
        <v>330333402152</v>
      </c>
      <c r="R771" s="53" t="s">
        <v>5096</v>
      </c>
      <c r="S771" s="53" t="s">
        <v>5068</v>
      </c>
      <c r="T771" s="53" t="s">
        <v>5066</v>
      </c>
      <c r="U771" s="53">
        <v>1</v>
      </c>
      <c r="V771" s="46" t="s">
        <v>5069</v>
      </c>
    </row>
    <row r="772" ht="12.8" customHeight="1" spans="1:22" x14ac:dyDescent="0.25">
      <c r="A772" s="52" t="s">
        <v>3386</v>
      </c>
      <c r="B772" s="53" t="s">
        <v>6041</v>
      </c>
      <c r="C772" s="53" t="s">
        <v>10</v>
      </c>
      <c r="D772" s="53" t="s">
        <v>5745</v>
      </c>
      <c r="E772" s="53" t="s">
        <v>5746</v>
      </c>
      <c r="F772" s="53" t="s">
        <v>5747</v>
      </c>
      <c r="G772" s="53" t="s">
        <v>5737</v>
      </c>
      <c r="H772" s="53" t="s">
        <v>5845</v>
      </c>
      <c r="I772" s="53" t="s">
        <v>5737</v>
      </c>
      <c r="J772" s="53" t="s">
        <v>5066</v>
      </c>
      <c r="K772" s="53" t="s">
        <v>1118</v>
      </c>
      <c r="L772" s="53" t="s">
        <v>3683</v>
      </c>
      <c r="M772" s="53">
        <v>480</v>
      </c>
      <c r="N772" s="53">
        <v>483</v>
      </c>
      <c r="O772" s="53">
        <v>101</v>
      </c>
      <c r="P772" s="54" t="s">
        <v>3386</v>
      </c>
      <c r="Q772" s="55" t="s">
        <v>5750</v>
      </c>
      <c r="R772" s="53" t="s">
        <v>5846</v>
      </c>
      <c r="S772" s="53" t="s">
        <v>5737</v>
      </c>
      <c r="T772" s="53" t="s">
        <v>5066</v>
      </c>
      <c r="U772" s="53">
        <v>0.4</v>
      </c>
      <c r="V772" s="46" t="s">
        <v>5069</v>
      </c>
    </row>
    <row r="773" ht="12.8" customHeight="1" spans="1:22" x14ac:dyDescent="0.25">
      <c r="A773" s="52" t="s">
        <v>3386</v>
      </c>
      <c r="B773" s="53" t="s">
        <v>6042</v>
      </c>
      <c r="C773" s="53" t="s">
        <v>10</v>
      </c>
      <c r="D773" s="53" t="s">
        <v>5734</v>
      </c>
      <c r="E773" s="53" t="s">
        <v>5735</v>
      </c>
      <c r="F773" s="53" t="s">
        <v>5736</v>
      </c>
      <c r="G773" s="53" t="s">
        <v>5737</v>
      </c>
      <c r="H773" s="53" t="s">
        <v>6043</v>
      </c>
      <c r="I773" s="53" t="s">
        <v>5737</v>
      </c>
      <c r="J773" s="53" t="s">
        <v>5066</v>
      </c>
      <c r="K773" s="53" t="s">
        <v>6044</v>
      </c>
      <c r="L773" s="53" t="s">
        <v>3683</v>
      </c>
      <c r="M773" s="53">
        <v>430</v>
      </c>
      <c r="N773" s="53">
        <v>433</v>
      </c>
      <c r="O773" s="53">
        <v>104</v>
      </c>
      <c r="P773" s="54" t="s">
        <v>3386</v>
      </c>
      <c r="Q773" s="55" t="s">
        <v>6045</v>
      </c>
      <c r="R773" s="53" t="s">
        <v>6046</v>
      </c>
      <c r="S773" s="53" t="s">
        <v>5737</v>
      </c>
      <c r="T773" s="53" t="s">
        <v>5066</v>
      </c>
      <c r="U773" s="53">
        <v>0.2</v>
      </c>
      <c r="V773" s="46" t="s">
        <v>5069</v>
      </c>
    </row>
    <row r="774" ht="12.8" customHeight="1" spans="1:22" x14ac:dyDescent="0.25">
      <c r="A774" s="52" t="s">
        <v>3386</v>
      </c>
      <c r="B774" s="53" t="s">
        <v>6047</v>
      </c>
      <c r="C774" s="53" t="s">
        <v>10</v>
      </c>
      <c r="D774" s="53" t="s">
        <v>5734</v>
      </c>
      <c r="E774" s="53" t="s">
        <v>5735</v>
      </c>
      <c r="F774" s="53" t="s">
        <v>5736</v>
      </c>
      <c r="G774" s="53" t="s">
        <v>5737</v>
      </c>
      <c r="H774" s="53" t="s">
        <v>6048</v>
      </c>
      <c r="I774" s="53" t="s">
        <v>5737</v>
      </c>
      <c r="J774" s="53" t="s">
        <v>5066</v>
      </c>
      <c r="K774" s="53" t="s">
        <v>6049</v>
      </c>
      <c r="L774" s="53" t="s">
        <v>3683</v>
      </c>
      <c r="M774" s="53">
        <v>430</v>
      </c>
      <c r="N774" s="53">
        <v>433</v>
      </c>
      <c r="O774" s="53">
        <v>104</v>
      </c>
      <c r="P774" s="54" t="s">
        <v>3386</v>
      </c>
      <c r="Q774" s="55" t="s">
        <v>6045</v>
      </c>
      <c r="R774" s="53" t="s">
        <v>6050</v>
      </c>
      <c r="S774" s="53" t="s">
        <v>5737</v>
      </c>
      <c r="T774" s="53" t="s">
        <v>5066</v>
      </c>
      <c r="U774" s="53">
        <v>0.2</v>
      </c>
      <c r="V774" s="46" t="s">
        <v>5069</v>
      </c>
    </row>
    <row r="775" ht="12.8" customHeight="1" spans="1:22" x14ac:dyDescent="0.25">
      <c r="A775" s="52" t="s">
        <v>3386</v>
      </c>
      <c r="B775" s="53" t="s">
        <v>6051</v>
      </c>
      <c r="C775" s="53" t="s">
        <v>10</v>
      </c>
      <c r="D775" s="53" t="s">
        <v>5734</v>
      </c>
      <c r="E775" s="53" t="s">
        <v>5735</v>
      </c>
      <c r="F775" s="53" t="s">
        <v>5736</v>
      </c>
      <c r="G775" s="53" t="s">
        <v>5737</v>
      </c>
      <c r="H775" s="53" t="s">
        <v>6052</v>
      </c>
      <c r="I775" s="53" t="s">
        <v>5737</v>
      </c>
      <c r="J775" s="53" t="s">
        <v>5066</v>
      </c>
      <c r="K775" s="53" t="s">
        <v>6053</v>
      </c>
      <c r="L775" s="53" t="s">
        <v>3683</v>
      </c>
      <c r="M775" s="53">
        <v>430</v>
      </c>
      <c r="N775" s="53">
        <v>433</v>
      </c>
      <c r="O775" s="53">
        <v>104</v>
      </c>
      <c r="P775" s="54" t="s">
        <v>3386</v>
      </c>
      <c r="Q775" s="55" t="s">
        <v>6045</v>
      </c>
      <c r="R775" s="53" t="s">
        <v>6054</v>
      </c>
      <c r="S775" s="53" t="s">
        <v>5737</v>
      </c>
      <c r="T775" s="53" t="s">
        <v>5066</v>
      </c>
      <c r="U775" s="53">
        <v>0.2</v>
      </c>
      <c r="V775" s="46" t="s">
        <v>5069</v>
      </c>
    </row>
    <row r="776" ht="12.8" customHeight="1" spans="1:22" x14ac:dyDescent="0.25">
      <c r="A776" s="52" t="s">
        <v>3386</v>
      </c>
      <c r="B776" s="53" t="s">
        <v>6055</v>
      </c>
      <c r="C776" s="53" t="s">
        <v>10</v>
      </c>
      <c r="D776" s="53" t="s">
        <v>5734</v>
      </c>
      <c r="E776" s="53" t="s">
        <v>5735</v>
      </c>
      <c r="F776" s="53" t="s">
        <v>5736</v>
      </c>
      <c r="G776" s="53" t="s">
        <v>5737</v>
      </c>
      <c r="H776" s="53" t="s">
        <v>6056</v>
      </c>
      <c r="I776" s="53" t="s">
        <v>5737</v>
      </c>
      <c r="J776" s="53" t="s">
        <v>5066</v>
      </c>
      <c r="K776" s="53" t="s">
        <v>6057</v>
      </c>
      <c r="L776" s="53" t="s">
        <v>3683</v>
      </c>
      <c r="M776" s="53">
        <v>430</v>
      </c>
      <c r="N776" s="53">
        <v>433</v>
      </c>
      <c r="O776" s="53">
        <v>104</v>
      </c>
      <c r="P776" s="54" t="s">
        <v>3386</v>
      </c>
      <c r="Q776" s="55" t="s">
        <v>6045</v>
      </c>
      <c r="R776" s="53" t="s">
        <v>6058</v>
      </c>
      <c r="S776" s="53" t="s">
        <v>5737</v>
      </c>
      <c r="T776" s="53" t="s">
        <v>5066</v>
      </c>
      <c r="U776" s="53">
        <v>0.2</v>
      </c>
      <c r="V776" s="46" t="s">
        <v>5069</v>
      </c>
    </row>
    <row r="777" ht="12.8" customHeight="1" spans="1:22" x14ac:dyDescent="0.25">
      <c r="A777" s="52">
        <v>711448</v>
      </c>
      <c r="B777" s="53" t="s">
        <v>6059</v>
      </c>
      <c r="C777" s="53" t="s">
        <v>10</v>
      </c>
      <c r="D777" s="53" t="s">
        <v>5734</v>
      </c>
      <c r="E777" s="53" t="s">
        <v>5735</v>
      </c>
      <c r="F777" s="53" t="s">
        <v>5736</v>
      </c>
      <c r="G777" s="53" t="s">
        <v>5737</v>
      </c>
      <c r="H777" s="53" t="s">
        <v>6043</v>
      </c>
      <c r="I777" s="53" t="s">
        <v>5737</v>
      </c>
      <c r="J777" s="53" t="s">
        <v>5066</v>
      </c>
      <c r="K777" s="53" t="s">
        <v>6044</v>
      </c>
      <c r="L777" s="53" t="s">
        <v>5072</v>
      </c>
      <c r="M777" s="53">
        <v>430</v>
      </c>
      <c r="N777" s="53">
        <v>433</v>
      </c>
      <c r="O777" s="53">
        <v>104</v>
      </c>
      <c r="P777" s="54">
        <v>105</v>
      </c>
      <c r="Q777" s="55">
        <v>430433104105</v>
      </c>
      <c r="R777" s="53" t="s">
        <v>6046</v>
      </c>
      <c r="S777" s="53" t="s">
        <v>5737</v>
      </c>
      <c r="T777" s="53" t="s">
        <v>5066</v>
      </c>
      <c r="U777" s="53">
        <v>0.2</v>
      </c>
      <c r="V777" s="46" t="s">
        <v>5069</v>
      </c>
    </row>
    <row r="778" ht="12.8" customHeight="1" spans="1:22" x14ac:dyDescent="0.25">
      <c r="A778" s="52">
        <v>21826</v>
      </c>
      <c r="B778" s="53" t="s">
        <v>6060</v>
      </c>
      <c r="C778" s="53" t="s">
        <v>11</v>
      </c>
      <c r="D778" s="53" t="s">
        <v>5062</v>
      </c>
      <c r="E778" s="53" t="s">
        <v>5063</v>
      </c>
      <c r="F778" s="53" t="s">
        <v>5064</v>
      </c>
      <c r="G778" s="53" t="s">
        <v>5064</v>
      </c>
      <c r="H778" s="53" t="s">
        <v>5676</v>
      </c>
      <c r="I778" s="53" t="s">
        <v>5650</v>
      </c>
      <c r="J778" s="53" t="s">
        <v>5066</v>
      </c>
      <c r="K778" s="53" t="s">
        <v>5675</v>
      </c>
      <c r="L778" s="53" t="s">
        <v>6061</v>
      </c>
      <c r="M778" s="53">
        <v>330</v>
      </c>
      <c r="N778" s="53">
        <v>333</v>
      </c>
      <c r="O778" s="53">
        <v>401</v>
      </c>
      <c r="P778" s="54" t="s">
        <v>3386</v>
      </c>
      <c r="Q778" s="55" t="s">
        <v>5067</v>
      </c>
      <c r="R778" s="53" t="s">
        <v>5064</v>
      </c>
      <c r="S778" s="53" t="s">
        <v>5068</v>
      </c>
      <c r="T778" s="53" t="s">
        <v>5066</v>
      </c>
      <c r="U778" s="53">
        <v>1</v>
      </c>
      <c r="V778" s="46" t="s">
        <v>5069</v>
      </c>
    </row>
    <row r="779" ht="12.8" customHeight="1" spans="1:22" x14ac:dyDescent="0.25">
      <c r="A779" s="52">
        <v>21828</v>
      </c>
      <c r="B779" s="53" t="s">
        <v>6062</v>
      </c>
      <c r="C779" s="53" t="s">
        <v>11</v>
      </c>
      <c r="D779" s="53" t="s">
        <v>5253</v>
      </c>
      <c r="E779" s="53" t="s">
        <v>5063</v>
      </c>
      <c r="F779" s="53" t="s">
        <v>5254</v>
      </c>
      <c r="G779" s="53" t="s">
        <v>5549</v>
      </c>
      <c r="H779" s="53" t="s">
        <v>5550</v>
      </c>
      <c r="I779" s="53" t="s">
        <v>5551</v>
      </c>
      <c r="J779" s="53" t="s">
        <v>5066</v>
      </c>
      <c r="K779" s="53" t="s">
        <v>5548</v>
      </c>
      <c r="L779" s="53" t="s">
        <v>6061</v>
      </c>
      <c r="M779" s="53">
        <v>330</v>
      </c>
      <c r="N779" s="53">
        <v>335</v>
      </c>
      <c r="O779" s="53">
        <v>405</v>
      </c>
      <c r="P779" s="54" t="s">
        <v>3386</v>
      </c>
      <c r="Q779" s="55" t="s">
        <v>5552</v>
      </c>
      <c r="R779" s="53" t="s">
        <v>5549</v>
      </c>
      <c r="S779" s="53" t="s">
        <v>5068</v>
      </c>
      <c r="T779" s="53" t="s">
        <v>5066</v>
      </c>
      <c r="U779" s="53">
        <v>1</v>
      </c>
      <c r="V779" s="46" t="s">
        <v>5069</v>
      </c>
    </row>
    <row r="780" ht="12.8" customHeight="1" spans="1:22" x14ac:dyDescent="0.25">
      <c r="A780" s="52">
        <v>21832</v>
      </c>
      <c r="B780" s="53" t="s">
        <v>6063</v>
      </c>
      <c r="C780" s="53" t="s">
        <v>11</v>
      </c>
      <c r="D780" s="53" t="s">
        <v>5062</v>
      </c>
      <c r="E780" s="53" t="s">
        <v>5063</v>
      </c>
      <c r="F780" s="53" t="s">
        <v>5064</v>
      </c>
      <c r="G780" s="53" t="s">
        <v>5064</v>
      </c>
      <c r="H780" s="53" t="s">
        <v>5290</v>
      </c>
      <c r="I780" s="53" t="s">
        <v>5277</v>
      </c>
      <c r="J780" s="53" t="s">
        <v>5066</v>
      </c>
      <c r="K780" s="53" t="s">
        <v>5291</v>
      </c>
      <c r="L780" s="53" t="s">
        <v>6061</v>
      </c>
      <c r="M780" s="53">
        <v>330</v>
      </c>
      <c r="N780" s="53">
        <v>333</v>
      </c>
      <c r="O780" s="53">
        <v>401</v>
      </c>
      <c r="P780" s="54" t="s">
        <v>3386</v>
      </c>
      <c r="Q780" s="55" t="s">
        <v>5067</v>
      </c>
      <c r="R780" s="53" t="s">
        <v>5064</v>
      </c>
      <c r="S780" s="53" t="s">
        <v>5068</v>
      </c>
      <c r="T780" s="53" t="s">
        <v>5066</v>
      </c>
      <c r="U780" s="53">
        <v>1</v>
      </c>
      <c r="V780" s="46" t="s">
        <v>5069</v>
      </c>
    </row>
    <row r="781" ht="12.8" customHeight="1" spans="1:22" x14ac:dyDescent="0.25">
      <c r="A781" s="52">
        <v>21833</v>
      </c>
      <c r="B781" s="53" t="s">
        <v>6064</v>
      </c>
      <c r="C781" s="53" t="s">
        <v>11</v>
      </c>
      <c r="D781" s="53" t="s">
        <v>5062</v>
      </c>
      <c r="E781" s="53" t="s">
        <v>5063</v>
      </c>
      <c r="F781" s="53" t="s">
        <v>5064</v>
      </c>
      <c r="G781" s="53" t="s">
        <v>5064</v>
      </c>
      <c r="H781" s="53" t="s">
        <v>5505</v>
      </c>
      <c r="I781" s="53" t="s">
        <v>5506</v>
      </c>
      <c r="J781" s="53" t="s">
        <v>5066</v>
      </c>
      <c r="K781" s="53" t="s">
        <v>5507</v>
      </c>
      <c r="L781" s="53" t="s">
        <v>6061</v>
      </c>
      <c r="M781" s="53">
        <v>330</v>
      </c>
      <c r="N781" s="53">
        <v>333</v>
      </c>
      <c r="O781" s="53">
        <v>401</v>
      </c>
      <c r="P781" s="54" t="s">
        <v>3386</v>
      </c>
      <c r="Q781" s="55" t="s">
        <v>5067</v>
      </c>
      <c r="R781" s="53" t="s">
        <v>5064</v>
      </c>
      <c r="S781" s="53" t="s">
        <v>5068</v>
      </c>
      <c r="T781" s="53" t="s">
        <v>5066</v>
      </c>
      <c r="U781" s="53">
        <v>1</v>
      </c>
      <c r="V781" s="46" t="s">
        <v>5069</v>
      </c>
    </row>
    <row r="782" ht="12.8" customHeight="1" spans="1:22" x14ac:dyDescent="0.25">
      <c r="A782" s="52">
        <v>21836</v>
      </c>
      <c r="B782" s="53" t="s">
        <v>6065</v>
      </c>
      <c r="C782" s="53" t="s">
        <v>11</v>
      </c>
      <c r="D782" s="53" t="s">
        <v>5062</v>
      </c>
      <c r="E782" s="53" t="s">
        <v>5063</v>
      </c>
      <c r="F782" s="53" t="s">
        <v>5064</v>
      </c>
      <c r="G782" s="53" t="s">
        <v>5064</v>
      </c>
      <c r="H782" s="53" t="s">
        <v>5320</v>
      </c>
      <c r="I782" s="53" t="s">
        <v>5277</v>
      </c>
      <c r="J782" s="53" t="s">
        <v>5066</v>
      </c>
      <c r="K782" s="53" t="s">
        <v>5319</v>
      </c>
      <c r="L782" s="53" t="s">
        <v>6061</v>
      </c>
      <c r="M782" s="53">
        <v>330</v>
      </c>
      <c r="N782" s="53">
        <v>333</v>
      </c>
      <c r="O782" s="53">
        <v>401</v>
      </c>
      <c r="P782" s="54" t="s">
        <v>3386</v>
      </c>
      <c r="Q782" s="55" t="s">
        <v>5067</v>
      </c>
      <c r="R782" s="53" t="s">
        <v>5064</v>
      </c>
      <c r="S782" s="53" t="s">
        <v>5068</v>
      </c>
      <c r="T782" s="53" t="s">
        <v>5066</v>
      </c>
      <c r="U782" s="53">
        <v>1</v>
      </c>
      <c r="V782" s="46" t="s">
        <v>5069</v>
      </c>
    </row>
    <row r="783" ht="12.8" customHeight="1" spans="1:22" x14ac:dyDescent="0.25">
      <c r="A783" s="52">
        <v>21837</v>
      </c>
      <c r="B783" s="53" t="s">
        <v>6066</v>
      </c>
      <c r="C783" s="53" t="s">
        <v>11</v>
      </c>
      <c r="D783" s="53" t="s">
        <v>5062</v>
      </c>
      <c r="E783" s="53" t="s">
        <v>5063</v>
      </c>
      <c r="F783" s="53" t="s">
        <v>5064</v>
      </c>
      <c r="G783" s="53" t="s">
        <v>5064</v>
      </c>
      <c r="H783" s="53" t="s">
        <v>5613</v>
      </c>
      <c r="I783" s="53" t="s">
        <v>5613</v>
      </c>
      <c r="J783" s="53" t="s">
        <v>5066</v>
      </c>
      <c r="K783" s="53" t="s">
        <v>5614</v>
      </c>
      <c r="L783" s="53" t="s">
        <v>6061</v>
      </c>
      <c r="M783" s="53">
        <v>330</v>
      </c>
      <c r="N783" s="53">
        <v>333</v>
      </c>
      <c r="O783" s="53">
        <v>401</v>
      </c>
      <c r="P783" s="54" t="s">
        <v>3386</v>
      </c>
      <c r="Q783" s="55" t="s">
        <v>5067</v>
      </c>
      <c r="R783" s="53" t="s">
        <v>5064</v>
      </c>
      <c r="S783" s="53" t="s">
        <v>5068</v>
      </c>
      <c r="T783" s="53" t="s">
        <v>5066</v>
      </c>
      <c r="U783" s="53">
        <v>1</v>
      </c>
      <c r="V783" s="46" t="s">
        <v>5069</v>
      </c>
    </row>
    <row r="784" ht="12.8" customHeight="1" spans="1:22" x14ac:dyDescent="0.25">
      <c r="A784" s="52">
        <v>21838</v>
      </c>
      <c r="B784" s="53" t="s">
        <v>6067</v>
      </c>
      <c r="C784" s="53" t="s">
        <v>11</v>
      </c>
      <c r="D784" s="53" t="s">
        <v>5062</v>
      </c>
      <c r="E784" s="53" t="s">
        <v>5063</v>
      </c>
      <c r="F784" s="53" t="s">
        <v>5064</v>
      </c>
      <c r="G784" s="53" t="s">
        <v>5064</v>
      </c>
      <c r="H784" s="53" t="s">
        <v>5439</v>
      </c>
      <c r="I784" s="53" t="s">
        <v>5440</v>
      </c>
      <c r="J784" s="53" t="s">
        <v>5066</v>
      </c>
      <c r="K784" s="53" t="s">
        <v>5441</v>
      </c>
      <c r="L784" s="53" t="s">
        <v>6061</v>
      </c>
      <c r="M784" s="53">
        <v>330</v>
      </c>
      <c r="N784" s="53">
        <v>333</v>
      </c>
      <c r="O784" s="53">
        <v>401</v>
      </c>
      <c r="P784" s="54" t="s">
        <v>3386</v>
      </c>
      <c r="Q784" s="55" t="s">
        <v>5067</v>
      </c>
      <c r="R784" s="53" t="s">
        <v>5064</v>
      </c>
      <c r="S784" s="53" t="s">
        <v>5068</v>
      </c>
      <c r="T784" s="53" t="s">
        <v>5066</v>
      </c>
      <c r="U784" s="53">
        <v>1</v>
      </c>
      <c r="V784" s="46" t="s">
        <v>5069</v>
      </c>
    </row>
    <row r="785" ht="12.8" customHeight="1" spans="1:22" x14ac:dyDescent="0.25">
      <c r="A785" s="52">
        <v>21843</v>
      </c>
      <c r="B785" s="53" t="s">
        <v>6068</v>
      </c>
      <c r="C785" s="53" t="s">
        <v>11</v>
      </c>
      <c r="D785" s="53" t="s">
        <v>5062</v>
      </c>
      <c r="E785" s="53" t="s">
        <v>5063</v>
      </c>
      <c r="F785" s="53" t="s">
        <v>5064</v>
      </c>
      <c r="G785" s="53" t="s">
        <v>5064</v>
      </c>
      <c r="H785" s="53" t="s">
        <v>5634</v>
      </c>
      <c r="I785" s="53" t="s">
        <v>5634</v>
      </c>
      <c r="J785" s="53" t="s">
        <v>5066</v>
      </c>
      <c r="K785" s="53" t="s">
        <v>5633</v>
      </c>
      <c r="L785" s="53" t="s">
        <v>6061</v>
      </c>
      <c r="M785" s="53">
        <v>330</v>
      </c>
      <c r="N785" s="53">
        <v>333</v>
      </c>
      <c r="O785" s="53">
        <v>401</v>
      </c>
      <c r="P785" s="54" t="s">
        <v>3386</v>
      </c>
      <c r="Q785" s="55" t="s">
        <v>5067</v>
      </c>
      <c r="R785" s="53" t="s">
        <v>5064</v>
      </c>
      <c r="S785" s="53" t="s">
        <v>5068</v>
      </c>
      <c r="T785" s="53" t="s">
        <v>5066</v>
      </c>
      <c r="U785" s="53">
        <v>1</v>
      </c>
      <c r="V785" s="46" t="s">
        <v>5069</v>
      </c>
    </row>
    <row r="786" ht="12.8" customHeight="1" spans="1:22" x14ac:dyDescent="0.25">
      <c r="A786" s="52">
        <v>21844</v>
      </c>
      <c r="B786" s="53" t="s">
        <v>6069</v>
      </c>
      <c r="C786" s="53" t="s">
        <v>11</v>
      </c>
      <c r="D786" s="53" t="s">
        <v>5062</v>
      </c>
      <c r="E786" s="53" t="s">
        <v>5063</v>
      </c>
      <c r="F786" s="53" t="s">
        <v>5064</v>
      </c>
      <c r="G786" s="53" t="s">
        <v>5064</v>
      </c>
      <c r="H786" s="53" t="s">
        <v>5091</v>
      </c>
      <c r="I786" s="53" t="s">
        <v>5091</v>
      </c>
      <c r="J786" s="53" t="s">
        <v>5066</v>
      </c>
      <c r="K786" s="53" t="s">
        <v>5090</v>
      </c>
      <c r="L786" s="53" t="s">
        <v>6061</v>
      </c>
      <c r="M786" s="53">
        <v>330</v>
      </c>
      <c r="N786" s="53">
        <v>333</v>
      </c>
      <c r="O786" s="53">
        <v>401</v>
      </c>
      <c r="P786" s="54" t="s">
        <v>3386</v>
      </c>
      <c r="Q786" s="55" t="s">
        <v>5067</v>
      </c>
      <c r="R786" s="53" t="s">
        <v>5064</v>
      </c>
      <c r="S786" s="53" t="s">
        <v>5068</v>
      </c>
      <c r="T786" s="53" t="s">
        <v>5066</v>
      </c>
      <c r="U786" s="53">
        <v>1</v>
      </c>
      <c r="V786" s="46" t="s">
        <v>5069</v>
      </c>
    </row>
    <row r="787" ht="12.8" customHeight="1" spans="1:22" x14ac:dyDescent="0.25">
      <c r="A787" s="52">
        <v>21845</v>
      </c>
      <c r="B787" s="53" t="s">
        <v>6070</v>
      </c>
      <c r="C787" s="53" t="s">
        <v>11</v>
      </c>
      <c r="D787" s="53" t="s">
        <v>5062</v>
      </c>
      <c r="E787" s="53" t="s">
        <v>5063</v>
      </c>
      <c r="F787" s="53" t="s">
        <v>5064</v>
      </c>
      <c r="G787" s="53" t="s">
        <v>5064</v>
      </c>
      <c r="H787" s="53" t="s">
        <v>5532</v>
      </c>
      <c r="I787" s="53" t="s">
        <v>5532</v>
      </c>
      <c r="J787" s="53" t="s">
        <v>5066</v>
      </c>
      <c r="K787" s="53" t="s">
        <v>5531</v>
      </c>
      <c r="L787" s="53" t="s">
        <v>6061</v>
      </c>
      <c r="M787" s="53">
        <v>330</v>
      </c>
      <c r="N787" s="53">
        <v>333</v>
      </c>
      <c r="O787" s="53">
        <v>401</v>
      </c>
      <c r="P787" s="54" t="s">
        <v>3386</v>
      </c>
      <c r="Q787" s="55" t="s">
        <v>5067</v>
      </c>
      <c r="R787" s="53" t="s">
        <v>5064</v>
      </c>
      <c r="S787" s="53" t="s">
        <v>5068</v>
      </c>
      <c r="T787" s="53" t="s">
        <v>5066</v>
      </c>
      <c r="U787" s="53">
        <v>1</v>
      </c>
      <c r="V787" s="46" t="s">
        <v>5069</v>
      </c>
    </row>
    <row r="788" ht="12.8" customHeight="1" spans="1:22" x14ac:dyDescent="0.25">
      <c r="A788" s="52">
        <v>21846</v>
      </c>
      <c r="B788" s="53" t="s">
        <v>6071</v>
      </c>
      <c r="C788" s="53" t="s">
        <v>11</v>
      </c>
      <c r="D788" s="53" t="s">
        <v>5062</v>
      </c>
      <c r="E788" s="53" t="s">
        <v>5063</v>
      </c>
      <c r="F788" s="53" t="s">
        <v>5064</v>
      </c>
      <c r="G788" s="53" t="s">
        <v>5064</v>
      </c>
      <c r="H788" s="53" t="s">
        <v>5714</v>
      </c>
      <c r="I788" s="53" t="s">
        <v>5714</v>
      </c>
      <c r="J788" s="53" t="s">
        <v>5066</v>
      </c>
      <c r="K788" s="53" t="s">
        <v>5719</v>
      </c>
      <c r="L788" s="53" t="s">
        <v>6061</v>
      </c>
      <c r="M788" s="53">
        <v>330</v>
      </c>
      <c r="N788" s="53">
        <v>333</v>
      </c>
      <c r="O788" s="53">
        <v>401</v>
      </c>
      <c r="P788" s="54" t="s">
        <v>3386</v>
      </c>
      <c r="Q788" s="55" t="s">
        <v>5067</v>
      </c>
      <c r="R788" s="53" t="s">
        <v>5064</v>
      </c>
      <c r="S788" s="53" t="s">
        <v>5068</v>
      </c>
      <c r="T788" s="53" t="s">
        <v>5066</v>
      </c>
      <c r="U788" s="53">
        <v>1</v>
      </c>
      <c r="V788" s="46" t="s">
        <v>5069</v>
      </c>
    </row>
    <row r="789" ht="12.8" customHeight="1" spans="1:22" x14ac:dyDescent="0.25">
      <c r="A789" s="52">
        <v>21848</v>
      </c>
      <c r="B789" s="53" t="s">
        <v>6072</v>
      </c>
      <c r="C789" s="53" t="s">
        <v>11</v>
      </c>
      <c r="D789" s="53" t="s">
        <v>5062</v>
      </c>
      <c r="E789" s="53" t="s">
        <v>5063</v>
      </c>
      <c r="F789" s="53" t="s">
        <v>5064</v>
      </c>
      <c r="G789" s="53" t="s">
        <v>5064</v>
      </c>
      <c r="H789" s="53" t="s">
        <v>5350</v>
      </c>
      <c r="I789" s="53" t="s">
        <v>5350</v>
      </c>
      <c r="J789" s="53" t="s">
        <v>5066</v>
      </c>
      <c r="K789" s="53" t="s">
        <v>5349</v>
      </c>
      <c r="L789" s="53" t="s">
        <v>6061</v>
      </c>
      <c r="M789" s="53">
        <v>330</v>
      </c>
      <c r="N789" s="53">
        <v>333</v>
      </c>
      <c r="O789" s="53">
        <v>401</v>
      </c>
      <c r="P789" s="54" t="s">
        <v>3386</v>
      </c>
      <c r="Q789" s="55" t="s">
        <v>5067</v>
      </c>
      <c r="R789" s="53" t="s">
        <v>5064</v>
      </c>
      <c r="S789" s="53" t="s">
        <v>5068</v>
      </c>
      <c r="T789" s="53" t="s">
        <v>5066</v>
      </c>
      <c r="U789" s="53">
        <v>1</v>
      </c>
      <c r="V789" s="46" t="s">
        <v>5069</v>
      </c>
    </row>
    <row r="790" ht="12.8" customHeight="1" spans="1:22" x14ac:dyDescent="0.25">
      <c r="A790" s="52">
        <v>21849</v>
      </c>
      <c r="B790" s="53" t="s">
        <v>6073</v>
      </c>
      <c r="C790" s="53" t="s">
        <v>11</v>
      </c>
      <c r="D790" s="53" t="s">
        <v>5062</v>
      </c>
      <c r="E790" s="53" t="s">
        <v>5063</v>
      </c>
      <c r="F790" s="53" t="s">
        <v>5064</v>
      </c>
      <c r="G790" s="53" t="s">
        <v>5064</v>
      </c>
      <c r="H790" s="53" t="s">
        <v>5416</v>
      </c>
      <c r="I790" s="53" t="s">
        <v>5413</v>
      </c>
      <c r="J790" s="53" t="s">
        <v>5066</v>
      </c>
      <c r="K790" s="53" t="s">
        <v>5417</v>
      </c>
      <c r="L790" s="53" t="s">
        <v>6061</v>
      </c>
      <c r="M790" s="53">
        <v>330</v>
      </c>
      <c r="N790" s="53">
        <v>333</v>
      </c>
      <c r="O790" s="53">
        <v>401</v>
      </c>
      <c r="P790" s="54" t="s">
        <v>3386</v>
      </c>
      <c r="Q790" s="55" t="s">
        <v>5067</v>
      </c>
      <c r="R790" s="53" t="s">
        <v>5064</v>
      </c>
      <c r="S790" s="53" t="s">
        <v>5068</v>
      </c>
      <c r="T790" s="53" t="s">
        <v>5066</v>
      </c>
      <c r="U790" s="53">
        <v>1</v>
      </c>
      <c r="V790" s="46" t="s">
        <v>5069</v>
      </c>
    </row>
    <row r="791" ht="12.8" customHeight="1" spans="1:22" x14ac:dyDescent="0.25">
      <c r="A791" s="52">
        <v>21851</v>
      </c>
      <c r="B791" s="53" t="s">
        <v>6074</v>
      </c>
      <c r="C791" s="53" t="s">
        <v>11</v>
      </c>
      <c r="D791" s="53" t="s">
        <v>5062</v>
      </c>
      <c r="E791" s="53" t="s">
        <v>5063</v>
      </c>
      <c r="F791" s="53" t="s">
        <v>5064</v>
      </c>
      <c r="G791" s="53" t="s">
        <v>5064</v>
      </c>
      <c r="H791" s="53" t="s">
        <v>5544</v>
      </c>
      <c r="I791" s="53" t="s">
        <v>5544</v>
      </c>
      <c r="J791" s="53" t="s">
        <v>5066</v>
      </c>
      <c r="K791" s="53" t="s">
        <v>5543</v>
      </c>
      <c r="L791" s="53" t="s">
        <v>6061</v>
      </c>
      <c r="M791" s="53">
        <v>330</v>
      </c>
      <c r="N791" s="53">
        <v>333</v>
      </c>
      <c r="O791" s="53">
        <v>401</v>
      </c>
      <c r="P791" s="54" t="s">
        <v>3386</v>
      </c>
      <c r="Q791" s="55" t="s">
        <v>5067</v>
      </c>
      <c r="R791" s="53" t="s">
        <v>5064</v>
      </c>
      <c r="S791" s="53" t="s">
        <v>5068</v>
      </c>
      <c r="T791" s="53" t="s">
        <v>5066</v>
      </c>
      <c r="U791" s="53">
        <v>1</v>
      </c>
      <c r="V791" s="46" t="s">
        <v>5069</v>
      </c>
    </row>
    <row r="792" ht="12.8" customHeight="1" spans="1:22" x14ac:dyDescent="0.25">
      <c r="A792" s="52">
        <v>21854</v>
      </c>
      <c r="B792" s="53" t="s">
        <v>6075</v>
      </c>
      <c r="C792" s="53" t="s">
        <v>11</v>
      </c>
      <c r="D792" s="53" t="s">
        <v>5062</v>
      </c>
      <c r="E792" s="53" t="s">
        <v>5063</v>
      </c>
      <c r="F792" s="53" t="s">
        <v>5064</v>
      </c>
      <c r="G792" s="53" t="s">
        <v>5064</v>
      </c>
      <c r="H792" s="53" t="s">
        <v>5664</v>
      </c>
      <c r="I792" s="53" t="s">
        <v>5650</v>
      </c>
      <c r="J792" s="53" t="s">
        <v>5066</v>
      </c>
      <c r="K792" s="53" t="s">
        <v>5663</v>
      </c>
      <c r="L792" s="53" t="s">
        <v>6061</v>
      </c>
      <c r="M792" s="53">
        <v>330</v>
      </c>
      <c r="N792" s="53">
        <v>333</v>
      </c>
      <c r="O792" s="53">
        <v>401</v>
      </c>
      <c r="P792" s="54" t="s">
        <v>3386</v>
      </c>
      <c r="Q792" s="55" t="s">
        <v>5067</v>
      </c>
      <c r="R792" s="53" t="s">
        <v>5064</v>
      </c>
      <c r="S792" s="53" t="s">
        <v>5068</v>
      </c>
      <c r="T792" s="53" t="s">
        <v>5066</v>
      </c>
      <c r="U792" s="53">
        <v>1</v>
      </c>
      <c r="V792" s="46" t="s">
        <v>5069</v>
      </c>
    </row>
    <row r="793" ht="12.8" customHeight="1" spans="1:22" x14ac:dyDescent="0.25">
      <c r="A793" s="52">
        <v>21855</v>
      </c>
      <c r="B793" s="53" t="s">
        <v>6076</v>
      </c>
      <c r="C793" s="53" t="s">
        <v>11</v>
      </c>
      <c r="D793" s="53" t="s">
        <v>5062</v>
      </c>
      <c r="E793" s="53" t="s">
        <v>5063</v>
      </c>
      <c r="F793" s="53" t="s">
        <v>5064</v>
      </c>
      <c r="G793" s="53" t="s">
        <v>5064</v>
      </c>
      <c r="H793" s="53" t="s">
        <v>5639</v>
      </c>
      <c r="I793" s="53" t="s">
        <v>5639</v>
      </c>
      <c r="J793" s="53" t="s">
        <v>5066</v>
      </c>
      <c r="K793" s="53" t="s">
        <v>5640</v>
      </c>
      <c r="L793" s="53" t="s">
        <v>6061</v>
      </c>
      <c r="M793" s="53">
        <v>330</v>
      </c>
      <c r="N793" s="53">
        <v>333</v>
      </c>
      <c r="O793" s="53">
        <v>401</v>
      </c>
      <c r="P793" s="54" t="s">
        <v>3386</v>
      </c>
      <c r="Q793" s="55" t="s">
        <v>5067</v>
      </c>
      <c r="R793" s="53" t="s">
        <v>5064</v>
      </c>
      <c r="S793" s="53" t="s">
        <v>5068</v>
      </c>
      <c r="T793" s="53" t="s">
        <v>5066</v>
      </c>
      <c r="U793" s="53">
        <v>1</v>
      </c>
      <c r="V793" s="46" t="s">
        <v>5069</v>
      </c>
    </row>
    <row r="794" ht="12.8" customHeight="1" spans="1:22" x14ac:dyDescent="0.25">
      <c r="A794" s="52">
        <v>21857</v>
      </c>
      <c r="B794" s="53" t="s">
        <v>6077</v>
      </c>
      <c r="C794" s="53" t="s">
        <v>11</v>
      </c>
      <c r="D794" s="53" t="s">
        <v>5062</v>
      </c>
      <c r="E794" s="53" t="s">
        <v>5063</v>
      </c>
      <c r="F794" s="53" t="s">
        <v>5064</v>
      </c>
      <c r="G794" s="53" t="s">
        <v>5064</v>
      </c>
      <c r="H794" s="53" t="s">
        <v>5412</v>
      </c>
      <c r="I794" s="53" t="s">
        <v>5413</v>
      </c>
      <c r="J794" s="53" t="s">
        <v>5066</v>
      </c>
      <c r="K794" s="53" t="s">
        <v>6078</v>
      </c>
      <c r="L794" s="53" t="s">
        <v>6061</v>
      </c>
      <c r="M794" s="53">
        <v>330</v>
      </c>
      <c r="N794" s="53">
        <v>333</v>
      </c>
      <c r="O794" s="53">
        <v>401</v>
      </c>
      <c r="P794" s="54" t="s">
        <v>3386</v>
      </c>
      <c r="Q794" s="55" t="s">
        <v>5067</v>
      </c>
      <c r="R794" s="53" t="s">
        <v>5064</v>
      </c>
      <c r="S794" s="53" t="s">
        <v>5068</v>
      </c>
      <c r="T794" s="53" t="s">
        <v>5066</v>
      </c>
      <c r="U794" s="53">
        <v>1</v>
      </c>
      <c r="V794" s="46" t="s">
        <v>5069</v>
      </c>
    </row>
    <row r="795" ht="12.8" customHeight="1" spans="1:22" x14ac:dyDescent="0.25">
      <c r="A795" s="52">
        <v>21859</v>
      </c>
      <c r="B795" s="53" t="s">
        <v>6079</v>
      </c>
      <c r="C795" s="53" t="s">
        <v>11</v>
      </c>
      <c r="D795" s="53" t="s">
        <v>5062</v>
      </c>
      <c r="E795" s="53" t="s">
        <v>5063</v>
      </c>
      <c r="F795" s="53" t="s">
        <v>5064</v>
      </c>
      <c r="G795" s="53" t="s">
        <v>5064</v>
      </c>
      <c r="H795" s="53" t="s">
        <v>5276</v>
      </c>
      <c r="I795" s="53" t="s">
        <v>5277</v>
      </c>
      <c r="J795" s="53" t="s">
        <v>5066</v>
      </c>
      <c r="K795" s="53" t="s">
        <v>5275</v>
      </c>
      <c r="L795" s="53" t="s">
        <v>6061</v>
      </c>
      <c r="M795" s="53">
        <v>330</v>
      </c>
      <c r="N795" s="53">
        <v>333</v>
      </c>
      <c r="O795" s="53">
        <v>401</v>
      </c>
      <c r="P795" s="54" t="s">
        <v>3386</v>
      </c>
      <c r="Q795" s="55" t="s">
        <v>5067</v>
      </c>
      <c r="R795" s="53" t="s">
        <v>5064</v>
      </c>
      <c r="S795" s="53" t="s">
        <v>5068</v>
      </c>
      <c r="T795" s="53" t="s">
        <v>5066</v>
      </c>
      <c r="U795" s="53">
        <v>1</v>
      </c>
      <c r="V795" s="46" t="s">
        <v>5069</v>
      </c>
    </row>
    <row r="796" ht="12.8" customHeight="1" spans="1:22" x14ac:dyDescent="0.25">
      <c r="A796" s="52">
        <v>21860</v>
      </c>
      <c r="B796" s="53" t="s">
        <v>6080</v>
      </c>
      <c r="C796" s="53" t="s">
        <v>11</v>
      </c>
      <c r="D796" s="53" t="s">
        <v>5062</v>
      </c>
      <c r="E796" s="53" t="s">
        <v>5063</v>
      </c>
      <c r="F796" s="53" t="s">
        <v>5064</v>
      </c>
      <c r="G796" s="53" t="s">
        <v>5064</v>
      </c>
      <c r="H796" s="53" t="s">
        <v>5880</v>
      </c>
      <c r="I796" s="53" t="s">
        <v>5277</v>
      </c>
      <c r="J796" s="53" t="s">
        <v>5066</v>
      </c>
      <c r="K796" s="53" t="s">
        <v>6081</v>
      </c>
      <c r="L796" s="53" t="s">
        <v>6061</v>
      </c>
      <c r="M796" s="53">
        <v>330</v>
      </c>
      <c r="N796" s="53">
        <v>333</v>
      </c>
      <c r="O796" s="53">
        <v>401</v>
      </c>
      <c r="P796" s="54" t="s">
        <v>3386</v>
      </c>
      <c r="Q796" s="55" t="s">
        <v>5067</v>
      </c>
      <c r="R796" s="53" t="s">
        <v>5064</v>
      </c>
      <c r="S796" s="53" t="s">
        <v>5068</v>
      </c>
      <c r="T796" s="53" t="s">
        <v>5066</v>
      </c>
      <c r="U796" s="53">
        <v>1</v>
      </c>
      <c r="V796" s="46" t="s">
        <v>5069</v>
      </c>
    </row>
    <row r="797" ht="12.8" customHeight="1" spans="1:22" x14ac:dyDescent="0.25">
      <c r="A797" s="52">
        <v>21861</v>
      </c>
      <c r="B797" s="53" t="s">
        <v>6082</v>
      </c>
      <c r="C797" s="53" t="s">
        <v>11</v>
      </c>
      <c r="D797" s="53" t="s">
        <v>5062</v>
      </c>
      <c r="E797" s="53" t="s">
        <v>5063</v>
      </c>
      <c r="F797" s="53" t="s">
        <v>5064</v>
      </c>
      <c r="G797" s="53" t="s">
        <v>5064</v>
      </c>
      <c r="H797" s="53" t="s">
        <v>5968</v>
      </c>
      <c r="I797" s="53" t="s">
        <v>5968</v>
      </c>
      <c r="J797" s="53" t="s">
        <v>5066</v>
      </c>
      <c r="K797" s="53" t="s">
        <v>5967</v>
      </c>
      <c r="L797" s="53" t="s">
        <v>6061</v>
      </c>
      <c r="M797" s="53">
        <v>330</v>
      </c>
      <c r="N797" s="53">
        <v>333</v>
      </c>
      <c r="O797" s="53">
        <v>401</v>
      </c>
      <c r="P797" s="54" t="s">
        <v>3386</v>
      </c>
      <c r="Q797" s="55" t="s">
        <v>5067</v>
      </c>
      <c r="R797" s="53" t="s">
        <v>5064</v>
      </c>
      <c r="S797" s="53" t="s">
        <v>5068</v>
      </c>
      <c r="T797" s="53" t="s">
        <v>5066</v>
      </c>
      <c r="U797" s="53">
        <v>1</v>
      </c>
      <c r="V797" s="46" t="s">
        <v>5069</v>
      </c>
    </row>
    <row r="798" ht="12.8" customHeight="1" spans="1:22" x14ac:dyDescent="0.25">
      <c r="A798" s="52">
        <v>21862</v>
      </c>
      <c r="B798" s="53" t="s">
        <v>6083</v>
      </c>
      <c r="C798" s="53" t="s">
        <v>11</v>
      </c>
      <c r="D798" s="53" t="s">
        <v>5062</v>
      </c>
      <c r="E798" s="53" t="s">
        <v>5063</v>
      </c>
      <c r="F798" s="53" t="s">
        <v>5064</v>
      </c>
      <c r="G798" s="53" t="s">
        <v>5064</v>
      </c>
      <c r="H798" s="53" t="s">
        <v>5667</v>
      </c>
      <c r="I798" s="53" t="s">
        <v>5650</v>
      </c>
      <c r="J798" s="53" t="s">
        <v>5066</v>
      </c>
      <c r="K798" s="53" t="s">
        <v>5671</v>
      </c>
      <c r="L798" s="53" t="s">
        <v>6061</v>
      </c>
      <c r="M798" s="53">
        <v>330</v>
      </c>
      <c r="N798" s="53">
        <v>333</v>
      </c>
      <c r="O798" s="53">
        <v>401</v>
      </c>
      <c r="P798" s="54" t="s">
        <v>3386</v>
      </c>
      <c r="Q798" s="55" t="s">
        <v>5067</v>
      </c>
      <c r="R798" s="53" t="s">
        <v>5064</v>
      </c>
      <c r="S798" s="53" t="s">
        <v>5068</v>
      </c>
      <c r="T798" s="53" t="s">
        <v>5066</v>
      </c>
      <c r="U798" s="53">
        <v>1</v>
      </c>
      <c r="V798" s="46" t="s">
        <v>5069</v>
      </c>
    </row>
    <row r="799" ht="12.8" customHeight="1" spans="1:22" x14ac:dyDescent="0.25">
      <c r="A799" s="52">
        <v>21865</v>
      </c>
      <c r="B799" s="53" t="s">
        <v>6084</v>
      </c>
      <c r="C799" s="53" t="s">
        <v>11</v>
      </c>
      <c r="D799" s="53" t="s">
        <v>5062</v>
      </c>
      <c r="E799" s="53" t="s">
        <v>5063</v>
      </c>
      <c r="F799" s="53" t="s">
        <v>5064</v>
      </c>
      <c r="G799" s="53" t="s">
        <v>5064</v>
      </c>
      <c r="H799" s="53" t="s">
        <v>5335</v>
      </c>
      <c r="I799" s="53" t="s">
        <v>5277</v>
      </c>
      <c r="J799" s="53" t="s">
        <v>5066</v>
      </c>
      <c r="K799" s="53" t="s">
        <v>5336</v>
      </c>
      <c r="L799" s="53" t="s">
        <v>6061</v>
      </c>
      <c r="M799" s="53">
        <v>330</v>
      </c>
      <c r="N799" s="53">
        <v>333</v>
      </c>
      <c r="O799" s="53">
        <v>401</v>
      </c>
      <c r="P799" s="54" t="s">
        <v>3386</v>
      </c>
      <c r="Q799" s="55" t="s">
        <v>5067</v>
      </c>
      <c r="R799" s="53" t="s">
        <v>5064</v>
      </c>
      <c r="S799" s="53" t="s">
        <v>5068</v>
      </c>
      <c r="T799" s="53" t="s">
        <v>5066</v>
      </c>
      <c r="U799" s="53">
        <v>1</v>
      </c>
      <c r="V799" s="46" t="s">
        <v>5069</v>
      </c>
    </row>
    <row r="800" ht="12.8" customHeight="1" spans="1:22" x14ac:dyDescent="0.25">
      <c r="A800" s="52">
        <v>21866</v>
      </c>
      <c r="B800" s="53" t="s">
        <v>6085</v>
      </c>
      <c r="C800" s="53" t="s">
        <v>11</v>
      </c>
      <c r="D800" s="53" t="s">
        <v>5062</v>
      </c>
      <c r="E800" s="53" t="s">
        <v>5063</v>
      </c>
      <c r="F800" s="53" t="s">
        <v>5064</v>
      </c>
      <c r="G800" s="53" t="s">
        <v>5064</v>
      </c>
      <c r="H800" s="53" t="s">
        <v>5065</v>
      </c>
      <c r="I800" s="53" t="s">
        <v>5065</v>
      </c>
      <c r="J800" s="53" t="s">
        <v>5066</v>
      </c>
      <c r="K800" s="53" t="s">
        <v>5061</v>
      </c>
      <c r="L800" s="53" t="s">
        <v>6061</v>
      </c>
      <c r="M800" s="53">
        <v>330</v>
      </c>
      <c r="N800" s="53">
        <v>333</v>
      </c>
      <c r="O800" s="53">
        <v>401</v>
      </c>
      <c r="P800" s="54" t="s">
        <v>3386</v>
      </c>
      <c r="Q800" s="55" t="s">
        <v>5067</v>
      </c>
      <c r="R800" s="53" t="s">
        <v>5064</v>
      </c>
      <c r="S800" s="53" t="s">
        <v>5068</v>
      </c>
      <c r="T800" s="53" t="s">
        <v>5066</v>
      </c>
      <c r="U800" s="53">
        <v>1</v>
      </c>
      <c r="V800" s="46" t="s">
        <v>5069</v>
      </c>
    </row>
    <row r="801" ht="12.8" customHeight="1" spans="1:22" x14ac:dyDescent="0.25">
      <c r="A801" s="52">
        <v>21921</v>
      </c>
      <c r="B801" s="53" t="s">
        <v>6086</v>
      </c>
      <c r="C801" s="53" t="s">
        <v>11</v>
      </c>
      <c r="D801" s="53" t="s">
        <v>5062</v>
      </c>
      <c r="E801" s="53" t="s">
        <v>5063</v>
      </c>
      <c r="F801" s="53" t="s">
        <v>5064</v>
      </c>
      <c r="G801" s="53" t="s">
        <v>5064</v>
      </c>
      <c r="H801" s="53" t="s">
        <v>5302</v>
      </c>
      <c r="I801" s="53" t="s">
        <v>5277</v>
      </c>
      <c r="J801" s="53" t="s">
        <v>5066</v>
      </c>
      <c r="K801" s="53" t="s">
        <v>5301</v>
      </c>
      <c r="L801" s="53" t="s">
        <v>6061</v>
      </c>
      <c r="M801" s="53">
        <v>330</v>
      </c>
      <c r="N801" s="53">
        <v>333</v>
      </c>
      <c r="O801" s="53">
        <v>401</v>
      </c>
      <c r="P801" s="54" t="s">
        <v>3386</v>
      </c>
      <c r="Q801" s="55" t="s">
        <v>5067</v>
      </c>
      <c r="R801" s="53" t="s">
        <v>5064</v>
      </c>
      <c r="S801" s="53" t="s">
        <v>5068</v>
      </c>
      <c r="T801" s="53" t="s">
        <v>5066</v>
      </c>
      <c r="U801" s="53">
        <v>1</v>
      </c>
      <c r="V801" s="46" t="s">
        <v>5069</v>
      </c>
    </row>
    <row r="802" ht="12.8" customHeight="1" spans="1:22" x14ac:dyDescent="0.25">
      <c r="A802" s="52">
        <v>21922</v>
      </c>
      <c r="B802" s="53" t="s">
        <v>6080</v>
      </c>
      <c r="C802" s="53" t="s">
        <v>11</v>
      </c>
      <c r="D802" s="53" t="s">
        <v>5062</v>
      </c>
      <c r="E802" s="53" t="s">
        <v>5063</v>
      </c>
      <c r="F802" s="53" t="s">
        <v>5064</v>
      </c>
      <c r="G802" s="53" t="s">
        <v>5064</v>
      </c>
      <c r="H802" s="53" t="s">
        <v>5880</v>
      </c>
      <c r="I802" s="53" t="s">
        <v>5277</v>
      </c>
      <c r="J802" s="53" t="s">
        <v>5066</v>
      </c>
      <c r="K802" s="53" t="s">
        <v>6081</v>
      </c>
      <c r="L802" s="53" t="s">
        <v>6061</v>
      </c>
      <c r="M802" s="53">
        <v>330</v>
      </c>
      <c r="N802" s="53">
        <v>333</v>
      </c>
      <c r="O802" s="53">
        <v>401</v>
      </c>
      <c r="P802" s="54" t="s">
        <v>3386</v>
      </c>
      <c r="Q802" s="55" t="s">
        <v>5067</v>
      </c>
      <c r="R802" s="53" t="s">
        <v>5064</v>
      </c>
      <c r="S802" s="53" t="s">
        <v>5068</v>
      </c>
      <c r="T802" s="53" t="s">
        <v>5066</v>
      </c>
      <c r="U802" s="53">
        <v>1</v>
      </c>
      <c r="V802" s="46" t="s">
        <v>5069</v>
      </c>
    </row>
    <row r="803" ht="12.8" customHeight="1" spans="1:22" x14ac:dyDescent="0.25">
      <c r="A803" s="52">
        <v>21841</v>
      </c>
      <c r="B803" s="53" t="s">
        <v>6087</v>
      </c>
      <c r="C803" s="53" t="s">
        <v>11</v>
      </c>
      <c r="D803" s="53" t="s">
        <v>5062</v>
      </c>
      <c r="E803" s="53" t="s">
        <v>5063</v>
      </c>
      <c r="F803" s="53" t="s">
        <v>5064</v>
      </c>
      <c r="G803" s="53" t="s">
        <v>5064</v>
      </c>
      <c r="H803" s="53" t="s">
        <v>5434</v>
      </c>
      <c r="I803" s="53" t="s">
        <v>5434</v>
      </c>
      <c r="J803" s="53" t="s">
        <v>5066</v>
      </c>
      <c r="K803" s="53" t="s">
        <v>5433</v>
      </c>
      <c r="L803" s="53" t="s">
        <v>6061</v>
      </c>
      <c r="M803" s="53">
        <v>330</v>
      </c>
      <c r="N803" s="53">
        <v>333</v>
      </c>
      <c r="O803" s="53">
        <v>401</v>
      </c>
      <c r="P803" s="54" t="s">
        <v>3386</v>
      </c>
      <c r="Q803" s="55" t="s">
        <v>5067</v>
      </c>
      <c r="R803" s="53" t="s">
        <v>5064</v>
      </c>
      <c r="S803" s="53" t="s">
        <v>5068</v>
      </c>
      <c r="T803" s="53" t="s">
        <v>5066</v>
      </c>
      <c r="U803" s="53">
        <v>1</v>
      </c>
      <c r="V803" s="46" t="s">
        <v>5069</v>
      </c>
    </row>
    <row r="804" ht="12.8" customHeight="1" spans="1:22" x14ac:dyDescent="0.25">
      <c r="A804" s="52">
        <v>21834</v>
      </c>
      <c r="B804" s="53" t="s">
        <v>6088</v>
      </c>
      <c r="C804" s="53" t="s">
        <v>11</v>
      </c>
      <c r="D804" s="53" t="s">
        <v>5062</v>
      </c>
      <c r="E804" s="53" t="s">
        <v>5063</v>
      </c>
      <c r="F804" s="53" t="s">
        <v>5064</v>
      </c>
      <c r="G804" s="53" t="s">
        <v>5064</v>
      </c>
      <c r="H804" s="53" t="s">
        <v>5699</v>
      </c>
      <c r="I804" s="53" t="s">
        <v>5699</v>
      </c>
      <c r="J804" s="53" t="s">
        <v>5066</v>
      </c>
      <c r="K804" s="53" t="s">
        <v>5701</v>
      </c>
      <c r="L804" s="53" t="s">
        <v>6061</v>
      </c>
      <c r="M804" s="53">
        <v>330</v>
      </c>
      <c r="N804" s="53">
        <v>333</v>
      </c>
      <c r="O804" s="53">
        <v>401</v>
      </c>
      <c r="P804" s="54" t="s">
        <v>3386</v>
      </c>
      <c r="Q804" s="55" t="s">
        <v>5067</v>
      </c>
      <c r="R804" s="53" t="s">
        <v>5064</v>
      </c>
      <c r="S804" s="53" t="s">
        <v>5068</v>
      </c>
      <c r="T804" s="53" t="s">
        <v>5066</v>
      </c>
      <c r="U804" s="53">
        <v>1</v>
      </c>
      <c r="V804" s="46" t="s">
        <v>5069</v>
      </c>
    </row>
    <row r="805" ht="12.8" customHeight="1" spans="1:22" x14ac:dyDescent="0.25">
      <c r="A805" s="52">
        <v>21825</v>
      </c>
      <c r="B805" s="53" t="s">
        <v>6089</v>
      </c>
      <c r="C805" s="53" t="s">
        <v>11</v>
      </c>
      <c r="D805" s="53" t="s">
        <v>5062</v>
      </c>
      <c r="E805" s="53" t="s">
        <v>5063</v>
      </c>
      <c r="F805" s="53" t="s">
        <v>5096</v>
      </c>
      <c r="G805" s="53" t="s">
        <v>5096</v>
      </c>
      <c r="H805" s="53" t="s">
        <v>5375</v>
      </c>
      <c r="I805" s="53" t="s">
        <v>5372</v>
      </c>
      <c r="J805" s="53" t="s">
        <v>5066</v>
      </c>
      <c r="K805" s="53" t="s">
        <v>5376</v>
      </c>
      <c r="L805" s="53" t="s">
        <v>6061</v>
      </c>
      <c r="M805" s="53">
        <v>330</v>
      </c>
      <c r="N805" s="53">
        <v>333</v>
      </c>
      <c r="O805" s="53">
        <v>402</v>
      </c>
      <c r="P805" s="54" t="s">
        <v>3386</v>
      </c>
      <c r="Q805" s="55" t="s">
        <v>5099</v>
      </c>
      <c r="R805" s="53" t="s">
        <v>5096</v>
      </c>
      <c r="S805" s="53" t="s">
        <v>5068</v>
      </c>
      <c r="T805" s="53" t="s">
        <v>5066</v>
      </c>
      <c r="U805" s="53">
        <v>1</v>
      </c>
      <c r="V805" s="46" t="s">
        <v>5069</v>
      </c>
    </row>
    <row r="806" ht="12.8" customHeight="1" spans="1:22" x14ac:dyDescent="0.25">
      <c r="A806" s="52">
        <v>21839</v>
      </c>
      <c r="B806" s="53" t="s">
        <v>6090</v>
      </c>
      <c r="C806" s="53" t="s">
        <v>11</v>
      </c>
      <c r="D806" s="53" t="s">
        <v>5062</v>
      </c>
      <c r="E806" s="53" t="s">
        <v>5063</v>
      </c>
      <c r="F806" s="53" t="s">
        <v>5064</v>
      </c>
      <c r="G806" s="53" t="s">
        <v>5064</v>
      </c>
      <c r="H806" s="53" t="s">
        <v>5480</v>
      </c>
      <c r="I806" s="53" t="s">
        <v>5480</v>
      </c>
      <c r="J806" s="53" t="s">
        <v>5066</v>
      </c>
      <c r="K806" s="53" t="s">
        <v>5479</v>
      </c>
      <c r="L806" s="53" t="s">
        <v>6061</v>
      </c>
      <c r="M806" s="53">
        <v>330</v>
      </c>
      <c r="N806" s="53">
        <v>333</v>
      </c>
      <c r="O806" s="53">
        <v>401</v>
      </c>
      <c r="P806" s="54" t="s">
        <v>3386</v>
      </c>
      <c r="Q806" s="55" t="s">
        <v>5067</v>
      </c>
      <c r="R806" s="53" t="s">
        <v>5064</v>
      </c>
      <c r="S806" s="53" t="s">
        <v>5068</v>
      </c>
      <c r="T806" s="53" t="s">
        <v>5066</v>
      </c>
      <c r="U806" s="53">
        <v>1</v>
      </c>
      <c r="V806" s="46" t="s">
        <v>5069</v>
      </c>
    </row>
    <row r="807" ht="12.8" customHeight="1" spans="1:22" x14ac:dyDescent="0.25">
      <c r="A807" s="52">
        <v>21842</v>
      </c>
      <c r="B807" s="53" t="s">
        <v>6091</v>
      </c>
      <c r="C807" s="53" t="s">
        <v>11</v>
      </c>
      <c r="D807" s="53" t="s">
        <v>5062</v>
      </c>
      <c r="E807" s="53" t="s">
        <v>5063</v>
      </c>
      <c r="F807" s="53" t="s">
        <v>5064</v>
      </c>
      <c r="G807" s="53" t="s">
        <v>5064</v>
      </c>
      <c r="H807" s="53" t="s">
        <v>5475</v>
      </c>
      <c r="I807" s="53" t="s">
        <v>5475</v>
      </c>
      <c r="J807" s="53" t="s">
        <v>5066</v>
      </c>
      <c r="K807" s="53" t="s">
        <v>5474</v>
      </c>
      <c r="L807" s="53" t="s">
        <v>6061</v>
      </c>
      <c r="M807" s="53">
        <v>330</v>
      </c>
      <c r="N807" s="53">
        <v>333</v>
      </c>
      <c r="O807" s="53">
        <v>401</v>
      </c>
      <c r="P807" s="54" t="s">
        <v>3386</v>
      </c>
      <c r="Q807" s="55" t="s">
        <v>5067</v>
      </c>
      <c r="R807" s="53" t="s">
        <v>5064</v>
      </c>
      <c r="S807" s="53" t="s">
        <v>5068</v>
      </c>
      <c r="T807" s="53" t="s">
        <v>5066</v>
      </c>
      <c r="U807" s="53">
        <v>1</v>
      </c>
      <c r="V807" s="46" t="s">
        <v>5069</v>
      </c>
    </row>
    <row r="808" ht="12.8" customHeight="1" spans="1:22" x14ac:dyDescent="0.25">
      <c r="A808" s="52">
        <v>21867</v>
      </c>
      <c r="B808" s="53" t="s">
        <v>6092</v>
      </c>
      <c r="C808" s="53" t="s">
        <v>11</v>
      </c>
      <c r="D808" s="53" t="s">
        <v>5062</v>
      </c>
      <c r="E808" s="53" t="s">
        <v>5063</v>
      </c>
      <c r="F808" s="53" t="s">
        <v>5064</v>
      </c>
      <c r="G808" s="53" t="s">
        <v>5064</v>
      </c>
      <c r="H808" s="53" t="s">
        <v>5509</v>
      </c>
      <c r="I808" s="53" t="s">
        <v>5506</v>
      </c>
      <c r="J808" s="53" t="s">
        <v>5066</v>
      </c>
      <c r="K808" s="53" t="s">
        <v>5508</v>
      </c>
      <c r="L808" s="53" t="s">
        <v>6061</v>
      </c>
      <c r="M808" s="53">
        <v>330</v>
      </c>
      <c r="N808" s="53">
        <v>333</v>
      </c>
      <c r="O808" s="53">
        <v>401</v>
      </c>
      <c r="P808" s="54" t="s">
        <v>3386</v>
      </c>
      <c r="Q808" s="55" t="s">
        <v>5067</v>
      </c>
      <c r="R808" s="53" t="s">
        <v>5064</v>
      </c>
      <c r="S808" s="53" t="s">
        <v>5068</v>
      </c>
      <c r="T808" s="53" t="s">
        <v>5066</v>
      </c>
      <c r="U808" s="53">
        <v>1</v>
      </c>
      <c r="V808" s="46" t="s">
        <v>5069</v>
      </c>
    </row>
    <row r="809" ht="12.8" customHeight="1" spans="1:22" x14ac:dyDescent="0.25">
      <c r="A809" s="52">
        <v>21868</v>
      </c>
      <c r="B809" s="53" t="s">
        <v>6093</v>
      </c>
      <c r="C809" s="53" t="s">
        <v>11</v>
      </c>
      <c r="D809" s="53" t="s">
        <v>5062</v>
      </c>
      <c r="E809" s="53" t="s">
        <v>5063</v>
      </c>
      <c r="F809" s="53" t="s">
        <v>5064</v>
      </c>
      <c r="G809" s="53" t="s">
        <v>5064</v>
      </c>
      <c r="H809" s="53" t="s">
        <v>5396</v>
      </c>
      <c r="I809" s="53" t="s">
        <v>5392</v>
      </c>
      <c r="J809" s="53" t="s">
        <v>5066</v>
      </c>
      <c r="K809" s="53" t="s">
        <v>5397</v>
      </c>
      <c r="L809" s="53" t="s">
        <v>6061</v>
      </c>
      <c r="M809" s="53">
        <v>330</v>
      </c>
      <c r="N809" s="53">
        <v>333</v>
      </c>
      <c r="O809" s="53">
        <v>401</v>
      </c>
      <c r="P809" s="54" t="s">
        <v>3386</v>
      </c>
      <c r="Q809" s="55" t="s">
        <v>5067</v>
      </c>
      <c r="R809" s="53" t="s">
        <v>5064</v>
      </c>
      <c r="S809" s="53" t="s">
        <v>5068</v>
      </c>
      <c r="T809" s="53" t="s">
        <v>5066</v>
      </c>
      <c r="U809" s="53">
        <v>1</v>
      </c>
      <c r="V809" s="46" t="s">
        <v>5069</v>
      </c>
    </row>
    <row r="810" ht="12.8" customHeight="1" spans="1:22" x14ac:dyDescent="0.25">
      <c r="A810" s="52">
        <v>21869</v>
      </c>
      <c r="B810" s="53" t="s">
        <v>6094</v>
      </c>
      <c r="C810" s="53" t="s">
        <v>11</v>
      </c>
      <c r="D810" s="53" t="s">
        <v>5062</v>
      </c>
      <c r="E810" s="53" t="s">
        <v>5063</v>
      </c>
      <c r="F810" s="53" t="s">
        <v>5064</v>
      </c>
      <c r="G810" s="53" t="s">
        <v>5064</v>
      </c>
      <c r="H810" s="53" t="s">
        <v>5518</v>
      </c>
      <c r="I810" s="53" t="s">
        <v>5506</v>
      </c>
      <c r="J810" s="53" t="s">
        <v>5066</v>
      </c>
      <c r="K810" s="53" t="s">
        <v>5517</v>
      </c>
      <c r="L810" s="53" t="s">
        <v>6061</v>
      </c>
      <c r="M810" s="53">
        <v>330</v>
      </c>
      <c r="N810" s="53">
        <v>333</v>
      </c>
      <c r="O810" s="53">
        <v>401</v>
      </c>
      <c r="P810" s="54" t="s">
        <v>3386</v>
      </c>
      <c r="Q810" s="55" t="s">
        <v>5067</v>
      </c>
      <c r="R810" s="53" t="s">
        <v>5064</v>
      </c>
      <c r="S810" s="53" t="s">
        <v>5068</v>
      </c>
      <c r="T810" s="53" t="s">
        <v>5066</v>
      </c>
      <c r="U810" s="53">
        <v>1</v>
      </c>
      <c r="V810" s="46" t="s">
        <v>5069</v>
      </c>
    </row>
    <row r="811" ht="12.8" customHeight="1" spans="1:22" x14ac:dyDescent="0.25">
      <c r="A811" s="52">
        <v>21870</v>
      </c>
      <c r="B811" s="53" t="s">
        <v>6095</v>
      </c>
      <c r="C811" s="53" t="s">
        <v>11</v>
      </c>
      <c r="D811" s="53" t="s">
        <v>5062</v>
      </c>
      <c r="E811" s="53" t="s">
        <v>5063</v>
      </c>
      <c r="F811" s="53" t="s">
        <v>5064</v>
      </c>
      <c r="G811" s="53" t="s">
        <v>5064</v>
      </c>
      <c r="H811" s="53" t="s">
        <v>5405</v>
      </c>
      <c r="I811" s="53" t="s">
        <v>5392</v>
      </c>
      <c r="J811" s="53" t="s">
        <v>5066</v>
      </c>
      <c r="K811" s="53" t="s">
        <v>5406</v>
      </c>
      <c r="L811" s="53" t="s">
        <v>6061</v>
      </c>
      <c r="M811" s="53">
        <v>330</v>
      </c>
      <c r="N811" s="53">
        <v>333</v>
      </c>
      <c r="O811" s="53">
        <v>401</v>
      </c>
      <c r="P811" s="54" t="s">
        <v>3386</v>
      </c>
      <c r="Q811" s="55" t="s">
        <v>5067</v>
      </c>
      <c r="R811" s="53" t="s">
        <v>5064</v>
      </c>
      <c r="S811" s="53" t="s">
        <v>5068</v>
      </c>
      <c r="T811" s="53" t="s">
        <v>5066</v>
      </c>
      <c r="U811" s="53">
        <v>1</v>
      </c>
      <c r="V811" s="46" t="s">
        <v>5069</v>
      </c>
    </row>
    <row r="812" ht="12.8" customHeight="1" spans="1:22" x14ac:dyDescent="0.25">
      <c r="A812" s="52">
        <v>21871</v>
      </c>
      <c r="B812" s="53" t="s">
        <v>6096</v>
      </c>
      <c r="C812" s="53" t="s">
        <v>11</v>
      </c>
      <c r="D812" s="53" t="s">
        <v>5062</v>
      </c>
      <c r="E812" s="53" t="s">
        <v>5063</v>
      </c>
      <c r="F812" s="53" t="s">
        <v>5096</v>
      </c>
      <c r="G812" s="53" t="s">
        <v>5096</v>
      </c>
      <c r="H812" s="53" t="s">
        <v>5137</v>
      </c>
      <c r="I812" s="53" t="s">
        <v>5137</v>
      </c>
      <c r="J812" s="53" t="s">
        <v>5066</v>
      </c>
      <c r="K812" s="53" t="s">
        <v>5136</v>
      </c>
      <c r="L812" s="53" t="s">
        <v>6061</v>
      </c>
      <c r="M812" s="53">
        <v>330</v>
      </c>
      <c r="N812" s="53">
        <v>333</v>
      </c>
      <c r="O812" s="53">
        <v>402</v>
      </c>
      <c r="P812" s="54" t="s">
        <v>3386</v>
      </c>
      <c r="Q812" s="55" t="s">
        <v>5099</v>
      </c>
      <c r="R812" s="53" t="s">
        <v>5096</v>
      </c>
      <c r="S812" s="53" t="s">
        <v>5068</v>
      </c>
      <c r="T812" s="53" t="s">
        <v>5066</v>
      </c>
      <c r="U812" s="53">
        <v>1</v>
      </c>
      <c r="V812" s="46" t="s">
        <v>5069</v>
      </c>
    </row>
    <row r="813" ht="12.8" customHeight="1" spans="1:22" x14ac:dyDescent="0.25">
      <c r="A813" s="52">
        <v>21872</v>
      </c>
      <c r="B813" s="53" t="s">
        <v>6097</v>
      </c>
      <c r="C813" s="53" t="s">
        <v>11</v>
      </c>
      <c r="D813" s="53" t="s">
        <v>5062</v>
      </c>
      <c r="E813" s="53" t="s">
        <v>5063</v>
      </c>
      <c r="F813" s="53" t="s">
        <v>5096</v>
      </c>
      <c r="G813" s="53" t="s">
        <v>5096</v>
      </c>
      <c r="H813" s="53" t="s">
        <v>5385</v>
      </c>
      <c r="I813" s="53" t="s">
        <v>5385</v>
      </c>
      <c r="J813" s="53" t="s">
        <v>5066</v>
      </c>
      <c r="K813" s="53" t="s">
        <v>5386</v>
      </c>
      <c r="L813" s="53" t="s">
        <v>6061</v>
      </c>
      <c r="M813" s="53">
        <v>330</v>
      </c>
      <c r="N813" s="53">
        <v>333</v>
      </c>
      <c r="O813" s="53">
        <v>402</v>
      </c>
      <c r="P813" s="54" t="s">
        <v>3386</v>
      </c>
      <c r="Q813" s="55" t="s">
        <v>5099</v>
      </c>
      <c r="R813" s="53" t="s">
        <v>5096</v>
      </c>
      <c r="S813" s="53" t="s">
        <v>5068</v>
      </c>
      <c r="T813" s="53" t="s">
        <v>5066</v>
      </c>
      <c r="U813" s="53">
        <v>1</v>
      </c>
      <c r="V813" s="46" t="s">
        <v>5069</v>
      </c>
    </row>
    <row r="814" ht="12.8" customHeight="1" spans="1:22" x14ac:dyDescent="0.25">
      <c r="A814" s="52">
        <v>21875</v>
      </c>
      <c r="B814" s="53" t="s">
        <v>6098</v>
      </c>
      <c r="C814" s="53" t="s">
        <v>11</v>
      </c>
      <c r="D814" s="53" t="s">
        <v>5062</v>
      </c>
      <c r="E814" s="53" t="s">
        <v>5063</v>
      </c>
      <c r="F814" s="53" t="s">
        <v>5096</v>
      </c>
      <c r="G814" s="53" t="s">
        <v>5096</v>
      </c>
      <c r="H814" s="53" t="s">
        <v>5222</v>
      </c>
      <c r="I814" s="53" t="s">
        <v>5222</v>
      </c>
      <c r="J814" s="53" t="s">
        <v>5066</v>
      </c>
      <c r="K814" s="53" t="s">
        <v>5221</v>
      </c>
      <c r="L814" s="53" t="s">
        <v>6061</v>
      </c>
      <c r="M814" s="53">
        <v>330</v>
      </c>
      <c r="N814" s="53">
        <v>333</v>
      </c>
      <c r="O814" s="53">
        <v>402</v>
      </c>
      <c r="P814" s="54" t="s">
        <v>3386</v>
      </c>
      <c r="Q814" s="55" t="s">
        <v>5099</v>
      </c>
      <c r="R814" s="53" t="s">
        <v>5096</v>
      </c>
      <c r="S814" s="53" t="s">
        <v>5068</v>
      </c>
      <c r="T814" s="53" t="s">
        <v>5066</v>
      </c>
      <c r="U814" s="53">
        <v>1</v>
      </c>
      <c r="V814" s="46" t="s">
        <v>5069</v>
      </c>
    </row>
    <row r="815" ht="12.8" customHeight="1" spans="1:22" x14ac:dyDescent="0.25">
      <c r="A815" s="52">
        <v>21876</v>
      </c>
      <c r="B815" s="53" t="s">
        <v>6099</v>
      </c>
      <c r="C815" s="53" t="s">
        <v>11</v>
      </c>
      <c r="D815" s="53" t="s">
        <v>5062</v>
      </c>
      <c r="E815" s="53" t="s">
        <v>5063</v>
      </c>
      <c r="F815" s="53" t="s">
        <v>5096</v>
      </c>
      <c r="G815" s="53" t="s">
        <v>5096</v>
      </c>
      <c r="H815" s="53" t="s">
        <v>5129</v>
      </c>
      <c r="I815" s="53" t="s">
        <v>5129</v>
      </c>
      <c r="J815" s="53" t="s">
        <v>5066</v>
      </c>
      <c r="K815" s="53" t="s">
        <v>5128</v>
      </c>
      <c r="L815" s="53" t="s">
        <v>6061</v>
      </c>
      <c r="M815" s="53">
        <v>330</v>
      </c>
      <c r="N815" s="53">
        <v>333</v>
      </c>
      <c r="O815" s="53">
        <v>402</v>
      </c>
      <c r="P815" s="54" t="s">
        <v>3386</v>
      </c>
      <c r="Q815" s="55" t="s">
        <v>5099</v>
      </c>
      <c r="R815" s="53" t="s">
        <v>5096</v>
      </c>
      <c r="S815" s="53" t="s">
        <v>5068</v>
      </c>
      <c r="T815" s="53" t="s">
        <v>5066</v>
      </c>
      <c r="U815" s="53">
        <v>1</v>
      </c>
      <c r="V815" s="46" t="s">
        <v>5069</v>
      </c>
    </row>
    <row r="816" ht="12.8" customHeight="1" spans="1:22" x14ac:dyDescent="0.25">
      <c r="A816" s="52">
        <v>21878</v>
      </c>
      <c r="B816" s="53" t="s">
        <v>6100</v>
      </c>
      <c r="C816" s="53" t="s">
        <v>11</v>
      </c>
      <c r="D816" s="53" t="s">
        <v>5062</v>
      </c>
      <c r="E816" s="53" t="s">
        <v>5063</v>
      </c>
      <c r="F816" s="53" t="s">
        <v>5096</v>
      </c>
      <c r="G816" s="53" t="s">
        <v>5096</v>
      </c>
      <c r="H816" s="53" t="s">
        <v>5159</v>
      </c>
      <c r="I816" s="53" t="s">
        <v>5159</v>
      </c>
      <c r="J816" s="53" t="s">
        <v>5066</v>
      </c>
      <c r="K816" s="53" t="s">
        <v>5158</v>
      </c>
      <c r="L816" s="53" t="s">
        <v>6061</v>
      </c>
      <c r="M816" s="53">
        <v>330</v>
      </c>
      <c r="N816" s="53">
        <v>333</v>
      </c>
      <c r="O816" s="53">
        <v>402</v>
      </c>
      <c r="P816" s="54" t="s">
        <v>3386</v>
      </c>
      <c r="Q816" s="55" t="s">
        <v>5099</v>
      </c>
      <c r="R816" s="53" t="s">
        <v>5096</v>
      </c>
      <c r="S816" s="53" t="s">
        <v>5068</v>
      </c>
      <c r="T816" s="53" t="s">
        <v>5066</v>
      </c>
      <c r="U816" s="53">
        <v>1</v>
      </c>
      <c r="V816" s="46" t="s">
        <v>5069</v>
      </c>
    </row>
    <row r="817" ht="12.8" customHeight="1" spans="1:22" x14ac:dyDescent="0.25">
      <c r="A817" s="52">
        <v>21880</v>
      </c>
      <c r="B817" s="53" t="s">
        <v>6101</v>
      </c>
      <c r="C817" s="53" t="s">
        <v>11</v>
      </c>
      <c r="D817" s="53" t="s">
        <v>5062</v>
      </c>
      <c r="E817" s="53" t="s">
        <v>5063</v>
      </c>
      <c r="F817" s="53" t="s">
        <v>5096</v>
      </c>
      <c r="G817" s="53" t="s">
        <v>5096</v>
      </c>
      <c r="H817" s="53" t="s">
        <v>5163</v>
      </c>
      <c r="I817" s="53" t="s">
        <v>5163</v>
      </c>
      <c r="J817" s="53" t="s">
        <v>5066</v>
      </c>
      <c r="K817" s="53" t="s">
        <v>5162</v>
      </c>
      <c r="L817" s="53" t="s">
        <v>6061</v>
      </c>
      <c r="M817" s="53">
        <v>330</v>
      </c>
      <c r="N817" s="53">
        <v>333</v>
      </c>
      <c r="O817" s="53">
        <v>402</v>
      </c>
      <c r="P817" s="54" t="s">
        <v>3386</v>
      </c>
      <c r="Q817" s="55" t="s">
        <v>5099</v>
      </c>
      <c r="R817" s="53" t="s">
        <v>5096</v>
      </c>
      <c r="S817" s="53" t="s">
        <v>5068</v>
      </c>
      <c r="T817" s="53" t="s">
        <v>5066</v>
      </c>
      <c r="U817" s="53">
        <v>1</v>
      </c>
      <c r="V817" s="46" t="s">
        <v>5069</v>
      </c>
    </row>
    <row r="818" ht="12.8" customHeight="1" spans="1:22" x14ac:dyDescent="0.25">
      <c r="A818" s="52">
        <v>21881</v>
      </c>
      <c r="B818" s="53" t="s">
        <v>6102</v>
      </c>
      <c r="C818" s="53" t="s">
        <v>11</v>
      </c>
      <c r="D818" s="53" t="s">
        <v>5062</v>
      </c>
      <c r="E818" s="53" t="s">
        <v>5063</v>
      </c>
      <c r="F818" s="53" t="s">
        <v>5096</v>
      </c>
      <c r="G818" s="53" t="s">
        <v>5096</v>
      </c>
      <c r="H818" s="53" t="s">
        <v>5122</v>
      </c>
      <c r="I818" s="53" t="s">
        <v>5122</v>
      </c>
      <c r="J818" s="53" t="s">
        <v>5066</v>
      </c>
      <c r="K818" s="53" t="s">
        <v>5121</v>
      </c>
      <c r="L818" s="53" t="s">
        <v>6061</v>
      </c>
      <c r="M818" s="53">
        <v>330</v>
      </c>
      <c r="N818" s="53">
        <v>333</v>
      </c>
      <c r="O818" s="53">
        <v>402</v>
      </c>
      <c r="P818" s="54" t="s">
        <v>3386</v>
      </c>
      <c r="Q818" s="55" t="s">
        <v>5099</v>
      </c>
      <c r="R818" s="53" t="s">
        <v>5096</v>
      </c>
      <c r="S818" s="53" t="s">
        <v>5068</v>
      </c>
      <c r="T818" s="53" t="s">
        <v>5066</v>
      </c>
      <c r="U818" s="53">
        <v>1</v>
      </c>
      <c r="V818" s="46" t="s">
        <v>5069</v>
      </c>
    </row>
    <row r="819" ht="12.8" customHeight="1" spans="1:22" x14ac:dyDescent="0.25">
      <c r="A819" s="52">
        <v>21882</v>
      </c>
      <c r="B819" s="53" t="s">
        <v>6103</v>
      </c>
      <c r="C819" s="53" t="s">
        <v>11</v>
      </c>
      <c r="D819" s="53" t="s">
        <v>5062</v>
      </c>
      <c r="E819" s="53" t="s">
        <v>5063</v>
      </c>
      <c r="F819" s="53" t="s">
        <v>5096</v>
      </c>
      <c r="G819" s="53" t="s">
        <v>5096</v>
      </c>
      <c r="H819" s="53" t="s">
        <v>5195</v>
      </c>
      <c r="I819" s="53" t="s">
        <v>5192</v>
      </c>
      <c r="J819" s="53" t="s">
        <v>5066</v>
      </c>
      <c r="K819" s="53" t="s">
        <v>5194</v>
      </c>
      <c r="L819" s="53" t="s">
        <v>6061</v>
      </c>
      <c r="M819" s="53">
        <v>330</v>
      </c>
      <c r="N819" s="53">
        <v>333</v>
      </c>
      <c r="O819" s="53">
        <v>402</v>
      </c>
      <c r="P819" s="54" t="s">
        <v>3386</v>
      </c>
      <c r="Q819" s="55" t="s">
        <v>5099</v>
      </c>
      <c r="R819" s="53" t="s">
        <v>5096</v>
      </c>
      <c r="S819" s="53" t="s">
        <v>5068</v>
      </c>
      <c r="T819" s="53" t="s">
        <v>5066</v>
      </c>
      <c r="U819" s="53">
        <v>1</v>
      </c>
      <c r="V819" s="46" t="s">
        <v>5069</v>
      </c>
    </row>
    <row r="820" ht="12.8" customHeight="1" spans="1:22" x14ac:dyDescent="0.25">
      <c r="A820" s="52">
        <v>21884</v>
      </c>
      <c r="B820" s="53" t="s">
        <v>6104</v>
      </c>
      <c r="C820" s="53" t="s">
        <v>11</v>
      </c>
      <c r="D820" s="53" t="s">
        <v>5062</v>
      </c>
      <c r="E820" s="53" t="s">
        <v>5063</v>
      </c>
      <c r="F820" s="53" t="s">
        <v>5096</v>
      </c>
      <c r="G820" s="53" t="s">
        <v>5096</v>
      </c>
      <c r="H820" s="53" t="s">
        <v>5197</v>
      </c>
      <c r="I820" s="53" t="s">
        <v>5197</v>
      </c>
      <c r="J820" s="53" t="s">
        <v>5066</v>
      </c>
      <c r="K820" s="53" t="s">
        <v>5198</v>
      </c>
      <c r="L820" s="53" t="s">
        <v>6061</v>
      </c>
      <c r="M820" s="53">
        <v>330</v>
      </c>
      <c r="N820" s="53">
        <v>333</v>
      </c>
      <c r="O820" s="53">
        <v>402</v>
      </c>
      <c r="P820" s="54" t="s">
        <v>3386</v>
      </c>
      <c r="Q820" s="55" t="s">
        <v>5099</v>
      </c>
      <c r="R820" s="53" t="s">
        <v>5096</v>
      </c>
      <c r="S820" s="53" t="s">
        <v>5068</v>
      </c>
      <c r="T820" s="53" t="s">
        <v>5066</v>
      </c>
      <c r="U820" s="53">
        <v>1</v>
      </c>
      <c r="V820" s="46" t="s">
        <v>5069</v>
      </c>
    </row>
    <row r="821" ht="12.8" customHeight="1" spans="1:22" x14ac:dyDescent="0.25">
      <c r="A821" s="52">
        <v>21886</v>
      </c>
      <c r="B821" s="53" t="s">
        <v>6105</v>
      </c>
      <c r="C821" s="53" t="s">
        <v>11</v>
      </c>
      <c r="D821" s="53" t="s">
        <v>5062</v>
      </c>
      <c r="E821" s="53" t="s">
        <v>5063</v>
      </c>
      <c r="F821" s="53" t="s">
        <v>5096</v>
      </c>
      <c r="G821" s="53" t="s">
        <v>5096</v>
      </c>
      <c r="H821" s="53" t="s">
        <v>5191</v>
      </c>
      <c r="I821" s="53" t="s">
        <v>5192</v>
      </c>
      <c r="J821" s="53" t="s">
        <v>5066</v>
      </c>
      <c r="K821" s="53" t="s">
        <v>5190</v>
      </c>
      <c r="L821" s="53" t="s">
        <v>6061</v>
      </c>
      <c r="M821" s="53">
        <v>330</v>
      </c>
      <c r="N821" s="53">
        <v>333</v>
      </c>
      <c r="O821" s="53">
        <v>402</v>
      </c>
      <c r="P821" s="54" t="s">
        <v>3386</v>
      </c>
      <c r="Q821" s="55" t="s">
        <v>5099</v>
      </c>
      <c r="R821" s="53" t="s">
        <v>5096</v>
      </c>
      <c r="S821" s="53" t="s">
        <v>5068</v>
      </c>
      <c r="T821" s="53" t="s">
        <v>5066</v>
      </c>
      <c r="U821" s="53">
        <v>1</v>
      </c>
      <c r="V821" s="46" t="s">
        <v>5069</v>
      </c>
    </row>
    <row r="822" ht="12.8" customHeight="1" spans="1:22" x14ac:dyDescent="0.25">
      <c r="A822" s="52">
        <v>21892</v>
      </c>
      <c r="B822" s="53" t="s">
        <v>6106</v>
      </c>
      <c r="C822" s="53" t="s">
        <v>11</v>
      </c>
      <c r="D822" s="53" t="s">
        <v>5062</v>
      </c>
      <c r="E822" s="53" t="s">
        <v>5063</v>
      </c>
      <c r="F822" s="53" t="s">
        <v>5096</v>
      </c>
      <c r="G822" s="53" t="s">
        <v>5096</v>
      </c>
      <c r="H822" s="53" t="s">
        <v>5116</v>
      </c>
      <c r="I822" s="53" t="s">
        <v>5117</v>
      </c>
      <c r="J822" s="53" t="s">
        <v>5066</v>
      </c>
      <c r="K822" s="53" t="s">
        <v>5115</v>
      </c>
      <c r="L822" s="53" t="s">
        <v>6061</v>
      </c>
      <c r="M822" s="53">
        <v>330</v>
      </c>
      <c r="N822" s="53">
        <v>333</v>
      </c>
      <c r="O822" s="53">
        <v>402</v>
      </c>
      <c r="P822" s="54" t="s">
        <v>3386</v>
      </c>
      <c r="Q822" s="55" t="s">
        <v>5099</v>
      </c>
      <c r="R822" s="53" t="s">
        <v>5096</v>
      </c>
      <c r="S822" s="53" t="s">
        <v>5068</v>
      </c>
      <c r="T822" s="53" t="s">
        <v>5066</v>
      </c>
      <c r="U822" s="53">
        <v>1</v>
      </c>
      <c r="V822" s="46" t="s">
        <v>5069</v>
      </c>
    </row>
    <row r="823" ht="12.8" customHeight="1" spans="1:22" x14ac:dyDescent="0.25">
      <c r="A823" s="52">
        <v>21893</v>
      </c>
      <c r="B823" s="53" t="s">
        <v>6107</v>
      </c>
      <c r="C823" s="53" t="s">
        <v>11</v>
      </c>
      <c r="D823" s="53" t="s">
        <v>5062</v>
      </c>
      <c r="E823" s="53" t="s">
        <v>5063</v>
      </c>
      <c r="F823" s="53" t="s">
        <v>5096</v>
      </c>
      <c r="G823" s="53" t="s">
        <v>5096</v>
      </c>
      <c r="H823" s="53" t="s">
        <v>5245</v>
      </c>
      <c r="I823" s="53" t="s">
        <v>5245</v>
      </c>
      <c r="J823" s="53" t="s">
        <v>5066</v>
      </c>
      <c r="K823" s="53" t="s">
        <v>5244</v>
      </c>
      <c r="L823" s="53" t="s">
        <v>6061</v>
      </c>
      <c r="M823" s="53">
        <v>330</v>
      </c>
      <c r="N823" s="53">
        <v>333</v>
      </c>
      <c r="O823" s="53">
        <v>402</v>
      </c>
      <c r="P823" s="54" t="s">
        <v>3386</v>
      </c>
      <c r="Q823" s="55" t="s">
        <v>5099</v>
      </c>
      <c r="R823" s="53" t="s">
        <v>5096</v>
      </c>
      <c r="S823" s="53" t="s">
        <v>5068</v>
      </c>
      <c r="T823" s="53" t="s">
        <v>5066</v>
      </c>
      <c r="U823" s="53">
        <v>1</v>
      </c>
      <c r="V823" s="46" t="s">
        <v>5069</v>
      </c>
    </row>
    <row r="824" ht="12.8" customHeight="1" spans="1:22" x14ac:dyDescent="0.25">
      <c r="A824" s="52">
        <v>21897</v>
      </c>
      <c r="B824" s="53" t="s">
        <v>6108</v>
      </c>
      <c r="C824" s="53" t="s">
        <v>11</v>
      </c>
      <c r="D824" s="53" t="s">
        <v>5062</v>
      </c>
      <c r="E824" s="53" t="s">
        <v>5063</v>
      </c>
      <c r="F824" s="53" t="s">
        <v>5096</v>
      </c>
      <c r="G824" s="53" t="s">
        <v>5096</v>
      </c>
      <c r="H824" s="53" t="s">
        <v>5249</v>
      </c>
      <c r="I824" s="53" t="s">
        <v>5249</v>
      </c>
      <c r="J824" s="53" t="s">
        <v>5066</v>
      </c>
      <c r="K824" s="53" t="s">
        <v>5248</v>
      </c>
      <c r="L824" s="53" t="s">
        <v>6061</v>
      </c>
      <c r="M824" s="53">
        <v>330</v>
      </c>
      <c r="N824" s="53">
        <v>333</v>
      </c>
      <c r="O824" s="53">
        <v>402</v>
      </c>
      <c r="P824" s="54" t="s">
        <v>3386</v>
      </c>
      <c r="Q824" s="55" t="s">
        <v>5099</v>
      </c>
      <c r="R824" s="53" t="s">
        <v>5096</v>
      </c>
      <c r="S824" s="53" t="s">
        <v>5068</v>
      </c>
      <c r="T824" s="53" t="s">
        <v>5066</v>
      </c>
      <c r="U824" s="53">
        <v>1</v>
      </c>
      <c r="V824" s="46" t="s">
        <v>5069</v>
      </c>
    </row>
    <row r="825" ht="12.8" customHeight="1" spans="1:22" x14ac:dyDescent="0.25">
      <c r="A825" s="52">
        <v>21901</v>
      </c>
      <c r="B825" s="53" t="s">
        <v>6109</v>
      </c>
      <c r="C825" s="53" t="s">
        <v>11</v>
      </c>
      <c r="D825" s="53" t="s">
        <v>5062</v>
      </c>
      <c r="E825" s="53" t="s">
        <v>5063</v>
      </c>
      <c r="F825" s="53" t="s">
        <v>5096</v>
      </c>
      <c r="G825" s="53" t="s">
        <v>5096</v>
      </c>
      <c r="H825" s="53" t="s">
        <v>5181</v>
      </c>
      <c r="I825" s="53" t="s">
        <v>5181</v>
      </c>
      <c r="J825" s="53" t="s">
        <v>5066</v>
      </c>
      <c r="K825" s="53" t="s">
        <v>5182</v>
      </c>
      <c r="L825" s="53" t="s">
        <v>6061</v>
      </c>
      <c r="M825" s="53">
        <v>330</v>
      </c>
      <c r="N825" s="53">
        <v>333</v>
      </c>
      <c r="O825" s="53">
        <v>402</v>
      </c>
      <c r="P825" s="54" t="s">
        <v>3386</v>
      </c>
      <c r="Q825" s="55" t="s">
        <v>5099</v>
      </c>
      <c r="R825" s="53" t="s">
        <v>5096</v>
      </c>
      <c r="S825" s="53" t="s">
        <v>5068</v>
      </c>
      <c r="T825" s="53" t="s">
        <v>5066</v>
      </c>
      <c r="U825" s="53">
        <v>1</v>
      </c>
      <c r="V825" s="46" t="s">
        <v>5069</v>
      </c>
    </row>
    <row r="826" ht="12.8" customHeight="1" spans="1:22" x14ac:dyDescent="0.25">
      <c r="A826" s="52">
        <v>21904</v>
      </c>
      <c r="B826" s="53" t="s">
        <v>6110</v>
      </c>
      <c r="C826" s="53" t="s">
        <v>11</v>
      </c>
      <c r="D826" s="53" t="s">
        <v>5062</v>
      </c>
      <c r="E826" s="53" t="s">
        <v>5063</v>
      </c>
      <c r="F826" s="53" t="s">
        <v>5096</v>
      </c>
      <c r="G826" s="53" t="s">
        <v>5096</v>
      </c>
      <c r="H826" s="53" t="s">
        <v>5153</v>
      </c>
      <c r="I826" s="53" t="s">
        <v>5153</v>
      </c>
      <c r="J826" s="53" t="s">
        <v>5066</v>
      </c>
      <c r="K826" s="53" t="s">
        <v>5154</v>
      </c>
      <c r="L826" s="53" t="s">
        <v>6061</v>
      </c>
      <c r="M826" s="53">
        <v>330</v>
      </c>
      <c r="N826" s="53">
        <v>333</v>
      </c>
      <c r="O826" s="53">
        <v>402</v>
      </c>
      <c r="P826" s="54" t="s">
        <v>3386</v>
      </c>
      <c r="Q826" s="55" t="s">
        <v>5099</v>
      </c>
      <c r="R826" s="53" t="s">
        <v>5096</v>
      </c>
      <c r="S826" s="53" t="s">
        <v>5068</v>
      </c>
      <c r="T826" s="53" t="s">
        <v>5066</v>
      </c>
      <c r="U826" s="53">
        <v>1</v>
      </c>
      <c r="V826" s="46" t="s">
        <v>5069</v>
      </c>
    </row>
    <row r="827" ht="12.8" customHeight="1" spans="1:22" x14ac:dyDescent="0.25">
      <c r="A827" s="52">
        <v>21920</v>
      </c>
      <c r="B827" s="53" t="s">
        <v>6111</v>
      </c>
      <c r="C827" s="53" t="s">
        <v>11</v>
      </c>
      <c r="D827" s="53" t="s">
        <v>5062</v>
      </c>
      <c r="E827" s="53" t="s">
        <v>5063</v>
      </c>
      <c r="F827" s="53" t="s">
        <v>5096</v>
      </c>
      <c r="G827" s="53" t="s">
        <v>5096</v>
      </c>
      <c r="H827" s="53" t="s">
        <v>5249</v>
      </c>
      <c r="I827" s="53" t="s">
        <v>5249</v>
      </c>
      <c r="J827" s="53" t="s">
        <v>5066</v>
      </c>
      <c r="K827" s="53" t="s">
        <v>5248</v>
      </c>
      <c r="L827" s="53" t="s">
        <v>6061</v>
      </c>
      <c r="M827" s="53">
        <v>330</v>
      </c>
      <c r="N827" s="53">
        <v>333</v>
      </c>
      <c r="O827" s="53">
        <v>402</v>
      </c>
      <c r="P827" s="54" t="s">
        <v>3386</v>
      </c>
      <c r="Q827" s="55" t="s">
        <v>5099</v>
      </c>
      <c r="R827" s="53" t="s">
        <v>5096</v>
      </c>
      <c r="S827" s="53" t="s">
        <v>5068</v>
      </c>
      <c r="T827" s="53" t="s">
        <v>5066</v>
      </c>
      <c r="U827" s="53">
        <v>1</v>
      </c>
      <c r="V827" s="46" t="s">
        <v>5069</v>
      </c>
    </row>
    <row r="828" ht="12.8" customHeight="1" spans="1:22" x14ac:dyDescent="0.25">
      <c r="A828" s="52">
        <v>21829</v>
      </c>
      <c r="B828" s="53" t="s">
        <v>6112</v>
      </c>
      <c r="C828" s="53" t="s">
        <v>11</v>
      </c>
      <c r="D828" s="53" t="s">
        <v>5253</v>
      </c>
      <c r="E828" s="53" t="s">
        <v>5063</v>
      </c>
      <c r="F828" s="53" t="s">
        <v>5254</v>
      </c>
      <c r="G828" s="53" t="s">
        <v>5549</v>
      </c>
      <c r="H828" s="53" t="s">
        <v>5563</v>
      </c>
      <c r="I828" s="53" t="s">
        <v>5551</v>
      </c>
      <c r="J828" s="53" t="s">
        <v>5066</v>
      </c>
      <c r="K828" s="53" t="s">
        <v>5562</v>
      </c>
      <c r="L828" s="53" t="s">
        <v>6061</v>
      </c>
      <c r="M828" s="53">
        <v>330</v>
      </c>
      <c r="N828" s="53">
        <v>335</v>
      </c>
      <c r="O828" s="53">
        <v>405</v>
      </c>
      <c r="P828" s="54" t="s">
        <v>3386</v>
      </c>
      <c r="Q828" s="55" t="s">
        <v>5552</v>
      </c>
      <c r="R828" s="53" t="s">
        <v>5549</v>
      </c>
      <c r="S828" s="53" t="s">
        <v>5068</v>
      </c>
      <c r="T828" s="53" t="s">
        <v>5066</v>
      </c>
      <c r="U828" s="53">
        <v>1</v>
      </c>
      <c r="V828" s="46" t="s">
        <v>5069</v>
      </c>
    </row>
    <row r="829" ht="12.8" customHeight="1" spans="1:22" x14ac:dyDescent="0.25">
      <c r="A829" s="52">
        <v>21873</v>
      </c>
      <c r="B829" s="53" t="s">
        <v>6113</v>
      </c>
      <c r="C829" s="53" t="s">
        <v>11</v>
      </c>
      <c r="D829" s="53" t="s">
        <v>5062</v>
      </c>
      <c r="E829" s="53" t="s">
        <v>5063</v>
      </c>
      <c r="F829" s="53" t="s">
        <v>5096</v>
      </c>
      <c r="G829" s="53" t="s">
        <v>5096</v>
      </c>
      <c r="H829" s="53" t="s">
        <v>5237</v>
      </c>
      <c r="I829" s="53" t="s">
        <v>5237</v>
      </c>
      <c r="J829" s="53" t="s">
        <v>5066</v>
      </c>
      <c r="K829" s="53" t="s">
        <v>5236</v>
      </c>
      <c r="L829" s="53" t="s">
        <v>6061</v>
      </c>
      <c r="M829" s="53">
        <v>330</v>
      </c>
      <c r="N829" s="53">
        <v>333</v>
      </c>
      <c r="O829" s="53">
        <v>402</v>
      </c>
      <c r="P829" s="54" t="s">
        <v>3386</v>
      </c>
      <c r="Q829" s="55" t="s">
        <v>5099</v>
      </c>
      <c r="R829" s="53" t="s">
        <v>5096</v>
      </c>
      <c r="S829" s="53" t="s">
        <v>5068</v>
      </c>
      <c r="T829" s="53" t="s">
        <v>5066</v>
      </c>
      <c r="U829" s="53">
        <v>1</v>
      </c>
      <c r="V829" s="46" t="s">
        <v>5069</v>
      </c>
    </row>
    <row r="830" ht="12.8" customHeight="1" spans="1:22" x14ac:dyDescent="0.25">
      <c r="A830" s="52">
        <v>104086250</v>
      </c>
      <c r="B830" s="53" t="s">
        <v>6114</v>
      </c>
      <c r="C830" s="53" t="s">
        <v>10</v>
      </c>
      <c r="D830" s="53" t="s">
        <v>5062</v>
      </c>
      <c r="E830" s="53" t="s">
        <v>5063</v>
      </c>
      <c r="F830" s="53" t="s">
        <v>5064</v>
      </c>
      <c r="G830" s="53" t="s">
        <v>5079</v>
      </c>
      <c r="H830" s="53" t="s">
        <v>5332</v>
      </c>
      <c r="I830" s="53" t="s">
        <v>5277</v>
      </c>
      <c r="J830" s="53" t="s">
        <v>5066</v>
      </c>
      <c r="K830" s="53" t="s">
        <v>1676</v>
      </c>
      <c r="L830" s="53" t="s">
        <v>6061</v>
      </c>
      <c r="M830" s="53">
        <v>330</v>
      </c>
      <c r="N830" s="53">
        <v>333</v>
      </c>
      <c r="O830" s="53">
        <v>401</v>
      </c>
      <c r="P830" s="54" t="s">
        <v>3386</v>
      </c>
      <c r="Q830" s="55" t="s">
        <v>5067</v>
      </c>
      <c r="R830" s="53" t="s">
        <v>5079</v>
      </c>
      <c r="S830" s="53" t="s">
        <v>5082</v>
      </c>
      <c r="T830" s="53" t="s">
        <v>5066</v>
      </c>
      <c r="U830" s="53">
        <v>0.5</v>
      </c>
      <c r="V830" s="46" t="s">
        <v>5069</v>
      </c>
    </row>
    <row r="831" ht="12.8" customHeight="1" spans="1:22" x14ac:dyDescent="0.25">
      <c r="A831" s="52">
        <v>104086256</v>
      </c>
      <c r="B831" s="53" t="s">
        <v>6115</v>
      </c>
      <c r="C831" s="53" t="s">
        <v>10</v>
      </c>
      <c r="D831" s="53" t="s">
        <v>5062</v>
      </c>
      <c r="E831" s="53" t="s">
        <v>5063</v>
      </c>
      <c r="F831" s="53" t="s">
        <v>5096</v>
      </c>
      <c r="G831" s="53" t="s">
        <v>5142</v>
      </c>
      <c r="H831" s="53" t="s">
        <v>5202</v>
      </c>
      <c r="I831" s="53" t="s">
        <v>5203</v>
      </c>
      <c r="J831" s="53" t="s">
        <v>5066</v>
      </c>
      <c r="K831" s="53" t="s">
        <v>1458</v>
      </c>
      <c r="L831" s="53" t="s">
        <v>6061</v>
      </c>
      <c r="M831" s="53">
        <v>330</v>
      </c>
      <c r="N831" s="53">
        <v>333</v>
      </c>
      <c r="O831" s="53">
        <v>402</v>
      </c>
      <c r="P831" s="54" t="s">
        <v>3386</v>
      </c>
      <c r="Q831" s="55" t="s">
        <v>5099</v>
      </c>
      <c r="R831" s="53" t="s">
        <v>5142</v>
      </c>
      <c r="S831" s="53" t="s">
        <v>5082</v>
      </c>
      <c r="T831" s="53" t="s">
        <v>5066</v>
      </c>
      <c r="U831" s="53">
        <v>0.5</v>
      </c>
      <c r="V831" s="46" t="s">
        <v>5069</v>
      </c>
    </row>
    <row r="832" ht="12.8" customHeight="1" spans="1:22" x14ac:dyDescent="0.25">
      <c r="A832" s="52">
        <v>21827</v>
      </c>
      <c r="B832" s="53" t="s">
        <v>6116</v>
      </c>
      <c r="C832" s="53" t="s">
        <v>11</v>
      </c>
      <c r="D832" s="53" t="s">
        <v>5253</v>
      </c>
      <c r="E832" s="53" t="s">
        <v>5063</v>
      </c>
      <c r="F832" s="53" t="s">
        <v>5254</v>
      </c>
      <c r="G832" s="53" t="s">
        <v>5549</v>
      </c>
      <c r="H832" s="53" t="s">
        <v>5828</v>
      </c>
      <c r="I832" s="53" t="s">
        <v>5551</v>
      </c>
      <c r="J832" s="53" t="s">
        <v>5066</v>
      </c>
      <c r="K832" s="53" t="s">
        <v>5841</v>
      </c>
      <c r="L832" s="53" t="s">
        <v>6061</v>
      </c>
      <c r="M832" s="53">
        <v>330</v>
      </c>
      <c r="N832" s="53">
        <v>335</v>
      </c>
      <c r="O832" s="53">
        <v>405</v>
      </c>
      <c r="P832" s="54" t="s">
        <v>3386</v>
      </c>
      <c r="Q832" s="55" t="s">
        <v>5552</v>
      </c>
      <c r="R832" s="53" t="s">
        <v>5549</v>
      </c>
      <c r="S832" s="53" t="s">
        <v>5068</v>
      </c>
      <c r="T832" s="53" t="s">
        <v>5066</v>
      </c>
      <c r="U832" s="53">
        <v>1</v>
      </c>
      <c r="V832" s="46" t="s">
        <v>5069</v>
      </c>
    </row>
    <row r="833" ht="12.8" customHeight="1" spans="1:22" x14ac:dyDescent="0.25">
      <c r="A833" s="52">
        <v>21864</v>
      </c>
      <c r="B833" s="53" t="s">
        <v>6117</v>
      </c>
      <c r="C833" s="53" t="s">
        <v>11</v>
      </c>
      <c r="D833" s="53" t="s">
        <v>5062</v>
      </c>
      <c r="E833" s="53" t="s">
        <v>5063</v>
      </c>
      <c r="F833" s="53" t="s">
        <v>5064</v>
      </c>
      <c r="G833" s="53" t="s">
        <v>5064</v>
      </c>
      <c r="H833" s="53" t="s">
        <v>5649</v>
      </c>
      <c r="I833" s="53" t="s">
        <v>5650</v>
      </c>
      <c r="J833" s="53" t="s">
        <v>5066</v>
      </c>
      <c r="K833" s="53" t="s">
        <v>6118</v>
      </c>
      <c r="L833" s="53" t="s">
        <v>6061</v>
      </c>
      <c r="M833" s="53">
        <v>330</v>
      </c>
      <c r="N833" s="53">
        <v>333</v>
      </c>
      <c r="O833" s="53">
        <v>401</v>
      </c>
      <c r="P833" s="54" t="s">
        <v>3386</v>
      </c>
      <c r="Q833" s="55" t="s">
        <v>5067</v>
      </c>
      <c r="R833" s="53" t="s">
        <v>5064</v>
      </c>
      <c r="S833" s="53" t="s">
        <v>5068</v>
      </c>
      <c r="T833" s="53" t="s">
        <v>5066</v>
      </c>
      <c r="U833" s="53">
        <v>1</v>
      </c>
      <c r="V833" s="46" t="s">
        <v>5069</v>
      </c>
    </row>
    <row r="834" ht="12.8" customHeight="1" spans="1:22" x14ac:dyDescent="0.25">
      <c r="A834" s="52">
        <v>104086239</v>
      </c>
      <c r="B834" s="53" t="s">
        <v>6119</v>
      </c>
      <c r="C834" s="53" t="s">
        <v>10</v>
      </c>
      <c r="D834" s="53" t="s">
        <v>5062</v>
      </c>
      <c r="E834" s="53" t="s">
        <v>5063</v>
      </c>
      <c r="F834" s="53" t="s">
        <v>5064</v>
      </c>
      <c r="G834" s="53" t="s">
        <v>5079</v>
      </c>
      <c r="H834" s="53" t="s">
        <v>5080</v>
      </c>
      <c r="I834" s="53" t="s">
        <v>5065</v>
      </c>
      <c r="J834" s="53" t="s">
        <v>5066</v>
      </c>
      <c r="K834" s="53" t="s">
        <v>5081</v>
      </c>
      <c r="L834" s="53" t="s">
        <v>6061</v>
      </c>
      <c r="M834" s="53">
        <v>330</v>
      </c>
      <c r="N834" s="53">
        <v>333</v>
      </c>
      <c r="O834" s="53">
        <v>401</v>
      </c>
      <c r="P834" s="54" t="s">
        <v>3386</v>
      </c>
      <c r="Q834" s="55" t="s">
        <v>5067</v>
      </c>
      <c r="R834" s="53" t="s">
        <v>5079</v>
      </c>
      <c r="S834" s="53" t="s">
        <v>5082</v>
      </c>
      <c r="T834" s="53" t="s">
        <v>5066</v>
      </c>
      <c r="U834" s="53">
        <v>0.5</v>
      </c>
      <c r="V834" s="46" t="s">
        <v>5069</v>
      </c>
    </row>
    <row r="835" ht="12.8" customHeight="1" spans="1:22" x14ac:dyDescent="0.25">
      <c r="A835" s="52">
        <v>104086242</v>
      </c>
      <c r="B835" s="53" t="s">
        <v>6120</v>
      </c>
      <c r="C835" s="53" t="s">
        <v>10</v>
      </c>
      <c r="D835" s="53" t="s">
        <v>5062</v>
      </c>
      <c r="E835" s="53" t="s">
        <v>5063</v>
      </c>
      <c r="F835" s="53" t="s">
        <v>5064</v>
      </c>
      <c r="G835" s="53" t="s">
        <v>5079</v>
      </c>
      <c r="H835" s="53" t="s">
        <v>5282</v>
      </c>
      <c r="I835" s="53" t="s">
        <v>5277</v>
      </c>
      <c r="J835" s="53" t="s">
        <v>5066</v>
      </c>
      <c r="K835" s="53" t="s">
        <v>5285</v>
      </c>
      <c r="L835" s="53" t="s">
        <v>6061</v>
      </c>
      <c r="M835" s="53">
        <v>330</v>
      </c>
      <c r="N835" s="53">
        <v>333</v>
      </c>
      <c r="O835" s="53">
        <v>401</v>
      </c>
      <c r="P835" s="54" t="s">
        <v>3386</v>
      </c>
      <c r="Q835" s="55" t="s">
        <v>5067</v>
      </c>
      <c r="R835" s="53" t="s">
        <v>5079</v>
      </c>
      <c r="S835" s="53" t="s">
        <v>5082</v>
      </c>
      <c r="T835" s="53" t="s">
        <v>5066</v>
      </c>
      <c r="U835" s="53">
        <v>0.5</v>
      </c>
      <c r="V835" s="46" t="s">
        <v>5069</v>
      </c>
    </row>
    <row r="836" ht="12.8" customHeight="1" spans="1:22" x14ac:dyDescent="0.25">
      <c r="A836" s="52">
        <v>104086246</v>
      </c>
      <c r="B836" s="53" t="s">
        <v>6121</v>
      </c>
      <c r="C836" s="53" t="s">
        <v>10</v>
      </c>
      <c r="D836" s="53" t="s">
        <v>5062</v>
      </c>
      <c r="E836" s="53" t="s">
        <v>5063</v>
      </c>
      <c r="F836" s="53" t="s">
        <v>5064</v>
      </c>
      <c r="G836" s="53" t="s">
        <v>5079</v>
      </c>
      <c r="H836" s="53" t="s">
        <v>5447</v>
      </c>
      <c r="I836" s="53" t="s">
        <v>5440</v>
      </c>
      <c r="J836" s="53" t="s">
        <v>5066</v>
      </c>
      <c r="K836" s="53" t="s">
        <v>2514</v>
      </c>
      <c r="L836" s="53" t="s">
        <v>6061</v>
      </c>
      <c r="M836" s="53">
        <v>330</v>
      </c>
      <c r="N836" s="53">
        <v>333</v>
      </c>
      <c r="O836" s="53">
        <v>401</v>
      </c>
      <c r="P836" s="54" t="s">
        <v>3386</v>
      </c>
      <c r="Q836" s="55" t="s">
        <v>5067</v>
      </c>
      <c r="R836" s="53" t="s">
        <v>5079</v>
      </c>
      <c r="S836" s="53" t="s">
        <v>5082</v>
      </c>
      <c r="T836" s="53" t="s">
        <v>5066</v>
      </c>
      <c r="U836" s="53">
        <v>0.5</v>
      </c>
      <c r="V836" s="46" t="s">
        <v>5069</v>
      </c>
    </row>
    <row r="837" ht="12.8" customHeight="1" spans="1:22" x14ac:dyDescent="0.25">
      <c r="A837" s="52">
        <v>104143246</v>
      </c>
      <c r="B837" s="53" t="s">
        <v>5943</v>
      </c>
      <c r="C837" s="53" t="s">
        <v>10</v>
      </c>
      <c r="D837" s="53" t="s">
        <v>5745</v>
      </c>
      <c r="E837" s="53" t="s">
        <v>5746</v>
      </c>
      <c r="F837" s="53" t="s">
        <v>5747</v>
      </c>
      <c r="G837" s="53" t="s">
        <v>5737</v>
      </c>
      <c r="H837" s="53" t="s">
        <v>5773</v>
      </c>
      <c r="I837" s="53" t="s">
        <v>5737</v>
      </c>
      <c r="J837" s="53" t="s">
        <v>5066</v>
      </c>
      <c r="K837" s="53" t="s">
        <v>5774</v>
      </c>
      <c r="L837" s="53" t="s">
        <v>6061</v>
      </c>
      <c r="M837" s="53">
        <v>480</v>
      </c>
      <c r="N837" s="53">
        <v>483</v>
      </c>
      <c r="O837" s="53">
        <v>101</v>
      </c>
      <c r="P837" s="54" t="s">
        <v>3386</v>
      </c>
      <c r="Q837" s="55" t="s">
        <v>5750</v>
      </c>
      <c r="R837" s="53" t="s">
        <v>5771</v>
      </c>
      <c r="S837" s="53" t="s">
        <v>5737</v>
      </c>
      <c r="T837" s="53" t="s">
        <v>5066</v>
      </c>
      <c r="U837" s="53">
        <v>0.2</v>
      </c>
      <c r="V837" s="46" t="s">
        <v>5069</v>
      </c>
    </row>
    <row r="838" ht="12.8" customHeight="1" spans="1:22" x14ac:dyDescent="0.25">
      <c r="A838" s="52">
        <v>104143253</v>
      </c>
      <c r="B838" s="53" t="s">
        <v>5782</v>
      </c>
      <c r="C838" s="53" t="s">
        <v>10</v>
      </c>
      <c r="D838" s="53" t="s">
        <v>5734</v>
      </c>
      <c r="E838" s="53" t="s">
        <v>5735</v>
      </c>
      <c r="F838" s="53" t="s">
        <v>5736</v>
      </c>
      <c r="G838" s="53" t="s">
        <v>5737</v>
      </c>
      <c r="H838" s="53" t="s">
        <v>5781</v>
      </c>
      <c r="I838" s="53" t="s">
        <v>5737</v>
      </c>
      <c r="J838" s="53" t="s">
        <v>5066</v>
      </c>
      <c r="K838" s="53" t="s">
        <v>5782</v>
      </c>
      <c r="L838" s="53" t="s">
        <v>6061</v>
      </c>
      <c r="M838" s="53">
        <v>480</v>
      </c>
      <c r="N838" s="53">
        <v>433</v>
      </c>
      <c r="O838" s="53">
        <v>104</v>
      </c>
      <c r="P838" s="54" t="s">
        <v>3386</v>
      </c>
      <c r="Q838" s="55" t="s">
        <v>5739</v>
      </c>
      <c r="R838" s="53" t="s">
        <v>5589</v>
      </c>
      <c r="S838" s="53" t="s">
        <v>5737</v>
      </c>
      <c r="T838" s="53" t="s">
        <v>5066</v>
      </c>
      <c r="U838" s="53">
        <v>0.2</v>
      </c>
      <c r="V838" s="46" t="s">
        <v>5069</v>
      </c>
    </row>
    <row r="839" ht="12.8" customHeight="1" spans="1:22" x14ac:dyDescent="0.25">
      <c r="A839" s="52">
        <v>104143256</v>
      </c>
      <c r="B839" s="53" t="s">
        <v>5790</v>
      </c>
      <c r="C839" s="53" t="s">
        <v>10</v>
      </c>
      <c r="D839" s="53" t="s">
        <v>5745</v>
      </c>
      <c r="E839" s="53" t="s">
        <v>5746</v>
      </c>
      <c r="F839" s="53" t="s">
        <v>5747</v>
      </c>
      <c r="G839" s="53" t="s">
        <v>5737</v>
      </c>
      <c r="H839" s="53" t="s">
        <v>5789</v>
      </c>
      <c r="I839" s="53" t="s">
        <v>5737</v>
      </c>
      <c r="J839" s="53" t="s">
        <v>5066</v>
      </c>
      <c r="K839" s="53" t="s">
        <v>5790</v>
      </c>
      <c r="L839" s="53" t="s">
        <v>6061</v>
      </c>
      <c r="M839" s="53">
        <v>480</v>
      </c>
      <c r="N839" s="53">
        <v>483</v>
      </c>
      <c r="O839" s="53">
        <v>101</v>
      </c>
      <c r="P839" s="54" t="s">
        <v>3386</v>
      </c>
      <c r="Q839" s="55" t="s">
        <v>5750</v>
      </c>
      <c r="R839" s="53" t="s">
        <v>5787</v>
      </c>
      <c r="S839" s="53" t="s">
        <v>5737</v>
      </c>
      <c r="T839" s="53" t="s">
        <v>5066</v>
      </c>
      <c r="U839" s="53">
        <v>0.4</v>
      </c>
      <c r="V839" s="46" t="s">
        <v>5069</v>
      </c>
    </row>
    <row r="840" ht="12.8" customHeight="1" spans="1:22" x14ac:dyDescent="0.25">
      <c r="A840" s="52">
        <v>104143259</v>
      </c>
      <c r="B840" s="53" t="s">
        <v>1118</v>
      </c>
      <c r="C840" s="53" t="s">
        <v>10</v>
      </c>
      <c r="D840" s="53" t="s">
        <v>5745</v>
      </c>
      <c r="E840" s="53" t="s">
        <v>5746</v>
      </c>
      <c r="F840" s="53" t="s">
        <v>5747</v>
      </c>
      <c r="G840" s="53" t="s">
        <v>5737</v>
      </c>
      <c r="H840" s="53" t="s">
        <v>5845</v>
      </c>
      <c r="I840" s="53" t="s">
        <v>5737</v>
      </c>
      <c r="J840" s="53" t="s">
        <v>5066</v>
      </c>
      <c r="K840" s="53" t="s">
        <v>1118</v>
      </c>
      <c r="L840" s="53" t="s">
        <v>6061</v>
      </c>
      <c r="M840" s="53">
        <v>480</v>
      </c>
      <c r="N840" s="53">
        <v>483</v>
      </c>
      <c r="O840" s="53">
        <v>101</v>
      </c>
      <c r="P840" s="54" t="s">
        <v>3386</v>
      </c>
      <c r="Q840" s="55" t="s">
        <v>5750</v>
      </c>
      <c r="R840" s="53" t="s">
        <v>5846</v>
      </c>
      <c r="S840" s="53" t="s">
        <v>5737</v>
      </c>
      <c r="T840" s="53" t="s">
        <v>5066</v>
      </c>
      <c r="U840" s="53">
        <v>0.4</v>
      </c>
      <c r="V840" s="46" t="s">
        <v>5069</v>
      </c>
    </row>
    <row r="841" ht="12.8" customHeight="1" spans="1:22" x14ac:dyDescent="0.25">
      <c r="A841" s="52">
        <v>104143263</v>
      </c>
      <c r="B841" s="53" t="s">
        <v>1487</v>
      </c>
      <c r="C841" s="53" t="s">
        <v>10</v>
      </c>
      <c r="D841" s="53" t="s">
        <v>5745</v>
      </c>
      <c r="E841" s="53" t="s">
        <v>5746</v>
      </c>
      <c r="F841" s="53" t="s">
        <v>5747</v>
      </c>
      <c r="G841" s="53" t="s">
        <v>5737</v>
      </c>
      <c r="H841" s="53" t="s">
        <v>5847</v>
      </c>
      <c r="I841" s="53" t="s">
        <v>5737</v>
      </c>
      <c r="J841" s="53" t="s">
        <v>5066</v>
      </c>
      <c r="K841" s="53" t="s">
        <v>1487</v>
      </c>
      <c r="L841" s="53" t="s">
        <v>6061</v>
      </c>
      <c r="M841" s="53">
        <v>480</v>
      </c>
      <c r="N841" s="53">
        <v>483</v>
      </c>
      <c r="O841" s="53">
        <v>101</v>
      </c>
      <c r="P841" s="54" t="s">
        <v>3386</v>
      </c>
      <c r="Q841" s="55" t="s">
        <v>5750</v>
      </c>
      <c r="R841" s="53" t="s">
        <v>5583</v>
      </c>
      <c r="S841" s="53" t="s">
        <v>5737</v>
      </c>
      <c r="T841" s="53" t="s">
        <v>5066</v>
      </c>
      <c r="U841" s="53">
        <v>0.4</v>
      </c>
      <c r="V841" s="46" t="s">
        <v>5069</v>
      </c>
    </row>
    <row r="842" ht="12.8" customHeight="1" spans="1:22" x14ac:dyDescent="0.25">
      <c r="A842" s="52">
        <v>104143265</v>
      </c>
      <c r="B842" s="53" t="s">
        <v>1194</v>
      </c>
      <c r="C842" s="53" t="s">
        <v>10</v>
      </c>
      <c r="D842" s="53" t="s">
        <v>5745</v>
      </c>
      <c r="E842" s="53" t="s">
        <v>5746</v>
      </c>
      <c r="F842" s="53" t="s">
        <v>5747</v>
      </c>
      <c r="G842" s="53" t="s">
        <v>5737</v>
      </c>
      <c r="H842" s="53" t="s">
        <v>5848</v>
      </c>
      <c r="I842" s="53" t="s">
        <v>5737</v>
      </c>
      <c r="J842" s="53" t="s">
        <v>5066</v>
      </c>
      <c r="K842" s="53" t="s">
        <v>1194</v>
      </c>
      <c r="L842" s="53" t="s">
        <v>6061</v>
      </c>
      <c r="M842" s="53">
        <v>480</v>
      </c>
      <c r="N842" s="53">
        <v>483</v>
      </c>
      <c r="O842" s="53">
        <v>101</v>
      </c>
      <c r="P842" s="54" t="s">
        <v>3386</v>
      </c>
      <c r="Q842" s="55" t="s">
        <v>5750</v>
      </c>
      <c r="R842" s="53" t="s">
        <v>5577</v>
      </c>
      <c r="S842" s="53" t="s">
        <v>5737</v>
      </c>
      <c r="T842" s="53" t="s">
        <v>5066</v>
      </c>
      <c r="U842" s="53">
        <v>0.4</v>
      </c>
      <c r="V842" s="46" t="s">
        <v>5069</v>
      </c>
    </row>
    <row r="843" ht="12.8" customHeight="1" spans="1:22" x14ac:dyDescent="0.25">
      <c r="A843" s="52">
        <v>104143268</v>
      </c>
      <c r="B843" s="53" t="s">
        <v>6122</v>
      </c>
      <c r="C843" s="53" t="s">
        <v>10</v>
      </c>
      <c r="D843" s="53" t="s">
        <v>5745</v>
      </c>
      <c r="E843" s="53" t="s">
        <v>5746</v>
      </c>
      <c r="F843" s="53" t="s">
        <v>5747</v>
      </c>
      <c r="G843" s="53" t="s">
        <v>5737</v>
      </c>
      <c r="H843" s="53" t="s">
        <v>5844</v>
      </c>
      <c r="I843" s="53" t="s">
        <v>5737</v>
      </c>
      <c r="J843" s="53" t="s">
        <v>5066</v>
      </c>
      <c r="K843" s="53" t="s">
        <v>1298</v>
      </c>
      <c r="L843" s="53" t="s">
        <v>6061</v>
      </c>
      <c r="M843" s="53">
        <v>480</v>
      </c>
      <c r="N843" s="53">
        <v>483</v>
      </c>
      <c r="O843" s="53">
        <v>101</v>
      </c>
      <c r="P843" s="54" t="s">
        <v>3386</v>
      </c>
      <c r="Q843" s="55" t="s">
        <v>5750</v>
      </c>
      <c r="R843" s="53" t="s">
        <v>5550</v>
      </c>
      <c r="S843" s="53" t="s">
        <v>5737</v>
      </c>
      <c r="T843" s="53" t="s">
        <v>5066</v>
      </c>
      <c r="U843" s="53">
        <v>0.4</v>
      </c>
      <c r="V843" s="46" t="s">
        <v>5069</v>
      </c>
    </row>
    <row r="844" ht="12.8" customHeight="1" spans="1:22" x14ac:dyDescent="0.25">
      <c r="A844" s="52">
        <v>104143275</v>
      </c>
      <c r="B844" s="53" t="s">
        <v>1363</v>
      </c>
      <c r="C844" s="53" t="s">
        <v>10</v>
      </c>
      <c r="D844" s="53" t="s">
        <v>5745</v>
      </c>
      <c r="E844" s="53" t="s">
        <v>5746</v>
      </c>
      <c r="F844" s="53" t="s">
        <v>5747</v>
      </c>
      <c r="G844" s="53" t="s">
        <v>5737</v>
      </c>
      <c r="H844" s="53" t="s">
        <v>5748</v>
      </c>
      <c r="I844" s="53" t="s">
        <v>5737</v>
      </c>
      <c r="J844" s="53" t="s">
        <v>5066</v>
      </c>
      <c r="K844" s="53" t="s">
        <v>5749</v>
      </c>
      <c r="L844" s="53" t="s">
        <v>6061</v>
      </c>
      <c r="M844" s="53">
        <v>480</v>
      </c>
      <c r="N844" s="53">
        <v>483</v>
      </c>
      <c r="O844" s="53">
        <v>101</v>
      </c>
      <c r="P844" s="54" t="s">
        <v>3386</v>
      </c>
      <c r="Q844" s="55" t="s">
        <v>5750</v>
      </c>
      <c r="R844" s="53" t="s">
        <v>5751</v>
      </c>
      <c r="S844" s="53" t="s">
        <v>5737</v>
      </c>
      <c r="T844" s="53" t="s">
        <v>5066</v>
      </c>
      <c r="U844" s="53">
        <v>1</v>
      </c>
      <c r="V844" s="46" t="s">
        <v>5069</v>
      </c>
    </row>
    <row r="845" ht="12.8" customHeight="1" spans="1:22" x14ac:dyDescent="0.25">
      <c r="A845" s="52">
        <v>104143279</v>
      </c>
      <c r="B845" s="53" t="s">
        <v>3093</v>
      </c>
      <c r="C845" s="53" t="s">
        <v>10</v>
      </c>
      <c r="D845" s="53" t="s">
        <v>5745</v>
      </c>
      <c r="E845" s="53" t="s">
        <v>5746</v>
      </c>
      <c r="F845" s="53" t="s">
        <v>5747</v>
      </c>
      <c r="G845" s="53" t="s">
        <v>5737</v>
      </c>
      <c r="H845" s="53" t="s">
        <v>6024</v>
      </c>
      <c r="I845" s="53" t="s">
        <v>5737</v>
      </c>
      <c r="J845" s="53" t="s">
        <v>5066</v>
      </c>
      <c r="K845" s="53" t="s">
        <v>6025</v>
      </c>
      <c r="L845" s="53" t="s">
        <v>6061</v>
      </c>
      <c r="M845" s="53">
        <v>480</v>
      </c>
      <c r="N845" s="53">
        <v>483</v>
      </c>
      <c r="O845" s="53">
        <v>101</v>
      </c>
      <c r="P845" s="54" t="s">
        <v>3386</v>
      </c>
      <c r="Q845" s="55" t="s">
        <v>5750</v>
      </c>
      <c r="R845" s="53" t="s">
        <v>6024</v>
      </c>
      <c r="S845" s="53" t="s">
        <v>5737</v>
      </c>
      <c r="T845" s="53" t="s">
        <v>5066</v>
      </c>
      <c r="U845" s="53">
        <v>0.75</v>
      </c>
      <c r="V845" s="46" t="s">
        <v>5069</v>
      </c>
    </row>
    <row r="846" ht="12.8" customHeight="1" spans="1:22" x14ac:dyDescent="0.25">
      <c r="A846" s="52">
        <v>104143282</v>
      </c>
      <c r="B846" s="53" t="s">
        <v>1460</v>
      </c>
      <c r="C846" s="53" t="s">
        <v>10</v>
      </c>
      <c r="D846" s="53" t="s">
        <v>5745</v>
      </c>
      <c r="E846" s="53" t="s">
        <v>5746</v>
      </c>
      <c r="F846" s="53" t="s">
        <v>5747</v>
      </c>
      <c r="G846" s="53" t="s">
        <v>5737</v>
      </c>
      <c r="H846" s="53" t="s">
        <v>5868</v>
      </c>
      <c r="I846" s="53" t="s">
        <v>5737</v>
      </c>
      <c r="J846" s="53" t="s">
        <v>5066</v>
      </c>
      <c r="K846" s="53" t="s">
        <v>5869</v>
      </c>
      <c r="L846" s="53" t="s">
        <v>6061</v>
      </c>
      <c r="M846" s="53">
        <v>480</v>
      </c>
      <c r="N846" s="53">
        <v>483</v>
      </c>
      <c r="O846" s="53">
        <v>101</v>
      </c>
      <c r="P846" s="54" t="s">
        <v>3386</v>
      </c>
      <c r="Q846" s="55" t="s">
        <v>5750</v>
      </c>
      <c r="R846" s="53" t="s">
        <v>5870</v>
      </c>
      <c r="S846" s="53" t="s">
        <v>5737</v>
      </c>
      <c r="T846" s="53" t="s">
        <v>5066</v>
      </c>
      <c r="U846" s="53">
        <v>0.4</v>
      </c>
      <c r="V846" s="46" t="s">
        <v>5069</v>
      </c>
    </row>
    <row r="847" ht="12.8" customHeight="1" spans="1:22" x14ac:dyDescent="0.25">
      <c r="A847" s="52">
        <v>104086234</v>
      </c>
      <c r="B847" s="53" t="s">
        <v>6123</v>
      </c>
      <c r="C847" s="53" t="s">
        <v>10</v>
      </c>
      <c r="D847" s="53" t="s">
        <v>5062</v>
      </c>
      <c r="E847" s="53" t="s">
        <v>5063</v>
      </c>
      <c r="F847" s="53" t="s">
        <v>5064</v>
      </c>
      <c r="G847" s="53" t="s">
        <v>5079</v>
      </c>
      <c r="H847" s="53" t="s">
        <v>5661</v>
      </c>
      <c r="I847" s="53" t="s">
        <v>5650</v>
      </c>
      <c r="J847" s="53" t="s">
        <v>5066</v>
      </c>
      <c r="K847" s="53" t="s">
        <v>5678</v>
      </c>
      <c r="L847" s="53" t="s">
        <v>6061</v>
      </c>
      <c r="M847" s="53">
        <v>330</v>
      </c>
      <c r="N847" s="53">
        <v>333</v>
      </c>
      <c r="O847" s="53">
        <v>401</v>
      </c>
      <c r="P847" s="54" t="s">
        <v>3386</v>
      </c>
      <c r="Q847" s="55" t="s">
        <v>5067</v>
      </c>
      <c r="R847" s="53" t="s">
        <v>5079</v>
      </c>
      <c r="S847" s="53" t="s">
        <v>5082</v>
      </c>
      <c r="T847" s="53" t="s">
        <v>5066</v>
      </c>
      <c r="U847" s="53">
        <v>0.5</v>
      </c>
      <c r="V847" s="46" t="s">
        <v>5069</v>
      </c>
    </row>
    <row r="848" ht="12.8" customHeight="1" spans="1:22" x14ac:dyDescent="0.25">
      <c r="A848" s="52">
        <v>21874</v>
      </c>
      <c r="B848" s="53" t="s">
        <v>6124</v>
      </c>
      <c r="C848" s="53" t="s">
        <v>11</v>
      </c>
      <c r="D848" s="53" t="s">
        <v>5062</v>
      </c>
      <c r="E848" s="53" t="s">
        <v>5063</v>
      </c>
      <c r="F848" s="53" t="s">
        <v>5096</v>
      </c>
      <c r="G848" s="53" t="s">
        <v>5096</v>
      </c>
      <c r="H848" s="53" t="s">
        <v>5226</v>
      </c>
      <c r="I848" s="53" t="s">
        <v>5226</v>
      </c>
      <c r="J848" s="53" t="s">
        <v>5066</v>
      </c>
      <c r="K848" s="53" t="s">
        <v>5225</v>
      </c>
      <c r="L848" s="53" t="s">
        <v>6061</v>
      </c>
      <c r="M848" s="53">
        <v>330</v>
      </c>
      <c r="N848" s="53">
        <v>333</v>
      </c>
      <c r="O848" s="53">
        <v>402</v>
      </c>
      <c r="P848" s="54" t="s">
        <v>3386</v>
      </c>
      <c r="Q848" s="55" t="s">
        <v>5099</v>
      </c>
      <c r="R848" s="53" t="s">
        <v>5096</v>
      </c>
      <c r="S848" s="53" t="s">
        <v>5068</v>
      </c>
      <c r="T848" s="53" t="s">
        <v>5066</v>
      </c>
      <c r="U848" s="53">
        <v>1</v>
      </c>
      <c r="V848" s="46" t="s">
        <v>5069</v>
      </c>
    </row>
    <row r="849" ht="12.8" customHeight="1" spans="1:22" x14ac:dyDescent="0.25">
      <c r="A849" s="52">
        <v>22841</v>
      </c>
      <c r="B849" s="53" t="s">
        <v>6125</v>
      </c>
      <c r="C849" s="53" t="s">
        <v>11</v>
      </c>
      <c r="D849" s="53" t="s">
        <v>5062</v>
      </c>
      <c r="E849" s="53" t="s">
        <v>5063</v>
      </c>
      <c r="F849" s="53" t="s">
        <v>5064</v>
      </c>
      <c r="G849" s="53" t="s">
        <v>5064</v>
      </c>
      <c r="H849" s="53" t="s">
        <v>5499</v>
      </c>
      <c r="I849" s="53" t="s">
        <v>5500</v>
      </c>
      <c r="J849" s="53" t="s">
        <v>5066</v>
      </c>
      <c r="K849" s="53" t="s">
        <v>5498</v>
      </c>
      <c r="L849" s="53" t="s">
        <v>6061</v>
      </c>
      <c r="M849" s="53">
        <v>330</v>
      </c>
      <c r="N849" s="53">
        <v>333</v>
      </c>
      <c r="O849" s="53">
        <v>401</v>
      </c>
      <c r="P849" s="54" t="s">
        <v>3386</v>
      </c>
      <c r="Q849" s="55" t="s">
        <v>5067</v>
      </c>
      <c r="R849" s="53" t="s">
        <v>5064</v>
      </c>
      <c r="S849" s="53" t="s">
        <v>5068</v>
      </c>
      <c r="T849" s="53" t="s">
        <v>5066</v>
      </c>
      <c r="U849" s="53">
        <v>1</v>
      </c>
      <c r="V849" s="46" t="s">
        <v>5069</v>
      </c>
    </row>
    <row r="850" ht="12.8" customHeight="1" spans="1:22" x14ac:dyDescent="0.25">
      <c r="A850" s="52">
        <v>22846</v>
      </c>
      <c r="B850" s="53" t="s">
        <v>6126</v>
      </c>
      <c r="C850" s="53" t="s">
        <v>11</v>
      </c>
      <c r="D850" s="53" t="s">
        <v>5062</v>
      </c>
      <c r="E850" s="53" t="s">
        <v>5063</v>
      </c>
      <c r="F850" s="53" t="s">
        <v>5064</v>
      </c>
      <c r="G850" s="53" t="s">
        <v>5064</v>
      </c>
      <c r="H850" s="53" t="s">
        <v>6127</v>
      </c>
      <c r="I850" s="53" t="s">
        <v>5277</v>
      </c>
      <c r="J850" s="53" t="s">
        <v>5066</v>
      </c>
      <c r="K850" s="53" t="s">
        <v>6128</v>
      </c>
      <c r="L850" s="53" t="s">
        <v>6061</v>
      </c>
      <c r="M850" s="53">
        <v>330</v>
      </c>
      <c r="N850" s="53">
        <v>333</v>
      </c>
      <c r="O850" s="53">
        <v>401</v>
      </c>
      <c r="P850" s="54" t="s">
        <v>3386</v>
      </c>
      <c r="Q850" s="55" t="s">
        <v>5067</v>
      </c>
      <c r="R850" s="53" t="s">
        <v>5064</v>
      </c>
      <c r="S850" s="53" t="s">
        <v>5068</v>
      </c>
      <c r="T850" s="53" t="s">
        <v>5066</v>
      </c>
      <c r="U850" s="53">
        <v>1</v>
      </c>
      <c r="V850" s="46" t="s">
        <v>5069</v>
      </c>
    </row>
    <row r="851" ht="12.8" customHeight="1" spans="1:22" x14ac:dyDescent="0.25">
      <c r="A851" s="52">
        <v>104194032</v>
      </c>
      <c r="B851" s="53" t="s">
        <v>6129</v>
      </c>
      <c r="C851" s="53" t="s">
        <v>10</v>
      </c>
      <c r="D851" s="53" t="s">
        <v>5734</v>
      </c>
      <c r="E851" s="53" t="s">
        <v>5735</v>
      </c>
      <c r="F851" s="53" t="s">
        <v>5736</v>
      </c>
      <c r="G851" s="53" t="s">
        <v>5737</v>
      </c>
      <c r="H851" s="53" t="s">
        <v>6043</v>
      </c>
      <c r="I851" s="53" t="s">
        <v>5737</v>
      </c>
      <c r="J851" s="53" t="s">
        <v>5066</v>
      </c>
      <c r="K851" s="53" t="s">
        <v>6044</v>
      </c>
      <c r="L851" s="53" t="s">
        <v>6061</v>
      </c>
      <c r="M851" s="53">
        <v>430</v>
      </c>
      <c r="N851" s="53">
        <v>433</v>
      </c>
      <c r="O851" s="53">
        <v>104</v>
      </c>
      <c r="P851" s="54" t="s">
        <v>3386</v>
      </c>
      <c r="Q851" s="55" t="s">
        <v>6045</v>
      </c>
      <c r="R851" s="53" t="s">
        <v>6046</v>
      </c>
      <c r="S851" s="53" t="s">
        <v>5737</v>
      </c>
      <c r="T851" s="53" t="s">
        <v>5066</v>
      </c>
      <c r="U851" s="53">
        <v>0.2</v>
      </c>
      <c r="V851" s="46" t="s">
        <v>5069</v>
      </c>
    </row>
    <row r="852" ht="12.8" customHeight="1" spans="1:22" x14ac:dyDescent="0.25">
      <c r="A852" s="52">
        <v>104194036</v>
      </c>
      <c r="B852" s="53" t="s">
        <v>6130</v>
      </c>
      <c r="C852" s="53" t="s">
        <v>10</v>
      </c>
      <c r="D852" s="53" t="s">
        <v>5734</v>
      </c>
      <c r="E852" s="53" t="s">
        <v>5735</v>
      </c>
      <c r="F852" s="53" t="s">
        <v>5736</v>
      </c>
      <c r="G852" s="53" t="s">
        <v>5737</v>
      </c>
      <c r="H852" s="53" t="s">
        <v>6048</v>
      </c>
      <c r="I852" s="53" t="s">
        <v>5737</v>
      </c>
      <c r="J852" s="53" t="s">
        <v>5066</v>
      </c>
      <c r="K852" s="53" t="s">
        <v>6049</v>
      </c>
      <c r="L852" s="53" t="s">
        <v>6061</v>
      </c>
      <c r="M852" s="53">
        <v>430</v>
      </c>
      <c r="N852" s="53">
        <v>433</v>
      </c>
      <c r="O852" s="53">
        <v>104</v>
      </c>
      <c r="P852" s="54" t="s">
        <v>3386</v>
      </c>
      <c r="Q852" s="55" t="s">
        <v>6045</v>
      </c>
      <c r="R852" s="53" t="s">
        <v>6050</v>
      </c>
      <c r="S852" s="53" t="s">
        <v>5737</v>
      </c>
      <c r="T852" s="53" t="s">
        <v>5066</v>
      </c>
      <c r="U852" s="53">
        <v>0.2</v>
      </c>
      <c r="V852" s="46" t="s">
        <v>5069</v>
      </c>
    </row>
    <row r="853" ht="12.8" customHeight="1" spans="1:22" x14ac:dyDescent="0.25">
      <c r="A853" s="52">
        <v>104194044</v>
      </c>
      <c r="B853" s="53" t="s">
        <v>6131</v>
      </c>
      <c r="C853" s="53" t="s">
        <v>10</v>
      </c>
      <c r="D853" s="53" t="s">
        <v>5734</v>
      </c>
      <c r="E853" s="53" t="s">
        <v>5735</v>
      </c>
      <c r="F853" s="53" t="s">
        <v>5736</v>
      </c>
      <c r="G853" s="53" t="s">
        <v>5737</v>
      </c>
      <c r="H853" s="53" t="s">
        <v>6056</v>
      </c>
      <c r="I853" s="53" t="s">
        <v>5737</v>
      </c>
      <c r="J853" s="53" t="s">
        <v>5066</v>
      </c>
      <c r="K853" s="53" t="s">
        <v>6057</v>
      </c>
      <c r="L853" s="53" t="s">
        <v>6061</v>
      </c>
      <c r="M853" s="53">
        <v>430</v>
      </c>
      <c r="N853" s="53">
        <v>433</v>
      </c>
      <c r="O853" s="53">
        <v>104</v>
      </c>
      <c r="P853" s="54" t="s">
        <v>3386</v>
      </c>
      <c r="Q853" s="55" t="s">
        <v>6045</v>
      </c>
      <c r="R853" s="53" t="s">
        <v>6058</v>
      </c>
      <c r="S853" s="53" t="s">
        <v>5737</v>
      </c>
      <c r="T853" s="53" t="s">
        <v>5066</v>
      </c>
      <c r="U853" s="53">
        <v>0.2</v>
      </c>
      <c r="V853" s="46" t="s">
        <v>5069</v>
      </c>
    </row>
    <row r="854" ht="12.8" customHeight="1" spans="1:22" x14ac:dyDescent="0.25">
      <c r="A854" s="52">
        <v>104194040</v>
      </c>
      <c r="B854" s="53" t="s">
        <v>6132</v>
      </c>
      <c r="C854" s="53" t="s">
        <v>10</v>
      </c>
      <c r="D854" s="53" t="s">
        <v>5734</v>
      </c>
      <c r="E854" s="53" t="s">
        <v>5735</v>
      </c>
      <c r="F854" s="53" t="s">
        <v>5736</v>
      </c>
      <c r="G854" s="53" t="s">
        <v>5737</v>
      </c>
      <c r="H854" s="53" t="s">
        <v>6052</v>
      </c>
      <c r="I854" s="53" t="s">
        <v>5737</v>
      </c>
      <c r="J854" s="53" t="s">
        <v>5066</v>
      </c>
      <c r="K854" s="53" t="s">
        <v>6053</v>
      </c>
      <c r="L854" s="53" t="s">
        <v>6061</v>
      </c>
      <c r="M854" s="53">
        <v>430</v>
      </c>
      <c r="N854" s="53">
        <v>433</v>
      </c>
      <c r="O854" s="53">
        <v>104</v>
      </c>
      <c r="P854" s="54" t="s">
        <v>3386</v>
      </c>
      <c r="Q854" s="55" t="s">
        <v>6045</v>
      </c>
      <c r="R854" s="53" t="s">
        <v>6054</v>
      </c>
      <c r="S854" s="53" t="s">
        <v>5737</v>
      </c>
      <c r="T854" s="53" t="s">
        <v>5066</v>
      </c>
      <c r="U854" s="53">
        <v>0.2</v>
      </c>
      <c r="V854" s="46" t="s">
        <v>5069</v>
      </c>
    </row>
    <row r="855" ht="12.8" customHeight="1" spans="1:22" x14ac:dyDescent="0.25">
      <c r="A855" s="52">
        <v>380143</v>
      </c>
      <c r="B855" s="53" t="s">
        <v>6133</v>
      </c>
      <c r="C855" s="53" t="s">
        <v>6134</v>
      </c>
      <c r="D855" s="53" t="s">
        <v>5062</v>
      </c>
      <c r="E855" s="53" t="s">
        <v>5063</v>
      </c>
      <c r="F855" s="53" t="s">
        <v>5064</v>
      </c>
      <c r="G855" s="53" t="s">
        <v>5064</v>
      </c>
      <c r="H855" s="53" t="s">
        <v>5405</v>
      </c>
      <c r="I855" s="53" t="s">
        <v>5392</v>
      </c>
      <c r="J855" s="53" t="s">
        <v>5066</v>
      </c>
      <c r="K855" s="53" t="s">
        <v>5406</v>
      </c>
      <c r="L855" s="53" t="s">
        <v>3804</v>
      </c>
      <c r="M855" s="53">
        <v>330</v>
      </c>
      <c r="N855" s="53">
        <v>333</v>
      </c>
      <c r="O855" s="53">
        <v>401</v>
      </c>
      <c r="P855" s="54" t="s">
        <v>3386</v>
      </c>
      <c r="Q855" s="55" t="s">
        <v>5067</v>
      </c>
      <c r="R855" s="53" t="s">
        <v>5064</v>
      </c>
      <c r="S855" s="53" t="s">
        <v>5068</v>
      </c>
      <c r="T855" s="53" t="s">
        <v>5066</v>
      </c>
      <c r="U855" s="53">
        <v>1</v>
      </c>
      <c r="V855" s="46" t="s">
        <v>5069</v>
      </c>
    </row>
    <row r="856" ht="12.8" customHeight="1" spans="1:22" x14ac:dyDescent="0.25">
      <c r="A856" s="52">
        <v>380148</v>
      </c>
      <c r="B856" s="53" t="s">
        <v>6135</v>
      </c>
      <c r="C856" s="53" t="s">
        <v>6136</v>
      </c>
      <c r="D856" s="53" t="s">
        <v>5062</v>
      </c>
      <c r="E856" s="53" t="s">
        <v>5063</v>
      </c>
      <c r="F856" s="53" t="s">
        <v>5064</v>
      </c>
      <c r="G856" s="53" t="s">
        <v>5064</v>
      </c>
      <c r="H856" s="53" t="s">
        <v>5532</v>
      </c>
      <c r="I856" s="53" t="s">
        <v>5532</v>
      </c>
      <c r="J856" s="53" t="s">
        <v>5066</v>
      </c>
      <c r="K856" s="53" t="s">
        <v>5531</v>
      </c>
      <c r="L856" s="53" t="s">
        <v>3804</v>
      </c>
      <c r="M856" s="53">
        <v>330</v>
      </c>
      <c r="N856" s="53">
        <v>333</v>
      </c>
      <c r="O856" s="53">
        <v>401</v>
      </c>
      <c r="P856" s="54" t="s">
        <v>3386</v>
      </c>
      <c r="Q856" s="55" t="s">
        <v>5067</v>
      </c>
      <c r="R856" s="53" t="s">
        <v>5064</v>
      </c>
      <c r="S856" s="53" t="s">
        <v>5068</v>
      </c>
      <c r="T856" s="53" t="s">
        <v>5066</v>
      </c>
      <c r="U856" s="53">
        <v>1</v>
      </c>
      <c r="V856" s="46" t="s">
        <v>5069</v>
      </c>
    </row>
    <row r="857" ht="12.8" customHeight="1" spans="1:22" x14ac:dyDescent="0.25">
      <c r="A857" s="52">
        <v>380149</v>
      </c>
      <c r="B857" s="53" t="s">
        <v>6137</v>
      </c>
      <c r="C857" s="53" t="s">
        <v>6134</v>
      </c>
      <c r="D857" s="53" t="s">
        <v>5062</v>
      </c>
      <c r="E857" s="53" t="s">
        <v>5063</v>
      </c>
      <c r="F857" s="53" t="s">
        <v>5064</v>
      </c>
      <c r="G857" s="53" t="s">
        <v>5064</v>
      </c>
      <c r="H857" s="53" t="s">
        <v>5439</v>
      </c>
      <c r="I857" s="53" t="s">
        <v>5440</v>
      </c>
      <c r="J857" s="53" t="s">
        <v>5066</v>
      </c>
      <c r="K857" s="53" t="s">
        <v>5441</v>
      </c>
      <c r="L857" s="53" t="s">
        <v>3804</v>
      </c>
      <c r="M857" s="53">
        <v>330</v>
      </c>
      <c r="N857" s="53">
        <v>333</v>
      </c>
      <c r="O857" s="53">
        <v>401</v>
      </c>
      <c r="P857" s="54" t="s">
        <v>3386</v>
      </c>
      <c r="Q857" s="55" t="s">
        <v>5067</v>
      </c>
      <c r="R857" s="53" t="s">
        <v>5064</v>
      </c>
      <c r="S857" s="53" t="s">
        <v>5068</v>
      </c>
      <c r="T857" s="53" t="s">
        <v>5066</v>
      </c>
      <c r="U857" s="53">
        <v>1</v>
      </c>
      <c r="V857" s="46" t="s">
        <v>5069</v>
      </c>
    </row>
    <row r="858" ht="12.8" customHeight="1" spans="1:22" x14ac:dyDescent="0.25">
      <c r="A858" s="52">
        <v>380150</v>
      </c>
      <c r="B858" s="53" t="s">
        <v>6138</v>
      </c>
      <c r="C858" s="53" t="s">
        <v>6139</v>
      </c>
      <c r="D858" s="53" t="s">
        <v>5062</v>
      </c>
      <c r="E858" s="53" t="s">
        <v>5063</v>
      </c>
      <c r="F858" s="53" t="s">
        <v>5064</v>
      </c>
      <c r="G858" s="53" t="s">
        <v>5064</v>
      </c>
      <c r="H858" s="53" t="s">
        <v>5290</v>
      </c>
      <c r="I858" s="53" t="s">
        <v>5277</v>
      </c>
      <c r="J858" s="53" t="s">
        <v>5066</v>
      </c>
      <c r="K858" s="53" t="s">
        <v>5291</v>
      </c>
      <c r="L858" s="53" t="s">
        <v>3804</v>
      </c>
      <c r="M858" s="53">
        <v>330</v>
      </c>
      <c r="N858" s="53">
        <v>333</v>
      </c>
      <c r="O858" s="53">
        <v>401</v>
      </c>
      <c r="P858" s="54" t="s">
        <v>3386</v>
      </c>
      <c r="Q858" s="55" t="s">
        <v>5067</v>
      </c>
      <c r="R858" s="53" t="s">
        <v>5064</v>
      </c>
      <c r="S858" s="53" t="s">
        <v>5068</v>
      </c>
      <c r="T858" s="53" t="s">
        <v>5066</v>
      </c>
      <c r="U858" s="53">
        <v>1</v>
      </c>
      <c r="V858" s="46" t="s">
        <v>5069</v>
      </c>
    </row>
    <row r="859" ht="12.8" customHeight="1" spans="1:22" x14ac:dyDescent="0.25">
      <c r="A859" s="52">
        <v>380151</v>
      </c>
      <c r="B859" s="53" t="s">
        <v>6140</v>
      </c>
      <c r="C859" s="53" t="s">
        <v>6141</v>
      </c>
      <c r="D859" s="53" t="s">
        <v>5062</v>
      </c>
      <c r="E859" s="53" t="s">
        <v>5063</v>
      </c>
      <c r="F859" s="53" t="s">
        <v>5064</v>
      </c>
      <c r="G859" s="53" t="s">
        <v>5064</v>
      </c>
      <c r="H859" s="53" t="s">
        <v>5065</v>
      </c>
      <c r="I859" s="53" t="s">
        <v>5065</v>
      </c>
      <c r="J859" s="53" t="s">
        <v>5066</v>
      </c>
      <c r="K859" s="53" t="s">
        <v>5061</v>
      </c>
      <c r="L859" s="53" t="s">
        <v>3804</v>
      </c>
      <c r="M859" s="53">
        <v>330</v>
      </c>
      <c r="N859" s="53">
        <v>333</v>
      </c>
      <c r="O859" s="53">
        <v>401</v>
      </c>
      <c r="P859" s="54" t="s">
        <v>3386</v>
      </c>
      <c r="Q859" s="55" t="s">
        <v>5067</v>
      </c>
      <c r="R859" s="53" t="s">
        <v>5064</v>
      </c>
      <c r="S859" s="53" t="s">
        <v>5068</v>
      </c>
      <c r="T859" s="53" t="s">
        <v>5066</v>
      </c>
      <c r="U859" s="53">
        <v>1</v>
      </c>
      <c r="V859" s="46" t="s">
        <v>5069</v>
      </c>
    </row>
    <row r="860" ht="12.8" customHeight="1" spans="1:22" x14ac:dyDescent="0.25">
      <c r="A860" s="52">
        <v>380152</v>
      </c>
      <c r="B860" s="53" t="s">
        <v>6142</v>
      </c>
      <c r="C860" s="53" t="s">
        <v>6134</v>
      </c>
      <c r="D860" s="53" t="s">
        <v>5062</v>
      </c>
      <c r="E860" s="53" t="s">
        <v>5063</v>
      </c>
      <c r="F860" s="53" t="s">
        <v>5064</v>
      </c>
      <c r="G860" s="53" t="s">
        <v>5064</v>
      </c>
      <c r="H860" s="53" t="s">
        <v>5676</v>
      </c>
      <c r="I860" s="53" t="s">
        <v>5650</v>
      </c>
      <c r="J860" s="53" t="s">
        <v>5066</v>
      </c>
      <c r="K860" s="53" t="s">
        <v>5675</v>
      </c>
      <c r="L860" s="53" t="s">
        <v>3804</v>
      </c>
      <c r="M860" s="53">
        <v>330</v>
      </c>
      <c r="N860" s="53">
        <v>333</v>
      </c>
      <c r="O860" s="53">
        <v>401</v>
      </c>
      <c r="P860" s="54" t="s">
        <v>3386</v>
      </c>
      <c r="Q860" s="55" t="s">
        <v>5067</v>
      </c>
      <c r="R860" s="53" t="s">
        <v>5064</v>
      </c>
      <c r="S860" s="53" t="s">
        <v>5068</v>
      </c>
      <c r="T860" s="53" t="s">
        <v>5066</v>
      </c>
      <c r="U860" s="53">
        <v>1</v>
      </c>
      <c r="V860" s="46" t="s">
        <v>5069</v>
      </c>
    </row>
    <row r="861" ht="12.8" customHeight="1" spans="1:22" x14ac:dyDescent="0.25">
      <c r="A861" s="52">
        <v>380153</v>
      </c>
      <c r="B861" s="53" t="s">
        <v>6143</v>
      </c>
      <c r="C861" s="53" t="s">
        <v>6139</v>
      </c>
      <c r="D861" s="53" t="s">
        <v>5062</v>
      </c>
      <c r="E861" s="53" t="s">
        <v>5063</v>
      </c>
      <c r="F861" s="53" t="s">
        <v>5064</v>
      </c>
      <c r="G861" s="53" t="s">
        <v>5064</v>
      </c>
      <c r="H861" s="53" t="s">
        <v>5613</v>
      </c>
      <c r="I861" s="53" t="s">
        <v>5613</v>
      </c>
      <c r="J861" s="53" t="s">
        <v>5066</v>
      </c>
      <c r="K861" s="53" t="s">
        <v>5614</v>
      </c>
      <c r="L861" s="53" t="s">
        <v>3804</v>
      </c>
      <c r="M861" s="53">
        <v>330</v>
      </c>
      <c r="N861" s="53">
        <v>333</v>
      </c>
      <c r="O861" s="53">
        <v>401</v>
      </c>
      <c r="P861" s="54" t="s">
        <v>3386</v>
      </c>
      <c r="Q861" s="55" t="s">
        <v>5067</v>
      </c>
      <c r="R861" s="53" t="s">
        <v>5064</v>
      </c>
      <c r="S861" s="53" t="s">
        <v>5068</v>
      </c>
      <c r="T861" s="53" t="s">
        <v>5066</v>
      </c>
      <c r="U861" s="53">
        <v>1</v>
      </c>
      <c r="V861" s="46" t="s">
        <v>5069</v>
      </c>
    </row>
    <row r="862" ht="12.8" customHeight="1" spans="1:22" x14ac:dyDescent="0.25">
      <c r="A862" s="52">
        <v>380154</v>
      </c>
      <c r="B862" s="53" t="s">
        <v>6144</v>
      </c>
      <c r="C862" s="53" t="s">
        <v>6134</v>
      </c>
      <c r="D862" s="53" t="s">
        <v>5062</v>
      </c>
      <c r="E862" s="53" t="s">
        <v>5063</v>
      </c>
      <c r="F862" s="53" t="s">
        <v>5064</v>
      </c>
      <c r="G862" s="53" t="s">
        <v>5064</v>
      </c>
      <c r="H862" s="53" t="s">
        <v>5475</v>
      </c>
      <c r="I862" s="53" t="s">
        <v>5475</v>
      </c>
      <c r="J862" s="53" t="s">
        <v>5066</v>
      </c>
      <c r="K862" s="53" t="s">
        <v>5474</v>
      </c>
      <c r="L862" s="53" t="s">
        <v>3804</v>
      </c>
      <c r="M862" s="53">
        <v>330</v>
      </c>
      <c r="N862" s="53">
        <v>333</v>
      </c>
      <c r="O862" s="53">
        <v>401</v>
      </c>
      <c r="P862" s="54" t="s">
        <v>3386</v>
      </c>
      <c r="Q862" s="55" t="s">
        <v>5067</v>
      </c>
      <c r="R862" s="53" t="s">
        <v>5064</v>
      </c>
      <c r="S862" s="53" t="s">
        <v>5068</v>
      </c>
      <c r="T862" s="53" t="s">
        <v>5066</v>
      </c>
      <c r="U862" s="53">
        <v>1</v>
      </c>
      <c r="V862" s="46" t="s">
        <v>5069</v>
      </c>
    </row>
    <row r="863" ht="12.8" customHeight="1" spans="1:22" x14ac:dyDescent="0.25">
      <c r="A863" s="52">
        <v>380155</v>
      </c>
      <c r="B863" s="53" t="s">
        <v>6145</v>
      </c>
      <c r="C863" s="53" t="s">
        <v>6146</v>
      </c>
      <c r="D863" s="53" t="s">
        <v>5062</v>
      </c>
      <c r="E863" s="53" t="s">
        <v>5063</v>
      </c>
      <c r="F863" s="53" t="s">
        <v>5064</v>
      </c>
      <c r="G863" s="53" t="s">
        <v>5064</v>
      </c>
      <c r="H863" s="53" t="s">
        <v>5480</v>
      </c>
      <c r="I863" s="53" t="s">
        <v>5480</v>
      </c>
      <c r="J863" s="53" t="s">
        <v>5066</v>
      </c>
      <c r="K863" s="53" t="s">
        <v>5479</v>
      </c>
      <c r="L863" s="53" t="s">
        <v>3804</v>
      </c>
      <c r="M863" s="53">
        <v>330</v>
      </c>
      <c r="N863" s="53">
        <v>333</v>
      </c>
      <c r="O863" s="53">
        <v>401</v>
      </c>
      <c r="P863" s="54" t="s">
        <v>3386</v>
      </c>
      <c r="Q863" s="55" t="s">
        <v>5067</v>
      </c>
      <c r="R863" s="53" t="s">
        <v>5064</v>
      </c>
      <c r="S863" s="53" t="s">
        <v>5068</v>
      </c>
      <c r="T863" s="53" t="s">
        <v>5066</v>
      </c>
      <c r="U863" s="53">
        <v>1</v>
      </c>
      <c r="V863" s="46" t="s">
        <v>5069</v>
      </c>
    </row>
    <row r="864" ht="12.8" customHeight="1" spans="1:22" x14ac:dyDescent="0.25">
      <c r="A864" s="52">
        <v>380156</v>
      </c>
      <c r="B864" s="53" t="s">
        <v>6147</v>
      </c>
      <c r="C864" s="53" t="s">
        <v>6139</v>
      </c>
      <c r="D864" s="53" t="s">
        <v>5062</v>
      </c>
      <c r="E864" s="53" t="s">
        <v>5063</v>
      </c>
      <c r="F864" s="53" t="s">
        <v>5064</v>
      </c>
      <c r="G864" s="53" t="s">
        <v>5064</v>
      </c>
      <c r="H864" s="53" t="s">
        <v>5714</v>
      </c>
      <c r="I864" s="53" t="s">
        <v>5714</v>
      </c>
      <c r="J864" s="53" t="s">
        <v>5066</v>
      </c>
      <c r="K864" s="53" t="s">
        <v>5719</v>
      </c>
      <c r="L864" s="53" t="s">
        <v>3804</v>
      </c>
      <c r="M864" s="53">
        <v>330</v>
      </c>
      <c r="N864" s="53">
        <v>333</v>
      </c>
      <c r="O864" s="53">
        <v>401</v>
      </c>
      <c r="P864" s="54" t="s">
        <v>3386</v>
      </c>
      <c r="Q864" s="55" t="s">
        <v>5067</v>
      </c>
      <c r="R864" s="53" t="s">
        <v>5064</v>
      </c>
      <c r="S864" s="53" t="s">
        <v>5068</v>
      </c>
      <c r="T864" s="53" t="s">
        <v>5066</v>
      </c>
      <c r="U864" s="53">
        <v>1</v>
      </c>
      <c r="V864" s="46" t="s">
        <v>5069</v>
      </c>
    </row>
    <row r="865" ht="12.8" customHeight="1" spans="1:22" x14ac:dyDescent="0.25">
      <c r="A865" s="52">
        <v>380158</v>
      </c>
      <c r="B865" s="53" t="s">
        <v>6148</v>
      </c>
      <c r="C865" s="53" t="s">
        <v>6136</v>
      </c>
      <c r="D865" s="53" t="s">
        <v>5062</v>
      </c>
      <c r="E865" s="53" t="s">
        <v>5063</v>
      </c>
      <c r="F865" s="53" t="s">
        <v>5064</v>
      </c>
      <c r="G865" s="53" t="s">
        <v>5064</v>
      </c>
      <c r="H865" s="53" t="s">
        <v>5634</v>
      </c>
      <c r="I865" s="53" t="s">
        <v>5634</v>
      </c>
      <c r="J865" s="53" t="s">
        <v>5066</v>
      </c>
      <c r="K865" s="53" t="s">
        <v>5633</v>
      </c>
      <c r="L865" s="53" t="s">
        <v>3804</v>
      </c>
      <c r="M865" s="53">
        <v>330</v>
      </c>
      <c r="N865" s="53">
        <v>333</v>
      </c>
      <c r="O865" s="53">
        <v>401</v>
      </c>
      <c r="P865" s="54" t="s">
        <v>3386</v>
      </c>
      <c r="Q865" s="55" t="s">
        <v>5067</v>
      </c>
      <c r="R865" s="53" t="s">
        <v>5064</v>
      </c>
      <c r="S865" s="53" t="s">
        <v>5068</v>
      </c>
      <c r="T865" s="53" t="s">
        <v>5066</v>
      </c>
      <c r="U865" s="53">
        <v>1</v>
      </c>
      <c r="V865" s="46" t="s">
        <v>5069</v>
      </c>
    </row>
    <row r="866" ht="12.8" customHeight="1" spans="1:22" x14ac:dyDescent="0.25">
      <c r="A866" s="52">
        <v>380159</v>
      </c>
      <c r="B866" s="53" t="s">
        <v>6149</v>
      </c>
      <c r="C866" s="53" t="s">
        <v>6150</v>
      </c>
      <c r="D866" s="53" t="s">
        <v>5062</v>
      </c>
      <c r="E866" s="53" t="s">
        <v>5063</v>
      </c>
      <c r="F866" s="53" t="s">
        <v>5064</v>
      </c>
      <c r="G866" s="53" t="s">
        <v>5064</v>
      </c>
      <c r="H866" s="53" t="s">
        <v>5699</v>
      </c>
      <c r="I866" s="53" t="s">
        <v>5699</v>
      </c>
      <c r="J866" s="53" t="s">
        <v>5066</v>
      </c>
      <c r="K866" s="53" t="s">
        <v>5701</v>
      </c>
      <c r="L866" s="53" t="s">
        <v>3804</v>
      </c>
      <c r="M866" s="53">
        <v>330</v>
      </c>
      <c r="N866" s="53">
        <v>333</v>
      </c>
      <c r="O866" s="53">
        <v>401</v>
      </c>
      <c r="P866" s="54" t="s">
        <v>3386</v>
      </c>
      <c r="Q866" s="55" t="s">
        <v>5067</v>
      </c>
      <c r="R866" s="53" t="s">
        <v>5064</v>
      </c>
      <c r="S866" s="53" t="s">
        <v>5068</v>
      </c>
      <c r="T866" s="53" t="s">
        <v>5066</v>
      </c>
      <c r="U866" s="53">
        <v>1</v>
      </c>
      <c r="V866" s="46" t="s">
        <v>5069</v>
      </c>
    </row>
    <row r="867" ht="12.8" customHeight="1" spans="1:22" x14ac:dyDescent="0.25">
      <c r="A867" s="52">
        <v>380160</v>
      </c>
      <c r="B867" s="53" t="s">
        <v>6151</v>
      </c>
      <c r="C867" s="53" t="s">
        <v>6139</v>
      </c>
      <c r="D867" s="53" t="s">
        <v>5062</v>
      </c>
      <c r="E867" s="53" t="s">
        <v>5063</v>
      </c>
      <c r="F867" s="53" t="s">
        <v>5064</v>
      </c>
      <c r="G867" s="53" t="s">
        <v>5064</v>
      </c>
      <c r="H867" s="53" t="s">
        <v>5434</v>
      </c>
      <c r="I867" s="53" t="s">
        <v>5434</v>
      </c>
      <c r="J867" s="53" t="s">
        <v>5066</v>
      </c>
      <c r="K867" s="53" t="s">
        <v>5433</v>
      </c>
      <c r="L867" s="53" t="s">
        <v>3804</v>
      </c>
      <c r="M867" s="53">
        <v>330</v>
      </c>
      <c r="N867" s="53">
        <v>333</v>
      </c>
      <c r="O867" s="53">
        <v>401</v>
      </c>
      <c r="P867" s="54" t="s">
        <v>3386</v>
      </c>
      <c r="Q867" s="55" t="s">
        <v>5067</v>
      </c>
      <c r="R867" s="53" t="s">
        <v>5064</v>
      </c>
      <c r="S867" s="53" t="s">
        <v>5068</v>
      </c>
      <c r="T867" s="53" t="s">
        <v>5066</v>
      </c>
      <c r="U867" s="53">
        <v>1</v>
      </c>
      <c r="V867" s="46" t="s">
        <v>5069</v>
      </c>
    </row>
    <row r="868" ht="12.8" customHeight="1" spans="1:22" x14ac:dyDescent="0.25">
      <c r="A868" s="52">
        <v>380161</v>
      </c>
      <c r="B868" s="53" t="s">
        <v>6152</v>
      </c>
      <c r="C868" s="53" t="s">
        <v>6134</v>
      </c>
      <c r="D868" s="53" t="s">
        <v>5062</v>
      </c>
      <c r="E868" s="53" t="s">
        <v>5063</v>
      </c>
      <c r="F868" s="53" t="s">
        <v>5064</v>
      </c>
      <c r="G868" s="53" t="s">
        <v>5064</v>
      </c>
      <c r="H868" s="53" t="s">
        <v>5639</v>
      </c>
      <c r="I868" s="53" t="s">
        <v>5639</v>
      </c>
      <c r="J868" s="53" t="s">
        <v>5066</v>
      </c>
      <c r="K868" s="53" t="s">
        <v>5640</v>
      </c>
      <c r="L868" s="53" t="s">
        <v>3804</v>
      </c>
      <c r="M868" s="53">
        <v>330</v>
      </c>
      <c r="N868" s="53">
        <v>333</v>
      </c>
      <c r="O868" s="53">
        <v>401</v>
      </c>
      <c r="P868" s="54" t="s">
        <v>3386</v>
      </c>
      <c r="Q868" s="55" t="s">
        <v>5067</v>
      </c>
      <c r="R868" s="53" t="s">
        <v>5064</v>
      </c>
      <c r="S868" s="53" t="s">
        <v>5068</v>
      </c>
      <c r="T868" s="53" t="s">
        <v>5066</v>
      </c>
      <c r="U868" s="53">
        <v>1</v>
      </c>
      <c r="V868" s="46" t="s">
        <v>5069</v>
      </c>
    </row>
    <row r="869" ht="12.8" customHeight="1" spans="1:22" x14ac:dyDescent="0.25">
      <c r="A869" s="52">
        <v>380165</v>
      </c>
      <c r="B869" s="53" t="s">
        <v>6153</v>
      </c>
      <c r="C869" s="53" t="s">
        <v>6146</v>
      </c>
      <c r="D869" s="53" t="s">
        <v>5062</v>
      </c>
      <c r="E869" s="53" t="s">
        <v>5063</v>
      </c>
      <c r="F869" s="53" t="s">
        <v>5064</v>
      </c>
      <c r="G869" s="53" t="s">
        <v>5064</v>
      </c>
      <c r="H869" s="53" t="s">
        <v>5276</v>
      </c>
      <c r="I869" s="53" t="s">
        <v>5277</v>
      </c>
      <c r="J869" s="53" t="s">
        <v>5066</v>
      </c>
      <c r="K869" s="53" t="s">
        <v>5275</v>
      </c>
      <c r="L869" s="53" t="s">
        <v>3804</v>
      </c>
      <c r="M869" s="53">
        <v>330</v>
      </c>
      <c r="N869" s="53">
        <v>333</v>
      </c>
      <c r="O869" s="53">
        <v>401</v>
      </c>
      <c r="P869" s="54" t="s">
        <v>3386</v>
      </c>
      <c r="Q869" s="55" t="s">
        <v>5067</v>
      </c>
      <c r="R869" s="53" t="s">
        <v>5064</v>
      </c>
      <c r="S869" s="53" t="s">
        <v>5068</v>
      </c>
      <c r="T869" s="53" t="s">
        <v>5066</v>
      </c>
      <c r="U869" s="53">
        <v>1</v>
      </c>
      <c r="V869" s="46" t="s">
        <v>5069</v>
      </c>
    </row>
    <row r="870" ht="12.8" customHeight="1" spans="1:22" x14ac:dyDescent="0.25">
      <c r="A870" s="52">
        <v>380166</v>
      </c>
      <c r="B870" s="53" t="s">
        <v>6154</v>
      </c>
      <c r="C870" s="53" t="s">
        <v>6155</v>
      </c>
      <c r="D870" s="53" t="s">
        <v>5062</v>
      </c>
      <c r="E870" s="53" t="s">
        <v>5063</v>
      </c>
      <c r="F870" s="53" t="s">
        <v>5064</v>
      </c>
      <c r="G870" s="53" t="s">
        <v>5064</v>
      </c>
      <c r="H870" s="53" t="s">
        <v>5350</v>
      </c>
      <c r="I870" s="53" t="s">
        <v>5350</v>
      </c>
      <c r="J870" s="53" t="s">
        <v>5066</v>
      </c>
      <c r="K870" s="53" t="s">
        <v>5349</v>
      </c>
      <c r="L870" s="53" t="s">
        <v>3804</v>
      </c>
      <c r="M870" s="53">
        <v>330</v>
      </c>
      <c r="N870" s="53">
        <v>333</v>
      </c>
      <c r="O870" s="53">
        <v>401</v>
      </c>
      <c r="P870" s="54" t="s">
        <v>3386</v>
      </c>
      <c r="Q870" s="55" t="s">
        <v>5067</v>
      </c>
      <c r="R870" s="53" t="s">
        <v>5064</v>
      </c>
      <c r="S870" s="53" t="s">
        <v>5068</v>
      </c>
      <c r="T870" s="53" t="s">
        <v>5066</v>
      </c>
      <c r="U870" s="53">
        <v>1</v>
      </c>
      <c r="V870" s="46" t="s">
        <v>5069</v>
      </c>
    </row>
    <row r="871" ht="12.8" customHeight="1" spans="1:22" x14ac:dyDescent="0.25">
      <c r="A871" s="52">
        <v>380168</v>
      </c>
      <c r="B871" s="53" t="s">
        <v>6156</v>
      </c>
      <c r="C871" s="53" t="s">
        <v>6134</v>
      </c>
      <c r="D871" s="53" t="s">
        <v>5062</v>
      </c>
      <c r="E871" s="53" t="s">
        <v>5063</v>
      </c>
      <c r="F871" s="53" t="s">
        <v>5064</v>
      </c>
      <c r="G871" s="53" t="s">
        <v>5064</v>
      </c>
      <c r="H871" s="53" t="s">
        <v>5396</v>
      </c>
      <c r="I871" s="53" t="s">
        <v>5392</v>
      </c>
      <c r="J871" s="53" t="s">
        <v>5066</v>
      </c>
      <c r="K871" s="53" t="s">
        <v>5397</v>
      </c>
      <c r="L871" s="53" t="s">
        <v>3804</v>
      </c>
      <c r="M871" s="53">
        <v>330</v>
      </c>
      <c r="N871" s="53">
        <v>333</v>
      </c>
      <c r="O871" s="53">
        <v>401</v>
      </c>
      <c r="P871" s="54" t="s">
        <v>3386</v>
      </c>
      <c r="Q871" s="55" t="s">
        <v>5067</v>
      </c>
      <c r="R871" s="53" t="s">
        <v>5064</v>
      </c>
      <c r="S871" s="53" t="s">
        <v>5068</v>
      </c>
      <c r="T871" s="53" t="s">
        <v>5066</v>
      </c>
      <c r="U871" s="53">
        <v>1</v>
      </c>
      <c r="V871" s="46" t="s">
        <v>5069</v>
      </c>
    </row>
    <row r="872" ht="12.8" customHeight="1" spans="1:22" x14ac:dyDescent="0.25">
      <c r="A872" s="52">
        <v>380169</v>
      </c>
      <c r="B872" s="53" t="s">
        <v>6157</v>
      </c>
      <c r="C872" s="53" t="s">
        <v>6134</v>
      </c>
      <c r="D872" s="53" t="s">
        <v>5062</v>
      </c>
      <c r="E872" s="53" t="s">
        <v>5063</v>
      </c>
      <c r="F872" s="53" t="s">
        <v>5064</v>
      </c>
      <c r="G872" s="53" t="s">
        <v>5064</v>
      </c>
      <c r="H872" s="53" t="s">
        <v>5509</v>
      </c>
      <c r="I872" s="53" t="s">
        <v>5506</v>
      </c>
      <c r="J872" s="53" t="s">
        <v>5066</v>
      </c>
      <c r="K872" s="53" t="s">
        <v>5508</v>
      </c>
      <c r="L872" s="53" t="s">
        <v>3804</v>
      </c>
      <c r="M872" s="53">
        <v>330</v>
      </c>
      <c r="N872" s="53">
        <v>333</v>
      </c>
      <c r="O872" s="53">
        <v>401</v>
      </c>
      <c r="P872" s="54" t="s">
        <v>3386</v>
      </c>
      <c r="Q872" s="55" t="s">
        <v>5067</v>
      </c>
      <c r="R872" s="53" t="s">
        <v>5064</v>
      </c>
      <c r="S872" s="53" t="s">
        <v>5068</v>
      </c>
      <c r="T872" s="53" t="s">
        <v>5066</v>
      </c>
      <c r="U872" s="53">
        <v>1</v>
      </c>
      <c r="V872" s="46" t="s">
        <v>5069</v>
      </c>
    </row>
    <row r="873" ht="12.8" customHeight="1" spans="1:22" x14ac:dyDescent="0.25">
      <c r="A873" s="52">
        <v>380172</v>
      </c>
      <c r="B873" s="53" t="s">
        <v>6158</v>
      </c>
      <c r="C873" s="53" t="s">
        <v>6141</v>
      </c>
      <c r="D873" s="53" t="s">
        <v>5062</v>
      </c>
      <c r="E873" s="53" t="s">
        <v>5063</v>
      </c>
      <c r="F873" s="53" t="s">
        <v>5064</v>
      </c>
      <c r="G873" s="53" t="s">
        <v>5064</v>
      </c>
      <c r="H873" s="53" t="s">
        <v>5499</v>
      </c>
      <c r="I873" s="53" t="s">
        <v>5500</v>
      </c>
      <c r="J873" s="53" t="s">
        <v>5066</v>
      </c>
      <c r="K873" s="53" t="s">
        <v>5498</v>
      </c>
      <c r="L873" s="53" t="s">
        <v>3804</v>
      </c>
      <c r="M873" s="53">
        <v>330</v>
      </c>
      <c r="N873" s="53">
        <v>333</v>
      </c>
      <c r="O873" s="53">
        <v>401</v>
      </c>
      <c r="P873" s="54" t="s">
        <v>3386</v>
      </c>
      <c r="Q873" s="55" t="s">
        <v>5067</v>
      </c>
      <c r="R873" s="53" t="s">
        <v>5064</v>
      </c>
      <c r="S873" s="53" t="s">
        <v>5068</v>
      </c>
      <c r="T873" s="53" t="s">
        <v>5066</v>
      </c>
      <c r="U873" s="53">
        <v>1</v>
      </c>
      <c r="V873" s="46" t="s">
        <v>5069</v>
      </c>
    </row>
    <row r="874" ht="12.8" customHeight="1" spans="1:22" x14ac:dyDescent="0.25">
      <c r="A874" s="52">
        <v>380176</v>
      </c>
      <c r="B874" s="53" t="s">
        <v>6159</v>
      </c>
      <c r="C874" s="53" t="s">
        <v>6136</v>
      </c>
      <c r="D874" s="53" t="s">
        <v>5062</v>
      </c>
      <c r="E874" s="53" t="s">
        <v>5063</v>
      </c>
      <c r="F874" s="53" t="s">
        <v>5064</v>
      </c>
      <c r="G874" s="53" t="s">
        <v>5064</v>
      </c>
      <c r="H874" s="53" t="s">
        <v>5544</v>
      </c>
      <c r="I874" s="53" t="s">
        <v>5544</v>
      </c>
      <c r="J874" s="53" t="s">
        <v>5066</v>
      </c>
      <c r="K874" s="53" t="s">
        <v>5543</v>
      </c>
      <c r="L874" s="53" t="s">
        <v>3804</v>
      </c>
      <c r="M874" s="53">
        <v>330</v>
      </c>
      <c r="N874" s="53">
        <v>333</v>
      </c>
      <c r="O874" s="53">
        <v>401</v>
      </c>
      <c r="P874" s="54" t="s">
        <v>3386</v>
      </c>
      <c r="Q874" s="55" t="s">
        <v>5067</v>
      </c>
      <c r="R874" s="53" t="s">
        <v>5064</v>
      </c>
      <c r="S874" s="53" t="s">
        <v>5068</v>
      </c>
      <c r="T874" s="53" t="s">
        <v>5066</v>
      </c>
      <c r="U874" s="53">
        <v>1</v>
      </c>
      <c r="V874" s="46" t="s">
        <v>5069</v>
      </c>
    </row>
    <row r="875" ht="12.8" customHeight="1" spans="1:22" x14ac:dyDescent="0.25">
      <c r="A875" s="52">
        <v>380177</v>
      </c>
      <c r="B875" s="53" t="s">
        <v>6160</v>
      </c>
      <c r="C875" s="53" t="s">
        <v>6161</v>
      </c>
      <c r="D875" s="53" t="s">
        <v>5062</v>
      </c>
      <c r="E875" s="53" t="s">
        <v>5063</v>
      </c>
      <c r="F875" s="53" t="s">
        <v>5064</v>
      </c>
      <c r="G875" s="53" t="s">
        <v>5064</v>
      </c>
      <c r="H875" s="53" t="s">
        <v>5302</v>
      </c>
      <c r="I875" s="53" t="s">
        <v>5277</v>
      </c>
      <c r="J875" s="53" t="s">
        <v>5066</v>
      </c>
      <c r="K875" s="53" t="s">
        <v>5301</v>
      </c>
      <c r="L875" s="53" t="s">
        <v>3804</v>
      </c>
      <c r="M875" s="53">
        <v>330</v>
      </c>
      <c r="N875" s="53">
        <v>333</v>
      </c>
      <c r="O875" s="53">
        <v>401</v>
      </c>
      <c r="P875" s="54" t="s">
        <v>3386</v>
      </c>
      <c r="Q875" s="55" t="s">
        <v>5067</v>
      </c>
      <c r="R875" s="53" t="s">
        <v>5064</v>
      </c>
      <c r="S875" s="53" t="s">
        <v>5068</v>
      </c>
      <c r="T875" s="53" t="s">
        <v>5066</v>
      </c>
      <c r="U875" s="53">
        <v>1</v>
      </c>
      <c r="V875" s="46" t="s">
        <v>5069</v>
      </c>
    </row>
    <row r="876" ht="12.8" customHeight="1" spans="1:22" x14ac:dyDescent="0.25">
      <c r="A876" s="52">
        <v>380178</v>
      </c>
      <c r="B876" s="53" t="s">
        <v>6162</v>
      </c>
      <c r="C876" s="53" t="s">
        <v>6141</v>
      </c>
      <c r="D876" s="53" t="s">
        <v>5062</v>
      </c>
      <c r="E876" s="53" t="s">
        <v>5063</v>
      </c>
      <c r="F876" s="53" t="s">
        <v>5064</v>
      </c>
      <c r="G876" s="53" t="s">
        <v>5064</v>
      </c>
      <c r="H876" s="53" t="s">
        <v>5713</v>
      </c>
      <c r="I876" s="53" t="s">
        <v>5714</v>
      </c>
      <c r="J876" s="53" t="s">
        <v>5066</v>
      </c>
      <c r="K876" s="53" t="s">
        <v>5712</v>
      </c>
      <c r="L876" s="53" t="s">
        <v>3804</v>
      </c>
      <c r="M876" s="53">
        <v>330</v>
      </c>
      <c r="N876" s="53">
        <v>333</v>
      </c>
      <c r="O876" s="53">
        <v>401</v>
      </c>
      <c r="P876" s="54" t="s">
        <v>3386</v>
      </c>
      <c r="Q876" s="55" t="s">
        <v>5067</v>
      </c>
      <c r="R876" s="53" t="s">
        <v>5064</v>
      </c>
      <c r="S876" s="53" t="s">
        <v>5068</v>
      </c>
      <c r="T876" s="53" t="s">
        <v>5066</v>
      </c>
      <c r="U876" s="53">
        <v>1</v>
      </c>
      <c r="V876" s="46" t="s">
        <v>5069</v>
      </c>
    </row>
    <row r="877" ht="12.8" customHeight="1" spans="1:22" x14ac:dyDescent="0.25">
      <c r="A877" s="52">
        <v>380183</v>
      </c>
      <c r="B877" s="53" t="s">
        <v>6163</v>
      </c>
      <c r="C877" s="53" t="s">
        <v>6164</v>
      </c>
      <c r="D877" s="53" t="s">
        <v>5062</v>
      </c>
      <c r="E877" s="53" t="s">
        <v>5063</v>
      </c>
      <c r="F877" s="53" t="s">
        <v>5064</v>
      </c>
      <c r="G877" s="53" t="s">
        <v>5064</v>
      </c>
      <c r="H877" s="53" t="s">
        <v>5412</v>
      </c>
      <c r="I877" s="53" t="s">
        <v>5413</v>
      </c>
      <c r="J877" s="53" t="s">
        <v>5066</v>
      </c>
      <c r="K877" s="53" t="s">
        <v>6165</v>
      </c>
      <c r="L877" s="53" t="s">
        <v>3804</v>
      </c>
      <c r="M877" s="53">
        <v>330</v>
      </c>
      <c r="N877" s="53">
        <v>333</v>
      </c>
      <c r="O877" s="53">
        <v>401</v>
      </c>
      <c r="P877" s="54" t="s">
        <v>3386</v>
      </c>
      <c r="Q877" s="55" t="s">
        <v>5067</v>
      </c>
      <c r="R877" s="53" t="s">
        <v>5064</v>
      </c>
      <c r="S877" s="53" t="s">
        <v>5068</v>
      </c>
      <c r="T877" s="53" t="s">
        <v>5066</v>
      </c>
      <c r="U877" s="53">
        <v>1</v>
      </c>
      <c r="V877" s="46" t="s">
        <v>5069</v>
      </c>
    </row>
    <row r="878" ht="12.8" customHeight="1" spans="1:22" x14ac:dyDescent="0.25">
      <c r="A878" s="52">
        <v>380184</v>
      </c>
      <c r="B878" s="53" t="s">
        <v>6166</v>
      </c>
      <c r="C878" s="53" t="s">
        <v>6150</v>
      </c>
      <c r="D878" s="53" t="s">
        <v>5062</v>
      </c>
      <c r="E878" s="53" t="s">
        <v>5063</v>
      </c>
      <c r="F878" s="53" t="s">
        <v>5064</v>
      </c>
      <c r="G878" s="53" t="s">
        <v>5064</v>
      </c>
      <c r="H878" s="53" t="s">
        <v>5688</v>
      </c>
      <c r="I878" s="53" t="s">
        <v>5650</v>
      </c>
      <c r="J878" s="53" t="s">
        <v>5066</v>
      </c>
      <c r="K878" s="53" t="s">
        <v>6167</v>
      </c>
      <c r="L878" s="53" t="s">
        <v>3804</v>
      </c>
      <c r="M878" s="53">
        <v>330</v>
      </c>
      <c r="N878" s="53">
        <v>333</v>
      </c>
      <c r="O878" s="53">
        <v>401</v>
      </c>
      <c r="P878" s="54" t="s">
        <v>3386</v>
      </c>
      <c r="Q878" s="55" t="s">
        <v>5067</v>
      </c>
      <c r="R878" s="53" t="s">
        <v>5064</v>
      </c>
      <c r="S878" s="53" t="s">
        <v>5068</v>
      </c>
      <c r="T878" s="53" t="s">
        <v>5066</v>
      </c>
      <c r="U878" s="53">
        <v>1</v>
      </c>
      <c r="V878" s="46" t="s">
        <v>5069</v>
      </c>
    </row>
    <row r="879" ht="12.8" customHeight="1" spans="1:22" x14ac:dyDescent="0.25">
      <c r="A879" s="52">
        <v>380194</v>
      </c>
      <c r="B879" s="53" t="s">
        <v>6168</v>
      </c>
      <c r="C879" s="53" t="s">
        <v>6139</v>
      </c>
      <c r="D879" s="53" t="s">
        <v>5062</v>
      </c>
      <c r="E879" s="53" t="s">
        <v>5063</v>
      </c>
      <c r="F879" s="53" t="s">
        <v>5064</v>
      </c>
      <c r="G879" s="53" t="s">
        <v>5064</v>
      </c>
      <c r="H879" s="53" t="s">
        <v>5883</v>
      </c>
      <c r="I879" s="53" t="s">
        <v>5277</v>
      </c>
      <c r="J879" s="53" t="s">
        <v>5066</v>
      </c>
      <c r="K879" s="53" t="s">
        <v>6169</v>
      </c>
      <c r="L879" s="53" t="s">
        <v>3804</v>
      </c>
      <c r="M879" s="53">
        <v>330</v>
      </c>
      <c r="N879" s="53">
        <v>333</v>
      </c>
      <c r="O879" s="53">
        <v>401</v>
      </c>
      <c r="P879" s="54" t="s">
        <v>3386</v>
      </c>
      <c r="Q879" s="55" t="s">
        <v>5067</v>
      </c>
      <c r="R879" s="53" t="s">
        <v>5064</v>
      </c>
      <c r="S879" s="53" t="s">
        <v>5068</v>
      </c>
      <c r="T879" s="53" t="s">
        <v>5066</v>
      </c>
      <c r="U879" s="53">
        <v>1</v>
      </c>
      <c r="V879" s="46" t="s">
        <v>5069</v>
      </c>
    </row>
    <row r="880" ht="12.8" customHeight="1" spans="1:22" x14ac:dyDescent="0.25">
      <c r="A880" s="52">
        <v>380195</v>
      </c>
      <c r="B880" s="53" t="s">
        <v>6170</v>
      </c>
      <c r="C880" s="53" t="s">
        <v>6155</v>
      </c>
      <c r="D880" s="53" t="s">
        <v>5062</v>
      </c>
      <c r="E880" s="53" t="s">
        <v>5063</v>
      </c>
      <c r="F880" s="53" t="s">
        <v>5064</v>
      </c>
      <c r="G880" s="53" t="s">
        <v>5064</v>
      </c>
      <c r="H880" s="53" t="s">
        <v>5880</v>
      </c>
      <c r="I880" s="53" t="s">
        <v>5277</v>
      </c>
      <c r="J880" s="53" t="s">
        <v>5066</v>
      </c>
      <c r="K880" s="53" t="s">
        <v>6081</v>
      </c>
      <c r="L880" s="53" t="s">
        <v>3804</v>
      </c>
      <c r="M880" s="53">
        <v>330</v>
      </c>
      <c r="N880" s="53">
        <v>333</v>
      </c>
      <c r="O880" s="53">
        <v>401</v>
      </c>
      <c r="P880" s="54" t="s">
        <v>3386</v>
      </c>
      <c r="Q880" s="55" t="s">
        <v>5067</v>
      </c>
      <c r="R880" s="53" t="s">
        <v>5064</v>
      </c>
      <c r="S880" s="53" t="s">
        <v>5068</v>
      </c>
      <c r="T880" s="53" t="s">
        <v>5066</v>
      </c>
      <c r="U880" s="53">
        <v>1</v>
      </c>
      <c r="V880" s="46" t="s">
        <v>5069</v>
      </c>
    </row>
    <row r="881" ht="12.8" customHeight="1" spans="1:22" x14ac:dyDescent="0.25">
      <c r="A881" s="52">
        <v>380202</v>
      </c>
      <c r="B881" s="53" t="s">
        <v>6171</v>
      </c>
      <c r="C881" s="53" t="s">
        <v>6172</v>
      </c>
      <c r="D881" s="53" t="s">
        <v>5062</v>
      </c>
      <c r="E881" s="53" t="s">
        <v>5063</v>
      </c>
      <c r="F881" s="53" t="s">
        <v>5096</v>
      </c>
      <c r="G881" s="53" t="s">
        <v>5096</v>
      </c>
      <c r="H881" s="53" t="s">
        <v>5375</v>
      </c>
      <c r="I881" s="53" t="s">
        <v>5372</v>
      </c>
      <c r="J881" s="53" t="s">
        <v>5066</v>
      </c>
      <c r="K881" s="53" t="s">
        <v>5376</v>
      </c>
      <c r="L881" s="53" t="s">
        <v>3804</v>
      </c>
      <c r="M881" s="53">
        <v>330</v>
      </c>
      <c r="N881" s="53">
        <v>333</v>
      </c>
      <c r="O881" s="53">
        <v>402</v>
      </c>
      <c r="P881" s="54" t="s">
        <v>3386</v>
      </c>
      <c r="Q881" s="55" t="s">
        <v>5099</v>
      </c>
      <c r="R881" s="53" t="s">
        <v>5096</v>
      </c>
      <c r="S881" s="53" t="s">
        <v>5068</v>
      </c>
      <c r="T881" s="53" t="s">
        <v>5066</v>
      </c>
      <c r="U881" s="53">
        <v>1</v>
      </c>
      <c r="V881" s="46" t="s">
        <v>5069</v>
      </c>
    </row>
    <row r="882" ht="12.8" customHeight="1" spans="1:22" x14ac:dyDescent="0.25">
      <c r="A882" s="52">
        <v>380203</v>
      </c>
      <c r="B882" s="53" t="s">
        <v>6173</v>
      </c>
      <c r="C882" s="53" t="s">
        <v>6139</v>
      </c>
      <c r="D882" s="53" t="s">
        <v>5062</v>
      </c>
      <c r="E882" s="53" t="s">
        <v>5063</v>
      </c>
      <c r="F882" s="53" t="s">
        <v>5096</v>
      </c>
      <c r="G882" s="53" t="s">
        <v>5096</v>
      </c>
      <c r="H882" s="53" t="s">
        <v>5385</v>
      </c>
      <c r="I882" s="53" t="s">
        <v>5385</v>
      </c>
      <c r="J882" s="53" t="s">
        <v>5066</v>
      </c>
      <c r="K882" s="53" t="s">
        <v>5386</v>
      </c>
      <c r="L882" s="53" t="s">
        <v>3804</v>
      </c>
      <c r="M882" s="53">
        <v>330</v>
      </c>
      <c r="N882" s="53">
        <v>333</v>
      </c>
      <c r="O882" s="53">
        <v>402</v>
      </c>
      <c r="P882" s="54" t="s">
        <v>3386</v>
      </c>
      <c r="Q882" s="55" t="s">
        <v>5099</v>
      </c>
      <c r="R882" s="53" t="s">
        <v>5096</v>
      </c>
      <c r="S882" s="53" t="s">
        <v>5068</v>
      </c>
      <c r="T882" s="53" t="s">
        <v>5066</v>
      </c>
      <c r="U882" s="53">
        <v>1</v>
      </c>
      <c r="V882" s="46" t="s">
        <v>5069</v>
      </c>
    </row>
    <row r="883" ht="12.8" customHeight="1" spans="1:22" x14ac:dyDescent="0.25">
      <c r="A883" s="52">
        <v>380204</v>
      </c>
      <c r="B883" s="53" t="s">
        <v>6174</v>
      </c>
      <c r="C883" s="53" t="s">
        <v>6136</v>
      </c>
      <c r="D883" s="53" t="s">
        <v>5062</v>
      </c>
      <c r="E883" s="53" t="s">
        <v>5063</v>
      </c>
      <c r="F883" s="53" t="s">
        <v>5096</v>
      </c>
      <c r="G883" s="53" t="s">
        <v>5096</v>
      </c>
      <c r="H883" s="53" t="s">
        <v>5137</v>
      </c>
      <c r="I883" s="53" t="s">
        <v>5137</v>
      </c>
      <c r="J883" s="53" t="s">
        <v>5066</v>
      </c>
      <c r="K883" s="53" t="s">
        <v>5136</v>
      </c>
      <c r="L883" s="53" t="s">
        <v>3804</v>
      </c>
      <c r="M883" s="53">
        <v>330</v>
      </c>
      <c r="N883" s="53">
        <v>333</v>
      </c>
      <c r="O883" s="53">
        <v>402</v>
      </c>
      <c r="P883" s="54" t="s">
        <v>3386</v>
      </c>
      <c r="Q883" s="55" t="s">
        <v>5099</v>
      </c>
      <c r="R883" s="53" t="s">
        <v>5096</v>
      </c>
      <c r="S883" s="53" t="s">
        <v>5068</v>
      </c>
      <c r="T883" s="53" t="s">
        <v>5066</v>
      </c>
      <c r="U883" s="53">
        <v>1</v>
      </c>
      <c r="V883" s="46" t="s">
        <v>5069</v>
      </c>
    </row>
    <row r="884" ht="12.8" customHeight="1" spans="1:22" x14ac:dyDescent="0.25">
      <c r="A884" s="52">
        <v>380205</v>
      </c>
      <c r="B884" s="53" t="s">
        <v>6175</v>
      </c>
      <c r="C884" s="53" t="s">
        <v>6136</v>
      </c>
      <c r="D884" s="53" t="s">
        <v>5062</v>
      </c>
      <c r="E884" s="53" t="s">
        <v>5063</v>
      </c>
      <c r="F884" s="53" t="s">
        <v>5096</v>
      </c>
      <c r="G884" s="53" t="s">
        <v>5096</v>
      </c>
      <c r="H884" s="53" t="s">
        <v>5222</v>
      </c>
      <c r="I884" s="53" t="s">
        <v>5222</v>
      </c>
      <c r="J884" s="53" t="s">
        <v>5066</v>
      </c>
      <c r="K884" s="53" t="s">
        <v>5221</v>
      </c>
      <c r="L884" s="53" t="s">
        <v>3804</v>
      </c>
      <c r="M884" s="53">
        <v>330</v>
      </c>
      <c r="N884" s="53">
        <v>333</v>
      </c>
      <c r="O884" s="53">
        <v>402</v>
      </c>
      <c r="P884" s="54" t="s">
        <v>3386</v>
      </c>
      <c r="Q884" s="55" t="s">
        <v>5099</v>
      </c>
      <c r="R884" s="53" t="s">
        <v>5096</v>
      </c>
      <c r="S884" s="53" t="s">
        <v>5068</v>
      </c>
      <c r="T884" s="53" t="s">
        <v>5066</v>
      </c>
      <c r="U884" s="53">
        <v>1</v>
      </c>
      <c r="V884" s="46" t="s">
        <v>5069</v>
      </c>
    </row>
    <row r="885" ht="12.8" customHeight="1" spans="1:22" x14ac:dyDescent="0.25">
      <c r="A885" s="52">
        <v>380206</v>
      </c>
      <c r="B885" s="53" t="s">
        <v>6176</v>
      </c>
      <c r="C885" s="53" t="s">
        <v>6177</v>
      </c>
      <c r="D885" s="53" t="s">
        <v>5062</v>
      </c>
      <c r="E885" s="53" t="s">
        <v>5063</v>
      </c>
      <c r="F885" s="53" t="s">
        <v>5096</v>
      </c>
      <c r="G885" s="53" t="s">
        <v>5096</v>
      </c>
      <c r="H885" s="53" t="s">
        <v>5237</v>
      </c>
      <c r="I885" s="53" t="s">
        <v>5237</v>
      </c>
      <c r="J885" s="53" t="s">
        <v>5066</v>
      </c>
      <c r="K885" s="53" t="s">
        <v>5236</v>
      </c>
      <c r="L885" s="53" t="s">
        <v>3804</v>
      </c>
      <c r="M885" s="53">
        <v>330</v>
      </c>
      <c r="N885" s="53">
        <v>333</v>
      </c>
      <c r="O885" s="53">
        <v>402</v>
      </c>
      <c r="P885" s="54" t="s">
        <v>3386</v>
      </c>
      <c r="Q885" s="55" t="s">
        <v>5099</v>
      </c>
      <c r="R885" s="53" t="s">
        <v>5096</v>
      </c>
      <c r="S885" s="53" t="s">
        <v>5068</v>
      </c>
      <c r="T885" s="53" t="s">
        <v>5066</v>
      </c>
      <c r="U885" s="53">
        <v>1</v>
      </c>
      <c r="V885" s="46" t="s">
        <v>5069</v>
      </c>
    </row>
    <row r="886" ht="12.8" customHeight="1" spans="1:22" x14ac:dyDescent="0.25">
      <c r="A886" s="52">
        <v>380207</v>
      </c>
      <c r="B886" s="53" t="s">
        <v>6178</v>
      </c>
      <c r="C886" s="53" t="s">
        <v>6146</v>
      </c>
      <c r="D886" s="53" t="s">
        <v>5062</v>
      </c>
      <c r="E886" s="53" t="s">
        <v>5063</v>
      </c>
      <c r="F886" s="53" t="s">
        <v>5096</v>
      </c>
      <c r="G886" s="53" t="s">
        <v>5096</v>
      </c>
      <c r="H886" s="53" t="s">
        <v>5263</v>
      </c>
      <c r="I886" s="53" t="s">
        <v>5263</v>
      </c>
      <c r="J886" s="53" t="s">
        <v>5066</v>
      </c>
      <c r="K886" s="53" t="s">
        <v>5262</v>
      </c>
      <c r="L886" s="53" t="s">
        <v>3804</v>
      </c>
      <c r="M886" s="53">
        <v>330</v>
      </c>
      <c r="N886" s="53">
        <v>333</v>
      </c>
      <c r="O886" s="53">
        <v>402</v>
      </c>
      <c r="P886" s="54" t="s">
        <v>3386</v>
      </c>
      <c r="Q886" s="55" t="s">
        <v>5099</v>
      </c>
      <c r="R886" s="53" t="s">
        <v>5096</v>
      </c>
      <c r="S886" s="53" t="s">
        <v>5068</v>
      </c>
      <c r="T886" s="53" t="s">
        <v>5066</v>
      </c>
      <c r="U886" s="53">
        <v>1</v>
      </c>
      <c r="V886" s="46" t="s">
        <v>5069</v>
      </c>
    </row>
    <row r="887" ht="12.8" customHeight="1" spans="1:22" x14ac:dyDescent="0.25">
      <c r="A887" s="52">
        <v>380211</v>
      </c>
      <c r="B887" s="53" t="s">
        <v>6179</v>
      </c>
      <c r="C887" s="53" t="s">
        <v>6155</v>
      </c>
      <c r="D887" s="53" t="s">
        <v>5062</v>
      </c>
      <c r="E887" s="53" t="s">
        <v>5063</v>
      </c>
      <c r="F887" s="53" t="s">
        <v>5096</v>
      </c>
      <c r="G887" s="53" t="s">
        <v>5096</v>
      </c>
      <c r="H887" s="53" t="s">
        <v>5195</v>
      </c>
      <c r="I887" s="53" t="s">
        <v>5192</v>
      </c>
      <c r="J887" s="53" t="s">
        <v>5066</v>
      </c>
      <c r="K887" s="53" t="s">
        <v>5194</v>
      </c>
      <c r="L887" s="53" t="s">
        <v>3804</v>
      </c>
      <c r="M887" s="53">
        <v>330</v>
      </c>
      <c r="N887" s="53">
        <v>333</v>
      </c>
      <c r="O887" s="53">
        <v>402</v>
      </c>
      <c r="P887" s="54" t="s">
        <v>3386</v>
      </c>
      <c r="Q887" s="55" t="s">
        <v>5099</v>
      </c>
      <c r="R887" s="53" t="s">
        <v>5096</v>
      </c>
      <c r="S887" s="53" t="s">
        <v>5068</v>
      </c>
      <c r="T887" s="53" t="s">
        <v>5066</v>
      </c>
      <c r="U887" s="53">
        <v>1</v>
      </c>
      <c r="V887" s="46" t="s">
        <v>5069</v>
      </c>
    </row>
    <row r="888" ht="12.8" customHeight="1" spans="1:22" x14ac:dyDescent="0.25">
      <c r="A888" s="52">
        <v>380213</v>
      </c>
      <c r="B888" s="53" t="s">
        <v>6180</v>
      </c>
      <c r="C888" s="53" t="s">
        <v>6146</v>
      </c>
      <c r="D888" s="53" t="s">
        <v>5062</v>
      </c>
      <c r="E888" s="53" t="s">
        <v>5063</v>
      </c>
      <c r="F888" s="53" t="s">
        <v>5096</v>
      </c>
      <c r="G888" s="53" t="s">
        <v>5096</v>
      </c>
      <c r="H888" s="53" t="s">
        <v>5257</v>
      </c>
      <c r="I888" s="53" t="s">
        <v>5258</v>
      </c>
      <c r="J888" s="53" t="s">
        <v>5066</v>
      </c>
      <c r="K888" s="53" t="s">
        <v>5259</v>
      </c>
      <c r="L888" s="53" t="s">
        <v>3804</v>
      </c>
      <c r="M888" s="53">
        <v>330</v>
      </c>
      <c r="N888" s="53">
        <v>333</v>
      </c>
      <c r="O888" s="53">
        <v>402</v>
      </c>
      <c r="P888" s="54" t="s">
        <v>3386</v>
      </c>
      <c r="Q888" s="55" t="s">
        <v>5099</v>
      </c>
      <c r="R888" s="53" t="s">
        <v>5096</v>
      </c>
      <c r="S888" s="53" t="s">
        <v>5068</v>
      </c>
      <c r="T888" s="53" t="s">
        <v>5066</v>
      </c>
      <c r="U888" s="53">
        <v>1</v>
      </c>
      <c r="V888" s="46" t="s">
        <v>5069</v>
      </c>
    </row>
    <row r="889" ht="12.8" customHeight="1" spans="1:22" x14ac:dyDescent="0.25">
      <c r="A889" s="52">
        <v>380215</v>
      </c>
      <c r="B889" s="53" t="s">
        <v>6181</v>
      </c>
      <c r="C889" s="53" t="s">
        <v>6150</v>
      </c>
      <c r="D889" s="53" t="s">
        <v>5062</v>
      </c>
      <c r="E889" s="53" t="s">
        <v>5063</v>
      </c>
      <c r="F889" s="53" t="s">
        <v>5096</v>
      </c>
      <c r="G889" s="53" t="s">
        <v>5096</v>
      </c>
      <c r="H889" s="53" t="s">
        <v>5187</v>
      </c>
      <c r="I889" s="53" t="s">
        <v>5188</v>
      </c>
      <c r="J889" s="53" t="s">
        <v>5066</v>
      </c>
      <c r="K889" s="53" t="s">
        <v>5186</v>
      </c>
      <c r="L889" s="53" t="s">
        <v>3804</v>
      </c>
      <c r="M889" s="53">
        <v>330</v>
      </c>
      <c r="N889" s="53">
        <v>333</v>
      </c>
      <c r="O889" s="53">
        <v>402</v>
      </c>
      <c r="P889" s="54" t="s">
        <v>3386</v>
      </c>
      <c r="Q889" s="55" t="s">
        <v>5099</v>
      </c>
      <c r="R889" s="53" t="s">
        <v>5096</v>
      </c>
      <c r="S889" s="53" t="s">
        <v>5068</v>
      </c>
      <c r="T889" s="53" t="s">
        <v>5066</v>
      </c>
      <c r="U889" s="53">
        <v>1</v>
      </c>
      <c r="V889" s="46" t="s">
        <v>5069</v>
      </c>
    </row>
    <row r="890" ht="12.8" customHeight="1" spans="1:22" x14ac:dyDescent="0.25">
      <c r="A890" s="52">
        <v>380216</v>
      </c>
      <c r="B890" s="53" t="s">
        <v>6182</v>
      </c>
      <c r="C890" s="53" t="s">
        <v>6139</v>
      </c>
      <c r="D890" s="53" t="s">
        <v>5062</v>
      </c>
      <c r="E890" s="53" t="s">
        <v>5063</v>
      </c>
      <c r="F890" s="53" t="s">
        <v>5096</v>
      </c>
      <c r="G890" s="53" t="s">
        <v>5096</v>
      </c>
      <c r="H890" s="53" t="s">
        <v>5249</v>
      </c>
      <c r="I890" s="53" t="s">
        <v>5249</v>
      </c>
      <c r="J890" s="53" t="s">
        <v>5066</v>
      </c>
      <c r="K890" s="53" t="s">
        <v>5248</v>
      </c>
      <c r="L890" s="53" t="s">
        <v>3804</v>
      </c>
      <c r="M890" s="53">
        <v>330</v>
      </c>
      <c r="N890" s="53">
        <v>333</v>
      </c>
      <c r="O890" s="53">
        <v>402</v>
      </c>
      <c r="P890" s="54" t="s">
        <v>3386</v>
      </c>
      <c r="Q890" s="55" t="s">
        <v>5099</v>
      </c>
      <c r="R890" s="53" t="s">
        <v>5096</v>
      </c>
      <c r="S890" s="53" t="s">
        <v>5068</v>
      </c>
      <c r="T890" s="53" t="s">
        <v>5066</v>
      </c>
      <c r="U890" s="53">
        <v>1</v>
      </c>
      <c r="V890" s="46" t="s">
        <v>5069</v>
      </c>
    </row>
    <row r="891" ht="12.8" customHeight="1" spans="1:22" x14ac:dyDescent="0.25">
      <c r="A891" s="52">
        <v>380221</v>
      </c>
      <c r="B891" s="53" t="s">
        <v>6183</v>
      </c>
      <c r="C891" s="53" t="s">
        <v>6141</v>
      </c>
      <c r="D891" s="53" t="s">
        <v>5062</v>
      </c>
      <c r="E891" s="53" t="s">
        <v>5063</v>
      </c>
      <c r="F891" s="53" t="s">
        <v>5096</v>
      </c>
      <c r="G891" s="53" t="s">
        <v>5096</v>
      </c>
      <c r="H891" s="53" t="s">
        <v>5150</v>
      </c>
      <c r="I891" s="53" t="s">
        <v>5150</v>
      </c>
      <c r="J891" s="53" t="s">
        <v>5066</v>
      </c>
      <c r="K891" s="53" t="s">
        <v>5954</v>
      </c>
      <c r="L891" s="53" t="s">
        <v>3804</v>
      </c>
      <c r="M891" s="53">
        <v>330</v>
      </c>
      <c r="N891" s="53">
        <v>333</v>
      </c>
      <c r="O891" s="53">
        <v>402</v>
      </c>
      <c r="P891" s="54" t="s">
        <v>3386</v>
      </c>
      <c r="Q891" s="55" t="s">
        <v>5099</v>
      </c>
      <c r="R891" s="53" t="s">
        <v>5096</v>
      </c>
      <c r="S891" s="53" t="s">
        <v>5068</v>
      </c>
      <c r="T891" s="53" t="s">
        <v>5066</v>
      </c>
      <c r="U891" s="53">
        <v>1</v>
      </c>
      <c r="V891" s="46" t="s">
        <v>5069</v>
      </c>
    </row>
    <row r="892" ht="12.8" customHeight="1" spans="1:22" x14ac:dyDescent="0.25">
      <c r="A892" s="52">
        <v>380222</v>
      </c>
      <c r="B892" s="53" t="s">
        <v>6184</v>
      </c>
      <c r="C892" s="53" t="s">
        <v>6150</v>
      </c>
      <c r="D892" s="53" t="s">
        <v>5062</v>
      </c>
      <c r="E892" s="53" t="s">
        <v>5063</v>
      </c>
      <c r="F892" s="53" t="s">
        <v>5096</v>
      </c>
      <c r="G892" s="53" t="s">
        <v>5096</v>
      </c>
      <c r="H892" s="53" t="s">
        <v>5116</v>
      </c>
      <c r="I892" s="53" t="s">
        <v>5117</v>
      </c>
      <c r="J892" s="53" t="s">
        <v>5066</v>
      </c>
      <c r="K892" s="53" t="s">
        <v>5115</v>
      </c>
      <c r="L892" s="53" t="s">
        <v>3804</v>
      </c>
      <c r="M892" s="53">
        <v>330</v>
      </c>
      <c r="N892" s="53">
        <v>333</v>
      </c>
      <c r="O892" s="53">
        <v>402</v>
      </c>
      <c r="P892" s="54" t="s">
        <v>3386</v>
      </c>
      <c r="Q892" s="55" t="s">
        <v>5099</v>
      </c>
      <c r="R892" s="53" t="s">
        <v>5096</v>
      </c>
      <c r="S892" s="53" t="s">
        <v>5068</v>
      </c>
      <c r="T892" s="53" t="s">
        <v>5066</v>
      </c>
      <c r="U892" s="53">
        <v>1</v>
      </c>
      <c r="V892" s="46" t="s">
        <v>5069</v>
      </c>
    </row>
    <row r="893" ht="12.8" customHeight="1" spans="1:22" x14ac:dyDescent="0.25">
      <c r="A893" s="52">
        <v>380223</v>
      </c>
      <c r="B893" s="53" t="s">
        <v>6185</v>
      </c>
      <c r="C893" s="53" t="s">
        <v>6134</v>
      </c>
      <c r="D893" s="53" t="s">
        <v>5062</v>
      </c>
      <c r="E893" s="53" t="s">
        <v>5063</v>
      </c>
      <c r="F893" s="53" t="s">
        <v>5096</v>
      </c>
      <c r="G893" s="53" t="s">
        <v>5096</v>
      </c>
      <c r="H893" s="53" t="s">
        <v>5245</v>
      </c>
      <c r="I893" s="53" t="s">
        <v>5245</v>
      </c>
      <c r="J893" s="53" t="s">
        <v>5066</v>
      </c>
      <c r="K893" s="53" t="s">
        <v>5244</v>
      </c>
      <c r="L893" s="53" t="s">
        <v>3804</v>
      </c>
      <c r="M893" s="53">
        <v>330</v>
      </c>
      <c r="N893" s="53">
        <v>333</v>
      </c>
      <c r="O893" s="53">
        <v>402</v>
      </c>
      <c r="P893" s="54" t="s">
        <v>3386</v>
      </c>
      <c r="Q893" s="55" t="s">
        <v>5099</v>
      </c>
      <c r="R893" s="53" t="s">
        <v>5096</v>
      </c>
      <c r="S893" s="53" t="s">
        <v>5068</v>
      </c>
      <c r="T893" s="53" t="s">
        <v>5066</v>
      </c>
      <c r="U893" s="53">
        <v>1</v>
      </c>
      <c r="V893" s="46" t="s">
        <v>5069</v>
      </c>
    </row>
    <row r="894" ht="12.8" customHeight="1" spans="1:22" x14ac:dyDescent="0.25">
      <c r="A894" s="52">
        <v>380225</v>
      </c>
      <c r="B894" s="53" t="s">
        <v>6186</v>
      </c>
      <c r="C894" s="53" t="s">
        <v>6141</v>
      </c>
      <c r="D894" s="53" t="s">
        <v>5062</v>
      </c>
      <c r="E894" s="53" t="s">
        <v>5063</v>
      </c>
      <c r="F894" s="53" t="s">
        <v>5096</v>
      </c>
      <c r="G894" s="53" t="s">
        <v>5096</v>
      </c>
      <c r="H894" s="53" t="s">
        <v>5159</v>
      </c>
      <c r="I894" s="53" t="s">
        <v>5159</v>
      </c>
      <c r="J894" s="53" t="s">
        <v>5066</v>
      </c>
      <c r="K894" s="53" t="s">
        <v>5158</v>
      </c>
      <c r="L894" s="53" t="s">
        <v>3804</v>
      </c>
      <c r="M894" s="53">
        <v>330</v>
      </c>
      <c r="N894" s="53">
        <v>333</v>
      </c>
      <c r="O894" s="53">
        <v>402</v>
      </c>
      <c r="P894" s="54" t="s">
        <v>3386</v>
      </c>
      <c r="Q894" s="55" t="s">
        <v>5099</v>
      </c>
      <c r="R894" s="53" t="s">
        <v>5096</v>
      </c>
      <c r="S894" s="53" t="s">
        <v>5068</v>
      </c>
      <c r="T894" s="53" t="s">
        <v>5066</v>
      </c>
      <c r="U894" s="53">
        <v>1</v>
      </c>
      <c r="V894" s="46" t="s">
        <v>5069</v>
      </c>
    </row>
    <row r="895" ht="12.8" customHeight="1" spans="1:22" x14ac:dyDescent="0.25">
      <c r="A895" s="52">
        <v>380228</v>
      </c>
      <c r="B895" s="53" t="s">
        <v>6187</v>
      </c>
      <c r="C895" s="53" t="s">
        <v>6136</v>
      </c>
      <c r="D895" s="53" t="s">
        <v>5062</v>
      </c>
      <c r="E895" s="53" t="s">
        <v>5063</v>
      </c>
      <c r="F895" s="53" t="s">
        <v>5096</v>
      </c>
      <c r="G895" s="53" t="s">
        <v>5096</v>
      </c>
      <c r="H895" s="53" t="s">
        <v>5129</v>
      </c>
      <c r="I895" s="53" t="s">
        <v>5129</v>
      </c>
      <c r="J895" s="53" t="s">
        <v>5066</v>
      </c>
      <c r="K895" s="53" t="s">
        <v>5128</v>
      </c>
      <c r="L895" s="53" t="s">
        <v>3804</v>
      </c>
      <c r="M895" s="53">
        <v>330</v>
      </c>
      <c r="N895" s="53">
        <v>333</v>
      </c>
      <c r="O895" s="53">
        <v>402</v>
      </c>
      <c r="P895" s="54" t="s">
        <v>3386</v>
      </c>
      <c r="Q895" s="55" t="s">
        <v>5099</v>
      </c>
      <c r="R895" s="53" t="s">
        <v>5096</v>
      </c>
      <c r="S895" s="53" t="s">
        <v>5068</v>
      </c>
      <c r="T895" s="53" t="s">
        <v>5066</v>
      </c>
      <c r="U895" s="53">
        <v>1</v>
      </c>
      <c r="V895" s="46" t="s">
        <v>5069</v>
      </c>
    </row>
    <row r="896" ht="12.8" customHeight="1" spans="1:22" x14ac:dyDescent="0.25">
      <c r="A896" s="52">
        <v>380229</v>
      </c>
      <c r="B896" s="53" t="s">
        <v>6188</v>
      </c>
      <c r="C896" s="53" t="s">
        <v>6134</v>
      </c>
      <c r="D896" s="53" t="s">
        <v>5062</v>
      </c>
      <c r="E896" s="53" t="s">
        <v>5063</v>
      </c>
      <c r="F896" s="53" t="s">
        <v>5096</v>
      </c>
      <c r="G896" s="53" t="s">
        <v>5096</v>
      </c>
      <c r="H896" s="53" t="s">
        <v>5226</v>
      </c>
      <c r="I896" s="53" t="s">
        <v>5226</v>
      </c>
      <c r="J896" s="53" t="s">
        <v>5066</v>
      </c>
      <c r="K896" s="53" t="s">
        <v>5225</v>
      </c>
      <c r="L896" s="53" t="s">
        <v>3804</v>
      </c>
      <c r="M896" s="53">
        <v>330</v>
      </c>
      <c r="N896" s="53">
        <v>333</v>
      </c>
      <c r="O896" s="53">
        <v>402</v>
      </c>
      <c r="P896" s="54" t="s">
        <v>3386</v>
      </c>
      <c r="Q896" s="55" t="s">
        <v>5099</v>
      </c>
      <c r="R896" s="53" t="s">
        <v>5096</v>
      </c>
      <c r="S896" s="53" t="s">
        <v>5068</v>
      </c>
      <c r="T896" s="53" t="s">
        <v>5066</v>
      </c>
      <c r="U896" s="53">
        <v>1</v>
      </c>
      <c r="V896" s="46" t="s">
        <v>5069</v>
      </c>
    </row>
    <row r="897" ht="12.8" customHeight="1" spans="1:22" x14ac:dyDescent="0.25">
      <c r="A897" s="52">
        <v>380232</v>
      </c>
      <c r="B897" s="53" t="s">
        <v>6189</v>
      </c>
      <c r="C897" s="53" t="s">
        <v>6146</v>
      </c>
      <c r="D897" s="53" t="s">
        <v>5062</v>
      </c>
      <c r="E897" s="53" t="s">
        <v>5063</v>
      </c>
      <c r="F897" s="53" t="s">
        <v>5096</v>
      </c>
      <c r="G897" s="53" t="s">
        <v>5096</v>
      </c>
      <c r="H897" s="53" t="s">
        <v>5102</v>
      </c>
      <c r="I897" s="53" t="s">
        <v>5103</v>
      </c>
      <c r="J897" s="53" t="s">
        <v>5066</v>
      </c>
      <c r="K897" s="53" t="s">
        <v>5101</v>
      </c>
      <c r="L897" s="53" t="s">
        <v>3804</v>
      </c>
      <c r="M897" s="53">
        <v>330</v>
      </c>
      <c r="N897" s="53">
        <v>333</v>
      </c>
      <c r="O897" s="53">
        <v>402</v>
      </c>
      <c r="P897" s="54" t="s">
        <v>3386</v>
      </c>
      <c r="Q897" s="55" t="s">
        <v>5099</v>
      </c>
      <c r="R897" s="53" t="s">
        <v>5096</v>
      </c>
      <c r="S897" s="53" t="s">
        <v>5068</v>
      </c>
      <c r="T897" s="53" t="s">
        <v>5066</v>
      </c>
      <c r="U897" s="53">
        <v>1</v>
      </c>
      <c r="V897" s="46" t="s">
        <v>5069</v>
      </c>
    </row>
    <row r="898" ht="12.8" customHeight="1" spans="1:22" x14ac:dyDescent="0.25">
      <c r="A898" s="52">
        <v>380234</v>
      </c>
      <c r="B898" s="53" t="s">
        <v>6190</v>
      </c>
      <c r="C898" s="53" t="s">
        <v>6146</v>
      </c>
      <c r="D898" s="53" t="s">
        <v>5062</v>
      </c>
      <c r="E898" s="53" t="s">
        <v>5063</v>
      </c>
      <c r="F898" s="53" t="s">
        <v>5096</v>
      </c>
      <c r="G898" s="53" t="s">
        <v>5096</v>
      </c>
      <c r="H898" s="53" t="s">
        <v>5170</v>
      </c>
      <c r="I898" s="53" t="s">
        <v>5170</v>
      </c>
      <c r="J898" s="53" t="s">
        <v>5066</v>
      </c>
      <c r="K898" s="53" t="s">
        <v>5171</v>
      </c>
      <c r="L898" s="53" t="s">
        <v>3804</v>
      </c>
      <c r="M898" s="53">
        <v>330</v>
      </c>
      <c r="N898" s="53">
        <v>333</v>
      </c>
      <c r="O898" s="53">
        <v>402</v>
      </c>
      <c r="P898" s="54" t="s">
        <v>3386</v>
      </c>
      <c r="Q898" s="55" t="s">
        <v>5099</v>
      </c>
      <c r="R898" s="53" t="s">
        <v>5096</v>
      </c>
      <c r="S898" s="53" t="s">
        <v>5068</v>
      </c>
      <c r="T898" s="53" t="s">
        <v>5066</v>
      </c>
      <c r="U898" s="53">
        <v>1</v>
      </c>
      <c r="V898" s="46" t="s">
        <v>5069</v>
      </c>
    </row>
    <row r="899" ht="12.8" customHeight="1" spans="1:22" x14ac:dyDescent="0.25">
      <c r="A899" s="52">
        <v>380235</v>
      </c>
      <c r="B899" s="53" t="s">
        <v>6191</v>
      </c>
      <c r="C899" s="53" t="s">
        <v>6155</v>
      </c>
      <c r="D899" s="53" t="s">
        <v>5062</v>
      </c>
      <c r="E899" s="53" t="s">
        <v>5063</v>
      </c>
      <c r="F899" s="53" t="s">
        <v>5096</v>
      </c>
      <c r="G899" s="53" t="s">
        <v>5096</v>
      </c>
      <c r="H899" s="53" t="s">
        <v>5153</v>
      </c>
      <c r="I899" s="53" t="s">
        <v>5153</v>
      </c>
      <c r="J899" s="53" t="s">
        <v>5066</v>
      </c>
      <c r="K899" s="53" t="s">
        <v>5154</v>
      </c>
      <c r="L899" s="53" t="s">
        <v>3804</v>
      </c>
      <c r="M899" s="53">
        <v>330</v>
      </c>
      <c r="N899" s="53">
        <v>333</v>
      </c>
      <c r="O899" s="53">
        <v>402</v>
      </c>
      <c r="P899" s="54" t="s">
        <v>3386</v>
      </c>
      <c r="Q899" s="55" t="s">
        <v>5099</v>
      </c>
      <c r="R899" s="53" t="s">
        <v>5096</v>
      </c>
      <c r="S899" s="53" t="s">
        <v>5068</v>
      </c>
      <c r="T899" s="53" t="s">
        <v>5066</v>
      </c>
      <c r="U899" s="53">
        <v>1</v>
      </c>
      <c r="V899" s="46" t="s">
        <v>5069</v>
      </c>
    </row>
    <row r="900" ht="12.8" customHeight="1" spans="1:22" x14ac:dyDescent="0.25">
      <c r="A900" s="52">
        <v>380236</v>
      </c>
      <c r="B900" s="53" t="s">
        <v>6192</v>
      </c>
      <c r="C900" s="53" t="s">
        <v>6136</v>
      </c>
      <c r="D900" s="53" t="s">
        <v>5062</v>
      </c>
      <c r="E900" s="53" t="s">
        <v>5063</v>
      </c>
      <c r="F900" s="53" t="s">
        <v>5096</v>
      </c>
      <c r="G900" s="53" t="s">
        <v>5096</v>
      </c>
      <c r="H900" s="53" t="s">
        <v>5181</v>
      </c>
      <c r="I900" s="53" t="s">
        <v>5181</v>
      </c>
      <c r="J900" s="53" t="s">
        <v>5066</v>
      </c>
      <c r="K900" s="53" t="s">
        <v>5182</v>
      </c>
      <c r="L900" s="53" t="s">
        <v>3804</v>
      </c>
      <c r="M900" s="53">
        <v>330</v>
      </c>
      <c r="N900" s="53">
        <v>333</v>
      </c>
      <c r="O900" s="53">
        <v>402</v>
      </c>
      <c r="P900" s="54" t="s">
        <v>3386</v>
      </c>
      <c r="Q900" s="55" t="s">
        <v>5099</v>
      </c>
      <c r="R900" s="53" t="s">
        <v>5096</v>
      </c>
      <c r="S900" s="53" t="s">
        <v>5068</v>
      </c>
      <c r="T900" s="53" t="s">
        <v>5066</v>
      </c>
      <c r="U900" s="53">
        <v>1</v>
      </c>
      <c r="V900" s="46" t="s">
        <v>5069</v>
      </c>
    </row>
    <row r="901" ht="12.8" customHeight="1" spans="1:22" x14ac:dyDescent="0.25">
      <c r="A901" s="52">
        <v>380240</v>
      </c>
      <c r="B901" s="53" t="s">
        <v>6193</v>
      </c>
      <c r="C901" s="53" t="s">
        <v>6194</v>
      </c>
      <c r="D901" s="53" t="s">
        <v>5253</v>
      </c>
      <c r="E901" s="53" t="s">
        <v>5063</v>
      </c>
      <c r="F901" s="53" t="s">
        <v>5254</v>
      </c>
      <c r="G901" s="53" t="s">
        <v>5549</v>
      </c>
      <c r="H901" s="53" t="s">
        <v>5563</v>
      </c>
      <c r="I901" s="53" t="s">
        <v>5551</v>
      </c>
      <c r="J901" s="53" t="s">
        <v>5066</v>
      </c>
      <c r="K901" s="53" t="s">
        <v>5562</v>
      </c>
      <c r="L901" s="53" t="s">
        <v>3804</v>
      </c>
      <c r="M901" s="53">
        <v>330</v>
      </c>
      <c r="N901" s="53">
        <v>335</v>
      </c>
      <c r="O901" s="53">
        <v>405</v>
      </c>
      <c r="P901" s="54" t="s">
        <v>3386</v>
      </c>
      <c r="Q901" s="55" t="s">
        <v>5552</v>
      </c>
      <c r="R901" s="53" t="s">
        <v>5549</v>
      </c>
      <c r="S901" s="53" t="s">
        <v>5068</v>
      </c>
      <c r="T901" s="53" t="s">
        <v>5066</v>
      </c>
      <c r="U901" s="53">
        <v>1</v>
      </c>
      <c r="V901" s="46" t="s">
        <v>5069</v>
      </c>
    </row>
    <row r="902" ht="12.8" customHeight="1" spans="1:22" x14ac:dyDescent="0.25">
      <c r="A902" s="52">
        <v>380241</v>
      </c>
      <c r="B902" s="53" t="s">
        <v>6195</v>
      </c>
      <c r="C902" s="53" t="s">
        <v>6155</v>
      </c>
      <c r="D902" s="53" t="s">
        <v>5253</v>
      </c>
      <c r="E902" s="53" t="s">
        <v>5063</v>
      </c>
      <c r="F902" s="53" t="s">
        <v>5254</v>
      </c>
      <c r="G902" s="53" t="s">
        <v>5549</v>
      </c>
      <c r="H902" s="53" t="s">
        <v>5550</v>
      </c>
      <c r="I902" s="53" t="s">
        <v>5551</v>
      </c>
      <c r="J902" s="53" t="s">
        <v>5066</v>
      </c>
      <c r="K902" s="53" t="s">
        <v>5548</v>
      </c>
      <c r="L902" s="53" t="s">
        <v>3804</v>
      </c>
      <c r="M902" s="53">
        <v>330</v>
      </c>
      <c r="N902" s="53">
        <v>335</v>
      </c>
      <c r="O902" s="53">
        <v>405</v>
      </c>
      <c r="P902" s="54" t="s">
        <v>3386</v>
      </c>
      <c r="Q902" s="55" t="s">
        <v>5552</v>
      </c>
      <c r="R902" s="53" t="s">
        <v>5549</v>
      </c>
      <c r="S902" s="53" t="s">
        <v>5068</v>
      </c>
      <c r="T902" s="53" t="s">
        <v>5066</v>
      </c>
      <c r="U902" s="53">
        <v>1</v>
      </c>
      <c r="V902" s="46" t="s">
        <v>5069</v>
      </c>
    </row>
    <row r="903" ht="12.8" customHeight="1" spans="1:22" x14ac:dyDescent="0.25">
      <c r="A903" s="52">
        <v>380242</v>
      </c>
      <c r="B903" s="53" t="s">
        <v>6196</v>
      </c>
      <c r="C903" s="53" t="s">
        <v>6194</v>
      </c>
      <c r="D903" s="53" t="s">
        <v>5253</v>
      </c>
      <c r="E903" s="53" t="s">
        <v>5063</v>
      </c>
      <c r="F903" s="53" t="s">
        <v>5254</v>
      </c>
      <c r="G903" s="53" t="s">
        <v>5549</v>
      </c>
      <c r="H903" s="53" t="s">
        <v>5555</v>
      </c>
      <c r="I903" s="53" t="s">
        <v>5551</v>
      </c>
      <c r="J903" s="53" t="s">
        <v>5066</v>
      </c>
      <c r="K903" s="53" t="s">
        <v>5557</v>
      </c>
      <c r="L903" s="53" t="s">
        <v>3804</v>
      </c>
      <c r="M903" s="53">
        <v>330</v>
      </c>
      <c r="N903" s="53">
        <v>335</v>
      </c>
      <c r="O903" s="53">
        <v>405</v>
      </c>
      <c r="P903" s="54" t="s">
        <v>3386</v>
      </c>
      <c r="Q903" s="55" t="s">
        <v>5552</v>
      </c>
      <c r="R903" s="53" t="s">
        <v>5549</v>
      </c>
      <c r="S903" s="53" t="s">
        <v>5068</v>
      </c>
      <c r="T903" s="53" t="s">
        <v>5066</v>
      </c>
      <c r="U903" s="53">
        <v>1</v>
      </c>
      <c r="V903" s="46" t="s">
        <v>5069</v>
      </c>
    </row>
    <row r="904" ht="12.8" customHeight="1" spans="1:22" x14ac:dyDescent="0.25">
      <c r="A904" s="52">
        <v>380157</v>
      </c>
      <c r="B904" s="53" t="s">
        <v>6197</v>
      </c>
      <c r="C904" s="53" t="s">
        <v>6194</v>
      </c>
      <c r="D904" s="53" t="s">
        <v>5062</v>
      </c>
      <c r="E904" s="53" t="s">
        <v>5063</v>
      </c>
      <c r="F904" s="53" t="s">
        <v>5064</v>
      </c>
      <c r="G904" s="53" t="s">
        <v>5064</v>
      </c>
      <c r="H904" s="53" t="s">
        <v>5091</v>
      </c>
      <c r="I904" s="53" t="s">
        <v>5091</v>
      </c>
      <c r="J904" s="53" t="s">
        <v>5066</v>
      </c>
      <c r="K904" s="53" t="s">
        <v>5090</v>
      </c>
      <c r="L904" s="53" t="s">
        <v>3804</v>
      </c>
      <c r="M904" s="53">
        <v>330</v>
      </c>
      <c r="N904" s="53">
        <v>333</v>
      </c>
      <c r="O904" s="53">
        <v>401</v>
      </c>
      <c r="P904" s="54" t="s">
        <v>3386</v>
      </c>
      <c r="Q904" s="55" t="s">
        <v>5067</v>
      </c>
      <c r="R904" s="53" t="s">
        <v>5064</v>
      </c>
      <c r="S904" s="53" t="s">
        <v>5068</v>
      </c>
      <c r="T904" s="53" t="s">
        <v>5066</v>
      </c>
      <c r="U904" s="53">
        <v>1</v>
      </c>
      <c r="V904" s="46" t="s">
        <v>5069</v>
      </c>
    </row>
    <row r="905" ht="12.8" customHeight="1" spans="1:22" x14ac:dyDescent="0.25">
      <c r="A905" s="52">
        <v>380185</v>
      </c>
      <c r="B905" s="53" t="s">
        <v>6198</v>
      </c>
      <c r="C905" s="53" t="s">
        <v>6194</v>
      </c>
      <c r="D905" s="53" t="s">
        <v>5062</v>
      </c>
      <c r="E905" s="53" t="s">
        <v>5063</v>
      </c>
      <c r="F905" s="53" t="s">
        <v>5064</v>
      </c>
      <c r="G905" s="53" t="s">
        <v>5064</v>
      </c>
      <c r="H905" s="53" t="s">
        <v>5428</v>
      </c>
      <c r="I905" s="53" t="s">
        <v>5413</v>
      </c>
      <c r="J905" s="53" t="s">
        <v>5066</v>
      </c>
      <c r="K905" s="53" t="s">
        <v>6199</v>
      </c>
      <c r="L905" s="53" t="s">
        <v>3804</v>
      </c>
      <c r="M905" s="53">
        <v>330</v>
      </c>
      <c r="N905" s="53">
        <v>333</v>
      </c>
      <c r="O905" s="53">
        <v>401</v>
      </c>
      <c r="P905" s="54" t="s">
        <v>3386</v>
      </c>
      <c r="Q905" s="55" t="s">
        <v>5067</v>
      </c>
      <c r="R905" s="53" t="s">
        <v>5064</v>
      </c>
      <c r="S905" s="53" t="s">
        <v>5068</v>
      </c>
      <c r="T905" s="53" t="s">
        <v>5066</v>
      </c>
      <c r="U905" s="53">
        <v>1</v>
      </c>
      <c r="V905" s="46" t="s">
        <v>5069</v>
      </c>
    </row>
    <row r="906" ht="12.8" customHeight="1" spans="1:22" x14ac:dyDescent="0.25">
      <c r="A906" s="52">
        <v>380227</v>
      </c>
      <c r="B906" s="53" t="s">
        <v>6200</v>
      </c>
      <c r="C906" s="53" t="s">
        <v>6194</v>
      </c>
      <c r="D906" s="53" t="s">
        <v>5062</v>
      </c>
      <c r="E906" s="53" t="s">
        <v>5063</v>
      </c>
      <c r="F906" s="53" t="s">
        <v>5096</v>
      </c>
      <c r="G906" s="53" t="s">
        <v>5096</v>
      </c>
      <c r="H906" s="53" t="s">
        <v>5122</v>
      </c>
      <c r="I906" s="53" t="s">
        <v>5122</v>
      </c>
      <c r="J906" s="53" t="s">
        <v>5066</v>
      </c>
      <c r="K906" s="53" t="s">
        <v>5121</v>
      </c>
      <c r="L906" s="53" t="s">
        <v>3804</v>
      </c>
      <c r="M906" s="53">
        <v>330</v>
      </c>
      <c r="N906" s="53">
        <v>333</v>
      </c>
      <c r="O906" s="53">
        <v>402</v>
      </c>
      <c r="P906" s="54" t="s">
        <v>3386</v>
      </c>
      <c r="Q906" s="55" t="s">
        <v>5099</v>
      </c>
      <c r="R906" s="53" t="s">
        <v>5096</v>
      </c>
      <c r="S906" s="53" t="s">
        <v>5068</v>
      </c>
      <c r="T906" s="53" t="s">
        <v>5066</v>
      </c>
      <c r="U906" s="53">
        <v>1</v>
      </c>
      <c r="V906" s="46" t="s">
        <v>5069</v>
      </c>
    </row>
    <row r="907" ht="12.8" customHeight="1" spans="1:22" x14ac:dyDescent="0.25">
      <c r="A907" s="52">
        <v>380231</v>
      </c>
      <c r="B907" s="53" t="s">
        <v>6201</v>
      </c>
      <c r="C907" s="53" t="s">
        <v>6194</v>
      </c>
      <c r="D907" s="53" t="s">
        <v>5062</v>
      </c>
      <c r="E907" s="53" t="s">
        <v>5063</v>
      </c>
      <c r="F907" s="53" t="s">
        <v>5096</v>
      </c>
      <c r="G907" s="53" t="s">
        <v>5096</v>
      </c>
      <c r="H907" s="53" t="s">
        <v>5163</v>
      </c>
      <c r="I907" s="53" t="s">
        <v>5163</v>
      </c>
      <c r="J907" s="53" t="s">
        <v>5066</v>
      </c>
      <c r="K907" s="53" t="s">
        <v>5162</v>
      </c>
      <c r="L907" s="53" t="s">
        <v>3804</v>
      </c>
      <c r="M907" s="53">
        <v>330</v>
      </c>
      <c r="N907" s="53">
        <v>333</v>
      </c>
      <c r="O907" s="53">
        <v>402</v>
      </c>
      <c r="P907" s="54" t="s">
        <v>3386</v>
      </c>
      <c r="Q907" s="55" t="s">
        <v>5099</v>
      </c>
      <c r="R907" s="53" t="s">
        <v>5096</v>
      </c>
      <c r="S907" s="53" t="s">
        <v>5068</v>
      </c>
      <c r="T907" s="53" t="s">
        <v>5066</v>
      </c>
      <c r="U907" s="53">
        <v>1</v>
      </c>
      <c r="V907" s="46" t="s">
        <v>5069</v>
      </c>
    </row>
    <row r="908" ht="12.8" customHeight="1" spans="1:22" x14ac:dyDescent="0.25">
      <c r="A908" s="52">
        <v>380237</v>
      </c>
      <c r="B908" s="53" t="s">
        <v>6202</v>
      </c>
      <c r="C908" s="53" t="s">
        <v>6194</v>
      </c>
      <c r="D908" s="53" t="s">
        <v>5062</v>
      </c>
      <c r="E908" s="53" t="s">
        <v>5063</v>
      </c>
      <c r="F908" s="53" t="s">
        <v>5096</v>
      </c>
      <c r="G908" s="53" t="s">
        <v>5096</v>
      </c>
      <c r="H908" s="53" t="s">
        <v>5934</v>
      </c>
      <c r="I908" s="53" t="s">
        <v>5934</v>
      </c>
      <c r="J908" s="53" t="s">
        <v>5066</v>
      </c>
      <c r="K908" s="53" t="s">
        <v>6203</v>
      </c>
      <c r="L908" s="53" t="s">
        <v>3804</v>
      </c>
      <c r="M908" s="53">
        <v>330</v>
      </c>
      <c r="N908" s="53">
        <v>333</v>
      </c>
      <c r="O908" s="53">
        <v>402</v>
      </c>
      <c r="P908" s="54" t="s">
        <v>3386</v>
      </c>
      <c r="Q908" s="55" t="s">
        <v>5099</v>
      </c>
      <c r="R908" s="53" t="s">
        <v>5096</v>
      </c>
      <c r="S908" s="53" t="s">
        <v>5068</v>
      </c>
      <c r="T908" s="53" t="s">
        <v>5066</v>
      </c>
      <c r="U908" s="53">
        <v>1</v>
      </c>
      <c r="V908" s="46" t="s">
        <v>5069</v>
      </c>
    </row>
    <row r="909" ht="12.8" customHeight="1" spans="1:22" x14ac:dyDescent="0.25">
      <c r="A909" s="52">
        <v>380170</v>
      </c>
      <c r="B909" s="53" t="s">
        <v>6204</v>
      </c>
      <c r="C909" s="53" t="s">
        <v>6194</v>
      </c>
      <c r="D909" s="53" t="s">
        <v>5062</v>
      </c>
      <c r="E909" s="53" t="s">
        <v>5063</v>
      </c>
      <c r="F909" s="53" t="s">
        <v>5064</v>
      </c>
      <c r="G909" s="53" t="s">
        <v>5064</v>
      </c>
      <c r="H909" s="53" t="s">
        <v>5664</v>
      </c>
      <c r="I909" s="53" t="s">
        <v>5650</v>
      </c>
      <c r="J909" s="53" t="s">
        <v>5066</v>
      </c>
      <c r="K909" s="53" t="s">
        <v>5663</v>
      </c>
      <c r="L909" s="53" t="s">
        <v>3804</v>
      </c>
      <c r="M909" s="53">
        <v>330</v>
      </c>
      <c r="N909" s="53">
        <v>333</v>
      </c>
      <c r="O909" s="53">
        <v>401</v>
      </c>
      <c r="P909" s="54" t="s">
        <v>3386</v>
      </c>
      <c r="Q909" s="55" t="s">
        <v>5067</v>
      </c>
      <c r="R909" s="53" t="s">
        <v>5064</v>
      </c>
      <c r="S909" s="53" t="s">
        <v>5068</v>
      </c>
      <c r="T909" s="53" t="s">
        <v>5066</v>
      </c>
      <c r="U909" s="53">
        <v>1</v>
      </c>
      <c r="V909" s="46" t="s">
        <v>5069</v>
      </c>
    </row>
    <row r="910" ht="12.8" customHeight="1" spans="1:22" x14ac:dyDescent="0.25">
      <c r="A910" s="52">
        <v>380220</v>
      </c>
      <c r="B910" s="53" t="s">
        <v>6205</v>
      </c>
      <c r="C910" s="53" t="s">
        <v>6194</v>
      </c>
      <c r="D910" s="53" t="s">
        <v>5062</v>
      </c>
      <c r="E910" s="53" t="s">
        <v>5063</v>
      </c>
      <c r="F910" s="53" t="s">
        <v>5096</v>
      </c>
      <c r="G910" s="53" t="s">
        <v>5096</v>
      </c>
      <c r="H910" s="53" t="s">
        <v>5110</v>
      </c>
      <c r="I910" s="53" t="s">
        <v>5110</v>
      </c>
      <c r="J910" s="53" t="s">
        <v>5066</v>
      </c>
      <c r="K910" s="53" t="s">
        <v>5109</v>
      </c>
      <c r="L910" s="53" t="s">
        <v>3804</v>
      </c>
      <c r="M910" s="53">
        <v>330</v>
      </c>
      <c r="N910" s="53">
        <v>333</v>
      </c>
      <c r="O910" s="53">
        <v>402</v>
      </c>
      <c r="P910" s="54" t="s">
        <v>3386</v>
      </c>
      <c r="Q910" s="55" t="s">
        <v>5099</v>
      </c>
      <c r="R910" s="53" t="s">
        <v>5096</v>
      </c>
      <c r="S910" s="53" t="s">
        <v>5068</v>
      </c>
      <c r="T910" s="53" t="s">
        <v>5066</v>
      </c>
      <c r="U910" s="53">
        <v>1</v>
      </c>
      <c r="V910" s="46" t="s">
        <v>5069</v>
      </c>
    </row>
    <row r="911" ht="12.8" customHeight="1" spans="1:22" x14ac:dyDescent="0.25">
      <c r="A911" s="52">
        <v>380224</v>
      </c>
      <c r="B911" s="53" t="s">
        <v>6206</v>
      </c>
      <c r="C911" s="53" t="s">
        <v>11</v>
      </c>
      <c r="D911" s="53" t="s">
        <v>5062</v>
      </c>
      <c r="E911" s="53" t="s">
        <v>5063</v>
      </c>
      <c r="F911" s="53" t="s">
        <v>5096</v>
      </c>
      <c r="G911" s="53" t="s">
        <v>5096</v>
      </c>
      <c r="H911" s="53" t="s">
        <v>5133</v>
      </c>
      <c r="I911" s="53" t="s">
        <v>5133</v>
      </c>
      <c r="J911" s="53" t="s">
        <v>5066</v>
      </c>
      <c r="K911" s="53" t="s">
        <v>5132</v>
      </c>
      <c r="L911" s="53" t="s">
        <v>3804</v>
      </c>
      <c r="M911" s="53">
        <v>330</v>
      </c>
      <c r="N911" s="53">
        <v>333</v>
      </c>
      <c r="O911" s="53">
        <v>402</v>
      </c>
      <c r="P911" s="54" t="s">
        <v>3386</v>
      </c>
      <c r="Q911" s="55" t="s">
        <v>5099</v>
      </c>
      <c r="R911" s="53" t="s">
        <v>5096</v>
      </c>
      <c r="S911" s="53" t="s">
        <v>5068</v>
      </c>
      <c r="T911" s="53" t="s">
        <v>5066</v>
      </c>
      <c r="U911" s="53">
        <v>1</v>
      </c>
      <c r="V911" s="46" t="s">
        <v>5069</v>
      </c>
    </row>
    <row r="912" ht="12.8" customHeight="1" spans="1:22" x14ac:dyDescent="0.25">
      <c r="A912" s="52">
        <v>380233</v>
      </c>
      <c r="B912" s="53" t="s">
        <v>6207</v>
      </c>
      <c r="C912" s="53" t="s">
        <v>11</v>
      </c>
      <c r="D912" s="53" t="s">
        <v>5062</v>
      </c>
      <c r="E912" s="53" t="s">
        <v>5063</v>
      </c>
      <c r="F912" s="53" t="s">
        <v>5096</v>
      </c>
      <c r="G912" s="53" t="s">
        <v>5096</v>
      </c>
      <c r="H912" s="53" t="s">
        <v>5106</v>
      </c>
      <c r="I912" s="53" t="s">
        <v>5106</v>
      </c>
      <c r="J912" s="53" t="s">
        <v>5066</v>
      </c>
      <c r="K912" s="53" t="s">
        <v>5105</v>
      </c>
      <c r="L912" s="53" t="s">
        <v>3804</v>
      </c>
      <c r="M912" s="53">
        <v>330</v>
      </c>
      <c r="N912" s="53">
        <v>333</v>
      </c>
      <c r="O912" s="53">
        <v>402</v>
      </c>
      <c r="P912" s="54" t="s">
        <v>3386</v>
      </c>
      <c r="Q912" s="55" t="s">
        <v>5099</v>
      </c>
      <c r="R912" s="53" t="s">
        <v>5096</v>
      </c>
      <c r="S912" s="53" t="s">
        <v>5068</v>
      </c>
      <c r="T912" s="53" t="s">
        <v>5066</v>
      </c>
      <c r="U912" s="53">
        <v>1</v>
      </c>
      <c r="V912" s="46" t="s">
        <v>5069</v>
      </c>
    </row>
    <row r="913" ht="12.8" customHeight="1" spans="1:22" x14ac:dyDescent="0.25">
      <c r="A913" s="52">
        <v>380163</v>
      </c>
      <c r="B913" s="53" t="s">
        <v>6208</v>
      </c>
      <c r="C913" s="53" t="s">
        <v>11</v>
      </c>
      <c r="D913" s="53" t="s">
        <v>5062</v>
      </c>
      <c r="E913" s="53" t="s">
        <v>5063</v>
      </c>
      <c r="F913" s="53" t="s">
        <v>5064</v>
      </c>
      <c r="G913" s="53" t="s">
        <v>5064</v>
      </c>
      <c r="H913" s="53" t="s">
        <v>5416</v>
      </c>
      <c r="I913" s="53" t="s">
        <v>5413</v>
      </c>
      <c r="J913" s="53" t="s">
        <v>5066</v>
      </c>
      <c r="K913" s="53" t="s">
        <v>5417</v>
      </c>
      <c r="L913" s="53" t="s">
        <v>3804</v>
      </c>
      <c r="M913" s="53">
        <v>330</v>
      </c>
      <c r="N913" s="53">
        <v>333</v>
      </c>
      <c r="O913" s="53">
        <v>401</v>
      </c>
      <c r="P913" s="54" t="s">
        <v>3386</v>
      </c>
      <c r="Q913" s="55" t="s">
        <v>5067</v>
      </c>
      <c r="R913" s="53" t="s">
        <v>5064</v>
      </c>
      <c r="S913" s="53" t="s">
        <v>5068</v>
      </c>
      <c r="T913" s="53" t="s">
        <v>5066</v>
      </c>
      <c r="U913" s="53">
        <v>1</v>
      </c>
      <c r="V913" s="46" t="s">
        <v>5069</v>
      </c>
    </row>
    <row r="914" ht="12.8" customHeight="1" spans="1:22" x14ac:dyDescent="0.25">
      <c r="A914" s="52">
        <v>380179</v>
      </c>
      <c r="B914" s="53" t="s">
        <v>6209</v>
      </c>
      <c r="C914" s="53" t="s">
        <v>11</v>
      </c>
      <c r="D914" s="53" t="s">
        <v>5062</v>
      </c>
      <c r="E914" s="53" t="s">
        <v>5063</v>
      </c>
      <c r="F914" s="53" t="s">
        <v>5064</v>
      </c>
      <c r="G914" s="53" t="s">
        <v>5064</v>
      </c>
      <c r="H914" s="53" t="s">
        <v>5690</v>
      </c>
      <c r="I914" s="53" t="s">
        <v>5650</v>
      </c>
      <c r="J914" s="53" t="s">
        <v>5066</v>
      </c>
      <c r="K914" s="53" t="s">
        <v>6210</v>
      </c>
      <c r="L914" s="53" t="s">
        <v>3804</v>
      </c>
      <c r="M914" s="53">
        <v>330</v>
      </c>
      <c r="N914" s="53">
        <v>333</v>
      </c>
      <c r="O914" s="53">
        <v>401</v>
      </c>
      <c r="P914" s="54" t="s">
        <v>3386</v>
      </c>
      <c r="Q914" s="55" t="s">
        <v>5067</v>
      </c>
      <c r="R914" s="53" t="s">
        <v>5064</v>
      </c>
      <c r="S914" s="53" t="s">
        <v>5068</v>
      </c>
      <c r="T914" s="53" t="s">
        <v>5066</v>
      </c>
      <c r="U914" s="53">
        <v>1</v>
      </c>
      <c r="V914" s="46" t="s">
        <v>5069</v>
      </c>
    </row>
    <row r="915" ht="12.8" customHeight="1" spans="1:22" x14ac:dyDescent="0.25">
      <c r="A915" s="52">
        <v>380226</v>
      </c>
      <c r="B915" s="53" t="s">
        <v>6211</v>
      </c>
      <c r="C915" s="53" t="s">
        <v>11</v>
      </c>
      <c r="D915" s="53" t="s">
        <v>5062</v>
      </c>
      <c r="E915" s="53" t="s">
        <v>5063</v>
      </c>
      <c r="F915" s="53" t="s">
        <v>5096</v>
      </c>
      <c r="G915" s="53" t="s">
        <v>5096</v>
      </c>
      <c r="H915" s="53" t="s">
        <v>5097</v>
      </c>
      <c r="I915" s="53" t="s">
        <v>5098</v>
      </c>
      <c r="J915" s="53" t="s">
        <v>5066</v>
      </c>
      <c r="K915" s="53" t="s">
        <v>5095</v>
      </c>
      <c r="L915" s="53" t="s">
        <v>3804</v>
      </c>
      <c r="M915" s="53">
        <v>330</v>
      </c>
      <c r="N915" s="53">
        <v>333</v>
      </c>
      <c r="O915" s="53">
        <v>402</v>
      </c>
      <c r="P915" s="54" t="s">
        <v>3386</v>
      </c>
      <c r="Q915" s="55" t="s">
        <v>5099</v>
      </c>
      <c r="R915" s="53" t="s">
        <v>5096</v>
      </c>
      <c r="S915" s="53" t="s">
        <v>5068</v>
      </c>
      <c r="T915" s="53" t="s">
        <v>5066</v>
      </c>
      <c r="U915" s="53">
        <v>1</v>
      </c>
      <c r="V915" s="46" t="s">
        <v>5069</v>
      </c>
    </row>
    <row r="916" ht="12.8" customHeight="1" spans="1:22" x14ac:dyDescent="0.25">
      <c r="A916" s="52">
        <v>380219</v>
      </c>
      <c r="B916" s="53" t="s">
        <v>6212</v>
      </c>
      <c r="C916" s="53" t="s">
        <v>11</v>
      </c>
      <c r="D916" s="53" t="s">
        <v>5062</v>
      </c>
      <c r="E916" s="53" t="s">
        <v>5063</v>
      </c>
      <c r="F916" s="53" t="s">
        <v>5096</v>
      </c>
      <c r="G916" s="53" t="s">
        <v>5096</v>
      </c>
      <c r="H916" s="53" t="s">
        <v>5197</v>
      </c>
      <c r="I916" s="53" t="s">
        <v>5197</v>
      </c>
      <c r="J916" s="53" t="s">
        <v>5066</v>
      </c>
      <c r="K916" s="53" t="s">
        <v>5198</v>
      </c>
      <c r="L916" s="53" t="s">
        <v>3804</v>
      </c>
      <c r="M916" s="53">
        <v>330</v>
      </c>
      <c r="N916" s="53">
        <v>333</v>
      </c>
      <c r="O916" s="53">
        <v>402</v>
      </c>
      <c r="P916" s="54" t="s">
        <v>3386</v>
      </c>
      <c r="Q916" s="55" t="s">
        <v>5099</v>
      </c>
      <c r="R916" s="53" t="s">
        <v>5096</v>
      </c>
      <c r="S916" s="53" t="s">
        <v>5068</v>
      </c>
      <c r="T916" s="53" t="s">
        <v>5066</v>
      </c>
      <c r="U916" s="53">
        <v>1</v>
      </c>
      <c r="V916" s="46" t="s">
        <v>5069</v>
      </c>
    </row>
    <row r="917" ht="12.8" customHeight="1" spans="1:22" x14ac:dyDescent="0.25">
      <c r="A917" s="52">
        <v>380167</v>
      </c>
      <c r="B917" s="53" t="s">
        <v>6213</v>
      </c>
      <c r="C917" s="53" t="s">
        <v>11</v>
      </c>
      <c r="D917" s="53" t="s">
        <v>5062</v>
      </c>
      <c r="E917" s="53" t="s">
        <v>5063</v>
      </c>
      <c r="F917" s="53" t="s">
        <v>5064</v>
      </c>
      <c r="G917" s="53" t="s">
        <v>5064</v>
      </c>
      <c r="H917" s="53" t="s">
        <v>5729</v>
      </c>
      <c r="I917" s="53" t="s">
        <v>5729</v>
      </c>
      <c r="J917" s="53" t="s">
        <v>5066</v>
      </c>
      <c r="K917" s="53" t="s">
        <v>5728</v>
      </c>
      <c r="L917" s="53" t="s">
        <v>3804</v>
      </c>
      <c r="M917" s="53">
        <v>330</v>
      </c>
      <c r="N917" s="53">
        <v>333</v>
      </c>
      <c r="O917" s="53">
        <v>401</v>
      </c>
      <c r="P917" s="54" t="s">
        <v>3386</v>
      </c>
      <c r="Q917" s="55" t="s">
        <v>5067</v>
      </c>
      <c r="R917" s="53" t="s">
        <v>5064</v>
      </c>
      <c r="S917" s="53" t="s">
        <v>5068</v>
      </c>
      <c r="T917" s="53" t="s">
        <v>5066</v>
      </c>
      <c r="U917" s="53">
        <v>1</v>
      </c>
      <c r="V917" s="46" t="s">
        <v>5069</v>
      </c>
    </row>
    <row r="918" ht="12.8" customHeight="1" spans="1:22" x14ac:dyDescent="0.25">
      <c r="A918" s="52">
        <v>380175</v>
      </c>
      <c r="B918" s="53" t="s">
        <v>6214</v>
      </c>
      <c r="C918" s="53" t="s">
        <v>11</v>
      </c>
      <c r="D918" s="53" t="s">
        <v>5062</v>
      </c>
      <c r="E918" s="53" t="s">
        <v>5063</v>
      </c>
      <c r="F918" s="53" t="s">
        <v>5064</v>
      </c>
      <c r="G918" s="53" t="s">
        <v>5064</v>
      </c>
      <c r="H918" s="53" t="s">
        <v>5601</v>
      </c>
      <c r="I918" s="53" t="s">
        <v>5601</v>
      </c>
      <c r="J918" s="53" t="s">
        <v>5066</v>
      </c>
      <c r="K918" s="53" t="s">
        <v>5600</v>
      </c>
      <c r="L918" s="53" t="s">
        <v>3804</v>
      </c>
      <c r="M918" s="53">
        <v>330</v>
      </c>
      <c r="N918" s="53">
        <v>333</v>
      </c>
      <c r="O918" s="53">
        <v>401</v>
      </c>
      <c r="P918" s="54" t="s">
        <v>3386</v>
      </c>
      <c r="Q918" s="55" t="s">
        <v>5067</v>
      </c>
      <c r="R918" s="53" t="s">
        <v>5064</v>
      </c>
      <c r="S918" s="53" t="s">
        <v>5068</v>
      </c>
      <c r="T918" s="53" t="s">
        <v>5066</v>
      </c>
      <c r="U918" s="53">
        <v>1</v>
      </c>
      <c r="V918" s="46" t="s">
        <v>5069</v>
      </c>
    </row>
    <row r="919" ht="12.8" customHeight="1" spans="1:22" x14ac:dyDescent="0.25">
      <c r="A919" s="52">
        <v>380218</v>
      </c>
      <c r="B919" s="53" t="s">
        <v>6215</v>
      </c>
      <c r="C919" s="53" t="s">
        <v>11</v>
      </c>
      <c r="D919" s="53" t="s">
        <v>5062</v>
      </c>
      <c r="E919" s="53" t="s">
        <v>5063</v>
      </c>
      <c r="F919" s="53" t="s">
        <v>5096</v>
      </c>
      <c r="G919" s="53" t="s">
        <v>5096</v>
      </c>
      <c r="H919" s="53" t="s">
        <v>5266</v>
      </c>
      <c r="I919" s="53" t="s">
        <v>5266</v>
      </c>
      <c r="J919" s="53" t="s">
        <v>5066</v>
      </c>
      <c r="K919" s="53" t="s">
        <v>5265</v>
      </c>
      <c r="L919" s="53" t="s">
        <v>3804</v>
      </c>
      <c r="M919" s="53">
        <v>330</v>
      </c>
      <c r="N919" s="53">
        <v>333</v>
      </c>
      <c r="O919" s="53">
        <v>402</v>
      </c>
      <c r="P919" s="54" t="s">
        <v>3386</v>
      </c>
      <c r="Q919" s="55" t="s">
        <v>5099</v>
      </c>
      <c r="R919" s="53" t="s">
        <v>5096</v>
      </c>
      <c r="S919" s="53" t="s">
        <v>5068</v>
      </c>
      <c r="T919" s="53" t="s">
        <v>5066</v>
      </c>
      <c r="U919" s="53">
        <v>1</v>
      </c>
      <c r="V919" s="46" t="s">
        <v>5069</v>
      </c>
    </row>
    <row r="920" ht="12.8" customHeight="1" spans="1:22" x14ac:dyDescent="0.25">
      <c r="A920" s="52">
        <v>380208</v>
      </c>
      <c r="B920" s="53" t="s">
        <v>6216</v>
      </c>
      <c r="C920" s="53" t="s">
        <v>11</v>
      </c>
      <c r="D920" s="53" t="s">
        <v>5062</v>
      </c>
      <c r="E920" s="53" t="s">
        <v>5063</v>
      </c>
      <c r="F920" s="53" t="s">
        <v>5096</v>
      </c>
      <c r="G920" s="53" t="s">
        <v>5096</v>
      </c>
      <c r="H920" s="53" t="s">
        <v>5241</v>
      </c>
      <c r="I920" s="53" t="s">
        <v>5241</v>
      </c>
      <c r="J920" s="53" t="s">
        <v>5066</v>
      </c>
      <c r="K920" s="53" t="s">
        <v>5240</v>
      </c>
      <c r="L920" s="53" t="s">
        <v>3804</v>
      </c>
      <c r="M920" s="53">
        <v>330</v>
      </c>
      <c r="N920" s="53">
        <v>333</v>
      </c>
      <c r="O920" s="53">
        <v>402</v>
      </c>
      <c r="P920" s="54" t="s">
        <v>3386</v>
      </c>
      <c r="Q920" s="55" t="s">
        <v>5099</v>
      </c>
      <c r="R920" s="53" t="s">
        <v>5096</v>
      </c>
      <c r="S920" s="53" t="s">
        <v>5068</v>
      </c>
      <c r="T920" s="53" t="s">
        <v>5066</v>
      </c>
      <c r="U920" s="53">
        <v>1</v>
      </c>
      <c r="V920" s="46" t="s">
        <v>5069</v>
      </c>
    </row>
    <row r="921" ht="12.8" customHeight="1" spans="1:22" x14ac:dyDescent="0.25">
      <c r="A921" s="52">
        <v>22836</v>
      </c>
      <c r="B921" s="53" t="s">
        <v>6217</v>
      </c>
      <c r="C921" s="53" t="s">
        <v>11</v>
      </c>
      <c r="D921" s="53" t="s">
        <v>5062</v>
      </c>
      <c r="E921" s="53" t="s">
        <v>5063</v>
      </c>
      <c r="F921" s="53" t="s">
        <v>5064</v>
      </c>
      <c r="G921" s="53" t="s">
        <v>5064</v>
      </c>
      <c r="H921" s="53" t="s">
        <v>5729</v>
      </c>
      <c r="I921" s="53" t="s">
        <v>5729</v>
      </c>
      <c r="J921" s="53" t="s">
        <v>5066</v>
      </c>
      <c r="K921" s="53" t="s">
        <v>5728</v>
      </c>
      <c r="L921" s="53" t="s">
        <v>6061</v>
      </c>
      <c r="M921" s="53">
        <v>330</v>
      </c>
      <c r="N921" s="53">
        <v>333</v>
      </c>
      <c r="O921" s="53">
        <v>401</v>
      </c>
      <c r="P921" s="54" t="s">
        <v>3386</v>
      </c>
      <c r="Q921" s="55" t="s">
        <v>5067</v>
      </c>
      <c r="R921" s="53" t="s">
        <v>5064</v>
      </c>
      <c r="S921" s="53" t="s">
        <v>5068</v>
      </c>
      <c r="T921" s="53" t="s">
        <v>5066</v>
      </c>
      <c r="U921" s="53">
        <v>1</v>
      </c>
      <c r="V921" s="46" t="s">
        <v>5069</v>
      </c>
    </row>
    <row r="922" ht="12.8" customHeight="1" spans="1:22" x14ac:dyDescent="0.25">
      <c r="A922" s="52">
        <v>22838</v>
      </c>
      <c r="B922" s="53" t="s">
        <v>6218</v>
      </c>
      <c r="C922" s="53" t="s">
        <v>11</v>
      </c>
      <c r="D922" s="53" t="s">
        <v>5062</v>
      </c>
      <c r="E922" s="53" t="s">
        <v>5063</v>
      </c>
      <c r="F922" s="53" t="s">
        <v>5064</v>
      </c>
      <c r="G922" s="53" t="s">
        <v>5064</v>
      </c>
      <c r="H922" s="53" t="s">
        <v>5509</v>
      </c>
      <c r="I922" s="53" t="s">
        <v>5506</v>
      </c>
      <c r="J922" s="53" t="s">
        <v>5066</v>
      </c>
      <c r="K922" s="53" t="s">
        <v>5508</v>
      </c>
      <c r="L922" s="53" t="s">
        <v>6061</v>
      </c>
      <c r="M922" s="53">
        <v>330</v>
      </c>
      <c r="N922" s="53">
        <v>333</v>
      </c>
      <c r="O922" s="53">
        <v>401</v>
      </c>
      <c r="P922" s="54" t="s">
        <v>3386</v>
      </c>
      <c r="Q922" s="55" t="s">
        <v>5067</v>
      </c>
      <c r="R922" s="53" t="s">
        <v>5064</v>
      </c>
      <c r="S922" s="53" t="s">
        <v>5068</v>
      </c>
      <c r="T922" s="53" t="s">
        <v>5066</v>
      </c>
      <c r="U922" s="53">
        <v>1</v>
      </c>
      <c r="V922" s="46" t="s">
        <v>5069</v>
      </c>
    </row>
    <row r="923" ht="12.8" customHeight="1" spans="1:22" x14ac:dyDescent="0.25">
      <c r="A923" s="52">
        <v>22843</v>
      </c>
      <c r="B923" s="53" t="s">
        <v>6219</v>
      </c>
      <c r="C923" s="53" t="s">
        <v>11</v>
      </c>
      <c r="D923" s="53" t="s">
        <v>5062</v>
      </c>
      <c r="E923" s="53" t="s">
        <v>5063</v>
      </c>
      <c r="F923" s="53" t="s">
        <v>5064</v>
      </c>
      <c r="G923" s="53" t="s">
        <v>5064</v>
      </c>
      <c r="H923" s="53" t="s">
        <v>5713</v>
      </c>
      <c r="I923" s="53" t="s">
        <v>5714</v>
      </c>
      <c r="J923" s="53" t="s">
        <v>5066</v>
      </c>
      <c r="K923" s="53" t="s">
        <v>5712</v>
      </c>
      <c r="L923" s="53" t="s">
        <v>6061</v>
      </c>
      <c r="M923" s="53">
        <v>330</v>
      </c>
      <c r="N923" s="53">
        <v>333</v>
      </c>
      <c r="O923" s="53">
        <v>401</v>
      </c>
      <c r="P923" s="54" t="s">
        <v>3386</v>
      </c>
      <c r="Q923" s="55" t="s">
        <v>5067</v>
      </c>
      <c r="R923" s="53" t="s">
        <v>5064</v>
      </c>
      <c r="S923" s="53" t="s">
        <v>5068</v>
      </c>
      <c r="T923" s="53" t="s">
        <v>5066</v>
      </c>
      <c r="U923" s="53">
        <v>1</v>
      </c>
      <c r="V923" s="46" t="s">
        <v>5069</v>
      </c>
    </row>
    <row r="924" ht="12.8" customHeight="1" spans="1:22" x14ac:dyDescent="0.25">
      <c r="A924" s="52">
        <v>22845</v>
      </c>
      <c r="B924" s="53" t="s">
        <v>6220</v>
      </c>
      <c r="C924" s="53" t="s">
        <v>6194</v>
      </c>
      <c r="D924" s="53" t="s">
        <v>5062</v>
      </c>
      <c r="E924" s="53" t="s">
        <v>5063</v>
      </c>
      <c r="F924" s="53" t="s">
        <v>5064</v>
      </c>
      <c r="G924" s="53" t="s">
        <v>5064</v>
      </c>
      <c r="H924" s="53" t="s">
        <v>5428</v>
      </c>
      <c r="I924" s="53" t="s">
        <v>5413</v>
      </c>
      <c r="J924" s="53" t="s">
        <v>5066</v>
      </c>
      <c r="K924" s="53" t="s">
        <v>6199</v>
      </c>
      <c r="L924" s="53" t="s">
        <v>6061</v>
      </c>
      <c r="M924" s="53">
        <v>330</v>
      </c>
      <c r="N924" s="53">
        <v>333</v>
      </c>
      <c r="O924" s="53">
        <v>401</v>
      </c>
      <c r="P924" s="54" t="s">
        <v>3386</v>
      </c>
      <c r="Q924" s="55" t="s">
        <v>5067</v>
      </c>
      <c r="R924" s="53" t="s">
        <v>5064</v>
      </c>
      <c r="S924" s="53" t="s">
        <v>5068</v>
      </c>
      <c r="T924" s="53" t="s">
        <v>5066</v>
      </c>
      <c r="U924" s="53">
        <v>1</v>
      </c>
      <c r="V924" s="46" t="s">
        <v>5069</v>
      </c>
    </row>
    <row r="925" ht="12.8" customHeight="1" spans="1:22" x14ac:dyDescent="0.25">
      <c r="A925" s="52">
        <v>22847</v>
      </c>
      <c r="B925" s="53" t="s">
        <v>6221</v>
      </c>
      <c r="C925" s="53" t="s">
        <v>11</v>
      </c>
      <c r="D925" s="53" t="s">
        <v>5062</v>
      </c>
      <c r="E925" s="53" t="s">
        <v>5063</v>
      </c>
      <c r="F925" s="53" t="s">
        <v>5064</v>
      </c>
      <c r="G925" s="53" t="s">
        <v>5064</v>
      </c>
      <c r="H925" s="53" t="s">
        <v>5724</v>
      </c>
      <c r="I925" s="53" t="s">
        <v>5714</v>
      </c>
      <c r="J925" s="53" t="s">
        <v>5066</v>
      </c>
      <c r="K925" s="53" t="s">
        <v>5723</v>
      </c>
      <c r="L925" s="53" t="s">
        <v>6061</v>
      </c>
      <c r="M925" s="53">
        <v>330</v>
      </c>
      <c r="N925" s="53">
        <v>333</v>
      </c>
      <c r="O925" s="53">
        <v>401</v>
      </c>
      <c r="P925" s="54" t="s">
        <v>3386</v>
      </c>
      <c r="Q925" s="55" t="s">
        <v>5067</v>
      </c>
      <c r="R925" s="53" t="s">
        <v>5064</v>
      </c>
      <c r="S925" s="53" t="s">
        <v>5068</v>
      </c>
      <c r="T925" s="53" t="s">
        <v>5066</v>
      </c>
      <c r="U925" s="53">
        <v>1</v>
      </c>
      <c r="V925" s="46" t="s">
        <v>5069</v>
      </c>
    </row>
    <row r="926" ht="12.8" customHeight="1" spans="1:22" x14ac:dyDescent="0.25">
      <c r="A926" s="52">
        <v>22850</v>
      </c>
      <c r="B926" s="53" t="s">
        <v>6222</v>
      </c>
      <c r="C926" s="53" t="s">
        <v>11</v>
      </c>
      <c r="D926" s="53" t="s">
        <v>5062</v>
      </c>
      <c r="E926" s="53" t="s">
        <v>5063</v>
      </c>
      <c r="F926" s="53" t="s">
        <v>5064</v>
      </c>
      <c r="G926" s="53" t="s">
        <v>5064</v>
      </c>
      <c r="H926" s="53" t="s">
        <v>5405</v>
      </c>
      <c r="I926" s="53" t="s">
        <v>5392</v>
      </c>
      <c r="J926" s="53" t="s">
        <v>5066</v>
      </c>
      <c r="K926" s="53" t="s">
        <v>5406</v>
      </c>
      <c r="L926" s="53" t="s">
        <v>6061</v>
      </c>
      <c r="M926" s="53">
        <v>330</v>
      </c>
      <c r="N926" s="53">
        <v>333</v>
      </c>
      <c r="O926" s="53">
        <v>401</v>
      </c>
      <c r="P926" s="54" t="s">
        <v>3386</v>
      </c>
      <c r="Q926" s="55" t="s">
        <v>5067</v>
      </c>
      <c r="R926" s="53" t="s">
        <v>5064</v>
      </c>
      <c r="S926" s="53" t="s">
        <v>5068</v>
      </c>
      <c r="T926" s="53" t="s">
        <v>5066</v>
      </c>
      <c r="U926" s="53">
        <v>1</v>
      </c>
      <c r="V926" s="46" t="s">
        <v>5069</v>
      </c>
    </row>
    <row r="927" ht="12.8" customHeight="1" spans="1:22" x14ac:dyDescent="0.25">
      <c r="A927" s="52">
        <v>22848</v>
      </c>
      <c r="B927" s="53" t="s">
        <v>6223</v>
      </c>
      <c r="C927" s="53" t="s">
        <v>11</v>
      </c>
      <c r="D927" s="53" t="s">
        <v>5062</v>
      </c>
      <c r="E927" s="53" t="s">
        <v>5063</v>
      </c>
      <c r="F927" s="53" t="s">
        <v>5064</v>
      </c>
      <c r="G927" s="53" t="s">
        <v>5064</v>
      </c>
      <c r="H927" s="53" t="s">
        <v>5518</v>
      </c>
      <c r="I927" s="53" t="s">
        <v>5506</v>
      </c>
      <c r="J927" s="53" t="s">
        <v>5066</v>
      </c>
      <c r="K927" s="53" t="s">
        <v>5517</v>
      </c>
      <c r="L927" s="53" t="s">
        <v>6061</v>
      </c>
      <c r="M927" s="53">
        <v>330</v>
      </c>
      <c r="N927" s="53">
        <v>333</v>
      </c>
      <c r="O927" s="53">
        <v>401</v>
      </c>
      <c r="P927" s="54" t="s">
        <v>3386</v>
      </c>
      <c r="Q927" s="55" t="s">
        <v>5067</v>
      </c>
      <c r="R927" s="53" t="s">
        <v>5064</v>
      </c>
      <c r="S927" s="53" t="s">
        <v>5068</v>
      </c>
      <c r="T927" s="53" t="s">
        <v>5066</v>
      </c>
      <c r="U927" s="53">
        <v>1</v>
      </c>
      <c r="V927" s="46" t="s">
        <v>5069</v>
      </c>
    </row>
    <row r="928" ht="12.8" customHeight="1" spans="1:22" x14ac:dyDescent="0.25">
      <c r="A928" s="52">
        <v>21883</v>
      </c>
      <c r="B928" s="53" t="s">
        <v>6224</v>
      </c>
      <c r="C928" s="53" t="s">
        <v>11</v>
      </c>
      <c r="D928" s="53" t="s">
        <v>5062</v>
      </c>
      <c r="E928" s="53" t="s">
        <v>5063</v>
      </c>
      <c r="F928" s="53" t="s">
        <v>5096</v>
      </c>
      <c r="G928" s="53" t="s">
        <v>5096</v>
      </c>
      <c r="H928" s="53" t="s">
        <v>5178</v>
      </c>
      <c r="I928" s="53" t="s">
        <v>5178</v>
      </c>
      <c r="J928" s="53" t="s">
        <v>5066</v>
      </c>
      <c r="K928" s="53" t="s">
        <v>5177</v>
      </c>
      <c r="L928" s="53" t="s">
        <v>6061</v>
      </c>
      <c r="M928" s="53">
        <v>330</v>
      </c>
      <c r="N928" s="53">
        <v>333</v>
      </c>
      <c r="O928" s="53">
        <v>402</v>
      </c>
      <c r="P928" s="54" t="s">
        <v>3386</v>
      </c>
      <c r="Q928" s="55" t="s">
        <v>5099</v>
      </c>
      <c r="R928" s="53" t="s">
        <v>5096</v>
      </c>
      <c r="S928" s="53" t="s">
        <v>5068</v>
      </c>
      <c r="T928" s="53" t="s">
        <v>5066</v>
      </c>
      <c r="U928" s="53">
        <v>1</v>
      </c>
      <c r="V928" s="46" t="s">
        <v>5069</v>
      </c>
    </row>
    <row r="929" ht="12.8" customHeight="1" spans="1:22" x14ac:dyDescent="0.25">
      <c r="A929" s="52">
        <v>22837</v>
      </c>
      <c r="B929" s="53" t="s">
        <v>6225</v>
      </c>
      <c r="C929" s="53" t="s">
        <v>11</v>
      </c>
      <c r="D929" s="53" t="s">
        <v>5062</v>
      </c>
      <c r="E929" s="53" t="s">
        <v>5063</v>
      </c>
      <c r="F929" s="53" t="s">
        <v>5064</v>
      </c>
      <c r="G929" s="53" t="s">
        <v>5064</v>
      </c>
      <c r="H929" s="53" t="s">
        <v>5396</v>
      </c>
      <c r="I929" s="53" t="s">
        <v>5392</v>
      </c>
      <c r="J929" s="53" t="s">
        <v>5066</v>
      </c>
      <c r="K929" s="53" t="s">
        <v>5397</v>
      </c>
      <c r="L929" s="53" t="s">
        <v>6061</v>
      </c>
      <c r="M929" s="53">
        <v>330</v>
      </c>
      <c r="N929" s="53">
        <v>333</v>
      </c>
      <c r="O929" s="53">
        <v>401</v>
      </c>
      <c r="P929" s="54" t="s">
        <v>3386</v>
      </c>
      <c r="Q929" s="55" t="s">
        <v>5067</v>
      </c>
      <c r="R929" s="53" t="s">
        <v>5064</v>
      </c>
      <c r="S929" s="53" t="s">
        <v>5068</v>
      </c>
      <c r="T929" s="53" t="s">
        <v>5066</v>
      </c>
      <c r="U929" s="53">
        <v>1</v>
      </c>
      <c r="V929" s="46" t="s">
        <v>5069</v>
      </c>
    </row>
    <row r="930" ht="12.8" customHeight="1" spans="1:22" x14ac:dyDescent="0.25">
      <c r="A930" s="52">
        <v>21890</v>
      </c>
      <c r="B930" s="53" t="s">
        <v>6226</v>
      </c>
      <c r="C930" s="53" t="s">
        <v>11</v>
      </c>
      <c r="D930" s="53" t="s">
        <v>5062</v>
      </c>
      <c r="E930" s="53" t="s">
        <v>5063</v>
      </c>
      <c r="F930" s="53" t="s">
        <v>5096</v>
      </c>
      <c r="G930" s="53" t="s">
        <v>5096</v>
      </c>
      <c r="H930" s="53" t="s">
        <v>5170</v>
      </c>
      <c r="I930" s="53" t="s">
        <v>5170</v>
      </c>
      <c r="J930" s="53" t="s">
        <v>5066</v>
      </c>
      <c r="K930" s="53" t="s">
        <v>5171</v>
      </c>
      <c r="L930" s="53" t="s">
        <v>6061</v>
      </c>
      <c r="M930" s="53">
        <v>330</v>
      </c>
      <c r="N930" s="53">
        <v>333</v>
      </c>
      <c r="O930" s="53">
        <v>402</v>
      </c>
      <c r="P930" s="54" t="s">
        <v>3386</v>
      </c>
      <c r="Q930" s="55" t="s">
        <v>5099</v>
      </c>
      <c r="R930" s="53" t="s">
        <v>5096</v>
      </c>
      <c r="S930" s="53" t="s">
        <v>5068</v>
      </c>
      <c r="T930" s="53" t="s">
        <v>5066</v>
      </c>
      <c r="U930" s="53">
        <v>1</v>
      </c>
      <c r="V930" s="46" t="s">
        <v>5069</v>
      </c>
    </row>
    <row r="931" ht="12.8" customHeight="1" spans="1:22" x14ac:dyDescent="0.25">
      <c r="A931" s="52">
        <v>22831</v>
      </c>
      <c r="B931" s="53" t="s">
        <v>6227</v>
      </c>
      <c r="C931" s="53" t="s">
        <v>11</v>
      </c>
      <c r="D931" s="53" t="s">
        <v>5062</v>
      </c>
      <c r="E931" s="53" t="s">
        <v>5063</v>
      </c>
      <c r="F931" s="53" t="s">
        <v>5096</v>
      </c>
      <c r="G931" s="53" t="s">
        <v>5096</v>
      </c>
      <c r="H931" s="53" t="s">
        <v>5203</v>
      </c>
      <c r="I931" s="53" t="s">
        <v>5203</v>
      </c>
      <c r="J931" s="53" t="s">
        <v>5066</v>
      </c>
      <c r="K931" s="53" t="s">
        <v>6228</v>
      </c>
      <c r="L931" s="53" t="s">
        <v>6061</v>
      </c>
      <c r="M931" s="53">
        <v>330</v>
      </c>
      <c r="N931" s="53">
        <v>333</v>
      </c>
      <c r="O931" s="53">
        <v>402</v>
      </c>
      <c r="P931" s="54" t="s">
        <v>3386</v>
      </c>
      <c r="Q931" s="55" t="s">
        <v>5099</v>
      </c>
      <c r="R931" s="53" t="s">
        <v>5096</v>
      </c>
      <c r="S931" s="53" t="s">
        <v>5068</v>
      </c>
      <c r="T931" s="53" t="s">
        <v>5066</v>
      </c>
      <c r="U931" s="53">
        <v>1</v>
      </c>
      <c r="V931" s="46" t="s">
        <v>5069</v>
      </c>
    </row>
    <row r="932" ht="12.8" customHeight="1" spans="1:22" x14ac:dyDescent="0.25">
      <c r="A932" s="52">
        <v>21877</v>
      </c>
      <c r="B932" s="53" t="s">
        <v>6229</v>
      </c>
      <c r="C932" s="53" t="s">
        <v>11</v>
      </c>
      <c r="D932" s="53" t="s">
        <v>5062</v>
      </c>
      <c r="E932" s="53" t="s">
        <v>5063</v>
      </c>
      <c r="F932" s="53" t="s">
        <v>5096</v>
      </c>
      <c r="G932" s="53" t="s">
        <v>5096</v>
      </c>
      <c r="H932" s="53" t="s">
        <v>5102</v>
      </c>
      <c r="I932" s="53" t="s">
        <v>5103</v>
      </c>
      <c r="J932" s="53" t="s">
        <v>5066</v>
      </c>
      <c r="K932" s="53" t="s">
        <v>5101</v>
      </c>
      <c r="L932" s="53" t="s">
        <v>6061</v>
      </c>
      <c r="M932" s="53">
        <v>330</v>
      </c>
      <c r="N932" s="53">
        <v>333</v>
      </c>
      <c r="O932" s="53">
        <v>402</v>
      </c>
      <c r="P932" s="54" t="s">
        <v>3386</v>
      </c>
      <c r="Q932" s="55" t="s">
        <v>5099</v>
      </c>
      <c r="R932" s="53" t="s">
        <v>5096</v>
      </c>
      <c r="S932" s="53" t="s">
        <v>5068</v>
      </c>
      <c r="T932" s="53" t="s">
        <v>5066</v>
      </c>
      <c r="U932" s="53">
        <v>1</v>
      </c>
      <c r="V932" s="46" t="s">
        <v>5069</v>
      </c>
    </row>
    <row r="933" ht="12.8" customHeight="1" spans="1:22" x14ac:dyDescent="0.25">
      <c r="A933" s="52">
        <v>21923</v>
      </c>
      <c r="B933" s="53" t="s">
        <v>6230</v>
      </c>
      <c r="C933" s="53" t="s">
        <v>11</v>
      </c>
      <c r="D933" s="53" t="s">
        <v>5062</v>
      </c>
      <c r="E933" s="53" t="s">
        <v>5063</v>
      </c>
      <c r="F933" s="53" t="s">
        <v>5064</v>
      </c>
      <c r="G933" s="53" t="s">
        <v>5064</v>
      </c>
      <c r="H933" s="53" t="s">
        <v>6015</v>
      </c>
      <c r="I933" s="53" t="s">
        <v>6015</v>
      </c>
      <c r="J933" s="53" t="s">
        <v>5066</v>
      </c>
      <c r="K933" s="53" t="s">
        <v>6014</v>
      </c>
      <c r="L933" s="53" t="s">
        <v>6061</v>
      </c>
      <c r="M933" s="53">
        <v>330</v>
      </c>
      <c r="N933" s="53">
        <v>333</v>
      </c>
      <c r="O933" s="53">
        <v>401</v>
      </c>
      <c r="P933" s="54" t="s">
        <v>3386</v>
      </c>
      <c r="Q933" s="55" t="s">
        <v>5067</v>
      </c>
      <c r="R933" s="53" t="s">
        <v>5064</v>
      </c>
      <c r="S933" s="53" t="s">
        <v>5068</v>
      </c>
      <c r="T933" s="53" t="s">
        <v>5066</v>
      </c>
      <c r="U933" s="53">
        <v>1</v>
      </c>
      <c r="V933" s="46" t="s">
        <v>5069</v>
      </c>
    </row>
    <row r="934" ht="12.8" customHeight="1" spans="1:22" x14ac:dyDescent="0.25">
      <c r="A934" s="52">
        <v>380180</v>
      </c>
      <c r="B934" s="53" t="s">
        <v>6231</v>
      </c>
      <c r="C934" s="53" t="s">
        <v>11</v>
      </c>
      <c r="D934" s="53" t="s">
        <v>5062</v>
      </c>
      <c r="E934" s="53" t="s">
        <v>5063</v>
      </c>
      <c r="F934" s="53" t="s">
        <v>5064</v>
      </c>
      <c r="G934" s="53" t="s">
        <v>5064</v>
      </c>
      <c r="H934" s="53" t="s">
        <v>5311</v>
      </c>
      <c r="I934" s="53" t="s">
        <v>5277</v>
      </c>
      <c r="J934" s="53" t="s">
        <v>5066</v>
      </c>
      <c r="K934" s="53" t="s">
        <v>6232</v>
      </c>
      <c r="L934" s="53" t="s">
        <v>3804</v>
      </c>
      <c r="M934" s="53">
        <v>330</v>
      </c>
      <c r="N934" s="53">
        <v>333</v>
      </c>
      <c r="O934" s="53">
        <v>401</v>
      </c>
      <c r="P934" s="54" t="s">
        <v>3386</v>
      </c>
      <c r="Q934" s="55" t="s">
        <v>5067</v>
      </c>
      <c r="R934" s="53" t="s">
        <v>5064</v>
      </c>
      <c r="S934" s="53" t="s">
        <v>5068</v>
      </c>
      <c r="T934" s="53" t="s">
        <v>5066</v>
      </c>
      <c r="U934" s="53">
        <v>1</v>
      </c>
      <c r="V934" s="46" t="s">
        <v>5069</v>
      </c>
    </row>
    <row r="935" ht="12.8" customHeight="1" spans="1:22" x14ac:dyDescent="0.25">
      <c r="A935" s="52">
        <v>698416</v>
      </c>
      <c r="B935" s="53" t="s">
        <v>6233</v>
      </c>
      <c r="C935" s="53" t="s">
        <v>11</v>
      </c>
      <c r="D935" s="53" t="s">
        <v>5062</v>
      </c>
      <c r="E935" s="53" t="s">
        <v>5063</v>
      </c>
      <c r="F935" s="53" t="s">
        <v>5096</v>
      </c>
      <c r="G935" s="53" t="s">
        <v>5096</v>
      </c>
      <c r="H935" s="53" t="s">
        <v>5129</v>
      </c>
      <c r="I935" s="53" t="s">
        <v>5129</v>
      </c>
      <c r="J935" s="53" t="s">
        <v>5073</v>
      </c>
      <c r="K935" s="53" t="s">
        <v>6233</v>
      </c>
      <c r="L935" s="53" t="s">
        <v>5072</v>
      </c>
      <c r="M935" s="53">
        <v>330</v>
      </c>
      <c r="N935" s="53">
        <v>333</v>
      </c>
      <c r="O935" s="53">
        <v>402</v>
      </c>
      <c r="P935" s="54">
        <v>101</v>
      </c>
      <c r="Q935" s="55" t="s">
        <v>6234</v>
      </c>
      <c r="R935" s="53" t="s">
        <v>5096</v>
      </c>
      <c r="S935" s="53" t="s">
        <v>5068</v>
      </c>
      <c r="T935" s="53" t="s">
        <v>5066</v>
      </c>
      <c r="U935" s="53">
        <v>1</v>
      </c>
      <c r="V935" s="46" t="s">
        <v>5069</v>
      </c>
    </row>
    <row r="936" ht="12.8" customHeight="1" spans="1:22" x14ac:dyDescent="0.25">
      <c r="A936" s="52">
        <v>655826</v>
      </c>
      <c r="B936" s="53" t="s">
        <v>6235</v>
      </c>
      <c r="C936" s="53" t="s">
        <v>11</v>
      </c>
      <c r="D936" s="53" t="s">
        <v>5062</v>
      </c>
      <c r="E936" s="53" t="s">
        <v>5063</v>
      </c>
      <c r="F936" s="53" t="s">
        <v>5096</v>
      </c>
      <c r="G936" s="53" t="s">
        <v>5096</v>
      </c>
      <c r="H936" s="53" t="s">
        <v>5187</v>
      </c>
      <c r="I936" s="53" t="s">
        <v>5188</v>
      </c>
      <c r="J936" s="53" t="s">
        <v>5073</v>
      </c>
      <c r="K936" s="53" t="s">
        <v>6235</v>
      </c>
      <c r="L936" s="53" t="s">
        <v>5072</v>
      </c>
      <c r="M936" s="53">
        <v>330</v>
      </c>
      <c r="N936" s="53">
        <v>333</v>
      </c>
      <c r="O936" s="53">
        <v>402</v>
      </c>
      <c r="P936" s="54">
        <v>101</v>
      </c>
      <c r="Q936" s="55" t="s">
        <v>6234</v>
      </c>
      <c r="R936" s="53" t="s">
        <v>5096</v>
      </c>
      <c r="S936" s="53" t="s">
        <v>5068</v>
      </c>
      <c r="T936" s="53" t="s">
        <v>5066</v>
      </c>
      <c r="U936" s="53">
        <v>1</v>
      </c>
      <c r="V936" s="46" t="s">
        <v>5069</v>
      </c>
    </row>
    <row r="937" ht="12.8" customHeight="1" spans="1:22" x14ac:dyDescent="0.25">
      <c r="A937" s="52">
        <v>711449</v>
      </c>
      <c r="B937" s="53" t="s">
        <v>6236</v>
      </c>
      <c r="C937" s="53" t="s">
        <v>10</v>
      </c>
      <c r="D937" s="53" t="s">
        <v>5734</v>
      </c>
      <c r="E937" s="53" t="s">
        <v>5735</v>
      </c>
      <c r="F937" s="53" t="s">
        <v>5736</v>
      </c>
      <c r="G937" s="53" t="s">
        <v>5737</v>
      </c>
      <c r="H937" s="53" t="s">
        <v>6048</v>
      </c>
      <c r="I937" s="53" t="s">
        <v>5737</v>
      </c>
      <c r="J937" s="53" t="s">
        <v>5066</v>
      </c>
      <c r="K937" s="53" t="s">
        <v>6049</v>
      </c>
      <c r="L937" s="53" t="s">
        <v>5072</v>
      </c>
      <c r="M937" s="53">
        <v>430</v>
      </c>
      <c r="N937" s="53">
        <v>433</v>
      </c>
      <c r="O937" s="53">
        <v>104</v>
      </c>
      <c r="P937" s="54">
        <v>105</v>
      </c>
      <c r="Q937" s="55">
        <v>430433104105</v>
      </c>
      <c r="R937" s="53" t="s">
        <v>6050</v>
      </c>
      <c r="S937" s="53" t="s">
        <v>5737</v>
      </c>
      <c r="T937" s="53" t="s">
        <v>5066</v>
      </c>
      <c r="U937" s="53">
        <v>0.2</v>
      </c>
      <c r="V937" s="46" t="s">
        <v>5069</v>
      </c>
    </row>
    <row r="938" ht="12.8" customHeight="1" spans="1:22" x14ac:dyDescent="0.25">
      <c r="A938" s="52">
        <v>711450</v>
      </c>
      <c r="B938" s="53" t="s">
        <v>6237</v>
      </c>
      <c r="C938" s="53" t="s">
        <v>10</v>
      </c>
      <c r="D938" s="53" t="s">
        <v>5734</v>
      </c>
      <c r="E938" s="53" t="s">
        <v>5735</v>
      </c>
      <c r="F938" s="53" t="s">
        <v>5736</v>
      </c>
      <c r="G938" s="53" t="s">
        <v>5737</v>
      </c>
      <c r="H938" s="53" t="s">
        <v>6052</v>
      </c>
      <c r="I938" s="53" t="s">
        <v>5737</v>
      </c>
      <c r="J938" s="53" t="s">
        <v>5066</v>
      </c>
      <c r="K938" s="53" t="s">
        <v>6053</v>
      </c>
      <c r="L938" s="53" t="s">
        <v>5072</v>
      </c>
      <c r="M938" s="53">
        <v>430</v>
      </c>
      <c r="N938" s="53">
        <v>433</v>
      </c>
      <c r="O938" s="53">
        <v>104</v>
      </c>
      <c r="P938" s="54">
        <v>105</v>
      </c>
      <c r="Q938" s="55">
        <v>430433104105</v>
      </c>
      <c r="R938" s="53" t="s">
        <v>6054</v>
      </c>
      <c r="S938" s="53" t="s">
        <v>5737</v>
      </c>
      <c r="T938" s="53" t="s">
        <v>5066</v>
      </c>
      <c r="U938" s="53">
        <v>0.2</v>
      </c>
      <c r="V938" s="46" t="s">
        <v>5069</v>
      </c>
    </row>
    <row r="939" ht="12.8" customHeight="1" spans="1:22" x14ac:dyDescent="0.25">
      <c r="A939" s="52">
        <v>711452</v>
      </c>
      <c r="B939" s="53" t="s">
        <v>6238</v>
      </c>
      <c r="C939" s="53" t="s">
        <v>10</v>
      </c>
      <c r="D939" s="53" t="s">
        <v>5734</v>
      </c>
      <c r="E939" s="53" t="s">
        <v>5735</v>
      </c>
      <c r="F939" s="53" t="s">
        <v>5736</v>
      </c>
      <c r="G939" s="53" t="s">
        <v>5737</v>
      </c>
      <c r="H939" s="53" t="s">
        <v>6056</v>
      </c>
      <c r="I939" s="53" t="s">
        <v>5737</v>
      </c>
      <c r="J939" s="53" t="s">
        <v>5066</v>
      </c>
      <c r="K939" s="53" t="s">
        <v>6057</v>
      </c>
      <c r="L939" s="53" t="s">
        <v>5072</v>
      </c>
      <c r="M939" s="53">
        <v>430</v>
      </c>
      <c r="N939" s="53">
        <v>433</v>
      </c>
      <c r="O939" s="53">
        <v>104</v>
      </c>
      <c r="P939" s="54">
        <v>105</v>
      </c>
      <c r="Q939" s="55">
        <v>430433104105</v>
      </c>
      <c r="R939" s="53" t="s">
        <v>6058</v>
      </c>
      <c r="S939" s="53" t="s">
        <v>5737</v>
      </c>
      <c r="T939" s="53" t="s">
        <v>5066</v>
      </c>
      <c r="U939" s="53">
        <v>0.2</v>
      </c>
      <c r="V939" s="46" t="s">
        <v>5069</v>
      </c>
    </row>
    <row r="940" ht="12.8" customHeight="1" spans="1:22" x14ac:dyDescent="0.25">
      <c r="A940" s="52">
        <v>61789</v>
      </c>
      <c r="B940" s="53" t="s">
        <v>3667</v>
      </c>
      <c r="C940" s="53" t="s">
        <v>11</v>
      </c>
      <c r="D940" s="53" t="s">
        <v>5253</v>
      </c>
      <c r="E940" s="53" t="s">
        <v>5063</v>
      </c>
      <c r="F940" s="53" t="s">
        <v>5254</v>
      </c>
      <c r="G940" s="53" t="s">
        <v>5549</v>
      </c>
      <c r="H940" s="53" t="s">
        <v>5559</v>
      </c>
      <c r="I940" s="53" t="s">
        <v>5066</v>
      </c>
      <c r="J940" s="53" t="s">
        <v>5066</v>
      </c>
      <c r="K940" s="53" t="s">
        <v>6239</v>
      </c>
      <c r="L940" s="53" t="s">
        <v>5072</v>
      </c>
      <c r="M940" s="53">
        <v>330</v>
      </c>
      <c r="N940" s="53">
        <v>335</v>
      </c>
      <c r="O940" s="53">
        <v>405</v>
      </c>
      <c r="P940" s="54">
        <v>142</v>
      </c>
      <c r="Q940" s="55">
        <v>330335405142</v>
      </c>
      <c r="R940" s="53" t="s">
        <v>5549</v>
      </c>
      <c r="S940" s="53" t="s">
        <v>5068</v>
      </c>
      <c r="T940" s="53" t="s">
        <v>5066</v>
      </c>
      <c r="U940" s="53">
        <v>1</v>
      </c>
      <c r="V940" s="46" t="s">
        <v>5069</v>
      </c>
    </row>
    <row r="941" ht="12.8" customHeight="1" spans="1:22" x14ac:dyDescent="0.25">
      <c r="A941" s="52">
        <v>21830</v>
      </c>
      <c r="B941" s="53" t="s">
        <v>6240</v>
      </c>
      <c r="C941" s="53" t="s">
        <v>11</v>
      </c>
      <c r="D941" s="53" t="s">
        <v>5253</v>
      </c>
      <c r="E941" s="53" t="s">
        <v>5063</v>
      </c>
      <c r="F941" s="53" t="s">
        <v>5254</v>
      </c>
      <c r="G941" s="53" t="s">
        <v>5549</v>
      </c>
      <c r="H941" s="53" t="s">
        <v>5577</v>
      </c>
      <c r="I941" s="53" t="s">
        <v>5551</v>
      </c>
      <c r="J941" s="53" t="s">
        <v>5066</v>
      </c>
      <c r="K941" s="53" t="s">
        <v>5576</v>
      </c>
      <c r="L941" s="53" t="s">
        <v>6061</v>
      </c>
      <c r="M941" s="53">
        <v>330</v>
      </c>
      <c r="N941" s="53">
        <v>335</v>
      </c>
      <c r="O941" s="53">
        <v>405</v>
      </c>
      <c r="P941" s="54" t="s">
        <v>3386</v>
      </c>
      <c r="Q941" s="55" t="s">
        <v>5552</v>
      </c>
      <c r="R941" s="53" t="s">
        <v>5549</v>
      </c>
      <c r="S941" s="53" t="s">
        <v>5068</v>
      </c>
      <c r="T941" s="53" t="s">
        <v>5066</v>
      </c>
      <c r="U941" s="53">
        <v>1</v>
      </c>
      <c r="V941" s="46" t="s">
        <v>5069</v>
      </c>
    </row>
    <row r="942" ht="12.8" customHeight="1" spans="1:22" x14ac:dyDescent="0.25">
      <c r="A942" s="52">
        <v>22839</v>
      </c>
      <c r="B942" s="53" t="s">
        <v>6241</v>
      </c>
      <c r="C942" s="53" t="s">
        <v>11</v>
      </c>
      <c r="D942" s="53" t="s">
        <v>5062</v>
      </c>
      <c r="E942" s="53" t="s">
        <v>5063</v>
      </c>
      <c r="F942" s="53" t="s">
        <v>5064</v>
      </c>
      <c r="G942" s="53" t="s">
        <v>5064</v>
      </c>
      <c r="H942" s="53" t="s">
        <v>5667</v>
      </c>
      <c r="I942" s="53" t="s">
        <v>5650</v>
      </c>
      <c r="J942" s="53" t="s">
        <v>5066</v>
      </c>
      <c r="K942" s="53" t="s">
        <v>5671</v>
      </c>
      <c r="L942" s="53" t="s">
        <v>6061</v>
      </c>
      <c r="M942" s="53">
        <v>330</v>
      </c>
      <c r="N942" s="53">
        <v>333</v>
      </c>
      <c r="O942" s="53">
        <v>401</v>
      </c>
      <c r="P942" s="54" t="s">
        <v>3386</v>
      </c>
      <c r="Q942" s="55" t="s">
        <v>5067</v>
      </c>
      <c r="R942" s="53" t="s">
        <v>5064</v>
      </c>
      <c r="S942" s="53" t="s">
        <v>5068</v>
      </c>
      <c r="T942" s="53" t="s">
        <v>5066</v>
      </c>
      <c r="U942" s="53">
        <v>1</v>
      </c>
      <c r="V942" s="46" t="s">
        <v>5069</v>
      </c>
    </row>
    <row r="943" ht="12.8" customHeight="1" spans="1:22" x14ac:dyDescent="0.25">
      <c r="A943" s="52">
        <v>21889</v>
      </c>
      <c r="B943" s="53" t="s">
        <v>6242</v>
      </c>
      <c r="C943" s="53" t="s">
        <v>11</v>
      </c>
      <c r="D943" s="53" t="s">
        <v>5062</v>
      </c>
      <c r="E943" s="53" t="s">
        <v>5063</v>
      </c>
      <c r="F943" s="53" t="s">
        <v>5096</v>
      </c>
      <c r="G943" s="53" t="s">
        <v>5096</v>
      </c>
      <c r="H943" s="53" t="s">
        <v>5097</v>
      </c>
      <c r="I943" s="53" t="s">
        <v>5098</v>
      </c>
      <c r="J943" s="53" t="s">
        <v>5066</v>
      </c>
      <c r="K943" s="53" t="s">
        <v>5095</v>
      </c>
      <c r="L943" s="53" t="s">
        <v>6061</v>
      </c>
      <c r="M943" s="53">
        <v>330</v>
      </c>
      <c r="N943" s="53">
        <v>333</v>
      </c>
      <c r="O943" s="53">
        <v>402</v>
      </c>
      <c r="P943" s="54" t="s">
        <v>3386</v>
      </c>
      <c r="Q943" s="55" t="s">
        <v>5099</v>
      </c>
      <c r="R943" s="53" t="s">
        <v>5096</v>
      </c>
      <c r="S943" s="53" t="s">
        <v>5068</v>
      </c>
      <c r="T943" s="53" t="s">
        <v>5066</v>
      </c>
      <c r="U943" s="53">
        <v>1</v>
      </c>
      <c r="V943" s="46" t="s">
        <v>5069</v>
      </c>
    </row>
    <row r="944" ht="12.8" customHeight="1" spans="1:22" x14ac:dyDescent="0.25">
      <c r="A944" s="52" t="s">
        <v>3386</v>
      </c>
      <c r="B944" s="53" t="s">
        <v>6243</v>
      </c>
      <c r="C944" s="53" t="s">
        <v>10</v>
      </c>
      <c r="D944" s="53" t="s">
        <v>5062</v>
      </c>
      <c r="E944" s="53" t="s">
        <v>5063</v>
      </c>
      <c r="F944" s="53" t="s">
        <v>5064</v>
      </c>
      <c r="G944" s="53" t="s">
        <v>5079</v>
      </c>
      <c r="H944" s="53" t="s">
        <v>5698</v>
      </c>
      <c r="I944" s="53" t="s">
        <v>5699</v>
      </c>
      <c r="J944" s="53" t="s">
        <v>5975</v>
      </c>
      <c r="K944" s="53" t="s">
        <v>6244</v>
      </c>
      <c r="L944" s="53" t="s">
        <v>3683</v>
      </c>
      <c r="M944" s="53">
        <v>330</v>
      </c>
      <c r="N944" s="53">
        <v>333</v>
      </c>
      <c r="O944" s="53">
        <v>401</v>
      </c>
      <c r="P944" s="54" t="s">
        <v>3386</v>
      </c>
      <c r="Q944" s="55" t="s">
        <v>5067</v>
      </c>
      <c r="R944" s="53" t="s">
        <v>5079</v>
      </c>
      <c r="S944" s="53" t="s">
        <v>5082</v>
      </c>
      <c r="T944" s="53" t="s">
        <v>5975</v>
      </c>
      <c r="U944" s="53">
        <v>0.5</v>
      </c>
      <c r="V944" s="46" t="s">
        <v>5069</v>
      </c>
    </row>
    <row r="945" ht="12.8" customHeight="1" spans="1:22" x14ac:dyDescent="0.25">
      <c r="A945" s="52" t="s">
        <v>3386</v>
      </c>
      <c r="B945" s="53" t="s">
        <v>6245</v>
      </c>
      <c r="C945" s="53" t="s">
        <v>10</v>
      </c>
      <c r="D945" s="53" t="s">
        <v>5062</v>
      </c>
      <c r="E945" s="53" t="s">
        <v>5063</v>
      </c>
      <c r="F945" s="53" t="s">
        <v>5064</v>
      </c>
      <c r="G945" s="53" t="s">
        <v>5079</v>
      </c>
      <c r="H945" s="53" t="s">
        <v>5620</v>
      </c>
      <c r="I945" s="53" t="s">
        <v>5613</v>
      </c>
      <c r="J945" s="53" t="s">
        <v>5975</v>
      </c>
      <c r="K945" s="53" t="s">
        <v>6246</v>
      </c>
      <c r="L945" s="53" t="s">
        <v>3683</v>
      </c>
      <c r="M945" s="53">
        <v>330</v>
      </c>
      <c r="N945" s="53">
        <v>333</v>
      </c>
      <c r="O945" s="53">
        <v>401</v>
      </c>
      <c r="P945" s="54" t="s">
        <v>3386</v>
      </c>
      <c r="Q945" s="55" t="s">
        <v>5067</v>
      </c>
      <c r="R945" s="53" t="s">
        <v>5079</v>
      </c>
      <c r="S945" s="53" t="s">
        <v>5082</v>
      </c>
      <c r="T945" s="53" t="s">
        <v>5975</v>
      </c>
      <c r="U945" s="53">
        <v>0.5</v>
      </c>
      <c r="V945" s="46" t="s">
        <v>5069</v>
      </c>
    </row>
    <row r="946" ht="12.8" customHeight="1" spans="1:22" x14ac:dyDescent="0.25">
      <c r="A946" s="52" t="s">
        <v>3386</v>
      </c>
      <c r="B946" s="53" t="s">
        <v>6247</v>
      </c>
      <c r="C946" s="53" t="s">
        <v>10</v>
      </c>
      <c r="D946" s="53" t="s">
        <v>5062</v>
      </c>
      <c r="E946" s="53" t="s">
        <v>5063</v>
      </c>
      <c r="F946" s="53" t="s">
        <v>5064</v>
      </c>
      <c r="G946" s="53" t="s">
        <v>5079</v>
      </c>
      <c r="H946" s="53" t="s">
        <v>5661</v>
      </c>
      <c r="I946" s="53" t="s">
        <v>5650</v>
      </c>
      <c r="J946" s="53" t="s">
        <v>5975</v>
      </c>
      <c r="K946" s="53" t="s">
        <v>6248</v>
      </c>
      <c r="L946" s="53" t="s">
        <v>3683</v>
      </c>
      <c r="M946" s="53">
        <v>330</v>
      </c>
      <c r="N946" s="53">
        <v>333</v>
      </c>
      <c r="O946" s="53">
        <v>401</v>
      </c>
      <c r="P946" s="54" t="s">
        <v>3386</v>
      </c>
      <c r="Q946" s="55" t="s">
        <v>5067</v>
      </c>
      <c r="R946" s="53" t="s">
        <v>5079</v>
      </c>
      <c r="S946" s="53" t="s">
        <v>5082</v>
      </c>
      <c r="T946" s="53" t="s">
        <v>5975</v>
      </c>
      <c r="U946" s="53">
        <v>0.5</v>
      </c>
      <c r="V946" s="46" t="s">
        <v>5069</v>
      </c>
    </row>
    <row r="947" ht="12.8" customHeight="1" spans="1:22" x14ac:dyDescent="0.25">
      <c r="A947" s="52" t="s">
        <v>3386</v>
      </c>
      <c r="B947" s="53" t="s">
        <v>6249</v>
      </c>
      <c r="C947" s="53" t="s">
        <v>10</v>
      </c>
      <c r="D947" s="53" t="s">
        <v>5062</v>
      </c>
      <c r="E947" s="53" t="s">
        <v>5063</v>
      </c>
      <c r="F947" s="53" t="s">
        <v>5064</v>
      </c>
      <c r="G947" s="53" t="s">
        <v>5079</v>
      </c>
      <c r="H947" s="53" t="s">
        <v>5080</v>
      </c>
      <c r="I947" s="53" t="s">
        <v>5065</v>
      </c>
      <c r="J947" s="53" t="s">
        <v>5975</v>
      </c>
      <c r="K947" s="53" t="s">
        <v>6250</v>
      </c>
      <c r="L947" s="53" t="s">
        <v>3683</v>
      </c>
      <c r="M947" s="53">
        <v>330</v>
      </c>
      <c r="N947" s="53">
        <v>333</v>
      </c>
      <c r="O947" s="53">
        <v>401</v>
      </c>
      <c r="P947" s="54" t="s">
        <v>3386</v>
      </c>
      <c r="Q947" s="55" t="s">
        <v>5067</v>
      </c>
      <c r="R947" s="53" t="s">
        <v>5079</v>
      </c>
      <c r="S947" s="53" t="s">
        <v>5082</v>
      </c>
      <c r="T947" s="53" t="s">
        <v>5975</v>
      </c>
      <c r="U947" s="53">
        <v>0.5</v>
      </c>
      <c r="V947" s="46" t="s">
        <v>5069</v>
      </c>
    </row>
    <row r="948" ht="12.8" customHeight="1" spans="1:22" x14ac:dyDescent="0.25">
      <c r="A948" s="52">
        <v>19862</v>
      </c>
      <c r="B948" s="53" t="s">
        <v>6251</v>
      </c>
      <c r="C948" s="53" t="s">
        <v>6155</v>
      </c>
      <c r="D948" s="53" t="s">
        <v>5062</v>
      </c>
      <c r="E948" s="53" t="s">
        <v>5063</v>
      </c>
      <c r="F948" s="53" t="s">
        <v>5064</v>
      </c>
      <c r="G948" s="53" t="s">
        <v>5064</v>
      </c>
      <c r="H948" s="53" t="s">
        <v>6252</v>
      </c>
      <c r="I948" s="53" t="s">
        <v>6252</v>
      </c>
      <c r="J948" s="53" t="s">
        <v>5066</v>
      </c>
      <c r="K948" s="53" t="s">
        <v>6253</v>
      </c>
      <c r="L948" s="53" t="s">
        <v>3471</v>
      </c>
      <c r="M948" s="53">
        <v>330</v>
      </c>
      <c r="N948" s="53">
        <v>333</v>
      </c>
      <c r="O948" s="53">
        <v>402</v>
      </c>
      <c r="P948" s="54" t="s">
        <v>3386</v>
      </c>
      <c r="Q948" s="55" t="s">
        <v>5067</v>
      </c>
      <c r="R948" s="53" t="s">
        <v>5064</v>
      </c>
      <c r="S948" s="53" t="s">
        <v>5068</v>
      </c>
      <c r="T948" s="53" t="s">
        <v>5066</v>
      </c>
      <c r="U948" s="53">
        <v>1</v>
      </c>
      <c r="V948" s="46" t="s">
        <v>5069</v>
      </c>
    </row>
    <row r="949" ht="11.25" customHeight="1" spans="1:22" x14ac:dyDescent="0.25">
      <c r="A949" s="52">
        <v>712421</v>
      </c>
      <c r="B949" s="53" t="s">
        <v>6254</v>
      </c>
      <c r="C949" s="53" t="s">
        <v>6155</v>
      </c>
      <c r="D949" s="53" t="s">
        <v>5062</v>
      </c>
      <c r="E949" s="53" t="s">
        <v>5063</v>
      </c>
      <c r="F949" s="53" t="s">
        <v>5064</v>
      </c>
      <c r="G949" s="53" t="s">
        <v>5064</v>
      </c>
      <c r="H949" s="53" t="s">
        <v>6252</v>
      </c>
      <c r="I949" s="53" t="s">
        <v>6252</v>
      </c>
      <c r="J949" s="53" t="s">
        <v>5066</v>
      </c>
      <c r="K949" s="53" t="s">
        <v>6253</v>
      </c>
      <c r="L949" s="53" t="s">
        <v>5072</v>
      </c>
      <c r="M949" s="53">
        <v>330</v>
      </c>
      <c r="N949" s="53">
        <v>333</v>
      </c>
      <c r="O949" s="53">
        <v>401</v>
      </c>
      <c r="P949" s="54">
        <v>452</v>
      </c>
      <c r="Q949" s="55">
        <v>330333401452</v>
      </c>
      <c r="R949" s="53" t="s">
        <v>5064</v>
      </c>
      <c r="S949" s="53" t="s">
        <v>5068</v>
      </c>
      <c r="T949" s="53" t="s">
        <v>5066</v>
      </c>
      <c r="U949" s="53">
        <v>1</v>
      </c>
      <c r="V949" s="46" t="s">
        <v>5069</v>
      </c>
    </row>
    <row r="950" ht="11.25" customHeight="1" spans="1:22" x14ac:dyDescent="0.25">
      <c r="A950" s="52">
        <v>673350</v>
      </c>
      <c r="B950" s="53" t="s">
        <v>6255</v>
      </c>
      <c r="C950" s="53" t="s">
        <v>11</v>
      </c>
      <c r="D950" s="53" t="s">
        <v>5062</v>
      </c>
      <c r="E950" s="53" t="s">
        <v>5063</v>
      </c>
      <c r="F950" s="53" t="s">
        <v>5064</v>
      </c>
      <c r="G950" s="53" t="s">
        <v>5064</v>
      </c>
      <c r="H950" s="53" t="s">
        <v>5713</v>
      </c>
      <c r="I950" s="53" t="s">
        <v>5714</v>
      </c>
      <c r="J950" s="53" t="s">
        <v>5073</v>
      </c>
      <c r="K950" s="53" t="s">
        <v>6256</v>
      </c>
      <c r="L950" s="53" t="s">
        <v>5072</v>
      </c>
      <c r="M950" s="53">
        <v>330</v>
      </c>
      <c r="N950" s="53">
        <v>333</v>
      </c>
      <c r="O950" s="53">
        <v>401</v>
      </c>
      <c r="P950" s="54">
        <v>101</v>
      </c>
      <c r="Q950" s="55">
        <v>330333401101</v>
      </c>
      <c r="R950" s="53" t="s">
        <v>5064</v>
      </c>
      <c r="S950" s="53" t="s">
        <v>5068</v>
      </c>
      <c r="T950" s="53" t="s">
        <v>5066</v>
      </c>
      <c r="U950" s="53">
        <v>1</v>
      </c>
      <c r="V950" s="46" t="s">
        <v>5069</v>
      </c>
    </row>
    <row r="951" ht="11.25" customHeight="1" spans="1:22" x14ac:dyDescent="0.25">
      <c r="A951" s="52">
        <v>673355</v>
      </c>
      <c r="B951" s="53" t="s">
        <v>6257</v>
      </c>
      <c r="C951" s="53" t="s">
        <v>11</v>
      </c>
      <c r="D951" s="53" t="s">
        <v>5062</v>
      </c>
      <c r="E951" s="53" t="s">
        <v>5063</v>
      </c>
      <c r="F951" s="53" t="s">
        <v>5064</v>
      </c>
      <c r="G951" s="53" t="s">
        <v>5064</v>
      </c>
      <c r="H951" s="53" t="s">
        <v>5320</v>
      </c>
      <c r="I951" s="53" t="s">
        <v>5277</v>
      </c>
      <c r="J951" s="53" t="s">
        <v>5073</v>
      </c>
      <c r="K951" s="53" t="s">
        <v>6258</v>
      </c>
      <c r="L951" s="53" t="s">
        <v>5072</v>
      </c>
      <c r="M951" s="53">
        <v>330</v>
      </c>
      <c r="N951" s="53">
        <v>333</v>
      </c>
      <c r="O951" s="53">
        <v>401</v>
      </c>
      <c r="P951" s="54">
        <v>101</v>
      </c>
      <c r="Q951" s="55">
        <v>330333401101</v>
      </c>
      <c r="R951" s="53" t="s">
        <v>5064</v>
      </c>
      <c r="S951" s="53" t="s">
        <v>5068</v>
      </c>
      <c r="T951" s="53" t="s">
        <v>5066</v>
      </c>
      <c r="U951" s="53">
        <v>1</v>
      </c>
      <c r="V951" s="46" t="s">
        <v>5069</v>
      </c>
    </row>
    <row r="952" ht="11.25" customHeight="1" spans="1:22" x14ac:dyDescent="0.25">
      <c r="A952" s="52">
        <v>91832</v>
      </c>
      <c r="B952" s="53" t="s">
        <v>6259</v>
      </c>
      <c r="C952" s="53" t="s">
        <v>11</v>
      </c>
      <c r="D952" s="53" t="s">
        <v>5062</v>
      </c>
      <c r="E952" s="53" t="s">
        <v>5063</v>
      </c>
      <c r="F952" s="53" t="s">
        <v>5064</v>
      </c>
      <c r="G952" s="53" t="s">
        <v>5064</v>
      </c>
      <c r="H952" s="53" t="s">
        <v>6260</v>
      </c>
      <c r="I952" s="53" t="s">
        <v>5434</v>
      </c>
      <c r="J952" s="53" t="s">
        <v>5066</v>
      </c>
      <c r="K952" s="53" t="s">
        <v>6261</v>
      </c>
      <c r="L952" s="53" t="s">
        <v>3471</v>
      </c>
      <c r="M952" s="53">
        <v>330</v>
      </c>
      <c r="N952" s="53">
        <v>333</v>
      </c>
      <c r="O952" s="53">
        <v>401</v>
      </c>
      <c r="P952" s="54" t="s">
        <v>3386</v>
      </c>
      <c r="Q952" s="55" t="s">
        <v>5067</v>
      </c>
      <c r="R952" s="53" t="s">
        <v>5064</v>
      </c>
      <c r="S952" s="53" t="s">
        <v>5068</v>
      </c>
      <c r="T952" s="53" t="s">
        <v>5066</v>
      </c>
      <c r="U952" s="53">
        <v>1</v>
      </c>
      <c r="V952" s="46" t="s">
        <v>5069</v>
      </c>
    </row>
    <row r="953" ht="11.25" customHeight="1" spans="1:22" x14ac:dyDescent="0.25">
      <c r="A953" s="52">
        <v>838358</v>
      </c>
      <c r="B953" s="53" t="s">
        <v>6262</v>
      </c>
      <c r="C953" s="53" t="s">
        <v>10</v>
      </c>
      <c r="D953" s="53" t="s">
        <v>5734</v>
      </c>
      <c r="E953" s="53" t="s">
        <v>5735</v>
      </c>
      <c r="F953" s="53" t="s">
        <v>5736</v>
      </c>
      <c r="G953" s="53" t="s">
        <v>5737</v>
      </c>
      <c r="H953" s="53" t="s">
        <v>6043</v>
      </c>
      <c r="I953" s="53" t="s">
        <v>5737</v>
      </c>
      <c r="J953" s="53" t="s">
        <v>5066</v>
      </c>
      <c r="K953" s="53" t="s">
        <v>6044</v>
      </c>
      <c r="L953" s="53" t="s">
        <v>3471</v>
      </c>
      <c r="M953" s="53">
        <v>430</v>
      </c>
      <c r="N953" s="53">
        <v>433</v>
      </c>
      <c r="O953" s="53">
        <v>104</v>
      </c>
      <c r="P953" s="54" t="s">
        <v>3386</v>
      </c>
      <c r="Q953" s="55" t="s">
        <v>6045</v>
      </c>
      <c r="R953" s="53" t="s">
        <v>6046</v>
      </c>
      <c r="S953" s="53" t="s">
        <v>5737</v>
      </c>
      <c r="T953" s="53" t="s">
        <v>5066</v>
      </c>
      <c r="U953" s="53">
        <v>0.2</v>
      </c>
      <c r="V953" s="46" t="s">
        <v>5069</v>
      </c>
    </row>
    <row r="954" ht="11.25" customHeight="1" spans="1:22" x14ac:dyDescent="0.25">
      <c r="A954" s="52">
        <v>838359</v>
      </c>
      <c r="B954" s="53" t="s">
        <v>6263</v>
      </c>
      <c r="C954" s="53" t="s">
        <v>10</v>
      </c>
      <c r="D954" s="53" t="s">
        <v>5734</v>
      </c>
      <c r="E954" s="53" t="s">
        <v>5735</v>
      </c>
      <c r="F954" s="53" t="s">
        <v>5736</v>
      </c>
      <c r="G954" s="53" t="s">
        <v>5737</v>
      </c>
      <c r="H954" s="53" t="s">
        <v>6048</v>
      </c>
      <c r="I954" s="53" t="s">
        <v>5737</v>
      </c>
      <c r="J954" s="53" t="s">
        <v>5066</v>
      </c>
      <c r="K954" s="53" t="s">
        <v>6049</v>
      </c>
      <c r="L954" s="53" t="s">
        <v>3471</v>
      </c>
      <c r="M954" s="53">
        <v>430</v>
      </c>
      <c r="N954" s="53">
        <v>433</v>
      </c>
      <c r="O954" s="53">
        <v>104</v>
      </c>
      <c r="P954" s="54" t="s">
        <v>3386</v>
      </c>
      <c r="Q954" s="55" t="s">
        <v>6045</v>
      </c>
      <c r="R954" s="53" t="s">
        <v>6050</v>
      </c>
      <c r="S954" s="53" t="s">
        <v>5737</v>
      </c>
      <c r="T954" s="53" t="s">
        <v>5066</v>
      </c>
      <c r="U954" s="53">
        <v>0.2</v>
      </c>
      <c r="V954" s="46" t="s">
        <v>5069</v>
      </c>
    </row>
    <row r="955" ht="11.25" customHeight="1" spans="1:22" x14ac:dyDescent="0.25">
      <c r="A955" s="52">
        <v>838360</v>
      </c>
      <c r="B955" s="53" t="s">
        <v>6264</v>
      </c>
      <c r="C955" s="53" t="s">
        <v>10</v>
      </c>
      <c r="D955" s="53" t="s">
        <v>5734</v>
      </c>
      <c r="E955" s="53" t="s">
        <v>5735</v>
      </c>
      <c r="F955" s="53" t="s">
        <v>5736</v>
      </c>
      <c r="G955" s="53" t="s">
        <v>5737</v>
      </c>
      <c r="H955" s="53" t="s">
        <v>6056</v>
      </c>
      <c r="I955" s="53" t="s">
        <v>5737</v>
      </c>
      <c r="J955" s="53" t="s">
        <v>5066</v>
      </c>
      <c r="K955" s="53" t="s">
        <v>6057</v>
      </c>
      <c r="L955" s="53" t="s">
        <v>3471</v>
      </c>
      <c r="M955" s="53">
        <v>430</v>
      </c>
      <c r="N955" s="53">
        <v>433</v>
      </c>
      <c r="O955" s="53">
        <v>104</v>
      </c>
      <c r="P955" s="54" t="s">
        <v>3386</v>
      </c>
      <c r="Q955" s="55" t="s">
        <v>6045</v>
      </c>
      <c r="R955" s="53" t="s">
        <v>6058</v>
      </c>
      <c r="S955" s="53" t="s">
        <v>5737</v>
      </c>
      <c r="T955" s="53" t="s">
        <v>5066</v>
      </c>
      <c r="U955" s="53">
        <v>0.2</v>
      </c>
      <c r="V955" s="46" t="s">
        <v>5069</v>
      </c>
    </row>
    <row r="956" ht="11.25" customHeight="1" spans="1:22" x14ac:dyDescent="0.25">
      <c r="A956" s="52">
        <v>838357</v>
      </c>
      <c r="B956" s="53" t="s">
        <v>6265</v>
      </c>
      <c r="C956" s="53" t="s">
        <v>10</v>
      </c>
      <c r="D956" s="53" t="s">
        <v>5734</v>
      </c>
      <c r="E956" s="53" t="s">
        <v>5735</v>
      </c>
      <c r="F956" s="53" t="s">
        <v>5736</v>
      </c>
      <c r="G956" s="53" t="s">
        <v>5737</v>
      </c>
      <c r="H956" s="53" t="s">
        <v>6052</v>
      </c>
      <c r="I956" s="53" t="s">
        <v>5737</v>
      </c>
      <c r="J956" s="53" t="s">
        <v>5066</v>
      </c>
      <c r="K956" s="53" t="s">
        <v>6053</v>
      </c>
      <c r="L956" s="53" t="s">
        <v>3471</v>
      </c>
      <c r="M956" s="53">
        <v>430</v>
      </c>
      <c r="N956" s="53">
        <v>433</v>
      </c>
      <c r="O956" s="53">
        <v>104</v>
      </c>
      <c r="P956" s="54" t="s">
        <v>3386</v>
      </c>
      <c r="Q956" s="55" t="s">
        <v>6045</v>
      </c>
      <c r="R956" s="53" t="s">
        <v>6054</v>
      </c>
      <c r="S956" s="53" t="s">
        <v>5737</v>
      </c>
      <c r="T956" s="53" t="s">
        <v>5066</v>
      </c>
      <c r="U956" s="53">
        <v>0.2</v>
      </c>
      <c r="V956" s="46" t="s">
        <v>5069</v>
      </c>
    </row>
    <row r="957" ht="11.25" customHeight="1" spans="1:22" x14ac:dyDescent="0.25">
      <c r="A957" s="52" t="s">
        <v>3386</v>
      </c>
      <c r="B957" s="53" t="s">
        <v>6266</v>
      </c>
      <c r="C957" s="53" t="s">
        <v>10</v>
      </c>
      <c r="D957" s="53" t="s">
        <v>5062</v>
      </c>
      <c r="E957" s="53" t="s">
        <v>5063</v>
      </c>
      <c r="F957" s="53" t="s">
        <v>5064</v>
      </c>
      <c r="G957" s="53" t="s">
        <v>5079</v>
      </c>
      <c r="H957" s="53" t="s">
        <v>6267</v>
      </c>
      <c r="I957" s="53" t="s">
        <v>5277</v>
      </c>
      <c r="J957" s="53" t="s">
        <v>5975</v>
      </c>
      <c r="K957" s="53" t="s">
        <v>6268</v>
      </c>
      <c r="L957" s="53" t="s">
        <v>3683</v>
      </c>
      <c r="M957" s="53">
        <v>330</v>
      </c>
      <c r="N957" s="53">
        <v>333</v>
      </c>
      <c r="O957" s="53">
        <v>401</v>
      </c>
      <c r="P957" s="54" t="s">
        <v>3386</v>
      </c>
      <c r="Q957" s="55" t="s">
        <v>5067</v>
      </c>
      <c r="R957" s="53" t="s">
        <v>5079</v>
      </c>
      <c r="S957" s="53" t="s">
        <v>5082</v>
      </c>
      <c r="T957" s="53" t="s">
        <v>5975</v>
      </c>
      <c r="U957" s="53">
        <v>0.5</v>
      </c>
      <c r="V957" s="46" t="s">
        <v>5069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56" customWidth="1"/>
    <col min="2" max="2" width="13.42" style="57" customWidth="1"/>
    <col min="3" max="3" width="31.42" style="57" customWidth="1"/>
    <col min="4" max="4" width="13.29" style="58" customWidth="1"/>
    <col min="5" max="5" width="10.29" style="59" customWidth="1"/>
    <col min="6" max="6" width="28.71" style="60" customWidth="1"/>
    <col min="7" max="7" width="16.29" style="57" hidden="1" customWidth="1"/>
    <col min="8" max="8" width="25.42" style="61" hidden="1" customWidth="1"/>
    <col min="9" max="9" width="20.29" style="61" hidden="1" customWidth="1"/>
    <col min="10" max="10" width="10.14" style="61" hidden="1" customWidth="1"/>
    <col min="11" max="11" width="5.86" style="57" hidden="1" customWidth="1"/>
    <col min="12" max="13" width="11.57" style="57" hidden="1" customWidth="1"/>
    <col min="14" max="16384" width="8.86" style="57" customWidth="1"/>
  </cols>
  <sheetData>
    <row r="1" ht="16.5" customHeight="1" spans="1:11" s="61" customFormat="1" x14ac:dyDescent="0.25">
      <c r="A1" s="62" t="s">
        <v>6269</v>
      </c>
      <c r="B1" s="62" t="s">
        <v>6270</v>
      </c>
      <c r="C1" s="62" t="s">
        <v>6271</v>
      </c>
      <c r="D1" s="63" t="s">
        <v>6272</v>
      </c>
      <c r="E1" s="64" t="s">
        <v>6273</v>
      </c>
      <c r="F1" s="65"/>
      <c r="G1" s="66" t="s">
        <v>6</v>
      </c>
      <c r="H1" s="67" t="s">
        <v>6274</v>
      </c>
      <c r="I1" s="62" t="s">
        <v>6271</v>
      </c>
      <c r="J1" s="63" t="s">
        <v>6272</v>
      </c>
      <c r="K1" s="64" t="s">
        <v>6273</v>
      </c>
    </row>
    <row r="2" ht="9.75" customHeight="1" spans="1:11" s="61" customFormat="1" x14ac:dyDescent="0.25">
      <c r="A2" s="68" t="s">
        <v>6275</v>
      </c>
      <c r="B2" s="69">
        <v>101</v>
      </c>
      <c r="C2" s="69" t="s">
        <v>4520</v>
      </c>
      <c r="D2" s="70">
        <v>330333401452</v>
      </c>
      <c r="E2" s="71">
        <v>0.14</v>
      </c>
      <c r="F2" s="72"/>
      <c r="G2" s="73" t="s">
        <v>5763</v>
      </c>
      <c r="H2" s="69">
        <v>401</v>
      </c>
      <c r="I2" s="69" t="s">
        <v>3428</v>
      </c>
      <c r="J2" s="70">
        <v>330335405142</v>
      </c>
      <c r="K2" s="71">
        <v>0.2</v>
      </c>
    </row>
    <row r="3" ht="12.8" customHeight="1" spans="1:11" s="61" customFormat="1" x14ac:dyDescent="0.25">
      <c r="A3" s="68" t="s">
        <v>6276</v>
      </c>
      <c r="B3" s="69">
        <v>101</v>
      </c>
      <c r="C3" s="69" t="s">
        <v>4520</v>
      </c>
      <c r="D3" s="70">
        <v>330335405142</v>
      </c>
      <c r="E3" s="71">
        <v>0.2</v>
      </c>
      <c r="F3" s="72"/>
      <c r="G3" s="73"/>
      <c r="H3" s="69">
        <v>705</v>
      </c>
      <c r="I3" s="69" t="s">
        <v>3411</v>
      </c>
      <c r="J3" s="70">
        <v>330335405142</v>
      </c>
      <c r="K3" s="71">
        <v>0.2</v>
      </c>
    </row>
    <row r="4" ht="12.8" customHeight="1" spans="1:11" s="61" customFormat="1" x14ac:dyDescent="0.25">
      <c r="A4" s="68" t="s">
        <v>6276</v>
      </c>
      <c r="B4" s="69">
        <v>101</v>
      </c>
      <c r="C4" s="69" t="s">
        <v>4520</v>
      </c>
      <c r="D4" s="70">
        <v>330335405142</v>
      </c>
      <c r="E4" s="71">
        <v>0.2</v>
      </c>
      <c r="G4" s="73"/>
      <c r="H4" s="69">
        <v>221</v>
      </c>
      <c r="I4" s="69" t="s">
        <v>3395</v>
      </c>
      <c r="J4" s="70">
        <v>330335405142</v>
      </c>
      <c r="K4" s="71">
        <v>0.2</v>
      </c>
    </row>
    <row r="5" ht="12.8" customHeight="1" spans="1:11" s="61" customFormat="1" x14ac:dyDescent="0.25">
      <c r="A5" s="68" t="s">
        <v>6277</v>
      </c>
      <c r="B5" s="69">
        <v>101</v>
      </c>
      <c r="C5" s="69" t="s">
        <v>4520</v>
      </c>
      <c r="D5" s="70">
        <v>430433104105</v>
      </c>
      <c r="E5" s="71">
        <v>0.2</v>
      </c>
      <c r="G5" s="73"/>
      <c r="H5" s="69">
        <v>210</v>
      </c>
      <c r="I5" s="69" t="s">
        <v>3421</v>
      </c>
      <c r="J5" s="70">
        <v>330335405142</v>
      </c>
      <c r="K5" s="71">
        <v>0.2</v>
      </c>
    </row>
    <row r="6" ht="12.8" customHeight="1" spans="1:11" s="61" customFormat="1" x14ac:dyDescent="0.25">
      <c r="A6" s="68" t="s">
        <v>6278</v>
      </c>
      <c r="B6" s="69">
        <v>101</v>
      </c>
      <c r="C6" s="69" t="s">
        <v>4520</v>
      </c>
      <c r="D6" s="70">
        <v>480483101228</v>
      </c>
      <c r="E6" s="71">
        <v>0.2</v>
      </c>
      <c r="G6" s="73"/>
      <c r="H6" s="69">
        <v>248</v>
      </c>
      <c r="I6" s="69" t="s">
        <v>3408</v>
      </c>
      <c r="J6" s="70">
        <v>330335405142</v>
      </c>
      <c r="K6" s="71">
        <v>0.2</v>
      </c>
    </row>
    <row r="7" ht="12.8" customHeight="1" spans="1:11" s="61" customFormat="1" x14ac:dyDescent="0.25">
      <c r="A7" s="68" t="s">
        <v>6279</v>
      </c>
      <c r="B7" s="69">
        <v>102</v>
      </c>
      <c r="C7" s="69" t="s">
        <v>4524</v>
      </c>
      <c r="D7" s="70">
        <v>330333401473</v>
      </c>
      <c r="E7" s="71">
        <v>0.15</v>
      </c>
      <c r="F7" s="65"/>
      <c r="G7" s="73"/>
      <c r="H7" s="69">
        <v>402</v>
      </c>
      <c r="I7" s="69" t="s">
        <v>3432</v>
      </c>
      <c r="J7" s="70">
        <v>330335405142</v>
      </c>
      <c r="K7" s="71">
        <v>0.2</v>
      </c>
    </row>
    <row r="8" ht="12.8" customHeight="1" spans="1:11" s="61" customFormat="1" x14ac:dyDescent="0.25">
      <c r="A8" s="68" t="s">
        <v>6280</v>
      </c>
      <c r="B8" s="69">
        <v>102</v>
      </c>
      <c r="C8" s="69" t="s">
        <v>4524</v>
      </c>
      <c r="D8" s="70">
        <v>330335405142</v>
      </c>
      <c r="E8" s="71">
        <v>0.2</v>
      </c>
      <c r="F8" s="72"/>
      <c r="G8" s="73"/>
      <c r="H8" s="69">
        <v>804</v>
      </c>
      <c r="I8" s="69" t="s">
        <v>3437</v>
      </c>
      <c r="J8" s="70">
        <v>330335405142</v>
      </c>
      <c r="K8" s="71">
        <v>0.2</v>
      </c>
    </row>
    <row r="9" ht="12.8" customHeight="1" spans="1:5" s="61" customFormat="1" x14ac:dyDescent="0.25">
      <c r="A9" s="68" t="s">
        <v>6280</v>
      </c>
      <c r="B9" s="69">
        <v>102</v>
      </c>
      <c r="C9" s="69" t="s">
        <v>4524</v>
      </c>
      <c r="D9" s="70">
        <v>330335405142</v>
      </c>
      <c r="E9" s="71">
        <v>0.2</v>
      </c>
    </row>
    <row r="10" ht="12.8" customHeight="1" spans="1:5" s="61" customFormat="1" x14ac:dyDescent="0.25">
      <c r="A10" s="68" t="s">
        <v>6281</v>
      </c>
      <c r="B10" s="69">
        <v>102</v>
      </c>
      <c r="C10" s="69" t="s">
        <v>4524</v>
      </c>
      <c r="D10" s="70">
        <v>430433104105</v>
      </c>
      <c r="E10" s="71">
        <v>0.2</v>
      </c>
    </row>
    <row r="11" ht="12.8" customHeight="1" spans="1:8" s="61" customFormat="1" x14ac:dyDescent="0.25">
      <c r="A11" s="68" t="s">
        <v>6282</v>
      </c>
      <c r="B11" s="69">
        <v>102</v>
      </c>
      <c r="C11" s="69" t="s">
        <v>4524</v>
      </c>
      <c r="D11" s="70">
        <v>480483101228</v>
      </c>
      <c r="E11" s="71">
        <v>0.2</v>
      </c>
      <c r="G11" s="66" t="s">
        <v>6283</v>
      </c>
      <c r="H11" s="66" t="s">
        <v>6284</v>
      </c>
    </row>
    <row r="12" ht="12.8" customHeight="1" spans="1:8" s="61" customFormat="1" x14ac:dyDescent="0.25">
      <c r="A12" s="68" t="s">
        <v>6285</v>
      </c>
      <c r="B12" s="69">
        <v>105</v>
      </c>
      <c r="C12" s="69" t="s">
        <v>4529</v>
      </c>
      <c r="D12" s="70">
        <v>330335405142</v>
      </c>
      <c r="E12" s="71">
        <v>0.2</v>
      </c>
      <c r="G12" s="70">
        <v>330333401101</v>
      </c>
      <c r="H12" s="74" t="s">
        <v>5064</v>
      </c>
    </row>
    <row r="13" ht="12.8" customHeight="1" spans="1:8" s="61" customFormat="1" x14ac:dyDescent="0.25">
      <c r="A13" s="68" t="s">
        <v>6286</v>
      </c>
      <c r="B13" s="69">
        <v>105</v>
      </c>
      <c r="C13" s="69" t="s">
        <v>4529</v>
      </c>
      <c r="D13" s="70">
        <v>430433104105</v>
      </c>
      <c r="E13" s="71">
        <v>0.2</v>
      </c>
      <c r="G13" s="70">
        <v>330333401102</v>
      </c>
      <c r="H13" s="74" t="s">
        <v>5064</v>
      </c>
    </row>
    <row r="14" ht="12.8" customHeight="1" spans="1:8" s="61" customFormat="1" x14ac:dyDescent="0.25">
      <c r="A14" s="68" t="s">
        <v>6287</v>
      </c>
      <c r="B14" s="69">
        <v>105</v>
      </c>
      <c r="C14" s="69" t="s">
        <v>4529</v>
      </c>
      <c r="D14" s="70">
        <v>480483101228</v>
      </c>
      <c r="E14" s="71">
        <v>0.2</v>
      </c>
      <c r="G14" s="70">
        <v>330333401127</v>
      </c>
      <c r="H14" s="74" t="s">
        <v>5079</v>
      </c>
    </row>
    <row r="15" ht="12.8" customHeight="1" spans="1:8" s="61" customFormat="1" x14ac:dyDescent="0.25">
      <c r="A15" s="68" t="s">
        <v>6288</v>
      </c>
      <c r="B15" s="69">
        <v>111</v>
      </c>
      <c r="C15" s="69" t="s">
        <v>3557</v>
      </c>
      <c r="D15" s="70">
        <v>330333401101</v>
      </c>
      <c r="E15" s="71">
        <v>0.11</v>
      </c>
      <c r="F15" s="72"/>
      <c r="G15" s="70">
        <v>330333401452</v>
      </c>
      <c r="H15" s="74" t="s">
        <v>5064</v>
      </c>
    </row>
    <row r="16" ht="12.8" customHeight="1" spans="1:8" s="61" customFormat="1" x14ac:dyDescent="0.25">
      <c r="A16" s="68" t="s">
        <v>6289</v>
      </c>
      <c r="B16" s="69">
        <v>111</v>
      </c>
      <c r="C16" s="69" t="s">
        <v>6290</v>
      </c>
      <c r="D16" s="70">
        <v>330333401452</v>
      </c>
      <c r="E16" s="71">
        <v>0.14</v>
      </c>
      <c r="G16" s="70">
        <v>330333401453</v>
      </c>
      <c r="H16" s="74" t="s">
        <v>5064</v>
      </c>
    </row>
    <row r="17" ht="12.8" customHeight="1" spans="1:8" s="61" customFormat="1" x14ac:dyDescent="0.25">
      <c r="A17" s="68" t="s">
        <v>6291</v>
      </c>
      <c r="B17" s="69">
        <v>111</v>
      </c>
      <c r="C17" s="69" t="s">
        <v>3557</v>
      </c>
      <c r="D17" s="70">
        <v>330333401453</v>
      </c>
      <c r="E17" s="71">
        <v>0.16</v>
      </c>
      <c r="G17" s="70">
        <v>330333401473</v>
      </c>
      <c r="H17" s="74" t="s">
        <v>6292</v>
      </c>
    </row>
    <row r="18" ht="12.8" customHeight="1" spans="1:8" s="61" customFormat="1" x14ac:dyDescent="0.25">
      <c r="A18" s="68" t="s">
        <v>6291</v>
      </c>
      <c r="B18" s="69">
        <v>111</v>
      </c>
      <c r="C18" s="69" t="s">
        <v>3557</v>
      </c>
      <c r="D18" s="70">
        <v>330333401453</v>
      </c>
      <c r="E18" s="71">
        <v>0.16</v>
      </c>
      <c r="G18" s="70">
        <v>330333402101</v>
      </c>
      <c r="H18" s="74" t="s">
        <v>5096</v>
      </c>
    </row>
    <row r="19" ht="12.8" customHeight="1" spans="1:8" s="61" customFormat="1" x14ac:dyDescent="0.25">
      <c r="A19" s="68" t="s">
        <v>6293</v>
      </c>
      <c r="B19" s="69">
        <v>111</v>
      </c>
      <c r="C19" s="69" t="s">
        <v>3557</v>
      </c>
      <c r="D19" s="70">
        <v>330333402101</v>
      </c>
      <c r="E19" s="71">
        <v>0.11</v>
      </c>
      <c r="G19" s="70">
        <v>330333402151</v>
      </c>
      <c r="H19" s="74" t="s">
        <v>5096</v>
      </c>
    </row>
    <row r="20" ht="12.8" customHeight="1" spans="1:8" s="61" customFormat="1" x14ac:dyDescent="0.25">
      <c r="A20" s="68" t="s">
        <v>6294</v>
      </c>
      <c r="B20" s="69">
        <v>111</v>
      </c>
      <c r="C20" s="69" t="s">
        <v>3557</v>
      </c>
      <c r="D20" s="70">
        <v>330335405101</v>
      </c>
      <c r="E20" s="71">
        <v>0.15</v>
      </c>
      <c r="G20" s="70">
        <v>330333402152</v>
      </c>
      <c r="H20" s="74" t="s">
        <v>5096</v>
      </c>
    </row>
    <row r="21" ht="12.8" customHeight="1" spans="1:8" s="61" customFormat="1" x14ac:dyDescent="0.25">
      <c r="A21" s="68" t="s">
        <v>6295</v>
      </c>
      <c r="B21" s="69">
        <v>111</v>
      </c>
      <c r="C21" s="69" t="s">
        <v>3557</v>
      </c>
      <c r="D21" s="70">
        <v>330335405142</v>
      </c>
      <c r="E21" s="71">
        <v>0.2</v>
      </c>
      <c r="G21" s="70">
        <v>330333402174</v>
      </c>
      <c r="H21" s="74" t="s">
        <v>5142</v>
      </c>
    </row>
    <row r="22" ht="12.8" customHeight="1" spans="1:8" s="61" customFormat="1" x14ac:dyDescent="0.25">
      <c r="A22" s="68" t="s">
        <v>6296</v>
      </c>
      <c r="B22" s="69">
        <v>111</v>
      </c>
      <c r="C22" s="69" t="s">
        <v>3557</v>
      </c>
      <c r="D22" s="70">
        <v>430433104105</v>
      </c>
      <c r="E22" s="71">
        <v>0.2</v>
      </c>
      <c r="G22" s="70">
        <v>330335405101</v>
      </c>
      <c r="H22" s="74" t="s">
        <v>5549</v>
      </c>
    </row>
    <row r="23" ht="12.8" customHeight="1" spans="1:8" s="61" customFormat="1" x14ac:dyDescent="0.25">
      <c r="A23" s="68" t="s">
        <v>6297</v>
      </c>
      <c r="B23" s="69">
        <v>111</v>
      </c>
      <c r="C23" s="69" t="s">
        <v>3557</v>
      </c>
      <c r="D23" s="70">
        <v>480483101228</v>
      </c>
      <c r="E23" s="71">
        <v>0.2</v>
      </c>
      <c r="F23" s="72"/>
      <c r="G23" s="70">
        <v>330335405142</v>
      </c>
      <c r="H23" s="74" t="s">
        <v>6298</v>
      </c>
    </row>
    <row r="24" ht="12.8" customHeight="1" spans="1:8" s="61" customFormat="1" x14ac:dyDescent="0.25">
      <c r="A24" s="56" t="s">
        <v>6299</v>
      </c>
      <c r="B24" s="69">
        <v>112</v>
      </c>
      <c r="C24" s="69" t="s">
        <v>4533</v>
      </c>
      <c r="D24" s="70">
        <v>330335405142</v>
      </c>
      <c r="E24" s="71">
        <v>0.2</v>
      </c>
      <c r="F24" s="72"/>
      <c r="G24" s="70">
        <v>430433104105</v>
      </c>
      <c r="H24" s="74" t="s">
        <v>5737</v>
      </c>
    </row>
    <row r="25" ht="12.8" customHeight="1" spans="1:8" s="61" customFormat="1" x14ac:dyDescent="0.25">
      <c r="A25" s="68" t="s">
        <v>6300</v>
      </c>
      <c r="B25" s="69">
        <v>112</v>
      </c>
      <c r="C25" s="69" t="s">
        <v>4533</v>
      </c>
      <c r="D25" s="70">
        <v>430433104105</v>
      </c>
      <c r="E25" s="71">
        <v>0.2</v>
      </c>
      <c r="G25" s="70">
        <v>480483101228</v>
      </c>
      <c r="H25" s="74" t="s">
        <v>5737</v>
      </c>
    </row>
    <row r="26" ht="12.8" customHeight="1" spans="1:7" s="61" customFormat="1" x14ac:dyDescent="0.25">
      <c r="A26" s="56" t="s">
        <v>6300</v>
      </c>
      <c r="B26" s="69">
        <v>112</v>
      </c>
      <c r="C26" s="69" t="s">
        <v>4533</v>
      </c>
      <c r="D26" s="70">
        <v>430433104105</v>
      </c>
      <c r="E26" s="71">
        <v>0.2</v>
      </c>
      <c r="G26" s="75"/>
    </row>
    <row r="27" ht="12.8" customHeight="1" spans="1:13" s="76" customFormat="1" x14ac:dyDescent="0.25">
      <c r="A27" s="68" t="s">
        <v>6301</v>
      </c>
      <c r="B27" s="69">
        <v>112</v>
      </c>
      <c r="C27" s="69" t="s">
        <v>4533</v>
      </c>
      <c r="D27" s="70">
        <v>480483101228</v>
      </c>
      <c r="E27" s="71">
        <v>0.2</v>
      </c>
      <c r="F27" s="61"/>
      <c r="G27" s="61"/>
      <c r="H27" s="69">
        <v>221</v>
      </c>
      <c r="I27" s="69" t="s">
        <v>3395</v>
      </c>
      <c r="J27" s="71">
        <v>0.2</v>
      </c>
      <c r="K27" s="61"/>
      <c r="L27" s="61"/>
      <c r="M27" s="61"/>
    </row>
    <row r="28" ht="12.8" customHeight="1" spans="1:13" s="76" customFormat="1" x14ac:dyDescent="0.25">
      <c r="A28" s="68" t="s">
        <v>6302</v>
      </c>
      <c r="B28" s="69">
        <v>114</v>
      </c>
      <c r="C28" s="69" t="s">
        <v>4537</v>
      </c>
      <c r="D28" s="70">
        <v>330335405142</v>
      </c>
      <c r="E28" s="71">
        <v>0.2</v>
      </c>
      <c r="F28" s="61"/>
      <c r="G28" s="61"/>
      <c r="H28" s="69">
        <v>248</v>
      </c>
      <c r="I28" s="69" t="s">
        <v>3408</v>
      </c>
      <c r="J28" s="71">
        <v>0.2</v>
      </c>
      <c r="K28" s="61"/>
      <c r="L28" s="61"/>
      <c r="M28" s="61"/>
    </row>
    <row r="29" ht="12.8" customHeight="1" spans="1:10" s="61" customFormat="1" x14ac:dyDescent="0.25">
      <c r="A29" s="68" t="s">
        <v>6303</v>
      </c>
      <c r="B29" s="69">
        <v>114</v>
      </c>
      <c r="C29" s="69" t="s">
        <v>4537</v>
      </c>
      <c r="D29" s="70">
        <v>430433104105</v>
      </c>
      <c r="E29" s="71">
        <v>0.2</v>
      </c>
      <c r="H29" s="69">
        <v>705</v>
      </c>
      <c r="I29" s="69" t="s">
        <v>3411</v>
      </c>
      <c r="J29" s="71">
        <v>0.2</v>
      </c>
    </row>
    <row r="30" ht="12.8" customHeight="1" spans="1:10" s="61" customFormat="1" x14ac:dyDescent="0.25">
      <c r="A30" s="68" t="s">
        <v>6304</v>
      </c>
      <c r="B30" s="69">
        <v>114</v>
      </c>
      <c r="C30" s="69" t="s">
        <v>4537</v>
      </c>
      <c r="D30" s="70">
        <v>480483101228</v>
      </c>
      <c r="E30" s="71">
        <v>0.2</v>
      </c>
      <c r="F30" s="72"/>
      <c r="H30" s="69">
        <v>804</v>
      </c>
      <c r="I30" s="69" t="s">
        <v>3437</v>
      </c>
      <c r="J30" s="71">
        <v>0.2</v>
      </c>
    </row>
    <row r="31" ht="12.8" customHeight="1" spans="1:10" s="61" customFormat="1" x14ac:dyDescent="0.25">
      <c r="A31" s="68" t="s">
        <v>6305</v>
      </c>
      <c r="B31" s="69">
        <v>122</v>
      </c>
      <c r="C31" s="69" t="s">
        <v>4540</v>
      </c>
      <c r="D31" s="70">
        <v>330335405142</v>
      </c>
      <c r="E31" s="71">
        <v>0.2</v>
      </c>
      <c r="F31" s="72"/>
      <c r="H31" s="69">
        <v>210</v>
      </c>
      <c r="I31" s="69" t="s">
        <v>3421</v>
      </c>
      <c r="J31" s="71">
        <v>0.2</v>
      </c>
    </row>
    <row r="32" ht="12.8" customHeight="1" spans="1:10" s="61" customFormat="1" x14ac:dyDescent="0.25">
      <c r="A32" s="68" t="s">
        <v>6306</v>
      </c>
      <c r="B32" s="69">
        <v>122</v>
      </c>
      <c r="C32" s="69" t="s">
        <v>4540</v>
      </c>
      <c r="D32" s="70">
        <v>430433104105</v>
      </c>
      <c r="E32" s="71">
        <v>0.2</v>
      </c>
      <c r="H32" s="69">
        <v>402</v>
      </c>
      <c r="I32" s="69" t="s">
        <v>3432</v>
      </c>
      <c r="J32" s="71">
        <v>0.2</v>
      </c>
    </row>
    <row r="33" ht="12.8" customHeight="1" spans="1:10" s="61" customFormat="1" x14ac:dyDescent="0.25">
      <c r="A33" s="68" t="s">
        <v>6307</v>
      </c>
      <c r="B33" s="69">
        <v>122</v>
      </c>
      <c r="C33" s="69" t="s">
        <v>4540</v>
      </c>
      <c r="D33" s="70">
        <v>480483101228</v>
      </c>
      <c r="E33" s="71">
        <v>0.2</v>
      </c>
      <c r="H33" s="69">
        <v>401</v>
      </c>
      <c r="I33" s="69" t="s">
        <v>3428</v>
      </c>
      <c r="J33" s="71">
        <v>0.2</v>
      </c>
    </row>
    <row r="34" ht="12.8" customHeight="1" spans="1:10" s="61" customFormat="1" x14ac:dyDescent="0.25">
      <c r="A34" s="68" t="s">
        <v>6308</v>
      </c>
      <c r="B34" s="69">
        <v>123</v>
      </c>
      <c r="C34" s="69" t="s">
        <v>4544</v>
      </c>
      <c r="D34" s="70">
        <v>330335405142</v>
      </c>
      <c r="E34" s="71">
        <v>0.2</v>
      </c>
      <c r="H34" s="69">
        <v>229</v>
      </c>
      <c r="I34" s="69" t="s">
        <v>3762</v>
      </c>
      <c r="J34" s="71">
        <v>0.2</v>
      </c>
    </row>
    <row r="35" ht="12.8" customHeight="1" spans="1:10" s="61" customFormat="1" x14ac:dyDescent="0.25">
      <c r="A35" s="68" t="s">
        <v>6308</v>
      </c>
      <c r="B35" s="69">
        <v>123</v>
      </c>
      <c r="C35" s="69" t="s">
        <v>4544</v>
      </c>
      <c r="D35" s="70">
        <v>330335405142</v>
      </c>
      <c r="E35" s="71">
        <v>0.2</v>
      </c>
      <c r="H35" s="69">
        <v>251</v>
      </c>
      <c r="I35" s="69" t="s">
        <v>3770</v>
      </c>
      <c r="J35" s="71">
        <v>0.2</v>
      </c>
    </row>
    <row r="36" ht="12.8" customHeight="1" spans="1:10" s="61" customFormat="1" x14ac:dyDescent="0.25">
      <c r="A36" s="68" t="s">
        <v>6309</v>
      </c>
      <c r="B36" s="69">
        <v>123</v>
      </c>
      <c r="C36" s="69" t="s">
        <v>4544</v>
      </c>
      <c r="D36" s="70">
        <v>430433104105</v>
      </c>
      <c r="E36" s="71">
        <v>0.2</v>
      </c>
      <c r="H36" s="69">
        <v>252</v>
      </c>
      <c r="I36" s="69" t="s">
        <v>3779</v>
      </c>
      <c r="J36" s="71">
        <v>0.2</v>
      </c>
    </row>
    <row r="37" ht="12.8" customHeight="1" spans="1:10" s="61" customFormat="1" x14ac:dyDescent="0.25">
      <c r="A37" s="68" t="s">
        <v>6310</v>
      </c>
      <c r="B37" s="69">
        <v>123</v>
      </c>
      <c r="C37" s="69" t="s">
        <v>4544</v>
      </c>
      <c r="D37" s="70">
        <v>480483101228</v>
      </c>
      <c r="E37" s="71">
        <v>0.2</v>
      </c>
      <c r="H37" s="69">
        <v>711</v>
      </c>
      <c r="I37" s="69" t="s">
        <v>5022</v>
      </c>
      <c r="J37" s="71">
        <v>0.2</v>
      </c>
    </row>
    <row r="38" ht="12.8" customHeight="1" spans="1:5" s="61" customFormat="1" x14ac:dyDescent="0.25">
      <c r="A38" s="68" t="s">
        <v>6311</v>
      </c>
      <c r="B38" s="69">
        <v>124</v>
      </c>
      <c r="C38" s="69" t="s">
        <v>4546</v>
      </c>
      <c r="D38" s="70">
        <v>430433104105</v>
      </c>
      <c r="E38" s="71">
        <v>0.2</v>
      </c>
    </row>
    <row r="39" ht="12.8" customHeight="1" spans="1:6" s="61" customFormat="1" x14ac:dyDescent="0.25">
      <c r="A39" s="68" t="s">
        <v>6312</v>
      </c>
      <c r="B39" s="69">
        <v>124</v>
      </c>
      <c r="C39" s="69" t="s">
        <v>4546</v>
      </c>
      <c r="D39" s="70">
        <v>480483101228</v>
      </c>
      <c r="E39" s="71">
        <v>0.2</v>
      </c>
      <c r="F39" s="75"/>
    </row>
    <row r="40" ht="12.8" customHeight="1" spans="1:5" s="61" customFormat="1" x14ac:dyDescent="0.25">
      <c r="A40" s="68" t="s">
        <v>6313</v>
      </c>
      <c r="B40" s="69">
        <v>127</v>
      </c>
      <c r="C40" s="69" t="s">
        <v>4548</v>
      </c>
      <c r="D40" s="70">
        <v>330333401473</v>
      </c>
      <c r="E40" s="71">
        <v>0.15</v>
      </c>
    </row>
    <row r="41" ht="12.8" customHeight="1" spans="1:5" s="61" customFormat="1" x14ac:dyDescent="0.25">
      <c r="A41" s="68" t="s">
        <v>6314</v>
      </c>
      <c r="B41" s="69">
        <v>127</v>
      </c>
      <c r="C41" s="69" t="s">
        <v>4548</v>
      </c>
      <c r="D41" s="70">
        <v>330335405142</v>
      </c>
      <c r="E41" s="71">
        <v>0.2</v>
      </c>
    </row>
    <row r="42" ht="12.8" customHeight="1" spans="1:5" s="61" customFormat="1" x14ac:dyDescent="0.25">
      <c r="A42" s="68" t="s">
        <v>6314</v>
      </c>
      <c r="B42" s="69">
        <v>127</v>
      </c>
      <c r="C42" s="69" t="s">
        <v>4548</v>
      </c>
      <c r="D42" s="70">
        <v>330335405142</v>
      </c>
      <c r="E42" s="71">
        <v>0.2</v>
      </c>
    </row>
    <row r="43" ht="12.8" customHeight="1" spans="1:5" s="61" customFormat="1" x14ac:dyDescent="0.25">
      <c r="A43" s="68" t="s">
        <v>6315</v>
      </c>
      <c r="B43" s="69">
        <v>127</v>
      </c>
      <c r="C43" s="69" t="s">
        <v>4548</v>
      </c>
      <c r="D43" s="70">
        <v>430433104105</v>
      </c>
      <c r="E43" s="71">
        <v>0.2</v>
      </c>
    </row>
    <row r="44" ht="12.8" customHeight="1" spans="1:5" s="61" customFormat="1" x14ac:dyDescent="0.25">
      <c r="A44" s="68" t="s">
        <v>6316</v>
      </c>
      <c r="B44" s="69">
        <v>127</v>
      </c>
      <c r="C44" s="69" t="s">
        <v>4548</v>
      </c>
      <c r="D44" s="70">
        <v>480483101228</v>
      </c>
      <c r="E44" s="71">
        <v>0.2</v>
      </c>
    </row>
    <row r="45" ht="12.8" customHeight="1" spans="1:13" s="61" customFormat="1" x14ac:dyDescent="0.25">
      <c r="A45" s="68" t="s">
        <v>6317</v>
      </c>
      <c r="B45" s="69">
        <v>128</v>
      </c>
      <c r="C45" s="69" t="s">
        <v>4134</v>
      </c>
      <c r="D45" s="70">
        <v>330333401452</v>
      </c>
      <c r="E45" s="71">
        <v>0.14</v>
      </c>
      <c r="F45" s="77"/>
      <c r="G45" s="57"/>
      <c r="K45" s="57"/>
      <c r="L45" s="57"/>
      <c r="M45" s="57"/>
    </row>
    <row r="46" ht="12.8" customHeight="1" spans="1:5" s="61" customFormat="1" x14ac:dyDescent="0.25">
      <c r="A46" s="68" t="s">
        <v>6318</v>
      </c>
      <c r="B46" s="69">
        <v>128</v>
      </c>
      <c r="C46" s="69" t="s">
        <v>4134</v>
      </c>
      <c r="D46" s="70">
        <v>330333401453</v>
      </c>
      <c r="E46" s="71">
        <v>0.16</v>
      </c>
    </row>
    <row r="47" ht="12.8" customHeight="1" spans="1:5" s="61" customFormat="1" x14ac:dyDescent="0.25">
      <c r="A47" s="68" t="s">
        <v>6319</v>
      </c>
      <c r="B47" s="69">
        <v>128</v>
      </c>
      <c r="C47" s="69" t="s">
        <v>4134</v>
      </c>
      <c r="D47" s="70">
        <v>330333402151</v>
      </c>
      <c r="E47" s="71">
        <v>0.14</v>
      </c>
    </row>
    <row r="48" ht="12.8" customHeight="1" spans="1:5" s="61" customFormat="1" x14ac:dyDescent="0.25">
      <c r="A48" s="68" t="s">
        <v>6320</v>
      </c>
      <c r="B48" s="69">
        <v>128</v>
      </c>
      <c r="C48" s="69" t="s">
        <v>4134</v>
      </c>
      <c r="D48" s="70">
        <v>330333402152</v>
      </c>
      <c r="E48" s="71">
        <v>0.16</v>
      </c>
    </row>
    <row r="49" ht="12.8" customHeight="1" spans="1:6" s="61" customFormat="1" x14ac:dyDescent="0.25">
      <c r="A49" s="68" t="s">
        <v>6321</v>
      </c>
      <c r="B49" s="69">
        <v>128</v>
      </c>
      <c r="C49" s="69" t="s">
        <v>4134</v>
      </c>
      <c r="D49" s="70">
        <v>330335405142</v>
      </c>
      <c r="E49" s="71">
        <v>0.16</v>
      </c>
      <c r="F49" s="72"/>
    </row>
    <row r="50" ht="12.8" customHeight="1" spans="1:6" s="61" customFormat="1" x14ac:dyDescent="0.25">
      <c r="A50" s="68" t="s">
        <v>6322</v>
      </c>
      <c r="B50" s="69">
        <v>128</v>
      </c>
      <c r="C50" s="69" t="s">
        <v>6323</v>
      </c>
      <c r="D50" s="70">
        <v>430433104105</v>
      </c>
      <c r="E50" s="71">
        <v>0.2</v>
      </c>
      <c r="F50" s="72"/>
    </row>
    <row r="51" ht="12.8" customHeight="1" spans="1:5" s="61" customFormat="1" x14ac:dyDescent="0.25">
      <c r="A51" s="68" t="s">
        <v>6324</v>
      </c>
      <c r="B51" s="69">
        <v>128</v>
      </c>
      <c r="C51" s="69" t="s">
        <v>6323</v>
      </c>
      <c r="D51" s="70">
        <v>480483101228</v>
      </c>
      <c r="E51" s="71">
        <v>0.2</v>
      </c>
    </row>
    <row r="52" ht="12.8" customHeight="1" spans="1:5" s="61" customFormat="1" x14ac:dyDescent="0.25">
      <c r="A52" s="68" t="s">
        <v>6325</v>
      </c>
      <c r="B52" s="69">
        <v>130</v>
      </c>
      <c r="C52" s="69" t="s">
        <v>4550</v>
      </c>
      <c r="D52" s="70">
        <v>330333401452</v>
      </c>
      <c r="E52" s="71">
        <v>0.14</v>
      </c>
    </row>
    <row r="53" ht="12.8" customHeight="1" spans="1:5" s="61" customFormat="1" x14ac:dyDescent="0.25">
      <c r="A53" s="68" t="s">
        <v>6326</v>
      </c>
      <c r="B53" s="69">
        <v>130</v>
      </c>
      <c r="C53" s="69" t="s">
        <v>4550</v>
      </c>
      <c r="D53" s="70">
        <v>330335405142</v>
      </c>
      <c r="E53" s="71">
        <v>0.2</v>
      </c>
    </row>
    <row r="54" ht="12.8" customHeight="1" spans="1:5" s="61" customFormat="1" x14ac:dyDescent="0.25">
      <c r="A54" s="68" t="s">
        <v>6327</v>
      </c>
      <c r="B54" s="69">
        <v>130</v>
      </c>
      <c r="C54" s="69" t="s">
        <v>4550</v>
      </c>
      <c r="D54" s="70">
        <v>430433104105</v>
      </c>
      <c r="E54" s="71">
        <v>0.2</v>
      </c>
    </row>
    <row r="55" ht="12.8" customHeight="1" spans="1:5" s="61" customFormat="1" x14ac:dyDescent="0.25">
      <c r="A55" s="68" t="s">
        <v>6328</v>
      </c>
      <c r="B55" s="69">
        <v>130</v>
      </c>
      <c r="C55" s="69" t="s">
        <v>4550</v>
      </c>
      <c r="D55" s="70">
        <v>480483101228</v>
      </c>
      <c r="E55" s="71">
        <v>0.2</v>
      </c>
    </row>
    <row r="56" ht="12.8" customHeight="1" spans="1:6" s="61" customFormat="1" x14ac:dyDescent="0.25">
      <c r="A56" s="68" t="s">
        <v>6329</v>
      </c>
      <c r="B56" s="69">
        <v>131</v>
      </c>
      <c r="C56" s="69" t="s">
        <v>4685</v>
      </c>
      <c r="D56" s="70">
        <v>330335405142</v>
      </c>
      <c r="E56" s="71">
        <v>0.2</v>
      </c>
      <c r="F56" s="72"/>
    </row>
    <row r="57" ht="12.8" customHeight="1" spans="1:6" s="61" customFormat="1" x14ac:dyDescent="0.25">
      <c r="A57" s="68" t="s">
        <v>6330</v>
      </c>
      <c r="B57" s="69">
        <v>131</v>
      </c>
      <c r="C57" s="69" t="s">
        <v>4685</v>
      </c>
      <c r="D57" s="70">
        <v>430433104105</v>
      </c>
      <c r="E57" s="71">
        <v>0.2</v>
      </c>
      <c r="F57" s="72"/>
    </row>
    <row r="58" ht="12.8" customHeight="1" spans="1:5" s="61" customFormat="1" x14ac:dyDescent="0.25">
      <c r="A58" s="68" t="s">
        <v>6331</v>
      </c>
      <c r="B58" s="69">
        <v>131</v>
      </c>
      <c r="C58" s="69" t="s">
        <v>4685</v>
      </c>
      <c r="D58" s="70">
        <v>480483101228</v>
      </c>
      <c r="E58" s="71">
        <v>0.2</v>
      </c>
    </row>
    <row r="59" ht="12.8" customHeight="1" spans="1:5" s="61" customFormat="1" x14ac:dyDescent="0.25">
      <c r="A59" s="68" t="s">
        <v>6332</v>
      </c>
      <c r="B59" s="69">
        <v>136</v>
      </c>
      <c r="C59" s="69" t="s">
        <v>3563</v>
      </c>
      <c r="D59" s="70">
        <v>330333401452</v>
      </c>
      <c r="E59" s="71">
        <v>0.14</v>
      </c>
    </row>
    <row r="60" ht="12.8" customHeight="1" spans="1:5" s="61" customFormat="1" x14ac:dyDescent="0.25">
      <c r="A60" s="68" t="s">
        <v>6333</v>
      </c>
      <c r="B60" s="69">
        <v>136</v>
      </c>
      <c r="C60" s="69" t="s">
        <v>3563</v>
      </c>
      <c r="D60" s="70">
        <v>330333401453</v>
      </c>
      <c r="E60" s="71">
        <v>0.16</v>
      </c>
    </row>
    <row r="61" ht="12.8" customHeight="1" spans="1:5" s="61" customFormat="1" x14ac:dyDescent="0.25">
      <c r="A61" s="68" t="s">
        <v>6334</v>
      </c>
      <c r="B61" s="69">
        <v>136</v>
      </c>
      <c r="C61" s="69" t="s">
        <v>3563</v>
      </c>
      <c r="D61" s="70">
        <v>330333402151</v>
      </c>
      <c r="E61" s="71">
        <v>0.14</v>
      </c>
    </row>
    <row r="62" ht="12.8" customHeight="1" spans="1:5" s="61" customFormat="1" x14ac:dyDescent="0.25">
      <c r="A62" s="68" t="s">
        <v>6335</v>
      </c>
      <c r="B62" s="69">
        <v>136</v>
      </c>
      <c r="C62" s="69" t="s">
        <v>3563</v>
      </c>
      <c r="D62" s="70">
        <v>330333402152</v>
      </c>
      <c r="E62" s="71">
        <v>0.16</v>
      </c>
    </row>
    <row r="63" ht="12.8" customHeight="1" spans="1:5" s="61" customFormat="1" x14ac:dyDescent="0.25">
      <c r="A63" s="68" t="s">
        <v>6336</v>
      </c>
      <c r="B63" s="69">
        <v>136</v>
      </c>
      <c r="C63" s="69" t="s">
        <v>3563</v>
      </c>
      <c r="D63" s="70">
        <v>330335405142</v>
      </c>
      <c r="E63" s="71">
        <v>0.2</v>
      </c>
    </row>
    <row r="64" ht="12.8" customHeight="1" spans="1:5" s="61" customFormat="1" x14ac:dyDescent="0.25">
      <c r="A64" s="68" t="s">
        <v>6337</v>
      </c>
      <c r="B64" s="69">
        <v>136</v>
      </c>
      <c r="C64" s="69" t="s">
        <v>3563</v>
      </c>
      <c r="D64" s="70">
        <v>430433104105</v>
      </c>
      <c r="E64" s="71">
        <v>0.2</v>
      </c>
    </row>
    <row r="65" ht="12.8" customHeight="1" spans="1:5" s="61" customFormat="1" x14ac:dyDescent="0.25">
      <c r="A65" s="68" t="s">
        <v>6338</v>
      </c>
      <c r="B65" s="69">
        <v>136</v>
      </c>
      <c r="C65" s="69" t="s">
        <v>3563</v>
      </c>
      <c r="D65" s="70">
        <v>480483101228</v>
      </c>
      <c r="E65" s="71">
        <v>0.2</v>
      </c>
    </row>
    <row r="66" ht="12.8" customHeight="1" spans="1:5" s="61" customFormat="1" x14ac:dyDescent="0.25">
      <c r="A66" s="68" t="s">
        <v>6339</v>
      </c>
      <c r="B66" s="69">
        <v>137</v>
      </c>
      <c r="C66" s="69" t="s">
        <v>4554</v>
      </c>
      <c r="D66" s="70">
        <v>330335405142</v>
      </c>
      <c r="E66" s="71">
        <v>0.2</v>
      </c>
    </row>
    <row r="67" ht="12.8" customHeight="1" spans="1:5" s="61" customFormat="1" x14ac:dyDescent="0.25">
      <c r="A67" s="68" t="s">
        <v>6340</v>
      </c>
      <c r="B67" s="69">
        <v>137</v>
      </c>
      <c r="C67" s="69" t="s">
        <v>4554</v>
      </c>
      <c r="D67" s="70">
        <v>430433104105</v>
      </c>
      <c r="E67" s="71">
        <v>0.2</v>
      </c>
    </row>
    <row r="68" ht="12.8" customHeight="1" spans="1:7" s="61" customFormat="1" x14ac:dyDescent="0.25">
      <c r="A68" s="68" t="s">
        <v>6341</v>
      </c>
      <c r="B68" s="69">
        <v>137</v>
      </c>
      <c r="C68" s="69" t="s">
        <v>4554</v>
      </c>
      <c r="D68" s="70">
        <v>480483101228</v>
      </c>
      <c r="E68" s="71">
        <v>0.2</v>
      </c>
      <c r="G68" s="76"/>
    </row>
    <row r="69" ht="12.8" customHeight="1" spans="1:5" s="61" customFormat="1" x14ac:dyDescent="0.25">
      <c r="A69" s="68" t="s">
        <v>6342</v>
      </c>
      <c r="B69" s="69">
        <v>140</v>
      </c>
      <c r="C69" s="69" t="s">
        <v>4558</v>
      </c>
      <c r="D69" s="70">
        <v>330335405142</v>
      </c>
      <c r="E69" s="71">
        <v>0.2</v>
      </c>
    </row>
    <row r="70" ht="12.8" customHeight="1" spans="1:5" s="61" customFormat="1" x14ac:dyDescent="0.25">
      <c r="A70" s="68" t="s">
        <v>6343</v>
      </c>
      <c r="B70" s="69">
        <v>140</v>
      </c>
      <c r="C70" s="69" t="s">
        <v>4558</v>
      </c>
      <c r="D70" s="70">
        <v>430433104105</v>
      </c>
      <c r="E70" s="71">
        <v>0.2</v>
      </c>
    </row>
    <row r="71" ht="12.8" customHeight="1" spans="1:5" s="61" customFormat="1" x14ac:dyDescent="0.25">
      <c r="A71" s="68" t="s">
        <v>6344</v>
      </c>
      <c r="B71" s="69">
        <v>140</v>
      </c>
      <c r="C71" s="69" t="s">
        <v>4558</v>
      </c>
      <c r="D71" s="70">
        <v>480483101228</v>
      </c>
      <c r="E71" s="71">
        <v>0.2</v>
      </c>
    </row>
    <row r="72" ht="12.8" customHeight="1" spans="1:5" s="61" customFormat="1" x14ac:dyDescent="0.25">
      <c r="A72" s="68" t="s">
        <v>6345</v>
      </c>
      <c r="B72" s="69">
        <v>142</v>
      </c>
      <c r="C72" s="69" t="s">
        <v>4560</v>
      </c>
      <c r="D72" s="70">
        <v>330335405142</v>
      </c>
      <c r="E72" s="71">
        <v>0.2</v>
      </c>
    </row>
    <row r="73" ht="12.8" customHeight="1" spans="1:6" s="61" customFormat="1" x14ac:dyDescent="0.25">
      <c r="A73" s="68" t="s">
        <v>6346</v>
      </c>
      <c r="B73" s="69">
        <v>142</v>
      </c>
      <c r="C73" s="69" t="s">
        <v>4560</v>
      </c>
      <c r="D73" s="70">
        <v>430433104105</v>
      </c>
      <c r="E73" s="71">
        <v>0.2</v>
      </c>
      <c r="F73" s="72"/>
    </row>
    <row r="74" ht="12.8" customHeight="1" spans="1:5" s="61" customFormat="1" x14ac:dyDescent="0.25">
      <c r="A74" s="68" t="s">
        <v>6347</v>
      </c>
      <c r="B74" s="69">
        <v>142</v>
      </c>
      <c r="C74" s="69" t="s">
        <v>4560</v>
      </c>
      <c r="D74" s="70">
        <v>480483101228</v>
      </c>
      <c r="E74" s="71">
        <v>0.2</v>
      </c>
    </row>
    <row r="75" ht="12.8" customHeight="1" spans="1:6" s="61" customFormat="1" x14ac:dyDescent="0.25">
      <c r="A75" s="68" t="s">
        <v>6348</v>
      </c>
      <c r="B75" s="69">
        <v>144</v>
      </c>
      <c r="C75" s="69" t="s">
        <v>4562</v>
      </c>
      <c r="D75" s="70">
        <v>330335405142</v>
      </c>
      <c r="E75" s="71">
        <v>0.2</v>
      </c>
      <c r="F75" s="75"/>
    </row>
    <row r="76" ht="12.8" customHeight="1" spans="1:5" s="61" customFormat="1" x14ac:dyDescent="0.25">
      <c r="A76" s="68" t="s">
        <v>6348</v>
      </c>
      <c r="B76" s="69">
        <v>144</v>
      </c>
      <c r="C76" s="69" t="s">
        <v>4562</v>
      </c>
      <c r="D76" s="70">
        <v>330335405142</v>
      </c>
      <c r="E76" s="71">
        <v>0.2</v>
      </c>
    </row>
    <row r="77" ht="12.8" customHeight="1" spans="1:5" s="61" customFormat="1" x14ac:dyDescent="0.25">
      <c r="A77" s="68" t="s">
        <v>6349</v>
      </c>
      <c r="B77" s="69">
        <v>144</v>
      </c>
      <c r="C77" s="69" t="s">
        <v>4562</v>
      </c>
      <c r="D77" s="70">
        <v>430433104105</v>
      </c>
      <c r="E77" s="71">
        <v>0.2</v>
      </c>
    </row>
    <row r="78" ht="12.8" customHeight="1" spans="1:5" s="61" customFormat="1" x14ac:dyDescent="0.25">
      <c r="A78" s="68" t="s">
        <v>6350</v>
      </c>
      <c r="B78" s="69">
        <v>144</v>
      </c>
      <c r="C78" s="69" t="s">
        <v>4562</v>
      </c>
      <c r="D78" s="70">
        <v>480483101228</v>
      </c>
      <c r="E78" s="71">
        <v>0.2</v>
      </c>
    </row>
    <row r="79" ht="12.8" customHeight="1" spans="1:5" s="61" customFormat="1" x14ac:dyDescent="0.25">
      <c r="A79" s="68" t="s">
        <v>6351</v>
      </c>
      <c r="B79" s="69">
        <v>145</v>
      </c>
      <c r="C79" s="69" t="s">
        <v>6352</v>
      </c>
      <c r="D79" s="70">
        <v>430433104105</v>
      </c>
      <c r="E79" s="71">
        <v>0.2</v>
      </c>
    </row>
    <row r="80" ht="12.8" customHeight="1" spans="1:5" s="61" customFormat="1" x14ac:dyDescent="0.25">
      <c r="A80" s="56" t="s">
        <v>6351</v>
      </c>
      <c r="B80" s="69">
        <v>145</v>
      </c>
      <c r="C80" s="69" t="s">
        <v>4566</v>
      </c>
      <c r="D80" s="70">
        <v>430433104105</v>
      </c>
      <c r="E80" s="71">
        <v>0.2</v>
      </c>
    </row>
    <row r="81" ht="12.8" customHeight="1" spans="1:5" s="61" customFormat="1" x14ac:dyDescent="0.25">
      <c r="A81" s="68" t="s">
        <v>6353</v>
      </c>
      <c r="B81" s="69">
        <v>145</v>
      </c>
      <c r="C81" s="69" t="s">
        <v>6352</v>
      </c>
      <c r="D81" s="70">
        <v>480483101228</v>
      </c>
      <c r="E81" s="71">
        <v>0.2</v>
      </c>
    </row>
    <row r="82" ht="12.8" customHeight="1" spans="1:6" s="61" customFormat="1" x14ac:dyDescent="0.25">
      <c r="A82" s="68" t="s">
        <v>6354</v>
      </c>
      <c r="B82" s="69">
        <v>147</v>
      </c>
      <c r="C82" s="69" t="s">
        <v>4136</v>
      </c>
      <c r="D82" s="70">
        <v>330333401452</v>
      </c>
      <c r="E82" s="71">
        <v>0.14</v>
      </c>
      <c r="F82" s="72"/>
    </row>
    <row r="83" ht="12.8" customHeight="1" spans="1:5" s="61" customFormat="1" x14ac:dyDescent="0.25">
      <c r="A83" s="68" t="s">
        <v>6355</v>
      </c>
      <c r="B83" s="69">
        <v>147</v>
      </c>
      <c r="C83" s="69" t="s">
        <v>4136</v>
      </c>
      <c r="D83" s="70">
        <v>330333401453</v>
      </c>
      <c r="E83" s="71">
        <v>0.16</v>
      </c>
    </row>
    <row r="84" ht="12.8" customHeight="1" spans="1:5" s="61" customFormat="1" x14ac:dyDescent="0.25">
      <c r="A84" s="68" t="s">
        <v>6356</v>
      </c>
      <c r="B84" s="69">
        <v>147</v>
      </c>
      <c r="C84" s="69" t="s">
        <v>4136</v>
      </c>
      <c r="D84" s="70">
        <v>330333402151</v>
      </c>
      <c r="E84" s="71">
        <v>0.14</v>
      </c>
    </row>
    <row r="85" ht="12.8" customHeight="1" spans="1:5" s="61" customFormat="1" x14ac:dyDescent="0.25">
      <c r="A85" s="68" t="s">
        <v>6357</v>
      </c>
      <c r="B85" s="69">
        <v>147</v>
      </c>
      <c r="C85" s="69" t="s">
        <v>4136</v>
      </c>
      <c r="D85" s="70">
        <v>330333402152</v>
      </c>
      <c r="E85" s="71">
        <v>0.16</v>
      </c>
    </row>
    <row r="86" ht="12.8" customHeight="1" spans="1:5" s="61" customFormat="1" x14ac:dyDescent="0.25">
      <c r="A86" s="68" t="s">
        <v>6358</v>
      </c>
      <c r="B86" s="69">
        <v>147</v>
      </c>
      <c r="C86" s="69" t="s">
        <v>4136</v>
      </c>
      <c r="D86" s="70">
        <v>330335405142</v>
      </c>
      <c r="E86" s="71">
        <v>0.16</v>
      </c>
    </row>
    <row r="87" ht="12.8" customHeight="1" spans="1:5" s="61" customFormat="1" x14ac:dyDescent="0.25">
      <c r="A87" s="68" t="s">
        <v>6359</v>
      </c>
      <c r="B87" s="69">
        <v>148</v>
      </c>
      <c r="C87" s="69" t="s">
        <v>4132</v>
      </c>
      <c r="D87" s="70">
        <v>330333401452</v>
      </c>
      <c r="E87" s="71">
        <v>0.14</v>
      </c>
    </row>
    <row r="88" ht="12.8" customHeight="1" spans="1:5" s="61" customFormat="1" x14ac:dyDescent="0.25">
      <c r="A88" s="68" t="s">
        <v>6360</v>
      </c>
      <c r="B88" s="69">
        <v>148</v>
      </c>
      <c r="C88" s="69" t="s">
        <v>4132</v>
      </c>
      <c r="D88" s="70">
        <v>330333401453</v>
      </c>
      <c r="E88" s="71">
        <v>0.16</v>
      </c>
    </row>
    <row r="89" ht="12.8" customHeight="1" spans="1:5" s="61" customFormat="1" x14ac:dyDescent="0.25">
      <c r="A89" s="68" t="s">
        <v>6361</v>
      </c>
      <c r="B89" s="69">
        <v>148</v>
      </c>
      <c r="C89" s="69" t="s">
        <v>4132</v>
      </c>
      <c r="D89" s="70">
        <v>330333401472</v>
      </c>
      <c r="E89" s="71">
        <v>0.14</v>
      </c>
    </row>
    <row r="90" ht="12.8" customHeight="1" spans="1:6" s="61" customFormat="1" x14ac:dyDescent="0.25">
      <c r="A90" s="68" t="s">
        <v>6362</v>
      </c>
      <c r="B90" s="69">
        <v>148</v>
      </c>
      <c r="C90" s="69" t="s">
        <v>4132</v>
      </c>
      <c r="D90" s="70">
        <v>330333402151</v>
      </c>
      <c r="E90" s="71">
        <v>0.14</v>
      </c>
      <c r="F90" s="72"/>
    </row>
    <row r="91" ht="12.8" customHeight="1" spans="1:6" s="61" customFormat="1" x14ac:dyDescent="0.25">
      <c r="A91" s="68" t="s">
        <v>6363</v>
      </c>
      <c r="B91" s="69">
        <v>148</v>
      </c>
      <c r="C91" s="69" t="s">
        <v>4132</v>
      </c>
      <c r="D91" s="70">
        <v>330333402152</v>
      </c>
      <c r="E91" s="71">
        <v>0.16</v>
      </c>
      <c r="F91" s="65"/>
    </row>
    <row r="92" ht="12.8" customHeight="1" spans="1:6" s="61" customFormat="1" x14ac:dyDescent="0.25">
      <c r="A92" s="68" t="s">
        <v>6364</v>
      </c>
      <c r="B92" s="69">
        <v>148</v>
      </c>
      <c r="C92" s="69" t="s">
        <v>4132</v>
      </c>
      <c r="D92" s="70">
        <v>330335405142</v>
      </c>
      <c r="E92" s="71">
        <v>0.16</v>
      </c>
      <c r="F92" s="75"/>
    </row>
    <row r="93" ht="12.8" customHeight="1" spans="1:5" s="61" customFormat="1" x14ac:dyDescent="0.25">
      <c r="A93" s="68" t="s">
        <v>6365</v>
      </c>
      <c r="B93" s="69">
        <v>149</v>
      </c>
      <c r="C93" s="69" t="s">
        <v>4568</v>
      </c>
      <c r="D93" s="70">
        <v>330335405142</v>
      </c>
      <c r="E93" s="71">
        <v>0.2</v>
      </c>
    </row>
    <row r="94" ht="12.8" customHeight="1" spans="1:5" s="61" customFormat="1" x14ac:dyDescent="0.25">
      <c r="A94" s="68" t="s">
        <v>6365</v>
      </c>
      <c r="B94" s="69">
        <v>149</v>
      </c>
      <c r="C94" s="69" t="s">
        <v>4568</v>
      </c>
      <c r="D94" s="70">
        <v>330335405142</v>
      </c>
      <c r="E94" s="71">
        <v>0.2</v>
      </c>
    </row>
    <row r="95" ht="12.8" customHeight="1" spans="1:5" s="61" customFormat="1" x14ac:dyDescent="0.25">
      <c r="A95" s="68" t="s">
        <v>6366</v>
      </c>
      <c r="B95" s="69">
        <v>149</v>
      </c>
      <c r="C95" s="69" t="s">
        <v>4568</v>
      </c>
      <c r="D95" s="70">
        <v>430433104105</v>
      </c>
      <c r="E95" s="71">
        <v>0.2</v>
      </c>
    </row>
    <row r="96" ht="12.8" customHeight="1" spans="1:5" s="61" customFormat="1" x14ac:dyDescent="0.25">
      <c r="A96" s="68" t="s">
        <v>6367</v>
      </c>
      <c r="B96" s="69">
        <v>149</v>
      </c>
      <c r="C96" s="69" t="s">
        <v>4568</v>
      </c>
      <c r="D96" s="70">
        <v>480483101228</v>
      </c>
      <c r="E96" s="71">
        <v>0.2</v>
      </c>
    </row>
    <row r="97" ht="12.8" customHeight="1" spans="1:5" s="61" customFormat="1" x14ac:dyDescent="0.25">
      <c r="A97" s="68" t="s">
        <v>6368</v>
      </c>
      <c r="B97" s="69">
        <v>150</v>
      </c>
      <c r="C97" s="69" t="s">
        <v>3795</v>
      </c>
      <c r="D97" s="70">
        <v>330333401452</v>
      </c>
      <c r="E97" s="71">
        <v>0.14</v>
      </c>
    </row>
    <row r="98" ht="12.8" customHeight="1" spans="1:5" s="61" customFormat="1" x14ac:dyDescent="0.25">
      <c r="A98" s="68" t="s">
        <v>6369</v>
      </c>
      <c r="B98" s="69">
        <v>150</v>
      </c>
      <c r="C98" s="69" t="s">
        <v>3795</v>
      </c>
      <c r="D98" s="70">
        <v>330333401453</v>
      </c>
      <c r="E98" s="71">
        <v>0.16</v>
      </c>
    </row>
    <row r="99" ht="12.8" customHeight="1" spans="1:6" s="61" customFormat="1" x14ac:dyDescent="0.25">
      <c r="A99" s="68" t="s">
        <v>6370</v>
      </c>
      <c r="B99" s="69">
        <v>150</v>
      </c>
      <c r="C99" s="69" t="s">
        <v>6371</v>
      </c>
      <c r="D99" s="70">
        <v>330333401472</v>
      </c>
      <c r="E99" s="71">
        <v>0.14</v>
      </c>
      <c r="F99" s="72"/>
    </row>
    <row r="100" ht="12.8" customHeight="1" spans="1:5" s="61" customFormat="1" x14ac:dyDescent="0.25">
      <c r="A100" s="78" t="s">
        <v>6372</v>
      </c>
      <c r="B100" s="79">
        <v>150</v>
      </c>
      <c r="C100" s="79" t="s">
        <v>3795</v>
      </c>
      <c r="D100" s="80">
        <v>330333401473</v>
      </c>
      <c r="E100" s="81">
        <v>0.15</v>
      </c>
    </row>
    <row r="101" ht="12.8" customHeight="1" spans="1:5" s="61" customFormat="1" x14ac:dyDescent="0.25">
      <c r="A101" s="68" t="s">
        <v>6373</v>
      </c>
      <c r="B101" s="69">
        <v>150</v>
      </c>
      <c r="C101" s="69" t="s">
        <v>3795</v>
      </c>
      <c r="D101" s="70">
        <v>330333402151</v>
      </c>
      <c r="E101" s="71">
        <v>0.14</v>
      </c>
    </row>
    <row r="102" ht="12.8" customHeight="1" spans="1:5" s="61" customFormat="1" x14ac:dyDescent="0.25">
      <c r="A102" s="68" t="s">
        <v>6374</v>
      </c>
      <c r="B102" s="69">
        <v>150</v>
      </c>
      <c r="C102" s="69" t="s">
        <v>3795</v>
      </c>
      <c r="D102" s="70">
        <v>330333402152</v>
      </c>
      <c r="E102" s="71">
        <v>0.16</v>
      </c>
    </row>
    <row r="103" ht="12.8" customHeight="1" spans="1:5" s="61" customFormat="1" x14ac:dyDescent="0.25">
      <c r="A103" s="68" t="s">
        <v>6375</v>
      </c>
      <c r="B103" s="69">
        <v>150</v>
      </c>
      <c r="C103" s="69" t="s">
        <v>3795</v>
      </c>
      <c r="D103" s="70">
        <v>330335405101</v>
      </c>
      <c r="E103" s="71">
        <v>0.15</v>
      </c>
    </row>
    <row r="104" ht="12.8" customHeight="1" spans="1:5" s="61" customFormat="1" x14ac:dyDescent="0.25">
      <c r="A104" s="82" t="s">
        <v>6376</v>
      </c>
      <c r="B104" s="83">
        <v>150</v>
      </c>
      <c r="C104" s="83" t="s">
        <v>3795</v>
      </c>
      <c r="D104" s="84">
        <v>330335405142</v>
      </c>
      <c r="E104" s="85">
        <v>0.2</v>
      </c>
    </row>
    <row r="105" ht="12.8" customHeight="1" spans="1:5" s="61" customFormat="1" x14ac:dyDescent="0.25">
      <c r="A105" s="68" t="s">
        <v>6377</v>
      </c>
      <c r="B105" s="69">
        <v>150</v>
      </c>
      <c r="C105" s="69" t="s">
        <v>3795</v>
      </c>
      <c r="D105" s="70">
        <v>430433104105</v>
      </c>
      <c r="E105" s="71">
        <v>0.2</v>
      </c>
    </row>
    <row r="106" ht="12.8" customHeight="1" spans="1:5" s="61" customFormat="1" x14ac:dyDescent="0.25">
      <c r="A106" s="68" t="s">
        <v>6378</v>
      </c>
      <c r="B106" s="69">
        <v>150</v>
      </c>
      <c r="C106" s="69" t="s">
        <v>3795</v>
      </c>
      <c r="D106" s="70">
        <v>480483101228</v>
      </c>
      <c r="E106" s="71">
        <v>0.2</v>
      </c>
    </row>
    <row r="107" ht="12.8" customHeight="1" spans="1:5" s="61" customFormat="1" x14ac:dyDescent="0.25">
      <c r="A107" s="68" t="s">
        <v>6379</v>
      </c>
      <c r="B107" s="69">
        <v>151</v>
      </c>
      <c r="C107" s="69" t="s">
        <v>5011</v>
      </c>
      <c r="D107" s="70">
        <v>330335405142</v>
      </c>
      <c r="E107" s="71">
        <v>0.2</v>
      </c>
    </row>
    <row r="108" ht="12.8" customHeight="1" spans="1:6" s="61" customFormat="1" x14ac:dyDescent="0.25">
      <c r="A108" s="68" t="s">
        <v>6380</v>
      </c>
      <c r="B108" s="69">
        <v>151</v>
      </c>
      <c r="C108" s="69" t="s">
        <v>6381</v>
      </c>
      <c r="D108" s="70">
        <v>430433104105</v>
      </c>
      <c r="E108" s="71">
        <v>0.2</v>
      </c>
      <c r="F108" s="75"/>
    </row>
    <row r="109" ht="12.8" customHeight="1" spans="1:6" s="61" customFormat="1" x14ac:dyDescent="0.25">
      <c r="A109" s="68" t="s">
        <v>6382</v>
      </c>
      <c r="B109" s="69">
        <v>151</v>
      </c>
      <c r="C109" s="69" t="s">
        <v>6381</v>
      </c>
      <c r="D109" s="70">
        <v>480483101228</v>
      </c>
      <c r="E109" s="71">
        <v>0.2</v>
      </c>
      <c r="F109" s="75"/>
    </row>
    <row r="110" ht="12.8" customHeight="1" spans="1:5" s="61" customFormat="1" x14ac:dyDescent="0.25">
      <c r="A110" s="68" t="s">
        <v>6383</v>
      </c>
      <c r="B110" s="69">
        <v>201</v>
      </c>
      <c r="C110" s="69" t="s">
        <v>4572</v>
      </c>
      <c r="D110" s="70">
        <v>330335405142</v>
      </c>
      <c r="E110" s="71">
        <v>0.2</v>
      </c>
    </row>
    <row r="111" ht="12.8" customHeight="1" spans="1:5" s="61" customFormat="1" x14ac:dyDescent="0.25">
      <c r="A111" s="68" t="s">
        <v>6384</v>
      </c>
      <c r="B111" s="69">
        <v>201</v>
      </c>
      <c r="C111" s="69" t="s">
        <v>4572</v>
      </c>
      <c r="D111" s="70">
        <v>430433104105</v>
      </c>
      <c r="E111" s="71">
        <v>0.2</v>
      </c>
    </row>
    <row r="112" ht="12.8" customHeight="1" spans="1:5" s="61" customFormat="1" x14ac:dyDescent="0.25">
      <c r="A112" s="68" t="s">
        <v>6385</v>
      </c>
      <c r="B112" s="69">
        <v>201</v>
      </c>
      <c r="C112" s="69" t="s">
        <v>4572</v>
      </c>
      <c r="D112" s="70">
        <v>480483101228</v>
      </c>
      <c r="E112" s="71">
        <v>0.2</v>
      </c>
    </row>
    <row r="113" ht="12.8" customHeight="1" spans="1:5" s="61" customFormat="1" x14ac:dyDescent="0.25">
      <c r="A113" s="68" t="s">
        <v>6386</v>
      </c>
      <c r="B113" s="69">
        <v>202</v>
      </c>
      <c r="C113" s="69" t="s">
        <v>3897</v>
      </c>
      <c r="D113" s="70">
        <v>330333401452</v>
      </c>
      <c r="E113" s="71">
        <v>0.14</v>
      </c>
    </row>
    <row r="114" ht="12.8" customHeight="1" spans="1:5" s="61" customFormat="1" x14ac:dyDescent="0.25">
      <c r="A114" s="68" t="s">
        <v>6387</v>
      </c>
      <c r="B114" s="69">
        <v>202</v>
      </c>
      <c r="C114" s="69" t="s">
        <v>3897</v>
      </c>
      <c r="D114" s="70">
        <v>330333401453</v>
      </c>
      <c r="E114" s="71">
        <v>0.16</v>
      </c>
    </row>
    <row r="115" ht="12.8" customHeight="1" spans="1:5" s="61" customFormat="1" x14ac:dyDescent="0.25">
      <c r="A115" s="68" t="s">
        <v>6388</v>
      </c>
      <c r="B115" s="69">
        <v>202</v>
      </c>
      <c r="C115" s="69" t="s">
        <v>3897</v>
      </c>
      <c r="D115" s="70">
        <v>330333402151</v>
      </c>
      <c r="E115" s="71">
        <v>0.14</v>
      </c>
    </row>
    <row r="116" ht="12.8" customHeight="1" spans="1:5" s="61" customFormat="1" x14ac:dyDescent="0.25">
      <c r="A116" s="68" t="s">
        <v>6389</v>
      </c>
      <c r="B116" s="69">
        <v>202</v>
      </c>
      <c r="C116" s="69" t="s">
        <v>3897</v>
      </c>
      <c r="D116" s="70">
        <v>330333402152</v>
      </c>
      <c r="E116" s="71">
        <v>0.16</v>
      </c>
    </row>
    <row r="117" ht="12.8" customHeight="1" spans="1:6" s="61" customFormat="1" x14ac:dyDescent="0.25">
      <c r="A117" s="68" t="s">
        <v>6390</v>
      </c>
      <c r="B117" s="69">
        <v>202</v>
      </c>
      <c r="C117" s="69" t="s">
        <v>3897</v>
      </c>
      <c r="D117" s="70">
        <v>330335405142</v>
      </c>
      <c r="E117" s="71">
        <v>0.2</v>
      </c>
      <c r="F117" s="72"/>
    </row>
    <row r="118" ht="12.8" customHeight="1" spans="1:6" s="61" customFormat="1" x14ac:dyDescent="0.25">
      <c r="A118" s="68" t="s">
        <v>6391</v>
      </c>
      <c r="B118" s="69">
        <v>202</v>
      </c>
      <c r="C118" s="69" t="s">
        <v>3897</v>
      </c>
      <c r="D118" s="70">
        <v>430433104105</v>
      </c>
      <c r="E118" s="71">
        <v>0.2</v>
      </c>
      <c r="F118" s="75"/>
    </row>
    <row r="119" ht="12.8" customHeight="1" spans="1:5" s="61" customFormat="1" x14ac:dyDescent="0.25">
      <c r="A119" s="68" t="s">
        <v>6392</v>
      </c>
      <c r="B119" s="69">
        <v>202</v>
      </c>
      <c r="C119" s="69" t="s">
        <v>3897</v>
      </c>
      <c r="D119" s="70">
        <v>480483101228</v>
      </c>
      <c r="E119" s="71">
        <v>0.2</v>
      </c>
    </row>
    <row r="120" ht="12.8" customHeight="1" spans="1:7" s="61" customFormat="1" x14ac:dyDescent="0.25">
      <c r="A120" s="68" t="s">
        <v>6393</v>
      </c>
      <c r="B120" s="69">
        <v>203</v>
      </c>
      <c r="C120" s="69" t="s">
        <v>4576</v>
      </c>
      <c r="D120" s="70">
        <v>430433104105</v>
      </c>
      <c r="E120" s="71">
        <v>0.2</v>
      </c>
      <c r="G120" s="76"/>
    </row>
    <row r="121" ht="12.8" customHeight="1" spans="1:5" s="61" customFormat="1" x14ac:dyDescent="0.25">
      <c r="A121" s="68" t="s">
        <v>6394</v>
      </c>
      <c r="B121" s="69">
        <v>203</v>
      </c>
      <c r="C121" s="69" t="s">
        <v>4576</v>
      </c>
      <c r="D121" s="70">
        <v>480483101228</v>
      </c>
      <c r="E121" s="71">
        <v>0.2</v>
      </c>
    </row>
    <row r="122" ht="12.8" customHeight="1" spans="1:5" s="61" customFormat="1" x14ac:dyDescent="0.25">
      <c r="A122" s="68" t="s">
        <v>6395</v>
      </c>
      <c r="B122" s="69">
        <v>205</v>
      </c>
      <c r="C122" s="69" t="s">
        <v>3580</v>
      </c>
      <c r="D122" s="70">
        <v>330333401452</v>
      </c>
      <c r="E122" s="71">
        <v>0.14</v>
      </c>
    </row>
    <row r="123" ht="12.8" customHeight="1" spans="1:13" s="76" customFormat="1" x14ac:dyDescent="0.25">
      <c r="A123" s="68" t="s">
        <v>6396</v>
      </c>
      <c r="B123" s="69">
        <v>205</v>
      </c>
      <c r="C123" s="69" t="s">
        <v>3580</v>
      </c>
      <c r="D123" s="70">
        <v>330333401453</v>
      </c>
      <c r="E123" s="71">
        <v>0.16</v>
      </c>
      <c r="F123" s="75"/>
      <c r="G123" s="61"/>
      <c r="H123" s="61"/>
      <c r="I123" s="61"/>
      <c r="J123" s="61"/>
      <c r="K123" s="61"/>
      <c r="L123" s="61"/>
      <c r="M123" s="61"/>
    </row>
    <row r="124" ht="12.8" customHeight="1" spans="1:13" s="76" customFormat="1" x14ac:dyDescent="0.25">
      <c r="A124" s="68" t="s">
        <v>6397</v>
      </c>
      <c r="B124" s="69">
        <v>205</v>
      </c>
      <c r="C124" s="69" t="s">
        <v>3580</v>
      </c>
      <c r="D124" s="70">
        <v>330333401473</v>
      </c>
      <c r="E124" s="71">
        <v>0.15</v>
      </c>
      <c r="F124" s="61"/>
      <c r="G124" s="61"/>
      <c r="H124" s="61"/>
      <c r="I124" s="61"/>
      <c r="J124" s="61"/>
      <c r="K124" s="61"/>
      <c r="L124" s="61"/>
      <c r="M124" s="61"/>
    </row>
    <row r="125" ht="12.8" customHeight="1" spans="1:5" s="61" customFormat="1" x14ac:dyDescent="0.25">
      <c r="A125" s="68" t="s">
        <v>6398</v>
      </c>
      <c r="B125" s="69">
        <v>205</v>
      </c>
      <c r="C125" s="69" t="s">
        <v>3580</v>
      </c>
      <c r="D125" s="70">
        <v>330333402151</v>
      </c>
      <c r="E125" s="71">
        <v>0.14</v>
      </c>
    </row>
    <row r="126" ht="12.8" customHeight="1" spans="1:6" s="61" customFormat="1" x14ac:dyDescent="0.25">
      <c r="A126" s="68" t="s">
        <v>6399</v>
      </c>
      <c r="B126" s="69">
        <v>205</v>
      </c>
      <c r="C126" s="69" t="s">
        <v>3580</v>
      </c>
      <c r="D126" s="70">
        <v>330333402152</v>
      </c>
      <c r="E126" s="71">
        <v>0.16</v>
      </c>
      <c r="F126" s="75"/>
    </row>
    <row r="127" ht="12.8" customHeight="1" spans="1:5" s="61" customFormat="1" x14ac:dyDescent="0.25">
      <c r="A127" s="68" t="s">
        <v>6400</v>
      </c>
      <c r="B127" s="69">
        <v>205</v>
      </c>
      <c r="C127" s="69" t="s">
        <v>3580</v>
      </c>
      <c r="D127" s="70">
        <v>330335405101</v>
      </c>
      <c r="E127" s="71">
        <v>0.16</v>
      </c>
    </row>
    <row r="128" ht="12.8" customHeight="1" spans="1:5" s="61" customFormat="1" x14ac:dyDescent="0.25">
      <c r="A128" s="68" t="s">
        <v>6400</v>
      </c>
      <c r="B128" s="69">
        <v>205</v>
      </c>
      <c r="C128" s="69" t="s">
        <v>3580</v>
      </c>
      <c r="D128" s="70">
        <v>330335405101</v>
      </c>
      <c r="E128" s="71">
        <v>0.16</v>
      </c>
    </row>
    <row r="129" ht="12.8" customHeight="1" spans="1:6" s="61" customFormat="1" x14ac:dyDescent="0.25">
      <c r="A129" s="68" t="s">
        <v>6401</v>
      </c>
      <c r="B129" s="69">
        <v>205</v>
      </c>
      <c r="C129" s="69" t="s">
        <v>3580</v>
      </c>
      <c r="D129" s="70">
        <v>330335405142</v>
      </c>
      <c r="E129" s="71">
        <v>0.2</v>
      </c>
      <c r="F129" s="72"/>
    </row>
    <row r="130" ht="12.8" customHeight="1" spans="1:6" s="61" customFormat="1" x14ac:dyDescent="0.25">
      <c r="A130" s="68" t="s">
        <v>6402</v>
      </c>
      <c r="B130" s="69">
        <v>205</v>
      </c>
      <c r="C130" s="69" t="s">
        <v>3580</v>
      </c>
      <c r="D130" s="70">
        <v>430433104105</v>
      </c>
      <c r="E130" s="71">
        <v>0.2</v>
      </c>
      <c r="F130" s="72"/>
    </row>
    <row r="131" ht="12.8" customHeight="1" spans="1:5" s="61" customFormat="1" x14ac:dyDescent="0.25">
      <c r="A131" s="68" t="s">
        <v>6403</v>
      </c>
      <c r="B131" s="69">
        <v>205</v>
      </c>
      <c r="C131" s="69" t="s">
        <v>3580</v>
      </c>
      <c r="D131" s="70">
        <v>480483101228</v>
      </c>
      <c r="E131" s="71">
        <v>0.2</v>
      </c>
    </row>
    <row r="132" ht="12.8" customHeight="1" spans="1:13" s="76" customFormat="1" x14ac:dyDescent="0.25">
      <c r="A132" s="68" t="s">
        <v>6404</v>
      </c>
      <c r="B132" s="69">
        <v>207</v>
      </c>
      <c r="C132" s="69" t="s">
        <v>3786</v>
      </c>
      <c r="D132" s="70">
        <v>330333401101</v>
      </c>
      <c r="E132" s="71">
        <v>0.11</v>
      </c>
      <c r="F132" s="61"/>
      <c r="G132" s="61"/>
      <c r="H132" s="61"/>
      <c r="I132" s="61"/>
      <c r="J132" s="61"/>
      <c r="K132" s="61"/>
      <c r="L132" s="61"/>
      <c r="M132" s="61"/>
    </row>
    <row r="133" ht="12.8" customHeight="1" spans="1:13" s="76" customFormat="1" x14ac:dyDescent="0.25">
      <c r="A133" s="68" t="s">
        <v>6405</v>
      </c>
      <c r="B133" s="69">
        <v>207</v>
      </c>
      <c r="C133" s="69" t="s">
        <v>3786</v>
      </c>
      <c r="D133" s="70">
        <v>330333401452</v>
      </c>
      <c r="E133" s="71">
        <v>0.14</v>
      </c>
      <c r="F133" s="61"/>
      <c r="G133" s="61"/>
      <c r="H133" s="61"/>
      <c r="I133" s="61"/>
      <c r="J133" s="61"/>
      <c r="K133" s="61"/>
      <c r="L133" s="61"/>
      <c r="M133" s="61"/>
    </row>
    <row r="134" ht="12.8" customHeight="1" spans="1:5" s="61" customFormat="1" x14ac:dyDescent="0.25">
      <c r="A134" s="68" t="s">
        <v>6406</v>
      </c>
      <c r="B134" s="69">
        <v>207</v>
      </c>
      <c r="C134" s="69" t="s">
        <v>3786</v>
      </c>
      <c r="D134" s="70">
        <v>330333401453</v>
      </c>
      <c r="E134" s="71">
        <v>0.16</v>
      </c>
    </row>
    <row r="135" ht="12.8" customHeight="1" spans="1:6" s="61" customFormat="1" x14ac:dyDescent="0.25">
      <c r="A135" s="68" t="s">
        <v>6407</v>
      </c>
      <c r="B135" s="69">
        <v>207</v>
      </c>
      <c r="C135" s="69" t="s">
        <v>3786</v>
      </c>
      <c r="D135" s="70">
        <v>330333402101</v>
      </c>
      <c r="E135" s="71">
        <v>0.11</v>
      </c>
      <c r="F135" s="72"/>
    </row>
    <row r="136" ht="12.8" customHeight="1" spans="1:5" s="61" customFormat="1" x14ac:dyDescent="0.25">
      <c r="A136" s="68" t="s">
        <v>6408</v>
      </c>
      <c r="B136" s="69">
        <v>207</v>
      </c>
      <c r="C136" s="69" t="s">
        <v>3786</v>
      </c>
      <c r="D136" s="70">
        <v>330333402152</v>
      </c>
      <c r="E136" s="71">
        <v>0.16</v>
      </c>
    </row>
    <row r="137" ht="12.8" customHeight="1" spans="1:5" s="61" customFormat="1" x14ac:dyDescent="0.25">
      <c r="A137" s="68" t="s">
        <v>6409</v>
      </c>
      <c r="B137" s="69">
        <v>207</v>
      </c>
      <c r="C137" s="69" t="s">
        <v>3786</v>
      </c>
      <c r="D137" s="70">
        <v>330335405101</v>
      </c>
      <c r="E137" s="71">
        <v>0.15</v>
      </c>
    </row>
    <row r="138" ht="12.8" customHeight="1" spans="1:6" s="61" customFormat="1" x14ac:dyDescent="0.25">
      <c r="A138" s="82" t="s">
        <v>6410</v>
      </c>
      <c r="B138" s="83">
        <v>207</v>
      </c>
      <c r="C138" s="83" t="s">
        <v>3786</v>
      </c>
      <c r="D138" s="84">
        <v>330335405142</v>
      </c>
      <c r="E138" s="85">
        <v>0.2</v>
      </c>
      <c r="F138" s="72"/>
    </row>
    <row r="139" ht="12.8" customHeight="1" spans="1:5" s="61" customFormat="1" x14ac:dyDescent="0.25">
      <c r="A139" s="68" t="s">
        <v>6411</v>
      </c>
      <c r="B139" s="69">
        <v>207</v>
      </c>
      <c r="C139" s="69" t="s">
        <v>6412</v>
      </c>
      <c r="D139" s="70">
        <v>430433104105</v>
      </c>
      <c r="E139" s="71">
        <v>0.2</v>
      </c>
    </row>
    <row r="140" ht="12.8" customHeight="1" spans="1:6" s="61" customFormat="1" x14ac:dyDescent="0.25">
      <c r="A140" s="68" t="s">
        <v>6413</v>
      </c>
      <c r="B140" s="69">
        <v>207</v>
      </c>
      <c r="C140" s="69" t="s">
        <v>3786</v>
      </c>
      <c r="D140" s="70">
        <v>480483101228</v>
      </c>
      <c r="E140" s="71">
        <v>0.2</v>
      </c>
      <c r="F140" s="75"/>
    </row>
    <row r="141" ht="12.8" customHeight="1" spans="1:6" s="61" customFormat="1" x14ac:dyDescent="0.25">
      <c r="A141" s="68" t="s">
        <v>6414</v>
      </c>
      <c r="B141" s="69">
        <v>210</v>
      </c>
      <c r="C141" s="69" t="s">
        <v>3421</v>
      </c>
      <c r="D141" s="70">
        <v>330333401101</v>
      </c>
      <c r="E141" s="71">
        <v>0.11</v>
      </c>
      <c r="F141" s="75"/>
    </row>
    <row r="142" ht="12.8" customHeight="1" spans="1:5" s="61" customFormat="1" x14ac:dyDescent="0.25">
      <c r="A142" s="68" t="s">
        <v>6415</v>
      </c>
      <c r="B142" s="69">
        <v>210</v>
      </c>
      <c r="C142" s="69" t="s">
        <v>3421</v>
      </c>
      <c r="D142" s="70">
        <v>330333401102</v>
      </c>
      <c r="E142" s="71">
        <v>0.08</v>
      </c>
    </row>
    <row r="143" ht="12.8" customHeight="1" spans="1:5" s="61" customFormat="1" x14ac:dyDescent="0.25">
      <c r="A143" s="68" t="s">
        <v>6416</v>
      </c>
      <c r="B143" s="69">
        <v>210</v>
      </c>
      <c r="C143" s="69" t="s">
        <v>3421</v>
      </c>
      <c r="D143" s="70">
        <v>330333401452</v>
      </c>
      <c r="E143" s="71">
        <v>0.14</v>
      </c>
    </row>
    <row r="144" ht="12.8" customHeight="1" spans="1:5" s="61" customFormat="1" x14ac:dyDescent="0.25">
      <c r="A144" s="68" t="s">
        <v>6417</v>
      </c>
      <c r="B144" s="69">
        <v>210</v>
      </c>
      <c r="C144" s="69" t="s">
        <v>3421</v>
      </c>
      <c r="D144" s="70">
        <v>330333401453</v>
      </c>
      <c r="E144" s="71">
        <v>0.16</v>
      </c>
    </row>
    <row r="145" ht="12.8" customHeight="1" spans="1:5" s="61" customFormat="1" x14ac:dyDescent="0.25">
      <c r="A145" s="68" t="s">
        <v>6418</v>
      </c>
      <c r="B145" s="69">
        <v>210</v>
      </c>
      <c r="C145" s="69" t="s">
        <v>6419</v>
      </c>
      <c r="D145" s="70">
        <v>330333401472</v>
      </c>
      <c r="E145" s="71">
        <v>0.14</v>
      </c>
    </row>
    <row r="146" ht="12.8" customHeight="1" spans="1:5" s="61" customFormat="1" x14ac:dyDescent="0.25">
      <c r="A146" s="68" t="s">
        <v>6420</v>
      </c>
      <c r="B146" s="69">
        <v>210</v>
      </c>
      <c r="C146" s="69" t="s">
        <v>3421</v>
      </c>
      <c r="D146" s="70">
        <v>330333401473</v>
      </c>
      <c r="E146" s="71">
        <v>0.15</v>
      </c>
    </row>
    <row r="147" ht="12.8" customHeight="1" spans="1:5" s="61" customFormat="1" x14ac:dyDescent="0.25">
      <c r="A147" s="68" t="s">
        <v>6421</v>
      </c>
      <c r="B147" s="69">
        <v>210</v>
      </c>
      <c r="C147" s="69" t="s">
        <v>3421</v>
      </c>
      <c r="D147" s="70">
        <v>330333402151</v>
      </c>
      <c r="E147" s="71">
        <v>0.14</v>
      </c>
    </row>
    <row r="148" ht="12.8" customHeight="1" spans="1:5" s="61" customFormat="1" x14ac:dyDescent="0.25">
      <c r="A148" s="68" t="s">
        <v>6422</v>
      </c>
      <c r="B148" s="69">
        <v>210</v>
      </c>
      <c r="C148" s="69" t="s">
        <v>3421</v>
      </c>
      <c r="D148" s="70">
        <v>330333402152</v>
      </c>
      <c r="E148" s="71">
        <v>0.16</v>
      </c>
    </row>
    <row r="149" ht="12.8" customHeight="1" spans="1:13" s="76" customFormat="1" x14ac:dyDescent="0.25">
      <c r="A149" s="68" t="s">
        <v>6423</v>
      </c>
      <c r="B149" s="79">
        <v>210</v>
      </c>
      <c r="C149" s="79" t="s">
        <v>3421</v>
      </c>
      <c r="D149" s="80">
        <v>330335405142</v>
      </c>
      <c r="E149" s="81">
        <v>0.2</v>
      </c>
      <c r="F149" s="61"/>
      <c r="G149" s="61"/>
      <c r="H149" s="61"/>
      <c r="I149" s="61"/>
      <c r="J149" s="61"/>
      <c r="K149" s="61"/>
      <c r="L149" s="61"/>
      <c r="M149" s="61"/>
    </row>
    <row r="150" ht="12.8" customHeight="1" spans="1:13" s="76" customFormat="1" x14ac:dyDescent="0.25">
      <c r="A150" s="68" t="s">
        <v>6424</v>
      </c>
      <c r="B150" s="69">
        <v>210</v>
      </c>
      <c r="C150" s="69" t="s">
        <v>3421</v>
      </c>
      <c r="D150" s="70">
        <v>430433103251</v>
      </c>
      <c r="E150" s="71">
        <v>0.2</v>
      </c>
      <c r="F150" s="61"/>
      <c r="G150" s="61"/>
      <c r="H150" s="61"/>
      <c r="I150" s="61"/>
      <c r="J150" s="61"/>
      <c r="K150" s="61"/>
      <c r="L150" s="61"/>
      <c r="M150" s="61"/>
    </row>
    <row r="151" ht="12.8" customHeight="1" spans="1:5" s="61" customFormat="1" x14ac:dyDescent="0.25">
      <c r="A151" s="68" t="s">
        <v>6425</v>
      </c>
      <c r="B151" s="69">
        <v>210</v>
      </c>
      <c r="C151" s="69" t="s">
        <v>3421</v>
      </c>
      <c r="D151" s="70">
        <v>430433104105</v>
      </c>
      <c r="E151" s="71">
        <v>0.2</v>
      </c>
    </row>
    <row r="152" ht="12.8" customHeight="1" spans="1:6" s="61" customFormat="1" x14ac:dyDescent="0.25">
      <c r="A152" s="68" t="s">
        <v>6426</v>
      </c>
      <c r="B152" s="69">
        <v>210</v>
      </c>
      <c r="C152" s="69" t="s">
        <v>3421</v>
      </c>
      <c r="D152" s="70">
        <v>480483101228</v>
      </c>
      <c r="E152" s="71">
        <v>0.2</v>
      </c>
      <c r="F152" s="72"/>
    </row>
    <row r="153" ht="12.8" customHeight="1" spans="1:5" s="61" customFormat="1" x14ac:dyDescent="0.25">
      <c r="A153" s="56" t="s">
        <v>6426</v>
      </c>
      <c r="B153" s="69">
        <v>210</v>
      </c>
      <c r="C153" s="69" t="s">
        <v>3421</v>
      </c>
      <c r="D153" s="70">
        <v>480483101228</v>
      </c>
      <c r="E153" s="71">
        <v>0.2</v>
      </c>
    </row>
    <row r="154" ht="12.8" customHeight="1" spans="1:5" s="61" customFormat="1" x14ac:dyDescent="0.25">
      <c r="A154" s="56" t="s">
        <v>6427</v>
      </c>
      <c r="B154" s="69">
        <v>211</v>
      </c>
      <c r="C154" s="69" t="s">
        <v>6428</v>
      </c>
      <c r="D154" s="70">
        <v>330333401452</v>
      </c>
      <c r="E154" s="71">
        <v>0.14</v>
      </c>
    </row>
    <row r="155" ht="12.8" customHeight="1" spans="1:5" s="61" customFormat="1" x14ac:dyDescent="0.25">
      <c r="A155" s="56" t="s">
        <v>6429</v>
      </c>
      <c r="B155" s="69">
        <v>211</v>
      </c>
      <c r="C155" s="69" t="s">
        <v>6428</v>
      </c>
      <c r="D155" s="70">
        <v>330333401453</v>
      </c>
      <c r="E155" s="71">
        <v>0.16</v>
      </c>
    </row>
    <row r="156" ht="12.8" customHeight="1" spans="1:5" s="61" customFormat="1" x14ac:dyDescent="0.25">
      <c r="A156" s="56" t="s">
        <v>6430</v>
      </c>
      <c r="B156" s="69">
        <v>211</v>
      </c>
      <c r="C156" s="69" t="s">
        <v>6428</v>
      </c>
      <c r="D156" s="70">
        <v>330333402151</v>
      </c>
      <c r="E156" s="71">
        <v>0.14</v>
      </c>
    </row>
    <row r="157" ht="12.8" customHeight="1" spans="1:5" s="61" customFormat="1" x14ac:dyDescent="0.25">
      <c r="A157" s="56" t="s">
        <v>6431</v>
      </c>
      <c r="B157" s="69">
        <v>211</v>
      </c>
      <c r="C157" s="69" t="s">
        <v>6428</v>
      </c>
      <c r="D157" s="70">
        <v>330333402152</v>
      </c>
      <c r="E157" s="71">
        <v>0.16</v>
      </c>
    </row>
    <row r="158" ht="12.8" customHeight="1" spans="1:5" s="61" customFormat="1" x14ac:dyDescent="0.25">
      <c r="A158" s="56" t="s">
        <v>6432</v>
      </c>
      <c r="B158" s="69">
        <v>211</v>
      </c>
      <c r="C158" s="69" t="s">
        <v>6428</v>
      </c>
      <c r="D158" s="70">
        <v>330335405142</v>
      </c>
      <c r="E158" s="71">
        <v>0.2</v>
      </c>
    </row>
    <row r="159" ht="12.8" customHeight="1" spans="1:5" s="61" customFormat="1" x14ac:dyDescent="0.25">
      <c r="A159" s="56" t="s">
        <v>6433</v>
      </c>
      <c r="B159" s="69">
        <v>211</v>
      </c>
      <c r="C159" s="69" t="s">
        <v>6428</v>
      </c>
      <c r="D159" s="70">
        <v>480483101228</v>
      </c>
      <c r="E159" s="71">
        <v>0.2</v>
      </c>
    </row>
    <row r="160" ht="12.8" customHeight="1" spans="1:13" s="61" customFormat="1" x14ac:dyDescent="0.25">
      <c r="A160" s="68" t="s">
        <v>6434</v>
      </c>
      <c r="B160" s="69">
        <v>212</v>
      </c>
      <c r="C160" s="69" t="s">
        <v>6435</v>
      </c>
      <c r="D160" s="70">
        <v>330333402174</v>
      </c>
      <c r="E160" s="71">
        <v>0.15</v>
      </c>
      <c r="L160" s="76"/>
      <c r="M160" s="76"/>
    </row>
    <row r="161" ht="12.8" customHeight="1" spans="1:13" s="61" customFormat="1" x14ac:dyDescent="0.25">
      <c r="A161" s="68" t="s">
        <v>6436</v>
      </c>
      <c r="B161" s="69">
        <v>216</v>
      </c>
      <c r="C161" s="69" t="s">
        <v>3775</v>
      </c>
      <c r="D161" s="70">
        <v>330333401102</v>
      </c>
      <c r="E161" s="71">
        <v>0.08</v>
      </c>
      <c r="F161" s="75"/>
      <c r="L161" s="76"/>
      <c r="M161" s="76"/>
    </row>
    <row r="162" ht="12.8" customHeight="1" spans="1:11" s="61" customFormat="1" x14ac:dyDescent="0.25">
      <c r="A162" s="68" t="s">
        <v>6437</v>
      </c>
      <c r="B162" s="69">
        <v>216</v>
      </c>
      <c r="C162" s="69" t="s">
        <v>3775</v>
      </c>
      <c r="D162" s="70">
        <v>330333401452</v>
      </c>
      <c r="E162" s="71">
        <v>0.14</v>
      </c>
      <c r="K162" s="76"/>
    </row>
    <row r="163" ht="12.8" customHeight="1" spans="1:11" s="61" customFormat="1" x14ac:dyDescent="0.25">
      <c r="A163" s="68" t="s">
        <v>6438</v>
      </c>
      <c r="B163" s="69">
        <v>216</v>
      </c>
      <c r="C163" s="69" t="s">
        <v>3775</v>
      </c>
      <c r="D163" s="70">
        <v>330333401453</v>
      </c>
      <c r="E163" s="71">
        <v>0.16</v>
      </c>
      <c r="F163" s="72"/>
      <c r="G163" s="76"/>
      <c r="K163" s="76"/>
    </row>
    <row r="164" ht="12.8" customHeight="1" spans="1:5" s="61" customFormat="1" x14ac:dyDescent="0.25">
      <c r="A164" s="68" t="s">
        <v>6439</v>
      </c>
      <c r="B164" s="69">
        <v>216</v>
      </c>
      <c r="C164" s="69" t="s">
        <v>3775</v>
      </c>
      <c r="D164" s="70">
        <v>330333402151</v>
      </c>
      <c r="E164" s="71">
        <v>0.14</v>
      </c>
    </row>
    <row r="165" ht="12.8" customHeight="1" spans="1:5" s="61" customFormat="1" x14ac:dyDescent="0.25">
      <c r="A165" s="68" t="s">
        <v>6440</v>
      </c>
      <c r="B165" s="69">
        <v>216</v>
      </c>
      <c r="C165" s="69" t="s">
        <v>3775</v>
      </c>
      <c r="D165" s="70">
        <v>330333402152</v>
      </c>
      <c r="E165" s="71">
        <v>0.16</v>
      </c>
    </row>
    <row r="166" ht="12.8" customHeight="1" spans="1:5" s="61" customFormat="1" x14ac:dyDescent="0.25">
      <c r="A166" s="68" t="s">
        <v>6441</v>
      </c>
      <c r="B166" s="69">
        <v>216</v>
      </c>
      <c r="C166" s="69" t="s">
        <v>3775</v>
      </c>
      <c r="D166" s="70">
        <v>330335405101</v>
      </c>
      <c r="E166" s="71">
        <v>0.15</v>
      </c>
    </row>
    <row r="167" ht="12.8" customHeight="1" spans="1:5" s="61" customFormat="1" x14ac:dyDescent="0.25">
      <c r="A167" s="68" t="s">
        <v>6442</v>
      </c>
      <c r="B167" s="69">
        <v>216</v>
      </c>
      <c r="C167" s="69" t="s">
        <v>3775</v>
      </c>
      <c r="D167" s="70">
        <v>330335405142</v>
      </c>
      <c r="E167" s="71">
        <v>0.2</v>
      </c>
    </row>
    <row r="168" ht="12.8" customHeight="1" spans="1:5" s="61" customFormat="1" x14ac:dyDescent="0.25">
      <c r="A168" s="68" t="s">
        <v>6443</v>
      </c>
      <c r="B168" s="69">
        <v>216</v>
      </c>
      <c r="C168" s="69" t="s">
        <v>3775</v>
      </c>
      <c r="D168" s="70">
        <v>430433104105</v>
      </c>
      <c r="E168" s="71">
        <v>0.2</v>
      </c>
    </row>
    <row r="169" ht="12.8" customHeight="1" spans="1:6" s="61" customFormat="1" x14ac:dyDescent="0.25">
      <c r="A169" s="68" t="s">
        <v>6444</v>
      </c>
      <c r="B169" s="69">
        <v>216</v>
      </c>
      <c r="C169" s="69" t="s">
        <v>3775</v>
      </c>
      <c r="D169" s="70">
        <v>480483101228</v>
      </c>
      <c r="E169" s="71">
        <v>0.2</v>
      </c>
      <c r="F169" s="75"/>
    </row>
    <row r="170" ht="12.8" customHeight="1" spans="1:5" s="61" customFormat="1" x14ac:dyDescent="0.25">
      <c r="A170" s="68" t="s">
        <v>6445</v>
      </c>
      <c r="B170" s="69">
        <v>218</v>
      </c>
      <c r="C170" s="69" t="s">
        <v>4581</v>
      </c>
      <c r="D170" s="70">
        <v>330335405142</v>
      </c>
      <c r="E170" s="71">
        <v>0.2</v>
      </c>
    </row>
    <row r="171" ht="12.8" customHeight="1" spans="1:5" s="61" customFormat="1" x14ac:dyDescent="0.25">
      <c r="A171" s="56" t="s">
        <v>6445</v>
      </c>
      <c r="B171" s="69">
        <v>218</v>
      </c>
      <c r="C171" s="69" t="s">
        <v>4581</v>
      </c>
      <c r="D171" s="70">
        <v>330335405142</v>
      </c>
      <c r="E171" s="71">
        <v>0.2</v>
      </c>
    </row>
    <row r="172" ht="12.8" customHeight="1" spans="1:7" s="61" customFormat="1" x14ac:dyDescent="0.25">
      <c r="A172" s="68" t="s">
        <v>6446</v>
      </c>
      <c r="B172" s="69">
        <v>218</v>
      </c>
      <c r="C172" s="69" t="s">
        <v>4581</v>
      </c>
      <c r="D172" s="70">
        <v>430433104105</v>
      </c>
      <c r="E172" s="71">
        <v>0.2</v>
      </c>
      <c r="G172" s="76"/>
    </row>
    <row r="173" ht="12.8" customHeight="1" spans="1:5" s="61" customFormat="1" x14ac:dyDescent="0.25">
      <c r="A173" s="68" t="s">
        <v>6447</v>
      </c>
      <c r="B173" s="69">
        <v>218</v>
      </c>
      <c r="C173" s="69" t="s">
        <v>4581</v>
      </c>
      <c r="D173" s="70">
        <v>480483101228</v>
      </c>
      <c r="E173" s="71">
        <v>0.2</v>
      </c>
    </row>
    <row r="174" ht="12.8" customHeight="1" spans="1:5" s="61" customFormat="1" x14ac:dyDescent="0.25">
      <c r="A174" s="68" t="s">
        <v>6448</v>
      </c>
      <c r="B174" s="69">
        <v>221</v>
      </c>
      <c r="C174" s="69" t="s">
        <v>3395</v>
      </c>
      <c r="D174" s="70">
        <v>330333401101</v>
      </c>
      <c r="E174" s="71">
        <v>0.11</v>
      </c>
    </row>
    <row r="175" ht="12.8" customHeight="1" spans="1:5" s="61" customFormat="1" x14ac:dyDescent="0.25">
      <c r="A175" s="68" t="s">
        <v>6449</v>
      </c>
      <c r="B175" s="69">
        <v>221</v>
      </c>
      <c r="C175" s="69" t="s">
        <v>3395</v>
      </c>
      <c r="D175" s="70">
        <v>330333401102</v>
      </c>
      <c r="E175" s="71">
        <v>0.08</v>
      </c>
    </row>
    <row r="176" ht="12.8" customHeight="1" spans="1:5" s="61" customFormat="1" x14ac:dyDescent="0.25">
      <c r="A176" s="68" t="s">
        <v>6450</v>
      </c>
      <c r="B176" s="69">
        <v>221</v>
      </c>
      <c r="C176" s="69" t="s">
        <v>3395</v>
      </c>
      <c r="D176" s="70">
        <v>330333401452</v>
      </c>
      <c r="E176" s="71">
        <v>0.14</v>
      </c>
    </row>
    <row r="177" ht="12.8" customHeight="1" spans="1:5" s="61" customFormat="1" x14ac:dyDescent="0.25">
      <c r="A177" s="68" t="s">
        <v>6451</v>
      </c>
      <c r="B177" s="69">
        <v>221</v>
      </c>
      <c r="C177" s="69" t="s">
        <v>3395</v>
      </c>
      <c r="D177" s="70">
        <v>330333401453</v>
      </c>
      <c r="E177" s="71">
        <v>0.16</v>
      </c>
    </row>
    <row r="178" ht="12.8" customHeight="1" spans="1:5" s="61" customFormat="1" x14ac:dyDescent="0.25">
      <c r="A178" s="68" t="s">
        <v>6452</v>
      </c>
      <c r="B178" s="69">
        <v>221</v>
      </c>
      <c r="C178" s="69" t="s">
        <v>3395</v>
      </c>
      <c r="D178" s="70">
        <v>330333401473</v>
      </c>
      <c r="E178" s="71">
        <v>0.15</v>
      </c>
    </row>
    <row r="179" ht="12.8" customHeight="1" spans="1:5" s="61" customFormat="1" x14ac:dyDescent="0.25">
      <c r="A179" s="68" t="s">
        <v>6453</v>
      </c>
      <c r="B179" s="69">
        <v>221</v>
      </c>
      <c r="C179" s="69" t="s">
        <v>3395</v>
      </c>
      <c r="D179" s="70">
        <v>330333402101</v>
      </c>
      <c r="E179" s="71">
        <v>0.11</v>
      </c>
    </row>
    <row r="180" ht="12.8" customHeight="1" spans="1:5" s="61" customFormat="1" x14ac:dyDescent="0.25">
      <c r="A180" s="68" t="s">
        <v>6454</v>
      </c>
      <c r="B180" s="69">
        <v>221</v>
      </c>
      <c r="C180" s="69" t="s">
        <v>3395</v>
      </c>
      <c r="D180" s="70">
        <v>330333402151</v>
      </c>
      <c r="E180" s="71">
        <v>0.14</v>
      </c>
    </row>
    <row r="181" ht="12.8" customHeight="1" spans="1:5" s="61" customFormat="1" x14ac:dyDescent="0.25">
      <c r="A181" s="68" t="s">
        <v>6455</v>
      </c>
      <c r="B181" s="69">
        <v>221</v>
      </c>
      <c r="C181" s="69" t="s">
        <v>3395</v>
      </c>
      <c r="D181" s="70">
        <v>330333402152</v>
      </c>
      <c r="E181" s="71">
        <v>0.16</v>
      </c>
    </row>
    <row r="182" ht="12.8" customHeight="1" spans="1:6" s="61" customFormat="1" x14ac:dyDescent="0.25">
      <c r="A182" s="68" t="s">
        <v>6456</v>
      </c>
      <c r="B182" s="69">
        <v>221</v>
      </c>
      <c r="C182" s="69" t="s">
        <v>3395</v>
      </c>
      <c r="D182" s="70">
        <v>330335405142</v>
      </c>
      <c r="E182" s="71">
        <v>0.2</v>
      </c>
      <c r="F182" s="72"/>
    </row>
    <row r="183" ht="12.8" customHeight="1" spans="1:5" s="61" customFormat="1" x14ac:dyDescent="0.25">
      <c r="A183" s="68" t="s">
        <v>6457</v>
      </c>
      <c r="B183" s="69">
        <v>221</v>
      </c>
      <c r="C183" s="69" t="s">
        <v>3395</v>
      </c>
      <c r="D183" s="70">
        <v>430433103251</v>
      </c>
      <c r="E183" s="71">
        <v>0.2</v>
      </c>
    </row>
    <row r="184" ht="12.8" customHeight="1" spans="1:5" s="61" customFormat="1" x14ac:dyDescent="0.25">
      <c r="A184" s="68" t="s">
        <v>6458</v>
      </c>
      <c r="B184" s="69">
        <v>221</v>
      </c>
      <c r="C184" s="69" t="s">
        <v>3395</v>
      </c>
      <c r="D184" s="70">
        <v>430433104105</v>
      </c>
      <c r="E184" s="71">
        <v>0.2</v>
      </c>
    </row>
    <row r="185" ht="12.8" customHeight="1" spans="1:5" s="61" customFormat="1" x14ac:dyDescent="0.25">
      <c r="A185" s="68" t="s">
        <v>6459</v>
      </c>
      <c r="B185" s="69">
        <v>221</v>
      </c>
      <c r="C185" s="69" t="s">
        <v>3395</v>
      </c>
      <c r="D185" s="70">
        <v>480483101228</v>
      </c>
      <c r="E185" s="71">
        <v>0.2</v>
      </c>
    </row>
    <row r="186" ht="12.8" customHeight="1" spans="1:6" s="61" customFormat="1" x14ac:dyDescent="0.25">
      <c r="A186" s="68" t="s">
        <v>6460</v>
      </c>
      <c r="B186" s="69">
        <v>223</v>
      </c>
      <c r="C186" s="69" t="s">
        <v>4583</v>
      </c>
      <c r="D186" s="70">
        <v>330335405142</v>
      </c>
      <c r="E186" s="71">
        <v>0.2</v>
      </c>
      <c r="F186" s="75"/>
    </row>
    <row r="187" ht="12.8" customHeight="1" spans="1:6" s="61" customFormat="1" x14ac:dyDescent="0.25">
      <c r="A187" s="68" t="s">
        <v>6461</v>
      </c>
      <c r="B187" s="69">
        <v>223</v>
      </c>
      <c r="C187" s="69" t="s">
        <v>4583</v>
      </c>
      <c r="D187" s="70">
        <v>430433104105</v>
      </c>
      <c r="E187" s="71">
        <v>0.2</v>
      </c>
      <c r="F187" s="65"/>
    </row>
    <row r="188" ht="12.8" customHeight="1" spans="1:6" s="61" customFormat="1" x14ac:dyDescent="0.25">
      <c r="A188" s="68" t="s">
        <v>6462</v>
      </c>
      <c r="B188" s="69">
        <v>223</v>
      </c>
      <c r="C188" s="69" t="s">
        <v>4583</v>
      </c>
      <c r="D188" s="70">
        <v>480483101228</v>
      </c>
      <c r="E188" s="71">
        <v>0.2</v>
      </c>
      <c r="F188" s="72"/>
    </row>
    <row r="189" ht="12.8" customHeight="1" spans="1:5" s="61" customFormat="1" x14ac:dyDescent="0.25">
      <c r="A189" s="68" t="s">
        <v>6463</v>
      </c>
      <c r="B189" s="69">
        <v>224</v>
      </c>
      <c r="C189" s="69" t="s">
        <v>6464</v>
      </c>
      <c r="D189" s="70">
        <v>430433104105</v>
      </c>
      <c r="E189" s="71">
        <v>0.2</v>
      </c>
    </row>
    <row r="190" ht="12.8" customHeight="1" spans="1:5" s="61" customFormat="1" x14ac:dyDescent="0.25">
      <c r="A190" s="68" t="s">
        <v>6465</v>
      </c>
      <c r="B190" s="69">
        <v>224</v>
      </c>
      <c r="C190" s="69" t="s">
        <v>6464</v>
      </c>
      <c r="D190" s="70">
        <v>480483101228</v>
      </c>
      <c r="E190" s="71">
        <v>0.2</v>
      </c>
    </row>
    <row r="191" ht="12.8" customHeight="1" spans="1:5" s="61" customFormat="1" x14ac:dyDescent="0.25">
      <c r="A191" s="68" t="s">
        <v>6466</v>
      </c>
      <c r="B191" s="69">
        <v>225</v>
      </c>
      <c r="C191" s="69" t="s">
        <v>4588</v>
      </c>
      <c r="D191" s="70">
        <v>330335405142</v>
      </c>
      <c r="E191" s="71">
        <v>0.2</v>
      </c>
    </row>
    <row r="192" ht="12.8" customHeight="1" spans="1:5" s="61" customFormat="1" x14ac:dyDescent="0.25">
      <c r="A192" s="68" t="s">
        <v>6467</v>
      </c>
      <c r="B192" s="69">
        <v>225</v>
      </c>
      <c r="C192" s="69" t="s">
        <v>4588</v>
      </c>
      <c r="D192" s="70">
        <v>430433104105</v>
      </c>
      <c r="E192" s="71">
        <v>0.2</v>
      </c>
    </row>
    <row r="193" ht="12.8" customHeight="1" spans="1:5" s="61" customFormat="1" x14ac:dyDescent="0.25">
      <c r="A193" s="68" t="s">
        <v>6468</v>
      </c>
      <c r="B193" s="69">
        <v>225</v>
      </c>
      <c r="C193" s="69" t="s">
        <v>4588</v>
      </c>
      <c r="D193" s="70">
        <v>480483101228</v>
      </c>
      <c r="E193" s="71">
        <v>0.2</v>
      </c>
    </row>
    <row r="194" ht="12.8" customHeight="1" spans="1:5" s="61" customFormat="1" x14ac:dyDescent="0.25">
      <c r="A194" s="68" t="s">
        <v>6469</v>
      </c>
      <c r="B194" s="69">
        <v>227</v>
      </c>
      <c r="C194" s="69" t="s">
        <v>4592</v>
      </c>
      <c r="D194" s="70">
        <v>330333402151</v>
      </c>
      <c r="E194" s="71">
        <v>0.14</v>
      </c>
    </row>
    <row r="195" ht="12.8" customHeight="1" spans="1:5" s="61" customFormat="1" x14ac:dyDescent="0.25">
      <c r="A195" s="68" t="s">
        <v>6470</v>
      </c>
      <c r="B195" s="69">
        <v>227</v>
      </c>
      <c r="C195" s="69" t="s">
        <v>4592</v>
      </c>
      <c r="D195" s="70">
        <v>330335405142</v>
      </c>
      <c r="E195" s="71">
        <v>0.2</v>
      </c>
    </row>
    <row r="196" ht="12.8" customHeight="1" spans="1:6" s="61" customFormat="1" x14ac:dyDescent="0.25">
      <c r="A196" s="68" t="s">
        <v>6471</v>
      </c>
      <c r="B196" s="69">
        <v>227</v>
      </c>
      <c r="C196" s="69" t="s">
        <v>4592</v>
      </c>
      <c r="D196" s="70">
        <v>430433104105</v>
      </c>
      <c r="E196" s="71">
        <v>0.2</v>
      </c>
      <c r="F196" s="72"/>
    </row>
    <row r="197" ht="12.8" customHeight="1" spans="1:5" s="61" customFormat="1" x14ac:dyDescent="0.25">
      <c r="A197" s="68" t="s">
        <v>6472</v>
      </c>
      <c r="B197" s="69">
        <v>227</v>
      </c>
      <c r="C197" s="69" t="s">
        <v>4592</v>
      </c>
      <c r="D197" s="70">
        <v>480483101228</v>
      </c>
      <c r="E197" s="71">
        <v>0.2</v>
      </c>
    </row>
    <row r="198" ht="12.8" customHeight="1" spans="1:5" s="61" customFormat="1" x14ac:dyDescent="0.25">
      <c r="A198" s="68" t="s">
        <v>6473</v>
      </c>
      <c r="B198" s="69">
        <v>229</v>
      </c>
      <c r="C198" s="69" t="s">
        <v>3762</v>
      </c>
      <c r="D198" s="70">
        <v>330333401102</v>
      </c>
      <c r="E198" s="71">
        <v>0.08</v>
      </c>
    </row>
    <row r="199" ht="12.8" customHeight="1" spans="1:5" s="61" customFormat="1" x14ac:dyDescent="0.25">
      <c r="A199" s="68" t="s">
        <v>6474</v>
      </c>
      <c r="B199" s="69">
        <v>229</v>
      </c>
      <c r="C199" s="69" t="s">
        <v>3762</v>
      </c>
      <c r="D199" s="70">
        <v>330333401452</v>
      </c>
      <c r="E199" s="71">
        <v>0.14</v>
      </c>
    </row>
    <row r="200" ht="12.8" customHeight="1" spans="1:5" s="61" customFormat="1" x14ac:dyDescent="0.25">
      <c r="A200" s="68" t="s">
        <v>6475</v>
      </c>
      <c r="B200" s="69">
        <v>229</v>
      </c>
      <c r="C200" s="69" t="s">
        <v>3762</v>
      </c>
      <c r="D200" s="70">
        <v>330333401453</v>
      </c>
      <c r="E200" s="71">
        <v>0.16</v>
      </c>
    </row>
    <row r="201" ht="12.8" customHeight="1" spans="1:5" s="61" customFormat="1" x14ac:dyDescent="0.25">
      <c r="A201" s="68" t="s">
        <v>6476</v>
      </c>
      <c r="B201" s="69">
        <v>229</v>
      </c>
      <c r="C201" s="69" t="s">
        <v>3762</v>
      </c>
      <c r="D201" s="70">
        <v>330333402151</v>
      </c>
      <c r="E201" s="71">
        <v>0.14</v>
      </c>
    </row>
    <row r="202" ht="12.8" customHeight="1" spans="1:5" s="61" customFormat="1" x14ac:dyDescent="0.25">
      <c r="A202" s="68" t="s">
        <v>6477</v>
      </c>
      <c r="B202" s="69">
        <v>229</v>
      </c>
      <c r="C202" s="69" t="s">
        <v>3762</v>
      </c>
      <c r="D202" s="70">
        <v>330333402152</v>
      </c>
      <c r="E202" s="71">
        <v>0.16</v>
      </c>
    </row>
    <row r="203" ht="12.8" customHeight="1" spans="1:6" s="61" customFormat="1" x14ac:dyDescent="0.25">
      <c r="A203" s="68" t="s">
        <v>6478</v>
      </c>
      <c r="B203" s="69">
        <v>229</v>
      </c>
      <c r="C203" s="69" t="s">
        <v>3762</v>
      </c>
      <c r="D203" s="70">
        <v>330335405101</v>
      </c>
      <c r="E203" s="71">
        <v>0.15</v>
      </c>
      <c r="F203" s="72"/>
    </row>
    <row r="204" ht="12.8" customHeight="1" spans="1:6" s="61" customFormat="1" x14ac:dyDescent="0.25">
      <c r="A204" s="68" t="s">
        <v>6479</v>
      </c>
      <c r="B204" s="69">
        <v>229</v>
      </c>
      <c r="C204" s="69" t="s">
        <v>3762</v>
      </c>
      <c r="D204" s="70">
        <v>330335405142</v>
      </c>
      <c r="E204" s="71">
        <v>0.2</v>
      </c>
      <c r="F204" s="72"/>
    </row>
    <row r="205" ht="12.8" customHeight="1" spans="1:5" s="61" customFormat="1" x14ac:dyDescent="0.25">
      <c r="A205" s="68" t="s">
        <v>6480</v>
      </c>
      <c r="B205" s="69">
        <v>229</v>
      </c>
      <c r="C205" s="69" t="s">
        <v>3762</v>
      </c>
      <c r="D205" s="70">
        <v>430433104105</v>
      </c>
      <c r="E205" s="71">
        <v>0.2</v>
      </c>
    </row>
    <row r="206" ht="12.8" customHeight="1" spans="1:5" s="61" customFormat="1" x14ac:dyDescent="0.25">
      <c r="A206" s="68" t="s">
        <v>6481</v>
      </c>
      <c r="B206" s="69">
        <v>229</v>
      </c>
      <c r="C206" s="69" t="s">
        <v>3762</v>
      </c>
      <c r="D206" s="70">
        <v>480483101228</v>
      </c>
      <c r="E206" s="71">
        <v>0.2</v>
      </c>
    </row>
    <row r="207" ht="12.8" customHeight="1" spans="1:5" s="61" customFormat="1" x14ac:dyDescent="0.25">
      <c r="A207" s="68" t="s">
        <v>6482</v>
      </c>
      <c r="B207" s="69">
        <v>231</v>
      </c>
      <c r="C207" s="69" t="s">
        <v>3568</v>
      </c>
      <c r="D207" s="70">
        <v>330333401101</v>
      </c>
      <c r="E207" s="71">
        <v>0.11</v>
      </c>
    </row>
    <row r="208" ht="12.8" customHeight="1" spans="1:5" s="61" customFormat="1" x14ac:dyDescent="0.25">
      <c r="A208" s="68" t="s">
        <v>6483</v>
      </c>
      <c r="B208" s="69">
        <v>231</v>
      </c>
      <c r="C208" s="69" t="s">
        <v>3568</v>
      </c>
      <c r="D208" s="70">
        <v>330333401102</v>
      </c>
      <c r="E208" s="71">
        <v>0.08</v>
      </c>
    </row>
    <row r="209" ht="12.8" customHeight="1" spans="1:5" s="61" customFormat="1" x14ac:dyDescent="0.25">
      <c r="A209" s="68" t="s">
        <v>6484</v>
      </c>
      <c r="B209" s="69">
        <v>231</v>
      </c>
      <c r="C209" s="69" t="s">
        <v>3568</v>
      </c>
      <c r="D209" s="70">
        <v>330333401452</v>
      </c>
      <c r="E209" s="71">
        <v>0.14</v>
      </c>
    </row>
    <row r="210" ht="12.8" customHeight="1" spans="1:6" s="61" customFormat="1" x14ac:dyDescent="0.25">
      <c r="A210" s="68" t="s">
        <v>6485</v>
      </c>
      <c r="B210" s="69">
        <v>231</v>
      </c>
      <c r="C210" s="69" t="s">
        <v>3568</v>
      </c>
      <c r="D210" s="70">
        <v>330333401453</v>
      </c>
      <c r="E210" s="71">
        <v>0.16</v>
      </c>
      <c r="F210" s="75"/>
    </row>
    <row r="211" ht="12.8" customHeight="1" spans="1:6" s="61" customFormat="1" x14ac:dyDescent="0.25">
      <c r="A211" s="68" t="s">
        <v>6486</v>
      </c>
      <c r="B211" s="69">
        <v>231</v>
      </c>
      <c r="C211" s="69" t="s">
        <v>3568</v>
      </c>
      <c r="D211" s="70">
        <v>330333401473</v>
      </c>
      <c r="E211" s="71">
        <v>0.15</v>
      </c>
      <c r="F211" s="75"/>
    </row>
    <row r="212" ht="12.8" customHeight="1" spans="1:5" s="61" customFormat="1" x14ac:dyDescent="0.25">
      <c r="A212" s="68" t="s">
        <v>6487</v>
      </c>
      <c r="B212" s="69">
        <v>231</v>
      </c>
      <c r="C212" s="69" t="s">
        <v>3568</v>
      </c>
      <c r="D212" s="70">
        <v>330333402151</v>
      </c>
      <c r="E212" s="71">
        <v>0.14</v>
      </c>
    </row>
    <row r="213" ht="12.8" customHeight="1" spans="1:5" s="61" customFormat="1" x14ac:dyDescent="0.25">
      <c r="A213" s="68" t="s">
        <v>6488</v>
      </c>
      <c r="B213" s="69">
        <v>231</v>
      </c>
      <c r="C213" s="69" t="s">
        <v>3568</v>
      </c>
      <c r="D213" s="70">
        <v>330333402152</v>
      </c>
      <c r="E213" s="71">
        <v>0.16</v>
      </c>
    </row>
    <row r="214" ht="12.8" customHeight="1" spans="1:5" s="61" customFormat="1" x14ac:dyDescent="0.25">
      <c r="A214" s="68" t="s">
        <v>6489</v>
      </c>
      <c r="B214" s="69">
        <v>231</v>
      </c>
      <c r="C214" s="69" t="s">
        <v>3568</v>
      </c>
      <c r="D214" s="70">
        <v>330335405101</v>
      </c>
      <c r="E214" s="71">
        <v>0.15</v>
      </c>
    </row>
    <row r="215" ht="12.8" customHeight="1" spans="1:5" s="61" customFormat="1" x14ac:dyDescent="0.25">
      <c r="A215" s="56" t="s">
        <v>6490</v>
      </c>
      <c r="B215" s="69">
        <v>231</v>
      </c>
      <c r="C215" s="69" t="s">
        <v>3568</v>
      </c>
      <c r="D215" s="70">
        <v>330335405142</v>
      </c>
      <c r="E215" s="71">
        <v>0.2</v>
      </c>
    </row>
    <row r="216" ht="12.8" customHeight="1" spans="1:5" s="61" customFormat="1" x14ac:dyDescent="0.25">
      <c r="A216" s="68" t="s">
        <v>6491</v>
      </c>
      <c r="B216" s="69">
        <v>231</v>
      </c>
      <c r="C216" s="69" t="s">
        <v>3568</v>
      </c>
      <c r="D216" s="70">
        <v>430433104105</v>
      </c>
      <c r="E216" s="71">
        <v>0.2</v>
      </c>
    </row>
    <row r="217" ht="12.8" customHeight="1" spans="1:5" s="61" customFormat="1" x14ac:dyDescent="0.25">
      <c r="A217" s="68" t="s">
        <v>6492</v>
      </c>
      <c r="B217" s="69">
        <v>231</v>
      </c>
      <c r="C217" s="69" t="s">
        <v>3568</v>
      </c>
      <c r="D217" s="70">
        <v>480483101228</v>
      </c>
      <c r="E217" s="71">
        <v>0.2</v>
      </c>
    </row>
    <row r="218" ht="12.8" customHeight="1" spans="1:5" s="61" customFormat="1" x14ac:dyDescent="0.25">
      <c r="A218" s="68" t="s">
        <v>6493</v>
      </c>
      <c r="B218" s="69">
        <v>232</v>
      </c>
      <c r="C218" s="69" t="s">
        <v>4595</v>
      </c>
      <c r="D218" s="70">
        <v>330335405142</v>
      </c>
      <c r="E218" s="71">
        <v>0.2</v>
      </c>
    </row>
    <row r="219" ht="12.8" customHeight="1" spans="1:5" s="61" customFormat="1" x14ac:dyDescent="0.25">
      <c r="A219" s="68" t="s">
        <v>6494</v>
      </c>
      <c r="B219" s="69">
        <v>232</v>
      </c>
      <c r="C219" s="69" t="s">
        <v>4595</v>
      </c>
      <c r="D219" s="70">
        <v>430433104105</v>
      </c>
      <c r="E219" s="71">
        <v>0.2</v>
      </c>
    </row>
    <row r="220" ht="12.8" customHeight="1" spans="1:6" s="61" customFormat="1" x14ac:dyDescent="0.25">
      <c r="A220" s="68" t="s">
        <v>6495</v>
      </c>
      <c r="B220" s="69">
        <v>232</v>
      </c>
      <c r="C220" s="69" t="s">
        <v>4595</v>
      </c>
      <c r="D220" s="70">
        <v>480483101228</v>
      </c>
      <c r="E220" s="71">
        <v>0.2</v>
      </c>
      <c r="F220" s="72"/>
    </row>
    <row r="221" ht="12.8" customHeight="1" spans="1:5" s="61" customFormat="1" x14ac:dyDescent="0.25">
      <c r="A221" s="68" t="s">
        <v>6496</v>
      </c>
      <c r="B221" s="69">
        <v>233</v>
      </c>
      <c r="C221" s="69" t="s">
        <v>4600</v>
      </c>
      <c r="D221" s="70">
        <v>330335405142</v>
      </c>
      <c r="E221" s="71">
        <v>0.2</v>
      </c>
    </row>
    <row r="222" ht="12.8" customHeight="1" spans="1:6" s="61" customFormat="1" x14ac:dyDescent="0.25">
      <c r="A222" s="68" t="s">
        <v>6497</v>
      </c>
      <c r="B222" s="69">
        <v>233</v>
      </c>
      <c r="C222" s="69" t="s">
        <v>4600</v>
      </c>
      <c r="D222" s="70">
        <v>430433104105</v>
      </c>
      <c r="E222" s="71">
        <v>0.2</v>
      </c>
      <c r="F222" s="75"/>
    </row>
    <row r="223" ht="12.8" customHeight="1" spans="1:5" s="61" customFormat="1" x14ac:dyDescent="0.25">
      <c r="A223" s="68" t="s">
        <v>6498</v>
      </c>
      <c r="B223" s="69">
        <v>233</v>
      </c>
      <c r="C223" s="69" t="s">
        <v>4600</v>
      </c>
      <c r="D223" s="70">
        <v>480483101228</v>
      </c>
      <c r="E223" s="71">
        <v>0.2</v>
      </c>
    </row>
    <row r="224" ht="12.8" customHeight="1" spans="1:6" s="61" customFormat="1" x14ac:dyDescent="0.25">
      <c r="A224" s="68" t="s">
        <v>6499</v>
      </c>
      <c r="B224" s="69">
        <v>235</v>
      </c>
      <c r="C224" s="69" t="s">
        <v>4603</v>
      </c>
      <c r="D224" s="70">
        <v>330335405142</v>
      </c>
      <c r="E224" s="71">
        <v>0.2</v>
      </c>
      <c r="F224" s="75"/>
    </row>
    <row r="225" ht="12.8" customHeight="1" spans="1:5" s="61" customFormat="1" x14ac:dyDescent="0.25">
      <c r="A225" s="68" t="s">
        <v>6500</v>
      </c>
      <c r="B225" s="69">
        <v>235</v>
      </c>
      <c r="C225" s="69" t="s">
        <v>4603</v>
      </c>
      <c r="D225" s="70">
        <v>430433104105</v>
      </c>
      <c r="E225" s="71">
        <v>0.2</v>
      </c>
    </row>
    <row r="226" ht="12.8" customHeight="1" spans="1:5" s="61" customFormat="1" x14ac:dyDescent="0.25">
      <c r="A226" s="68" t="s">
        <v>6501</v>
      </c>
      <c r="B226" s="69">
        <v>235</v>
      </c>
      <c r="C226" s="69" t="s">
        <v>4603</v>
      </c>
      <c r="D226" s="70">
        <v>480483101228</v>
      </c>
      <c r="E226" s="71">
        <v>0.2</v>
      </c>
    </row>
    <row r="227" ht="12.8" customHeight="1" spans="1:5" s="61" customFormat="1" x14ac:dyDescent="0.25">
      <c r="A227" s="56" t="s">
        <v>6502</v>
      </c>
      <c r="B227" s="69">
        <v>237</v>
      </c>
      <c r="C227" s="69" t="s">
        <v>4606</v>
      </c>
      <c r="D227" s="70">
        <v>330333401101</v>
      </c>
      <c r="E227" s="71">
        <v>0.11</v>
      </c>
    </row>
    <row r="228" ht="12.8" customHeight="1" spans="1:5" s="61" customFormat="1" x14ac:dyDescent="0.25">
      <c r="A228" s="68" t="s">
        <v>6503</v>
      </c>
      <c r="B228" s="69">
        <v>237</v>
      </c>
      <c r="C228" s="69" t="s">
        <v>4606</v>
      </c>
      <c r="D228" s="70">
        <v>330333401127</v>
      </c>
      <c r="E228" s="71">
        <v>0.08</v>
      </c>
    </row>
    <row r="229" ht="12.8" customHeight="1" spans="1:5" s="61" customFormat="1" x14ac:dyDescent="0.25">
      <c r="A229" s="68" t="s">
        <v>6504</v>
      </c>
      <c r="B229" s="69">
        <v>237</v>
      </c>
      <c r="C229" s="69" t="s">
        <v>6505</v>
      </c>
      <c r="D229" s="70">
        <v>330333401453</v>
      </c>
      <c r="E229" s="71">
        <v>0.16</v>
      </c>
    </row>
    <row r="230" ht="12.8" customHeight="1" spans="1:6" s="61" customFormat="1" x14ac:dyDescent="0.25">
      <c r="A230" s="68" t="s">
        <v>6506</v>
      </c>
      <c r="B230" s="69">
        <v>237</v>
      </c>
      <c r="C230" s="69" t="s">
        <v>4606</v>
      </c>
      <c r="D230" s="70">
        <v>330333401473</v>
      </c>
      <c r="E230" s="71">
        <v>0.15</v>
      </c>
      <c r="F230" s="72"/>
    </row>
    <row r="231" ht="12.8" customHeight="1" spans="1:6" s="61" customFormat="1" x14ac:dyDescent="0.25">
      <c r="A231" s="68" t="s">
        <v>6507</v>
      </c>
      <c r="B231" s="69">
        <v>237</v>
      </c>
      <c r="C231" s="69" t="s">
        <v>4606</v>
      </c>
      <c r="D231" s="70">
        <v>330333402151</v>
      </c>
      <c r="E231" s="71">
        <v>0.14</v>
      </c>
      <c r="F231" s="75"/>
    </row>
    <row r="232" ht="12.8" customHeight="1" spans="1:5" s="61" customFormat="1" x14ac:dyDescent="0.25">
      <c r="A232" s="68" t="s">
        <v>6508</v>
      </c>
      <c r="B232" s="69">
        <v>237</v>
      </c>
      <c r="C232" s="69" t="s">
        <v>4606</v>
      </c>
      <c r="D232" s="70">
        <v>330335405142</v>
      </c>
      <c r="E232" s="71">
        <v>0.2</v>
      </c>
    </row>
    <row r="233" ht="12.8" customHeight="1" spans="1:5" s="61" customFormat="1" x14ac:dyDescent="0.25">
      <c r="A233" s="68" t="s">
        <v>6508</v>
      </c>
      <c r="B233" s="69">
        <v>237</v>
      </c>
      <c r="C233" s="69" t="s">
        <v>4606</v>
      </c>
      <c r="D233" s="70">
        <v>330335405142</v>
      </c>
      <c r="E233" s="71">
        <v>0.2</v>
      </c>
    </row>
    <row r="234" ht="12.8" customHeight="1" spans="1:5" s="61" customFormat="1" x14ac:dyDescent="0.25">
      <c r="A234" s="68" t="s">
        <v>6509</v>
      </c>
      <c r="B234" s="69">
        <v>237</v>
      </c>
      <c r="C234" s="69" t="s">
        <v>4606</v>
      </c>
      <c r="D234" s="70">
        <v>430433104105</v>
      </c>
      <c r="E234" s="71">
        <v>0.2</v>
      </c>
    </row>
    <row r="235" ht="12.8" customHeight="1" spans="1:5" s="61" customFormat="1" x14ac:dyDescent="0.25">
      <c r="A235" s="68" t="s">
        <v>6510</v>
      </c>
      <c r="B235" s="69">
        <v>237</v>
      </c>
      <c r="C235" s="69" t="s">
        <v>4606</v>
      </c>
      <c r="D235" s="70">
        <v>480483101228</v>
      </c>
      <c r="E235" s="71">
        <v>0.2</v>
      </c>
    </row>
    <row r="236" ht="12.8" customHeight="1" spans="1:5" s="61" customFormat="1" x14ac:dyDescent="0.25">
      <c r="A236" s="68" t="s">
        <v>6511</v>
      </c>
      <c r="B236" s="69">
        <v>241</v>
      </c>
      <c r="C236" s="69" t="s">
        <v>4610</v>
      </c>
      <c r="D236" s="70">
        <v>330335405142</v>
      </c>
      <c r="E236" s="71">
        <v>0.2</v>
      </c>
    </row>
    <row r="237" ht="12.8" customHeight="1" spans="1:5" s="61" customFormat="1" x14ac:dyDescent="0.25">
      <c r="A237" s="68" t="s">
        <v>6512</v>
      </c>
      <c r="B237" s="69">
        <v>241</v>
      </c>
      <c r="C237" s="69" t="s">
        <v>4610</v>
      </c>
      <c r="D237" s="70">
        <v>430433104105</v>
      </c>
      <c r="E237" s="71">
        <v>0.2</v>
      </c>
    </row>
    <row r="238" ht="12.8" customHeight="1" spans="1:5" s="61" customFormat="1" x14ac:dyDescent="0.25">
      <c r="A238" s="68" t="s">
        <v>6513</v>
      </c>
      <c r="B238" s="69">
        <v>241</v>
      </c>
      <c r="C238" s="69" t="s">
        <v>4610</v>
      </c>
      <c r="D238" s="70">
        <v>480483101228</v>
      </c>
      <c r="E238" s="71">
        <v>0.2</v>
      </c>
    </row>
    <row r="239" ht="12.8" customHeight="1" spans="1:5" s="61" customFormat="1" x14ac:dyDescent="0.25">
      <c r="A239" s="68" t="s">
        <v>6514</v>
      </c>
      <c r="B239" s="69">
        <v>242</v>
      </c>
      <c r="C239" s="69" t="s">
        <v>4613</v>
      </c>
      <c r="D239" s="70">
        <v>330335405142</v>
      </c>
      <c r="E239" s="71">
        <v>0.16</v>
      </c>
    </row>
    <row r="240" ht="12.8" customHeight="1" spans="1:6" s="61" customFormat="1" x14ac:dyDescent="0.25">
      <c r="A240" s="68" t="s">
        <v>6515</v>
      </c>
      <c r="B240" s="69">
        <v>242</v>
      </c>
      <c r="C240" s="69" t="s">
        <v>4613</v>
      </c>
      <c r="D240" s="70">
        <v>430433104105</v>
      </c>
      <c r="E240" s="71">
        <v>0.2</v>
      </c>
      <c r="F240" s="75"/>
    </row>
    <row r="241" ht="12.8" customHeight="1" spans="1:6" s="61" customFormat="1" x14ac:dyDescent="0.25">
      <c r="A241" s="68" t="s">
        <v>6516</v>
      </c>
      <c r="B241" s="69">
        <v>242</v>
      </c>
      <c r="C241" s="69" t="s">
        <v>4613</v>
      </c>
      <c r="D241" s="70">
        <v>480483101228</v>
      </c>
      <c r="E241" s="71">
        <v>0.2</v>
      </c>
      <c r="F241" s="65"/>
    </row>
    <row r="242" ht="12.8" customHeight="1" spans="1:6" s="61" customFormat="1" x14ac:dyDescent="0.25">
      <c r="A242" s="68" t="s">
        <v>6517</v>
      </c>
      <c r="B242" s="69">
        <v>243</v>
      </c>
      <c r="C242" s="69" t="s">
        <v>4615</v>
      </c>
      <c r="D242" s="70">
        <v>330335405142</v>
      </c>
      <c r="E242" s="71">
        <v>0.2</v>
      </c>
      <c r="F242" s="72"/>
    </row>
    <row r="243" ht="12.8" customHeight="1" spans="1:6" s="61" customFormat="1" x14ac:dyDescent="0.25">
      <c r="A243" s="68" t="s">
        <v>6518</v>
      </c>
      <c r="B243" s="69">
        <v>243</v>
      </c>
      <c r="C243" s="69" t="s">
        <v>4615</v>
      </c>
      <c r="D243" s="70">
        <v>430433104105</v>
      </c>
      <c r="E243" s="71">
        <v>0.2</v>
      </c>
      <c r="F243" s="72"/>
    </row>
    <row r="244" ht="12.8" customHeight="1" spans="1:6" s="61" customFormat="1" x14ac:dyDescent="0.25">
      <c r="A244" s="68" t="s">
        <v>6519</v>
      </c>
      <c r="B244" s="69">
        <v>243</v>
      </c>
      <c r="C244" s="69" t="s">
        <v>4615</v>
      </c>
      <c r="D244" s="70">
        <v>480483101228</v>
      </c>
      <c r="E244" s="71">
        <v>0.2</v>
      </c>
      <c r="F244" s="72"/>
    </row>
    <row r="245" ht="12.8" customHeight="1" spans="1:6" s="61" customFormat="1" x14ac:dyDescent="0.25">
      <c r="A245" s="68" t="s">
        <v>6520</v>
      </c>
      <c r="B245" s="69">
        <v>244</v>
      </c>
      <c r="C245" s="69" t="s">
        <v>4618</v>
      </c>
      <c r="D245" s="70">
        <v>330335405142</v>
      </c>
      <c r="E245" s="71">
        <v>0.2</v>
      </c>
      <c r="F245" s="72"/>
    </row>
    <row r="246" ht="12.8" customHeight="1" spans="1:6" s="61" customFormat="1" x14ac:dyDescent="0.25">
      <c r="A246" s="68" t="s">
        <v>6521</v>
      </c>
      <c r="B246" s="69">
        <v>244</v>
      </c>
      <c r="C246" s="69" t="s">
        <v>4618</v>
      </c>
      <c r="D246" s="70">
        <v>430433104105</v>
      </c>
      <c r="E246" s="71">
        <v>0.2</v>
      </c>
      <c r="F246" s="72"/>
    </row>
    <row r="247" ht="12.8" customHeight="1" spans="1:6" s="61" customFormat="1" x14ac:dyDescent="0.25">
      <c r="A247" s="68" t="s">
        <v>6522</v>
      </c>
      <c r="B247" s="69">
        <v>244</v>
      </c>
      <c r="C247" s="69" t="s">
        <v>4618</v>
      </c>
      <c r="D247" s="70">
        <v>480483101228</v>
      </c>
      <c r="E247" s="71">
        <v>0.2</v>
      </c>
      <c r="F247" s="72"/>
    </row>
    <row r="248" ht="12.8" customHeight="1" spans="1:6" s="61" customFormat="1" x14ac:dyDescent="0.25">
      <c r="A248" s="82" t="s">
        <v>6523</v>
      </c>
      <c r="B248" s="83">
        <v>245</v>
      </c>
      <c r="C248" s="83" t="s">
        <v>4620</v>
      </c>
      <c r="D248" s="84">
        <v>330335405142</v>
      </c>
      <c r="E248" s="85">
        <v>0.2</v>
      </c>
      <c r="F248" s="72"/>
    </row>
    <row r="249" ht="12.8" customHeight="1" spans="1:6" s="61" customFormat="1" x14ac:dyDescent="0.25">
      <c r="A249" s="68" t="s">
        <v>6524</v>
      </c>
      <c r="B249" s="69">
        <v>245</v>
      </c>
      <c r="C249" s="69" t="s">
        <v>4620</v>
      </c>
      <c r="D249" s="70">
        <v>430433104105</v>
      </c>
      <c r="E249" s="71">
        <v>0.2</v>
      </c>
      <c r="F249" s="72"/>
    </row>
    <row r="250" ht="12.8" customHeight="1" spans="1:6" s="61" customFormat="1" x14ac:dyDescent="0.25">
      <c r="A250" s="68" t="s">
        <v>6525</v>
      </c>
      <c r="B250" s="69">
        <v>245</v>
      </c>
      <c r="C250" s="69" t="s">
        <v>4620</v>
      </c>
      <c r="D250" s="70">
        <v>480483101228</v>
      </c>
      <c r="E250" s="71">
        <v>0.2</v>
      </c>
      <c r="F250" s="72"/>
    </row>
    <row r="251" ht="12.8" customHeight="1" spans="1:6" s="61" customFormat="1" x14ac:dyDescent="0.25">
      <c r="A251" s="68" t="s">
        <v>6526</v>
      </c>
      <c r="B251" s="69">
        <v>246</v>
      </c>
      <c r="C251" s="69" t="s">
        <v>4624</v>
      </c>
      <c r="D251" s="70">
        <v>430433104105</v>
      </c>
      <c r="E251" s="71">
        <v>0.2</v>
      </c>
      <c r="F251" s="72"/>
    </row>
    <row r="252" ht="12.8" customHeight="1" spans="1:6" s="61" customFormat="1" x14ac:dyDescent="0.25">
      <c r="A252" s="68" t="s">
        <v>6527</v>
      </c>
      <c r="B252" s="69">
        <v>246</v>
      </c>
      <c r="C252" s="69" t="s">
        <v>4624</v>
      </c>
      <c r="D252" s="70">
        <v>480483101228</v>
      </c>
      <c r="E252" s="71">
        <v>0.2</v>
      </c>
      <c r="F252" s="72"/>
    </row>
    <row r="253" ht="12.8" customHeight="1" spans="1:6" s="61" customFormat="1" x14ac:dyDescent="0.25">
      <c r="A253" s="68" t="s">
        <v>6528</v>
      </c>
      <c r="B253" s="69">
        <v>248</v>
      </c>
      <c r="C253" s="69" t="s">
        <v>3408</v>
      </c>
      <c r="D253" s="70">
        <v>330333401101</v>
      </c>
      <c r="E253" s="71">
        <v>0.11</v>
      </c>
      <c r="F253" s="72"/>
    </row>
    <row r="254" ht="12.8" customHeight="1" spans="1:6" s="61" customFormat="1" x14ac:dyDescent="0.25">
      <c r="A254" s="68" t="s">
        <v>6529</v>
      </c>
      <c r="B254" s="69">
        <v>248</v>
      </c>
      <c r="C254" s="69" t="s">
        <v>3408</v>
      </c>
      <c r="D254" s="70">
        <v>330333401102</v>
      </c>
      <c r="E254" s="71">
        <v>0.08</v>
      </c>
      <c r="F254" s="72"/>
    </row>
    <row r="255" ht="12.8" customHeight="1" spans="1:6" s="61" customFormat="1" x14ac:dyDescent="0.25">
      <c r="A255" s="68" t="s">
        <v>6530</v>
      </c>
      <c r="B255" s="69">
        <v>248</v>
      </c>
      <c r="C255" s="69" t="s">
        <v>3408</v>
      </c>
      <c r="D255" s="70">
        <v>330333401452</v>
      </c>
      <c r="E255" s="71">
        <v>0.14</v>
      </c>
      <c r="F255" s="72"/>
    </row>
    <row r="256" ht="12.8" customHeight="1" spans="1:13" s="61" customFormat="1" x14ac:dyDescent="0.25">
      <c r="A256" s="68" t="s">
        <v>6531</v>
      </c>
      <c r="B256" s="69">
        <v>248</v>
      </c>
      <c r="C256" s="69" t="s">
        <v>3408</v>
      </c>
      <c r="D256" s="70">
        <v>330333401453</v>
      </c>
      <c r="E256" s="71">
        <v>0.16</v>
      </c>
      <c r="F256" s="72"/>
      <c r="K256" s="76"/>
      <c r="L256" s="76"/>
      <c r="M256" s="76"/>
    </row>
    <row r="257" ht="12.8" customHeight="1" spans="1:13" s="61" customFormat="1" x14ac:dyDescent="0.25">
      <c r="A257" s="68" t="s">
        <v>6532</v>
      </c>
      <c r="B257" s="69">
        <v>248</v>
      </c>
      <c r="C257" s="69" t="s">
        <v>3408</v>
      </c>
      <c r="D257" s="70">
        <v>330333401473</v>
      </c>
      <c r="E257" s="71">
        <v>0.15</v>
      </c>
      <c r="F257" s="72"/>
      <c r="L257" s="76"/>
      <c r="M257" s="76"/>
    </row>
    <row r="258" ht="12.8" customHeight="1" spans="1:11" s="61" customFormat="1" x14ac:dyDescent="0.25">
      <c r="A258" s="68" t="s">
        <v>6533</v>
      </c>
      <c r="B258" s="69">
        <v>248</v>
      </c>
      <c r="C258" s="69" t="s">
        <v>3408</v>
      </c>
      <c r="D258" s="70">
        <v>330333402151</v>
      </c>
      <c r="E258" s="71">
        <v>0.14</v>
      </c>
      <c r="F258" s="72"/>
      <c r="K258" s="76"/>
    </row>
    <row r="259" ht="12.8" customHeight="1" spans="1:6" s="61" customFormat="1" x14ac:dyDescent="0.25">
      <c r="A259" s="68" t="s">
        <v>6534</v>
      </c>
      <c r="B259" s="69">
        <v>248</v>
      </c>
      <c r="C259" s="69" t="s">
        <v>3408</v>
      </c>
      <c r="D259" s="70">
        <v>330333402152</v>
      </c>
      <c r="E259" s="71">
        <v>0.16</v>
      </c>
      <c r="F259" s="75"/>
    </row>
    <row r="260" ht="12.8" customHeight="1" spans="1:5" s="61" customFormat="1" x14ac:dyDescent="0.25">
      <c r="A260" s="68" t="s">
        <v>6535</v>
      </c>
      <c r="B260" s="79">
        <v>248</v>
      </c>
      <c r="C260" s="79" t="s">
        <v>3408</v>
      </c>
      <c r="D260" s="80">
        <v>330335405142</v>
      </c>
      <c r="E260" s="81">
        <v>0.2</v>
      </c>
    </row>
    <row r="261" ht="12.8" customHeight="1" spans="1:6" s="61" customFormat="1" x14ac:dyDescent="0.25">
      <c r="A261" s="68" t="s">
        <v>6536</v>
      </c>
      <c r="B261" s="69">
        <v>248</v>
      </c>
      <c r="C261" s="69" t="s">
        <v>3408</v>
      </c>
      <c r="D261" s="70">
        <v>430433103251</v>
      </c>
      <c r="E261" s="71">
        <v>0.2</v>
      </c>
      <c r="F261" s="72"/>
    </row>
    <row r="262" ht="12.8" customHeight="1" spans="1:6" s="61" customFormat="1" x14ac:dyDescent="0.25">
      <c r="A262" s="68" t="s">
        <v>6537</v>
      </c>
      <c r="B262" s="69">
        <v>248</v>
      </c>
      <c r="C262" s="69" t="s">
        <v>3408</v>
      </c>
      <c r="D262" s="70">
        <v>430433104105</v>
      </c>
      <c r="E262" s="71">
        <v>0.2</v>
      </c>
      <c r="F262" s="72"/>
    </row>
    <row r="263" ht="12.8" customHeight="1" spans="1:6" s="61" customFormat="1" x14ac:dyDescent="0.25">
      <c r="A263" s="68" t="s">
        <v>6538</v>
      </c>
      <c r="B263" s="69">
        <v>248</v>
      </c>
      <c r="C263" s="69" t="s">
        <v>3408</v>
      </c>
      <c r="D263" s="70">
        <v>480483101228</v>
      </c>
      <c r="E263" s="71">
        <v>0.2</v>
      </c>
      <c r="F263" s="72"/>
    </row>
    <row r="264" ht="12.8" customHeight="1" spans="1:6" s="61" customFormat="1" x14ac:dyDescent="0.25">
      <c r="A264" s="68" t="s">
        <v>6539</v>
      </c>
      <c r="B264" s="69">
        <v>249</v>
      </c>
      <c r="C264" s="69" t="s">
        <v>4626</v>
      </c>
      <c r="D264" s="70">
        <v>330333401452</v>
      </c>
      <c r="E264" s="71">
        <v>0.14</v>
      </c>
      <c r="F264" s="72"/>
    </row>
    <row r="265" ht="12.8" customHeight="1" spans="1:13" s="61" customFormat="1" x14ac:dyDescent="0.25">
      <c r="A265" s="68" t="s">
        <v>6540</v>
      </c>
      <c r="B265" s="69">
        <v>249</v>
      </c>
      <c r="C265" s="69" t="s">
        <v>4626</v>
      </c>
      <c r="D265" s="70">
        <v>330335405142</v>
      </c>
      <c r="E265" s="71">
        <v>0.2</v>
      </c>
      <c r="F265" s="72"/>
      <c r="L265" s="76"/>
      <c r="M265" s="76"/>
    </row>
    <row r="266" ht="12.8" customHeight="1" spans="1:13" s="61" customFormat="1" x14ac:dyDescent="0.25">
      <c r="A266" s="68" t="s">
        <v>6541</v>
      </c>
      <c r="B266" s="69">
        <v>249</v>
      </c>
      <c r="C266" s="69" t="s">
        <v>4626</v>
      </c>
      <c r="D266" s="70">
        <v>430433104105</v>
      </c>
      <c r="E266" s="71">
        <v>0.2</v>
      </c>
      <c r="F266" s="72"/>
      <c r="K266" s="76"/>
      <c r="L266" s="76"/>
      <c r="M266" s="76"/>
    </row>
    <row r="267" ht="12.8" customHeight="1" spans="1:6" s="61" customFormat="1" x14ac:dyDescent="0.25">
      <c r="A267" s="68" t="s">
        <v>6542</v>
      </c>
      <c r="B267" s="69">
        <v>249</v>
      </c>
      <c r="C267" s="69" t="s">
        <v>4626</v>
      </c>
      <c r="D267" s="70">
        <v>480483101228</v>
      </c>
      <c r="E267" s="71">
        <v>0.2</v>
      </c>
      <c r="F267" s="72"/>
    </row>
    <row r="268" ht="12.8" customHeight="1" spans="1:6" s="61" customFormat="1" x14ac:dyDescent="0.25">
      <c r="A268" s="68" t="s">
        <v>6543</v>
      </c>
      <c r="B268" s="69">
        <v>251</v>
      </c>
      <c r="C268" s="69" t="s">
        <v>3770</v>
      </c>
      <c r="D268" s="70">
        <v>330333401127</v>
      </c>
      <c r="E268" s="71">
        <v>0.08</v>
      </c>
      <c r="F268" s="72"/>
    </row>
    <row r="269" ht="12.8" customHeight="1" spans="1:6" s="61" customFormat="1" x14ac:dyDescent="0.25">
      <c r="A269" s="68" t="s">
        <v>6544</v>
      </c>
      <c r="B269" s="69">
        <v>251</v>
      </c>
      <c r="C269" s="69" t="s">
        <v>3770</v>
      </c>
      <c r="D269" s="70">
        <v>330333401452</v>
      </c>
      <c r="E269" s="71">
        <v>0.14</v>
      </c>
      <c r="F269" s="72"/>
    </row>
    <row r="270" ht="12.8" customHeight="1" spans="1:11" s="61" customFormat="1" x14ac:dyDescent="0.25">
      <c r="A270" s="68" t="s">
        <v>6545</v>
      </c>
      <c r="B270" s="69">
        <v>251</v>
      </c>
      <c r="C270" s="69" t="s">
        <v>3770</v>
      </c>
      <c r="D270" s="70">
        <v>330333401453</v>
      </c>
      <c r="E270" s="71">
        <v>0.16</v>
      </c>
      <c r="F270" s="72"/>
      <c r="K270" s="76"/>
    </row>
    <row r="271" ht="12.8" customHeight="1" spans="1:5" s="61" customFormat="1" x14ac:dyDescent="0.25">
      <c r="A271" s="68" t="s">
        <v>6546</v>
      </c>
      <c r="B271" s="69">
        <v>251</v>
      </c>
      <c r="C271" s="69" t="s">
        <v>3770</v>
      </c>
      <c r="D271" s="70">
        <v>330333401473</v>
      </c>
      <c r="E271" s="71">
        <v>0.15</v>
      </c>
    </row>
    <row r="272" ht="12.8" customHeight="1" spans="1:6" s="61" customFormat="1" x14ac:dyDescent="0.25">
      <c r="A272" s="68" t="s">
        <v>6547</v>
      </c>
      <c r="B272" s="69">
        <v>251</v>
      </c>
      <c r="C272" s="69" t="s">
        <v>3770</v>
      </c>
      <c r="D272" s="70">
        <v>330333402151</v>
      </c>
      <c r="E272" s="71">
        <v>0.14</v>
      </c>
      <c r="F272" s="72"/>
    </row>
    <row r="273" ht="12.8" customHeight="1" spans="1:6" s="61" customFormat="1" x14ac:dyDescent="0.25">
      <c r="A273" s="68" t="s">
        <v>6548</v>
      </c>
      <c r="B273" s="69">
        <v>251</v>
      </c>
      <c r="C273" s="69" t="s">
        <v>3770</v>
      </c>
      <c r="D273" s="70">
        <v>330333402152</v>
      </c>
      <c r="E273" s="71">
        <v>0.16</v>
      </c>
      <c r="F273" s="72"/>
    </row>
    <row r="274" ht="12.8" customHeight="1" spans="1:6" s="61" customFormat="1" x14ac:dyDescent="0.25">
      <c r="A274" s="68" t="s">
        <v>6549</v>
      </c>
      <c r="B274" s="69">
        <v>251</v>
      </c>
      <c r="C274" s="69" t="s">
        <v>3770</v>
      </c>
      <c r="D274" s="70">
        <v>330335405101</v>
      </c>
      <c r="E274" s="71">
        <v>0.15</v>
      </c>
      <c r="F274" s="72"/>
    </row>
    <row r="275" ht="12.8" customHeight="1" spans="1:6" s="61" customFormat="1" x14ac:dyDescent="0.25">
      <c r="A275" s="68" t="s">
        <v>6550</v>
      </c>
      <c r="B275" s="69">
        <v>251</v>
      </c>
      <c r="C275" s="69" t="s">
        <v>3770</v>
      </c>
      <c r="D275" s="70">
        <v>330335405142</v>
      </c>
      <c r="E275" s="71">
        <v>0.16</v>
      </c>
      <c r="F275" s="72"/>
    </row>
    <row r="276" ht="12.8" customHeight="1" spans="1:6" s="61" customFormat="1" x14ac:dyDescent="0.25">
      <c r="A276" s="68" t="s">
        <v>6551</v>
      </c>
      <c r="B276" s="69">
        <v>251</v>
      </c>
      <c r="C276" s="69" t="s">
        <v>3770</v>
      </c>
      <c r="D276" s="70">
        <v>430433104105</v>
      </c>
      <c r="E276" s="71">
        <v>0.2</v>
      </c>
      <c r="F276" s="72"/>
    </row>
    <row r="277" ht="12.8" customHeight="1" spans="1:6" s="61" customFormat="1" x14ac:dyDescent="0.25">
      <c r="A277" s="68" t="s">
        <v>6552</v>
      </c>
      <c r="B277" s="69">
        <v>251</v>
      </c>
      <c r="C277" s="69" t="s">
        <v>3770</v>
      </c>
      <c r="D277" s="70">
        <v>480483101228</v>
      </c>
      <c r="E277" s="71">
        <v>0.2</v>
      </c>
      <c r="F277" s="72"/>
    </row>
    <row r="278" ht="12.8" customHeight="1" spans="1:6" s="61" customFormat="1" x14ac:dyDescent="0.25">
      <c r="A278" s="68" t="s">
        <v>6553</v>
      </c>
      <c r="B278" s="69">
        <v>252</v>
      </c>
      <c r="C278" s="69" t="s">
        <v>6554</v>
      </c>
      <c r="D278" s="70">
        <v>330333401101</v>
      </c>
      <c r="E278" s="71">
        <v>0.11</v>
      </c>
      <c r="F278" s="72"/>
    </row>
    <row r="279" ht="12.8" customHeight="1" spans="1:6" s="61" customFormat="1" x14ac:dyDescent="0.25">
      <c r="A279" s="68" t="s">
        <v>6555</v>
      </c>
      <c r="B279" s="69">
        <v>252</v>
      </c>
      <c r="C279" s="69" t="s">
        <v>3779</v>
      </c>
      <c r="D279" s="70">
        <v>330333401452</v>
      </c>
      <c r="E279" s="71">
        <v>0.14</v>
      </c>
      <c r="F279" s="72"/>
    </row>
    <row r="280" ht="12.8" customHeight="1" spans="1:5" s="61" customFormat="1" x14ac:dyDescent="0.25">
      <c r="A280" s="68" t="s">
        <v>6556</v>
      </c>
      <c r="B280" s="69">
        <v>252</v>
      </c>
      <c r="C280" s="69" t="s">
        <v>3779</v>
      </c>
      <c r="D280" s="70">
        <v>330333401453</v>
      </c>
      <c r="E280" s="71">
        <v>0.16</v>
      </c>
    </row>
    <row r="281" ht="12.8" customHeight="1" spans="1:6" s="61" customFormat="1" x14ac:dyDescent="0.25">
      <c r="A281" s="68" t="s">
        <v>6557</v>
      </c>
      <c r="B281" s="69">
        <v>252</v>
      </c>
      <c r="C281" s="69" t="s">
        <v>6554</v>
      </c>
      <c r="D281" s="70">
        <v>330333401472</v>
      </c>
      <c r="E281" s="71">
        <v>0.14</v>
      </c>
      <c r="F281" s="75"/>
    </row>
    <row r="282" ht="12.8" customHeight="1" spans="1:13" s="61" customFormat="1" x14ac:dyDescent="0.25">
      <c r="A282" s="68" t="s">
        <v>6558</v>
      </c>
      <c r="B282" s="69">
        <v>252</v>
      </c>
      <c r="C282" s="69" t="s">
        <v>3779</v>
      </c>
      <c r="D282" s="70">
        <v>330333402151</v>
      </c>
      <c r="E282" s="71">
        <v>0.14</v>
      </c>
      <c r="F282" s="72"/>
      <c r="K282" s="76"/>
      <c r="L282" s="76"/>
      <c r="M282" s="76"/>
    </row>
    <row r="283" ht="12.8" customHeight="1" spans="1:13" s="61" customFormat="1" x14ac:dyDescent="0.25">
      <c r="A283" s="68" t="s">
        <v>6559</v>
      </c>
      <c r="B283" s="69">
        <v>252</v>
      </c>
      <c r="C283" s="69" t="s">
        <v>3779</v>
      </c>
      <c r="D283" s="70">
        <v>330333402152</v>
      </c>
      <c r="E283" s="71">
        <v>0.16</v>
      </c>
      <c r="F283" s="72"/>
      <c r="K283" s="76"/>
      <c r="L283" s="76"/>
      <c r="M283" s="76"/>
    </row>
    <row r="284" ht="12.8" customHeight="1" spans="1:5" s="61" customFormat="1" x14ac:dyDescent="0.25">
      <c r="A284" s="68" t="s">
        <v>6560</v>
      </c>
      <c r="B284" s="69">
        <v>252</v>
      </c>
      <c r="C284" s="69" t="s">
        <v>3779</v>
      </c>
      <c r="D284" s="70">
        <v>330335405101</v>
      </c>
      <c r="E284" s="71">
        <v>0.15</v>
      </c>
    </row>
    <row r="285" ht="12.8" customHeight="1" spans="1:5" s="61" customFormat="1" x14ac:dyDescent="0.25">
      <c r="A285" s="68" t="s">
        <v>6561</v>
      </c>
      <c r="B285" s="69">
        <v>252</v>
      </c>
      <c r="C285" s="69" t="s">
        <v>3779</v>
      </c>
      <c r="D285" s="70">
        <v>330335405142</v>
      </c>
      <c r="E285" s="71">
        <v>0.2</v>
      </c>
    </row>
    <row r="286" ht="12.8" customHeight="1" spans="1:5" s="61" customFormat="1" x14ac:dyDescent="0.25">
      <c r="A286" s="68" t="s">
        <v>6562</v>
      </c>
      <c r="B286" s="69">
        <v>252</v>
      </c>
      <c r="C286" s="69" t="s">
        <v>3779</v>
      </c>
      <c r="D286" s="70">
        <v>430433104105</v>
      </c>
      <c r="E286" s="71">
        <v>0.2</v>
      </c>
    </row>
    <row r="287" ht="12.8" customHeight="1" spans="1:5" s="61" customFormat="1" x14ac:dyDescent="0.25">
      <c r="A287" s="68" t="s">
        <v>6562</v>
      </c>
      <c r="B287" s="69">
        <v>252</v>
      </c>
      <c r="C287" s="69" t="s">
        <v>3779</v>
      </c>
      <c r="D287" s="70">
        <v>430433104105</v>
      </c>
      <c r="E287" s="71">
        <v>0.2</v>
      </c>
    </row>
    <row r="288" ht="12.8" customHeight="1" spans="1:6" s="61" customFormat="1" x14ac:dyDescent="0.25">
      <c r="A288" s="68" t="s">
        <v>6563</v>
      </c>
      <c r="B288" s="69">
        <v>252</v>
      </c>
      <c r="C288" s="69" t="s">
        <v>3779</v>
      </c>
      <c r="D288" s="70">
        <v>480483101228</v>
      </c>
      <c r="E288" s="71">
        <v>0.2</v>
      </c>
      <c r="F288" s="72"/>
    </row>
    <row r="289" ht="12.8" customHeight="1" spans="1:6" s="61" customFormat="1" x14ac:dyDescent="0.25">
      <c r="A289" s="68" t="s">
        <v>6564</v>
      </c>
      <c r="B289" s="69">
        <v>253</v>
      </c>
      <c r="C289" s="69" t="s">
        <v>3805</v>
      </c>
      <c r="D289" s="70">
        <v>330333401101</v>
      </c>
      <c r="E289" s="71">
        <v>0.11</v>
      </c>
      <c r="F289" s="72"/>
    </row>
    <row r="290" ht="12.8" customHeight="1" spans="1:5" s="61" customFormat="1" x14ac:dyDescent="0.25">
      <c r="A290" s="82" t="s">
        <v>6565</v>
      </c>
      <c r="B290" s="83">
        <v>253</v>
      </c>
      <c r="C290" s="83" t="s">
        <v>3805</v>
      </c>
      <c r="D290" s="84">
        <v>330333401452</v>
      </c>
      <c r="E290" s="85">
        <v>0.14</v>
      </c>
    </row>
    <row r="291" ht="12.8" customHeight="1" spans="1:5" s="61" customFormat="1" x14ac:dyDescent="0.25">
      <c r="A291" s="82" t="s">
        <v>6566</v>
      </c>
      <c r="B291" s="83">
        <v>253</v>
      </c>
      <c r="C291" s="83" t="s">
        <v>3805</v>
      </c>
      <c r="D291" s="84">
        <v>330333401453</v>
      </c>
      <c r="E291" s="85">
        <v>0.16</v>
      </c>
    </row>
    <row r="292" ht="12.8" customHeight="1" spans="1:5" s="61" customFormat="1" x14ac:dyDescent="0.25">
      <c r="A292" s="68" t="s">
        <v>6567</v>
      </c>
      <c r="B292" s="69">
        <v>253</v>
      </c>
      <c r="C292" s="69" t="s">
        <v>3805</v>
      </c>
      <c r="D292" s="70">
        <v>330333401473</v>
      </c>
      <c r="E292" s="71">
        <v>0.15</v>
      </c>
    </row>
    <row r="293" ht="12.8" customHeight="1" spans="1:5" s="61" customFormat="1" x14ac:dyDescent="0.25">
      <c r="A293" s="82" t="s">
        <v>6568</v>
      </c>
      <c r="B293" s="83">
        <v>253</v>
      </c>
      <c r="C293" s="83" t="s">
        <v>3805</v>
      </c>
      <c r="D293" s="84">
        <v>330333402151</v>
      </c>
      <c r="E293" s="85">
        <v>0.14</v>
      </c>
    </row>
    <row r="294" ht="12.8" customHeight="1" spans="1:5" s="61" customFormat="1" x14ac:dyDescent="0.25">
      <c r="A294" s="82" t="s">
        <v>6569</v>
      </c>
      <c r="B294" s="83">
        <v>253</v>
      </c>
      <c r="C294" s="83" t="s">
        <v>3805</v>
      </c>
      <c r="D294" s="84">
        <v>330333402152</v>
      </c>
      <c r="E294" s="85">
        <v>0.16</v>
      </c>
    </row>
    <row r="295" ht="12.8" customHeight="1" spans="1:5" s="61" customFormat="1" x14ac:dyDescent="0.25">
      <c r="A295" s="82" t="s">
        <v>6570</v>
      </c>
      <c r="B295" s="83">
        <v>253</v>
      </c>
      <c r="C295" s="83" t="s">
        <v>3805</v>
      </c>
      <c r="D295" s="84">
        <v>330335405142</v>
      </c>
      <c r="E295" s="85">
        <v>0.2</v>
      </c>
    </row>
    <row r="296" ht="12.8" customHeight="1" spans="1:5" s="61" customFormat="1" x14ac:dyDescent="0.25">
      <c r="A296" s="82" t="s">
        <v>6571</v>
      </c>
      <c r="B296" s="83">
        <v>253</v>
      </c>
      <c r="C296" s="83" t="s">
        <v>3805</v>
      </c>
      <c r="D296" s="84">
        <v>430433104105</v>
      </c>
      <c r="E296" s="85">
        <v>0.2</v>
      </c>
    </row>
    <row r="297" ht="12.8" customHeight="1" spans="1:5" s="61" customFormat="1" x14ac:dyDescent="0.25">
      <c r="A297" s="68" t="s">
        <v>6572</v>
      </c>
      <c r="B297" s="69">
        <v>253</v>
      </c>
      <c r="C297" s="69" t="s">
        <v>3805</v>
      </c>
      <c r="D297" s="70">
        <v>480483101228</v>
      </c>
      <c r="E297" s="71">
        <v>0.2</v>
      </c>
    </row>
    <row r="298" ht="12.8" customHeight="1" spans="1:6" s="61" customFormat="1" x14ac:dyDescent="0.25">
      <c r="A298" s="68" t="s">
        <v>6573</v>
      </c>
      <c r="B298" s="69">
        <v>254</v>
      </c>
      <c r="C298" s="69" t="s">
        <v>6574</v>
      </c>
      <c r="D298" s="70">
        <v>430433104105</v>
      </c>
      <c r="E298" s="71">
        <v>0.2</v>
      </c>
      <c r="F298" s="75"/>
    </row>
    <row r="299" ht="12.8" customHeight="1" spans="1:6" s="61" customFormat="1" x14ac:dyDescent="0.25">
      <c r="A299" s="68" t="s">
        <v>6575</v>
      </c>
      <c r="B299" s="69">
        <v>254</v>
      </c>
      <c r="C299" s="69" t="s">
        <v>6574</v>
      </c>
      <c r="D299" s="70">
        <v>480483101228</v>
      </c>
      <c r="E299" s="71">
        <v>0.2</v>
      </c>
      <c r="F299" s="65"/>
    </row>
    <row r="300" ht="12.8" customHeight="1" spans="1:6" s="61" customFormat="1" x14ac:dyDescent="0.25">
      <c r="A300" s="68" t="s">
        <v>6576</v>
      </c>
      <c r="B300" s="69">
        <v>257</v>
      </c>
      <c r="C300" s="69" t="s">
        <v>4629</v>
      </c>
      <c r="D300" s="70">
        <v>330335405142</v>
      </c>
      <c r="E300" s="71">
        <v>0.2</v>
      </c>
      <c r="F300" s="72"/>
    </row>
    <row r="301" ht="12.8" customHeight="1" spans="1:5" s="61" customFormat="1" x14ac:dyDescent="0.25">
      <c r="A301" s="68" t="s">
        <v>6577</v>
      </c>
      <c r="B301" s="69">
        <v>257</v>
      </c>
      <c r="C301" s="69" t="s">
        <v>4629</v>
      </c>
      <c r="D301" s="70">
        <v>430433104105</v>
      </c>
      <c r="E301" s="71">
        <v>0.2</v>
      </c>
    </row>
    <row r="302" ht="12.8" customHeight="1" spans="1:5" s="61" customFormat="1" x14ac:dyDescent="0.25">
      <c r="A302" s="68" t="s">
        <v>6578</v>
      </c>
      <c r="B302" s="69">
        <v>257</v>
      </c>
      <c r="C302" s="69" t="s">
        <v>4629</v>
      </c>
      <c r="D302" s="70">
        <v>480483101228</v>
      </c>
      <c r="E302" s="71">
        <v>0.2</v>
      </c>
    </row>
    <row r="303" ht="12.8" customHeight="1" spans="1:5" s="61" customFormat="1" x14ac:dyDescent="0.25">
      <c r="A303" s="68" t="s">
        <v>6579</v>
      </c>
      <c r="B303" s="69">
        <v>258</v>
      </c>
      <c r="C303" s="69" t="s">
        <v>4633</v>
      </c>
      <c r="D303" s="70">
        <v>330335405142</v>
      </c>
      <c r="E303" s="71">
        <v>0.2</v>
      </c>
    </row>
    <row r="304" ht="12.8" customHeight="1" spans="1:5" s="61" customFormat="1" x14ac:dyDescent="0.25">
      <c r="A304" s="68" t="s">
        <v>6580</v>
      </c>
      <c r="B304" s="69">
        <v>258</v>
      </c>
      <c r="C304" s="69" t="s">
        <v>4633</v>
      </c>
      <c r="D304" s="70">
        <v>430433104105</v>
      </c>
      <c r="E304" s="71">
        <v>0.2</v>
      </c>
    </row>
    <row r="305" ht="12.8" customHeight="1" spans="1:6" s="61" customFormat="1" x14ac:dyDescent="0.25">
      <c r="A305" s="68" t="s">
        <v>6581</v>
      </c>
      <c r="B305" s="69">
        <v>258</v>
      </c>
      <c r="C305" s="69" t="s">
        <v>4633</v>
      </c>
      <c r="D305" s="70">
        <v>480483101228</v>
      </c>
      <c r="E305" s="71">
        <v>0.2</v>
      </c>
      <c r="F305" s="72"/>
    </row>
    <row r="306" ht="12.8" customHeight="1" spans="1:6" s="61" customFormat="1" x14ac:dyDescent="0.25">
      <c r="A306" s="68" t="s">
        <v>6582</v>
      </c>
      <c r="B306" s="69">
        <v>260</v>
      </c>
      <c r="C306" s="69" t="s">
        <v>6583</v>
      </c>
      <c r="D306" s="70">
        <v>430433104105</v>
      </c>
      <c r="E306" s="71">
        <v>0.2</v>
      </c>
      <c r="F306" s="72"/>
    </row>
    <row r="307" ht="12.8" customHeight="1" spans="1:5" s="61" customFormat="1" x14ac:dyDescent="0.25">
      <c r="A307" s="68" t="s">
        <v>6584</v>
      </c>
      <c r="B307" s="69">
        <v>260</v>
      </c>
      <c r="C307" s="69" t="s">
        <v>6583</v>
      </c>
      <c r="D307" s="70">
        <v>480483101228</v>
      </c>
      <c r="E307" s="71">
        <v>0.2</v>
      </c>
    </row>
    <row r="308" ht="12.8" customHeight="1" spans="1:5" s="61" customFormat="1" x14ac:dyDescent="0.25">
      <c r="A308" s="68" t="s">
        <v>6585</v>
      </c>
      <c r="B308" s="69">
        <v>262</v>
      </c>
      <c r="C308" s="69" t="s">
        <v>3621</v>
      </c>
      <c r="D308" s="70">
        <v>330333401102</v>
      </c>
      <c r="E308" s="71">
        <v>0.08</v>
      </c>
    </row>
    <row r="309" ht="12.8" customHeight="1" spans="1:6" s="61" customFormat="1" x14ac:dyDescent="0.25">
      <c r="A309" s="68" t="s">
        <v>6586</v>
      </c>
      <c r="B309" s="69">
        <v>262</v>
      </c>
      <c r="C309" s="69" t="s">
        <v>3621</v>
      </c>
      <c r="D309" s="70">
        <v>330333401127</v>
      </c>
      <c r="E309" s="71">
        <v>0.08</v>
      </c>
      <c r="F309" s="75"/>
    </row>
    <row r="310" ht="12.8" customHeight="1" spans="1:5" s="61" customFormat="1" x14ac:dyDescent="0.25">
      <c r="A310" s="68" t="s">
        <v>6587</v>
      </c>
      <c r="B310" s="69">
        <v>262</v>
      </c>
      <c r="C310" s="69" t="s">
        <v>3621</v>
      </c>
      <c r="D310" s="70">
        <v>330333401452</v>
      </c>
      <c r="E310" s="71">
        <v>0.14</v>
      </c>
    </row>
    <row r="311" ht="12.8" customHeight="1" spans="1:6" s="61" customFormat="1" x14ac:dyDescent="0.25">
      <c r="A311" s="68" t="s">
        <v>6588</v>
      </c>
      <c r="B311" s="69">
        <v>262</v>
      </c>
      <c r="C311" s="69" t="s">
        <v>3621</v>
      </c>
      <c r="D311" s="70">
        <v>330333401453</v>
      </c>
      <c r="E311" s="71">
        <v>0.16</v>
      </c>
      <c r="F311" s="72"/>
    </row>
    <row r="312" ht="12.8" customHeight="1" spans="1:6" s="61" customFormat="1" x14ac:dyDescent="0.25">
      <c r="A312" s="68" t="s">
        <v>6589</v>
      </c>
      <c r="B312" s="69">
        <v>262</v>
      </c>
      <c r="C312" s="69" t="s">
        <v>6590</v>
      </c>
      <c r="D312" s="70">
        <v>330333401473</v>
      </c>
      <c r="E312" s="71">
        <v>0.15</v>
      </c>
      <c r="F312" s="72"/>
    </row>
    <row r="313" ht="12.8" customHeight="1" spans="1:6" s="61" customFormat="1" x14ac:dyDescent="0.25">
      <c r="A313" s="68" t="s">
        <v>6591</v>
      </c>
      <c r="B313" s="69">
        <v>262</v>
      </c>
      <c r="C313" s="69" t="s">
        <v>3621</v>
      </c>
      <c r="D313" s="70">
        <v>330333402151</v>
      </c>
      <c r="E313" s="71">
        <v>0.14</v>
      </c>
      <c r="F313" s="72"/>
    </row>
    <row r="314" ht="12.8" customHeight="1" spans="1:6" s="61" customFormat="1" x14ac:dyDescent="0.25">
      <c r="A314" s="68" t="s">
        <v>6592</v>
      </c>
      <c r="B314" s="69">
        <v>262</v>
      </c>
      <c r="C314" s="69" t="s">
        <v>3621</v>
      </c>
      <c r="D314" s="70">
        <v>330333402152</v>
      </c>
      <c r="E314" s="71">
        <v>0.16</v>
      </c>
      <c r="F314" s="72"/>
    </row>
    <row r="315" ht="12.8" customHeight="1" spans="1:6" s="61" customFormat="1" x14ac:dyDescent="0.25">
      <c r="A315" s="68" t="s">
        <v>6593</v>
      </c>
      <c r="B315" s="69">
        <v>262</v>
      </c>
      <c r="C315" s="69" t="s">
        <v>6590</v>
      </c>
      <c r="D315" s="70">
        <v>330333402172</v>
      </c>
      <c r="E315" s="71">
        <v>0.14</v>
      </c>
      <c r="F315" s="72"/>
    </row>
    <row r="316" ht="12.8" customHeight="1" spans="1:6" s="61" customFormat="1" x14ac:dyDescent="0.25">
      <c r="A316" s="68" t="s">
        <v>6594</v>
      </c>
      <c r="B316" s="69">
        <v>262</v>
      </c>
      <c r="C316" s="69" t="s">
        <v>3621</v>
      </c>
      <c r="D316" s="70">
        <v>330333402174</v>
      </c>
      <c r="E316" s="71">
        <v>0.15</v>
      </c>
      <c r="F316" s="72"/>
    </row>
    <row r="317" ht="12.8" customHeight="1" spans="1:6" s="61" customFormat="1" x14ac:dyDescent="0.25">
      <c r="A317" s="68" t="s">
        <v>6595</v>
      </c>
      <c r="B317" s="69">
        <v>262</v>
      </c>
      <c r="C317" s="69" t="s">
        <v>3621</v>
      </c>
      <c r="D317" s="70">
        <v>330335405142</v>
      </c>
      <c r="E317" s="71">
        <v>0.2</v>
      </c>
      <c r="F317" s="65"/>
    </row>
    <row r="318" ht="12.8" customHeight="1" spans="1:6" s="61" customFormat="1" x14ac:dyDescent="0.25">
      <c r="A318" s="68" t="s">
        <v>6596</v>
      </c>
      <c r="B318" s="69">
        <v>262</v>
      </c>
      <c r="C318" s="69" t="s">
        <v>3621</v>
      </c>
      <c r="D318" s="70">
        <v>430433103251</v>
      </c>
      <c r="E318" s="71">
        <v>0.2</v>
      </c>
      <c r="F318" s="72"/>
    </row>
    <row r="319" ht="12.8" customHeight="1" spans="1:6" s="61" customFormat="1" x14ac:dyDescent="0.25">
      <c r="A319" s="68" t="s">
        <v>6597</v>
      </c>
      <c r="B319" s="69">
        <v>262</v>
      </c>
      <c r="C319" s="69" t="s">
        <v>3621</v>
      </c>
      <c r="D319" s="70">
        <v>430433104105</v>
      </c>
      <c r="E319" s="71">
        <v>0.2</v>
      </c>
      <c r="F319" s="72"/>
    </row>
    <row r="320" ht="12.8" customHeight="1" spans="1:6" s="61" customFormat="1" x14ac:dyDescent="0.25">
      <c r="A320" s="56" t="s">
        <v>6597</v>
      </c>
      <c r="B320" s="69">
        <v>262</v>
      </c>
      <c r="C320" s="69" t="s">
        <v>3621</v>
      </c>
      <c r="D320" s="70">
        <v>430433104105</v>
      </c>
      <c r="E320" s="71">
        <v>0.2</v>
      </c>
      <c r="F320" s="72"/>
    </row>
    <row r="321" ht="12.8" customHeight="1" spans="1:6" s="61" customFormat="1" x14ac:dyDescent="0.25">
      <c r="A321" s="68" t="s">
        <v>6598</v>
      </c>
      <c r="B321" s="69">
        <v>262</v>
      </c>
      <c r="C321" s="69" t="s">
        <v>3621</v>
      </c>
      <c r="D321" s="70">
        <v>480483101228</v>
      </c>
      <c r="E321" s="71">
        <v>0.2</v>
      </c>
      <c r="F321" s="72"/>
    </row>
    <row r="322" ht="12.8" customHeight="1" spans="1:6" s="61" customFormat="1" x14ac:dyDescent="0.25">
      <c r="A322" s="68" t="s">
        <v>6599</v>
      </c>
      <c r="B322" s="69">
        <v>263</v>
      </c>
      <c r="C322" s="69" t="s">
        <v>4980</v>
      </c>
      <c r="D322" s="70">
        <v>330335405142</v>
      </c>
      <c r="E322" s="71">
        <v>0.2</v>
      </c>
      <c r="F322" s="72"/>
    </row>
    <row r="323" ht="12.8" customHeight="1" spans="1:6" s="61" customFormat="1" x14ac:dyDescent="0.25">
      <c r="A323" s="68" t="s">
        <v>6599</v>
      </c>
      <c r="B323" s="69">
        <v>263</v>
      </c>
      <c r="C323" s="69" t="s">
        <v>4980</v>
      </c>
      <c r="D323" s="70">
        <v>330335405142</v>
      </c>
      <c r="E323" s="71">
        <v>0.2</v>
      </c>
      <c r="F323" s="72"/>
    </row>
    <row r="324" ht="12.8" customHeight="1" spans="1:6" s="61" customFormat="1" x14ac:dyDescent="0.25">
      <c r="A324" s="68" t="s">
        <v>6600</v>
      </c>
      <c r="B324" s="69">
        <v>263</v>
      </c>
      <c r="C324" s="69" t="s">
        <v>4980</v>
      </c>
      <c r="D324" s="70">
        <v>430433103251</v>
      </c>
      <c r="E324" s="71">
        <v>0.2</v>
      </c>
      <c r="F324" s="72"/>
    </row>
    <row r="325" ht="12.8" customHeight="1" spans="1:5" s="61" customFormat="1" x14ac:dyDescent="0.25">
      <c r="A325" s="68" t="s">
        <v>6601</v>
      </c>
      <c r="B325" s="69">
        <v>263</v>
      </c>
      <c r="C325" s="69" t="s">
        <v>4980</v>
      </c>
      <c r="D325" s="70">
        <v>430433104105</v>
      </c>
      <c r="E325" s="71">
        <v>0.2</v>
      </c>
    </row>
    <row r="326" ht="12.8" customHeight="1" spans="1:5" s="61" customFormat="1" x14ac:dyDescent="0.25">
      <c r="A326" s="56" t="s">
        <v>6601</v>
      </c>
      <c r="B326" s="69">
        <v>263</v>
      </c>
      <c r="C326" s="69" t="s">
        <v>4980</v>
      </c>
      <c r="D326" s="70">
        <v>430433104105</v>
      </c>
      <c r="E326" s="71">
        <v>0.2</v>
      </c>
    </row>
    <row r="327" ht="12.8" customHeight="1" spans="1:6" s="61" customFormat="1" x14ac:dyDescent="0.25">
      <c r="A327" s="68" t="s">
        <v>6602</v>
      </c>
      <c r="B327" s="69">
        <v>263</v>
      </c>
      <c r="C327" s="69" t="s">
        <v>4980</v>
      </c>
      <c r="D327" s="70">
        <v>480483101228</v>
      </c>
      <c r="E327" s="71">
        <v>0.2</v>
      </c>
      <c r="F327" s="72"/>
    </row>
    <row r="328" ht="12.8" customHeight="1" spans="1:6" s="61" customFormat="1" x14ac:dyDescent="0.25">
      <c r="A328" s="68" t="s">
        <v>6603</v>
      </c>
      <c r="B328" s="69">
        <v>265</v>
      </c>
      <c r="C328" s="69" t="s">
        <v>3730</v>
      </c>
      <c r="D328" s="70">
        <v>330333401101</v>
      </c>
      <c r="E328" s="71">
        <v>0.11</v>
      </c>
      <c r="F328" s="72"/>
    </row>
    <row r="329" ht="12.8" customHeight="1" spans="1:6" s="61" customFormat="1" x14ac:dyDescent="0.25">
      <c r="A329" s="68" t="s">
        <v>6604</v>
      </c>
      <c r="B329" s="69">
        <v>265</v>
      </c>
      <c r="C329" s="69" t="s">
        <v>6605</v>
      </c>
      <c r="D329" s="70">
        <v>330333401452</v>
      </c>
      <c r="E329" s="71">
        <v>0.14</v>
      </c>
      <c r="F329" s="72"/>
    </row>
    <row r="330" ht="12.8" customHeight="1" spans="1:6" s="61" customFormat="1" x14ac:dyDescent="0.25">
      <c r="A330" s="68" t="s">
        <v>6606</v>
      </c>
      <c r="B330" s="69">
        <v>265</v>
      </c>
      <c r="C330" s="69" t="s">
        <v>3730</v>
      </c>
      <c r="D330" s="70">
        <v>330333401453</v>
      </c>
      <c r="E330" s="71">
        <v>0.16</v>
      </c>
      <c r="F330" s="72"/>
    </row>
    <row r="331" ht="12.8" customHeight="1" spans="1:6" s="61" customFormat="1" x14ac:dyDescent="0.25">
      <c r="A331" s="68" t="s">
        <v>6607</v>
      </c>
      <c r="B331" s="69">
        <v>265</v>
      </c>
      <c r="C331" s="69" t="s">
        <v>3730</v>
      </c>
      <c r="D331" s="70">
        <v>330333402101</v>
      </c>
      <c r="E331" s="71">
        <v>0.11</v>
      </c>
      <c r="F331" s="72"/>
    </row>
    <row r="332" ht="12.8" customHeight="1" spans="1:6" s="61" customFormat="1" x14ac:dyDescent="0.25">
      <c r="A332" s="68" t="s">
        <v>6608</v>
      </c>
      <c r="B332" s="69">
        <v>265</v>
      </c>
      <c r="C332" s="69" t="s">
        <v>3730</v>
      </c>
      <c r="D332" s="70">
        <v>330333402152</v>
      </c>
      <c r="E332" s="71">
        <v>0.16</v>
      </c>
      <c r="F332" s="72"/>
    </row>
    <row r="333" ht="12.8" customHeight="1" spans="1:5" s="61" customFormat="1" x14ac:dyDescent="0.25">
      <c r="A333" s="68" t="s">
        <v>6609</v>
      </c>
      <c r="B333" s="69">
        <v>265</v>
      </c>
      <c r="C333" s="69" t="s">
        <v>3730</v>
      </c>
      <c r="D333" s="70">
        <v>330335405101</v>
      </c>
      <c r="E333" s="71">
        <v>0.15</v>
      </c>
    </row>
    <row r="334" ht="12.8" customHeight="1" spans="1:5" s="61" customFormat="1" x14ac:dyDescent="0.25">
      <c r="A334" s="68" t="s">
        <v>6610</v>
      </c>
      <c r="B334" s="69">
        <v>265</v>
      </c>
      <c r="C334" s="69" t="s">
        <v>3730</v>
      </c>
      <c r="D334" s="70">
        <v>330335405142</v>
      </c>
      <c r="E334" s="71">
        <v>0.2</v>
      </c>
    </row>
    <row r="335" ht="12.8" customHeight="1" spans="1:5" s="61" customFormat="1" x14ac:dyDescent="0.25">
      <c r="A335" s="56" t="s">
        <v>6611</v>
      </c>
      <c r="B335" s="69">
        <v>265</v>
      </c>
      <c r="C335" s="69" t="s">
        <v>3730</v>
      </c>
      <c r="D335" s="70">
        <v>430433104105</v>
      </c>
      <c r="E335" s="71">
        <v>0.2</v>
      </c>
    </row>
    <row r="336" ht="12.8" customHeight="1" spans="1:5" s="61" customFormat="1" x14ac:dyDescent="0.25">
      <c r="A336" s="68" t="s">
        <v>6612</v>
      </c>
      <c r="B336" s="69">
        <v>265</v>
      </c>
      <c r="C336" s="69" t="s">
        <v>3730</v>
      </c>
      <c r="D336" s="70">
        <v>480483101228</v>
      </c>
      <c r="E336" s="71">
        <v>0.2</v>
      </c>
    </row>
    <row r="337" ht="12.8" customHeight="1" spans="1:5" s="61" customFormat="1" x14ac:dyDescent="0.25">
      <c r="A337" s="68" t="s">
        <v>6613</v>
      </c>
      <c r="B337" s="69">
        <v>266</v>
      </c>
      <c r="C337" s="69" t="s">
        <v>3726</v>
      </c>
      <c r="D337" s="70">
        <v>330333401101</v>
      </c>
      <c r="E337" s="71">
        <v>0.11</v>
      </c>
    </row>
    <row r="338" ht="12.8" customHeight="1" spans="1:5" s="61" customFormat="1" x14ac:dyDescent="0.25">
      <c r="A338" s="68" t="s">
        <v>6614</v>
      </c>
      <c r="B338" s="69">
        <v>266</v>
      </c>
      <c r="C338" s="69" t="s">
        <v>3726</v>
      </c>
      <c r="D338" s="70">
        <v>330333401452</v>
      </c>
      <c r="E338" s="71">
        <v>0.14</v>
      </c>
    </row>
    <row r="339" ht="12.8" customHeight="1" spans="1:6" s="61" customFormat="1" x14ac:dyDescent="0.25">
      <c r="A339" s="68" t="s">
        <v>6615</v>
      </c>
      <c r="B339" s="69">
        <v>266</v>
      </c>
      <c r="C339" s="69" t="s">
        <v>3726</v>
      </c>
      <c r="D339" s="70">
        <v>330333401453</v>
      </c>
      <c r="E339" s="71">
        <v>0.16</v>
      </c>
      <c r="F339" s="72"/>
    </row>
    <row r="340" ht="12.8" customHeight="1" spans="1:6" s="61" customFormat="1" x14ac:dyDescent="0.25">
      <c r="A340" s="68" t="s">
        <v>6616</v>
      </c>
      <c r="B340" s="69">
        <v>266</v>
      </c>
      <c r="C340" s="69" t="s">
        <v>3726</v>
      </c>
      <c r="D340" s="70">
        <v>330333402101</v>
      </c>
      <c r="E340" s="71">
        <v>0.11</v>
      </c>
      <c r="F340" s="72"/>
    </row>
    <row r="341" ht="12.8" customHeight="1" spans="1:5" s="61" customFormat="1" x14ac:dyDescent="0.25">
      <c r="A341" s="68" t="s">
        <v>6617</v>
      </c>
      <c r="B341" s="69">
        <v>266</v>
      </c>
      <c r="C341" s="69" t="s">
        <v>3726</v>
      </c>
      <c r="D341" s="70">
        <v>330333402151</v>
      </c>
      <c r="E341" s="71">
        <v>0.14</v>
      </c>
    </row>
    <row r="342" ht="12.8" customHeight="1" spans="1:5" s="61" customFormat="1" x14ac:dyDescent="0.25">
      <c r="A342" s="68" t="s">
        <v>6618</v>
      </c>
      <c r="B342" s="69">
        <v>266</v>
      </c>
      <c r="C342" s="69" t="s">
        <v>3726</v>
      </c>
      <c r="D342" s="70">
        <v>330335405101</v>
      </c>
      <c r="E342" s="71">
        <v>0.15</v>
      </c>
    </row>
    <row r="343" ht="12.8" customHeight="1" spans="1:5" s="61" customFormat="1" x14ac:dyDescent="0.25">
      <c r="A343" s="68" t="s">
        <v>6619</v>
      </c>
      <c r="B343" s="69">
        <v>266</v>
      </c>
      <c r="C343" s="69" t="s">
        <v>3726</v>
      </c>
      <c r="D343" s="70">
        <v>330335405142</v>
      </c>
      <c r="E343" s="71">
        <v>0.2</v>
      </c>
    </row>
    <row r="344" ht="12.8" customHeight="1" spans="1:5" s="61" customFormat="1" x14ac:dyDescent="0.25">
      <c r="A344" s="68" t="s">
        <v>6619</v>
      </c>
      <c r="B344" s="69">
        <v>266</v>
      </c>
      <c r="C344" s="69" t="s">
        <v>3726</v>
      </c>
      <c r="D344" s="70">
        <v>330335405142</v>
      </c>
      <c r="E344" s="71">
        <v>0.2</v>
      </c>
    </row>
    <row r="345" ht="12.8" customHeight="1" spans="1:5" s="61" customFormat="1" x14ac:dyDescent="0.25">
      <c r="A345" s="68" t="s">
        <v>6620</v>
      </c>
      <c r="B345" s="69">
        <v>266</v>
      </c>
      <c r="C345" s="69" t="s">
        <v>3726</v>
      </c>
      <c r="D345" s="70">
        <v>430433104105</v>
      </c>
      <c r="E345" s="71">
        <v>0.2</v>
      </c>
    </row>
    <row r="346" ht="12.8" customHeight="1" spans="1:5" s="61" customFormat="1" x14ac:dyDescent="0.25">
      <c r="A346" s="56" t="s">
        <v>6620</v>
      </c>
      <c r="B346" s="69">
        <v>266</v>
      </c>
      <c r="C346" s="69" t="s">
        <v>3726</v>
      </c>
      <c r="D346" s="70">
        <v>430433104105</v>
      </c>
      <c r="E346" s="71">
        <v>0.2</v>
      </c>
    </row>
    <row r="347" ht="12.8" customHeight="1" spans="1:5" s="61" customFormat="1" x14ac:dyDescent="0.25">
      <c r="A347" s="68" t="s">
        <v>6621</v>
      </c>
      <c r="B347" s="69">
        <v>266</v>
      </c>
      <c r="C347" s="69" t="s">
        <v>3726</v>
      </c>
      <c r="D347" s="70">
        <v>480483101228</v>
      </c>
      <c r="E347" s="71">
        <v>0.2</v>
      </c>
    </row>
    <row r="348" ht="12.8" customHeight="1" spans="1:5" s="61" customFormat="1" x14ac:dyDescent="0.25">
      <c r="A348" s="56" t="s">
        <v>6622</v>
      </c>
      <c r="B348" s="69">
        <v>301</v>
      </c>
      <c r="C348" s="69" t="s">
        <v>6623</v>
      </c>
      <c r="D348" s="70">
        <v>330333401452</v>
      </c>
      <c r="E348" s="71">
        <v>0.14</v>
      </c>
    </row>
    <row r="349" ht="12.8" customHeight="1" spans="1:5" s="61" customFormat="1" x14ac:dyDescent="0.25">
      <c r="A349" s="56" t="s">
        <v>6624</v>
      </c>
      <c r="B349" s="69">
        <v>305</v>
      </c>
      <c r="C349" s="69" t="s">
        <v>6625</v>
      </c>
      <c r="D349" s="70">
        <v>330333401101</v>
      </c>
      <c r="E349" s="71">
        <v>0.11</v>
      </c>
    </row>
    <row r="350" ht="12.8" customHeight="1" spans="1:5" s="61" customFormat="1" x14ac:dyDescent="0.25">
      <c r="A350" s="68" t="s">
        <v>6626</v>
      </c>
      <c r="B350" s="69">
        <v>314</v>
      </c>
      <c r="C350" s="69" t="s">
        <v>6627</v>
      </c>
      <c r="D350" s="70">
        <v>330333401101</v>
      </c>
      <c r="E350" s="71">
        <v>0.11</v>
      </c>
    </row>
    <row r="351" ht="12.8" customHeight="1" spans="1:5" s="61" customFormat="1" x14ac:dyDescent="0.25">
      <c r="A351" s="56" t="s">
        <v>6628</v>
      </c>
      <c r="B351" s="69">
        <v>316</v>
      </c>
      <c r="C351" s="69" t="s">
        <v>6629</v>
      </c>
      <c r="D351" s="70">
        <v>330333401452</v>
      </c>
      <c r="E351" s="71">
        <v>0.14</v>
      </c>
    </row>
    <row r="352" ht="12.8" customHeight="1" spans="1:5" s="61" customFormat="1" x14ac:dyDescent="0.25">
      <c r="A352" s="56" t="s">
        <v>6630</v>
      </c>
      <c r="B352" s="69">
        <v>316</v>
      </c>
      <c r="C352" s="69" t="s">
        <v>6629</v>
      </c>
      <c r="D352" s="70">
        <v>330333401453</v>
      </c>
      <c r="E352" s="71">
        <v>0.16</v>
      </c>
    </row>
    <row r="353" ht="12.8" customHeight="1" spans="1:5" s="61" customFormat="1" x14ac:dyDescent="0.25">
      <c r="A353" s="56" t="s">
        <v>6631</v>
      </c>
      <c r="B353" s="69">
        <v>316</v>
      </c>
      <c r="C353" s="69" t="s">
        <v>6629</v>
      </c>
      <c r="D353" s="70">
        <v>330333402152</v>
      </c>
      <c r="E353" s="71">
        <v>0.16</v>
      </c>
    </row>
    <row r="354" ht="12.8" customHeight="1" spans="1:5" s="61" customFormat="1" x14ac:dyDescent="0.25">
      <c r="A354" s="68" t="s">
        <v>6632</v>
      </c>
      <c r="B354" s="69">
        <v>322</v>
      </c>
      <c r="C354" s="69" t="s">
        <v>6633</v>
      </c>
      <c r="D354" s="70">
        <v>330333401127</v>
      </c>
      <c r="E354" s="71">
        <v>0.08</v>
      </c>
    </row>
    <row r="355" ht="12.8" customHeight="1" spans="1:5" s="61" customFormat="1" x14ac:dyDescent="0.25">
      <c r="A355" s="68" t="s">
        <v>6634</v>
      </c>
      <c r="B355" s="69">
        <v>326</v>
      </c>
      <c r="C355" s="69" t="s">
        <v>6635</v>
      </c>
      <c r="D355" s="70">
        <v>330333401127</v>
      </c>
      <c r="E355" s="71">
        <v>0.08</v>
      </c>
    </row>
    <row r="356" ht="12.8" customHeight="1" spans="1:6" s="61" customFormat="1" x14ac:dyDescent="0.25">
      <c r="A356" s="68" t="s">
        <v>6636</v>
      </c>
      <c r="B356" s="69">
        <v>330</v>
      </c>
      <c r="C356" s="69" t="s">
        <v>6637</v>
      </c>
      <c r="D356" s="70">
        <v>330333401452</v>
      </c>
      <c r="E356" s="71">
        <v>0.12</v>
      </c>
      <c r="F356" s="72"/>
    </row>
    <row r="357" ht="12.8" customHeight="1" spans="1:6" s="61" customFormat="1" x14ac:dyDescent="0.25">
      <c r="A357" s="56" t="s">
        <v>6638</v>
      </c>
      <c r="B357" s="69">
        <v>335</v>
      </c>
      <c r="C357" s="69" t="s">
        <v>6639</v>
      </c>
      <c r="D357" s="70">
        <v>330333401101</v>
      </c>
      <c r="E357" s="71">
        <v>0.11</v>
      </c>
      <c r="F357" s="72"/>
    </row>
    <row r="358" ht="12.8" customHeight="1" spans="1:5" s="61" customFormat="1" x14ac:dyDescent="0.25">
      <c r="A358" s="68" t="s">
        <v>6640</v>
      </c>
      <c r="B358" s="69">
        <v>4001</v>
      </c>
      <c r="C358" s="69" t="s">
        <v>4230</v>
      </c>
      <c r="D358" s="70">
        <v>330333401127</v>
      </c>
      <c r="E358" s="71">
        <v>0.08</v>
      </c>
    </row>
    <row r="359" ht="12.8" customHeight="1" spans="1:5" s="61" customFormat="1" x14ac:dyDescent="0.25">
      <c r="A359" s="68" t="s">
        <v>6641</v>
      </c>
      <c r="B359" s="69">
        <v>4001</v>
      </c>
      <c r="C359" s="69" t="s">
        <v>4230</v>
      </c>
      <c r="D359" s="70">
        <v>330333401473</v>
      </c>
      <c r="E359" s="71">
        <v>0.15</v>
      </c>
    </row>
    <row r="360" ht="12.8" customHeight="1" spans="1:5" s="61" customFormat="1" x14ac:dyDescent="0.25">
      <c r="A360" s="68" t="s">
        <v>6642</v>
      </c>
      <c r="B360" s="69">
        <v>4001</v>
      </c>
      <c r="C360" s="69" t="s">
        <v>4230</v>
      </c>
      <c r="D360" s="70">
        <v>330333402174</v>
      </c>
      <c r="E360" s="71">
        <v>0.15</v>
      </c>
    </row>
    <row r="361" ht="12.8" customHeight="1" spans="1:5" s="61" customFormat="1" x14ac:dyDescent="0.25">
      <c r="A361" s="68" t="s">
        <v>6643</v>
      </c>
      <c r="B361" s="69">
        <v>4001</v>
      </c>
      <c r="C361" s="69" t="s">
        <v>4230</v>
      </c>
      <c r="D361" s="70">
        <v>430433104105</v>
      </c>
      <c r="E361" s="71">
        <v>0.2</v>
      </c>
    </row>
    <row r="362" ht="12.8" customHeight="1" spans="1:5" s="61" customFormat="1" x14ac:dyDescent="0.25">
      <c r="A362" s="68" t="s">
        <v>6644</v>
      </c>
      <c r="B362" s="69">
        <v>4001</v>
      </c>
      <c r="C362" s="69" t="s">
        <v>4230</v>
      </c>
      <c r="D362" s="70">
        <v>480483101228</v>
      </c>
      <c r="E362" s="71">
        <v>0.2</v>
      </c>
    </row>
    <row r="363" ht="12.8" customHeight="1" spans="1:5" s="61" customFormat="1" x14ac:dyDescent="0.25">
      <c r="A363" s="68" t="s">
        <v>6645</v>
      </c>
      <c r="B363" s="69">
        <v>4002</v>
      </c>
      <c r="C363" s="69" t="s">
        <v>4995</v>
      </c>
      <c r="D363" s="70">
        <v>330335405142</v>
      </c>
      <c r="E363" s="71">
        <v>0.2</v>
      </c>
    </row>
    <row r="364" ht="12.8" customHeight="1" spans="1:5" s="61" customFormat="1" x14ac:dyDescent="0.25">
      <c r="A364" s="68" t="s">
        <v>6646</v>
      </c>
      <c r="B364" s="69">
        <v>4002</v>
      </c>
      <c r="C364" s="69" t="s">
        <v>4995</v>
      </c>
      <c r="D364" s="70">
        <v>430433104105</v>
      </c>
      <c r="E364" s="71">
        <v>0.2</v>
      </c>
    </row>
    <row r="365" ht="12.8" customHeight="1" spans="1:5" s="61" customFormat="1" x14ac:dyDescent="0.25">
      <c r="A365" s="68" t="s">
        <v>6647</v>
      </c>
      <c r="B365" s="69">
        <v>4002</v>
      </c>
      <c r="C365" s="69" t="s">
        <v>4995</v>
      </c>
      <c r="D365" s="70">
        <v>480483101228</v>
      </c>
      <c r="E365" s="71">
        <v>0.2</v>
      </c>
    </row>
    <row r="366" ht="12.8" customHeight="1" spans="1:6" s="61" customFormat="1" x14ac:dyDescent="0.25">
      <c r="A366" s="68" t="s">
        <v>6648</v>
      </c>
      <c r="B366" s="69">
        <v>4004</v>
      </c>
      <c r="C366" s="69" t="s">
        <v>4234</v>
      </c>
      <c r="D366" s="70">
        <v>330333401127</v>
      </c>
      <c r="E366" s="71">
        <v>0.08</v>
      </c>
      <c r="F366" s="72"/>
    </row>
    <row r="367" ht="12.8" customHeight="1" spans="1:6" s="61" customFormat="1" x14ac:dyDescent="0.25">
      <c r="A367" s="56" t="s">
        <v>6649</v>
      </c>
      <c r="B367" s="69">
        <v>4004</v>
      </c>
      <c r="C367" s="69" t="s">
        <v>4234</v>
      </c>
      <c r="D367" s="70">
        <v>330333401452</v>
      </c>
      <c r="E367" s="71">
        <v>0.14</v>
      </c>
      <c r="F367" s="72"/>
    </row>
    <row r="368" ht="12.8" customHeight="1" spans="1:5" s="61" customFormat="1" x14ac:dyDescent="0.25">
      <c r="A368" s="68" t="s">
        <v>6650</v>
      </c>
      <c r="B368" s="69">
        <v>4004</v>
      </c>
      <c r="C368" s="69" t="s">
        <v>4234</v>
      </c>
      <c r="D368" s="70">
        <v>330333401473</v>
      </c>
      <c r="E368" s="71">
        <v>0.15</v>
      </c>
    </row>
    <row r="369" ht="12.8" customHeight="1" spans="1:6" s="61" customFormat="1" x14ac:dyDescent="0.25">
      <c r="A369" s="68" t="s">
        <v>6651</v>
      </c>
      <c r="B369" s="69">
        <v>4004</v>
      </c>
      <c r="C369" s="69" t="s">
        <v>4234</v>
      </c>
      <c r="D369" s="70">
        <v>330333402174</v>
      </c>
      <c r="E369" s="71">
        <v>0.15</v>
      </c>
      <c r="F369" s="75"/>
    </row>
    <row r="370" ht="12.8" customHeight="1" spans="1:5" s="61" customFormat="1" x14ac:dyDescent="0.25">
      <c r="A370" s="68" t="s">
        <v>6652</v>
      </c>
      <c r="B370" s="69">
        <v>4004</v>
      </c>
      <c r="C370" s="69" t="s">
        <v>4234</v>
      </c>
      <c r="D370" s="70">
        <v>330335405142</v>
      </c>
      <c r="E370" s="71">
        <v>0.2</v>
      </c>
    </row>
    <row r="371" ht="12.8" customHeight="1" spans="1:5" s="61" customFormat="1" x14ac:dyDescent="0.25">
      <c r="A371" s="56" t="s">
        <v>6652</v>
      </c>
      <c r="B371" s="69">
        <v>4004</v>
      </c>
      <c r="C371" s="69" t="s">
        <v>4234</v>
      </c>
      <c r="D371" s="70">
        <v>330335405142</v>
      </c>
      <c r="E371" s="71">
        <v>0.2</v>
      </c>
    </row>
    <row r="372" ht="12.8" customHeight="1" spans="1:5" s="61" customFormat="1" x14ac:dyDescent="0.25">
      <c r="A372" s="56" t="s">
        <v>6653</v>
      </c>
      <c r="B372" s="69">
        <v>4004</v>
      </c>
      <c r="C372" s="69" t="s">
        <v>4234</v>
      </c>
      <c r="D372" s="70">
        <v>430433104105</v>
      </c>
      <c r="E372" s="71">
        <v>0.2</v>
      </c>
    </row>
    <row r="373" ht="12.8" customHeight="1" spans="1:5" s="61" customFormat="1" x14ac:dyDescent="0.25">
      <c r="A373" s="68" t="s">
        <v>6654</v>
      </c>
      <c r="B373" s="69">
        <v>4004</v>
      </c>
      <c r="C373" s="69" t="s">
        <v>4234</v>
      </c>
      <c r="D373" s="70">
        <v>480483101228</v>
      </c>
      <c r="E373" s="71">
        <v>0.2</v>
      </c>
    </row>
    <row r="374" ht="12.8" customHeight="1" spans="1:5" s="61" customFormat="1" x14ac:dyDescent="0.25">
      <c r="A374" s="68" t="s">
        <v>6655</v>
      </c>
      <c r="B374" s="69">
        <v>4005</v>
      </c>
      <c r="C374" s="69" t="s">
        <v>3829</v>
      </c>
      <c r="D374" s="70">
        <v>330333401101</v>
      </c>
      <c r="E374" s="71">
        <v>0.11</v>
      </c>
    </row>
    <row r="375" ht="12.8" customHeight="1" spans="1:5" s="61" customFormat="1" x14ac:dyDescent="0.25">
      <c r="A375" s="68" t="s">
        <v>6656</v>
      </c>
      <c r="B375" s="69">
        <v>4005</v>
      </c>
      <c r="C375" s="69" t="s">
        <v>3829</v>
      </c>
      <c r="D375" s="70">
        <v>330333401127</v>
      </c>
      <c r="E375" s="71">
        <v>0.08</v>
      </c>
    </row>
    <row r="376" ht="12.8" customHeight="1" spans="1:6" s="61" customFormat="1" x14ac:dyDescent="0.25">
      <c r="A376" s="78" t="s">
        <v>6657</v>
      </c>
      <c r="B376" s="79">
        <v>4005</v>
      </c>
      <c r="C376" s="79" t="s">
        <v>3829</v>
      </c>
      <c r="D376" s="80">
        <v>330333401452</v>
      </c>
      <c r="E376" s="81">
        <v>0.14</v>
      </c>
      <c r="F376" s="72"/>
    </row>
    <row r="377" ht="12.8" customHeight="1" spans="1:6" s="61" customFormat="1" x14ac:dyDescent="0.25">
      <c r="A377" s="68" t="s">
        <v>6658</v>
      </c>
      <c r="B377" s="69">
        <v>4005</v>
      </c>
      <c r="C377" s="69" t="s">
        <v>3829</v>
      </c>
      <c r="D377" s="70">
        <v>330333402101</v>
      </c>
      <c r="E377" s="71">
        <v>0.11</v>
      </c>
      <c r="F377" s="72"/>
    </row>
    <row r="378" ht="12.8" customHeight="1" spans="1:5" s="61" customFormat="1" x14ac:dyDescent="0.25">
      <c r="A378" s="68" t="s">
        <v>6659</v>
      </c>
      <c r="B378" s="69">
        <v>4005</v>
      </c>
      <c r="C378" s="69" t="s">
        <v>3829</v>
      </c>
      <c r="D378" s="70">
        <v>330335405101</v>
      </c>
      <c r="E378" s="71">
        <v>0.15</v>
      </c>
    </row>
    <row r="379" ht="12.8" customHeight="1" spans="1:5" s="61" customFormat="1" x14ac:dyDescent="0.25">
      <c r="A379" s="68" t="s">
        <v>6660</v>
      </c>
      <c r="B379" s="69">
        <v>4006</v>
      </c>
      <c r="C379" s="69" t="s">
        <v>4104</v>
      </c>
      <c r="D379" s="70">
        <v>330333401101</v>
      </c>
      <c r="E379" s="71">
        <v>0.11</v>
      </c>
    </row>
    <row r="380" ht="12.8" customHeight="1" spans="1:6" s="61" customFormat="1" x14ac:dyDescent="0.25">
      <c r="A380" s="68" t="s">
        <v>6661</v>
      </c>
      <c r="B380" s="69">
        <v>4006</v>
      </c>
      <c r="C380" s="69" t="s">
        <v>4104</v>
      </c>
      <c r="D380" s="70">
        <v>330333401452</v>
      </c>
      <c r="E380" s="71">
        <v>0.14</v>
      </c>
      <c r="F380" s="75"/>
    </row>
    <row r="381" ht="12.8" customHeight="1" spans="1:5" s="61" customFormat="1" x14ac:dyDescent="0.25">
      <c r="A381" s="68" t="s">
        <v>6662</v>
      </c>
      <c r="B381" s="69">
        <v>4006</v>
      </c>
      <c r="C381" s="69" t="s">
        <v>4104</v>
      </c>
      <c r="D381" s="70">
        <v>330333402101</v>
      </c>
      <c r="E381" s="71">
        <v>0.11</v>
      </c>
    </row>
    <row r="382" ht="12.8" customHeight="1" spans="1:6" s="61" customFormat="1" x14ac:dyDescent="0.25">
      <c r="A382" s="68" t="s">
        <v>6663</v>
      </c>
      <c r="B382" s="69">
        <v>4006</v>
      </c>
      <c r="C382" s="69" t="s">
        <v>4104</v>
      </c>
      <c r="D382" s="70">
        <v>330335405101</v>
      </c>
      <c r="E382" s="71">
        <v>0.16</v>
      </c>
      <c r="F382" s="72"/>
    </row>
    <row r="383" ht="12.8" customHeight="1" spans="1:5" s="61" customFormat="1" x14ac:dyDescent="0.25">
      <c r="A383" s="68" t="s">
        <v>6664</v>
      </c>
      <c r="B383" s="69">
        <v>4007</v>
      </c>
      <c r="C383" s="69" t="s">
        <v>4080</v>
      </c>
      <c r="D383" s="70">
        <v>330333401101</v>
      </c>
      <c r="E383" s="71">
        <v>0.11</v>
      </c>
    </row>
    <row r="384" ht="12.8" customHeight="1" spans="1:6" s="61" customFormat="1" x14ac:dyDescent="0.25">
      <c r="A384" s="68" t="s">
        <v>6665</v>
      </c>
      <c r="B384" s="69">
        <v>4007</v>
      </c>
      <c r="C384" s="69" t="s">
        <v>4080</v>
      </c>
      <c r="D384" s="70">
        <v>330333401452</v>
      </c>
      <c r="E384" s="71">
        <v>0.14</v>
      </c>
      <c r="F384" s="75"/>
    </row>
    <row r="385" ht="12.8" customHeight="1" spans="1:5" s="61" customFormat="1" x14ac:dyDescent="0.25">
      <c r="A385" s="68" t="s">
        <v>6666</v>
      </c>
      <c r="B385" s="69">
        <v>4007</v>
      </c>
      <c r="C385" s="69" t="s">
        <v>4080</v>
      </c>
      <c r="D385" s="70">
        <v>330333401453</v>
      </c>
      <c r="E385" s="71">
        <v>0.16</v>
      </c>
    </row>
    <row r="386" ht="12.8" customHeight="1" spans="1:5" s="61" customFormat="1" x14ac:dyDescent="0.25">
      <c r="A386" s="68" t="s">
        <v>6667</v>
      </c>
      <c r="B386" s="69">
        <v>4007</v>
      </c>
      <c r="C386" s="69" t="s">
        <v>4080</v>
      </c>
      <c r="D386" s="70">
        <v>330333402101</v>
      </c>
      <c r="E386" s="71">
        <v>0.11</v>
      </c>
    </row>
    <row r="387" ht="12.8" customHeight="1" spans="1:5" s="61" customFormat="1" x14ac:dyDescent="0.25">
      <c r="A387" s="68" t="s">
        <v>6668</v>
      </c>
      <c r="B387" s="69">
        <v>401</v>
      </c>
      <c r="C387" s="69" t="s">
        <v>3428</v>
      </c>
      <c r="D387" s="70">
        <v>330333401101</v>
      </c>
      <c r="E387" s="71">
        <v>0.11</v>
      </c>
    </row>
    <row r="388" ht="12.8" customHeight="1" spans="1:5" s="61" customFormat="1" x14ac:dyDescent="0.25">
      <c r="A388" s="68" t="s">
        <v>6669</v>
      </c>
      <c r="B388" s="69">
        <v>401</v>
      </c>
      <c r="C388" s="69" t="s">
        <v>3428</v>
      </c>
      <c r="D388" s="70">
        <v>330333401102</v>
      </c>
      <c r="E388" s="71">
        <v>0.08</v>
      </c>
    </row>
    <row r="389" ht="12.8" customHeight="1" spans="1:5" s="61" customFormat="1" x14ac:dyDescent="0.25">
      <c r="A389" s="68" t="s">
        <v>6670</v>
      </c>
      <c r="B389" s="69">
        <v>401</v>
      </c>
      <c r="C389" s="69" t="s">
        <v>3428</v>
      </c>
      <c r="D389" s="70">
        <v>330333401452</v>
      </c>
      <c r="E389" s="71">
        <v>0.14</v>
      </c>
    </row>
    <row r="390" ht="12.8" customHeight="1" spans="1:5" s="61" customFormat="1" x14ac:dyDescent="0.25">
      <c r="A390" s="68" t="s">
        <v>6671</v>
      </c>
      <c r="B390" s="69">
        <v>401</v>
      </c>
      <c r="C390" s="69" t="s">
        <v>3428</v>
      </c>
      <c r="D390" s="70">
        <v>330333401453</v>
      </c>
      <c r="E390" s="71">
        <v>0.16</v>
      </c>
    </row>
    <row r="391" ht="12.8" customHeight="1" spans="1:5" s="61" customFormat="1" x14ac:dyDescent="0.25">
      <c r="A391" s="68" t="s">
        <v>6672</v>
      </c>
      <c r="B391" s="69">
        <v>401</v>
      </c>
      <c r="C391" s="69" t="s">
        <v>3428</v>
      </c>
      <c r="D391" s="70">
        <v>330333401473</v>
      </c>
      <c r="E391" s="71">
        <v>0.15</v>
      </c>
    </row>
    <row r="392" ht="12.8" customHeight="1" spans="1:5" s="61" customFormat="1" x14ac:dyDescent="0.25">
      <c r="A392" s="68" t="s">
        <v>6673</v>
      </c>
      <c r="B392" s="69">
        <v>401</v>
      </c>
      <c r="C392" s="69" t="s">
        <v>3428</v>
      </c>
      <c r="D392" s="70">
        <v>330333402151</v>
      </c>
      <c r="E392" s="71">
        <v>0.14</v>
      </c>
    </row>
    <row r="393" ht="12.8" customHeight="1" spans="1:13" x14ac:dyDescent="0.25">
      <c r="A393" s="68" t="s">
        <v>6674</v>
      </c>
      <c r="B393" s="69">
        <v>401</v>
      </c>
      <c r="C393" s="69" t="s">
        <v>3428</v>
      </c>
      <c r="D393" s="70">
        <v>330333402152</v>
      </c>
      <c r="E393" s="71">
        <v>0.16</v>
      </c>
      <c r="F393" s="75"/>
      <c r="G393" s="61"/>
      <c r="K393" s="61"/>
      <c r="L393" s="61"/>
      <c r="M393" s="61"/>
    </row>
    <row r="394" ht="12.8" customHeight="1" spans="1:13" x14ac:dyDescent="0.25">
      <c r="A394" s="68" t="s">
        <v>6675</v>
      </c>
      <c r="B394" s="79">
        <v>401</v>
      </c>
      <c r="C394" s="79" t="s">
        <v>3428</v>
      </c>
      <c r="D394" s="80">
        <v>330335405142</v>
      </c>
      <c r="E394" s="81">
        <v>0.16</v>
      </c>
      <c r="F394" s="61"/>
      <c r="G394" s="61"/>
      <c r="K394" s="61"/>
      <c r="L394" s="61"/>
      <c r="M394" s="61"/>
    </row>
    <row r="395" ht="12.8" customHeight="1" spans="1:13" x14ac:dyDescent="0.25">
      <c r="A395" s="68" t="s">
        <v>6676</v>
      </c>
      <c r="B395" s="69">
        <v>401</v>
      </c>
      <c r="C395" s="69" t="s">
        <v>3428</v>
      </c>
      <c r="D395" s="70">
        <v>430433103251</v>
      </c>
      <c r="E395" s="71">
        <v>0.2</v>
      </c>
      <c r="F395" s="61"/>
      <c r="G395" s="61"/>
      <c r="K395" s="61"/>
      <c r="L395" s="61"/>
      <c r="M395" s="61"/>
    </row>
    <row r="396" ht="12.8" customHeight="1" spans="1:13" x14ac:dyDescent="0.25">
      <c r="A396" s="68" t="s">
        <v>6677</v>
      </c>
      <c r="B396" s="69">
        <v>401</v>
      </c>
      <c r="C396" s="69" t="s">
        <v>3428</v>
      </c>
      <c r="D396" s="70">
        <v>430433104105</v>
      </c>
      <c r="E396" s="71">
        <v>0.2</v>
      </c>
      <c r="F396" s="61"/>
      <c r="G396" s="61"/>
      <c r="K396" s="61"/>
      <c r="L396" s="61"/>
      <c r="M396" s="61"/>
    </row>
    <row r="397" ht="12.8" customHeight="1" spans="1:13" x14ac:dyDescent="0.25">
      <c r="A397" s="56" t="s">
        <v>6678</v>
      </c>
      <c r="B397" s="69">
        <v>401</v>
      </c>
      <c r="C397" s="69" t="s">
        <v>3428</v>
      </c>
      <c r="D397" s="70">
        <v>480483101228</v>
      </c>
      <c r="E397" s="71">
        <v>0.2</v>
      </c>
      <c r="F397" s="61"/>
      <c r="G397" s="61"/>
      <c r="K397" s="61"/>
      <c r="L397" s="61"/>
      <c r="M397" s="61"/>
    </row>
    <row r="398" ht="12.8" customHeight="1" spans="1:13" x14ac:dyDescent="0.25">
      <c r="A398" s="68" t="s">
        <v>6679</v>
      </c>
      <c r="B398" s="69">
        <v>4015</v>
      </c>
      <c r="C398" s="69" t="s">
        <v>4240</v>
      </c>
      <c r="D398" s="70">
        <v>330333401101</v>
      </c>
      <c r="E398" s="71">
        <v>0.11</v>
      </c>
      <c r="F398" s="61"/>
      <c r="G398" s="61"/>
      <c r="K398" s="61"/>
      <c r="L398" s="61"/>
      <c r="M398" s="61"/>
    </row>
    <row r="399" ht="12.8" customHeight="1" spans="1:13" x14ac:dyDescent="0.25">
      <c r="A399" s="68" t="s">
        <v>6680</v>
      </c>
      <c r="B399" s="69">
        <v>4015</v>
      </c>
      <c r="C399" s="69" t="s">
        <v>4240</v>
      </c>
      <c r="D399" s="70">
        <v>330333401127</v>
      </c>
      <c r="E399" s="71">
        <v>0.08</v>
      </c>
      <c r="F399" s="72"/>
      <c r="G399" s="61"/>
      <c r="K399" s="61"/>
      <c r="L399" s="61"/>
      <c r="M399" s="61"/>
    </row>
    <row r="400" ht="12.8" customHeight="1" spans="1:13" x14ac:dyDescent="0.25">
      <c r="A400" s="68" t="s">
        <v>6681</v>
      </c>
      <c r="B400" s="69">
        <v>4015</v>
      </c>
      <c r="C400" s="69" t="s">
        <v>4240</v>
      </c>
      <c r="D400" s="70">
        <v>330333402101</v>
      </c>
      <c r="E400" s="71">
        <v>0.11</v>
      </c>
      <c r="F400" s="61"/>
      <c r="G400" s="61"/>
      <c r="K400" s="61"/>
      <c r="L400" s="61"/>
      <c r="M400" s="61"/>
    </row>
    <row r="401" ht="12.8" customHeight="1" spans="1:13" x14ac:dyDescent="0.25">
      <c r="A401" s="68" t="s">
        <v>6682</v>
      </c>
      <c r="B401" s="69">
        <v>4015</v>
      </c>
      <c r="C401" s="69" t="s">
        <v>4240</v>
      </c>
      <c r="D401" s="70">
        <v>330333402152</v>
      </c>
      <c r="E401" s="71">
        <v>0.16</v>
      </c>
      <c r="F401" s="61"/>
      <c r="G401" s="61"/>
      <c r="K401" s="61"/>
      <c r="L401" s="61"/>
      <c r="M401" s="61"/>
    </row>
    <row r="402" ht="12.8" customHeight="1" spans="1:13" x14ac:dyDescent="0.25">
      <c r="A402" s="68" t="s">
        <v>6683</v>
      </c>
      <c r="B402" s="69">
        <v>4015</v>
      </c>
      <c r="C402" s="69" t="s">
        <v>4240</v>
      </c>
      <c r="D402" s="70">
        <v>330335405101</v>
      </c>
      <c r="E402" s="71">
        <v>0.15</v>
      </c>
      <c r="F402" s="61"/>
      <c r="G402" s="61"/>
      <c r="K402" s="61"/>
      <c r="L402" s="61"/>
      <c r="M402" s="61"/>
    </row>
    <row r="403" ht="12.8" customHeight="1" spans="1:13" x14ac:dyDescent="0.25">
      <c r="A403" s="68" t="s">
        <v>6684</v>
      </c>
      <c r="B403" s="69">
        <v>4017</v>
      </c>
      <c r="C403" s="69" t="s">
        <v>4243</v>
      </c>
      <c r="D403" s="70">
        <v>330333401101</v>
      </c>
      <c r="E403" s="71">
        <v>0.11</v>
      </c>
      <c r="F403" s="61"/>
      <c r="G403" s="61"/>
      <c r="K403" s="61"/>
      <c r="L403" s="61"/>
      <c r="M403" s="61"/>
    </row>
    <row r="404" ht="12.8" customHeight="1" spans="1:13" x14ac:dyDescent="0.25">
      <c r="A404" s="68" t="s">
        <v>6685</v>
      </c>
      <c r="B404" s="69">
        <v>4017</v>
      </c>
      <c r="C404" s="69" t="s">
        <v>4243</v>
      </c>
      <c r="D404" s="70">
        <v>330333401127</v>
      </c>
      <c r="E404" s="71">
        <v>0.08</v>
      </c>
      <c r="F404" s="61"/>
      <c r="G404" s="61"/>
      <c r="K404" s="61"/>
      <c r="L404" s="61"/>
      <c r="M404" s="61"/>
    </row>
    <row r="405" ht="12.8" customHeight="1" spans="1:13" x14ac:dyDescent="0.25">
      <c r="A405" s="68" t="s">
        <v>6686</v>
      </c>
      <c r="B405" s="69">
        <v>4017</v>
      </c>
      <c r="C405" s="69" t="s">
        <v>4243</v>
      </c>
      <c r="D405" s="70">
        <v>330333401453</v>
      </c>
      <c r="E405" s="71">
        <v>0.16</v>
      </c>
      <c r="F405" s="61"/>
      <c r="G405" s="61"/>
      <c r="K405" s="61"/>
      <c r="L405" s="61"/>
      <c r="M405" s="61"/>
    </row>
    <row r="406" ht="12.8" customHeight="1" spans="1:13" x14ac:dyDescent="0.25">
      <c r="A406" s="68" t="s">
        <v>6687</v>
      </c>
      <c r="B406" s="69">
        <v>4017</v>
      </c>
      <c r="C406" s="69" t="s">
        <v>4243</v>
      </c>
      <c r="D406" s="70">
        <v>330333402101</v>
      </c>
      <c r="E406" s="71">
        <v>0.11</v>
      </c>
      <c r="F406" s="61"/>
      <c r="G406" s="61"/>
      <c r="K406" s="61"/>
      <c r="L406" s="61"/>
      <c r="M406" s="61"/>
    </row>
    <row r="407" ht="12.8" customHeight="1" spans="1:13" x14ac:dyDescent="0.25">
      <c r="A407" s="68" t="s">
        <v>6688</v>
      </c>
      <c r="B407" s="69">
        <v>4017</v>
      </c>
      <c r="C407" s="69" t="s">
        <v>4243</v>
      </c>
      <c r="D407" s="70">
        <v>330335405101</v>
      </c>
      <c r="E407" s="71">
        <v>0.15</v>
      </c>
      <c r="F407" s="61"/>
      <c r="G407" s="61"/>
      <c r="K407" s="61"/>
      <c r="L407" s="61"/>
      <c r="M407" s="61"/>
    </row>
    <row r="408" ht="12.8" customHeight="1" spans="1:13" x14ac:dyDescent="0.25">
      <c r="A408" s="68" t="s">
        <v>6689</v>
      </c>
      <c r="B408" s="69">
        <v>4017</v>
      </c>
      <c r="C408" s="69" t="s">
        <v>4243</v>
      </c>
      <c r="D408" s="70">
        <v>430433104105</v>
      </c>
      <c r="E408" s="71">
        <v>0.2</v>
      </c>
      <c r="F408" s="61"/>
      <c r="G408" s="61"/>
      <c r="K408" s="61"/>
      <c r="L408" s="61"/>
      <c r="M408" s="61"/>
    </row>
    <row r="409" ht="12.8" customHeight="1" spans="1:13" x14ac:dyDescent="0.25">
      <c r="A409" s="68" t="s">
        <v>6690</v>
      </c>
      <c r="B409" s="69">
        <v>4017</v>
      </c>
      <c r="C409" s="69" t="s">
        <v>4243</v>
      </c>
      <c r="D409" s="70">
        <v>480483101228</v>
      </c>
      <c r="E409" s="71">
        <v>0.2</v>
      </c>
      <c r="F409" s="61"/>
      <c r="G409" s="61"/>
      <c r="K409" s="61"/>
      <c r="L409" s="61"/>
      <c r="M409" s="61"/>
    </row>
    <row r="410" ht="12.8" customHeight="1" spans="1:13" x14ac:dyDescent="0.25">
      <c r="A410" s="68" t="s">
        <v>6691</v>
      </c>
      <c r="B410" s="69">
        <v>4019</v>
      </c>
      <c r="C410" s="69" t="s">
        <v>3833</v>
      </c>
      <c r="D410" s="70">
        <v>330333401101</v>
      </c>
      <c r="E410" s="71">
        <v>0.11</v>
      </c>
      <c r="F410" s="61"/>
      <c r="G410" s="61"/>
      <c r="K410" s="61"/>
      <c r="L410" s="61"/>
      <c r="M410" s="61"/>
    </row>
    <row r="411" ht="12.8" customHeight="1" spans="1:13" x14ac:dyDescent="0.25">
      <c r="A411" s="68" t="s">
        <v>6692</v>
      </c>
      <c r="B411" s="69">
        <v>4019</v>
      </c>
      <c r="C411" s="69" t="s">
        <v>3833</v>
      </c>
      <c r="D411" s="70">
        <v>330333401127</v>
      </c>
      <c r="E411" s="71">
        <v>0.08</v>
      </c>
      <c r="F411" s="72"/>
      <c r="G411" s="61"/>
      <c r="K411" s="61"/>
      <c r="L411" s="61"/>
      <c r="M411" s="61"/>
    </row>
    <row r="412" ht="12.8" customHeight="1" spans="1:13" x14ac:dyDescent="0.25">
      <c r="A412" s="68" t="s">
        <v>6693</v>
      </c>
      <c r="B412" s="69">
        <v>4019</v>
      </c>
      <c r="C412" s="69" t="s">
        <v>3833</v>
      </c>
      <c r="D412" s="70">
        <v>330333401452</v>
      </c>
      <c r="E412" s="71">
        <v>0.14</v>
      </c>
      <c r="F412" s="61"/>
      <c r="G412" s="61"/>
      <c r="K412" s="61"/>
      <c r="L412" s="61"/>
      <c r="M412" s="61"/>
    </row>
    <row r="413" ht="12.8" customHeight="1" spans="1:13" x14ac:dyDescent="0.25">
      <c r="A413" s="68" t="s">
        <v>6694</v>
      </c>
      <c r="B413" s="69">
        <v>4019</v>
      </c>
      <c r="C413" s="69" t="s">
        <v>3833</v>
      </c>
      <c r="D413" s="70">
        <v>330333401473</v>
      </c>
      <c r="E413" s="71">
        <v>0.15</v>
      </c>
      <c r="F413" s="61"/>
      <c r="G413" s="61"/>
      <c r="K413" s="61"/>
      <c r="L413" s="61"/>
      <c r="M413" s="61"/>
    </row>
    <row r="414" ht="12.8" customHeight="1" spans="1:13" x14ac:dyDescent="0.25">
      <c r="A414" s="68" t="s">
        <v>6695</v>
      </c>
      <c r="B414" s="69">
        <v>4019</v>
      </c>
      <c r="C414" s="69" t="s">
        <v>3833</v>
      </c>
      <c r="D414" s="70">
        <v>330333402101</v>
      </c>
      <c r="E414" s="71">
        <v>0.11</v>
      </c>
      <c r="F414" s="61"/>
      <c r="G414" s="61"/>
      <c r="K414" s="61"/>
      <c r="L414" s="61"/>
      <c r="M414" s="61"/>
    </row>
    <row r="415" ht="12.8" customHeight="1" spans="1:13" x14ac:dyDescent="0.25">
      <c r="A415" s="68" t="s">
        <v>6696</v>
      </c>
      <c r="B415" s="69">
        <v>4019</v>
      </c>
      <c r="C415" s="69" t="s">
        <v>3833</v>
      </c>
      <c r="D415" s="70">
        <v>330333402174</v>
      </c>
      <c r="E415" s="71">
        <v>0.15</v>
      </c>
      <c r="F415" s="61"/>
      <c r="G415" s="61"/>
      <c r="K415" s="61"/>
      <c r="L415" s="61"/>
      <c r="M415" s="61"/>
    </row>
    <row r="416" ht="12.8" customHeight="1" spans="1:13" x14ac:dyDescent="0.25">
      <c r="A416" s="68" t="s">
        <v>6697</v>
      </c>
      <c r="B416" s="69">
        <v>4019</v>
      </c>
      <c r="C416" s="69" t="s">
        <v>3833</v>
      </c>
      <c r="D416" s="70">
        <v>330335405101</v>
      </c>
      <c r="E416" s="71">
        <v>0.15</v>
      </c>
      <c r="F416" s="61"/>
      <c r="G416" s="61"/>
      <c r="K416" s="61"/>
      <c r="L416" s="61"/>
      <c r="M416" s="61"/>
    </row>
    <row r="417" ht="12.8" customHeight="1" spans="1:13" x14ac:dyDescent="0.25">
      <c r="A417" s="68" t="s">
        <v>6698</v>
      </c>
      <c r="B417" s="69">
        <v>4019</v>
      </c>
      <c r="C417" s="69" t="s">
        <v>3833</v>
      </c>
      <c r="D417" s="70">
        <v>330335405142</v>
      </c>
      <c r="E417" s="71">
        <v>0.2</v>
      </c>
      <c r="F417" s="61"/>
      <c r="G417" s="61"/>
      <c r="K417" s="61"/>
      <c r="L417" s="61"/>
      <c r="M417" s="61"/>
    </row>
    <row r="418" ht="12.8" customHeight="1" spans="1:13" x14ac:dyDescent="0.25">
      <c r="A418" s="68" t="s">
        <v>6699</v>
      </c>
      <c r="B418" s="69">
        <v>4019</v>
      </c>
      <c r="C418" s="69" t="s">
        <v>3833</v>
      </c>
      <c r="D418" s="70">
        <v>430433104105</v>
      </c>
      <c r="E418" s="71">
        <v>0.2</v>
      </c>
      <c r="F418" s="61"/>
      <c r="G418" s="61"/>
      <c r="K418" s="61"/>
      <c r="L418" s="61"/>
      <c r="M418" s="61"/>
    </row>
    <row r="419" ht="12.8" customHeight="1" spans="1:13" x14ac:dyDescent="0.25">
      <c r="A419" s="68" t="s">
        <v>6700</v>
      </c>
      <c r="B419" s="69">
        <v>4019</v>
      </c>
      <c r="C419" s="69" t="s">
        <v>3833</v>
      </c>
      <c r="D419" s="70">
        <v>480483101228</v>
      </c>
      <c r="E419" s="71">
        <v>0.2</v>
      </c>
      <c r="F419" s="72"/>
      <c r="G419" s="61"/>
      <c r="K419" s="61"/>
      <c r="L419" s="61"/>
      <c r="M419" s="61"/>
    </row>
    <row r="420" ht="12.8" customHeight="1" spans="1:13" x14ac:dyDescent="0.25">
      <c r="A420" s="68" t="s">
        <v>6701</v>
      </c>
      <c r="B420" s="69">
        <v>4021</v>
      </c>
      <c r="C420" s="69" t="s">
        <v>6702</v>
      </c>
      <c r="D420" s="70">
        <v>330333401101</v>
      </c>
      <c r="E420" s="71">
        <v>0.11</v>
      </c>
      <c r="F420" s="72"/>
      <c r="G420" s="61"/>
      <c r="K420" s="61"/>
      <c r="L420" s="61"/>
      <c r="M420" s="61"/>
    </row>
    <row r="421" ht="12.8" customHeight="1" spans="1:13" x14ac:dyDescent="0.25">
      <c r="A421" s="68" t="s">
        <v>6703</v>
      </c>
      <c r="B421" s="69">
        <v>4021</v>
      </c>
      <c r="C421" s="69" t="s">
        <v>6702</v>
      </c>
      <c r="D421" s="70">
        <v>330333401452</v>
      </c>
      <c r="E421" s="71">
        <v>0.14</v>
      </c>
      <c r="F421" s="61"/>
      <c r="G421" s="61"/>
      <c r="K421" s="61"/>
      <c r="L421" s="61"/>
      <c r="M421" s="61"/>
    </row>
    <row r="422" ht="12.8" customHeight="1" spans="1:13" x14ac:dyDescent="0.25">
      <c r="A422" s="68" t="s">
        <v>6704</v>
      </c>
      <c r="B422" s="69">
        <v>4021</v>
      </c>
      <c r="C422" s="69" t="s">
        <v>6702</v>
      </c>
      <c r="D422" s="70">
        <v>330333402101</v>
      </c>
      <c r="E422" s="71">
        <v>0.11</v>
      </c>
      <c r="F422" s="75"/>
      <c r="G422" s="61"/>
      <c r="K422" s="61"/>
      <c r="L422" s="61"/>
      <c r="M422" s="61"/>
    </row>
    <row r="423" ht="12.8" customHeight="1" spans="1:13" x14ac:dyDescent="0.25">
      <c r="A423" s="68" t="s">
        <v>6705</v>
      </c>
      <c r="B423" s="69">
        <v>4021</v>
      </c>
      <c r="C423" s="69" t="s">
        <v>6702</v>
      </c>
      <c r="D423" s="70">
        <v>330335405101</v>
      </c>
      <c r="E423" s="71">
        <v>0.16</v>
      </c>
      <c r="F423" s="61"/>
      <c r="G423" s="61"/>
      <c r="K423" s="61"/>
      <c r="L423" s="61"/>
      <c r="M423" s="61"/>
    </row>
    <row r="424" ht="12.8" customHeight="1" spans="1:13" x14ac:dyDescent="0.25">
      <c r="A424" s="68" t="s">
        <v>6706</v>
      </c>
      <c r="B424" s="69">
        <v>402</v>
      </c>
      <c r="C424" s="69" t="s">
        <v>3432</v>
      </c>
      <c r="D424" s="70">
        <v>330333401101</v>
      </c>
      <c r="E424" s="71">
        <v>0.11</v>
      </c>
      <c r="F424" s="61"/>
      <c r="G424" s="61"/>
      <c r="K424" s="61"/>
      <c r="L424" s="61"/>
      <c r="M424" s="61"/>
    </row>
    <row r="425" ht="12.8" customHeight="1" spans="1:13" x14ac:dyDescent="0.25">
      <c r="A425" s="68" t="s">
        <v>6707</v>
      </c>
      <c r="B425" s="69">
        <v>402</v>
      </c>
      <c r="C425" s="69" t="s">
        <v>3432</v>
      </c>
      <c r="D425" s="70">
        <v>330333401102</v>
      </c>
      <c r="E425" s="71">
        <v>0.08</v>
      </c>
      <c r="F425" s="61"/>
      <c r="G425" s="61"/>
      <c r="K425" s="61"/>
      <c r="L425" s="61"/>
      <c r="M425" s="61"/>
    </row>
    <row r="426" ht="12.8" customHeight="1" spans="1:13" x14ac:dyDescent="0.25">
      <c r="A426" s="68" t="s">
        <v>6708</v>
      </c>
      <c r="B426" s="69">
        <v>402</v>
      </c>
      <c r="C426" s="69" t="s">
        <v>3432</v>
      </c>
      <c r="D426" s="70">
        <v>330333401452</v>
      </c>
      <c r="E426" s="71">
        <v>0.14</v>
      </c>
      <c r="F426" s="61"/>
      <c r="G426" s="61"/>
      <c r="K426" s="61"/>
      <c r="L426" s="61"/>
      <c r="M426" s="61"/>
    </row>
    <row r="427" ht="12.8" customHeight="1" spans="1:13" x14ac:dyDescent="0.25">
      <c r="A427" s="68" t="s">
        <v>6709</v>
      </c>
      <c r="B427" s="69">
        <v>402</v>
      </c>
      <c r="C427" s="69" t="s">
        <v>3432</v>
      </c>
      <c r="D427" s="70">
        <v>330333401453</v>
      </c>
      <c r="E427" s="71">
        <v>0.16</v>
      </c>
      <c r="F427" s="75"/>
      <c r="G427" s="61"/>
      <c r="K427" s="61"/>
      <c r="L427" s="61"/>
      <c r="M427" s="61"/>
    </row>
    <row r="428" ht="12.8" customHeight="1" spans="1:13" x14ac:dyDescent="0.25">
      <c r="A428" s="68" t="s">
        <v>6710</v>
      </c>
      <c r="B428" s="69">
        <v>402</v>
      </c>
      <c r="C428" s="69" t="s">
        <v>3432</v>
      </c>
      <c r="D428" s="70">
        <v>330333401473</v>
      </c>
      <c r="E428" s="71">
        <v>0.15</v>
      </c>
      <c r="F428" s="61"/>
      <c r="G428" s="61"/>
      <c r="K428" s="61"/>
      <c r="L428" s="61"/>
      <c r="M428" s="61"/>
    </row>
    <row r="429" ht="12.8" customHeight="1" spans="1:13" x14ac:dyDescent="0.25">
      <c r="A429" s="68" t="s">
        <v>6711</v>
      </c>
      <c r="B429" s="69">
        <v>402</v>
      </c>
      <c r="C429" s="69" t="s">
        <v>3432</v>
      </c>
      <c r="D429" s="70">
        <v>330333402151</v>
      </c>
      <c r="E429" s="71">
        <v>0.14</v>
      </c>
      <c r="F429" s="61"/>
      <c r="G429" s="61"/>
      <c r="K429" s="61"/>
      <c r="L429" s="61"/>
      <c r="M429" s="61"/>
    </row>
    <row r="430" ht="12.8" customHeight="1" spans="1:13" x14ac:dyDescent="0.25">
      <c r="A430" s="68" t="s">
        <v>6712</v>
      </c>
      <c r="B430" s="69">
        <v>402</v>
      </c>
      <c r="C430" s="69" t="s">
        <v>3432</v>
      </c>
      <c r="D430" s="70">
        <v>330333402152</v>
      </c>
      <c r="E430" s="71">
        <v>0.16</v>
      </c>
      <c r="F430" s="61"/>
      <c r="G430" s="61"/>
      <c r="K430" s="61"/>
      <c r="L430" s="61"/>
      <c r="M430" s="61"/>
    </row>
    <row r="431" ht="12.8" customHeight="1" spans="1:13" x14ac:dyDescent="0.25">
      <c r="A431" s="68" t="s">
        <v>6713</v>
      </c>
      <c r="B431" s="79">
        <v>402</v>
      </c>
      <c r="C431" s="79" t="s">
        <v>3432</v>
      </c>
      <c r="D431" s="80">
        <v>330335405142</v>
      </c>
      <c r="E431" s="81">
        <v>0.2</v>
      </c>
      <c r="F431" s="72"/>
      <c r="G431" s="61"/>
      <c r="K431" s="61"/>
      <c r="L431" s="61"/>
      <c r="M431" s="61"/>
    </row>
    <row r="432" ht="12.8" customHeight="1" spans="1:13" x14ac:dyDescent="0.25">
      <c r="A432" s="68" t="s">
        <v>6714</v>
      </c>
      <c r="B432" s="69">
        <v>402</v>
      </c>
      <c r="C432" s="69" t="s">
        <v>3432</v>
      </c>
      <c r="D432" s="70">
        <v>430433103251</v>
      </c>
      <c r="E432" s="71">
        <v>0.2</v>
      </c>
      <c r="F432" s="72"/>
      <c r="G432" s="61"/>
      <c r="K432" s="61"/>
      <c r="L432" s="61"/>
      <c r="M432" s="61"/>
    </row>
    <row r="433" ht="12.8" customHeight="1" spans="1:13" x14ac:dyDescent="0.25">
      <c r="A433" s="68" t="s">
        <v>6715</v>
      </c>
      <c r="B433" s="69">
        <v>402</v>
      </c>
      <c r="C433" s="69" t="s">
        <v>3432</v>
      </c>
      <c r="D433" s="70">
        <v>430433104105</v>
      </c>
      <c r="E433" s="71">
        <v>0.2</v>
      </c>
      <c r="F433" s="61"/>
      <c r="G433" s="61"/>
      <c r="K433" s="61"/>
      <c r="L433" s="61"/>
      <c r="M433" s="61"/>
    </row>
    <row r="434" ht="12.8" customHeight="1" spans="1:13" x14ac:dyDescent="0.25">
      <c r="A434" s="56" t="s">
        <v>6715</v>
      </c>
      <c r="B434" s="69">
        <v>402</v>
      </c>
      <c r="C434" s="69" t="s">
        <v>3432</v>
      </c>
      <c r="D434" s="70">
        <v>430433104105</v>
      </c>
      <c r="E434" s="71">
        <v>0.2</v>
      </c>
      <c r="F434" s="61"/>
      <c r="G434" s="61"/>
      <c r="K434" s="61"/>
      <c r="L434" s="61"/>
      <c r="M434" s="61"/>
    </row>
    <row r="435" ht="12.8" customHeight="1" spans="1:13" x14ac:dyDescent="0.25">
      <c r="A435" s="68" t="s">
        <v>6716</v>
      </c>
      <c r="B435" s="69">
        <v>402</v>
      </c>
      <c r="C435" s="69" t="s">
        <v>3432</v>
      </c>
      <c r="D435" s="70">
        <v>480483101228</v>
      </c>
      <c r="E435" s="71">
        <v>0.2</v>
      </c>
      <c r="F435" s="75"/>
      <c r="G435" s="61"/>
      <c r="K435" s="61"/>
      <c r="L435" s="61"/>
      <c r="M435" s="61"/>
    </row>
    <row r="436" ht="12.8" customHeight="1" spans="1:13" x14ac:dyDescent="0.25">
      <c r="A436" s="68" t="s">
        <v>6717</v>
      </c>
      <c r="B436" s="69">
        <v>4026</v>
      </c>
      <c r="C436" s="69" t="s">
        <v>6718</v>
      </c>
      <c r="D436" s="70">
        <v>330333401101</v>
      </c>
      <c r="E436" s="71">
        <v>0.11</v>
      </c>
      <c r="F436" s="61"/>
      <c r="G436" s="61"/>
      <c r="K436" s="61"/>
      <c r="L436" s="61"/>
      <c r="M436" s="61"/>
    </row>
    <row r="437" ht="12.8" customHeight="1" spans="1:13" x14ac:dyDescent="0.25">
      <c r="A437" s="68" t="s">
        <v>6719</v>
      </c>
      <c r="B437" s="69">
        <v>4026</v>
      </c>
      <c r="C437" s="69" t="s">
        <v>6718</v>
      </c>
      <c r="D437" s="70">
        <v>330333402101</v>
      </c>
      <c r="E437" s="71">
        <v>0.11</v>
      </c>
      <c r="F437" s="61"/>
      <c r="G437" s="61"/>
      <c r="K437" s="61"/>
      <c r="L437" s="61"/>
      <c r="M437" s="61"/>
    </row>
    <row r="438" ht="12.8" customHeight="1" spans="1:13" x14ac:dyDescent="0.25">
      <c r="A438" s="68" t="s">
        <v>6720</v>
      </c>
      <c r="B438" s="69">
        <v>4032</v>
      </c>
      <c r="C438" s="69" t="s">
        <v>4353</v>
      </c>
      <c r="D438" s="70">
        <v>330333401473</v>
      </c>
      <c r="E438" s="71">
        <v>0.15</v>
      </c>
      <c r="F438" s="61"/>
      <c r="G438" s="61"/>
      <c r="K438" s="61"/>
      <c r="L438" s="61"/>
      <c r="M438" s="61"/>
    </row>
    <row r="439" ht="12.8" customHeight="1" spans="1:13" x14ac:dyDescent="0.25">
      <c r="A439" s="68" t="s">
        <v>6721</v>
      </c>
      <c r="B439" s="69">
        <v>4032</v>
      </c>
      <c r="C439" s="69" t="s">
        <v>4353</v>
      </c>
      <c r="D439" s="70">
        <v>330333402174</v>
      </c>
      <c r="E439" s="71">
        <v>0.15</v>
      </c>
      <c r="F439" s="72"/>
      <c r="G439" s="61"/>
      <c r="K439" s="61"/>
      <c r="L439" s="61"/>
      <c r="M439" s="61"/>
    </row>
    <row r="440" ht="12.8" customHeight="1" spans="1:13" x14ac:dyDescent="0.25">
      <c r="A440" s="68" t="s">
        <v>6722</v>
      </c>
      <c r="B440" s="69">
        <v>4032</v>
      </c>
      <c r="C440" s="69" t="s">
        <v>4353</v>
      </c>
      <c r="D440" s="70">
        <v>480483101228</v>
      </c>
      <c r="E440" s="71">
        <v>0.2</v>
      </c>
      <c r="F440" s="72"/>
      <c r="G440" s="61"/>
      <c r="K440" s="61"/>
      <c r="L440" s="61"/>
      <c r="M440" s="61"/>
    </row>
    <row r="441" ht="12.8" customHeight="1" spans="1:13" x14ac:dyDescent="0.25">
      <c r="A441" s="68" t="s">
        <v>6723</v>
      </c>
      <c r="B441" s="69">
        <v>403</v>
      </c>
      <c r="C441" s="69" t="s">
        <v>4343</v>
      </c>
      <c r="D441" s="70">
        <v>330333401473</v>
      </c>
      <c r="E441" s="71">
        <v>0.15</v>
      </c>
      <c r="F441" s="75"/>
      <c r="G441" s="61"/>
      <c r="K441" s="61"/>
      <c r="L441" s="61"/>
      <c r="M441" s="61"/>
    </row>
    <row r="442" ht="12.8" customHeight="1" spans="1:13" x14ac:dyDescent="0.25">
      <c r="A442" s="68" t="s">
        <v>6724</v>
      </c>
      <c r="B442" s="69">
        <v>403</v>
      </c>
      <c r="C442" s="69" t="s">
        <v>4343</v>
      </c>
      <c r="D442" s="70">
        <v>330333402174</v>
      </c>
      <c r="E442" s="71">
        <v>0.15</v>
      </c>
      <c r="F442" s="61"/>
      <c r="G442" s="61"/>
      <c r="K442" s="61"/>
      <c r="L442" s="61"/>
      <c r="M442" s="61"/>
    </row>
    <row r="443" ht="12.8" customHeight="1" spans="1:13" x14ac:dyDescent="0.25">
      <c r="A443" s="68" t="s">
        <v>6725</v>
      </c>
      <c r="B443" s="69">
        <v>4034</v>
      </c>
      <c r="C443" s="69" t="s">
        <v>4049</v>
      </c>
      <c r="D443" s="70">
        <v>330333401101</v>
      </c>
      <c r="E443" s="71">
        <v>0.11</v>
      </c>
      <c r="F443" s="61"/>
      <c r="G443" s="61"/>
      <c r="K443" s="61"/>
      <c r="L443" s="61"/>
      <c r="M443" s="61"/>
    </row>
    <row r="444" ht="12.8" customHeight="1" spans="1:13" x14ac:dyDescent="0.25">
      <c r="A444" s="68" t="s">
        <v>6726</v>
      </c>
      <c r="B444" s="69">
        <v>4034</v>
      </c>
      <c r="C444" s="69" t="s">
        <v>4049</v>
      </c>
      <c r="D444" s="70">
        <v>330333401127</v>
      </c>
      <c r="E444" s="71">
        <v>0.08</v>
      </c>
      <c r="F444" s="72"/>
      <c r="G444" s="61"/>
      <c r="K444" s="61"/>
      <c r="L444" s="61"/>
      <c r="M444" s="61"/>
    </row>
    <row r="445" ht="12.8" customHeight="1" spans="1:13" x14ac:dyDescent="0.25">
      <c r="A445" s="68" t="s">
        <v>6727</v>
      </c>
      <c r="B445" s="69">
        <v>4034</v>
      </c>
      <c r="C445" s="69" t="s">
        <v>4049</v>
      </c>
      <c r="D445" s="70">
        <v>330333401452</v>
      </c>
      <c r="E445" s="71">
        <v>0.14</v>
      </c>
      <c r="F445" s="72"/>
      <c r="G445" s="61"/>
      <c r="K445" s="61"/>
      <c r="L445" s="61"/>
      <c r="M445" s="61"/>
    </row>
    <row r="446" ht="12.8" customHeight="1" spans="1:13" x14ac:dyDescent="0.25">
      <c r="A446" s="68" t="s">
        <v>6728</v>
      </c>
      <c r="B446" s="69">
        <v>4034</v>
      </c>
      <c r="C446" s="69" t="s">
        <v>4049</v>
      </c>
      <c r="D446" s="70">
        <v>330333401453</v>
      </c>
      <c r="E446" s="71">
        <v>0.16</v>
      </c>
      <c r="F446" s="61"/>
      <c r="G446" s="61"/>
      <c r="K446" s="61"/>
      <c r="L446" s="61"/>
      <c r="M446" s="61"/>
    </row>
    <row r="447" ht="12.8" customHeight="1" spans="1:13" x14ac:dyDescent="0.25">
      <c r="A447" s="68" t="s">
        <v>6729</v>
      </c>
      <c r="B447" s="69">
        <v>4034</v>
      </c>
      <c r="C447" s="69" t="s">
        <v>4049</v>
      </c>
      <c r="D447" s="70">
        <v>330333402101</v>
      </c>
      <c r="E447" s="71">
        <v>0.11</v>
      </c>
      <c r="F447" s="61"/>
      <c r="G447" s="61"/>
      <c r="K447" s="61"/>
      <c r="L447" s="61"/>
      <c r="M447" s="61"/>
    </row>
    <row r="448" ht="12.8" customHeight="1" spans="1:13" x14ac:dyDescent="0.25">
      <c r="A448" s="68" t="s">
        <v>6730</v>
      </c>
      <c r="B448" s="69">
        <v>4034</v>
      </c>
      <c r="C448" s="69" t="s">
        <v>4049</v>
      </c>
      <c r="D448" s="70">
        <v>330335405101</v>
      </c>
      <c r="E448" s="71">
        <v>0.15</v>
      </c>
      <c r="F448" s="75"/>
      <c r="G448" s="61"/>
      <c r="K448" s="61"/>
      <c r="L448" s="61"/>
      <c r="M448" s="61"/>
    </row>
    <row r="449" ht="12.8" customHeight="1" spans="1:13" x14ac:dyDescent="0.25">
      <c r="A449" s="68" t="s">
        <v>6731</v>
      </c>
      <c r="B449" s="69">
        <v>4037</v>
      </c>
      <c r="C449" s="69" t="s">
        <v>6732</v>
      </c>
      <c r="D449" s="70">
        <v>330333401473</v>
      </c>
      <c r="E449" s="71">
        <v>0.15</v>
      </c>
      <c r="F449" s="61"/>
      <c r="G449" s="61"/>
      <c r="K449" s="61"/>
      <c r="L449" s="61"/>
      <c r="M449" s="61"/>
    </row>
    <row r="450" ht="12.8" customHeight="1" spans="1:13" x14ac:dyDescent="0.25">
      <c r="A450" s="68" t="s">
        <v>6733</v>
      </c>
      <c r="B450" s="69">
        <v>4037</v>
      </c>
      <c r="C450" s="69" t="s">
        <v>6732</v>
      </c>
      <c r="D450" s="70">
        <v>330333402174</v>
      </c>
      <c r="E450" s="71">
        <v>0.15</v>
      </c>
      <c r="F450" s="61"/>
      <c r="G450" s="61"/>
      <c r="K450" s="61"/>
      <c r="L450" s="61"/>
      <c r="M450" s="61"/>
    </row>
    <row r="451" ht="12.8" customHeight="1" spans="1:13" x14ac:dyDescent="0.25">
      <c r="A451" s="68" t="s">
        <v>6734</v>
      </c>
      <c r="B451" s="69">
        <v>4040</v>
      </c>
      <c r="C451" s="69" t="s">
        <v>6735</v>
      </c>
      <c r="D451" s="70">
        <v>330333401473</v>
      </c>
      <c r="E451" s="71">
        <v>0.15</v>
      </c>
      <c r="F451" s="72"/>
      <c r="G451" s="61"/>
      <c r="K451" s="61"/>
      <c r="L451" s="61"/>
      <c r="M451" s="61"/>
    </row>
    <row r="452" ht="12.8" customHeight="1" spans="1:13" x14ac:dyDescent="0.25">
      <c r="A452" s="68" t="s">
        <v>6736</v>
      </c>
      <c r="B452" s="69">
        <v>4040</v>
      </c>
      <c r="C452" s="69" t="s">
        <v>6735</v>
      </c>
      <c r="D452" s="70">
        <v>330333402174</v>
      </c>
      <c r="E452" s="71">
        <v>0.15</v>
      </c>
      <c r="F452" s="65"/>
      <c r="G452" s="61"/>
      <c r="K452" s="61"/>
      <c r="L452" s="61"/>
      <c r="M452" s="61"/>
    </row>
    <row r="453" ht="12.8" customHeight="1" spans="1:13" x14ac:dyDescent="0.25">
      <c r="A453" s="68" t="s">
        <v>6737</v>
      </c>
      <c r="B453" s="69">
        <v>4040</v>
      </c>
      <c r="C453" s="69" t="s">
        <v>6735</v>
      </c>
      <c r="D453" s="70">
        <v>430433104105</v>
      </c>
      <c r="E453" s="71">
        <v>0.2</v>
      </c>
      <c r="F453" s="75"/>
      <c r="G453" s="61"/>
      <c r="K453" s="61"/>
      <c r="L453" s="61"/>
      <c r="M453" s="61"/>
    </row>
    <row r="454" ht="12.8" customHeight="1" spans="1:13" x14ac:dyDescent="0.25">
      <c r="A454" s="68" t="s">
        <v>6738</v>
      </c>
      <c r="B454" s="69">
        <v>4040</v>
      </c>
      <c r="C454" s="69" t="s">
        <v>6735</v>
      </c>
      <c r="D454" s="70">
        <v>480483101228</v>
      </c>
      <c r="E454" s="71">
        <v>0.2</v>
      </c>
      <c r="F454" s="61"/>
      <c r="G454" s="61"/>
      <c r="K454" s="61"/>
      <c r="L454" s="61"/>
      <c r="M454" s="61"/>
    </row>
    <row r="455" ht="12.8" customHeight="1" spans="1:13" x14ac:dyDescent="0.25">
      <c r="A455" s="68" t="s">
        <v>6739</v>
      </c>
      <c r="B455" s="69">
        <v>404</v>
      </c>
      <c r="C455" s="69" t="s">
        <v>4336</v>
      </c>
      <c r="D455" s="70">
        <v>330333401473</v>
      </c>
      <c r="E455" s="71">
        <v>0.15</v>
      </c>
      <c r="F455" s="61"/>
      <c r="G455" s="61"/>
      <c r="K455" s="61"/>
      <c r="L455" s="61"/>
      <c r="M455" s="61"/>
    </row>
    <row r="456" ht="12.8" customHeight="1" spans="1:13" x14ac:dyDescent="0.25">
      <c r="A456" s="68" t="s">
        <v>6740</v>
      </c>
      <c r="B456" s="69">
        <v>404</v>
      </c>
      <c r="C456" s="69" t="s">
        <v>4336</v>
      </c>
      <c r="D456" s="70">
        <v>330333402174</v>
      </c>
      <c r="E456" s="71">
        <v>0.15</v>
      </c>
      <c r="F456" s="61"/>
      <c r="G456" s="61"/>
      <c r="K456" s="61"/>
      <c r="L456" s="61"/>
      <c r="M456" s="61"/>
    </row>
    <row r="457" ht="12.8" customHeight="1" spans="1:13" x14ac:dyDescent="0.25">
      <c r="A457" s="68" t="s">
        <v>6741</v>
      </c>
      <c r="B457" s="69">
        <v>4048</v>
      </c>
      <c r="C457" s="69" t="s">
        <v>4367</v>
      </c>
      <c r="D457" s="70">
        <v>330333401473</v>
      </c>
      <c r="E457" s="71">
        <v>0.15</v>
      </c>
      <c r="F457" s="61"/>
      <c r="G457" s="61"/>
      <c r="K457" s="61"/>
      <c r="L457" s="61"/>
      <c r="M457" s="61"/>
    </row>
    <row r="458" ht="12.8" customHeight="1" spans="1:13" x14ac:dyDescent="0.25">
      <c r="A458" s="68" t="s">
        <v>6742</v>
      </c>
      <c r="B458" s="69">
        <v>4048</v>
      </c>
      <c r="C458" s="69" t="s">
        <v>4367</v>
      </c>
      <c r="D458" s="70">
        <v>330333402174</v>
      </c>
      <c r="E458" s="71">
        <v>0.15</v>
      </c>
      <c r="F458" s="72"/>
      <c r="G458" s="61"/>
      <c r="K458" s="61"/>
      <c r="L458" s="61"/>
      <c r="M458" s="61"/>
    </row>
    <row r="459" ht="12.8" customHeight="1" spans="1:13" x14ac:dyDescent="0.25">
      <c r="A459" s="68" t="s">
        <v>6743</v>
      </c>
      <c r="B459" s="69">
        <v>4049</v>
      </c>
      <c r="C459" s="69" t="s">
        <v>3930</v>
      </c>
      <c r="D459" s="70">
        <v>330333401101</v>
      </c>
      <c r="E459" s="71">
        <v>0.11</v>
      </c>
      <c r="F459" s="72"/>
      <c r="G459" s="61"/>
      <c r="K459" s="61"/>
      <c r="L459" s="61"/>
      <c r="M459" s="61"/>
    </row>
    <row r="460" ht="12.8" customHeight="1" spans="1:13" x14ac:dyDescent="0.25">
      <c r="A460" s="68" t="s">
        <v>6744</v>
      </c>
      <c r="B460" s="69">
        <v>4049</v>
      </c>
      <c r="C460" s="69" t="s">
        <v>3930</v>
      </c>
      <c r="D460" s="70">
        <v>330333401127</v>
      </c>
      <c r="E460" s="71">
        <v>0.08</v>
      </c>
      <c r="F460" s="61"/>
      <c r="G460" s="61"/>
      <c r="K460" s="61"/>
      <c r="L460" s="61"/>
      <c r="M460" s="61"/>
    </row>
    <row r="461" ht="12.8" customHeight="1" spans="1:13" x14ac:dyDescent="0.25">
      <c r="A461" s="68" t="s">
        <v>6745</v>
      </c>
      <c r="B461" s="69">
        <v>4049</v>
      </c>
      <c r="C461" s="69" t="s">
        <v>3930</v>
      </c>
      <c r="D461" s="70">
        <v>330333401452</v>
      </c>
      <c r="E461" s="71">
        <v>0.14</v>
      </c>
      <c r="F461" s="75"/>
      <c r="G461" s="61"/>
      <c r="K461" s="61"/>
      <c r="L461" s="61"/>
      <c r="M461" s="61"/>
    </row>
    <row r="462" ht="12.8" customHeight="1" spans="1:13" x14ac:dyDescent="0.25">
      <c r="A462" s="68" t="s">
        <v>6746</v>
      </c>
      <c r="B462" s="69">
        <v>4049</v>
      </c>
      <c r="C462" s="69" t="s">
        <v>3930</v>
      </c>
      <c r="D462" s="70">
        <v>330333402101</v>
      </c>
      <c r="E462" s="71">
        <v>0.11</v>
      </c>
      <c r="F462" s="75"/>
      <c r="G462" s="61"/>
      <c r="K462" s="61"/>
      <c r="L462" s="61"/>
      <c r="M462" s="61"/>
    </row>
    <row r="463" ht="12.8" customHeight="1" spans="1:13" x14ac:dyDescent="0.25">
      <c r="A463" s="68" t="s">
        <v>6747</v>
      </c>
      <c r="B463" s="69">
        <v>4049</v>
      </c>
      <c r="C463" s="69" t="s">
        <v>6748</v>
      </c>
      <c r="D463" s="70">
        <v>330335405101</v>
      </c>
      <c r="E463" s="71">
        <v>0.15</v>
      </c>
      <c r="F463" s="72"/>
      <c r="G463" s="61"/>
      <c r="K463" s="61"/>
      <c r="L463" s="61"/>
      <c r="M463" s="61"/>
    </row>
    <row r="464" ht="12.8" customHeight="1" spans="1:13" x14ac:dyDescent="0.25">
      <c r="A464" s="68" t="s">
        <v>6749</v>
      </c>
      <c r="B464" s="69">
        <v>405</v>
      </c>
      <c r="C464" s="69" t="s">
        <v>4339</v>
      </c>
      <c r="D464" s="70">
        <v>330333401473</v>
      </c>
      <c r="E464" s="71">
        <v>0.15</v>
      </c>
      <c r="F464" s="72"/>
      <c r="G464" s="61"/>
      <c r="K464" s="61"/>
      <c r="L464" s="61"/>
      <c r="M464" s="61"/>
    </row>
    <row r="465" ht="12.8" customHeight="1" spans="1:13" x14ac:dyDescent="0.25">
      <c r="A465" s="68" t="s">
        <v>6750</v>
      </c>
      <c r="B465" s="69">
        <v>405</v>
      </c>
      <c r="C465" s="69" t="s">
        <v>4339</v>
      </c>
      <c r="D465" s="70">
        <v>330333402174</v>
      </c>
      <c r="E465" s="71">
        <v>0.15</v>
      </c>
      <c r="F465" s="61"/>
      <c r="G465" s="61"/>
      <c r="K465" s="61"/>
      <c r="L465" s="61"/>
      <c r="M465" s="61"/>
    </row>
    <row r="466" ht="12.8" customHeight="1" spans="1:13" x14ac:dyDescent="0.25">
      <c r="A466" s="68" t="s">
        <v>6750</v>
      </c>
      <c r="B466" s="69">
        <v>405</v>
      </c>
      <c r="C466" s="69" t="s">
        <v>4339</v>
      </c>
      <c r="D466" s="70">
        <v>330333402174</v>
      </c>
      <c r="E466" s="71">
        <v>0.15</v>
      </c>
      <c r="F466" s="61"/>
      <c r="G466" s="61"/>
      <c r="K466" s="61"/>
      <c r="L466" s="61"/>
      <c r="M466" s="61"/>
    </row>
    <row r="467" ht="12.8" customHeight="1" spans="1:13" x14ac:dyDescent="0.25">
      <c r="A467" s="68" t="s">
        <v>6751</v>
      </c>
      <c r="B467" s="69">
        <v>405</v>
      </c>
      <c r="C467" s="69" t="s">
        <v>4339</v>
      </c>
      <c r="D467" s="70">
        <v>430433104105</v>
      </c>
      <c r="E467" s="71">
        <v>0.2</v>
      </c>
      <c r="F467" s="75"/>
      <c r="G467" s="61"/>
      <c r="K467" s="61"/>
      <c r="L467" s="61"/>
      <c r="M467" s="61"/>
    </row>
    <row r="468" ht="12.8" customHeight="1" spans="1:13" x14ac:dyDescent="0.25">
      <c r="A468" s="68" t="s">
        <v>6752</v>
      </c>
      <c r="B468" s="69">
        <v>405</v>
      </c>
      <c r="C468" s="69" t="s">
        <v>4339</v>
      </c>
      <c r="D468" s="70">
        <v>480483101228</v>
      </c>
      <c r="E468" s="71">
        <v>0.2</v>
      </c>
      <c r="F468" s="61"/>
      <c r="G468" s="61"/>
      <c r="K468" s="61"/>
      <c r="L468" s="61"/>
      <c r="M468" s="61"/>
    </row>
    <row r="469" ht="12.8" customHeight="1" spans="1:13" x14ac:dyDescent="0.25">
      <c r="A469" s="68" t="s">
        <v>6753</v>
      </c>
      <c r="B469" s="69">
        <v>406</v>
      </c>
      <c r="C469" s="69" t="s">
        <v>4347</v>
      </c>
      <c r="D469" s="70">
        <v>330333401473</v>
      </c>
      <c r="E469" s="71">
        <v>0.15</v>
      </c>
      <c r="F469" s="61"/>
      <c r="G469" s="61"/>
      <c r="K469" s="61"/>
      <c r="L469" s="61"/>
      <c r="M469" s="61"/>
    </row>
    <row r="470" ht="12.8" customHeight="1" spans="1:13" x14ac:dyDescent="0.25">
      <c r="A470" s="68" t="s">
        <v>6754</v>
      </c>
      <c r="B470" s="69">
        <v>406</v>
      </c>
      <c r="C470" s="69" t="s">
        <v>4347</v>
      </c>
      <c r="D470" s="70">
        <v>330333402174</v>
      </c>
      <c r="E470" s="71">
        <v>0.15</v>
      </c>
      <c r="F470" s="61"/>
      <c r="G470" s="61"/>
      <c r="K470" s="61"/>
      <c r="L470" s="61"/>
      <c r="M470" s="61"/>
    </row>
    <row r="471" ht="12.8" customHeight="1" spans="1:13" x14ac:dyDescent="0.25">
      <c r="A471" s="68" t="s">
        <v>6755</v>
      </c>
      <c r="B471" s="69">
        <v>407</v>
      </c>
      <c r="C471" s="69" t="s">
        <v>4997</v>
      </c>
      <c r="D471" s="70">
        <v>330335405142</v>
      </c>
      <c r="E471" s="71">
        <v>0.2</v>
      </c>
      <c r="F471" s="61"/>
      <c r="G471" s="61"/>
      <c r="K471" s="61"/>
      <c r="L471" s="61"/>
      <c r="M471" s="61"/>
    </row>
    <row r="472" ht="12.8" customHeight="1" spans="1:13" x14ac:dyDescent="0.25">
      <c r="A472" s="68" t="s">
        <v>6756</v>
      </c>
      <c r="B472" s="69">
        <v>407</v>
      </c>
      <c r="C472" s="69" t="s">
        <v>4997</v>
      </c>
      <c r="D472" s="70">
        <v>430433104105</v>
      </c>
      <c r="E472" s="71">
        <v>0.2</v>
      </c>
      <c r="F472" s="72"/>
      <c r="G472" s="61"/>
      <c r="K472" s="61"/>
      <c r="L472" s="61"/>
      <c r="M472" s="61"/>
    </row>
    <row r="473" ht="12.8" customHeight="1" spans="1:13" x14ac:dyDescent="0.25">
      <c r="A473" s="68" t="s">
        <v>6757</v>
      </c>
      <c r="B473" s="69">
        <v>407</v>
      </c>
      <c r="C473" s="69" t="s">
        <v>4997</v>
      </c>
      <c r="D473" s="70">
        <v>480483101228</v>
      </c>
      <c r="E473" s="71">
        <v>0.2</v>
      </c>
      <c r="F473" s="72"/>
      <c r="G473" s="61"/>
      <c r="K473" s="61"/>
      <c r="L473" s="61"/>
      <c r="M473" s="61"/>
    </row>
    <row r="474" ht="12.8" customHeight="1" spans="1:13" x14ac:dyDescent="0.25">
      <c r="A474" s="68" t="s">
        <v>6758</v>
      </c>
      <c r="B474" s="69">
        <v>416</v>
      </c>
      <c r="C474" s="69" t="s">
        <v>5005</v>
      </c>
      <c r="D474" s="70">
        <v>430433104105</v>
      </c>
      <c r="E474" s="71">
        <v>0.2</v>
      </c>
      <c r="F474" s="75"/>
      <c r="G474" s="61"/>
      <c r="K474" s="61"/>
      <c r="L474" s="61"/>
      <c r="M474" s="61"/>
    </row>
    <row r="475" ht="12.8" customHeight="1" spans="1:13" x14ac:dyDescent="0.25">
      <c r="A475" s="68" t="s">
        <v>6759</v>
      </c>
      <c r="B475" s="69">
        <v>416</v>
      </c>
      <c r="C475" s="69" t="s">
        <v>5005</v>
      </c>
      <c r="D475" s="70">
        <v>480483101228</v>
      </c>
      <c r="E475" s="71">
        <v>0.2</v>
      </c>
      <c r="F475" s="61"/>
      <c r="G475" s="61"/>
      <c r="K475" s="61"/>
      <c r="L475" s="61"/>
      <c r="M475" s="61"/>
    </row>
    <row r="476" ht="12.8" customHeight="1" spans="1:13" x14ac:dyDescent="0.25">
      <c r="A476" s="68" t="s">
        <v>6760</v>
      </c>
      <c r="B476" s="69">
        <v>423</v>
      </c>
      <c r="C476" s="69" t="s">
        <v>3734</v>
      </c>
      <c r="D476" s="70">
        <v>330333401101</v>
      </c>
      <c r="E476" s="71">
        <v>0.11</v>
      </c>
      <c r="F476" s="61"/>
      <c r="G476" s="61"/>
      <c r="K476" s="61"/>
      <c r="L476" s="61"/>
      <c r="M476" s="61"/>
    </row>
    <row r="477" ht="12.8" customHeight="1" spans="1:13" x14ac:dyDescent="0.25">
      <c r="A477" s="68" t="s">
        <v>6761</v>
      </c>
      <c r="B477" s="69">
        <v>423</v>
      </c>
      <c r="C477" s="69" t="s">
        <v>3734</v>
      </c>
      <c r="D477" s="70">
        <v>330333401127</v>
      </c>
      <c r="E477" s="71">
        <v>0.08</v>
      </c>
      <c r="F477" s="61"/>
      <c r="G477" s="61"/>
      <c r="K477" s="61"/>
      <c r="L477" s="61"/>
      <c r="M477" s="61"/>
    </row>
    <row r="478" ht="12.8" customHeight="1" spans="1:13" x14ac:dyDescent="0.25">
      <c r="A478" s="68" t="s">
        <v>6762</v>
      </c>
      <c r="B478" s="69">
        <v>423</v>
      </c>
      <c r="C478" s="69" t="s">
        <v>3734</v>
      </c>
      <c r="D478" s="70">
        <v>330333401452</v>
      </c>
      <c r="E478" s="71">
        <v>0.14</v>
      </c>
      <c r="F478" s="61"/>
      <c r="G478" s="61"/>
      <c r="K478" s="61"/>
      <c r="L478" s="61"/>
      <c r="M478" s="61"/>
    </row>
    <row r="479" ht="12.8" customHeight="1" spans="1:13" x14ac:dyDescent="0.25">
      <c r="A479" s="68" t="s">
        <v>6763</v>
      </c>
      <c r="B479" s="69">
        <v>423</v>
      </c>
      <c r="C479" s="69" t="s">
        <v>3734</v>
      </c>
      <c r="D479" s="70">
        <v>330333401453</v>
      </c>
      <c r="E479" s="71">
        <v>0.16</v>
      </c>
      <c r="F479" s="61"/>
      <c r="G479" s="61"/>
      <c r="K479" s="61"/>
      <c r="L479" s="61"/>
      <c r="M479" s="61"/>
    </row>
    <row r="480" ht="12.8" customHeight="1" spans="1:13" x14ac:dyDescent="0.25">
      <c r="A480" s="68" t="s">
        <v>6763</v>
      </c>
      <c r="B480" s="69">
        <v>423</v>
      </c>
      <c r="C480" s="69" t="s">
        <v>3734</v>
      </c>
      <c r="D480" s="70">
        <v>330333401453</v>
      </c>
      <c r="E480" s="71">
        <v>0.16</v>
      </c>
      <c r="F480" s="72"/>
      <c r="G480" s="61"/>
      <c r="K480" s="61"/>
      <c r="L480" s="61"/>
      <c r="M480" s="61"/>
    </row>
    <row r="481" ht="12.8" customHeight="1" spans="1:13" x14ac:dyDescent="0.25">
      <c r="A481" s="68" t="s">
        <v>6764</v>
      </c>
      <c r="B481" s="69">
        <v>423</v>
      </c>
      <c r="C481" s="69" t="s">
        <v>3734</v>
      </c>
      <c r="D481" s="70">
        <v>330333402101</v>
      </c>
      <c r="E481" s="71">
        <v>0.11</v>
      </c>
      <c r="F481" s="72"/>
      <c r="G481" s="61"/>
      <c r="K481" s="61"/>
      <c r="L481" s="61"/>
      <c r="M481" s="61"/>
    </row>
    <row r="482" ht="12.8" customHeight="1" spans="1:13" x14ac:dyDescent="0.25">
      <c r="A482" s="68" t="s">
        <v>6765</v>
      </c>
      <c r="B482" s="69">
        <v>423</v>
      </c>
      <c r="C482" s="69" t="s">
        <v>3734</v>
      </c>
      <c r="D482" s="70">
        <v>330333402152</v>
      </c>
      <c r="E482" s="71">
        <v>0.16</v>
      </c>
      <c r="F482" s="61"/>
      <c r="G482" s="61"/>
      <c r="K482" s="61"/>
      <c r="L482" s="61"/>
      <c r="M482" s="61"/>
    </row>
    <row r="483" ht="12.8" customHeight="1" spans="1:13" x14ac:dyDescent="0.25">
      <c r="A483" s="68" t="s">
        <v>6766</v>
      </c>
      <c r="B483" s="69">
        <v>423</v>
      </c>
      <c r="C483" s="69" t="s">
        <v>3734</v>
      </c>
      <c r="D483" s="70">
        <v>330335405101</v>
      </c>
      <c r="E483" s="71">
        <v>0.15</v>
      </c>
      <c r="F483" s="61"/>
      <c r="G483" s="61"/>
      <c r="K483" s="61"/>
      <c r="L483" s="61"/>
      <c r="M483" s="61"/>
    </row>
    <row r="484" ht="12.8" customHeight="1" spans="1:13" x14ac:dyDescent="0.25">
      <c r="A484" s="68" t="s">
        <v>6767</v>
      </c>
      <c r="B484" s="69">
        <v>423</v>
      </c>
      <c r="C484" s="69" t="s">
        <v>3734</v>
      </c>
      <c r="D484" s="70">
        <v>330335405142</v>
      </c>
      <c r="E484" s="71">
        <v>0.2</v>
      </c>
      <c r="F484" s="61"/>
      <c r="G484" s="61"/>
      <c r="K484" s="61"/>
      <c r="L484" s="61"/>
      <c r="M484" s="61"/>
    </row>
    <row r="485" ht="12.8" customHeight="1" spans="1:13" x14ac:dyDescent="0.25">
      <c r="A485" s="56" t="s">
        <v>6768</v>
      </c>
      <c r="B485" s="69">
        <v>423</v>
      </c>
      <c r="C485" s="69" t="s">
        <v>3734</v>
      </c>
      <c r="D485" s="70">
        <v>430433104105</v>
      </c>
      <c r="E485" s="71">
        <v>0.2</v>
      </c>
      <c r="F485" s="75"/>
      <c r="G485" s="61"/>
      <c r="K485" s="61"/>
      <c r="L485" s="61"/>
      <c r="M485" s="61"/>
    </row>
    <row r="486" ht="12.8" customHeight="1" spans="1:13" x14ac:dyDescent="0.25">
      <c r="A486" s="68" t="s">
        <v>6769</v>
      </c>
      <c r="B486" s="69">
        <v>423</v>
      </c>
      <c r="C486" s="69" t="s">
        <v>3734</v>
      </c>
      <c r="D486" s="70">
        <v>480483101228</v>
      </c>
      <c r="E486" s="71">
        <v>0.2</v>
      </c>
      <c r="F486" s="75"/>
      <c r="G486" s="61"/>
      <c r="K486" s="61"/>
      <c r="L486" s="61"/>
      <c r="M486" s="61"/>
    </row>
    <row r="487" ht="12.8" customHeight="1" spans="1:13" x14ac:dyDescent="0.25">
      <c r="A487" s="68" t="s">
        <v>6770</v>
      </c>
      <c r="B487" s="69">
        <v>429</v>
      </c>
      <c r="C487" s="69" t="s">
        <v>4999</v>
      </c>
      <c r="D487" s="70">
        <v>430433104105</v>
      </c>
      <c r="E487" s="71">
        <v>0.2</v>
      </c>
      <c r="F487" s="75"/>
      <c r="G487" s="61"/>
      <c r="K487" s="61"/>
      <c r="L487" s="61"/>
      <c r="M487" s="61"/>
    </row>
    <row r="488" ht="12.8" customHeight="1" spans="1:13" x14ac:dyDescent="0.25">
      <c r="A488" s="68" t="s">
        <v>6771</v>
      </c>
      <c r="B488" s="69">
        <v>429</v>
      </c>
      <c r="C488" s="69" t="s">
        <v>4999</v>
      </c>
      <c r="D488" s="70">
        <v>480483101228</v>
      </c>
      <c r="E488" s="71">
        <v>0.2</v>
      </c>
      <c r="F488" s="75"/>
      <c r="G488" s="61"/>
      <c r="K488" s="61"/>
      <c r="L488" s="61"/>
      <c r="M488" s="61"/>
    </row>
    <row r="489" ht="12.8" customHeight="1" spans="1:13" x14ac:dyDescent="0.25">
      <c r="A489" s="68" t="s">
        <v>6772</v>
      </c>
      <c r="B489" s="69">
        <v>438</v>
      </c>
      <c r="C489" s="69" t="s">
        <v>6773</v>
      </c>
      <c r="D489" s="70">
        <v>330333401101</v>
      </c>
      <c r="E489" s="71">
        <v>0.11</v>
      </c>
      <c r="F489" s="75"/>
      <c r="G489" s="61"/>
      <c r="K489" s="61"/>
      <c r="L489" s="61"/>
      <c r="M489" s="61"/>
    </row>
    <row r="490" ht="12.8" customHeight="1" spans="1:13" x14ac:dyDescent="0.25">
      <c r="A490" s="68" t="s">
        <v>6774</v>
      </c>
      <c r="B490" s="69">
        <v>438</v>
      </c>
      <c r="C490" s="69" t="s">
        <v>6773</v>
      </c>
      <c r="D490" s="70">
        <v>330333401452</v>
      </c>
      <c r="E490" s="71">
        <v>0.14</v>
      </c>
      <c r="F490" s="75"/>
      <c r="G490" s="61"/>
      <c r="K490" s="61"/>
      <c r="L490" s="61"/>
      <c r="M490" s="61"/>
    </row>
    <row r="491" ht="12.8" customHeight="1" spans="1:13" x14ac:dyDescent="0.25">
      <c r="A491" s="68" t="s">
        <v>6775</v>
      </c>
      <c r="B491" s="69">
        <v>438</v>
      </c>
      <c r="C491" s="69" t="s">
        <v>6773</v>
      </c>
      <c r="D491" s="70">
        <v>330333402101</v>
      </c>
      <c r="E491" s="71">
        <v>0.11</v>
      </c>
      <c r="F491" s="75"/>
      <c r="G491" s="61"/>
      <c r="K491" s="61"/>
      <c r="L491" s="61"/>
      <c r="M491" s="61"/>
    </row>
    <row r="492" ht="12.8" customHeight="1" spans="1:13" x14ac:dyDescent="0.25">
      <c r="A492" s="68" t="s">
        <v>6776</v>
      </c>
      <c r="B492" s="69">
        <v>438</v>
      </c>
      <c r="C492" s="69" t="s">
        <v>6773</v>
      </c>
      <c r="D492" s="70">
        <v>330333402152</v>
      </c>
      <c r="E492" s="71">
        <v>0.16</v>
      </c>
      <c r="F492" s="75"/>
      <c r="G492" s="61"/>
      <c r="K492" s="61"/>
      <c r="L492" s="61"/>
      <c r="M492" s="61"/>
    </row>
    <row r="493" ht="12.8" customHeight="1" spans="1:13" x14ac:dyDescent="0.25">
      <c r="A493" s="68" t="s">
        <v>6777</v>
      </c>
      <c r="B493" s="69">
        <v>438</v>
      </c>
      <c r="C493" s="69" t="s">
        <v>6773</v>
      </c>
      <c r="D493" s="70">
        <v>330335405101</v>
      </c>
      <c r="E493" s="71">
        <v>0.15</v>
      </c>
      <c r="F493" s="75"/>
      <c r="G493" s="61"/>
      <c r="K493" s="61"/>
      <c r="L493" s="61"/>
      <c r="M493" s="61"/>
    </row>
    <row r="494" ht="12.8" customHeight="1" spans="1:13" x14ac:dyDescent="0.25">
      <c r="A494" s="68" t="s">
        <v>6778</v>
      </c>
      <c r="B494" s="69">
        <v>441</v>
      </c>
      <c r="C494" s="69" t="s">
        <v>4444</v>
      </c>
      <c r="D494" s="70">
        <v>330335405142</v>
      </c>
      <c r="E494" s="71">
        <v>0.2</v>
      </c>
      <c r="F494" s="75"/>
      <c r="G494" s="61"/>
      <c r="K494" s="61"/>
      <c r="L494" s="61"/>
      <c r="M494" s="61"/>
    </row>
    <row r="495" ht="12.8" customHeight="1" spans="1:13" x14ac:dyDescent="0.25">
      <c r="A495" s="68" t="s">
        <v>6778</v>
      </c>
      <c r="B495" s="69">
        <v>441</v>
      </c>
      <c r="C495" s="69" t="s">
        <v>4444</v>
      </c>
      <c r="D495" s="70">
        <v>330335405142</v>
      </c>
      <c r="E495" s="71">
        <v>0.2</v>
      </c>
      <c r="F495" s="75"/>
      <c r="G495" s="61"/>
      <c r="K495" s="61"/>
      <c r="L495" s="61"/>
      <c r="M495" s="61"/>
    </row>
    <row r="496" ht="12.8" customHeight="1" spans="1:13" x14ac:dyDescent="0.25">
      <c r="A496" s="68" t="s">
        <v>6779</v>
      </c>
      <c r="B496" s="69">
        <v>442</v>
      </c>
      <c r="C496" s="69" t="s">
        <v>4446</v>
      </c>
      <c r="D496" s="70">
        <v>330335405142</v>
      </c>
      <c r="E496" s="71">
        <v>0.2</v>
      </c>
      <c r="F496" s="75"/>
      <c r="G496" s="61"/>
      <c r="K496" s="61"/>
      <c r="L496" s="61"/>
      <c r="M496" s="61"/>
    </row>
    <row r="497" ht="12.8" customHeight="1" spans="1:13" x14ac:dyDescent="0.25">
      <c r="A497" s="68" t="s">
        <v>6779</v>
      </c>
      <c r="B497" s="69">
        <v>442</v>
      </c>
      <c r="C497" s="69" t="s">
        <v>4446</v>
      </c>
      <c r="D497" s="70">
        <v>330335405142</v>
      </c>
      <c r="E497" s="71">
        <v>0.2</v>
      </c>
      <c r="F497" s="75"/>
      <c r="G497" s="61"/>
      <c r="K497" s="61"/>
      <c r="L497" s="61"/>
      <c r="M497" s="61"/>
    </row>
    <row r="498" ht="12.8" customHeight="1" spans="1:13" x14ac:dyDescent="0.25">
      <c r="A498" s="68" t="s">
        <v>6780</v>
      </c>
      <c r="B498" s="69">
        <v>446</v>
      </c>
      <c r="C498" s="69" t="s">
        <v>4448</v>
      </c>
      <c r="D498" s="70">
        <v>330335405142</v>
      </c>
      <c r="E498" s="71">
        <v>0.2</v>
      </c>
      <c r="F498" s="75"/>
      <c r="G498" s="61"/>
      <c r="K498" s="61"/>
      <c r="L498" s="61"/>
      <c r="M498" s="61"/>
    </row>
    <row r="499" ht="12.8" customHeight="1" spans="1:13" x14ac:dyDescent="0.25">
      <c r="A499" s="68" t="s">
        <v>6780</v>
      </c>
      <c r="B499" s="69">
        <v>446</v>
      </c>
      <c r="C499" s="69" t="s">
        <v>4448</v>
      </c>
      <c r="D499" s="70">
        <v>330335405142</v>
      </c>
      <c r="E499" s="71">
        <v>0.2</v>
      </c>
      <c r="F499" s="61"/>
      <c r="G499" s="61"/>
      <c r="K499" s="61"/>
      <c r="L499" s="61"/>
      <c r="M499" s="61"/>
    </row>
    <row r="500" ht="12.8" customHeight="1" spans="1:13" x14ac:dyDescent="0.25">
      <c r="A500" s="68" t="s">
        <v>6781</v>
      </c>
      <c r="B500" s="69">
        <v>447</v>
      </c>
      <c r="C500" s="69" t="s">
        <v>4450</v>
      </c>
      <c r="D500" s="70">
        <v>330335405142</v>
      </c>
      <c r="E500" s="71">
        <v>0.2</v>
      </c>
      <c r="F500" s="61"/>
      <c r="G500" s="61"/>
      <c r="K500" s="61"/>
      <c r="L500" s="61"/>
      <c r="M500" s="61"/>
    </row>
    <row r="501" ht="12.8" customHeight="1" spans="1:13" x14ac:dyDescent="0.25">
      <c r="A501" s="68" t="s">
        <v>6781</v>
      </c>
      <c r="B501" s="69">
        <v>447</v>
      </c>
      <c r="C501" s="69" t="s">
        <v>4450</v>
      </c>
      <c r="D501" s="70">
        <v>330335405142</v>
      </c>
      <c r="E501" s="71">
        <v>0.2</v>
      </c>
      <c r="F501" s="61"/>
      <c r="G501" s="61"/>
      <c r="K501" s="61"/>
      <c r="L501" s="61"/>
      <c r="M501" s="61"/>
    </row>
    <row r="502" ht="12.8" customHeight="1" spans="1:13" x14ac:dyDescent="0.25">
      <c r="A502" s="68" t="s">
        <v>6782</v>
      </c>
      <c r="B502" s="69">
        <v>447</v>
      </c>
      <c r="C502" s="69" t="s">
        <v>6783</v>
      </c>
      <c r="D502" s="70">
        <v>480483101228</v>
      </c>
      <c r="E502" s="71">
        <v>0.2</v>
      </c>
      <c r="F502" s="61"/>
      <c r="G502" s="61"/>
      <c r="K502" s="61"/>
      <c r="L502" s="61"/>
      <c r="M502" s="61"/>
    </row>
    <row r="503" ht="12.8" customHeight="1" spans="1:13" x14ac:dyDescent="0.25">
      <c r="A503" s="68" t="s">
        <v>6784</v>
      </c>
      <c r="B503" s="69">
        <v>448</v>
      </c>
      <c r="C503" s="69" t="s">
        <v>4455</v>
      </c>
      <c r="D503" s="70">
        <v>330335405142</v>
      </c>
      <c r="E503" s="71">
        <v>0.2</v>
      </c>
      <c r="F503" s="61"/>
      <c r="G503" s="61"/>
      <c r="K503" s="61"/>
      <c r="L503" s="61"/>
      <c r="M503" s="61"/>
    </row>
    <row r="504" ht="12.8" customHeight="1" spans="1:13" x14ac:dyDescent="0.25">
      <c r="A504" s="68" t="s">
        <v>6784</v>
      </c>
      <c r="B504" s="69">
        <v>448</v>
      </c>
      <c r="C504" s="69" t="s">
        <v>4455</v>
      </c>
      <c r="D504" s="70">
        <v>330335405142</v>
      </c>
      <c r="E504" s="71">
        <v>0.2</v>
      </c>
      <c r="F504" s="61"/>
      <c r="G504" s="61"/>
      <c r="K504" s="61"/>
      <c r="L504" s="61"/>
      <c r="M504" s="61"/>
    </row>
    <row r="505" ht="12.8" customHeight="1" spans="1:13" x14ac:dyDescent="0.25">
      <c r="A505" s="68" t="s">
        <v>6785</v>
      </c>
      <c r="B505" s="69">
        <v>449</v>
      </c>
      <c r="C505" s="69" t="s">
        <v>4457</v>
      </c>
      <c r="D505" s="70">
        <v>330335405142</v>
      </c>
      <c r="E505" s="71">
        <v>0.2</v>
      </c>
      <c r="F505" s="61"/>
      <c r="G505" s="61"/>
      <c r="K505" s="61"/>
      <c r="L505" s="61"/>
      <c r="M505" s="61"/>
    </row>
    <row r="506" ht="12.8" customHeight="1" spans="1:13" x14ac:dyDescent="0.25">
      <c r="A506" s="68" t="s">
        <v>6785</v>
      </c>
      <c r="B506" s="69">
        <v>449</v>
      </c>
      <c r="C506" s="69" t="s">
        <v>4457</v>
      </c>
      <c r="D506" s="70">
        <v>330335405142</v>
      </c>
      <c r="E506" s="71">
        <v>0.2</v>
      </c>
      <c r="F506" s="72"/>
      <c r="G506" s="61"/>
      <c r="K506" s="61"/>
      <c r="L506" s="61"/>
      <c r="M506" s="61"/>
    </row>
    <row r="507" ht="12.8" customHeight="1" spans="1:13" x14ac:dyDescent="0.25">
      <c r="A507" s="68" t="s">
        <v>6786</v>
      </c>
      <c r="B507" s="69">
        <v>450</v>
      </c>
      <c r="C507" s="69" t="s">
        <v>4459</v>
      </c>
      <c r="D507" s="70">
        <v>330335405142</v>
      </c>
      <c r="E507" s="71">
        <v>0.2</v>
      </c>
      <c r="F507" s="72"/>
      <c r="G507" s="61"/>
      <c r="K507" s="61"/>
      <c r="L507" s="61"/>
      <c r="M507" s="61"/>
    </row>
    <row r="508" ht="12.8" customHeight="1" spans="1:13" x14ac:dyDescent="0.25">
      <c r="A508" s="68" t="s">
        <v>6786</v>
      </c>
      <c r="B508" s="69">
        <v>450</v>
      </c>
      <c r="C508" s="69" t="s">
        <v>4459</v>
      </c>
      <c r="D508" s="70">
        <v>330335405142</v>
      </c>
      <c r="E508" s="71">
        <v>0.2</v>
      </c>
      <c r="F508" s="61"/>
      <c r="G508" s="61"/>
      <c r="K508" s="61"/>
      <c r="L508" s="61"/>
      <c r="M508" s="61"/>
    </row>
    <row r="509" ht="12.8" customHeight="1" spans="1:13" x14ac:dyDescent="0.25">
      <c r="A509" s="68" t="s">
        <v>6787</v>
      </c>
      <c r="B509" s="69">
        <v>451</v>
      </c>
      <c r="C509" s="69" t="s">
        <v>4461</v>
      </c>
      <c r="D509" s="70">
        <v>330335405142</v>
      </c>
      <c r="E509" s="71">
        <v>0.2</v>
      </c>
      <c r="F509" s="61"/>
      <c r="G509" s="61"/>
      <c r="K509" s="61"/>
      <c r="L509" s="61"/>
      <c r="M509" s="61"/>
    </row>
    <row r="510" ht="12.8" customHeight="1" spans="1:13" x14ac:dyDescent="0.25">
      <c r="A510" s="68" t="s">
        <v>6787</v>
      </c>
      <c r="B510" s="69">
        <v>451</v>
      </c>
      <c r="C510" s="69" t="s">
        <v>4461</v>
      </c>
      <c r="D510" s="70">
        <v>330335405142</v>
      </c>
      <c r="E510" s="71">
        <v>0.2</v>
      </c>
      <c r="F510" s="61"/>
      <c r="G510" s="61"/>
      <c r="K510" s="61"/>
      <c r="L510" s="61"/>
      <c r="M510" s="61"/>
    </row>
    <row r="511" ht="12.8" customHeight="1" spans="1:13" x14ac:dyDescent="0.25">
      <c r="A511" s="68" t="s">
        <v>6788</v>
      </c>
      <c r="B511" s="69">
        <v>452</v>
      </c>
      <c r="C511" s="69" t="s">
        <v>4465</v>
      </c>
      <c r="D511" s="70">
        <v>330335405142</v>
      </c>
      <c r="E511" s="71">
        <v>0.2</v>
      </c>
      <c r="F511" s="61"/>
      <c r="G511" s="61"/>
      <c r="K511" s="61"/>
      <c r="L511" s="61"/>
      <c r="M511" s="61"/>
    </row>
    <row r="512" ht="12.8" customHeight="1" spans="1:13" x14ac:dyDescent="0.25">
      <c r="A512" s="68" t="s">
        <v>6788</v>
      </c>
      <c r="B512" s="69">
        <v>452</v>
      </c>
      <c r="C512" s="69" t="s">
        <v>4465</v>
      </c>
      <c r="D512" s="70">
        <v>330335405142</v>
      </c>
      <c r="E512" s="71">
        <v>0.2</v>
      </c>
      <c r="F512" s="72"/>
      <c r="G512" s="61"/>
      <c r="K512" s="61"/>
      <c r="L512" s="61"/>
      <c r="M512" s="61"/>
    </row>
    <row r="513" ht="12.8" customHeight="1" spans="1:13" x14ac:dyDescent="0.25">
      <c r="A513" s="68" t="s">
        <v>6789</v>
      </c>
      <c r="B513" s="69">
        <v>452</v>
      </c>
      <c r="C513" s="69" t="s">
        <v>4465</v>
      </c>
      <c r="D513" s="70">
        <v>430433103251</v>
      </c>
      <c r="E513" s="71">
        <v>0.2</v>
      </c>
      <c r="F513" s="65"/>
      <c r="G513" s="61"/>
      <c r="K513" s="61"/>
      <c r="L513" s="61"/>
      <c r="M513" s="61"/>
    </row>
    <row r="514" ht="12.8" customHeight="1" spans="1:13" x14ac:dyDescent="0.25">
      <c r="A514" s="56" t="s">
        <v>6790</v>
      </c>
      <c r="B514" s="69">
        <v>452</v>
      </c>
      <c r="C514" s="69" t="s">
        <v>4465</v>
      </c>
      <c r="D514" s="70">
        <v>430433104105</v>
      </c>
      <c r="E514" s="71">
        <v>0.2</v>
      </c>
      <c r="F514" s="75"/>
      <c r="G514" s="61"/>
      <c r="K514" s="61"/>
      <c r="L514" s="61"/>
      <c r="M514" s="61"/>
    </row>
    <row r="515" ht="12.8" customHeight="1" spans="1:13" x14ac:dyDescent="0.25">
      <c r="A515" s="68" t="s">
        <v>6791</v>
      </c>
      <c r="B515" s="69">
        <v>452</v>
      </c>
      <c r="C515" s="69" t="s">
        <v>6792</v>
      </c>
      <c r="D515" s="70">
        <v>480483101228</v>
      </c>
      <c r="E515" s="71">
        <v>0.2</v>
      </c>
      <c r="F515" s="61"/>
      <c r="G515" s="61"/>
      <c r="K515" s="61"/>
      <c r="L515" s="61"/>
      <c r="M515" s="61"/>
    </row>
    <row r="516" ht="12.8" customHeight="1" spans="1:13" x14ac:dyDescent="0.25">
      <c r="A516" s="68" t="s">
        <v>6793</v>
      </c>
      <c r="B516" s="69">
        <v>453</v>
      </c>
      <c r="C516" s="69" t="s">
        <v>4467</v>
      </c>
      <c r="D516" s="70">
        <v>330335405142</v>
      </c>
      <c r="E516" s="71">
        <v>0.2</v>
      </c>
      <c r="F516" s="61"/>
      <c r="G516" s="61"/>
      <c r="K516" s="61"/>
      <c r="L516" s="61"/>
      <c r="M516" s="61"/>
    </row>
    <row r="517" ht="12.8" customHeight="1" spans="1:13" x14ac:dyDescent="0.25">
      <c r="A517" s="68" t="s">
        <v>6793</v>
      </c>
      <c r="B517" s="69">
        <v>453</v>
      </c>
      <c r="C517" s="69" t="s">
        <v>4467</v>
      </c>
      <c r="D517" s="70">
        <v>330335405142</v>
      </c>
      <c r="E517" s="71">
        <v>0.2</v>
      </c>
      <c r="F517" s="61"/>
      <c r="G517" s="61"/>
      <c r="K517" s="61"/>
      <c r="L517" s="61"/>
      <c r="M517" s="61"/>
    </row>
    <row r="518" ht="12.8" customHeight="1" spans="1:13" x14ac:dyDescent="0.25">
      <c r="A518" s="68" t="s">
        <v>6794</v>
      </c>
      <c r="B518" s="69">
        <v>453</v>
      </c>
      <c r="C518" s="69" t="s">
        <v>6795</v>
      </c>
      <c r="D518" s="70">
        <v>480483101228</v>
      </c>
      <c r="E518" s="71">
        <v>0.2</v>
      </c>
      <c r="F518" s="61"/>
      <c r="G518" s="61"/>
      <c r="K518" s="61"/>
      <c r="L518" s="61"/>
      <c r="M518" s="61"/>
    </row>
    <row r="519" ht="12.8" customHeight="1" spans="1:13" x14ac:dyDescent="0.25">
      <c r="A519" s="68" t="s">
        <v>6796</v>
      </c>
      <c r="B519" s="69">
        <v>454</v>
      </c>
      <c r="C519" s="69" t="s">
        <v>4469</v>
      </c>
      <c r="D519" s="70">
        <v>330335405142</v>
      </c>
      <c r="E519" s="71">
        <v>0.2</v>
      </c>
      <c r="F519" s="61"/>
      <c r="G519" s="61"/>
      <c r="K519" s="61"/>
      <c r="L519" s="61"/>
      <c r="M519" s="61"/>
    </row>
    <row r="520" ht="12.8" customHeight="1" spans="1:13" x14ac:dyDescent="0.25">
      <c r="A520" s="68" t="s">
        <v>6796</v>
      </c>
      <c r="B520" s="69">
        <v>454</v>
      </c>
      <c r="C520" s="69" t="s">
        <v>4469</v>
      </c>
      <c r="D520" s="70">
        <v>330335405142</v>
      </c>
      <c r="E520" s="71">
        <v>0.2</v>
      </c>
      <c r="F520" s="61"/>
      <c r="G520" s="61"/>
      <c r="K520" s="61"/>
      <c r="L520" s="61"/>
      <c r="M520" s="61"/>
    </row>
    <row r="521" ht="12.8" customHeight="1" spans="1:13" x14ac:dyDescent="0.25">
      <c r="A521" s="68" t="s">
        <v>6797</v>
      </c>
      <c r="B521" s="69">
        <v>455</v>
      </c>
      <c r="C521" s="69" t="s">
        <v>6798</v>
      </c>
      <c r="D521" s="70">
        <v>330333401473</v>
      </c>
      <c r="E521" s="71">
        <v>0.15</v>
      </c>
      <c r="F521" s="61"/>
      <c r="G521" s="61"/>
      <c r="K521" s="61"/>
      <c r="L521" s="61"/>
      <c r="M521" s="61"/>
    </row>
    <row r="522" ht="12.8" customHeight="1" spans="1:13" x14ac:dyDescent="0.25">
      <c r="A522" s="68" t="s">
        <v>6799</v>
      </c>
      <c r="B522" s="69">
        <v>455</v>
      </c>
      <c r="C522" s="69" t="s">
        <v>6798</v>
      </c>
      <c r="D522" s="70">
        <v>330333402174</v>
      </c>
      <c r="E522" s="71">
        <v>0.15</v>
      </c>
      <c r="F522" s="72"/>
      <c r="G522" s="61"/>
      <c r="K522" s="61"/>
      <c r="L522" s="61"/>
      <c r="M522" s="61"/>
    </row>
    <row r="523" ht="12.8" customHeight="1" spans="1:13" x14ac:dyDescent="0.25">
      <c r="A523" s="68" t="s">
        <v>6800</v>
      </c>
      <c r="B523" s="69">
        <v>456</v>
      </c>
      <c r="C523" s="69" t="s">
        <v>6801</v>
      </c>
      <c r="D523" s="70">
        <v>330333401473</v>
      </c>
      <c r="E523" s="71">
        <v>0.14</v>
      </c>
      <c r="F523" s="61"/>
      <c r="G523" s="61"/>
      <c r="K523" s="61"/>
      <c r="L523" s="61"/>
      <c r="M523" s="61"/>
    </row>
    <row r="524" ht="12.8" customHeight="1" spans="1:13" x14ac:dyDescent="0.25">
      <c r="A524" s="68" t="s">
        <v>6802</v>
      </c>
      <c r="B524" s="69">
        <v>456</v>
      </c>
      <c r="C524" s="69" t="s">
        <v>6801</v>
      </c>
      <c r="D524" s="70">
        <v>330333402174</v>
      </c>
      <c r="E524" s="71">
        <v>0.15</v>
      </c>
      <c r="F524" s="61"/>
      <c r="G524" s="61"/>
      <c r="K524" s="61"/>
      <c r="L524" s="61"/>
      <c r="M524" s="61"/>
    </row>
    <row r="525" ht="12.8" customHeight="1" spans="1:13" x14ac:dyDescent="0.25">
      <c r="A525" s="68" t="s">
        <v>6803</v>
      </c>
      <c r="B525" s="69">
        <v>457</v>
      </c>
      <c r="C525" s="69" t="s">
        <v>4471</v>
      </c>
      <c r="D525" s="70">
        <v>330335405142</v>
      </c>
      <c r="E525" s="71">
        <v>0.2</v>
      </c>
      <c r="F525" s="61"/>
      <c r="G525" s="61"/>
      <c r="K525" s="61"/>
      <c r="L525" s="61"/>
      <c r="M525" s="61"/>
    </row>
    <row r="526" ht="12.8" customHeight="1" spans="1:6" x14ac:dyDescent="0.25">
      <c r="A526" s="68" t="s">
        <v>6803</v>
      </c>
      <c r="B526" s="69">
        <v>457</v>
      </c>
      <c r="C526" s="69" t="s">
        <v>4471</v>
      </c>
      <c r="D526" s="70">
        <v>330335405142</v>
      </c>
      <c r="E526" s="71">
        <v>0.2</v>
      </c>
      <c r="F526" s="75"/>
    </row>
    <row r="527" ht="12.8" customHeight="1" spans="1:6" x14ac:dyDescent="0.25">
      <c r="A527" s="68" t="s">
        <v>6804</v>
      </c>
      <c r="B527" s="69">
        <v>457</v>
      </c>
      <c r="C527" s="69" t="s">
        <v>6805</v>
      </c>
      <c r="D527" s="70">
        <v>430433104105</v>
      </c>
      <c r="E527" s="71">
        <v>0.2</v>
      </c>
      <c r="F527" s="61"/>
    </row>
    <row r="528" ht="12.8" customHeight="1" spans="1:6" x14ac:dyDescent="0.25">
      <c r="A528" s="68" t="s">
        <v>6806</v>
      </c>
      <c r="B528" s="69">
        <v>457</v>
      </c>
      <c r="C528" s="69" t="s">
        <v>6805</v>
      </c>
      <c r="D528" s="70">
        <v>480483101228</v>
      </c>
      <c r="E528" s="71">
        <v>0.2</v>
      </c>
      <c r="F528" s="61"/>
    </row>
    <row r="529" ht="12.8" customHeight="1" spans="1:6" x14ac:dyDescent="0.25">
      <c r="A529" s="68" t="s">
        <v>6807</v>
      </c>
      <c r="B529" s="69">
        <v>458</v>
      </c>
      <c r="C529" s="69" t="s">
        <v>4475</v>
      </c>
      <c r="D529" s="70">
        <v>330333401101</v>
      </c>
      <c r="E529" s="71">
        <v>0.11</v>
      </c>
      <c r="F529" s="61"/>
    </row>
    <row r="530" ht="12.8" customHeight="1" spans="1:6" x14ac:dyDescent="0.25">
      <c r="A530" s="68" t="s">
        <v>6808</v>
      </c>
      <c r="B530" s="69">
        <v>458</v>
      </c>
      <c r="C530" s="69" t="s">
        <v>4475</v>
      </c>
      <c r="D530" s="70">
        <v>330333401127</v>
      </c>
      <c r="E530" s="71">
        <v>0.08</v>
      </c>
      <c r="F530" s="61"/>
    </row>
    <row r="531" ht="12.8" customHeight="1" spans="1:6" x14ac:dyDescent="0.25">
      <c r="A531" s="68" t="s">
        <v>6809</v>
      </c>
      <c r="B531" s="69">
        <v>458</v>
      </c>
      <c r="C531" s="69" t="s">
        <v>4475</v>
      </c>
      <c r="D531" s="70">
        <v>330333402101</v>
      </c>
      <c r="E531" s="71">
        <v>0.11</v>
      </c>
      <c r="F531" s="72"/>
    </row>
    <row r="532" ht="12.8" customHeight="1" spans="1:6" x14ac:dyDescent="0.25">
      <c r="A532" s="68" t="s">
        <v>6810</v>
      </c>
      <c r="B532" s="69">
        <v>458</v>
      </c>
      <c r="C532" s="69" t="s">
        <v>4475</v>
      </c>
      <c r="D532" s="70">
        <v>330335405101</v>
      </c>
      <c r="E532" s="71">
        <v>0.15</v>
      </c>
      <c r="F532" s="72"/>
    </row>
    <row r="533" ht="12.8" customHeight="1" spans="1:6" x14ac:dyDescent="0.25">
      <c r="A533" s="68" t="s">
        <v>6811</v>
      </c>
      <c r="B533" s="69">
        <v>458</v>
      </c>
      <c r="C533" s="69" t="s">
        <v>4475</v>
      </c>
      <c r="D533" s="70">
        <v>330335405142</v>
      </c>
      <c r="E533" s="71">
        <v>0.2</v>
      </c>
      <c r="F533" s="61"/>
    </row>
    <row r="534" ht="12.8" customHeight="1" spans="1:6" x14ac:dyDescent="0.25">
      <c r="A534" s="68" t="s">
        <v>6811</v>
      </c>
      <c r="B534" s="69">
        <v>458</v>
      </c>
      <c r="C534" s="69" t="s">
        <v>4475</v>
      </c>
      <c r="D534" s="70">
        <v>330335405142</v>
      </c>
      <c r="E534" s="71">
        <v>0.2</v>
      </c>
      <c r="F534" s="61"/>
    </row>
    <row r="535" ht="12.8" customHeight="1" spans="1:6" x14ac:dyDescent="0.25">
      <c r="A535" s="68" t="s">
        <v>6812</v>
      </c>
      <c r="B535" s="69">
        <v>459</v>
      </c>
      <c r="C535" s="69" t="s">
        <v>4736</v>
      </c>
      <c r="D535" s="70">
        <v>330335405142</v>
      </c>
      <c r="E535" s="71">
        <v>0.2</v>
      </c>
      <c r="F535" s="61"/>
    </row>
    <row r="536" ht="12.8" customHeight="1" spans="1:6" x14ac:dyDescent="0.25">
      <c r="A536" s="68" t="s">
        <v>6812</v>
      </c>
      <c r="B536" s="69">
        <v>459</v>
      </c>
      <c r="C536" s="69" t="s">
        <v>4736</v>
      </c>
      <c r="D536" s="70">
        <v>330335405142</v>
      </c>
      <c r="E536" s="71">
        <v>0.2</v>
      </c>
      <c r="F536" s="72"/>
    </row>
    <row r="537" ht="12.8" customHeight="1" spans="1:6" x14ac:dyDescent="0.25">
      <c r="A537" s="56" t="s">
        <v>6813</v>
      </c>
      <c r="B537" s="69">
        <v>459</v>
      </c>
      <c r="C537" s="69" t="s">
        <v>4736</v>
      </c>
      <c r="D537" s="70">
        <v>480483101228</v>
      </c>
      <c r="E537" s="71">
        <v>0.2</v>
      </c>
      <c r="F537" s="72"/>
    </row>
    <row r="538" ht="12.8" customHeight="1" spans="1:6" x14ac:dyDescent="0.25">
      <c r="A538" s="68" t="s">
        <v>6814</v>
      </c>
      <c r="B538" s="69">
        <v>460</v>
      </c>
      <c r="C538" s="69" t="s">
        <v>4477</v>
      </c>
      <c r="D538" s="70">
        <v>330335405142</v>
      </c>
      <c r="E538" s="71">
        <v>0.2</v>
      </c>
      <c r="F538" s="61"/>
    </row>
    <row r="539" ht="12.8" customHeight="1" spans="1:6" x14ac:dyDescent="0.25">
      <c r="A539" s="68" t="s">
        <v>6814</v>
      </c>
      <c r="B539" s="69">
        <v>460</v>
      </c>
      <c r="C539" s="69" t="s">
        <v>4477</v>
      </c>
      <c r="D539" s="70">
        <v>330335405142</v>
      </c>
      <c r="E539" s="71">
        <v>0.2</v>
      </c>
      <c r="F539" s="61"/>
    </row>
    <row r="540" ht="12.8" customHeight="1" spans="1:6" x14ac:dyDescent="0.25">
      <c r="A540" s="68" t="s">
        <v>6815</v>
      </c>
      <c r="B540" s="69">
        <v>460</v>
      </c>
      <c r="C540" s="69" t="s">
        <v>6816</v>
      </c>
      <c r="D540" s="70">
        <v>430433104105</v>
      </c>
      <c r="E540" s="71">
        <v>0.2</v>
      </c>
      <c r="F540" s="61"/>
    </row>
    <row r="541" ht="12.8" customHeight="1" spans="1:6" x14ac:dyDescent="0.25">
      <c r="A541" s="68" t="s">
        <v>6817</v>
      </c>
      <c r="B541" s="69">
        <v>460</v>
      </c>
      <c r="C541" s="69" t="s">
        <v>6816</v>
      </c>
      <c r="D541" s="70">
        <v>480483101228</v>
      </c>
      <c r="E541" s="71">
        <v>0.2</v>
      </c>
      <c r="F541" s="61"/>
    </row>
    <row r="542" ht="12.8" customHeight="1" spans="1:6" x14ac:dyDescent="0.25">
      <c r="A542" s="68" t="s">
        <v>6818</v>
      </c>
      <c r="B542" s="69">
        <v>461</v>
      </c>
      <c r="C542" s="69" t="s">
        <v>4479</v>
      </c>
      <c r="D542" s="70">
        <v>330335405142</v>
      </c>
      <c r="E542" s="71">
        <v>0.2</v>
      </c>
      <c r="F542" s="72"/>
    </row>
    <row r="543" ht="12.8" customHeight="1" spans="1:6" x14ac:dyDescent="0.25">
      <c r="A543" s="68" t="s">
        <v>6818</v>
      </c>
      <c r="B543" s="69">
        <v>461</v>
      </c>
      <c r="C543" s="69" t="s">
        <v>4479</v>
      </c>
      <c r="D543" s="70">
        <v>330335405142</v>
      </c>
      <c r="E543" s="71">
        <v>0.2</v>
      </c>
      <c r="F543" s="72"/>
    </row>
    <row r="544" ht="12.8" customHeight="1" spans="1:6" x14ac:dyDescent="0.25">
      <c r="A544" s="68" t="s">
        <v>6819</v>
      </c>
      <c r="B544" s="69">
        <v>462</v>
      </c>
      <c r="C544" s="69" t="s">
        <v>4481</v>
      </c>
      <c r="D544" s="70">
        <v>330335405142</v>
      </c>
      <c r="E544" s="71">
        <v>0.2</v>
      </c>
      <c r="F544" s="61"/>
    </row>
    <row r="545" ht="12.8" customHeight="1" spans="1:6" x14ac:dyDescent="0.25">
      <c r="A545" s="68" t="s">
        <v>6819</v>
      </c>
      <c r="B545" s="69">
        <v>462</v>
      </c>
      <c r="C545" s="69" t="s">
        <v>4481</v>
      </c>
      <c r="D545" s="70">
        <v>330335405142</v>
      </c>
      <c r="E545" s="71">
        <v>0.2</v>
      </c>
      <c r="F545" s="61"/>
    </row>
    <row r="546" ht="12.8" customHeight="1" spans="1:6" x14ac:dyDescent="0.25">
      <c r="A546" s="68" t="s">
        <v>6820</v>
      </c>
      <c r="B546" s="69">
        <v>463</v>
      </c>
      <c r="C546" s="69" t="s">
        <v>4484</v>
      </c>
      <c r="D546" s="70">
        <v>330335405142</v>
      </c>
      <c r="E546" s="71">
        <v>0.2</v>
      </c>
      <c r="F546" s="75"/>
    </row>
    <row r="547" ht="12.8" customHeight="1" spans="1:6" x14ac:dyDescent="0.25">
      <c r="A547" s="68" t="s">
        <v>6820</v>
      </c>
      <c r="B547" s="69">
        <v>463</v>
      </c>
      <c r="C547" s="69" t="s">
        <v>4484</v>
      </c>
      <c r="D547" s="70">
        <v>330335405142</v>
      </c>
      <c r="E547" s="71">
        <v>0.2</v>
      </c>
      <c r="F547" s="61"/>
    </row>
    <row r="548" ht="12.8" customHeight="1" spans="1:6" x14ac:dyDescent="0.25">
      <c r="A548" s="56" t="s">
        <v>6821</v>
      </c>
      <c r="B548" s="69">
        <v>463</v>
      </c>
      <c r="C548" s="69" t="s">
        <v>4484</v>
      </c>
      <c r="D548" s="70">
        <v>430433104105</v>
      </c>
      <c r="E548" s="71">
        <v>0.2</v>
      </c>
      <c r="F548" s="61"/>
    </row>
    <row r="549" ht="12.8" customHeight="1" spans="1:6" x14ac:dyDescent="0.25">
      <c r="A549" s="56" t="s">
        <v>6822</v>
      </c>
      <c r="B549" s="69">
        <v>463</v>
      </c>
      <c r="C549" s="69" t="s">
        <v>4484</v>
      </c>
      <c r="D549" s="70">
        <v>480483101228</v>
      </c>
      <c r="E549" s="71">
        <v>0.2</v>
      </c>
      <c r="F549" s="61"/>
    </row>
    <row r="550" ht="12.8" customHeight="1" spans="1:6" x14ac:dyDescent="0.25">
      <c r="A550" s="68" t="s">
        <v>6823</v>
      </c>
      <c r="B550" s="69">
        <v>464</v>
      </c>
      <c r="C550" s="69" t="s">
        <v>4422</v>
      </c>
      <c r="D550" s="70">
        <v>330335405142</v>
      </c>
      <c r="E550" s="71">
        <v>0.2</v>
      </c>
      <c r="F550" s="61"/>
    </row>
    <row r="551" ht="12.8" customHeight="1" spans="1:6" x14ac:dyDescent="0.25">
      <c r="A551" s="68" t="s">
        <v>6823</v>
      </c>
      <c r="B551" s="69">
        <v>464</v>
      </c>
      <c r="C551" s="69" t="s">
        <v>4422</v>
      </c>
      <c r="D551" s="70">
        <v>330335405142</v>
      </c>
      <c r="E551" s="71">
        <v>0.2</v>
      </c>
      <c r="F551" s="61"/>
    </row>
    <row r="552" ht="12.8" customHeight="1" spans="1:6" x14ac:dyDescent="0.25">
      <c r="A552" s="68" t="s">
        <v>6824</v>
      </c>
      <c r="B552" s="69">
        <v>464</v>
      </c>
      <c r="C552" s="69" t="s">
        <v>6825</v>
      </c>
      <c r="D552" s="70">
        <v>430433104105</v>
      </c>
      <c r="E552" s="71">
        <v>0.2</v>
      </c>
      <c r="F552" s="61"/>
    </row>
    <row r="553" ht="12.8" customHeight="1" spans="1:6" x14ac:dyDescent="0.25">
      <c r="A553" s="68" t="s">
        <v>6826</v>
      </c>
      <c r="B553" s="69">
        <v>464</v>
      </c>
      <c r="C553" s="69" t="s">
        <v>6825</v>
      </c>
      <c r="D553" s="70">
        <v>480483101228</v>
      </c>
      <c r="E553" s="71">
        <v>0.2</v>
      </c>
      <c r="F553" s="72"/>
    </row>
    <row r="554" ht="12.8" customHeight="1" spans="1:6" x14ac:dyDescent="0.25">
      <c r="A554" s="68" t="s">
        <v>6827</v>
      </c>
      <c r="B554" s="69">
        <v>465</v>
      </c>
      <c r="C554" s="69" t="s">
        <v>3414</v>
      </c>
      <c r="D554" s="70">
        <v>330333401101</v>
      </c>
      <c r="E554" s="71">
        <v>0.11</v>
      </c>
      <c r="F554" s="72"/>
    </row>
    <row r="555" ht="12.8" customHeight="1" spans="1:6" x14ac:dyDescent="0.25">
      <c r="A555" s="68" t="s">
        <v>6828</v>
      </c>
      <c r="B555" s="69">
        <v>465</v>
      </c>
      <c r="C555" s="69" t="s">
        <v>3414</v>
      </c>
      <c r="D555" s="70">
        <v>330333401127</v>
      </c>
      <c r="E555" s="71">
        <v>0.08</v>
      </c>
      <c r="F555" s="61"/>
    </row>
    <row r="556" ht="12.8" customHeight="1" spans="1:6" x14ac:dyDescent="0.25">
      <c r="A556" s="68" t="s">
        <v>6829</v>
      </c>
      <c r="B556" s="69">
        <v>465</v>
      </c>
      <c r="C556" s="69" t="s">
        <v>3414</v>
      </c>
      <c r="D556" s="70">
        <v>330333401452</v>
      </c>
      <c r="E556" s="71">
        <v>0.11</v>
      </c>
      <c r="F556" s="61"/>
    </row>
    <row r="557" ht="12.8" customHeight="1" spans="1:6" x14ac:dyDescent="0.25">
      <c r="A557" s="68" t="s">
        <v>6830</v>
      </c>
      <c r="B557" s="69">
        <v>465</v>
      </c>
      <c r="C557" s="69" t="s">
        <v>3414</v>
      </c>
      <c r="D557" s="70">
        <v>330333401473</v>
      </c>
      <c r="E557" s="71">
        <v>0.15</v>
      </c>
      <c r="F557" s="61"/>
    </row>
    <row r="558" ht="12.8" customHeight="1" spans="1:6" x14ac:dyDescent="0.25">
      <c r="A558" s="68" t="s">
        <v>6831</v>
      </c>
      <c r="B558" s="69">
        <v>465</v>
      </c>
      <c r="C558" s="69" t="s">
        <v>3414</v>
      </c>
      <c r="D558" s="70">
        <v>330333402101</v>
      </c>
      <c r="E558" s="71">
        <v>0.11</v>
      </c>
      <c r="F558" s="61"/>
    </row>
    <row r="559" ht="12.8" customHeight="1" spans="1:6" x14ac:dyDescent="0.25">
      <c r="A559" s="68" t="s">
        <v>6832</v>
      </c>
      <c r="B559" s="69">
        <v>465</v>
      </c>
      <c r="C559" s="69" t="s">
        <v>3414</v>
      </c>
      <c r="D559" s="70">
        <v>330335405101</v>
      </c>
      <c r="E559" s="71">
        <v>0.15</v>
      </c>
      <c r="F559" s="72"/>
    </row>
    <row r="560" ht="12.8" customHeight="1" spans="1:6" x14ac:dyDescent="0.25">
      <c r="A560" s="68" t="s">
        <v>6833</v>
      </c>
      <c r="B560" s="69">
        <v>465</v>
      </c>
      <c r="C560" s="69" t="s">
        <v>3414</v>
      </c>
      <c r="D560" s="70">
        <v>330335405142</v>
      </c>
      <c r="E560" s="71">
        <v>0.2</v>
      </c>
      <c r="F560" s="72"/>
    </row>
    <row r="561" ht="12.8" customHeight="1" spans="1:6" x14ac:dyDescent="0.25">
      <c r="A561" s="68" t="s">
        <v>6833</v>
      </c>
      <c r="B561" s="69">
        <v>465</v>
      </c>
      <c r="C561" s="69" t="s">
        <v>3414</v>
      </c>
      <c r="D561" s="70">
        <v>330335405142</v>
      </c>
      <c r="E561" s="71">
        <v>0.2</v>
      </c>
      <c r="F561" s="61"/>
    </row>
    <row r="562" ht="12.8" customHeight="1" spans="1:6" x14ac:dyDescent="0.25">
      <c r="A562" s="68" t="s">
        <v>6834</v>
      </c>
      <c r="B562" s="69">
        <v>465</v>
      </c>
      <c r="C562" s="69" t="s">
        <v>3414</v>
      </c>
      <c r="D562" s="70">
        <v>430433103251</v>
      </c>
      <c r="E562" s="71">
        <v>0.2</v>
      </c>
      <c r="F562" s="61"/>
    </row>
    <row r="563" ht="12.8" customHeight="1" spans="1:6" x14ac:dyDescent="0.25">
      <c r="A563" s="68" t="s">
        <v>6835</v>
      </c>
      <c r="B563" s="69">
        <v>465</v>
      </c>
      <c r="C563" s="69" t="s">
        <v>3414</v>
      </c>
      <c r="D563" s="70">
        <v>430433104105</v>
      </c>
      <c r="E563" s="71">
        <v>0.2</v>
      </c>
      <c r="F563" s="61"/>
    </row>
    <row r="564" ht="12.8" customHeight="1" spans="1:6" x14ac:dyDescent="0.25">
      <c r="A564" s="56" t="s">
        <v>6835</v>
      </c>
      <c r="B564" s="69">
        <v>465</v>
      </c>
      <c r="C564" s="69" t="s">
        <v>3414</v>
      </c>
      <c r="D564" s="70">
        <v>430433104105</v>
      </c>
      <c r="E564" s="71">
        <v>0.2</v>
      </c>
      <c r="F564" s="72"/>
    </row>
    <row r="565" ht="12.8" customHeight="1" spans="1:6" x14ac:dyDescent="0.25">
      <c r="A565" s="68" t="s">
        <v>6836</v>
      </c>
      <c r="B565" s="69">
        <v>465</v>
      </c>
      <c r="C565" s="69" t="s">
        <v>3414</v>
      </c>
      <c r="D565" s="70">
        <v>480483101228</v>
      </c>
      <c r="E565" s="71">
        <v>0.2</v>
      </c>
      <c r="F565" s="72"/>
    </row>
    <row r="566" ht="12.8" customHeight="1" spans="1:6" x14ac:dyDescent="0.25">
      <c r="A566" s="56" t="s">
        <v>6836</v>
      </c>
      <c r="B566" s="69">
        <v>465</v>
      </c>
      <c r="C566" s="69" t="s">
        <v>3414</v>
      </c>
      <c r="D566" s="70">
        <v>480483101228</v>
      </c>
      <c r="E566" s="71">
        <v>0.2</v>
      </c>
      <c r="F566" s="61"/>
    </row>
    <row r="567" ht="12.8" customHeight="1" spans="1:6" x14ac:dyDescent="0.25">
      <c r="A567" s="68" t="s">
        <v>6837</v>
      </c>
      <c r="B567" s="69">
        <v>466</v>
      </c>
      <c r="C567" s="69" t="s">
        <v>3374</v>
      </c>
      <c r="D567" s="70">
        <v>330333401101</v>
      </c>
      <c r="E567" s="71">
        <v>0.11</v>
      </c>
      <c r="F567" s="61"/>
    </row>
    <row r="568" ht="12.8" customHeight="1" spans="1:6" x14ac:dyDescent="0.25">
      <c r="A568" s="68" t="s">
        <v>6838</v>
      </c>
      <c r="B568" s="69">
        <v>466</v>
      </c>
      <c r="C568" s="69" t="s">
        <v>6839</v>
      </c>
      <c r="D568" s="70">
        <v>330333401127</v>
      </c>
      <c r="E568" s="71">
        <v>0.08</v>
      </c>
      <c r="F568" s="61"/>
    </row>
    <row r="569" ht="12.8" customHeight="1" spans="1:6" x14ac:dyDescent="0.25">
      <c r="A569" s="68" t="s">
        <v>6840</v>
      </c>
      <c r="B569" s="69">
        <v>466</v>
      </c>
      <c r="C569" s="69" t="s">
        <v>3374</v>
      </c>
      <c r="D569" s="70">
        <v>330333401452</v>
      </c>
      <c r="E569" s="71">
        <v>0.14</v>
      </c>
      <c r="F569" s="61"/>
    </row>
    <row r="570" ht="12.8" customHeight="1" spans="1:6" x14ac:dyDescent="0.25">
      <c r="A570" s="68" t="s">
        <v>6841</v>
      </c>
      <c r="B570" s="69">
        <v>466</v>
      </c>
      <c r="C570" s="69" t="s">
        <v>6842</v>
      </c>
      <c r="D570" s="70">
        <v>330333401453</v>
      </c>
      <c r="E570" s="71">
        <v>0.16</v>
      </c>
      <c r="F570" s="61"/>
    </row>
    <row r="571" ht="12.8" customHeight="1" spans="1:6" x14ac:dyDescent="0.25">
      <c r="A571" s="68" t="s">
        <v>6843</v>
      </c>
      <c r="B571" s="69">
        <v>466</v>
      </c>
      <c r="C571" s="69" t="s">
        <v>6839</v>
      </c>
      <c r="D571" s="70">
        <v>330333401473</v>
      </c>
      <c r="E571" s="71">
        <v>0.15</v>
      </c>
      <c r="F571" s="61"/>
    </row>
    <row r="572" ht="12.8" customHeight="1" spans="1:6" x14ac:dyDescent="0.25">
      <c r="A572" s="68" t="s">
        <v>6844</v>
      </c>
      <c r="B572" s="69">
        <v>466</v>
      </c>
      <c r="C572" s="69" t="s">
        <v>3374</v>
      </c>
      <c r="D572" s="70">
        <v>330333402101</v>
      </c>
      <c r="E572" s="71">
        <v>0.11</v>
      </c>
      <c r="F572" s="61"/>
    </row>
    <row r="573" ht="12.8" customHeight="1" spans="1:6" x14ac:dyDescent="0.25">
      <c r="A573" s="68" t="s">
        <v>6845</v>
      </c>
      <c r="B573" s="69">
        <v>466</v>
      </c>
      <c r="C573" s="69" t="s">
        <v>3374</v>
      </c>
      <c r="D573" s="70">
        <v>330335405101</v>
      </c>
      <c r="E573" s="71">
        <v>0.15</v>
      </c>
      <c r="F573" s="61"/>
    </row>
    <row r="574" ht="12.8" customHeight="1" spans="1:6" x14ac:dyDescent="0.25">
      <c r="A574" s="68" t="s">
        <v>6846</v>
      </c>
      <c r="B574" s="69">
        <v>466</v>
      </c>
      <c r="C574" s="69" t="s">
        <v>3374</v>
      </c>
      <c r="D574" s="70">
        <v>330335405142</v>
      </c>
      <c r="E574" s="71">
        <v>0.2</v>
      </c>
      <c r="F574" s="61"/>
    </row>
    <row r="575" ht="12.8" customHeight="1" spans="1:6" x14ac:dyDescent="0.25">
      <c r="A575" s="68" t="s">
        <v>6846</v>
      </c>
      <c r="B575" s="69">
        <v>466</v>
      </c>
      <c r="C575" s="69" t="s">
        <v>3374</v>
      </c>
      <c r="D575" s="70">
        <v>330335405142</v>
      </c>
      <c r="E575" s="71">
        <v>0.2</v>
      </c>
      <c r="F575" s="61"/>
    </row>
    <row r="576" ht="12.8" customHeight="1" spans="1:6" x14ac:dyDescent="0.25">
      <c r="A576" s="68" t="s">
        <v>6847</v>
      </c>
      <c r="B576" s="69">
        <v>466</v>
      </c>
      <c r="C576" s="69" t="s">
        <v>3374</v>
      </c>
      <c r="D576" s="70">
        <v>430433103251</v>
      </c>
      <c r="E576" s="71">
        <v>0.2</v>
      </c>
      <c r="F576" s="72"/>
    </row>
    <row r="577" ht="12.8" customHeight="1" spans="1:6" x14ac:dyDescent="0.25">
      <c r="A577" s="68" t="s">
        <v>6848</v>
      </c>
      <c r="B577" s="69">
        <v>466</v>
      </c>
      <c r="C577" s="69" t="s">
        <v>6839</v>
      </c>
      <c r="D577" s="70">
        <v>430433104105</v>
      </c>
      <c r="E577" s="71">
        <v>0.2</v>
      </c>
      <c r="F577" s="72"/>
    </row>
    <row r="578" ht="12.8" customHeight="1" spans="1:6" x14ac:dyDescent="0.25">
      <c r="A578" s="56" t="s">
        <v>6848</v>
      </c>
      <c r="B578" s="69">
        <v>466</v>
      </c>
      <c r="C578" s="69" t="s">
        <v>3374</v>
      </c>
      <c r="D578" s="70">
        <v>430433104105</v>
      </c>
      <c r="E578" s="71">
        <v>0.2</v>
      </c>
      <c r="F578" s="61"/>
    </row>
    <row r="579" ht="12.8" customHeight="1" spans="1:6" x14ac:dyDescent="0.25">
      <c r="A579" s="68" t="s">
        <v>6849</v>
      </c>
      <c r="B579" s="69">
        <v>466</v>
      </c>
      <c r="C579" s="69" t="s">
        <v>3374</v>
      </c>
      <c r="D579" s="70">
        <v>480483101228</v>
      </c>
      <c r="E579" s="71">
        <v>0.2</v>
      </c>
      <c r="F579" s="61"/>
    </row>
    <row r="580" ht="12.8" customHeight="1" spans="1:6" x14ac:dyDescent="0.25">
      <c r="A580" s="68" t="s">
        <v>6850</v>
      </c>
      <c r="B580" s="69">
        <v>467</v>
      </c>
      <c r="C580" s="69" t="s">
        <v>4488</v>
      </c>
      <c r="D580" s="70">
        <v>330335405142</v>
      </c>
      <c r="E580" s="71">
        <v>0.2</v>
      </c>
      <c r="F580" s="61"/>
    </row>
    <row r="581" ht="12.8" customHeight="1" spans="1:6" x14ac:dyDescent="0.25">
      <c r="A581" s="68" t="s">
        <v>6850</v>
      </c>
      <c r="B581" s="69">
        <v>467</v>
      </c>
      <c r="C581" s="69" t="s">
        <v>4488</v>
      </c>
      <c r="D581" s="70">
        <v>330335405142</v>
      </c>
      <c r="E581" s="71">
        <v>0.2</v>
      </c>
      <c r="F581" s="61"/>
    </row>
    <row r="582" ht="12.8" customHeight="1" spans="1:6" x14ac:dyDescent="0.25">
      <c r="A582" s="68" t="s">
        <v>6851</v>
      </c>
      <c r="B582" s="69">
        <v>468</v>
      </c>
      <c r="C582" s="69" t="s">
        <v>3740</v>
      </c>
      <c r="D582" s="70">
        <v>330333401101</v>
      </c>
      <c r="E582" s="71">
        <v>0.11</v>
      </c>
      <c r="F582" s="61"/>
    </row>
    <row r="583" ht="12.8" customHeight="1" spans="1:6" x14ac:dyDescent="0.25">
      <c r="A583" s="68" t="s">
        <v>6852</v>
      </c>
      <c r="B583" s="69">
        <v>468</v>
      </c>
      <c r="C583" s="69" t="s">
        <v>3740</v>
      </c>
      <c r="D583" s="70">
        <v>330333401127</v>
      </c>
      <c r="E583" s="71">
        <v>0.08</v>
      </c>
      <c r="F583" s="61"/>
    </row>
    <row r="584" ht="12.8" customHeight="1" spans="1:6" x14ac:dyDescent="0.25">
      <c r="A584" s="68" t="s">
        <v>6853</v>
      </c>
      <c r="B584" s="69">
        <v>468</v>
      </c>
      <c r="C584" s="69" t="s">
        <v>3740</v>
      </c>
      <c r="D584" s="70" t="s">
        <v>6854</v>
      </c>
      <c r="E584" s="71">
        <v>0.14</v>
      </c>
      <c r="F584" s="61"/>
    </row>
    <row r="585" ht="12.8" customHeight="1" spans="1:6" x14ac:dyDescent="0.25">
      <c r="A585" s="68" t="s">
        <v>6855</v>
      </c>
      <c r="B585" s="69">
        <v>468</v>
      </c>
      <c r="C585" s="69" t="s">
        <v>3740</v>
      </c>
      <c r="D585" s="70">
        <v>330333401473</v>
      </c>
      <c r="E585" s="71">
        <v>0.15</v>
      </c>
      <c r="F585" s="61"/>
    </row>
    <row r="586" ht="12.8" customHeight="1" spans="1:6" x14ac:dyDescent="0.25">
      <c r="A586" s="68" t="s">
        <v>6856</v>
      </c>
      <c r="B586" s="69">
        <v>468</v>
      </c>
      <c r="C586" s="69" t="s">
        <v>3740</v>
      </c>
      <c r="D586" s="70">
        <v>330333402101</v>
      </c>
      <c r="E586" s="71">
        <v>0.11</v>
      </c>
      <c r="F586" s="61"/>
    </row>
    <row r="587" ht="12.8" customHeight="1" spans="1:6" x14ac:dyDescent="0.25">
      <c r="A587" s="68" t="s">
        <v>6857</v>
      </c>
      <c r="B587" s="69">
        <v>468</v>
      </c>
      <c r="C587" s="69" t="s">
        <v>6858</v>
      </c>
      <c r="D587" s="70">
        <v>330333402152</v>
      </c>
      <c r="E587" s="71">
        <v>0.16</v>
      </c>
      <c r="F587" s="61"/>
    </row>
    <row r="588" ht="12.8" customHeight="1" spans="1:6" x14ac:dyDescent="0.25">
      <c r="A588" s="56" t="s">
        <v>6859</v>
      </c>
      <c r="B588" s="69">
        <v>468</v>
      </c>
      <c r="C588" s="69" t="s">
        <v>3740</v>
      </c>
      <c r="D588" s="70">
        <v>330335405101</v>
      </c>
      <c r="E588" s="71">
        <v>0.15</v>
      </c>
      <c r="F588" s="72"/>
    </row>
    <row r="589" ht="12.8" customHeight="1" spans="1:6" x14ac:dyDescent="0.25">
      <c r="A589" s="68" t="s">
        <v>6860</v>
      </c>
      <c r="B589" s="69">
        <v>468</v>
      </c>
      <c r="C589" s="69" t="s">
        <v>3740</v>
      </c>
      <c r="D589" s="70">
        <v>330335405142</v>
      </c>
      <c r="E589" s="71">
        <v>0.2</v>
      </c>
      <c r="F589" s="72"/>
    </row>
    <row r="590" ht="12.8" customHeight="1" spans="1:6" x14ac:dyDescent="0.25">
      <c r="A590" s="68" t="s">
        <v>6860</v>
      </c>
      <c r="B590" s="69">
        <v>468</v>
      </c>
      <c r="C590" s="69" t="s">
        <v>3740</v>
      </c>
      <c r="D590" s="70">
        <v>330335405142</v>
      </c>
      <c r="E590" s="71">
        <v>0.2</v>
      </c>
      <c r="F590" s="61"/>
    </row>
    <row r="591" ht="12.8" customHeight="1" spans="1:6" x14ac:dyDescent="0.25">
      <c r="A591" s="68" t="s">
        <v>6861</v>
      </c>
      <c r="B591" s="69">
        <v>468</v>
      </c>
      <c r="C591" s="69" t="s">
        <v>3740</v>
      </c>
      <c r="D591" s="70">
        <v>430433104105</v>
      </c>
      <c r="E591" s="71">
        <v>0.2</v>
      </c>
      <c r="F591" s="61"/>
    </row>
    <row r="592" ht="12.8" customHeight="1" spans="1:6" x14ac:dyDescent="0.25">
      <c r="A592" s="68" t="s">
        <v>6862</v>
      </c>
      <c r="B592" s="69">
        <v>468</v>
      </c>
      <c r="C592" s="69" t="s">
        <v>3740</v>
      </c>
      <c r="D592" s="70">
        <v>480483101228</v>
      </c>
      <c r="E592" s="71">
        <v>0.2</v>
      </c>
      <c r="F592" s="61"/>
    </row>
    <row r="593" ht="12.8" customHeight="1" spans="1:6" x14ac:dyDescent="0.25">
      <c r="A593" s="68" t="s">
        <v>6863</v>
      </c>
      <c r="B593" s="69">
        <v>469</v>
      </c>
      <c r="C593" s="69" t="s">
        <v>4490</v>
      </c>
      <c r="D593" s="70">
        <v>330335405142</v>
      </c>
      <c r="E593" s="71">
        <v>0.2</v>
      </c>
      <c r="F593" s="61"/>
    </row>
    <row r="594" ht="12.8" customHeight="1" spans="1:6" x14ac:dyDescent="0.25">
      <c r="A594" s="68" t="s">
        <v>6863</v>
      </c>
      <c r="B594" s="69">
        <v>469</v>
      </c>
      <c r="C594" s="69" t="s">
        <v>4490</v>
      </c>
      <c r="D594" s="70">
        <v>330335405142</v>
      </c>
      <c r="E594" s="71">
        <v>0.2</v>
      </c>
      <c r="F594" s="72"/>
    </row>
    <row r="595" ht="12.8" customHeight="1" spans="1:6" x14ac:dyDescent="0.25">
      <c r="A595" s="68" t="s">
        <v>6864</v>
      </c>
      <c r="B595" s="69">
        <v>470</v>
      </c>
      <c r="C595" s="69" t="s">
        <v>6865</v>
      </c>
      <c r="D595" s="70">
        <v>330333401473</v>
      </c>
      <c r="E595" s="71">
        <v>0.14</v>
      </c>
      <c r="F595" s="72"/>
    </row>
    <row r="596" ht="12.8" customHeight="1" spans="1:6" x14ac:dyDescent="0.25">
      <c r="A596" s="68" t="s">
        <v>6866</v>
      </c>
      <c r="B596" s="69">
        <v>470</v>
      </c>
      <c r="C596" s="69" t="s">
        <v>6865</v>
      </c>
      <c r="D596" s="70">
        <v>330333402174</v>
      </c>
      <c r="E596" s="71">
        <v>0.15</v>
      </c>
      <c r="F596" s="61"/>
    </row>
    <row r="597" ht="12.8" customHeight="1" spans="1:6" x14ac:dyDescent="0.25">
      <c r="A597" s="68" t="s">
        <v>6867</v>
      </c>
      <c r="B597" s="69">
        <v>471</v>
      </c>
      <c r="C597" s="69" t="s">
        <v>4492</v>
      </c>
      <c r="D597" s="70">
        <v>330333401453</v>
      </c>
      <c r="E597" s="71">
        <v>0.16</v>
      </c>
      <c r="F597" s="61"/>
    </row>
    <row r="598" ht="12.8" customHeight="1" spans="1:6" x14ac:dyDescent="0.25">
      <c r="A598" s="68" t="s">
        <v>6868</v>
      </c>
      <c r="B598" s="69">
        <v>471</v>
      </c>
      <c r="C598" s="69" t="s">
        <v>4492</v>
      </c>
      <c r="D598" s="70">
        <v>330335405142</v>
      </c>
      <c r="E598" s="71">
        <v>0.2</v>
      </c>
      <c r="F598" s="61"/>
    </row>
    <row r="599" ht="12.8" customHeight="1" spans="1:6" x14ac:dyDescent="0.25">
      <c r="A599" s="68" t="s">
        <v>6868</v>
      </c>
      <c r="B599" s="69">
        <v>471</v>
      </c>
      <c r="C599" s="69" t="s">
        <v>4492</v>
      </c>
      <c r="D599" s="70">
        <v>330335405142</v>
      </c>
      <c r="E599" s="71">
        <v>0.2</v>
      </c>
      <c r="F599" s="61"/>
    </row>
    <row r="600" ht="12.8" customHeight="1" spans="1:6" x14ac:dyDescent="0.25">
      <c r="A600" s="68" t="s">
        <v>6869</v>
      </c>
      <c r="B600" s="69">
        <v>471</v>
      </c>
      <c r="C600" s="69" t="s">
        <v>6870</v>
      </c>
      <c r="D600" s="70">
        <v>430433104105</v>
      </c>
      <c r="E600" s="71">
        <v>0.2</v>
      </c>
      <c r="F600" s="72"/>
    </row>
    <row r="601" ht="12.8" customHeight="1" spans="1:6" x14ac:dyDescent="0.25">
      <c r="A601" s="68" t="s">
        <v>6871</v>
      </c>
      <c r="B601" s="69">
        <v>471</v>
      </c>
      <c r="C601" s="69" t="s">
        <v>6870</v>
      </c>
      <c r="D601" s="70">
        <v>480483101228</v>
      </c>
      <c r="E601" s="71">
        <v>0.2</v>
      </c>
      <c r="F601" s="72"/>
    </row>
    <row r="602" ht="12.8" customHeight="1" spans="1:6" x14ac:dyDescent="0.25">
      <c r="A602" s="68" t="s">
        <v>6872</v>
      </c>
      <c r="B602" s="69">
        <v>472</v>
      </c>
      <c r="C602" s="69" t="s">
        <v>4496</v>
      </c>
      <c r="D602" s="70">
        <v>330335405142</v>
      </c>
      <c r="E602" s="71">
        <v>0.2</v>
      </c>
      <c r="F602" s="61"/>
    </row>
    <row r="603" ht="12.8" customHeight="1" spans="1:6" x14ac:dyDescent="0.25">
      <c r="A603" s="68" t="s">
        <v>6872</v>
      </c>
      <c r="B603" s="69">
        <v>472</v>
      </c>
      <c r="C603" s="69" t="s">
        <v>4496</v>
      </c>
      <c r="D603" s="70">
        <v>330335405142</v>
      </c>
      <c r="E603" s="71">
        <v>0.2</v>
      </c>
      <c r="F603" s="61"/>
    </row>
    <row r="604" ht="12.8" customHeight="1" spans="1:6" x14ac:dyDescent="0.25">
      <c r="A604" s="68" t="s">
        <v>6873</v>
      </c>
      <c r="B604" s="69">
        <v>472</v>
      </c>
      <c r="C604" s="69" t="s">
        <v>4496</v>
      </c>
      <c r="D604" s="70">
        <v>480483101228</v>
      </c>
      <c r="E604" s="71">
        <v>0.2</v>
      </c>
      <c r="F604" s="61"/>
    </row>
    <row r="605" ht="12.8" customHeight="1" spans="1:6" x14ac:dyDescent="0.25">
      <c r="A605" s="68" t="s">
        <v>6874</v>
      </c>
      <c r="B605" s="69">
        <v>473</v>
      </c>
      <c r="C605" s="69" t="s">
        <v>6875</v>
      </c>
      <c r="D605" s="70">
        <v>330333401473</v>
      </c>
      <c r="E605" s="71">
        <v>0.15</v>
      </c>
      <c r="F605" s="61"/>
    </row>
    <row r="606" ht="12.8" customHeight="1" spans="1:6" x14ac:dyDescent="0.25">
      <c r="A606" s="68" t="s">
        <v>6876</v>
      </c>
      <c r="B606" s="69">
        <v>473</v>
      </c>
      <c r="C606" s="69" t="s">
        <v>6875</v>
      </c>
      <c r="D606" s="70">
        <v>330333402174</v>
      </c>
      <c r="E606" s="71">
        <v>0.15</v>
      </c>
      <c r="F606" s="61"/>
    </row>
    <row r="607" ht="12.8" customHeight="1" spans="1:6" x14ac:dyDescent="0.25">
      <c r="A607" s="68" t="s">
        <v>6877</v>
      </c>
      <c r="B607" s="69">
        <v>474</v>
      </c>
      <c r="C607" s="69" t="s">
        <v>4498</v>
      </c>
      <c r="D607" s="70">
        <v>330335405142</v>
      </c>
      <c r="E607" s="71">
        <v>0.2</v>
      </c>
      <c r="F607" s="61"/>
    </row>
    <row r="608" ht="12.8" customHeight="1" spans="1:6" x14ac:dyDescent="0.25">
      <c r="A608" s="68" t="s">
        <v>6877</v>
      </c>
      <c r="B608" s="69">
        <v>474</v>
      </c>
      <c r="C608" s="69" t="s">
        <v>4498</v>
      </c>
      <c r="D608" s="70">
        <v>330335405142</v>
      </c>
      <c r="E608" s="71">
        <v>0.2</v>
      </c>
      <c r="F608" s="61"/>
    </row>
    <row r="609" ht="12.8" customHeight="1" spans="1:6" x14ac:dyDescent="0.25">
      <c r="A609" s="68" t="s">
        <v>6878</v>
      </c>
      <c r="B609" s="69">
        <v>474</v>
      </c>
      <c r="C609" s="69" t="s">
        <v>6879</v>
      </c>
      <c r="D609" s="70">
        <v>430433104105</v>
      </c>
      <c r="E609" s="71">
        <v>0.2</v>
      </c>
      <c r="F609" s="61"/>
    </row>
    <row r="610" ht="12.8" customHeight="1" spans="1:6" x14ac:dyDescent="0.25">
      <c r="A610" s="68" t="s">
        <v>6880</v>
      </c>
      <c r="B610" s="69">
        <v>474</v>
      </c>
      <c r="C610" s="69" t="s">
        <v>4498</v>
      </c>
      <c r="D610" s="70">
        <v>480483101228</v>
      </c>
      <c r="E610" s="71">
        <v>0.2</v>
      </c>
      <c r="F610" s="75"/>
    </row>
    <row r="611" ht="12.8" customHeight="1" spans="1:6" x14ac:dyDescent="0.25">
      <c r="A611" s="68" t="s">
        <v>6881</v>
      </c>
      <c r="B611" s="69">
        <v>475</v>
      </c>
      <c r="C611" s="69" t="s">
        <v>4503</v>
      </c>
      <c r="D611" s="70">
        <v>330335405142</v>
      </c>
      <c r="E611" s="71">
        <v>0.2</v>
      </c>
      <c r="F611" s="61"/>
    </row>
    <row r="612" ht="12.8" customHeight="1" spans="1:6" x14ac:dyDescent="0.25">
      <c r="A612" s="68" t="s">
        <v>6881</v>
      </c>
      <c r="B612" s="69">
        <v>475</v>
      </c>
      <c r="C612" s="69" t="s">
        <v>4503</v>
      </c>
      <c r="D612" s="70">
        <v>330335405142</v>
      </c>
      <c r="E612" s="71">
        <v>0.2</v>
      </c>
      <c r="F612" s="72"/>
    </row>
    <row r="613" ht="12.8" customHeight="1" spans="1:6" x14ac:dyDescent="0.25">
      <c r="A613" s="68" t="s">
        <v>6882</v>
      </c>
      <c r="B613" s="69">
        <v>476</v>
      </c>
      <c r="C613" s="69" t="s">
        <v>4505</v>
      </c>
      <c r="D613" s="70">
        <v>330335405142</v>
      </c>
      <c r="E613" s="71">
        <v>0.2</v>
      </c>
      <c r="F613" s="72"/>
    </row>
    <row r="614" ht="12.8" customHeight="1" spans="1:6" x14ac:dyDescent="0.25">
      <c r="A614" s="68" t="s">
        <v>6882</v>
      </c>
      <c r="B614" s="69">
        <v>476</v>
      </c>
      <c r="C614" s="69" t="s">
        <v>4505</v>
      </c>
      <c r="D614" s="70">
        <v>330335405142</v>
      </c>
      <c r="E614" s="71">
        <v>0.2</v>
      </c>
      <c r="F614" s="61"/>
    </row>
    <row r="615" ht="12.8" customHeight="1" spans="1:6" x14ac:dyDescent="0.25">
      <c r="A615" s="68" t="s">
        <v>6883</v>
      </c>
      <c r="B615" s="69">
        <v>476</v>
      </c>
      <c r="C615" s="69" t="s">
        <v>4505</v>
      </c>
      <c r="D615" s="70">
        <v>430433104105</v>
      </c>
      <c r="E615" s="71">
        <v>0.2</v>
      </c>
      <c r="F615" s="61"/>
    </row>
    <row r="616" ht="12.8" customHeight="1" spans="1:6" x14ac:dyDescent="0.25">
      <c r="A616" s="68" t="s">
        <v>6884</v>
      </c>
      <c r="B616" s="69">
        <v>476</v>
      </c>
      <c r="C616" s="69" t="s">
        <v>4505</v>
      </c>
      <c r="D616" s="70">
        <v>480483101228</v>
      </c>
      <c r="E616" s="71">
        <v>0.2</v>
      </c>
      <c r="F616" s="61"/>
    </row>
    <row r="617" ht="12.8" customHeight="1" spans="1:6" x14ac:dyDescent="0.25">
      <c r="A617" s="68" t="s">
        <v>6885</v>
      </c>
      <c r="B617" s="69">
        <v>477</v>
      </c>
      <c r="C617" s="69" t="s">
        <v>4508</v>
      </c>
      <c r="D617" s="70">
        <v>330335405142</v>
      </c>
      <c r="E617" s="71">
        <v>0.2</v>
      </c>
      <c r="F617" s="61"/>
    </row>
    <row r="618" ht="12.8" customHeight="1" spans="1:6" x14ac:dyDescent="0.25">
      <c r="A618" s="68" t="s">
        <v>6885</v>
      </c>
      <c r="B618" s="69">
        <v>477</v>
      </c>
      <c r="C618" s="69" t="s">
        <v>4508</v>
      </c>
      <c r="D618" s="70">
        <v>330335405142</v>
      </c>
      <c r="E618" s="71">
        <v>0.2</v>
      </c>
      <c r="F618" s="61"/>
    </row>
    <row r="619" ht="12.8" customHeight="1" spans="1:6" x14ac:dyDescent="0.25">
      <c r="A619" s="68" t="s">
        <v>6886</v>
      </c>
      <c r="B619" s="69">
        <v>477</v>
      </c>
      <c r="C619" s="69" t="s">
        <v>4508</v>
      </c>
      <c r="D619" s="70">
        <v>480483101228</v>
      </c>
      <c r="E619" s="71">
        <v>0.2</v>
      </c>
      <c r="F619" s="61"/>
    </row>
    <row r="620" ht="12.8" customHeight="1" spans="1:6" x14ac:dyDescent="0.25">
      <c r="A620" s="68" t="s">
        <v>6887</v>
      </c>
      <c r="B620" s="69">
        <v>478</v>
      </c>
      <c r="C620" s="69" t="s">
        <v>4511</v>
      </c>
      <c r="D620" s="70">
        <v>330335405142</v>
      </c>
      <c r="E620" s="71">
        <v>0.2</v>
      </c>
      <c r="F620" s="61"/>
    </row>
    <row r="621" ht="12.8" customHeight="1" spans="1:6" x14ac:dyDescent="0.25">
      <c r="A621" s="68" t="s">
        <v>6887</v>
      </c>
      <c r="B621" s="69">
        <v>478</v>
      </c>
      <c r="C621" s="69" t="s">
        <v>4511</v>
      </c>
      <c r="D621" s="70">
        <v>330335405142</v>
      </c>
      <c r="E621" s="71">
        <v>0.2</v>
      </c>
      <c r="F621" s="61"/>
    </row>
    <row r="622" ht="12.8" customHeight="1" spans="1:6" x14ac:dyDescent="0.25">
      <c r="A622" s="68" t="s">
        <v>6888</v>
      </c>
      <c r="B622" s="69">
        <v>478</v>
      </c>
      <c r="C622" s="69" t="s">
        <v>4511</v>
      </c>
      <c r="D622" s="70">
        <v>430433104105</v>
      </c>
      <c r="E622" s="71">
        <v>0.2</v>
      </c>
      <c r="F622" s="61"/>
    </row>
    <row r="623" ht="12.8" customHeight="1" spans="1:6" x14ac:dyDescent="0.25">
      <c r="A623" s="68" t="s">
        <v>6889</v>
      </c>
      <c r="B623" s="69">
        <v>478</v>
      </c>
      <c r="C623" s="69" t="s">
        <v>6890</v>
      </c>
      <c r="D623" s="70">
        <v>480483101228</v>
      </c>
      <c r="E623" s="71">
        <v>0.2</v>
      </c>
      <c r="F623" s="72"/>
    </row>
    <row r="624" ht="12.8" customHeight="1" spans="1:6" s="57" customFormat="1" x14ac:dyDescent="0.25">
      <c r="A624" s="68" t="s">
        <v>6891</v>
      </c>
      <c r="B624" s="69">
        <v>479</v>
      </c>
      <c r="C624" s="69" t="s">
        <v>4515</v>
      </c>
      <c r="D624" s="70">
        <v>330335405142</v>
      </c>
      <c r="E624" s="71">
        <v>0.2</v>
      </c>
      <c r="F624" s="61"/>
    </row>
    <row r="625" ht="12.8" customHeight="1" spans="1:6" x14ac:dyDescent="0.25">
      <c r="A625" s="68" t="s">
        <v>6891</v>
      </c>
      <c r="B625" s="69">
        <v>479</v>
      </c>
      <c r="C625" s="69" t="s">
        <v>4515</v>
      </c>
      <c r="D625" s="70">
        <v>330335405142</v>
      </c>
      <c r="E625" s="71">
        <v>0.2</v>
      </c>
      <c r="F625" s="61"/>
    </row>
    <row r="626" ht="12.8" customHeight="1" spans="1:6" x14ac:dyDescent="0.25">
      <c r="A626" s="56" t="s">
        <v>6892</v>
      </c>
      <c r="B626" s="69">
        <v>479</v>
      </c>
      <c r="C626" s="69" t="s">
        <v>4515</v>
      </c>
      <c r="D626" s="70">
        <v>480483101228</v>
      </c>
      <c r="E626" s="71">
        <v>0.2</v>
      </c>
      <c r="F626" s="61"/>
    </row>
    <row r="627" ht="12.8" customHeight="1" spans="1:6" x14ac:dyDescent="0.25">
      <c r="A627" s="68" t="s">
        <v>6893</v>
      </c>
      <c r="B627" s="69">
        <v>480</v>
      </c>
      <c r="C627" s="69" t="s">
        <v>3722</v>
      </c>
      <c r="D627" s="70">
        <v>330333401101</v>
      </c>
      <c r="E627" s="71">
        <v>0.11</v>
      </c>
      <c r="F627" s="61"/>
    </row>
    <row r="628" ht="12.8" customHeight="1" spans="1:6" x14ac:dyDescent="0.25">
      <c r="A628" s="68" t="s">
        <v>6894</v>
      </c>
      <c r="B628" s="69">
        <v>480</v>
      </c>
      <c r="C628" s="69" t="s">
        <v>3722</v>
      </c>
      <c r="D628" s="70">
        <v>330333401127</v>
      </c>
      <c r="E628" s="71">
        <v>0.08</v>
      </c>
      <c r="F628" s="72"/>
    </row>
    <row r="629" ht="12.8" customHeight="1" spans="1:6" x14ac:dyDescent="0.25">
      <c r="A629" s="68" t="s">
        <v>6895</v>
      </c>
      <c r="B629" s="69">
        <v>480</v>
      </c>
      <c r="C629" s="69" t="s">
        <v>3722</v>
      </c>
      <c r="D629" s="70">
        <v>330333401453</v>
      </c>
      <c r="E629" s="71">
        <v>0.16</v>
      </c>
      <c r="F629" s="61"/>
    </row>
    <row r="630" ht="12.8" customHeight="1" spans="1:6" x14ac:dyDescent="0.25">
      <c r="A630" s="68" t="s">
        <v>6896</v>
      </c>
      <c r="B630" s="69">
        <v>480</v>
      </c>
      <c r="C630" s="69" t="s">
        <v>3722</v>
      </c>
      <c r="D630" s="70">
        <v>330333402101</v>
      </c>
      <c r="E630" s="71">
        <v>0.11</v>
      </c>
      <c r="F630" s="61"/>
    </row>
    <row r="631" ht="12.8" customHeight="1" spans="1:6" x14ac:dyDescent="0.25">
      <c r="A631" s="68" t="s">
        <v>6897</v>
      </c>
      <c r="B631" s="69">
        <v>480</v>
      </c>
      <c r="C631" s="69" t="s">
        <v>3722</v>
      </c>
      <c r="D631" s="70">
        <v>330335405101</v>
      </c>
      <c r="E631" s="71">
        <v>0.15</v>
      </c>
      <c r="F631" s="61"/>
    </row>
    <row r="632" ht="12.8" customHeight="1" spans="1:6" x14ac:dyDescent="0.25">
      <c r="A632" s="56" t="s">
        <v>6898</v>
      </c>
      <c r="B632" s="69">
        <v>480</v>
      </c>
      <c r="C632" s="69" t="s">
        <v>3722</v>
      </c>
      <c r="D632" s="70">
        <v>430433104105</v>
      </c>
      <c r="E632" s="71">
        <v>0.2</v>
      </c>
      <c r="F632" s="61"/>
    </row>
    <row r="633" ht="12.8" customHeight="1" spans="1:6" x14ac:dyDescent="0.25">
      <c r="A633" s="68" t="s">
        <v>6899</v>
      </c>
      <c r="B633" s="69">
        <v>481</v>
      </c>
      <c r="C633" s="69" t="s">
        <v>3790</v>
      </c>
      <c r="D633" s="70">
        <v>330333401101</v>
      </c>
      <c r="E633" s="71">
        <v>0.11</v>
      </c>
      <c r="F633" s="61"/>
    </row>
    <row r="634" ht="12.8" customHeight="1" spans="1:6" s="57" customFormat="1" x14ac:dyDescent="0.25">
      <c r="A634" s="68" t="s">
        <v>6900</v>
      </c>
      <c r="B634" s="69">
        <v>481</v>
      </c>
      <c r="C634" s="69" t="s">
        <v>3790</v>
      </c>
      <c r="D634" s="70">
        <v>330333401127</v>
      </c>
      <c r="E634" s="71">
        <v>0.08</v>
      </c>
      <c r="F634" s="65"/>
    </row>
    <row r="635" ht="12.8" customHeight="1" spans="1:6" s="57" customFormat="1" x14ac:dyDescent="0.25">
      <c r="A635" s="68" t="s">
        <v>6901</v>
      </c>
      <c r="B635" s="69">
        <v>481</v>
      </c>
      <c r="C635" s="69" t="s">
        <v>3790</v>
      </c>
      <c r="D635" s="70" t="s">
        <v>6854</v>
      </c>
      <c r="E635" s="71">
        <v>0.14</v>
      </c>
      <c r="F635" s="61"/>
    </row>
    <row r="636" ht="12.8" customHeight="1" spans="1:6" s="57" customFormat="1" x14ac:dyDescent="0.25">
      <c r="A636" s="68" t="s">
        <v>6902</v>
      </c>
      <c r="B636" s="69">
        <v>481</v>
      </c>
      <c r="C636" s="69" t="s">
        <v>3790</v>
      </c>
      <c r="D636" s="70">
        <v>330333402101</v>
      </c>
      <c r="E636" s="71">
        <v>0.11</v>
      </c>
      <c r="F636" s="61"/>
    </row>
    <row r="637" ht="12.8" customHeight="1" spans="1:6" s="57" customFormat="1" x14ac:dyDescent="0.25">
      <c r="A637" s="68" t="s">
        <v>6903</v>
      </c>
      <c r="B637" s="69">
        <v>481</v>
      </c>
      <c r="C637" s="69" t="s">
        <v>3790</v>
      </c>
      <c r="D637" s="70">
        <v>330335405101</v>
      </c>
      <c r="E637" s="71">
        <v>0.15</v>
      </c>
      <c r="F637" s="61"/>
    </row>
    <row r="638" ht="12.8" customHeight="1" spans="1:6" s="57" customFormat="1" x14ac:dyDescent="0.25">
      <c r="A638" s="68" t="s">
        <v>6904</v>
      </c>
      <c r="B638" s="69">
        <v>481</v>
      </c>
      <c r="C638" s="69" t="s">
        <v>3790</v>
      </c>
      <c r="D638" s="70">
        <v>330335405142</v>
      </c>
      <c r="E638" s="71">
        <v>0.2</v>
      </c>
      <c r="F638" s="61"/>
    </row>
    <row r="639" ht="12.8" customHeight="1" spans="1:6" s="57" customFormat="1" x14ac:dyDescent="0.25">
      <c r="A639" s="68" t="s">
        <v>6905</v>
      </c>
      <c r="B639" s="69">
        <v>481</v>
      </c>
      <c r="C639" s="69" t="s">
        <v>3790</v>
      </c>
      <c r="D639" s="70">
        <v>430433104105</v>
      </c>
      <c r="E639" s="71">
        <v>0.2</v>
      </c>
      <c r="F639" s="61"/>
    </row>
    <row r="640" ht="12.8" customHeight="1" spans="1:6" s="57" customFormat="1" x14ac:dyDescent="0.25">
      <c r="A640" s="68" t="s">
        <v>6906</v>
      </c>
      <c r="B640" s="69">
        <v>481</v>
      </c>
      <c r="C640" s="69" t="s">
        <v>3790</v>
      </c>
      <c r="D640" s="70">
        <v>480483101228</v>
      </c>
      <c r="E640" s="71">
        <v>0.2</v>
      </c>
      <c r="F640" s="61"/>
    </row>
    <row r="641" ht="12.8" customHeight="1" spans="1:6" s="57" customFormat="1" x14ac:dyDescent="0.25">
      <c r="A641" s="68" t="s">
        <v>6907</v>
      </c>
      <c r="B641" s="69">
        <v>482</v>
      </c>
      <c r="C641" s="69" t="s">
        <v>4518</v>
      </c>
      <c r="D641" s="70">
        <v>330335405142</v>
      </c>
      <c r="E641" s="71">
        <v>0.2</v>
      </c>
      <c r="F641" s="75"/>
    </row>
    <row r="642" ht="12.8" customHeight="1" spans="1:6" s="57" customFormat="1" x14ac:dyDescent="0.25">
      <c r="A642" s="68" t="s">
        <v>6907</v>
      </c>
      <c r="B642" s="69">
        <v>482</v>
      </c>
      <c r="C642" s="69" t="s">
        <v>4518</v>
      </c>
      <c r="D642" s="70">
        <v>330335405142</v>
      </c>
      <c r="E642" s="71">
        <v>0.2</v>
      </c>
      <c r="F642" s="61"/>
    </row>
    <row r="643" ht="12.8" customHeight="1" spans="1:6" s="57" customFormat="1" x14ac:dyDescent="0.25">
      <c r="A643" s="68" t="s">
        <v>6908</v>
      </c>
      <c r="B643" s="69">
        <v>485</v>
      </c>
      <c r="C643" s="69" t="s">
        <v>3742</v>
      </c>
      <c r="D643" s="70">
        <v>330333401101</v>
      </c>
      <c r="E643" s="71">
        <v>0.11</v>
      </c>
      <c r="F643" s="61"/>
    </row>
    <row r="644" ht="12.8" customHeight="1" spans="1:6" x14ac:dyDescent="0.25">
      <c r="A644" s="68" t="s">
        <v>6909</v>
      </c>
      <c r="B644" s="69">
        <v>485</v>
      </c>
      <c r="C644" s="69" t="s">
        <v>3742</v>
      </c>
      <c r="D644" s="70">
        <v>330333401127</v>
      </c>
      <c r="E644" s="71">
        <v>0.08</v>
      </c>
      <c r="F644" s="77"/>
    </row>
    <row r="645" ht="12.8" customHeight="1" spans="1:6" x14ac:dyDescent="0.25">
      <c r="A645" s="68" t="s">
        <v>6910</v>
      </c>
      <c r="B645" s="69">
        <v>485</v>
      </c>
      <c r="C645" s="69" t="s">
        <v>3742</v>
      </c>
      <c r="D645" s="70">
        <v>330333401452</v>
      </c>
      <c r="E645" s="71">
        <v>0.14</v>
      </c>
      <c r="F645" s="77"/>
    </row>
    <row r="646" ht="12.8" customHeight="1" spans="1:6" x14ac:dyDescent="0.25">
      <c r="A646" s="68" t="s">
        <v>6911</v>
      </c>
      <c r="B646" s="69">
        <v>485</v>
      </c>
      <c r="C646" s="69" t="s">
        <v>3742</v>
      </c>
      <c r="D646" s="70">
        <v>330333401473</v>
      </c>
      <c r="E646" s="71">
        <v>0.15</v>
      </c>
      <c r="F646" s="77"/>
    </row>
    <row r="647" ht="12.8" customHeight="1" spans="1:6" x14ac:dyDescent="0.25">
      <c r="A647" s="68" t="s">
        <v>6912</v>
      </c>
      <c r="B647" s="69">
        <v>485</v>
      </c>
      <c r="C647" s="69" t="s">
        <v>3742</v>
      </c>
      <c r="D647" s="70">
        <v>330333402101</v>
      </c>
      <c r="E647" s="71">
        <v>0.11</v>
      </c>
      <c r="F647" s="77"/>
    </row>
    <row r="648" ht="12.8" customHeight="1" spans="1:6" x14ac:dyDescent="0.25">
      <c r="A648" s="68" t="s">
        <v>6913</v>
      </c>
      <c r="B648" s="69">
        <v>485</v>
      </c>
      <c r="C648" s="69" t="s">
        <v>3742</v>
      </c>
      <c r="D648" s="70">
        <v>330333402152</v>
      </c>
      <c r="E648" s="71">
        <v>0.16</v>
      </c>
      <c r="F648" s="77"/>
    </row>
    <row r="649" ht="12.8" customHeight="1" spans="1:6" x14ac:dyDescent="0.25">
      <c r="A649" s="68" t="s">
        <v>6914</v>
      </c>
      <c r="B649" s="69">
        <v>485</v>
      </c>
      <c r="C649" s="69" t="s">
        <v>3742</v>
      </c>
      <c r="D649" s="70">
        <v>330335405101</v>
      </c>
      <c r="E649" s="71">
        <v>0.15</v>
      </c>
      <c r="F649" s="77"/>
    </row>
    <row r="650" ht="12.8" customHeight="1" spans="1:5" x14ac:dyDescent="0.25">
      <c r="A650" s="56" t="s">
        <v>6915</v>
      </c>
      <c r="B650" s="69">
        <v>485</v>
      </c>
      <c r="C650" s="69" t="s">
        <v>3742</v>
      </c>
      <c r="D650" s="70">
        <v>430433104105</v>
      </c>
      <c r="E650" s="71">
        <v>0.2</v>
      </c>
    </row>
    <row r="651" ht="12.8" customHeight="1" spans="1:6" x14ac:dyDescent="0.25">
      <c r="A651" s="68" t="s">
        <v>6916</v>
      </c>
      <c r="B651" s="69">
        <v>485</v>
      </c>
      <c r="C651" s="69" t="s">
        <v>3742</v>
      </c>
      <c r="D651" s="70">
        <v>480483101228</v>
      </c>
      <c r="E651" s="71">
        <v>0.2</v>
      </c>
      <c r="F651" s="77"/>
    </row>
    <row r="652" ht="12.8" customHeight="1" spans="1:5" x14ac:dyDescent="0.25">
      <c r="A652" s="68" t="s">
        <v>6917</v>
      </c>
      <c r="B652" s="69">
        <v>486</v>
      </c>
      <c r="C652" s="69" t="s">
        <v>5003</v>
      </c>
      <c r="D652" s="70">
        <v>430433104105</v>
      </c>
      <c r="E652" s="71">
        <v>0.2</v>
      </c>
    </row>
    <row r="653" ht="12.8" customHeight="1" spans="1:6" x14ac:dyDescent="0.25">
      <c r="A653" s="68" t="s">
        <v>6918</v>
      </c>
      <c r="B653" s="69">
        <v>486</v>
      </c>
      <c r="C653" s="69" t="s">
        <v>5003</v>
      </c>
      <c r="D653" s="70">
        <v>480483101228</v>
      </c>
      <c r="E653" s="71">
        <v>0.2</v>
      </c>
      <c r="F653" s="77"/>
    </row>
    <row r="654" ht="12.8" customHeight="1" spans="1:6" x14ac:dyDescent="0.25">
      <c r="A654" s="68" t="s">
        <v>6919</v>
      </c>
      <c r="B654" s="69">
        <v>494</v>
      </c>
      <c r="C654" s="69" t="s">
        <v>5014</v>
      </c>
      <c r="D654" s="70">
        <v>430433104105</v>
      </c>
      <c r="E654" s="71">
        <v>0.2</v>
      </c>
      <c r="F654" s="77"/>
    </row>
    <row r="655" ht="12.8" customHeight="1" spans="1:6" x14ac:dyDescent="0.25">
      <c r="A655" s="68" t="s">
        <v>6920</v>
      </c>
      <c r="B655" s="69">
        <v>494</v>
      </c>
      <c r="C655" s="69" t="s">
        <v>5014</v>
      </c>
      <c r="D655" s="70">
        <v>480483101228</v>
      </c>
      <c r="E655" s="71">
        <v>0.2</v>
      </c>
      <c r="F655" s="77"/>
    </row>
    <row r="656" ht="12.8" customHeight="1" spans="1:6" x14ac:dyDescent="0.25">
      <c r="A656" s="68" t="s">
        <v>6921</v>
      </c>
      <c r="B656" s="69">
        <v>495</v>
      </c>
      <c r="C656" s="69" t="s">
        <v>3754</v>
      </c>
      <c r="D656" s="70">
        <v>330333401101</v>
      </c>
      <c r="E656" s="71">
        <v>0.11</v>
      </c>
      <c r="F656" s="77"/>
    </row>
    <row r="657" ht="12.8" customHeight="1" spans="1:6" x14ac:dyDescent="0.25">
      <c r="A657" s="68" t="s">
        <v>6922</v>
      </c>
      <c r="B657" s="69">
        <v>495</v>
      </c>
      <c r="C657" s="69" t="s">
        <v>3754</v>
      </c>
      <c r="D657" s="70">
        <v>330333401127</v>
      </c>
      <c r="E657" s="71">
        <v>0.08</v>
      </c>
      <c r="F657" s="77"/>
    </row>
    <row r="658" ht="12.8" customHeight="1" spans="1:6" x14ac:dyDescent="0.25">
      <c r="A658" s="68" t="s">
        <v>6923</v>
      </c>
      <c r="B658" s="69">
        <v>495</v>
      </c>
      <c r="C658" s="69" t="s">
        <v>3754</v>
      </c>
      <c r="D658" s="70">
        <v>330333401453</v>
      </c>
      <c r="E658" s="71">
        <v>0.16</v>
      </c>
      <c r="F658" s="77"/>
    </row>
    <row r="659" ht="12.8" customHeight="1" spans="1:5" x14ac:dyDescent="0.25">
      <c r="A659" s="68" t="s">
        <v>6923</v>
      </c>
      <c r="B659" s="69">
        <v>495</v>
      </c>
      <c r="C659" s="69" t="s">
        <v>3754</v>
      </c>
      <c r="D659" s="70">
        <v>330333401453</v>
      </c>
      <c r="E659" s="71">
        <v>0.16</v>
      </c>
    </row>
    <row r="660" ht="12.8" customHeight="1" spans="1:13" s="86" customFormat="1" x14ac:dyDescent="0.25">
      <c r="A660" s="68" t="s">
        <v>6924</v>
      </c>
      <c r="B660" s="69">
        <v>495</v>
      </c>
      <c r="C660" s="69" t="s">
        <v>3754</v>
      </c>
      <c r="D660" s="70">
        <v>330333402101</v>
      </c>
      <c r="E660" s="71">
        <v>0.11</v>
      </c>
      <c r="F660" s="60"/>
      <c r="G660" s="57"/>
      <c r="H660" s="57"/>
      <c r="I660" s="57"/>
      <c r="J660" s="57"/>
      <c r="K660" s="57"/>
      <c r="L660" s="57"/>
      <c r="M660" s="57"/>
    </row>
    <row r="661" ht="12.8" customHeight="1" spans="1:6" x14ac:dyDescent="0.25">
      <c r="A661" s="68" t="s">
        <v>6925</v>
      </c>
      <c r="B661" s="69">
        <v>495</v>
      </c>
      <c r="C661" s="69" t="s">
        <v>3754</v>
      </c>
      <c r="D661" s="70">
        <v>330333402152</v>
      </c>
      <c r="E661" s="71">
        <v>0.16</v>
      </c>
      <c r="F661" s="77"/>
    </row>
    <row r="662" ht="12.8" customHeight="1" spans="1:6" x14ac:dyDescent="0.25">
      <c r="A662" s="68" t="s">
        <v>6926</v>
      </c>
      <c r="B662" s="69">
        <v>495</v>
      </c>
      <c r="C662" s="69" t="s">
        <v>3754</v>
      </c>
      <c r="D662" s="70">
        <v>330335405101</v>
      </c>
      <c r="E662" s="71">
        <v>0.15</v>
      </c>
      <c r="F662" s="77"/>
    </row>
    <row r="663" ht="12.8" customHeight="1" spans="1:6" x14ac:dyDescent="0.25">
      <c r="A663" s="68" t="s">
        <v>6927</v>
      </c>
      <c r="B663" s="69">
        <v>495</v>
      </c>
      <c r="C663" s="69" t="s">
        <v>3754</v>
      </c>
      <c r="D663" s="70">
        <v>330335405142</v>
      </c>
      <c r="E663" s="71">
        <v>0.2</v>
      </c>
      <c r="F663" s="77"/>
    </row>
    <row r="664" ht="12.8" customHeight="1" spans="1:6" x14ac:dyDescent="0.25">
      <c r="A664" s="68" t="s">
        <v>6928</v>
      </c>
      <c r="B664" s="69">
        <v>495</v>
      </c>
      <c r="C664" s="69" t="s">
        <v>6929</v>
      </c>
      <c r="D664" s="70">
        <v>430433104105</v>
      </c>
      <c r="E664" s="71">
        <v>0.2</v>
      </c>
      <c r="F664" s="77"/>
    </row>
    <row r="665" ht="12.8" customHeight="1" spans="1:13" s="86" customFormat="1" x14ac:dyDescent="0.25">
      <c r="A665" s="68" t="s">
        <v>6930</v>
      </c>
      <c r="B665" s="69">
        <v>495</v>
      </c>
      <c r="C665" s="69" t="s">
        <v>6929</v>
      </c>
      <c r="D665" s="70">
        <v>480483101228</v>
      </c>
      <c r="E665" s="71">
        <v>0.2</v>
      </c>
      <c r="F665" s="77"/>
      <c r="G665" s="57"/>
      <c r="H665" s="61"/>
      <c r="I665" s="61"/>
      <c r="J665" s="61"/>
      <c r="K665" s="57"/>
      <c r="L665" s="57"/>
      <c r="M665" s="57"/>
    </row>
    <row r="666" ht="12.8" customHeight="1" spans="1:6" x14ac:dyDescent="0.25">
      <c r="A666" s="68" t="s">
        <v>6931</v>
      </c>
      <c r="B666" s="69">
        <v>496</v>
      </c>
      <c r="C666" s="69" t="s">
        <v>3749</v>
      </c>
      <c r="D666" s="70">
        <v>330333401101</v>
      </c>
      <c r="E666" s="71">
        <v>0.11</v>
      </c>
      <c r="F666" s="77"/>
    </row>
    <row r="667" ht="12.8" customHeight="1" spans="1:6" x14ac:dyDescent="0.25">
      <c r="A667" s="68" t="s">
        <v>6932</v>
      </c>
      <c r="B667" s="69">
        <v>496</v>
      </c>
      <c r="C667" s="69" t="s">
        <v>3749</v>
      </c>
      <c r="D667" s="70">
        <v>330333401127</v>
      </c>
      <c r="E667" s="71">
        <v>0.08</v>
      </c>
      <c r="F667" s="77"/>
    </row>
    <row r="668" ht="12.8" customHeight="1" spans="1:6" x14ac:dyDescent="0.25">
      <c r="A668" s="68" t="s">
        <v>6933</v>
      </c>
      <c r="B668" s="69">
        <v>496</v>
      </c>
      <c r="C668" s="69" t="s">
        <v>3749</v>
      </c>
      <c r="D668" s="70">
        <v>330333402101</v>
      </c>
      <c r="E668" s="71">
        <v>0.11</v>
      </c>
      <c r="F668" s="77"/>
    </row>
    <row r="669" ht="12.8" customHeight="1" spans="1:6" x14ac:dyDescent="0.25">
      <c r="A669" s="68" t="s">
        <v>6934</v>
      </c>
      <c r="B669" s="69">
        <v>496</v>
      </c>
      <c r="C669" s="69" t="s">
        <v>3749</v>
      </c>
      <c r="D669" s="70">
        <v>330335405101</v>
      </c>
      <c r="E669" s="71">
        <v>0.15</v>
      </c>
      <c r="F669" s="77"/>
    </row>
    <row r="670" ht="12.8" customHeight="1" spans="1:6" x14ac:dyDescent="0.25">
      <c r="A670" s="68" t="s">
        <v>6935</v>
      </c>
      <c r="B670" s="69">
        <v>497</v>
      </c>
      <c r="C670" s="69" t="s">
        <v>4210</v>
      </c>
      <c r="D670" s="70">
        <v>330333401473</v>
      </c>
      <c r="E670" s="71">
        <v>0.15</v>
      </c>
      <c r="F670" s="77"/>
    </row>
    <row r="671" ht="12.8" customHeight="1" spans="1:6" x14ac:dyDescent="0.25">
      <c r="A671" s="68" t="s">
        <v>6936</v>
      </c>
      <c r="B671" s="69">
        <v>497</v>
      </c>
      <c r="C671" s="69" t="s">
        <v>4210</v>
      </c>
      <c r="D671" s="70">
        <v>330333402174</v>
      </c>
      <c r="E671" s="71">
        <v>0.15</v>
      </c>
      <c r="F671" s="77"/>
    </row>
    <row r="672" ht="12.8" customHeight="1" spans="1:5" x14ac:dyDescent="0.25">
      <c r="A672" s="68" t="s">
        <v>6937</v>
      </c>
      <c r="B672" s="69">
        <v>497</v>
      </c>
      <c r="C672" s="69" t="s">
        <v>4210</v>
      </c>
      <c r="D672" s="70">
        <v>330335405142</v>
      </c>
      <c r="E672" s="71">
        <v>0.2</v>
      </c>
    </row>
    <row r="673" ht="12.8" customHeight="1" spans="1:6" x14ac:dyDescent="0.25">
      <c r="A673" s="68" t="s">
        <v>6937</v>
      </c>
      <c r="B673" s="69">
        <v>497</v>
      </c>
      <c r="C673" s="69" t="s">
        <v>4210</v>
      </c>
      <c r="D673" s="70">
        <v>330335405142</v>
      </c>
      <c r="E673" s="71">
        <v>0.2</v>
      </c>
      <c r="F673" s="77"/>
    </row>
    <row r="674" ht="12.8" customHeight="1" spans="1:6" x14ac:dyDescent="0.25">
      <c r="A674" s="68" t="s">
        <v>6938</v>
      </c>
      <c r="B674" s="69">
        <v>497</v>
      </c>
      <c r="C674" s="69" t="s">
        <v>4210</v>
      </c>
      <c r="D674" s="70">
        <v>430433104105</v>
      </c>
      <c r="E674" s="71">
        <v>0.2</v>
      </c>
      <c r="F674" s="77"/>
    </row>
    <row r="675" ht="12.8" customHeight="1" spans="1:6" x14ac:dyDescent="0.25">
      <c r="A675" s="56" t="s">
        <v>6938</v>
      </c>
      <c r="B675" s="69">
        <v>497</v>
      </c>
      <c r="C675" s="69" t="s">
        <v>4210</v>
      </c>
      <c r="D675" s="70">
        <v>430433104105</v>
      </c>
      <c r="E675" s="71">
        <v>0.2</v>
      </c>
      <c r="F675" s="77"/>
    </row>
    <row r="676" ht="12.8" customHeight="1" spans="1:6" x14ac:dyDescent="0.25">
      <c r="A676" s="68" t="s">
        <v>6939</v>
      </c>
      <c r="B676" s="69">
        <v>497</v>
      </c>
      <c r="C676" s="69" t="s">
        <v>4210</v>
      </c>
      <c r="D676" s="70">
        <v>480483101228</v>
      </c>
      <c r="E676" s="71">
        <v>0.2</v>
      </c>
      <c r="F676" s="77"/>
    </row>
    <row r="677" ht="12.8" customHeight="1" spans="1:6" x14ac:dyDescent="0.25">
      <c r="A677" s="68" t="s">
        <v>6940</v>
      </c>
      <c r="B677" s="69">
        <v>498</v>
      </c>
      <c r="C677" s="69" t="s">
        <v>4222</v>
      </c>
      <c r="D677" s="70">
        <v>330333401101</v>
      </c>
      <c r="E677" s="71">
        <v>0.11</v>
      </c>
      <c r="F677" s="77"/>
    </row>
    <row r="678" ht="12.8" customHeight="1" spans="1:6" x14ac:dyDescent="0.25">
      <c r="A678" s="68" t="s">
        <v>6941</v>
      </c>
      <c r="B678" s="69">
        <v>498</v>
      </c>
      <c r="C678" s="69" t="s">
        <v>4222</v>
      </c>
      <c r="D678" s="70">
        <v>330333401473</v>
      </c>
      <c r="E678" s="71">
        <v>0.15</v>
      </c>
      <c r="F678" s="77"/>
    </row>
    <row r="679" ht="12.8" customHeight="1" spans="1:6" x14ac:dyDescent="0.25">
      <c r="A679" s="68" t="s">
        <v>6942</v>
      </c>
      <c r="B679" s="69">
        <v>498</v>
      </c>
      <c r="C679" s="69" t="s">
        <v>4222</v>
      </c>
      <c r="D679" s="70">
        <v>330333402101</v>
      </c>
      <c r="E679" s="71">
        <v>0.11</v>
      </c>
      <c r="F679" s="77"/>
    </row>
    <row r="680" ht="12.8" customHeight="1" spans="1:6" x14ac:dyDescent="0.25">
      <c r="A680" s="68" t="s">
        <v>6943</v>
      </c>
      <c r="B680" s="69">
        <v>498</v>
      </c>
      <c r="C680" s="69" t="s">
        <v>4222</v>
      </c>
      <c r="D680" s="70">
        <v>330333402174</v>
      </c>
      <c r="E680" s="71">
        <v>0.15</v>
      </c>
      <c r="F680" s="77"/>
    </row>
    <row r="681" ht="12.8" customHeight="1" spans="1:5" x14ac:dyDescent="0.25">
      <c r="A681" s="68" t="s">
        <v>6944</v>
      </c>
      <c r="B681" s="69">
        <v>498</v>
      </c>
      <c r="C681" s="69" t="s">
        <v>4222</v>
      </c>
      <c r="D681" s="70">
        <v>330335405101</v>
      </c>
      <c r="E681" s="71">
        <v>0.15</v>
      </c>
    </row>
    <row r="682" ht="12.8" customHeight="1" spans="1:6" x14ac:dyDescent="0.25">
      <c r="A682" s="68" t="s">
        <v>6945</v>
      </c>
      <c r="B682" s="69">
        <v>498</v>
      </c>
      <c r="C682" s="69" t="s">
        <v>4222</v>
      </c>
      <c r="D682" s="70">
        <v>330335405142</v>
      </c>
      <c r="E682" s="71">
        <v>0.2</v>
      </c>
      <c r="F682" s="77"/>
    </row>
    <row r="683" ht="12.8" customHeight="1" spans="1:5" x14ac:dyDescent="0.25">
      <c r="A683" s="68" t="s">
        <v>6945</v>
      </c>
      <c r="B683" s="69">
        <v>498</v>
      </c>
      <c r="C683" s="69" t="s">
        <v>4222</v>
      </c>
      <c r="D683" s="70">
        <v>330335405142</v>
      </c>
      <c r="E683" s="71">
        <v>0.2</v>
      </c>
    </row>
    <row r="684" ht="12.8" customHeight="1" spans="1:6" x14ac:dyDescent="0.25">
      <c r="A684" s="56" t="s">
        <v>6946</v>
      </c>
      <c r="B684" s="69">
        <v>498</v>
      </c>
      <c r="C684" s="69" t="s">
        <v>4222</v>
      </c>
      <c r="D684" s="70">
        <v>480483101228</v>
      </c>
      <c r="E684" s="71">
        <v>0.2</v>
      </c>
      <c r="F684" s="77"/>
    </row>
    <row r="685" ht="12.8" customHeight="1" spans="1:6" x14ac:dyDescent="0.25">
      <c r="A685" s="68" t="s">
        <v>6947</v>
      </c>
      <c r="B685" s="69">
        <v>499</v>
      </c>
      <c r="C685" s="69" t="s">
        <v>4228</v>
      </c>
      <c r="D685" s="70">
        <v>330333401101</v>
      </c>
      <c r="E685" s="71">
        <v>0.11</v>
      </c>
      <c r="F685" s="77"/>
    </row>
    <row r="686" ht="12.8" customHeight="1" spans="1:6" x14ac:dyDescent="0.25">
      <c r="A686" s="68" t="s">
        <v>6948</v>
      </c>
      <c r="B686" s="69">
        <v>499</v>
      </c>
      <c r="C686" s="69" t="s">
        <v>4228</v>
      </c>
      <c r="D686" s="70">
        <v>330333401127</v>
      </c>
      <c r="E686" s="71">
        <v>0.08</v>
      </c>
      <c r="F686" s="77"/>
    </row>
    <row r="687" ht="12.8" customHeight="1" spans="1:6" x14ac:dyDescent="0.25">
      <c r="A687" s="68" t="s">
        <v>6949</v>
      </c>
      <c r="B687" s="69">
        <v>499</v>
      </c>
      <c r="C687" s="69" t="s">
        <v>4228</v>
      </c>
      <c r="D687" s="70">
        <v>330333402101</v>
      </c>
      <c r="E687" s="71">
        <v>0.11</v>
      </c>
      <c r="F687" s="77"/>
    </row>
    <row r="688" ht="12.8" customHeight="1" spans="1:6" x14ac:dyDescent="0.25">
      <c r="A688" s="68" t="s">
        <v>6950</v>
      </c>
      <c r="B688" s="69">
        <v>499</v>
      </c>
      <c r="C688" s="69" t="s">
        <v>4228</v>
      </c>
      <c r="D688" s="70">
        <v>330335405101</v>
      </c>
      <c r="E688" s="71">
        <v>0.15</v>
      </c>
      <c r="F688" s="77"/>
    </row>
    <row r="689" ht="12.8" customHeight="1" spans="1:5" x14ac:dyDescent="0.25">
      <c r="A689" s="68" t="s">
        <v>6951</v>
      </c>
      <c r="B689" s="69">
        <v>601</v>
      </c>
      <c r="C689" s="69" t="s">
        <v>4638</v>
      </c>
      <c r="D689" s="70">
        <v>330333401101</v>
      </c>
      <c r="E689" s="71">
        <v>0.11</v>
      </c>
    </row>
    <row r="690" ht="12.8" customHeight="1" spans="1:6" x14ac:dyDescent="0.25">
      <c r="A690" s="68" t="s">
        <v>6952</v>
      </c>
      <c r="B690" s="69">
        <v>601</v>
      </c>
      <c r="C690" s="69" t="s">
        <v>4638</v>
      </c>
      <c r="D690" s="70">
        <v>330335405142</v>
      </c>
      <c r="E690" s="71">
        <v>0.2</v>
      </c>
      <c r="F690" s="77"/>
    </row>
    <row r="691" ht="12.8" customHeight="1" spans="1:6" x14ac:dyDescent="0.25">
      <c r="A691" s="68" t="s">
        <v>6953</v>
      </c>
      <c r="B691" s="69">
        <v>601</v>
      </c>
      <c r="C691" s="69" t="s">
        <v>4638</v>
      </c>
      <c r="D691" s="70">
        <v>430433104105</v>
      </c>
      <c r="E691" s="71">
        <v>0.2</v>
      </c>
      <c r="F691" s="77"/>
    </row>
    <row r="692" ht="12.8" customHeight="1" spans="1:6" x14ac:dyDescent="0.25">
      <c r="A692" s="68" t="s">
        <v>6954</v>
      </c>
      <c r="B692" s="69">
        <v>601</v>
      </c>
      <c r="C692" s="69" t="s">
        <v>4638</v>
      </c>
      <c r="D692" s="70">
        <v>480483101228</v>
      </c>
      <c r="E692" s="71">
        <v>0.2</v>
      </c>
      <c r="F692" s="77"/>
    </row>
    <row r="693" ht="12.8" customHeight="1" spans="1:6" x14ac:dyDescent="0.25">
      <c r="A693" s="68" t="s">
        <v>6955</v>
      </c>
      <c r="B693" s="69">
        <v>602</v>
      </c>
      <c r="C693" s="69" t="s">
        <v>4642</v>
      </c>
      <c r="D693" s="70">
        <v>330333401101</v>
      </c>
      <c r="E693" s="71">
        <v>0.11</v>
      </c>
      <c r="F693" s="77"/>
    </row>
    <row r="694" ht="12.8" customHeight="1" spans="1:6" x14ac:dyDescent="0.25">
      <c r="A694" s="68" t="s">
        <v>6956</v>
      </c>
      <c r="B694" s="69">
        <v>602</v>
      </c>
      <c r="C694" s="69" t="s">
        <v>4642</v>
      </c>
      <c r="D694" s="70">
        <v>330333401452</v>
      </c>
      <c r="E694" s="71">
        <v>0.14</v>
      </c>
      <c r="F694" s="77"/>
    </row>
    <row r="695" ht="12.8" customHeight="1" spans="1:5" x14ac:dyDescent="0.25">
      <c r="A695" s="68" t="s">
        <v>6957</v>
      </c>
      <c r="B695" s="69">
        <v>602</v>
      </c>
      <c r="C695" s="69" t="s">
        <v>4642</v>
      </c>
      <c r="D695" s="70">
        <v>330333401473</v>
      </c>
      <c r="E695" s="71">
        <v>0.15</v>
      </c>
    </row>
    <row r="696" ht="12.8" customHeight="1" spans="1:6" x14ac:dyDescent="0.25">
      <c r="A696" s="68" t="s">
        <v>6958</v>
      </c>
      <c r="B696" s="69">
        <v>602</v>
      </c>
      <c r="C696" s="69" t="s">
        <v>4642</v>
      </c>
      <c r="D696" s="70">
        <v>330335405101</v>
      </c>
      <c r="E696" s="71">
        <v>0.15</v>
      </c>
      <c r="F696" s="77"/>
    </row>
    <row r="697" ht="12.8" customHeight="1" spans="1:6" x14ac:dyDescent="0.25">
      <c r="A697" s="68" t="s">
        <v>6959</v>
      </c>
      <c r="B697" s="69">
        <v>602</v>
      </c>
      <c r="C697" s="69" t="s">
        <v>4642</v>
      </c>
      <c r="D697" s="70">
        <v>330335405142</v>
      </c>
      <c r="E697" s="71">
        <v>0.2</v>
      </c>
      <c r="F697" s="77"/>
    </row>
    <row r="698" ht="12.8" customHeight="1" spans="1:6" x14ac:dyDescent="0.25">
      <c r="A698" s="68" t="s">
        <v>6959</v>
      </c>
      <c r="B698" s="69">
        <v>602</v>
      </c>
      <c r="C698" s="69" t="s">
        <v>4642</v>
      </c>
      <c r="D698" s="70">
        <v>330335405142</v>
      </c>
      <c r="E698" s="71">
        <v>0.2</v>
      </c>
      <c r="F698" s="77"/>
    </row>
    <row r="699" ht="12.8" customHeight="1" spans="1:6" x14ac:dyDescent="0.25">
      <c r="A699" s="68" t="s">
        <v>6960</v>
      </c>
      <c r="B699" s="69">
        <v>602</v>
      </c>
      <c r="C699" s="69" t="s">
        <v>4642</v>
      </c>
      <c r="D699" s="70">
        <v>430433104105</v>
      </c>
      <c r="E699" s="71">
        <v>0.2</v>
      </c>
      <c r="F699" s="77"/>
    </row>
    <row r="700" ht="12.8" customHeight="1" spans="1:6" x14ac:dyDescent="0.25">
      <c r="A700" s="68" t="s">
        <v>6961</v>
      </c>
      <c r="B700" s="69">
        <v>602</v>
      </c>
      <c r="C700" s="69" t="s">
        <v>4642</v>
      </c>
      <c r="D700" s="70">
        <v>480483101228</v>
      </c>
      <c r="E700" s="71">
        <v>0.2</v>
      </c>
      <c r="F700" s="77"/>
    </row>
    <row r="701" ht="12.8" customHeight="1" spans="1:6" x14ac:dyDescent="0.25">
      <c r="A701" s="68" t="s">
        <v>6962</v>
      </c>
      <c r="B701" s="69">
        <v>603</v>
      </c>
      <c r="C701" s="69" t="s">
        <v>4646</v>
      </c>
      <c r="D701" s="70">
        <v>330335405142</v>
      </c>
      <c r="E701" s="71">
        <v>0.2</v>
      </c>
      <c r="F701" s="77"/>
    </row>
    <row r="702" ht="12.8" customHeight="1" spans="1:6" x14ac:dyDescent="0.25">
      <c r="A702" s="68" t="s">
        <v>6963</v>
      </c>
      <c r="B702" s="69">
        <v>603</v>
      </c>
      <c r="C702" s="69" t="s">
        <v>4646</v>
      </c>
      <c r="D702" s="70">
        <v>430433104105</v>
      </c>
      <c r="E702" s="71">
        <v>0.2</v>
      </c>
      <c r="F702" s="77"/>
    </row>
    <row r="703" ht="12.8" customHeight="1" spans="1:6" x14ac:dyDescent="0.25">
      <c r="A703" s="68" t="s">
        <v>6964</v>
      </c>
      <c r="B703" s="69">
        <v>603</v>
      </c>
      <c r="C703" s="69" t="s">
        <v>4646</v>
      </c>
      <c r="D703" s="70">
        <v>480483101228</v>
      </c>
      <c r="E703" s="71">
        <v>0.2</v>
      </c>
      <c r="F703" s="77"/>
    </row>
    <row r="704" ht="12.8" customHeight="1" spans="1:6" x14ac:dyDescent="0.25">
      <c r="A704" s="56" t="s">
        <v>6965</v>
      </c>
      <c r="B704" s="69">
        <v>604</v>
      </c>
      <c r="C704" s="69" t="s">
        <v>4648</v>
      </c>
      <c r="D704" s="70">
        <v>330335405142</v>
      </c>
      <c r="E704" s="71">
        <v>0.2</v>
      </c>
      <c r="F704" s="77"/>
    </row>
    <row r="705" ht="12.8" customHeight="1" spans="1:5" x14ac:dyDescent="0.25">
      <c r="A705" s="56" t="s">
        <v>6966</v>
      </c>
      <c r="B705" s="69">
        <v>604</v>
      </c>
      <c r="C705" s="69" t="s">
        <v>4648</v>
      </c>
      <c r="D705" s="70">
        <v>430433104105</v>
      </c>
      <c r="E705" s="71">
        <v>0.2</v>
      </c>
    </row>
    <row r="706" ht="12.8" customHeight="1" spans="1:6" x14ac:dyDescent="0.25">
      <c r="A706" s="56" t="s">
        <v>6967</v>
      </c>
      <c r="B706" s="69">
        <v>604</v>
      </c>
      <c r="C706" s="69" t="s">
        <v>4648</v>
      </c>
      <c r="D706" s="70">
        <v>480483101228</v>
      </c>
      <c r="E706" s="71">
        <v>0.2</v>
      </c>
      <c r="F706" s="77"/>
    </row>
    <row r="707" ht="12.8" customHeight="1" spans="1:5" x14ac:dyDescent="0.25">
      <c r="A707" s="68" t="s">
        <v>6968</v>
      </c>
      <c r="B707" s="69">
        <v>605</v>
      </c>
      <c r="C707" s="69" t="s">
        <v>4264</v>
      </c>
      <c r="D707" s="70">
        <v>330333401473</v>
      </c>
      <c r="E707" s="71">
        <v>0.16</v>
      </c>
    </row>
    <row r="708" ht="12.8" customHeight="1" spans="1:6" x14ac:dyDescent="0.25">
      <c r="A708" s="68" t="s">
        <v>6969</v>
      </c>
      <c r="B708" s="69">
        <v>605</v>
      </c>
      <c r="C708" s="69" t="s">
        <v>4264</v>
      </c>
      <c r="D708" s="70">
        <v>330333402174</v>
      </c>
      <c r="E708" s="71">
        <v>0.16</v>
      </c>
      <c r="F708" s="77"/>
    </row>
    <row r="709" ht="12.8" customHeight="1" spans="1:6" x14ac:dyDescent="0.25">
      <c r="A709" s="68" t="s">
        <v>6970</v>
      </c>
      <c r="B709" s="69">
        <v>606</v>
      </c>
      <c r="C709" s="69" t="s">
        <v>4301</v>
      </c>
      <c r="D709" s="70">
        <v>330333401473</v>
      </c>
      <c r="E709" s="71">
        <v>0.16</v>
      </c>
      <c r="F709" s="77"/>
    </row>
    <row r="710" ht="12.8" customHeight="1" spans="1:6" x14ac:dyDescent="0.25">
      <c r="A710" s="68" t="s">
        <v>6971</v>
      </c>
      <c r="B710" s="69">
        <v>606</v>
      </c>
      <c r="C710" s="69" t="s">
        <v>4301</v>
      </c>
      <c r="D710" s="70">
        <v>330333402174</v>
      </c>
      <c r="E710" s="71">
        <v>0.16</v>
      </c>
      <c r="F710" s="77"/>
    </row>
    <row r="711" ht="12.8" customHeight="1" spans="1:6" x14ac:dyDescent="0.25">
      <c r="A711" s="68" t="s">
        <v>6972</v>
      </c>
      <c r="B711" s="69">
        <v>607</v>
      </c>
      <c r="C711" s="69" t="s">
        <v>4272</v>
      </c>
      <c r="D711" s="70">
        <v>330333401473</v>
      </c>
      <c r="E711" s="71">
        <v>0.16</v>
      </c>
      <c r="F711" s="77"/>
    </row>
    <row r="712" ht="12.8" customHeight="1" spans="1:6" x14ac:dyDescent="0.25">
      <c r="A712" s="68" t="s">
        <v>6973</v>
      </c>
      <c r="B712" s="69">
        <v>607</v>
      </c>
      <c r="C712" s="69" t="s">
        <v>4272</v>
      </c>
      <c r="D712" s="70">
        <v>330333402174</v>
      </c>
      <c r="E712" s="71">
        <v>0.16</v>
      </c>
      <c r="F712" s="77"/>
    </row>
    <row r="713" ht="12.8" customHeight="1" spans="1:6" x14ac:dyDescent="0.25">
      <c r="A713" s="68" t="s">
        <v>6974</v>
      </c>
      <c r="B713" s="69">
        <v>607</v>
      </c>
      <c r="C713" s="69" t="s">
        <v>4272</v>
      </c>
      <c r="D713" s="70">
        <v>430433104105</v>
      </c>
      <c r="E713" s="71">
        <v>0.2</v>
      </c>
      <c r="F713" s="77"/>
    </row>
    <row r="714" ht="12.8" customHeight="1" spans="1:6" x14ac:dyDescent="0.25">
      <c r="A714" s="68" t="s">
        <v>6975</v>
      </c>
      <c r="B714" s="69">
        <v>608</v>
      </c>
      <c r="C714" s="69" t="s">
        <v>4299</v>
      </c>
      <c r="D714" s="70">
        <v>330333401473</v>
      </c>
      <c r="E714" s="71">
        <v>0.16</v>
      </c>
      <c r="F714" s="77"/>
    </row>
    <row r="715" ht="12.8" customHeight="1" spans="1:6" x14ac:dyDescent="0.25">
      <c r="A715" s="68" t="s">
        <v>6976</v>
      </c>
      <c r="B715" s="69">
        <v>608</v>
      </c>
      <c r="C715" s="69" t="s">
        <v>4299</v>
      </c>
      <c r="D715" s="70">
        <v>330333402174</v>
      </c>
      <c r="E715" s="71">
        <v>0.16</v>
      </c>
      <c r="F715" s="77"/>
    </row>
    <row r="716" ht="12.8" customHeight="1" spans="1:6" x14ac:dyDescent="0.25">
      <c r="A716" s="68" t="s">
        <v>6977</v>
      </c>
      <c r="B716" s="69">
        <v>609</v>
      </c>
      <c r="C716" s="69" t="s">
        <v>4289</v>
      </c>
      <c r="D716" s="70">
        <v>330333401473</v>
      </c>
      <c r="E716" s="71">
        <v>0.16</v>
      </c>
      <c r="F716" s="77"/>
    </row>
    <row r="717" ht="12.8" customHeight="1" spans="1:5" x14ac:dyDescent="0.25">
      <c r="A717" s="68" t="s">
        <v>6978</v>
      </c>
      <c r="B717" s="69">
        <v>609</v>
      </c>
      <c r="C717" s="69" t="s">
        <v>4289</v>
      </c>
      <c r="D717" s="70">
        <v>330333402174</v>
      </c>
      <c r="E717" s="71">
        <v>0.16</v>
      </c>
    </row>
    <row r="718" ht="12.8" customHeight="1" spans="1:6" x14ac:dyDescent="0.25">
      <c r="A718" s="68" t="s">
        <v>6979</v>
      </c>
      <c r="B718" s="69">
        <v>610</v>
      </c>
      <c r="C718" s="69" t="s">
        <v>4312</v>
      </c>
      <c r="D718" s="70">
        <v>330333401473</v>
      </c>
      <c r="E718" s="71">
        <v>0.16</v>
      </c>
      <c r="F718" s="77"/>
    </row>
    <row r="719" ht="12.8" customHeight="1" spans="1:5" x14ac:dyDescent="0.25">
      <c r="A719" s="68" t="s">
        <v>6980</v>
      </c>
      <c r="B719" s="69">
        <v>610</v>
      </c>
      <c r="C719" s="69" t="s">
        <v>4312</v>
      </c>
      <c r="D719" s="70">
        <v>330333402174</v>
      </c>
      <c r="E719" s="71">
        <v>0.16</v>
      </c>
    </row>
    <row r="720" ht="12.8" customHeight="1" spans="1:6" x14ac:dyDescent="0.25">
      <c r="A720" s="68" t="s">
        <v>6981</v>
      </c>
      <c r="B720" s="69">
        <v>611</v>
      </c>
      <c r="C720" s="69" t="s">
        <v>4309</v>
      </c>
      <c r="D720" s="70">
        <v>330333401473</v>
      </c>
      <c r="E720" s="71">
        <v>0.16</v>
      </c>
      <c r="F720" s="77"/>
    </row>
    <row r="721" ht="12.8" customHeight="1" spans="1:6" x14ac:dyDescent="0.25">
      <c r="A721" s="68" t="s">
        <v>6982</v>
      </c>
      <c r="B721" s="69">
        <v>611</v>
      </c>
      <c r="C721" s="69" t="s">
        <v>4309</v>
      </c>
      <c r="D721" s="70">
        <v>330333402174</v>
      </c>
      <c r="E721" s="71">
        <v>0.16</v>
      </c>
      <c r="F721" s="77"/>
    </row>
    <row r="722" ht="12.8" customHeight="1" spans="1:6" x14ac:dyDescent="0.25">
      <c r="A722" s="68" t="s">
        <v>6983</v>
      </c>
      <c r="B722" s="69">
        <v>612</v>
      </c>
      <c r="C722" s="69" t="s">
        <v>6984</v>
      </c>
      <c r="D722" s="70">
        <v>330333401473</v>
      </c>
      <c r="E722" s="71">
        <v>0.16</v>
      </c>
      <c r="F722" s="77"/>
    </row>
    <row r="723" ht="12.8" customHeight="1" spans="1:6" x14ac:dyDescent="0.25">
      <c r="A723" s="68" t="s">
        <v>6985</v>
      </c>
      <c r="B723" s="69">
        <v>612</v>
      </c>
      <c r="C723" s="69" t="s">
        <v>6984</v>
      </c>
      <c r="D723" s="70">
        <v>330333402174</v>
      </c>
      <c r="E723" s="71">
        <v>0.16</v>
      </c>
      <c r="F723" s="77"/>
    </row>
    <row r="724" ht="12.8" customHeight="1" spans="1:6" x14ac:dyDescent="0.25">
      <c r="A724" s="68" t="s">
        <v>6986</v>
      </c>
      <c r="B724" s="69">
        <v>613</v>
      </c>
      <c r="C724" s="69" t="s">
        <v>4285</v>
      </c>
      <c r="D724" s="70">
        <v>330333401473</v>
      </c>
      <c r="E724" s="71">
        <v>0.16</v>
      </c>
      <c r="F724" s="77"/>
    </row>
    <row r="725" ht="12.8" customHeight="1" spans="1:5" x14ac:dyDescent="0.25">
      <c r="A725" s="68" t="s">
        <v>6987</v>
      </c>
      <c r="B725" s="69">
        <v>613</v>
      </c>
      <c r="C725" s="69" t="s">
        <v>4285</v>
      </c>
      <c r="D725" s="70">
        <v>330333402174</v>
      </c>
      <c r="E725" s="71">
        <v>0.16</v>
      </c>
    </row>
    <row r="726" ht="12.8" customHeight="1" spans="1:6" x14ac:dyDescent="0.25">
      <c r="A726" s="68" t="s">
        <v>6988</v>
      </c>
      <c r="B726" s="69">
        <v>614</v>
      </c>
      <c r="C726" s="69" t="s">
        <v>4325</v>
      </c>
      <c r="D726" s="70">
        <v>330333401473</v>
      </c>
      <c r="E726" s="71">
        <v>0.16</v>
      </c>
      <c r="F726" s="77"/>
    </row>
    <row r="727" ht="12.8" customHeight="1" spans="1:6" x14ac:dyDescent="0.25">
      <c r="A727" s="68" t="s">
        <v>6989</v>
      </c>
      <c r="B727" s="69">
        <v>614</v>
      </c>
      <c r="C727" s="69" t="s">
        <v>4325</v>
      </c>
      <c r="D727" s="70">
        <v>330333402174</v>
      </c>
      <c r="E727" s="71">
        <v>0.16</v>
      </c>
      <c r="F727" s="77"/>
    </row>
    <row r="728" ht="12.8" customHeight="1" spans="1:6" x14ac:dyDescent="0.25">
      <c r="A728" s="68" t="s">
        <v>6990</v>
      </c>
      <c r="B728" s="69">
        <v>615</v>
      </c>
      <c r="C728" s="69" t="s">
        <v>4294</v>
      </c>
      <c r="D728" s="70">
        <v>330333401473</v>
      </c>
      <c r="E728" s="71">
        <v>0.16</v>
      </c>
      <c r="F728" s="77"/>
    </row>
    <row r="729" ht="12.8" customHeight="1" spans="1:6" x14ac:dyDescent="0.25">
      <c r="A729" s="68" t="s">
        <v>6991</v>
      </c>
      <c r="B729" s="69">
        <v>615</v>
      </c>
      <c r="C729" s="69" t="s">
        <v>4294</v>
      </c>
      <c r="D729" s="70">
        <v>330333402174</v>
      </c>
      <c r="E729" s="71">
        <v>0.16</v>
      </c>
      <c r="F729" s="77"/>
    </row>
    <row r="730" ht="12.8" customHeight="1" spans="1:6" x14ac:dyDescent="0.25">
      <c r="A730" s="68" t="s">
        <v>6992</v>
      </c>
      <c r="B730" s="69">
        <v>616</v>
      </c>
      <c r="C730" s="69" t="s">
        <v>4305</v>
      </c>
      <c r="D730" s="70">
        <v>330333401473</v>
      </c>
      <c r="E730" s="71">
        <v>0.16</v>
      </c>
      <c r="F730" s="77"/>
    </row>
    <row r="731" ht="12.8" customHeight="1" spans="1:5" x14ac:dyDescent="0.25">
      <c r="A731" s="68" t="s">
        <v>6993</v>
      </c>
      <c r="B731" s="69">
        <v>616</v>
      </c>
      <c r="C731" s="69" t="s">
        <v>4305</v>
      </c>
      <c r="D731" s="70">
        <v>330333402174</v>
      </c>
      <c r="E731" s="71">
        <v>0.16</v>
      </c>
    </row>
    <row r="732" ht="12.8" customHeight="1" spans="1:6" x14ac:dyDescent="0.25">
      <c r="A732" s="68" t="s">
        <v>6994</v>
      </c>
      <c r="B732" s="69">
        <v>617</v>
      </c>
      <c r="C732" s="69" t="s">
        <v>4259</v>
      </c>
      <c r="D732" s="70">
        <v>330333401473</v>
      </c>
      <c r="E732" s="71">
        <v>0.16</v>
      </c>
      <c r="F732" s="77"/>
    </row>
    <row r="733" ht="12.8" customHeight="1" spans="1:6" x14ac:dyDescent="0.25">
      <c r="A733" s="68" t="s">
        <v>6994</v>
      </c>
      <c r="B733" s="69">
        <v>617</v>
      </c>
      <c r="C733" s="69" t="s">
        <v>4259</v>
      </c>
      <c r="D733" s="70">
        <v>330333401473</v>
      </c>
      <c r="E733" s="71">
        <v>0.16</v>
      </c>
      <c r="F733" s="77"/>
    </row>
    <row r="734" ht="12.8" customHeight="1" spans="1:6" x14ac:dyDescent="0.25">
      <c r="A734" s="68" t="s">
        <v>6995</v>
      </c>
      <c r="B734" s="69">
        <v>617</v>
      </c>
      <c r="C734" s="69" t="s">
        <v>4259</v>
      </c>
      <c r="D734" s="70">
        <v>330333402174</v>
      </c>
      <c r="E734" s="71">
        <v>0.16</v>
      </c>
      <c r="F734" s="77"/>
    </row>
    <row r="735" ht="12.8" customHeight="1" spans="1:6" x14ac:dyDescent="0.25">
      <c r="A735" s="68" t="s">
        <v>6995</v>
      </c>
      <c r="B735" s="69">
        <v>617</v>
      </c>
      <c r="C735" s="69" t="s">
        <v>4259</v>
      </c>
      <c r="D735" s="70">
        <v>330333402174</v>
      </c>
      <c r="E735" s="71">
        <v>0.16</v>
      </c>
      <c r="F735" s="77"/>
    </row>
    <row r="736" ht="12.8" customHeight="1" spans="1:6" x14ac:dyDescent="0.25">
      <c r="A736" s="68" t="s">
        <v>6996</v>
      </c>
      <c r="B736" s="69">
        <v>618</v>
      </c>
      <c r="C736" s="69" t="s">
        <v>4297</v>
      </c>
      <c r="D736" s="70">
        <v>330333401473</v>
      </c>
      <c r="E736" s="71">
        <v>0.16</v>
      </c>
      <c r="F736" s="77"/>
    </row>
    <row r="737" ht="12.8" customHeight="1" spans="1:5" x14ac:dyDescent="0.25">
      <c r="A737" s="68" t="s">
        <v>6997</v>
      </c>
      <c r="B737" s="69">
        <v>618</v>
      </c>
      <c r="C737" s="69" t="s">
        <v>4297</v>
      </c>
      <c r="D737" s="70">
        <v>330333402174</v>
      </c>
      <c r="E737" s="71">
        <v>0.16</v>
      </c>
    </row>
    <row r="738" ht="12.8" customHeight="1" spans="1:5" x14ac:dyDescent="0.25">
      <c r="A738" s="68" t="s">
        <v>6998</v>
      </c>
      <c r="B738" s="69">
        <v>619</v>
      </c>
      <c r="C738" s="69" t="s">
        <v>4307</v>
      </c>
      <c r="D738" s="70">
        <v>330333401473</v>
      </c>
      <c r="E738" s="71">
        <v>0.16</v>
      </c>
    </row>
    <row r="739" ht="12.8" customHeight="1" spans="1:5" x14ac:dyDescent="0.25">
      <c r="A739" s="68" t="s">
        <v>6999</v>
      </c>
      <c r="B739" s="69">
        <v>619</v>
      </c>
      <c r="C739" s="69" t="s">
        <v>4307</v>
      </c>
      <c r="D739" s="70">
        <v>330333402174</v>
      </c>
      <c r="E739" s="71">
        <v>0.16</v>
      </c>
    </row>
    <row r="740" ht="12.8" customHeight="1" spans="1:6" x14ac:dyDescent="0.25">
      <c r="A740" s="68" t="s">
        <v>7000</v>
      </c>
      <c r="B740" s="69">
        <v>620</v>
      </c>
      <c r="C740" s="69" t="s">
        <v>4266</v>
      </c>
      <c r="D740" s="70">
        <v>330333401473</v>
      </c>
      <c r="E740" s="71">
        <v>0.16</v>
      </c>
      <c r="F740" s="77"/>
    </row>
    <row r="741" ht="12.8" customHeight="1" spans="1:6" x14ac:dyDescent="0.25">
      <c r="A741" s="68" t="s">
        <v>7001</v>
      </c>
      <c r="B741" s="69">
        <v>620</v>
      </c>
      <c r="C741" s="69" t="s">
        <v>4266</v>
      </c>
      <c r="D741" s="70">
        <v>330333402174</v>
      </c>
      <c r="E741" s="71">
        <v>0.16</v>
      </c>
      <c r="F741" s="77"/>
    </row>
    <row r="742" ht="12.8" customHeight="1" spans="1:5" x14ac:dyDescent="0.25">
      <c r="A742" s="68" t="s">
        <v>7002</v>
      </c>
      <c r="B742" s="69">
        <v>624</v>
      </c>
      <c r="C742" s="69" t="s">
        <v>4270</v>
      </c>
      <c r="D742" s="70">
        <v>330333401473</v>
      </c>
      <c r="E742" s="71">
        <v>0.16</v>
      </c>
    </row>
    <row r="743" ht="12.8" customHeight="1" spans="1:6" x14ac:dyDescent="0.25">
      <c r="A743" s="68" t="s">
        <v>7003</v>
      </c>
      <c r="B743" s="69">
        <v>624</v>
      </c>
      <c r="C743" s="69" t="s">
        <v>4270</v>
      </c>
      <c r="D743" s="70">
        <v>330333402174</v>
      </c>
      <c r="E743" s="71">
        <v>0.16</v>
      </c>
      <c r="F743" s="77"/>
    </row>
    <row r="744" ht="12.8" customHeight="1" spans="1:5" x14ac:dyDescent="0.25">
      <c r="A744" s="68" t="s">
        <v>7004</v>
      </c>
      <c r="B744" s="69">
        <v>625</v>
      </c>
      <c r="C744" s="69" t="s">
        <v>4333</v>
      </c>
      <c r="D744" s="70">
        <v>330333401473</v>
      </c>
      <c r="E744" s="71">
        <v>0.16</v>
      </c>
    </row>
    <row r="745" ht="12.8" customHeight="1" spans="1:5" x14ac:dyDescent="0.25">
      <c r="A745" s="68" t="s">
        <v>7005</v>
      </c>
      <c r="B745" s="69">
        <v>625</v>
      </c>
      <c r="C745" s="69" t="s">
        <v>4333</v>
      </c>
      <c r="D745" s="70">
        <v>330333402174</v>
      </c>
      <c r="E745" s="71">
        <v>0.16</v>
      </c>
    </row>
    <row r="746" ht="12.8" customHeight="1" spans="1:6" x14ac:dyDescent="0.25">
      <c r="A746" s="68" t="s">
        <v>7006</v>
      </c>
      <c r="B746" s="69">
        <v>626</v>
      </c>
      <c r="C746" s="69" t="s">
        <v>4375</v>
      </c>
      <c r="D746" s="70">
        <v>330333401473</v>
      </c>
      <c r="E746" s="71">
        <v>0.16</v>
      </c>
      <c r="F746" s="77"/>
    </row>
    <row r="747" ht="12.8" customHeight="1" spans="1:6" x14ac:dyDescent="0.25">
      <c r="A747" s="68" t="s">
        <v>7007</v>
      </c>
      <c r="B747" s="69">
        <v>626</v>
      </c>
      <c r="C747" s="69" t="s">
        <v>4375</v>
      </c>
      <c r="D747" s="70">
        <v>330333402174</v>
      </c>
      <c r="E747" s="71">
        <v>0.16</v>
      </c>
      <c r="F747" s="77"/>
    </row>
    <row r="748" ht="12.8" customHeight="1" spans="1:6" x14ac:dyDescent="0.25">
      <c r="A748" s="68" t="s">
        <v>7008</v>
      </c>
      <c r="B748" s="69">
        <v>701</v>
      </c>
      <c r="C748" s="69" t="s">
        <v>4650</v>
      </c>
      <c r="D748" s="70">
        <v>330335405142</v>
      </c>
      <c r="E748" s="71">
        <v>0.2</v>
      </c>
      <c r="F748" s="77"/>
    </row>
    <row r="749" ht="12.8" customHeight="1" spans="1:5" x14ac:dyDescent="0.25">
      <c r="A749" s="68" t="s">
        <v>7009</v>
      </c>
      <c r="B749" s="69">
        <v>701</v>
      </c>
      <c r="C749" s="69" t="s">
        <v>4650</v>
      </c>
      <c r="D749" s="70">
        <v>430433104105</v>
      </c>
      <c r="E749" s="71">
        <v>0.2</v>
      </c>
    </row>
    <row r="750" ht="12.8" customHeight="1" spans="1:6" x14ac:dyDescent="0.25">
      <c r="A750" s="68" t="s">
        <v>7010</v>
      </c>
      <c r="B750" s="69">
        <v>701</v>
      </c>
      <c r="C750" s="69" t="s">
        <v>4650</v>
      </c>
      <c r="D750" s="70">
        <v>480483101228</v>
      </c>
      <c r="E750" s="71">
        <v>0.2</v>
      </c>
      <c r="F750" s="77"/>
    </row>
    <row r="751" ht="12.8" customHeight="1" spans="1:6" x14ac:dyDescent="0.25">
      <c r="A751" s="68" t="s">
        <v>7011</v>
      </c>
      <c r="B751" s="69">
        <v>702</v>
      </c>
      <c r="C751" s="69" t="s">
        <v>4654</v>
      </c>
      <c r="D751" s="70">
        <v>330333401127</v>
      </c>
      <c r="E751" s="71">
        <v>0.08</v>
      </c>
      <c r="F751" s="77"/>
    </row>
    <row r="752" ht="12.8" customHeight="1" spans="1:6" x14ac:dyDescent="0.25">
      <c r="A752" s="68" t="s">
        <v>7012</v>
      </c>
      <c r="B752" s="69">
        <v>702</v>
      </c>
      <c r="C752" s="69" t="s">
        <v>4654</v>
      </c>
      <c r="D752" s="70">
        <v>330335405142</v>
      </c>
      <c r="E752" s="71">
        <v>0.2</v>
      </c>
      <c r="F752" s="77"/>
    </row>
    <row r="753" ht="12.8" customHeight="1" spans="1:6" x14ac:dyDescent="0.25">
      <c r="A753" s="68" t="s">
        <v>7013</v>
      </c>
      <c r="B753" s="69">
        <v>702</v>
      </c>
      <c r="C753" s="69" t="s">
        <v>4654</v>
      </c>
      <c r="D753" s="70">
        <v>430433104105</v>
      </c>
      <c r="E753" s="71">
        <v>0.2</v>
      </c>
      <c r="F753" s="77"/>
    </row>
    <row r="754" ht="12.8" customHeight="1" spans="1:5" x14ac:dyDescent="0.25">
      <c r="A754" s="68" t="s">
        <v>7014</v>
      </c>
      <c r="B754" s="69">
        <v>702</v>
      </c>
      <c r="C754" s="69" t="s">
        <v>4654</v>
      </c>
      <c r="D754" s="70">
        <v>480483101228</v>
      </c>
      <c r="E754" s="71">
        <v>0.2</v>
      </c>
    </row>
    <row r="755" ht="12.8" customHeight="1" spans="1:6" x14ac:dyDescent="0.25">
      <c r="A755" s="68" t="s">
        <v>7015</v>
      </c>
      <c r="B755" s="69">
        <v>703</v>
      </c>
      <c r="C755" s="69" t="s">
        <v>4658</v>
      </c>
      <c r="D755" s="70">
        <v>330335405142</v>
      </c>
      <c r="E755" s="71">
        <v>0.2</v>
      </c>
      <c r="F755" s="77"/>
    </row>
    <row r="756" ht="12.8" customHeight="1" spans="1:6" x14ac:dyDescent="0.25">
      <c r="A756" s="68" t="s">
        <v>7016</v>
      </c>
      <c r="B756" s="69">
        <v>703</v>
      </c>
      <c r="C756" s="69" t="s">
        <v>4658</v>
      </c>
      <c r="D756" s="70">
        <v>430433104105</v>
      </c>
      <c r="E756" s="71">
        <v>0.2</v>
      </c>
      <c r="F756" s="77"/>
    </row>
    <row r="757" ht="12.8" customHeight="1" spans="1:6" x14ac:dyDescent="0.25">
      <c r="A757" s="68" t="s">
        <v>7017</v>
      </c>
      <c r="B757" s="69">
        <v>703</v>
      </c>
      <c r="C757" s="69" t="s">
        <v>4658</v>
      </c>
      <c r="D757" s="70">
        <v>480483101228</v>
      </c>
      <c r="E757" s="71">
        <v>0.2</v>
      </c>
      <c r="F757" s="77"/>
    </row>
    <row r="758" ht="12.8" customHeight="1" spans="1:6" x14ac:dyDescent="0.25">
      <c r="A758" s="68" t="s">
        <v>7018</v>
      </c>
      <c r="B758" s="69">
        <v>704</v>
      </c>
      <c r="C758" s="69" t="s">
        <v>7019</v>
      </c>
      <c r="D758" s="70">
        <v>430433104105</v>
      </c>
      <c r="E758" s="71">
        <v>0.2</v>
      </c>
      <c r="F758" s="77"/>
    </row>
    <row r="759" ht="12.8" customHeight="1" spans="1:6" x14ac:dyDescent="0.25">
      <c r="A759" s="68" t="s">
        <v>7020</v>
      </c>
      <c r="B759" s="69">
        <v>704</v>
      </c>
      <c r="C759" s="69" t="s">
        <v>7019</v>
      </c>
      <c r="D759" s="70">
        <v>480483101228</v>
      </c>
      <c r="E759" s="71">
        <v>0.2</v>
      </c>
      <c r="F759" s="77"/>
    </row>
    <row r="760" ht="12.8" customHeight="1" spans="1:6" x14ac:dyDescent="0.25">
      <c r="A760" s="56" t="s">
        <v>7021</v>
      </c>
      <c r="B760" s="69">
        <v>705</v>
      </c>
      <c r="C760" s="69" t="s">
        <v>3411</v>
      </c>
      <c r="D760" s="70">
        <v>330333401101</v>
      </c>
      <c r="E760" s="71">
        <v>0.11</v>
      </c>
      <c r="F760" s="77"/>
    </row>
    <row r="761" ht="12.8" customHeight="1" spans="1:6" x14ac:dyDescent="0.25">
      <c r="A761" s="68" t="s">
        <v>7022</v>
      </c>
      <c r="B761" s="69">
        <v>705</v>
      </c>
      <c r="C761" s="69" t="s">
        <v>3411</v>
      </c>
      <c r="D761" s="70">
        <v>330333401102</v>
      </c>
      <c r="E761" s="71">
        <v>0.08</v>
      </c>
      <c r="F761" s="77"/>
    </row>
    <row r="762" ht="12.8" customHeight="1" spans="1:5" x14ac:dyDescent="0.25">
      <c r="A762" s="68" t="s">
        <v>7023</v>
      </c>
      <c r="B762" s="69">
        <v>705</v>
      </c>
      <c r="C762" s="69" t="s">
        <v>3411</v>
      </c>
      <c r="D762" s="70">
        <v>330333401452</v>
      </c>
      <c r="E762" s="71">
        <v>0.14</v>
      </c>
    </row>
    <row r="763" ht="12.8" customHeight="1" spans="1:6" x14ac:dyDescent="0.25">
      <c r="A763" s="68" t="s">
        <v>7024</v>
      </c>
      <c r="B763" s="69">
        <v>705</v>
      </c>
      <c r="C763" s="69" t="s">
        <v>3411</v>
      </c>
      <c r="D763" s="70">
        <v>330333401453</v>
      </c>
      <c r="E763" s="71">
        <v>0.16</v>
      </c>
      <c r="F763" s="77"/>
    </row>
    <row r="764" ht="12.8" customHeight="1" spans="1:6" x14ac:dyDescent="0.25">
      <c r="A764" s="68" t="s">
        <v>7025</v>
      </c>
      <c r="B764" s="69">
        <v>705</v>
      </c>
      <c r="C764" s="69" t="s">
        <v>3411</v>
      </c>
      <c r="D764" s="70">
        <v>330333401473</v>
      </c>
      <c r="E764" s="71">
        <v>0.15</v>
      </c>
      <c r="F764" s="77"/>
    </row>
    <row r="765" ht="12.8" customHeight="1" spans="1:6" x14ac:dyDescent="0.25">
      <c r="A765" s="68" t="s">
        <v>7026</v>
      </c>
      <c r="B765" s="69">
        <v>705</v>
      </c>
      <c r="C765" s="69" t="s">
        <v>3411</v>
      </c>
      <c r="D765" s="70">
        <v>330333402101</v>
      </c>
      <c r="E765" s="71">
        <v>0.11</v>
      </c>
      <c r="F765" s="77"/>
    </row>
    <row r="766" ht="12.8" customHeight="1" spans="1:6" x14ac:dyDescent="0.25">
      <c r="A766" s="68" t="s">
        <v>7027</v>
      </c>
      <c r="B766" s="69">
        <v>705</v>
      </c>
      <c r="C766" s="69" t="s">
        <v>3411</v>
      </c>
      <c r="D766" s="70">
        <v>330333402151</v>
      </c>
      <c r="E766" s="71">
        <v>0.14</v>
      </c>
      <c r="F766" s="77"/>
    </row>
    <row r="767" ht="12.8" customHeight="1" spans="1:6" x14ac:dyDescent="0.25">
      <c r="A767" s="68" t="s">
        <v>7028</v>
      </c>
      <c r="B767" s="69">
        <v>705</v>
      </c>
      <c r="C767" s="69" t="s">
        <v>3411</v>
      </c>
      <c r="D767" s="70">
        <v>330333402152</v>
      </c>
      <c r="E767" s="71">
        <v>0.16</v>
      </c>
      <c r="F767" s="75"/>
    </row>
    <row r="768" ht="12.8" customHeight="1" spans="1:6" x14ac:dyDescent="0.25">
      <c r="A768" s="68" t="s">
        <v>7029</v>
      </c>
      <c r="B768" s="69">
        <v>705</v>
      </c>
      <c r="C768" s="69" t="s">
        <v>7030</v>
      </c>
      <c r="D768" s="70">
        <v>330333402172</v>
      </c>
      <c r="E768" s="71">
        <v>0.14</v>
      </c>
      <c r="F768" s="75"/>
    </row>
    <row r="769" ht="12.8" customHeight="1" spans="1:6" x14ac:dyDescent="0.25">
      <c r="A769" s="68" t="s">
        <v>7031</v>
      </c>
      <c r="B769" s="69">
        <v>705</v>
      </c>
      <c r="C769" s="69" t="s">
        <v>3411</v>
      </c>
      <c r="D769" s="70">
        <v>330335405142</v>
      </c>
      <c r="E769" s="71">
        <v>0.2</v>
      </c>
      <c r="F769" s="75"/>
    </row>
    <row r="770" ht="12.8" customHeight="1" spans="1:8" x14ac:dyDescent="0.25">
      <c r="A770" s="68" t="s">
        <v>7032</v>
      </c>
      <c r="B770" s="69">
        <v>705</v>
      </c>
      <c r="C770" s="69" t="s">
        <v>3411</v>
      </c>
      <c r="D770" s="70">
        <v>430433103251</v>
      </c>
      <c r="E770" s="71">
        <v>0.2</v>
      </c>
      <c r="F770" s="75"/>
      <c r="H770" s="61">
        <v>2467</v>
      </c>
    </row>
    <row r="771" ht="12.8" customHeight="1" spans="1:8" x14ac:dyDescent="0.25">
      <c r="A771" s="68" t="s">
        <v>7033</v>
      </c>
      <c r="B771" s="69">
        <v>705</v>
      </c>
      <c r="C771" s="69" t="s">
        <v>3411</v>
      </c>
      <c r="D771" s="70">
        <v>430433104105</v>
      </c>
      <c r="E771" s="71">
        <v>0.2</v>
      </c>
      <c r="H771" s="61">
        <v>469</v>
      </c>
    </row>
    <row r="772" ht="12.8" customHeight="1" spans="1:5" x14ac:dyDescent="0.25">
      <c r="A772" s="68" t="s">
        <v>7034</v>
      </c>
      <c r="B772" s="69">
        <v>705</v>
      </c>
      <c r="C772" s="69" t="s">
        <v>3411</v>
      </c>
      <c r="D772" s="70">
        <v>480483101228</v>
      </c>
      <c r="E772" s="71">
        <v>0.2</v>
      </c>
    </row>
    <row r="773" ht="12.8" customHeight="1" spans="1:8" x14ac:dyDescent="0.25">
      <c r="A773" s="68" t="s">
        <v>7035</v>
      </c>
      <c r="B773" s="69">
        <v>711</v>
      </c>
      <c r="C773" s="69" t="s">
        <v>5022</v>
      </c>
      <c r="D773" s="70">
        <v>330333401101</v>
      </c>
      <c r="E773" s="71">
        <v>0.12</v>
      </c>
      <c r="F773" s="77"/>
      <c r="H773" s="61">
        <v>1998</v>
      </c>
    </row>
    <row r="774" ht="12.8" customHeight="1" spans="1:6" x14ac:dyDescent="0.25">
      <c r="A774" s="68" t="s">
        <v>7036</v>
      </c>
      <c r="B774" s="69">
        <v>711</v>
      </c>
      <c r="C774" s="69" t="s">
        <v>5022</v>
      </c>
      <c r="D774" s="70">
        <v>330333401102</v>
      </c>
      <c r="E774" s="71">
        <v>0.08</v>
      </c>
      <c r="F774" s="75"/>
    </row>
    <row r="775" ht="12.8" customHeight="1" spans="1:6" x14ac:dyDescent="0.25">
      <c r="A775" s="68" t="s">
        <v>7037</v>
      </c>
      <c r="B775" s="69">
        <v>711</v>
      </c>
      <c r="C775" s="69" t="s">
        <v>5022</v>
      </c>
      <c r="D775" s="70">
        <v>330333401452</v>
      </c>
      <c r="E775" s="71">
        <v>0.12</v>
      </c>
      <c r="F775" s="75"/>
    </row>
    <row r="776" ht="12.8" customHeight="1" spans="1:6" x14ac:dyDescent="0.25">
      <c r="A776" s="68" t="s">
        <v>7038</v>
      </c>
      <c r="B776" s="69">
        <v>711</v>
      </c>
      <c r="C776" s="69" t="s">
        <v>5022</v>
      </c>
      <c r="D776" s="70">
        <v>330333401453</v>
      </c>
      <c r="E776" s="71">
        <v>0.12</v>
      </c>
      <c r="F776" s="75"/>
    </row>
    <row r="777" ht="12.8" customHeight="1" spans="1:6" x14ac:dyDescent="0.25">
      <c r="A777" s="68" t="s">
        <v>7039</v>
      </c>
      <c r="B777" s="69">
        <v>711</v>
      </c>
      <c r="C777" s="69" t="s">
        <v>5022</v>
      </c>
      <c r="D777" s="70">
        <v>330333401472</v>
      </c>
      <c r="E777" s="71">
        <v>0.14</v>
      </c>
      <c r="F777" s="75"/>
    </row>
    <row r="778" ht="12.8" customHeight="1" spans="1:6" x14ac:dyDescent="0.25">
      <c r="A778" s="68" t="s">
        <v>7040</v>
      </c>
      <c r="B778" s="69">
        <v>711</v>
      </c>
      <c r="C778" s="69" t="s">
        <v>5022</v>
      </c>
      <c r="D778" s="70">
        <v>330333402101</v>
      </c>
      <c r="E778" s="71">
        <v>0.12</v>
      </c>
      <c r="F778" s="77"/>
    </row>
    <row r="779" ht="12.8" customHeight="1" spans="1:6" x14ac:dyDescent="0.25">
      <c r="A779" s="68" t="s">
        <v>7041</v>
      </c>
      <c r="B779" s="69">
        <v>711</v>
      </c>
      <c r="C779" s="69" t="s">
        <v>5022</v>
      </c>
      <c r="D779" s="70">
        <v>330333402151</v>
      </c>
      <c r="E779" s="71">
        <v>0.12</v>
      </c>
      <c r="F779" s="75"/>
    </row>
    <row r="780" ht="12.8" customHeight="1" spans="1:6" x14ac:dyDescent="0.25">
      <c r="A780" s="68" t="s">
        <v>7042</v>
      </c>
      <c r="B780" s="69">
        <v>711</v>
      </c>
      <c r="C780" s="69" t="s">
        <v>5022</v>
      </c>
      <c r="D780" s="70">
        <v>330333402152</v>
      </c>
      <c r="E780" s="71">
        <v>0.12</v>
      </c>
      <c r="F780" s="75"/>
    </row>
    <row r="781" ht="12.8" customHeight="1" spans="1:6" x14ac:dyDescent="0.25">
      <c r="A781" s="68" t="s">
        <v>7043</v>
      </c>
      <c r="B781" s="69">
        <v>711</v>
      </c>
      <c r="C781" s="69" t="s">
        <v>5022</v>
      </c>
      <c r="D781" s="70">
        <v>330335405101</v>
      </c>
      <c r="E781" s="71">
        <v>0.15</v>
      </c>
      <c r="F781" s="77"/>
    </row>
    <row r="782" ht="12.8" customHeight="1" spans="1:6" x14ac:dyDescent="0.25">
      <c r="A782" s="68" t="s">
        <v>7044</v>
      </c>
      <c r="B782" s="69">
        <v>711</v>
      </c>
      <c r="C782" s="69" t="s">
        <v>5022</v>
      </c>
      <c r="D782" s="70">
        <v>330335405142</v>
      </c>
      <c r="E782" s="71">
        <v>0.15</v>
      </c>
      <c r="F782" s="75"/>
    </row>
    <row r="783" ht="12.8" customHeight="1" spans="1:6" x14ac:dyDescent="0.25">
      <c r="A783" s="68" t="s">
        <v>7045</v>
      </c>
      <c r="B783" s="69">
        <v>711</v>
      </c>
      <c r="C783" s="69" t="s">
        <v>5022</v>
      </c>
      <c r="D783" s="70">
        <v>430433103251</v>
      </c>
      <c r="E783" s="71">
        <v>0.2</v>
      </c>
      <c r="F783" s="75"/>
    </row>
    <row r="784" ht="12.8" customHeight="1" spans="1:6" x14ac:dyDescent="0.25">
      <c r="A784" s="68" t="s">
        <v>7046</v>
      </c>
      <c r="B784" s="69">
        <v>711</v>
      </c>
      <c r="C784" s="69" t="s">
        <v>5022</v>
      </c>
      <c r="D784" s="70">
        <v>430433104105</v>
      </c>
      <c r="E784" s="71">
        <v>0.2</v>
      </c>
      <c r="F784" s="75"/>
    </row>
    <row r="785" ht="12.8" customHeight="1" spans="1:6" x14ac:dyDescent="0.25">
      <c r="A785" s="68" t="s">
        <v>7047</v>
      </c>
      <c r="B785" s="69">
        <v>711</v>
      </c>
      <c r="C785" s="69" t="s">
        <v>5022</v>
      </c>
      <c r="D785" s="70">
        <v>480483101228</v>
      </c>
      <c r="E785" s="71">
        <v>0.2</v>
      </c>
      <c r="F785" s="75"/>
    </row>
    <row r="786" ht="12.8" customHeight="1" spans="1:6" x14ac:dyDescent="0.25">
      <c r="A786" s="68" t="s">
        <v>7048</v>
      </c>
      <c r="B786" s="69">
        <v>712</v>
      </c>
      <c r="C786" s="69" t="s">
        <v>4689</v>
      </c>
      <c r="D786" s="70">
        <v>430433103251</v>
      </c>
      <c r="E786" s="71">
        <v>0.2</v>
      </c>
      <c r="F786" s="75"/>
    </row>
    <row r="787" ht="12.8" customHeight="1" spans="1:6" x14ac:dyDescent="0.25">
      <c r="A787" s="68" t="s">
        <v>7049</v>
      </c>
      <c r="B787" s="69">
        <v>712</v>
      </c>
      <c r="C787" s="69" t="s">
        <v>4689</v>
      </c>
      <c r="D787" s="70">
        <v>430433104105</v>
      </c>
      <c r="E787" s="71">
        <v>0.2</v>
      </c>
      <c r="F787" s="75"/>
    </row>
    <row r="788" ht="12.8" customHeight="1" spans="1:6" x14ac:dyDescent="0.25">
      <c r="A788" s="68" t="s">
        <v>7050</v>
      </c>
      <c r="B788" s="69">
        <v>712</v>
      </c>
      <c r="C788" s="69" t="s">
        <v>4689</v>
      </c>
      <c r="D788" s="70">
        <v>480483101228</v>
      </c>
      <c r="E788" s="71">
        <v>0.2</v>
      </c>
      <c r="F788" s="75"/>
    </row>
    <row r="789" ht="12.8" customHeight="1" spans="1:6" x14ac:dyDescent="0.25">
      <c r="A789" s="56" t="s">
        <v>7051</v>
      </c>
      <c r="B789" s="69">
        <v>713</v>
      </c>
      <c r="C789" s="69" t="s">
        <v>4919</v>
      </c>
      <c r="D789" s="70">
        <v>430433104105</v>
      </c>
      <c r="E789" s="71">
        <v>0.2</v>
      </c>
      <c r="F789" s="75"/>
    </row>
    <row r="790" ht="12.8" customHeight="1" spans="1:6" x14ac:dyDescent="0.25">
      <c r="A790" s="68" t="s">
        <v>7052</v>
      </c>
      <c r="B790" s="69">
        <v>716</v>
      </c>
      <c r="C790" s="69" t="s">
        <v>4691</v>
      </c>
      <c r="D790" s="70">
        <v>330335405142</v>
      </c>
      <c r="E790" s="71">
        <v>0.2</v>
      </c>
      <c r="F790" s="75"/>
    </row>
    <row r="791" ht="12.8" customHeight="1" spans="1:6" x14ac:dyDescent="0.25">
      <c r="A791" s="68" t="s">
        <v>7052</v>
      </c>
      <c r="B791" s="69">
        <v>716</v>
      </c>
      <c r="C791" s="69" t="s">
        <v>4691</v>
      </c>
      <c r="D791" s="70">
        <v>330335405142</v>
      </c>
      <c r="E791" s="71">
        <v>0.2</v>
      </c>
      <c r="F791" s="75"/>
    </row>
    <row r="792" ht="12.8" customHeight="1" spans="1:6" x14ac:dyDescent="0.25">
      <c r="A792" s="68" t="s">
        <v>7053</v>
      </c>
      <c r="B792" s="69">
        <v>716</v>
      </c>
      <c r="C792" s="69" t="s">
        <v>4691</v>
      </c>
      <c r="D792" s="70">
        <v>430433103251</v>
      </c>
      <c r="E792" s="71">
        <v>0.2</v>
      </c>
      <c r="F792" s="75"/>
    </row>
    <row r="793" ht="12.8" customHeight="1" spans="1:13" x14ac:dyDescent="0.25">
      <c r="A793" s="68" t="s">
        <v>7054</v>
      </c>
      <c r="B793" s="69">
        <v>716</v>
      </c>
      <c r="C793" s="69" t="s">
        <v>4691</v>
      </c>
      <c r="D793" s="70">
        <v>430433104105</v>
      </c>
      <c r="E793" s="71">
        <v>0.2</v>
      </c>
      <c r="F793" s="87"/>
      <c r="G793" s="86"/>
      <c r="H793" s="76"/>
      <c r="I793" s="76"/>
      <c r="J793" s="76"/>
      <c r="K793" s="86"/>
      <c r="L793" s="86"/>
      <c r="M793" s="86"/>
    </row>
    <row r="794" ht="12.8" customHeight="1" spans="1:6" x14ac:dyDescent="0.25">
      <c r="A794" s="68" t="s">
        <v>7055</v>
      </c>
      <c r="B794" s="69">
        <v>716</v>
      </c>
      <c r="C794" s="69" t="s">
        <v>4691</v>
      </c>
      <c r="D794" s="70">
        <v>480483101228</v>
      </c>
      <c r="E794" s="71">
        <v>0.2</v>
      </c>
      <c r="F794" s="75"/>
    </row>
    <row r="795" ht="12.8" customHeight="1" spans="1:6" x14ac:dyDescent="0.25">
      <c r="A795" s="68" t="s">
        <v>7056</v>
      </c>
      <c r="B795" s="69">
        <v>717</v>
      </c>
      <c r="C795" s="69" t="s">
        <v>3451</v>
      </c>
      <c r="D795" s="70">
        <v>330333401101</v>
      </c>
      <c r="E795" s="71">
        <v>0.12</v>
      </c>
      <c r="F795" s="75"/>
    </row>
    <row r="796" ht="12.8" customHeight="1" spans="1:6" x14ac:dyDescent="0.25">
      <c r="A796" s="68" t="s">
        <v>7057</v>
      </c>
      <c r="B796" s="69">
        <v>717</v>
      </c>
      <c r="C796" s="69" t="s">
        <v>3451</v>
      </c>
      <c r="D796" s="70">
        <v>330333401452</v>
      </c>
      <c r="E796" s="71">
        <v>0.12</v>
      </c>
      <c r="F796" s="75"/>
    </row>
    <row r="797" ht="12.8" customHeight="1" spans="1:6" x14ac:dyDescent="0.25">
      <c r="A797" s="68" t="s">
        <v>7058</v>
      </c>
      <c r="B797" s="69">
        <v>717</v>
      </c>
      <c r="C797" s="69" t="s">
        <v>3451</v>
      </c>
      <c r="D797" s="70">
        <v>330333401453</v>
      </c>
      <c r="E797" s="71">
        <v>0.12</v>
      </c>
      <c r="F797" s="75"/>
    </row>
    <row r="798" ht="12.8" customHeight="1" spans="1:13" x14ac:dyDescent="0.25">
      <c r="A798" s="68" t="s">
        <v>7059</v>
      </c>
      <c r="B798" s="69">
        <v>717</v>
      </c>
      <c r="C798" s="69" t="s">
        <v>7060</v>
      </c>
      <c r="D798" s="70">
        <v>330333401472</v>
      </c>
      <c r="E798" s="71">
        <v>0.14</v>
      </c>
      <c r="F798" s="87"/>
      <c r="G798" s="86"/>
      <c r="H798" s="76"/>
      <c r="I798" s="76"/>
      <c r="J798" s="76"/>
      <c r="K798" s="86"/>
      <c r="L798" s="86"/>
      <c r="M798" s="86"/>
    </row>
    <row r="799" ht="12.8" customHeight="1" spans="1:6" x14ac:dyDescent="0.25">
      <c r="A799" s="68" t="s">
        <v>7061</v>
      </c>
      <c r="B799" s="69">
        <v>717</v>
      </c>
      <c r="C799" s="69" t="s">
        <v>3451</v>
      </c>
      <c r="D799" s="70">
        <v>330333402101</v>
      </c>
      <c r="E799" s="71">
        <v>0.12</v>
      </c>
      <c r="F799" s="75"/>
    </row>
    <row r="800" ht="12.8" customHeight="1" spans="1:6" x14ac:dyDescent="0.25">
      <c r="A800" s="68" t="s">
        <v>7062</v>
      </c>
      <c r="B800" s="69">
        <v>717</v>
      </c>
      <c r="C800" s="69" t="s">
        <v>3451</v>
      </c>
      <c r="D800" s="70">
        <v>330333402151</v>
      </c>
      <c r="E800" s="71">
        <v>0.12</v>
      </c>
      <c r="F800" s="75"/>
    </row>
    <row r="801" ht="12.8" customHeight="1" spans="1:6" x14ac:dyDescent="0.25">
      <c r="A801" s="68" t="s">
        <v>7063</v>
      </c>
      <c r="B801" s="69">
        <v>717</v>
      </c>
      <c r="C801" s="69" t="s">
        <v>3451</v>
      </c>
      <c r="D801" s="70">
        <v>330333402152</v>
      </c>
      <c r="E801" s="71">
        <v>0.12</v>
      </c>
      <c r="F801" s="75"/>
    </row>
    <row r="802" ht="12.8" customHeight="1" spans="1:6" x14ac:dyDescent="0.25">
      <c r="A802" s="68" t="s">
        <v>7064</v>
      </c>
      <c r="B802" s="69">
        <v>717</v>
      </c>
      <c r="C802" s="69" t="s">
        <v>3451</v>
      </c>
      <c r="D802" s="70">
        <v>330335405101</v>
      </c>
      <c r="E802" s="71">
        <v>0.15</v>
      </c>
      <c r="F802" s="75"/>
    </row>
    <row r="803" ht="12.8" customHeight="1" spans="1:6" x14ac:dyDescent="0.25">
      <c r="A803" s="68" t="s">
        <v>7065</v>
      </c>
      <c r="B803" s="69">
        <v>717</v>
      </c>
      <c r="C803" s="69" t="s">
        <v>3451</v>
      </c>
      <c r="D803" s="70">
        <v>330335405142</v>
      </c>
      <c r="E803" s="71">
        <v>0.2</v>
      </c>
      <c r="F803" s="75"/>
    </row>
    <row r="804" ht="12.8" customHeight="1" spans="1:6" x14ac:dyDescent="0.25">
      <c r="A804" s="68" t="s">
        <v>7065</v>
      </c>
      <c r="B804" s="69">
        <v>717</v>
      </c>
      <c r="C804" s="69" t="s">
        <v>3451</v>
      </c>
      <c r="D804" s="70">
        <v>330335405142</v>
      </c>
      <c r="E804" s="71">
        <v>0.2</v>
      </c>
      <c r="F804" s="75"/>
    </row>
    <row r="805" ht="12.8" customHeight="1" spans="1:6" x14ac:dyDescent="0.25">
      <c r="A805" s="68" t="s">
        <v>7066</v>
      </c>
      <c r="B805" s="69">
        <v>717</v>
      </c>
      <c r="C805" s="69" t="s">
        <v>3451</v>
      </c>
      <c r="D805" s="70">
        <v>330335405148</v>
      </c>
      <c r="E805" s="71">
        <v>0.15</v>
      </c>
      <c r="F805" s="75"/>
    </row>
    <row r="806" ht="12.8" customHeight="1" spans="1:6" x14ac:dyDescent="0.25">
      <c r="A806" s="68" t="s">
        <v>7067</v>
      </c>
      <c r="B806" s="69">
        <v>717</v>
      </c>
      <c r="C806" s="69" t="s">
        <v>3451</v>
      </c>
      <c r="D806" s="70">
        <v>430433103251</v>
      </c>
      <c r="E806" s="71">
        <v>0.2</v>
      </c>
      <c r="F806" s="75"/>
    </row>
    <row r="807" ht="12.8" customHeight="1" spans="1:6" x14ac:dyDescent="0.25">
      <c r="A807" s="68" t="s">
        <v>7068</v>
      </c>
      <c r="B807" s="69">
        <v>717</v>
      </c>
      <c r="C807" s="69" t="s">
        <v>3451</v>
      </c>
      <c r="D807" s="70">
        <v>430433104105</v>
      </c>
      <c r="E807" s="71">
        <v>0.2</v>
      </c>
      <c r="F807" s="75"/>
    </row>
    <row r="808" ht="12.8" customHeight="1" spans="1:6" x14ac:dyDescent="0.25">
      <c r="A808" s="68" t="s">
        <v>7069</v>
      </c>
      <c r="B808" s="69">
        <v>717</v>
      </c>
      <c r="C808" s="69" t="s">
        <v>3451</v>
      </c>
      <c r="D808" s="70">
        <v>480483101228</v>
      </c>
      <c r="E808" s="71">
        <v>0.2</v>
      </c>
      <c r="F808" s="75"/>
    </row>
    <row r="809" ht="12.8" customHeight="1" spans="1:6" x14ac:dyDescent="0.25">
      <c r="A809" s="82" t="s">
        <v>7070</v>
      </c>
      <c r="B809" s="83">
        <v>718</v>
      </c>
      <c r="C809" s="83" t="s">
        <v>4695</v>
      </c>
      <c r="D809" s="84">
        <v>330335405142</v>
      </c>
      <c r="E809" s="85">
        <v>0.2</v>
      </c>
      <c r="F809" s="75"/>
    </row>
    <row r="810" ht="12.8" customHeight="1" spans="1:6" x14ac:dyDescent="0.25">
      <c r="A810" s="68" t="s">
        <v>7071</v>
      </c>
      <c r="B810" s="69">
        <v>718</v>
      </c>
      <c r="C810" s="69" t="s">
        <v>4695</v>
      </c>
      <c r="D810" s="70">
        <v>430433103251</v>
      </c>
      <c r="E810" s="71">
        <v>0.2</v>
      </c>
      <c r="F810" s="75"/>
    </row>
    <row r="811" ht="12.8" customHeight="1" spans="1:6" x14ac:dyDescent="0.25">
      <c r="A811" s="68" t="s">
        <v>7072</v>
      </c>
      <c r="B811" s="69">
        <v>718</v>
      </c>
      <c r="C811" s="69" t="s">
        <v>4695</v>
      </c>
      <c r="D811" s="70">
        <v>430433104105</v>
      </c>
      <c r="E811" s="71">
        <v>0.2</v>
      </c>
      <c r="F811" s="75"/>
    </row>
    <row r="812" ht="12.8" customHeight="1" spans="1:6" x14ac:dyDescent="0.25">
      <c r="A812" s="68" t="s">
        <v>7073</v>
      </c>
      <c r="B812" s="69">
        <v>718</v>
      </c>
      <c r="C812" s="69" t="s">
        <v>4695</v>
      </c>
      <c r="D812" s="70">
        <v>480483101228</v>
      </c>
      <c r="E812" s="71">
        <v>0.2</v>
      </c>
      <c r="F812" s="75"/>
    </row>
    <row r="813" ht="12.8" customHeight="1" spans="1:6" x14ac:dyDescent="0.25">
      <c r="A813" s="68" t="s">
        <v>7074</v>
      </c>
      <c r="B813" s="69">
        <v>720</v>
      </c>
      <c r="C813" s="69" t="s">
        <v>4699</v>
      </c>
      <c r="D813" s="70">
        <v>330335405142</v>
      </c>
      <c r="E813" s="71">
        <v>0.2</v>
      </c>
      <c r="F813" s="75"/>
    </row>
    <row r="814" ht="12.8" customHeight="1" spans="1:6" x14ac:dyDescent="0.25">
      <c r="A814" s="68" t="s">
        <v>7074</v>
      </c>
      <c r="B814" s="69">
        <v>720</v>
      </c>
      <c r="C814" s="69" t="s">
        <v>4699</v>
      </c>
      <c r="D814" s="70">
        <v>330335405142</v>
      </c>
      <c r="E814" s="71">
        <v>0.2</v>
      </c>
      <c r="F814" s="75"/>
    </row>
    <row r="815" ht="12.8" customHeight="1" spans="1:6" x14ac:dyDescent="0.25">
      <c r="A815" s="68" t="s">
        <v>7075</v>
      </c>
      <c r="B815" s="69">
        <v>720</v>
      </c>
      <c r="C815" s="69" t="s">
        <v>4699</v>
      </c>
      <c r="D815" s="70">
        <v>430433103251</v>
      </c>
      <c r="E815" s="71">
        <v>0.2</v>
      </c>
      <c r="F815" s="75"/>
    </row>
    <row r="816" ht="12.8" customHeight="1" spans="1:6" x14ac:dyDescent="0.25">
      <c r="A816" s="68" t="s">
        <v>7076</v>
      </c>
      <c r="B816" s="69">
        <v>720</v>
      </c>
      <c r="C816" s="69" t="s">
        <v>4699</v>
      </c>
      <c r="D816" s="70">
        <v>430433104105</v>
      </c>
      <c r="E816" s="71">
        <v>0.2</v>
      </c>
      <c r="F816" s="75"/>
    </row>
    <row r="817" ht="12.8" customHeight="1" spans="1:6" x14ac:dyDescent="0.25">
      <c r="A817" s="68" t="s">
        <v>7077</v>
      </c>
      <c r="B817" s="69">
        <v>720</v>
      </c>
      <c r="C817" s="69" t="s">
        <v>4699</v>
      </c>
      <c r="D817" s="70">
        <v>480483101228</v>
      </c>
      <c r="E817" s="71">
        <v>0.2</v>
      </c>
      <c r="F817" s="75"/>
    </row>
    <row r="818" ht="12.8" customHeight="1" spans="1:6" x14ac:dyDescent="0.25">
      <c r="A818" s="68" t="s">
        <v>7078</v>
      </c>
      <c r="B818" s="69">
        <v>721</v>
      </c>
      <c r="C818" s="69" t="s">
        <v>4703</v>
      </c>
      <c r="D818" s="70">
        <v>330335405142</v>
      </c>
      <c r="E818" s="71">
        <v>0.2</v>
      </c>
      <c r="F818" s="75"/>
    </row>
    <row r="819" ht="12.8" customHeight="1" spans="1:6" x14ac:dyDescent="0.25">
      <c r="A819" s="68" t="s">
        <v>7078</v>
      </c>
      <c r="B819" s="69">
        <v>721</v>
      </c>
      <c r="C819" s="69" t="s">
        <v>4703</v>
      </c>
      <c r="D819" s="70">
        <v>330335405142</v>
      </c>
      <c r="E819" s="71">
        <v>0.2</v>
      </c>
      <c r="F819" s="75"/>
    </row>
    <row r="820" ht="12.8" customHeight="1" spans="1:6" x14ac:dyDescent="0.25">
      <c r="A820" s="68" t="s">
        <v>7079</v>
      </c>
      <c r="B820" s="69">
        <v>721</v>
      </c>
      <c r="C820" s="69" t="s">
        <v>4703</v>
      </c>
      <c r="D820" s="70">
        <v>430433103251</v>
      </c>
      <c r="E820" s="71">
        <v>0.2</v>
      </c>
      <c r="F820" s="75"/>
    </row>
    <row r="821" ht="12.8" customHeight="1" spans="1:6" x14ac:dyDescent="0.25">
      <c r="A821" s="68" t="s">
        <v>7080</v>
      </c>
      <c r="B821" s="69">
        <v>721</v>
      </c>
      <c r="C821" s="69" t="s">
        <v>4703</v>
      </c>
      <c r="D821" s="70">
        <v>430433104105</v>
      </c>
      <c r="E821" s="71">
        <v>0.2</v>
      </c>
      <c r="F821" s="75"/>
    </row>
    <row r="822" ht="12.8" customHeight="1" spans="1:6" x14ac:dyDescent="0.25">
      <c r="A822" s="68" t="s">
        <v>7081</v>
      </c>
      <c r="B822" s="69">
        <v>721</v>
      </c>
      <c r="C822" s="69" t="s">
        <v>4703</v>
      </c>
      <c r="D822" s="70">
        <v>480483101228</v>
      </c>
      <c r="E822" s="71">
        <v>0.2</v>
      </c>
      <c r="F822" s="75"/>
    </row>
    <row r="823" ht="12.8" customHeight="1" spans="1:6" x14ac:dyDescent="0.25">
      <c r="A823" s="56" t="s">
        <v>7082</v>
      </c>
      <c r="B823" s="69">
        <v>722</v>
      </c>
      <c r="C823" s="69" t="s">
        <v>3573</v>
      </c>
      <c r="D823" s="70">
        <v>330333401452</v>
      </c>
      <c r="E823" s="71">
        <v>0.12</v>
      </c>
      <c r="F823" s="75"/>
    </row>
    <row r="824" ht="12.8" customHeight="1" spans="1:6" x14ac:dyDescent="0.25">
      <c r="A824" s="56" t="s">
        <v>7083</v>
      </c>
      <c r="B824" s="69">
        <v>722</v>
      </c>
      <c r="C824" s="69" t="s">
        <v>3573</v>
      </c>
      <c r="D824" s="70">
        <v>330333401453</v>
      </c>
      <c r="E824" s="71">
        <v>0.12</v>
      </c>
      <c r="F824" s="75"/>
    </row>
    <row r="825" ht="12.8" customHeight="1" spans="1:6" x14ac:dyDescent="0.25">
      <c r="A825" s="68" t="s">
        <v>7084</v>
      </c>
      <c r="B825" s="69">
        <v>722</v>
      </c>
      <c r="C825" s="69" t="s">
        <v>3573</v>
      </c>
      <c r="D825" s="70">
        <v>330335405142</v>
      </c>
      <c r="E825" s="71">
        <v>0.2</v>
      </c>
      <c r="F825" s="75"/>
    </row>
    <row r="826" ht="12.8" customHeight="1" spans="1:6" x14ac:dyDescent="0.25">
      <c r="A826" s="68" t="s">
        <v>7084</v>
      </c>
      <c r="B826" s="69">
        <v>722</v>
      </c>
      <c r="C826" s="69" t="s">
        <v>3573</v>
      </c>
      <c r="D826" s="70">
        <v>330335405142</v>
      </c>
      <c r="E826" s="71">
        <v>0.2</v>
      </c>
      <c r="F826" s="75"/>
    </row>
    <row r="827" ht="12.8" customHeight="1" spans="1:6" x14ac:dyDescent="0.25">
      <c r="A827" s="68" t="s">
        <v>7085</v>
      </c>
      <c r="B827" s="69">
        <v>722</v>
      </c>
      <c r="C827" s="69" t="s">
        <v>3573</v>
      </c>
      <c r="D827" s="70">
        <v>430433103251</v>
      </c>
      <c r="E827" s="71">
        <v>0.2</v>
      </c>
      <c r="F827" s="75"/>
    </row>
    <row r="828" ht="12.8" customHeight="1" spans="1:6" x14ac:dyDescent="0.25">
      <c r="A828" s="68" t="s">
        <v>7086</v>
      </c>
      <c r="B828" s="69">
        <v>722</v>
      </c>
      <c r="C828" s="69" t="s">
        <v>3573</v>
      </c>
      <c r="D828" s="70">
        <v>430433104105</v>
      </c>
      <c r="E828" s="71">
        <v>0.2</v>
      </c>
      <c r="F828" s="75"/>
    </row>
    <row r="829" ht="12.8" customHeight="1" spans="1:6" x14ac:dyDescent="0.25">
      <c r="A829" s="68" t="s">
        <v>7087</v>
      </c>
      <c r="B829" s="69">
        <v>722</v>
      </c>
      <c r="C829" s="69" t="s">
        <v>3573</v>
      </c>
      <c r="D829" s="70">
        <v>480483101228</v>
      </c>
      <c r="E829" s="71">
        <v>0.2</v>
      </c>
      <c r="F829" s="75"/>
    </row>
    <row r="830" ht="12.8" customHeight="1" spans="1:6" x14ac:dyDescent="0.25">
      <c r="A830" s="68" t="s">
        <v>7088</v>
      </c>
      <c r="B830" s="69">
        <v>725</v>
      </c>
      <c r="C830" s="69" t="s">
        <v>7089</v>
      </c>
      <c r="D830" s="70">
        <v>330333401452</v>
      </c>
      <c r="E830" s="71">
        <v>0.12</v>
      </c>
      <c r="F830" s="75"/>
    </row>
    <row r="831" ht="12.8" customHeight="1" spans="1:6" x14ac:dyDescent="0.25">
      <c r="A831" s="56" t="s">
        <v>7090</v>
      </c>
      <c r="B831" s="69">
        <v>725</v>
      </c>
      <c r="C831" s="69" t="s">
        <v>7089</v>
      </c>
      <c r="D831" s="70">
        <v>480483101228</v>
      </c>
      <c r="E831" s="71">
        <v>0.2</v>
      </c>
      <c r="F831" s="75"/>
    </row>
    <row r="832" ht="12.8" customHeight="1" spans="1:6" x14ac:dyDescent="0.25">
      <c r="A832" s="68" t="s">
        <v>7091</v>
      </c>
      <c r="B832" s="69">
        <v>727</v>
      </c>
      <c r="C832" s="69" t="s">
        <v>4705</v>
      </c>
      <c r="D832" s="70">
        <v>330335405142</v>
      </c>
      <c r="E832" s="71">
        <v>0.2</v>
      </c>
      <c r="F832" s="75"/>
    </row>
    <row r="833" ht="12.8" customHeight="1" spans="1:6" x14ac:dyDescent="0.25">
      <c r="A833" s="68" t="s">
        <v>7091</v>
      </c>
      <c r="B833" s="69">
        <v>727</v>
      </c>
      <c r="C833" s="69" t="s">
        <v>4705</v>
      </c>
      <c r="D833" s="70">
        <v>330335405142</v>
      </c>
      <c r="E833" s="71">
        <v>0.2</v>
      </c>
      <c r="F833" s="75"/>
    </row>
    <row r="834" ht="12.8" customHeight="1" spans="1:6" x14ac:dyDescent="0.25">
      <c r="A834" s="68" t="s">
        <v>7092</v>
      </c>
      <c r="B834" s="69">
        <v>727</v>
      </c>
      <c r="C834" s="69" t="s">
        <v>4705</v>
      </c>
      <c r="D834" s="70">
        <v>430433103251</v>
      </c>
      <c r="E834" s="71">
        <v>0.2</v>
      </c>
      <c r="F834" s="75"/>
    </row>
    <row r="835" ht="12.8" customHeight="1" spans="1:6" x14ac:dyDescent="0.25">
      <c r="A835" s="68" t="s">
        <v>7093</v>
      </c>
      <c r="B835" s="69">
        <v>727</v>
      </c>
      <c r="C835" s="69" t="s">
        <v>4705</v>
      </c>
      <c r="D835" s="70">
        <v>430433104105</v>
      </c>
      <c r="E835" s="71">
        <v>0.2</v>
      </c>
      <c r="F835" s="75"/>
    </row>
    <row r="836" ht="12.8" customHeight="1" spans="1:6" x14ac:dyDescent="0.25">
      <c r="A836" s="68" t="s">
        <v>7094</v>
      </c>
      <c r="B836" s="69">
        <v>727</v>
      </c>
      <c r="C836" s="69" t="s">
        <v>4705</v>
      </c>
      <c r="D836" s="70">
        <v>480483101228</v>
      </c>
      <c r="E836" s="71">
        <v>0.2</v>
      </c>
      <c r="F836" s="75"/>
    </row>
    <row r="837" ht="12.8" customHeight="1" spans="1:6" x14ac:dyDescent="0.25">
      <c r="A837" s="68" t="s">
        <v>7095</v>
      </c>
      <c r="B837" s="69">
        <v>728</v>
      </c>
      <c r="C837" s="69" t="s">
        <v>4709</v>
      </c>
      <c r="D837" s="70">
        <v>330335405142</v>
      </c>
      <c r="E837" s="71">
        <v>0.2</v>
      </c>
      <c r="F837" s="75"/>
    </row>
    <row r="838" ht="12.8" customHeight="1" spans="1:6" x14ac:dyDescent="0.25">
      <c r="A838" s="68" t="s">
        <v>7095</v>
      </c>
      <c r="B838" s="69">
        <v>728</v>
      </c>
      <c r="C838" s="69" t="s">
        <v>4709</v>
      </c>
      <c r="D838" s="70">
        <v>330335405142</v>
      </c>
      <c r="E838" s="71">
        <v>0.2</v>
      </c>
      <c r="F838" s="75"/>
    </row>
    <row r="839" ht="12.8" customHeight="1" spans="1:6" x14ac:dyDescent="0.25">
      <c r="A839" s="68" t="s">
        <v>7096</v>
      </c>
      <c r="B839" s="69">
        <v>728</v>
      </c>
      <c r="C839" s="69" t="s">
        <v>4709</v>
      </c>
      <c r="D839" s="70">
        <v>430433103251</v>
      </c>
      <c r="E839" s="71">
        <v>0.2</v>
      </c>
      <c r="F839" s="75"/>
    </row>
    <row r="840" ht="12.8" customHeight="1" spans="1:6" x14ac:dyDescent="0.25">
      <c r="A840" s="68" t="s">
        <v>7097</v>
      </c>
      <c r="B840" s="69">
        <v>728</v>
      </c>
      <c r="C840" s="69" t="s">
        <v>4709</v>
      </c>
      <c r="D840" s="70">
        <v>430433104105</v>
      </c>
      <c r="E840" s="71">
        <v>0.2</v>
      </c>
      <c r="F840" s="75"/>
    </row>
    <row r="841" ht="12.8" customHeight="1" spans="1:6" x14ac:dyDescent="0.25">
      <c r="A841" s="68" t="s">
        <v>7098</v>
      </c>
      <c r="B841" s="69">
        <v>728</v>
      </c>
      <c r="C841" s="69" t="s">
        <v>4709</v>
      </c>
      <c r="D841" s="70">
        <v>480483101228</v>
      </c>
      <c r="E841" s="71">
        <v>0.2</v>
      </c>
      <c r="F841" s="75"/>
    </row>
    <row r="842" ht="12.8" customHeight="1" spans="1:6" x14ac:dyDescent="0.25">
      <c r="A842" s="68" t="s">
        <v>7099</v>
      </c>
      <c r="B842" s="69">
        <v>729</v>
      </c>
      <c r="C842" s="69" t="s">
        <v>4712</v>
      </c>
      <c r="D842" s="70">
        <v>330335405142</v>
      </c>
      <c r="E842" s="71">
        <v>0.2</v>
      </c>
      <c r="F842" s="75"/>
    </row>
    <row r="843" ht="12.8" customHeight="1" spans="1:6" x14ac:dyDescent="0.25">
      <c r="A843" s="68" t="s">
        <v>7100</v>
      </c>
      <c r="B843" s="69">
        <v>729</v>
      </c>
      <c r="C843" s="69" t="s">
        <v>4712</v>
      </c>
      <c r="D843" s="70">
        <v>430433103251</v>
      </c>
      <c r="E843" s="71">
        <v>0.2</v>
      </c>
      <c r="F843" s="75"/>
    </row>
    <row r="844" ht="12.8" customHeight="1" spans="1:6" x14ac:dyDescent="0.25">
      <c r="A844" s="68" t="s">
        <v>7101</v>
      </c>
      <c r="B844" s="69">
        <v>729</v>
      </c>
      <c r="C844" s="69" t="s">
        <v>4712</v>
      </c>
      <c r="D844" s="70">
        <v>430433104105</v>
      </c>
      <c r="E844" s="71">
        <v>0.2</v>
      </c>
      <c r="F844" s="75"/>
    </row>
    <row r="845" ht="12.8" customHeight="1" spans="1:6" x14ac:dyDescent="0.25">
      <c r="A845" s="68" t="s">
        <v>7102</v>
      </c>
      <c r="B845" s="69">
        <v>729</v>
      </c>
      <c r="C845" s="69" t="s">
        <v>4712</v>
      </c>
      <c r="D845" s="70">
        <v>480483101228</v>
      </c>
      <c r="E845" s="71">
        <v>0.2</v>
      </c>
      <c r="F845" s="75"/>
    </row>
    <row r="846" ht="12.8" customHeight="1" spans="1:6" x14ac:dyDescent="0.25">
      <c r="A846" s="56" t="s">
        <v>7103</v>
      </c>
      <c r="B846" s="69">
        <v>731</v>
      </c>
      <c r="C846" s="69" t="s">
        <v>4716</v>
      </c>
      <c r="D846" s="70">
        <v>330333401452</v>
      </c>
      <c r="E846" s="71">
        <v>0.12</v>
      </c>
      <c r="F846" s="75"/>
    </row>
    <row r="847" ht="12.8" customHeight="1" spans="1:6" x14ac:dyDescent="0.25">
      <c r="A847" s="68" t="s">
        <v>7104</v>
      </c>
      <c r="B847" s="69">
        <v>731</v>
      </c>
      <c r="C847" s="69" t="s">
        <v>4716</v>
      </c>
      <c r="D847" s="70">
        <v>330335405142</v>
      </c>
      <c r="E847" s="71">
        <v>0.2</v>
      </c>
      <c r="F847" s="75"/>
    </row>
    <row r="848" ht="12.8" customHeight="1" spans="1:6" x14ac:dyDescent="0.25">
      <c r="A848" s="68" t="s">
        <v>7104</v>
      </c>
      <c r="B848" s="69">
        <v>731</v>
      </c>
      <c r="C848" s="69" t="s">
        <v>4716</v>
      </c>
      <c r="D848" s="70">
        <v>330335405142</v>
      </c>
      <c r="E848" s="71">
        <v>0.2</v>
      </c>
      <c r="F848" s="75"/>
    </row>
    <row r="849" ht="12.8" customHeight="1" spans="1:6" x14ac:dyDescent="0.25">
      <c r="A849" s="68" t="s">
        <v>7105</v>
      </c>
      <c r="B849" s="69">
        <v>731</v>
      </c>
      <c r="C849" s="69" t="s">
        <v>4716</v>
      </c>
      <c r="D849" s="70">
        <v>430433103251</v>
      </c>
      <c r="E849" s="71">
        <v>0.2</v>
      </c>
      <c r="F849" s="75"/>
    </row>
    <row r="850" ht="12.8" customHeight="1" spans="1:6" x14ac:dyDescent="0.25">
      <c r="A850" s="68" t="s">
        <v>7106</v>
      </c>
      <c r="B850" s="69">
        <v>731</v>
      </c>
      <c r="C850" s="69" t="s">
        <v>4716</v>
      </c>
      <c r="D850" s="70">
        <v>430433104105</v>
      </c>
      <c r="E850" s="71">
        <v>0.2</v>
      </c>
      <c r="F850" s="75"/>
    </row>
    <row r="851" ht="12.8" customHeight="1" spans="1:6" x14ac:dyDescent="0.25">
      <c r="A851" s="68" t="s">
        <v>7107</v>
      </c>
      <c r="B851" s="69">
        <v>731</v>
      </c>
      <c r="C851" s="69" t="s">
        <v>4716</v>
      </c>
      <c r="D851" s="70">
        <v>480483101228</v>
      </c>
      <c r="E851" s="71">
        <v>0.2</v>
      </c>
      <c r="F851" s="75"/>
    </row>
    <row r="852" ht="12.8" customHeight="1" spans="1:6" x14ac:dyDescent="0.25">
      <c r="A852" s="68" t="s">
        <v>7108</v>
      </c>
      <c r="B852" s="69">
        <v>732</v>
      </c>
      <c r="C852" s="69" t="s">
        <v>4720</v>
      </c>
      <c r="D852" s="70">
        <v>330335405142</v>
      </c>
      <c r="E852" s="71">
        <v>0.2</v>
      </c>
      <c r="F852" s="75"/>
    </row>
    <row r="853" ht="12.8" customHeight="1" spans="1:6" x14ac:dyDescent="0.25">
      <c r="A853" s="68" t="s">
        <v>7109</v>
      </c>
      <c r="B853" s="69">
        <v>732</v>
      </c>
      <c r="C853" s="69" t="s">
        <v>4720</v>
      </c>
      <c r="D853" s="70">
        <v>430433103251</v>
      </c>
      <c r="E853" s="71">
        <v>0.2</v>
      </c>
      <c r="F853" s="75"/>
    </row>
    <row r="854" ht="12.8" customHeight="1" spans="1:6" x14ac:dyDescent="0.25">
      <c r="A854" s="68" t="s">
        <v>7110</v>
      </c>
      <c r="B854" s="69">
        <v>732</v>
      </c>
      <c r="C854" s="69" t="s">
        <v>4720</v>
      </c>
      <c r="D854" s="70">
        <v>430433104105</v>
      </c>
      <c r="E854" s="71">
        <v>0.2</v>
      </c>
      <c r="F854" s="75"/>
    </row>
    <row r="855" ht="12.8" customHeight="1" spans="1:6" x14ac:dyDescent="0.25">
      <c r="A855" s="68" t="s">
        <v>7111</v>
      </c>
      <c r="B855" s="69">
        <v>732</v>
      </c>
      <c r="C855" s="69" t="s">
        <v>4720</v>
      </c>
      <c r="D855" s="70">
        <v>480483101228</v>
      </c>
      <c r="E855" s="71">
        <v>0.2</v>
      </c>
      <c r="F855" s="75"/>
    </row>
    <row r="856" ht="12.8" customHeight="1" spans="1:6" x14ac:dyDescent="0.25">
      <c r="A856" s="68" t="s">
        <v>7112</v>
      </c>
      <c r="B856" s="69">
        <v>733</v>
      </c>
      <c r="C856" s="69" t="s">
        <v>4724</v>
      </c>
      <c r="D856" s="70">
        <v>330335405142</v>
      </c>
      <c r="E856" s="71">
        <v>0.2</v>
      </c>
      <c r="F856" s="75"/>
    </row>
    <row r="857" ht="12.8" customHeight="1" spans="1:6" x14ac:dyDescent="0.25">
      <c r="A857" s="68" t="s">
        <v>7112</v>
      </c>
      <c r="B857" s="69">
        <v>733</v>
      </c>
      <c r="C857" s="69" t="s">
        <v>4724</v>
      </c>
      <c r="D857" s="70">
        <v>330335405142</v>
      </c>
      <c r="E857" s="71">
        <v>0.2</v>
      </c>
      <c r="F857" s="75"/>
    </row>
    <row r="858" ht="12.8" customHeight="1" spans="1:6" x14ac:dyDescent="0.25">
      <c r="A858" s="68" t="s">
        <v>7113</v>
      </c>
      <c r="B858" s="69">
        <v>733</v>
      </c>
      <c r="C858" s="69" t="s">
        <v>4724</v>
      </c>
      <c r="D858" s="70">
        <v>430433103251</v>
      </c>
      <c r="E858" s="71">
        <v>0.2</v>
      </c>
      <c r="F858" s="75"/>
    </row>
    <row r="859" ht="12.8" customHeight="1" spans="1:6" x14ac:dyDescent="0.25">
      <c r="A859" s="68" t="s">
        <v>7114</v>
      </c>
      <c r="B859" s="69">
        <v>733</v>
      </c>
      <c r="C859" s="69" t="s">
        <v>4724</v>
      </c>
      <c r="D859" s="70">
        <v>430433104105</v>
      </c>
      <c r="E859" s="71">
        <v>0.2</v>
      </c>
      <c r="F859" s="75"/>
    </row>
    <row r="860" ht="12.8" customHeight="1" spans="1:6" x14ac:dyDescent="0.25">
      <c r="A860" s="68" t="s">
        <v>7115</v>
      </c>
      <c r="B860" s="69">
        <v>733</v>
      </c>
      <c r="C860" s="69" t="s">
        <v>4724</v>
      </c>
      <c r="D860" s="70">
        <v>480483101228</v>
      </c>
      <c r="E860" s="71">
        <v>0.2</v>
      </c>
      <c r="F860" s="75"/>
    </row>
    <row r="861" ht="12.8" customHeight="1" spans="1:6" x14ac:dyDescent="0.25">
      <c r="A861" s="68" t="s">
        <v>7116</v>
      </c>
      <c r="B861" s="69">
        <v>736</v>
      </c>
      <c r="C861" s="69" t="s">
        <v>3464</v>
      </c>
      <c r="D861" s="70">
        <v>330333401101</v>
      </c>
      <c r="E861" s="71">
        <v>0.12</v>
      </c>
      <c r="F861" s="75"/>
    </row>
    <row r="862" ht="12.8" customHeight="1" spans="1:6" x14ac:dyDescent="0.25">
      <c r="A862" s="68" t="s">
        <v>7117</v>
      </c>
      <c r="B862" s="69">
        <v>736</v>
      </c>
      <c r="C862" s="69" t="s">
        <v>3464</v>
      </c>
      <c r="D862" s="70">
        <v>330333401452</v>
      </c>
      <c r="E862" s="71">
        <v>0.12</v>
      </c>
      <c r="F862" s="75"/>
    </row>
    <row r="863" ht="12.8" customHeight="1" spans="1:6" x14ac:dyDescent="0.25">
      <c r="A863" s="68" t="s">
        <v>7118</v>
      </c>
      <c r="B863" s="69">
        <v>736</v>
      </c>
      <c r="C863" s="69" t="s">
        <v>3464</v>
      </c>
      <c r="D863" s="70">
        <v>330333401453</v>
      </c>
      <c r="E863" s="71">
        <v>0.12</v>
      </c>
      <c r="F863" s="75"/>
    </row>
    <row r="864" ht="12.8" customHeight="1" spans="1:6" x14ac:dyDescent="0.25">
      <c r="A864" s="68" t="s">
        <v>7119</v>
      </c>
      <c r="B864" s="69">
        <v>736</v>
      </c>
      <c r="C864" s="69" t="s">
        <v>3464</v>
      </c>
      <c r="D864" s="70">
        <v>330333402101</v>
      </c>
      <c r="E864" s="71">
        <v>0.12</v>
      </c>
      <c r="F864" s="75"/>
    </row>
    <row r="865" ht="12.8" customHeight="1" spans="1:6" x14ac:dyDescent="0.25">
      <c r="A865" s="68" t="s">
        <v>7120</v>
      </c>
      <c r="B865" s="69">
        <v>736</v>
      </c>
      <c r="C865" s="69" t="s">
        <v>3464</v>
      </c>
      <c r="D865" s="70">
        <v>330333402151</v>
      </c>
      <c r="E865" s="71">
        <v>0.12</v>
      </c>
      <c r="F865" s="75"/>
    </row>
    <row r="866" ht="12.8" customHeight="1" spans="1:6" x14ac:dyDescent="0.25">
      <c r="A866" s="68" t="s">
        <v>7121</v>
      </c>
      <c r="B866" s="69">
        <v>736</v>
      </c>
      <c r="C866" s="69" t="s">
        <v>3464</v>
      </c>
      <c r="D866" s="70">
        <v>330333402152</v>
      </c>
      <c r="E866" s="71">
        <v>0.12</v>
      </c>
      <c r="F866" s="75"/>
    </row>
    <row r="867" ht="12.8" customHeight="1" spans="1:6" x14ac:dyDescent="0.25">
      <c r="A867" s="68" t="s">
        <v>7122</v>
      </c>
      <c r="B867" s="69">
        <v>736</v>
      </c>
      <c r="C867" s="69" t="s">
        <v>3464</v>
      </c>
      <c r="D867" s="70">
        <v>330335405101</v>
      </c>
      <c r="E867" s="71">
        <v>0.15</v>
      </c>
      <c r="F867" s="75"/>
    </row>
    <row r="868" ht="12.8" customHeight="1" spans="1:6" x14ac:dyDescent="0.25">
      <c r="A868" s="68" t="s">
        <v>7123</v>
      </c>
      <c r="B868" s="69">
        <v>736</v>
      </c>
      <c r="C868" s="69" t="s">
        <v>3464</v>
      </c>
      <c r="D868" s="70">
        <v>330335405142</v>
      </c>
      <c r="E868" s="71">
        <v>0.15</v>
      </c>
      <c r="F868" s="75"/>
    </row>
    <row r="869" ht="12.8" customHeight="1" spans="1:6" x14ac:dyDescent="0.25">
      <c r="A869" s="56" t="s">
        <v>7124</v>
      </c>
      <c r="B869" s="69">
        <v>736</v>
      </c>
      <c r="C869" s="69" t="s">
        <v>3464</v>
      </c>
      <c r="D869" s="70">
        <v>430433104105</v>
      </c>
      <c r="E869" s="71">
        <v>0.2</v>
      </c>
      <c r="F869" s="75"/>
    </row>
    <row r="870" ht="12.8" customHeight="1" spans="1:6" x14ac:dyDescent="0.25">
      <c r="A870" s="56" t="s">
        <v>7125</v>
      </c>
      <c r="B870" s="69">
        <v>736</v>
      </c>
      <c r="C870" s="69" t="s">
        <v>3464</v>
      </c>
      <c r="D870" s="70">
        <v>480483101228</v>
      </c>
      <c r="E870" s="71">
        <v>0.2</v>
      </c>
      <c r="F870" s="75"/>
    </row>
    <row r="871" ht="12.8" customHeight="1" spans="1:6" x14ac:dyDescent="0.25">
      <c r="A871" s="56" t="s">
        <v>7126</v>
      </c>
      <c r="B871" s="69">
        <v>739</v>
      </c>
      <c r="C871" s="69" t="s">
        <v>4728</v>
      </c>
      <c r="D871" s="70">
        <v>330333401101</v>
      </c>
      <c r="E871" s="71">
        <v>0.12</v>
      </c>
      <c r="F871" s="75"/>
    </row>
    <row r="872" ht="12.8" customHeight="1" spans="1:6" x14ac:dyDescent="0.25">
      <c r="A872" s="68" t="s">
        <v>7127</v>
      </c>
      <c r="B872" s="69">
        <v>739</v>
      </c>
      <c r="C872" s="69" t="s">
        <v>4728</v>
      </c>
      <c r="D872" s="70">
        <v>330335405142</v>
      </c>
      <c r="E872" s="71">
        <v>0.2</v>
      </c>
      <c r="F872" s="75"/>
    </row>
    <row r="873" ht="12.8" customHeight="1" spans="1:6" x14ac:dyDescent="0.25">
      <c r="A873" s="68" t="s">
        <v>7127</v>
      </c>
      <c r="B873" s="69">
        <v>739</v>
      </c>
      <c r="C873" s="69" t="s">
        <v>4728</v>
      </c>
      <c r="D873" s="70">
        <v>330335405142</v>
      </c>
      <c r="E873" s="71">
        <v>0.2</v>
      </c>
      <c r="F873" s="75"/>
    </row>
    <row r="874" ht="12.8" customHeight="1" spans="1:6" x14ac:dyDescent="0.25">
      <c r="A874" s="68" t="s">
        <v>7128</v>
      </c>
      <c r="B874" s="69">
        <v>739</v>
      </c>
      <c r="C874" s="69" t="s">
        <v>4728</v>
      </c>
      <c r="D874" s="70">
        <v>430433103251</v>
      </c>
      <c r="E874" s="71">
        <v>0.2</v>
      </c>
      <c r="F874" s="75"/>
    </row>
    <row r="875" ht="12.8" customHeight="1" spans="1:6" x14ac:dyDescent="0.25">
      <c r="A875" s="68" t="s">
        <v>7129</v>
      </c>
      <c r="B875" s="69">
        <v>739</v>
      </c>
      <c r="C875" s="69" t="s">
        <v>4728</v>
      </c>
      <c r="D875" s="70">
        <v>430433104105</v>
      </c>
      <c r="E875" s="71">
        <v>0.2</v>
      </c>
      <c r="F875" s="75"/>
    </row>
    <row r="876" ht="12.8" customHeight="1" spans="1:6" x14ac:dyDescent="0.25">
      <c r="A876" s="68" t="s">
        <v>7130</v>
      </c>
      <c r="B876" s="69">
        <v>739</v>
      </c>
      <c r="C876" s="69" t="s">
        <v>4728</v>
      </c>
      <c r="D876" s="70">
        <v>480483101228</v>
      </c>
      <c r="E876" s="71">
        <v>0.2</v>
      </c>
      <c r="F876" s="75"/>
    </row>
    <row r="877" ht="12.8" customHeight="1" spans="1:6" x14ac:dyDescent="0.25">
      <c r="A877" s="82" t="s">
        <v>7131</v>
      </c>
      <c r="B877" s="83">
        <v>741</v>
      </c>
      <c r="C877" s="83" t="s">
        <v>4991</v>
      </c>
      <c r="D877" s="84">
        <v>330333401101</v>
      </c>
      <c r="E877" s="85">
        <v>0.12</v>
      </c>
      <c r="F877" s="75"/>
    </row>
    <row r="878" ht="12.8" customHeight="1" spans="1:6" x14ac:dyDescent="0.25">
      <c r="A878" s="68" t="s">
        <v>7132</v>
      </c>
      <c r="B878" s="69">
        <v>741</v>
      </c>
      <c r="C878" s="69" t="s">
        <v>4991</v>
      </c>
      <c r="D878" s="70">
        <v>330335405142</v>
      </c>
      <c r="E878" s="71">
        <v>0.2</v>
      </c>
      <c r="F878" s="75"/>
    </row>
    <row r="879" ht="12.8" customHeight="1" spans="1:6" x14ac:dyDescent="0.25">
      <c r="A879" s="68" t="s">
        <v>7132</v>
      </c>
      <c r="B879" s="69">
        <v>741</v>
      </c>
      <c r="C879" s="69" t="s">
        <v>4991</v>
      </c>
      <c r="D879" s="70">
        <v>330335405142</v>
      </c>
      <c r="E879" s="71">
        <v>0.2</v>
      </c>
      <c r="F879" s="75"/>
    </row>
    <row r="880" ht="12.8" customHeight="1" spans="1:6" x14ac:dyDescent="0.25">
      <c r="A880" s="68" t="s">
        <v>7133</v>
      </c>
      <c r="B880" s="69">
        <v>741</v>
      </c>
      <c r="C880" s="69" t="s">
        <v>4991</v>
      </c>
      <c r="D880" s="70">
        <v>430433103251</v>
      </c>
      <c r="E880" s="71">
        <v>0.2</v>
      </c>
      <c r="F880" s="75"/>
    </row>
    <row r="881" ht="12.8" customHeight="1" spans="1:6" x14ac:dyDescent="0.25">
      <c r="A881" s="68" t="s">
        <v>7134</v>
      </c>
      <c r="B881" s="69">
        <v>741</v>
      </c>
      <c r="C881" s="69" t="s">
        <v>4991</v>
      </c>
      <c r="D881" s="70">
        <v>430433104105</v>
      </c>
      <c r="E881" s="71">
        <v>0.2</v>
      </c>
      <c r="F881" s="75"/>
    </row>
    <row r="882" ht="12.8" customHeight="1" spans="1:6" x14ac:dyDescent="0.25">
      <c r="A882" s="68" t="s">
        <v>7135</v>
      </c>
      <c r="B882" s="69">
        <v>741</v>
      </c>
      <c r="C882" s="69" t="s">
        <v>4991</v>
      </c>
      <c r="D882" s="70">
        <v>480483101228</v>
      </c>
      <c r="E882" s="71">
        <v>0.2</v>
      </c>
      <c r="F882" s="75"/>
    </row>
    <row r="883" ht="12.8" customHeight="1" spans="1:6" x14ac:dyDescent="0.25">
      <c r="A883" s="68" t="s">
        <v>7136</v>
      </c>
      <c r="B883" s="69">
        <v>742</v>
      </c>
      <c r="C883" s="69" t="s">
        <v>4732</v>
      </c>
      <c r="D883" s="70">
        <v>330335405142</v>
      </c>
      <c r="E883" s="71">
        <v>0.2</v>
      </c>
      <c r="F883" s="75"/>
    </row>
    <row r="884" ht="12.8" customHeight="1" spans="1:6" x14ac:dyDescent="0.25">
      <c r="A884" s="68" t="s">
        <v>7137</v>
      </c>
      <c r="B884" s="69">
        <v>742</v>
      </c>
      <c r="C884" s="69" t="s">
        <v>4732</v>
      </c>
      <c r="D884" s="70">
        <v>430433103251</v>
      </c>
      <c r="E884" s="71">
        <v>0.2</v>
      </c>
      <c r="F884" s="75"/>
    </row>
    <row r="885" ht="12.8" customHeight="1" spans="1:6" x14ac:dyDescent="0.25">
      <c r="A885" s="68" t="s">
        <v>7138</v>
      </c>
      <c r="B885" s="69">
        <v>742</v>
      </c>
      <c r="C885" s="69" t="s">
        <v>4732</v>
      </c>
      <c r="D885" s="70">
        <v>430433104105</v>
      </c>
      <c r="E885" s="71">
        <v>0.2</v>
      </c>
      <c r="F885" s="75"/>
    </row>
    <row r="886" ht="12.8" customHeight="1" spans="1:6" x14ac:dyDescent="0.25">
      <c r="A886" s="68" t="s">
        <v>7139</v>
      </c>
      <c r="B886" s="69">
        <v>742</v>
      </c>
      <c r="C886" s="69" t="s">
        <v>4732</v>
      </c>
      <c r="D886" s="70">
        <v>480483101228</v>
      </c>
      <c r="E886" s="71">
        <v>0.2</v>
      </c>
      <c r="F886" s="75"/>
    </row>
    <row r="887" ht="12.8" customHeight="1" spans="1:6" x14ac:dyDescent="0.25">
      <c r="A887" s="68" t="s">
        <v>7140</v>
      </c>
      <c r="B887" s="69">
        <v>745</v>
      </c>
      <c r="C887" s="69" t="s">
        <v>3822</v>
      </c>
      <c r="D887" s="70">
        <v>330333401472</v>
      </c>
      <c r="E887" s="71">
        <v>0.14</v>
      </c>
      <c r="F887" s="75"/>
    </row>
    <row r="888" ht="12.8" customHeight="1" spans="1:6" x14ac:dyDescent="0.25">
      <c r="A888" s="68" t="s">
        <v>7141</v>
      </c>
      <c r="B888" s="69">
        <v>745</v>
      </c>
      <c r="C888" s="69" t="s">
        <v>3822</v>
      </c>
      <c r="D888" s="70">
        <v>330333402172</v>
      </c>
      <c r="E888" s="71">
        <v>0.14</v>
      </c>
      <c r="F888" s="75"/>
    </row>
    <row r="889" ht="12.8" customHeight="1" spans="1:6" x14ac:dyDescent="0.25">
      <c r="A889" s="68" t="s">
        <v>7142</v>
      </c>
      <c r="B889" s="69">
        <v>745</v>
      </c>
      <c r="C889" s="69" t="s">
        <v>3822</v>
      </c>
      <c r="D889" s="70">
        <v>330335405142</v>
      </c>
      <c r="E889" s="71">
        <v>0.2</v>
      </c>
      <c r="F889" s="75"/>
    </row>
    <row r="890" ht="12.8" customHeight="1" spans="1:6" x14ac:dyDescent="0.25">
      <c r="A890" s="68" t="s">
        <v>7143</v>
      </c>
      <c r="B890" s="69">
        <v>746</v>
      </c>
      <c r="C890" s="69" t="s">
        <v>3799</v>
      </c>
      <c r="D890" s="70">
        <v>330333401101</v>
      </c>
      <c r="E890" s="71">
        <v>0.11</v>
      </c>
      <c r="F890" s="75"/>
    </row>
    <row r="891" ht="12.8" customHeight="1" spans="1:6" x14ac:dyDescent="0.25">
      <c r="A891" s="68" t="s">
        <v>7144</v>
      </c>
      <c r="B891" s="69">
        <v>746</v>
      </c>
      <c r="C891" s="69" t="s">
        <v>3799</v>
      </c>
      <c r="D891" s="70">
        <v>330333401452</v>
      </c>
      <c r="E891" s="71">
        <v>0.12</v>
      </c>
      <c r="F891" s="75"/>
    </row>
    <row r="892" ht="12.8" customHeight="1" spans="1:6" x14ac:dyDescent="0.25">
      <c r="A892" s="68" t="s">
        <v>7145</v>
      </c>
      <c r="B892" s="69">
        <v>746</v>
      </c>
      <c r="C892" s="69" t="s">
        <v>3799</v>
      </c>
      <c r="D892" s="70">
        <v>330333401453</v>
      </c>
      <c r="E892" s="71">
        <v>0.12</v>
      </c>
      <c r="F892" s="75"/>
    </row>
    <row r="893" ht="12.8" customHeight="1" spans="1:6" x14ac:dyDescent="0.25">
      <c r="A893" s="82" t="s">
        <v>7146</v>
      </c>
      <c r="B893" s="83">
        <v>746</v>
      </c>
      <c r="C893" s="83" t="s">
        <v>3799</v>
      </c>
      <c r="D893" s="84">
        <v>330335405142</v>
      </c>
      <c r="E893" s="85">
        <v>0.2</v>
      </c>
      <c r="F893" s="75"/>
    </row>
    <row r="894" ht="12.8" customHeight="1" spans="1:6" x14ac:dyDescent="0.25">
      <c r="A894" s="68" t="s">
        <v>7147</v>
      </c>
      <c r="B894" s="69">
        <v>801</v>
      </c>
      <c r="C894" s="69" t="s">
        <v>4661</v>
      </c>
      <c r="D894" s="70">
        <v>330333401473</v>
      </c>
      <c r="E894" s="71">
        <v>0.15</v>
      </c>
      <c r="F894" s="75"/>
    </row>
    <row r="895" ht="12.8" customHeight="1" spans="1:6" x14ac:dyDescent="0.25">
      <c r="A895" s="68" t="s">
        <v>7148</v>
      </c>
      <c r="B895" s="69">
        <v>801</v>
      </c>
      <c r="C895" s="69" t="s">
        <v>4661</v>
      </c>
      <c r="D895" s="70">
        <v>330335405142</v>
      </c>
      <c r="E895" s="71">
        <v>0.2</v>
      </c>
      <c r="F895" s="75"/>
    </row>
    <row r="896" ht="12.8" customHeight="1" spans="1:6" x14ac:dyDescent="0.25">
      <c r="A896" s="68" t="s">
        <v>7148</v>
      </c>
      <c r="B896" s="69">
        <v>801</v>
      </c>
      <c r="C896" s="69" t="s">
        <v>4661</v>
      </c>
      <c r="D896" s="70">
        <v>330335405142</v>
      </c>
      <c r="E896" s="71">
        <v>0.2</v>
      </c>
      <c r="F896" s="75"/>
    </row>
    <row r="897" ht="12.8" customHeight="1" spans="1:6" x14ac:dyDescent="0.25">
      <c r="A897" s="68" t="s">
        <v>7149</v>
      </c>
      <c r="B897" s="69">
        <v>801</v>
      </c>
      <c r="C897" s="69" t="s">
        <v>4661</v>
      </c>
      <c r="D897" s="70">
        <v>430433103251</v>
      </c>
      <c r="E897" s="71">
        <v>0.2</v>
      </c>
      <c r="F897" s="75"/>
    </row>
    <row r="898" ht="12.8" customHeight="1" spans="1:6" x14ac:dyDescent="0.25">
      <c r="A898" s="68" t="s">
        <v>7150</v>
      </c>
      <c r="B898" s="69">
        <v>801</v>
      </c>
      <c r="C898" s="69" t="s">
        <v>4661</v>
      </c>
      <c r="D898" s="70">
        <v>430433104105</v>
      </c>
      <c r="E898" s="71">
        <v>0.2</v>
      </c>
      <c r="F898" s="75"/>
    </row>
    <row r="899" ht="12.8" customHeight="1" spans="1:6" x14ac:dyDescent="0.25">
      <c r="A899" s="68" t="s">
        <v>7151</v>
      </c>
      <c r="B899" s="69">
        <v>801</v>
      </c>
      <c r="C899" s="69" t="s">
        <v>4661</v>
      </c>
      <c r="D899" s="70">
        <v>480483101228</v>
      </c>
      <c r="E899" s="71">
        <v>0.2</v>
      </c>
      <c r="F899" s="75"/>
    </row>
    <row r="900" ht="12.8" customHeight="1" spans="1:6" x14ac:dyDescent="0.25">
      <c r="A900" s="68" t="s">
        <v>7152</v>
      </c>
      <c r="B900" s="69">
        <v>802</v>
      </c>
      <c r="C900" s="69" t="s">
        <v>4665</v>
      </c>
      <c r="D900" s="70">
        <v>330333401452</v>
      </c>
      <c r="E900" s="71">
        <v>0.14</v>
      </c>
      <c r="F900" s="75"/>
    </row>
    <row r="901" ht="12.8" customHeight="1" spans="1:6" x14ac:dyDescent="0.25">
      <c r="A901" s="68" t="s">
        <v>7153</v>
      </c>
      <c r="B901" s="69">
        <v>802</v>
      </c>
      <c r="C901" s="69" t="s">
        <v>4665</v>
      </c>
      <c r="D901" s="70">
        <v>330333401473</v>
      </c>
      <c r="E901" s="71">
        <v>0.15</v>
      </c>
      <c r="F901" s="75"/>
    </row>
    <row r="902" ht="12.8" customHeight="1" spans="1:6" x14ac:dyDescent="0.25">
      <c r="A902" s="68" t="s">
        <v>7154</v>
      </c>
      <c r="B902" s="69">
        <v>802</v>
      </c>
      <c r="C902" s="69" t="s">
        <v>4665</v>
      </c>
      <c r="D902" s="70">
        <v>330335405142</v>
      </c>
      <c r="E902" s="71">
        <v>0.2</v>
      </c>
      <c r="F902" s="75"/>
    </row>
    <row r="903" ht="12.8" customHeight="1" spans="1:6" x14ac:dyDescent="0.25">
      <c r="A903" s="68" t="s">
        <v>7154</v>
      </c>
      <c r="B903" s="69">
        <v>802</v>
      </c>
      <c r="C903" s="69" t="s">
        <v>4665</v>
      </c>
      <c r="D903" s="70">
        <v>330335405142</v>
      </c>
      <c r="E903" s="71">
        <v>0.2</v>
      </c>
      <c r="F903" s="75"/>
    </row>
    <row r="904" ht="12.8" customHeight="1" spans="1:6" x14ac:dyDescent="0.25">
      <c r="A904" s="68" t="s">
        <v>7155</v>
      </c>
      <c r="B904" s="69">
        <v>802</v>
      </c>
      <c r="C904" s="69" t="s">
        <v>4665</v>
      </c>
      <c r="D904" s="70">
        <v>430433103251</v>
      </c>
      <c r="E904" s="71">
        <v>0.2</v>
      </c>
      <c r="F904" s="75"/>
    </row>
    <row r="905" ht="12.8" customHeight="1" spans="1:6" x14ac:dyDescent="0.25">
      <c r="A905" s="68" t="s">
        <v>7156</v>
      </c>
      <c r="B905" s="69">
        <v>802</v>
      </c>
      <c r="C905" s="69" t="s">
        <v>4665</v>
      </c>
      <c r="D905" s="70">
        <v>430433104105</v>
      </c>
      <c r="E905" s="71">
        <v>0.2</v>
      </c>
      <c r="F905" s="75"/>
    </row>
    <row r="906" ht="12.8" customHeight="1" spans="1:6" x14ac:dyDescent="0.25">
      <c r="A906" s="68" t="s">
        <v>7157</v>
      </c>
      <c r="B906" s="69">
        <v>802</v>
      </c>
      <c r="C906" s="69" t="s">
        <v>4665</v>
      </c>
      <c r="D906" s="70">
        <v>480483101228</v>
      </c>
      <c r="E906" s="71">
        <v>0.2</v>
      </c>
      <c r="F906" s="75"/>
    </row>
    <row r="907" ht="12.8" customHeight="1" spans="1:6" x14ac:dyDescent="0.25">
      <c r="A907" s="68" t="s">
        <v>7158</v>
      </c>
      <c r="B907" s="69">
        <v>804</v>
      </c>
      <c r="C907" s="69" t="s">
        <v>3437</v>
      </c>
      <c r="D907" s="70">
        <v>330333401101</v>
      </c>
      <c r="E907" s="71">
        <v>0.12</v>
      </c>
      <c r="F907" s="75"/>
    </row>
    <row r="908" ht="12.8" customHeight="1" spans="1:6" x14ac:dyDescent="0.25">
      <c r="A908" s="68" t="s">
        <v>7159</v>
      </c>
      <c r="B908" s="69">
        <v>804</v>
      </c>
      <c r="C908" s="69" t="s">
        <v>3437</v>
      </c>
      <c r="D908" s="70">
        <v>330333401452</v>
      </c>
      <c r="E908" s="71">
        <v>0.14</v>
      </c>
      <c r="F908" s="75"/>
    </row>
    <row r="909" ht="12.8" customHeight="1" spans="1:6" x14ac:dyDescent="0.25">
      <c r="A909" s="68" t="s">
        <v>7160</v>
      </c>
      <c r="B909" s="69">
        <v>804</v>
      </c>
      <c r="C909" s="69" t="s">
        <v>3437</v>
      </c>
      <c r="D909" s="70">
        <v>330333401453</v>
      </c>
      <c r="E909" s="71">
        <v>0.14</v>
      </c>
      <c r="F909" s="75"/>
    </row>
    <row r="910" ht="12.8" customHeight="1" spans="1:6" x14ac:dyDescent="0.25">
      <c r="A910" s="68" t="s">
        <v>7161</v>
      </c>
      <c r="B910" s="69">
        <v>804</v>
      </c>
      <c r="C910" s="69" t="s">
        <v>3437</v>
      </c>
      <c r="D910" s="70">
        <v>330333401473</v>
      </c>
      <c r="E910" s="71">
        <v>0.15</v>
      </c>
      <c r="F910" s="75"/>
    </row>
    <row r="911" ht="12.8" customHeight="1" spans="1:6" x14ac:dyDescent="0.25">
      <c r="A911" s="68" t="s">
        <v>7162</v>
      </c>
      <c r="B911" s="69">
        <v>804</v>
      </c>
      <c r="C911" s="69" t="s">
        <v>3437</v>
      </c>
      <c r="D911" s="70">
        <v>330333402151</v>
      </c>
      <c r="E911" s="71">
        <v>0.14</v>
      </c>
      <c r="F911" s="75"/>
    </row>
    <row r="912" ht="12.8" customHeight="1" spans="1:6" x14ac:dyDescent="0.25">
      <c r="A912" s="68" t="s">
        <v>7163</v>
      </c>
      <c r="B912" s="69">
        <v>804</v>
      </c>
      <c r="C912" s="69" t="s">
        <v>3437</v>
      </c>
      <c r="D912" s="70">
        <v>330333402152</v>
      </c>
      <c r="E912" s="71">
        <v>0.14</v>
      </c>
      <c r="F912" s="75"/>
    </row>
    <row r="913" ht="12.8" customHeight="1" spans="1:6" x14ac:dyDescent="0.25">
      <c r="A913" s="68" t="s">
        <v>7164</v>
      </c>
      <c r="B913" s="69">
        <v>804</v>
      </c>
      <c r="C913" s="69" t="s">
        <v>3437</v>
      </c>
      <c r="D913" s="70">
        <v>330335405142</v>
      </c>
      <c r="E913" s="71">
        <v>0.15</v>
      </c>
      <c r="F913" s="75"/>
    </row>
    <row r="914" ht="12.8" customHeight="1" spans="1:6" x14ac:dyDescent="0.25">
      <c r="A914" s="68" t="s">
        <v>7165</v>
      </c>
      <c r="B914" s="69">
        <v>804</v>
      </c>
      <c r="C914" s="69" t="s">
        <v>3437</v>
      </c>
      <c r="D914" s="70">
        <v>430433103251</v>
      </c>
      <c r="E914" s="71">
        <v>0.2</v>
      </c>
      <c r="F914" s="75"/>
    </row>
    <row r="915" ht="12.8" customHeight="1" spans="1:6" x14ac:dyDescent="0.25">
      <c r="A915" s="68" t="s">
        <v>7166</v>
      </c>
      <c r="B915" s="69">
        <v>804</v>
      </c>
      <c r="C915" s="69" t="s">
        <v>3437</v>
      </c>
      <c r="D915" s="70">
        <v>430433104105</v>
      </c>
      <c r="E915" s="71">
        <v>0.2</v>
      </c>
      <c r="F915" s="75"/>
    </row>
    <row r="916" ht="12.8" customHeight="1" spans="1:6" x14ac:dyDescent="0.25">
      <c r="A916" s="68" t="s">
        <v>7167</v>
      </c>
      <c r="B916" s="69">
        <v>804</v>
      </c>
      <c r="C916" s="69" t="s">
        <v>3437</v>
      </c>
      <c r="D916" s="70">
        <v>480483101228</v>
      </c>
      <c r="E916" s="71">
        <v>0.2</v>
      </c>
      <c r="F916" s="75"/>
    </row>
    <row r="917" ht="12.8" customHeight="1" spans="1:6" x14ac:dyDescent="0.25">
      <c r="A917" s="68" t="s">
        <v>7168</v>
      </c>
      <c r="B917" s="69">
        <v>805</v>
      </c>
      <c r="C917" s="69" t="s">
        <v>4667</v>
      </c>
      <c r="D917" s="70">
        <v>330333401452</v>
      </c>
      <c r="E917" s="71">
        <v>0.14</v>
      </c>
      <c r="F917" s="75"/>
    </row>
    <row r="918" ht="12.8" customHeight="1" spans="1:6" x14ac:dyDescent="0.25">
      <c r="A918" s="68" t="s">
        <v>7169</v>
      </c>
      <c r="B918" s="69">
        <v>805</v>
      </c>
      <c r="C918" s="69" t="s">
        <v>4667</v>
      </c>
      <c r="D918" s="70">
        <v>330333401453</v>
      </c>
      <c r="E918" s="71">
        <v>0.14</v>
      </c>
      <c r="F918" s="75"/>
    </row>
    <row r="919" ht="12.8" customHeight="1" spans="1:6" x14ac:dyDescent="0.25">
      <c r="A919" s="68" t="s">
        <v>7170</v>
      </c>
      <c r="B919" s="69">
        <v>805</v>
      </c>
      <c r="C919" s="69" t="s">
        <v>4667</v>
      </c>
      <c r="D919" s="70">
        <v>330333401473</v>
      </c>
      <c r="E919" s="71">
        <v>0.15</v>
      </c>
      <c r="F919" s="75"/>
    </row>
    <row r="920" ht="12.8" customHeight="1" spans="1:6" x14ac:dyDescent="0.25">
      <c r="A920" s="68" t="s">
        <v>7171</v>
      </c>
      <c r="B920" s="69">
        <v>805</v>
      </c>
      <c r="C920" s="69" t="s">
        <v>4667</v>
      </c>
      <c r="D920" s="70">
        <v>330333402151</v>
      </c>
      <c r="E920" s="71">
        <v>0.14</v>
      </c>
      <c r="F920" s="75"/>
    </row>
    <row r="921" ht="12.8" customHeight="1" spans="1:6" x14ac:dyDescent="0.25">
      <c r="A921" s="68" t="s">
        <v>7172</v>
      </c>
      <c r="B921" s="69">
        <v>805</v>
      </c>
      <c r="C921" s="69" t="s">
        <v>4667</v>
      </c>
      <c r="D921" s="70">
        <v>330333402152</v>
      </c>
      <c r="E921" s="71">
        <v>0.16</v>
      </c>
      <c r="F921" s="75"/>
    </row>
    <row r="922" ht="12.8" customHeight="1" spans="1:6" x14ac:dyDescent="0.25">
      <c r="A922" s="68" t="s">
        <v>7173</v>
      </c>
      <c r="B922" s="69">
        <v>805</v>
      </c>
      <c r="C922" s="69" t="s">
        <v>4667</v>
      </c>
      <c r="D922" s="70">
        <v>330335405142</v>
      </c>
      <c r="E922" s="71">
        <v>0.2</v>
      </c>
      <c r="F922" s="75"/>
    </row>
    <row r="923" ht="12.8" customHeight="1" spans="1:6" x14ac:dyDescent="0.25">
      <c r="A923" s="68" t="s">
        <v>7173</v>
      </c>
      <c r="B923" s="69">
        <v>805</v>
      </c>
      <c r="C923" s="69" t="s">
        <v>4667</v>
      </c>
      <c r="D923" s="70">
        <v>330335405142</v>
      </c>
      <c r="E923" s="71">
        <v>0.2</v>
      </c>
      <c r="F923" s="75"/>
    </row>
    <row r="924" ht="12.8" customHeight="1" spans="1:6" x14ac:dyDescent="0.25">
      <c r="A924" s="68" t="s">
        <v>7174</v>
      </c>
      <c r="B924" s="69">
        <v>805</v>
      </c>
      <c r="C924" s="69" t="s">
        <v>4667</v>
      </c>
      <c r="D924" s="70">
        <v>430433103251</v>
      </c>
      <c r="E924" s="71">
        <v>0.2</v>
      </c>
      <c r="F924" s="75"/>
    </row>
    <row r="925" ht="12.8" customHeight="1" spans="1:6" x14ac:dyDescent="0.25">
      <c r="A925" s="68" t="s">
        <v>7175</v>
      </c>
      <c r="B925" s="69">
        <v>805</v>
      </c>
      <c r="C925" s="69" t="s">
        <v>4667</v>
      </c>
      <c r="D925" s="70">
        <v>430433104105</v>
      </c>
      <c r="E925" s="71">
        <v>0.2</v>
      </c>
      <c r="F925" s="75"/>
    </row>
    <row r="926" ht="12.8" customHeight="1" spans="1:6" x14ac:dyDescent="0.25">
      <c r="A926" s="68" t="s">
        <v>7176</v>
      </c>
      <c r="B926" s="69">
        <v>805</v>
      </c>
      <c r="C926" s="69" t="s">
        <v>4667</v>
      </c>
      <c r="D926" s="70">
        <v>480483101228</v>
      </c>
      <c r="E926" s="71">
        <v>0.2</v>
      </c>
      <c r="F926" s="75"/>
    </row>
    <row r="927" ht="12.8" customHeight="1" spans="1:6" x14ac:dyDescent="0.25">
      <c r="A927" s="68" t="s">
        <v>7177</v>
      </c>
      <c r="B927" s="69">
        <v>806</v>
      </c>
      <c r="C927" s="69" t="s">
        <v>4669</v>
      </c>
      <c r="D927" s="70">
        <v>330335405142</v>
      </c>
      <c r="E927" s="71">
        <v>0.2</v>
      </c>
      <c r="F927" s="75"/>
    </row>
    <row r="928" ht="12.8" customHeight="1" spans="1:6" x14ac:dyDescent="0.25">
      <c r="A928" s="68" t="s">
        <v>7177</v>
      </c>
      <c r="B928" s="69">
        <v>806</v>
      </c>
      <c r="C928" s="69" t="s">
        <v>4669</v>
      </c>
      <c r="D928" s="70">
        <v>330335405142</v>
      </c>
      <c r="E928" s="71">
        <v>0.2</v>
      </c>
      <c r="F928" s="75"/>
    </row>
    <row r="929" ht="12.8" customHeight="1" spans="1:6" x14ac:dyDescent="0.25">
      <c r="A929" s="68" t="s">
        <v>7178</v>
      </c>
      <c r="B929" s="69">
        <v>806</v>
      </c>
      <c r="C929" s="69" t="s">
        <v>4669</v>
      </c>
      <c r="D929" s="70">
        <v>430433103251</v>
      </c>
      <c r="E929" s="71">
        <v>0.2</v>
      </c>
      <c r="F929" s="75"/>
    </row>
    <row r="930" ht="12.8" customHeight="1" spans="1:6" x14ac:dyDescent="0.25">
      <c r="A930" s="68" t="s">
        <v>7179</v>
      </c>
      <c r="B930" s="69">
        <v>806</v>
      </c>
      <c r="C930" s="69" t="s">
        <v>4669</v>
      </c>
      <c r="D930" s="70">
        <v>430433104105</v>
      </c>
      <c r="E930" s="71">
        <v>0.2</v>
      </c>
      <c r="F930" s="75"/>
    </row>
    <row r="931" ht="12.8" customHeight="1" spans="1:6" x14ac:dyDescent="0.25">
      <c r="A931" s="68" t="s">
        <v>7180</v>
      </c>
      <c r="B931" s="69">
        <v>806</v>
      </c>
      <c r="C931" s="69" t="s">
        <v>4669</v>
      </c>
      <c r="D931" s="70">
        <v>480483101228</v>
      </c>
      <c r="E931" s="71">
        <v>0.2</v>
      </c>
      <c r="F931" s="75"/>
    </row>
    <row r="932" ht="12.8" customHeight="1" spans="1:6" x14ac:dyDescent="0.25">
      <c r="A932" s="68" t="s">
        <v>7181</v>
      </c>
      <c r="B932" s="69">
        <v>808</v>
      </c>
      <c r="C932" s="69" t="s">
        <v>4671</v>
      </c>
      <c r="D932" s="70">
        <v>330333401473</v>
      </c>
      <c r="E932" s="71">
        <v>0.15</v>
      </c>
      <c r="F932" s="75"/>
    </row>
    <row r="933" ht="12.8" customHeight="1" spans="1:6" x14ac:dyDescent="0.25">
      <c r="A933" s="68" t="s">
        <v>7182</v>
      </c>
      <c r="B933" s="69">
        <v>808</v>
      </c>
      <c r="C933" s="69" t="s">
        <v>4671</v>
      </c>
      <c r="D933" s="70">
        <v>330335405142</v>
      </c>
      <c r="E933" s="71">
        <v>0.2</v>
      </c>
      <c r="F933" s="75"/>
    </row>
    <row r="934" ht="12.8" customHeight="1" spans="1:6" x14ac:dyDescent="0.25">
      <c r="A934" s="68" t="s">
        <v>7182</v>
      </c>
      <c r="B934" s="69">
        <v>808</v>
      </c>
      <c r="C934" s="69" t="s">
        <v>4671</v>
      </c>
      <c r="D934" s="70">
        <v>330335405142</v>
      </c>
      <c r="E934" s="71">
        <v>0.2</v>
      </c>
      <c r="F934" s="75"/>
    </row>
    <row r="935" ht="12.8" customHeight="1" spans="1:6" x14ac:dyDescent="0.25">
      <c r="A935" s="68" t="s">
        <v>7183</v>
      </c>
      <c r="B935" s="69">
        <v>808</v>
      </c>
      <c r="C935" s="69" t="s">
        <v>4671</v>
      </c>
      <c r="D935" s="70">
        <v>430433103251</v>
      </c>
      <c r="E935" s="71">
        <v>0.2</v>
      </c>
      <c r="F935" s="75"/>
    </row>
    <row r="936" ht="12.8" customHeight="1" spans="1:6" x14ac:dyDescent="0.25">
      <c r="A936" s="68" t="s">
        <v>7184</v>
      </c>
      <c r="B936" s="69">
        <v>808</v>
      </c>
      <c r="C936" s="69" t="s">
        <v>4671</v>
      </c>
      <c r="D936" s="70">
        <v>430433104105</v>
      </c>
      <c r="E936" s="71">
        <v>0.2</v>
      </c>
      <c r="F936" s="75"/>
    </row>
    <row r="937" ht="12.8" customHeight="1" spans="1:6" x14ac:dyDescent="0.25">
      <c r="A937" s="68" t="s">
        <v>7185</v>
      </c>
      <c r="B937" s="69">
        <v>808</v>
      </c>
      <c r="C937" s="69" t="s">
        <v>4671</v>
      </c>
      <c r="D937" s="70">
        <v>480483101228</v>
      </c>
      <c r="E937" s="71">
        <v>0.2</v>
      </c>
      <c r="F937" s="75"/>
    </row>
    <row r="938" ht="12.8" customHeight="1" spans="1:6" x14ac:dyDescent="0.25">
      <c r="A938" s="68" t="s">
        <v>7186</v>
      </c>
      <c r="B938" s="69">
        <v>809</v>
      </c>
      <c r="C938" s="69" t="s">
        <v>3508</v>
      </c>
      <c r="D938" s="70">
        <v>330333401101</v>
      </c>
      <c r="E938" s="71">
        <v>0.12</v>
      </c>
      <c r="F938" s="75"/>
    </row>
    <row r="939" ht="12.8" customHeight="1" spans="1:6" x14ac:dyDescent="0.25">
      <c r="A939" s="68" t="s">
        <v>7187</v>
      </c>
      <c r="B939" s="69">
        <v>809</v>
      </c>
      <c r="C939" s="69" t="s">
        <v>3508</v>
      </c>
      <c r="D939" s="70">
        <v>330333401452</v>
      </c>
      <c r="E939" s="71">
        <v>0.12</v>
      </c>
      <c r="F939" s="75"/>
    </row>
    <row r="940" ht="12.8" customHeight="1" spans="1:6" x14ac:dyDescent="0.25">
      <c r="A940" s="68" t="s">
        <v>7188</v>
      </c>
      <c r="B940" s="69">
        <v>809</v>
      </c>
      <c r="C940" s="69" t="s">
        <v>3508</v>
      </c>
      <c r="D940" s="70">
        <v>330333401453</v>
      </c>
      <c r="E940" s="71">
        <v>0.12</v>
      </c>
      <c r="F940" s="75"/>
    </row>
    <row r="941" ht="12.8" customHeight="1" spans="1:6" x14ac:dyDescent="0.25">
      <c r="A941" s="68" t="s">
        <v>7189</v>
      </c>
      <c r="B941" s="69">
        <v>809</v>
      </c>
      <c r="C941" s="69" t="s">
        <v>3508</v>
      </c>
      <c r="D941" s="70">
        <v>330333401473</v>
      </c>
      <c r="E941" s="71">
        <v>0.15</v>
      </c>
      <c r="F941" s="75"/>
    </row>
    <row r="942" ht="12.8" customHeight="1" spans="1:6" x14ac:dyDescent="0.25">
      <c r="A942" s="68" t="s">
        <v>7190</v>
      </c>
      <c r="B942" s="69">
        <v>809</v>
      </c>
      <c r="C942" s="69" t="s">
        <v>3508</v>
      </c>
      <c r="D942" s="70">
        <v>330333402101</v>
      </c>
      <c r="E942" s="71">
        <v>0.12</v>
      </c>
      <c r="F942" s="75"/>
    </row>
    <row r="943" ht="12.8" customHeight="1" spans="1:6" x14ac:dyDescent="0.25">
      <c r="A943" s="68" t="s">
        <v>7191</v>
      </c>
      <c r="B943" s="69">
        <v>809</v>
      </c>
      <c r="C943" s="69" t="s">
        <v>3508</v>
      </c>
      <c r="D943" s="70">
        <v>330333402151</v>
      </c>
      <c r="E943" s="71">
        <v>0.12</v>
      </c>
      <c r="F943" s="75"/>
    </row>
    <row r="944" ht="12.8" customHeight="1" spans="1:6" x14ac:dyDescent="0.25">
      <c r="A944" s="68" t="s">
        <v>7192</v>
      </c>
      <c r="B944" s="69">
        <v>809</v>
      </c>
      <c r="C944" s="69" t="s">
        <v>3508</v>
      </c>
      <c r="D944" s="70">
        <v>330333402152</v>
      </c>
      <c r="E944" s="71">
        <v>0.12</v>
      </c>
      <c r="F944" s="75"/>
    </row>
    <row r="945" ht="12.8" customHeight="1" spans="1:6" x14ac:dyDescent="0.25">
      <c r="A945" s="68" t="s">
        <v>7193</v>
      </c>
      <c r="B945" s="69">
        <v>809</v>
      </c>
      <c r="C945" s="69" t="s">
        <v>3508</v>
      </c>
      <c r="D945" s="70">
        <v>330335405142</v>
      </c>
      <c r="E945" s="71">
        <v>0.2</v>
      </c>
      <c r="F945" s="75"/>
    </row>
    <row r="946" ht="12.8" customHeight="1" spans="1:6" x14ac:dyDescent="0.25">
      <c r="A946" s="68" t="s">
        <v>7193</v>
      </c>
      <c r="B946" s="69">
        <v>809</v>
      </c>
      <c r="C946" s="69" t="s">
        <v>3508</v>
      </c>
      <c r="D946" s="70">
        <v>330335405142</v>
      </c>
      <c r="E946" s="71">
        <v>0.2</v>
      </c>
      <c r="F946" s="75"/>
    </row>
    <row r="947" ht="12.8" customHeight="1" spans="1:6" x14ac:dyDescent="0.25">
      <c r="A947" s="68" t="s">
        <v>7194</v>
      </c>
      <c r="B947" s="69">
        <v>809</v>
      </c>
      <c r="C947" s="69" t="s">
        <v>3508</v>
      </c>
      <c r="D947" s="70">
        <v>430433103251</v>
      </c>
      <c r="E947" s="71">
        <v>0.2</v>
      </c>
      <c r="F947" s="75"/>
    </row>
    <row r="948" ht="12.8" customHeight="1" spans="1:6" x14ac:dyDescent="0.25">
      <c r="A948" s="68" t="s">
        <v>7195</v>
      </c>
      <c r="B948" s="69">
        <v>809</v>
      </c>
      <c r="C948" s="69" t="s">
        <v>3508</v>
      </c>
      <c r="D948" s="70">
        <v>430433104105</v>
      </c>
      <c r="E948" s="71">
        <v>0.2</v>
      </c>
      <c r="F948" s="75"/>
    </row>
    <row r="949" ht="12.8" customHeight="1" spans="1:6" x14ac:dyDescent="0.25">
      <c r="A949" s="68" t="s">
        <v>7196</v>
      </c>
      <c r="B949" s="69">
        <v>809</v>
      </c>
      <c r="C949" s="69" t="s">
        <v>3508</v>
      </c>
      <c r="D949" s="70">
        <v>480483101228</v>
      </c>
      <c r="E949" s="71">
        <v>0.2</v>
      </c>
      <c r="F949" s="75"/>
    </row>
    <row r="950" ht="12.8" customHeight="1" spans="1:6" x14ac:dyDescent="0.25">
      <c r="A950" s="68" t="s">
        <v>7197</v>
      </c>
      <c r="B950" s="69">
        <v>810</v>
      </c>
      <c r="C950" s="69" t="s">
        <v>4675</v>
      </c>
      <c r="D950" s="70">
        <v>330333401473</v>
      </c>
      <c r="E950" s="71">
        <v>0.15</v>
      </c>
      <c r="F950" s="75"/>
    </row>
    <row r="951" ht="12.8" customHeight="1" spans="1:6" x14ac:dyDescent="0.25">
      <c r="A951" s="68" t="s">
        <v>7198</v>
      </c>
      <c r="B951" s="69">
        <v>810</v>
      </c>
      <c r="C951" s="69" t="s">
        <v>4675</v>
      </c>
      <c r="D951" s="70">
        <v>330335405142</v>
      </c>
      <c r="E951" s="71">
        <v>0.2</v>
      </c>
      <c r="F951" s="75"/>
    </row>
    <row r="952" ht="12.8" customHeight="1" spans="1:6" x14ac:dyDescent="0.25">
      <c r="A952" s="68" t="s">
        <v>7198</v>
      </c>
      <c r="B952" s="69">
        <v>810</v>
      </c>
      <c r="C952" s="69" t="s">
        <v>4675</v>
      </c>
      <c r="D952" s="70">
        <v>330335405142</v>
      </c>
      <c r="E952" s="71">
        <v>0.2</v>
      </c>
      <c r="F952" s="75"/>
    </row>
    <row r="953" ht="12.8" customHeight="1" spans="1:6" x14ac:dyDescent="0.25">
      <c r="A953" s="68" t="s">
        <v>7199</v>
      </c>
      <c r="B953" s="69">
        <v>810</v>
      </c>
      <c r="C953" s="69" t="s">
        <v>4675</v>
      </c>
      <c r="D953" s="70">
        <v>430433103251</v>
      </c>
      <c r="E953" s="71">
        <v>0.2</v>
      </c>
      <c r="F953" s="75"/>
    </row>
    <row r="954" ht="12.8" customHeight="1" spans="1:6" x14ac:dyDescent="0.25">
      <c r="A954" s="68" t="s">
        <v>7200</v>
      </c>
      <c r="B954" s="69">
        <v>810</v>
      </c>
      <c r="C954" s="69" t="s">
        <v>4675</v>
      </c>
      <c r="D954" s="70">
        <v>430433104105</v>
      </c>
      <c r="E954" s="71">
        <v>0.2</v>
      </c>
      <c r="F954" s="75"/>
    </row>
    <row r="955" ht="12.8" customHeight="1" spans="1:6" x14ac:dyDescent="0.25">
      <c r="A955" s="68" t="s">
        <v>7201</v>
      </c>
      <c r="B955" s="69">
        <v>810</v>
      </c>
      <c r="C955" s="69" t="s">
        <v>4675</v>
      </c>
      <c r="D955" s="70">
        <v>480483101228</v>
      </c>
      <c r="E955" s="71">
        <v>0.2</v>
      </c>
      <c r="F955" s="75"/>
    </row>
    <row r="956" ht="12.8" customHeight="1" spans="1:6" x14ac:dyDescent="0.25">
      <c r="A956" s="68" t="s">
        <v>7202</v>
      </c>
      <c r="B956" s="69">
        <v>812</v>
      </c>
      <c r="C956" s="69" t="s">
        <v>4678</v>
      </c>
      <c r="D956" s="70">
        <v>330333401473</v>
      </c>
      <c r="E956" s="71">
        <v>0.15</v>
      </c>
      <c r="F956" s="75"/>
    </row>
    <row r="957" ht="12.8" customHeight="1" spans="1:6" x14ac:dyDescent="0.25">
      <c r="A957" s="68" t="s">
        <v>7203</v>
      </c>
      <c r="B957" s="69">
        <v>812</v>
      </c>
      <c r="C957" s="69" t="s">
        <v>4678</v>
      </c>
      <c r="D957" s="70">
        <v>330335405142</v>
      </c>
      <c r="E957" s="71">
        <v>0.2</v>
      </c>
      <c r="F957" s="75"/>
    </row>
    <row r="958" ht="12.8" customHeight="1" spans="1:6" x14ac:dyDescent="0.25">
      <c r="A958" s="68" t="s">
        <v>7203</v>
      </c>
      <c r="B958" s="69">
        <v>812</v>
      </c>
      <c r="C958" s="69" t="s">
        <v>4678</v>
      </c>
      <c r="D958" s="70">
        <v>330335405142</v>
      </c>
      <c r="E958" s="71">
        <v>0.2</v>
      </c>
      <c r="F958" s="75"/>
    </row>
    <row r="959" ht="12.8" customHeight="1" spans="1:6" x14ac:dyDescent="0.25">
      <c r="A959" s="68" t="s">
        <v>7204</v>
      </c>
      <c r="B959" s="69">
        <v>812</v>
      </c>
      <c r="C959" s="69" t="s">
        <v>4678</v>
      </c>
      <c r="D959" s="70">
        <v>430433103251</v>
      </c>
      <c r="E959" s="71">
        <v>0.2</v>
      </c>
      <c r="F959" s="75"/>
    </row>
    <row r="960" ht="12.8" customHeight="1" spans="1:6" x14ac:dyDescent="0.25">
      <c r="A960" s="68" t="s">
        <v>7205</v>
      </c>
      <c r="B960" s="69">
        <v>812</v>
      </c>
      <c r="C960" s="69" t="s">
        <v>4678</v>
      </c>
      <c r="D960" s="70">
        <v>430433104105</v>
      </c>
      <c r="E960" s="71">
        <v>0.2</v>
      </c>
      <c r="F960" s="75"/>
    </row>
    <row r="961" ht="12.8" customHeight="1" spans="1:6" x14ac:dyDescent="0.25">
      <c r="A961" s="68" t="s">
        <v>7206</v>
      </c>
      <c r="B961" s="69">
        <v>812</v>
      </c>
      <c r="C961" s="69" t="s">
        <v>4678</v>
      </c>
      <c r="D961" s="70">
        <v>480483101228</v>
      </c>
      <c r="E961" s="71">
        <v>0.2</v>
      </c>
      <c r="F961" s="75"/>
    </row>
    <row r="962" ht="12.8" customHeight="1" spans="1:6" x14ac:dyDescent="0.25">
      <c r="A962" s="56" t="s">
        <v>7207</v>
      </c>
      <c r="B962" s="69">
        <v>813</v>
      </c>
      <c r="C962" s="69" t="s">
        <v>3533</v>
      </c>
      <c r="D962" s="70">
        <v>330333401101</v>
      </c>
      <c r="E962" s="71">
        <v>0.12</v>
      </c>
      <c r="F962" s="75"/>
    </row>
    <row r="963" ht="12.8" customHeight="1" spans="1:6" x14ac:dyDescent="0.25">
      <c r="A963" s="68" t="s">
        <v>7208</v>
      </c>
      <c r="B963" s="69">
        <v>813</v>
      </c>
      <c r="C963" s="69" t="s">
        <v>3533</v>
      </c>
      <c r="D963" s="70">
        <v>330333401452</v>
      </c>
      <c r="E963" s="71">
        <v>0.12</v>
      </c>
      <c r="F963" s="75"/>
    </row>
    <row r="964" ht="12.8" customHeight="1" spans="1:6" x14ac:dyDescent="0.25">
      <c r="A964" s="68" t="s">
        <v>7209</v>
      </c>
      <c r="B964" s="69">
        <v>813</v>
      </c>
      <c r="C964" s="69" t="s">
        <v>3533</v>
      </c>
      <c r="D964" s="70">
        <v>330333401453</v>
      </c>
      <c r="E964" s="71">
        <v>0.12</v>
      </c>
      <c r="F964" s="75"/>
    </row>
    <row r="965" ht="12.8" customHeight="1" spans="1:6" x14ac:dyDescent="0.25">
      <c r="A965" s="68" t="s">
        <v>7210</v>
      </c>
      <c r="B965" s="69">
        <v>813</v>
      </c>
      <c r="C965" s="69" t="s">
        <v>3533</v>
      </c>
      <c r="D965" s="70">
        <v>330333401473</v>
      </c>
      <c r="E965" s="71">
        <v>0.15</v>
      </c>
      <c r="F965" s="75"/>
    </row>
    <row r="966" ht="12.8" customHeight="1" spans="1:6" x14ac:dyDescent="0.25">
      <c r="A966" s="68" t="s">
        <v>7211</v>
      </c>
      <c r="B966" s="69">
        <v>813</v>
      </c>
      <c r="C966" s="69" t="s">
        <v>3533</v>
      </c>
      <c r="D966" s="70">
        <v>330333402101</v>
      </c>
      <c r="E966" s="71">
        <v>0.12</v>
      </c>
      <c r="F966" s="75"/>
    </row>
    <row r="967" ht="12.8" customHeight="1" spans="1:6" x14ac:dyDescent="0.25">
      <c r="A967" s="68" t="s">
        <v>7212</v>
      </c>
      <c r="B967" s="69">
        <v>813</v>
      </c>
      <c r="C967" s="69" t="s">
        <v>3533</v>
      </c>
      <c r="D967" s="70">
        <v>330333402151</v>
      </c>
      <c r="E967" s="71">
        <v>0.12</v>
      </c>
      <c r="F967" s="75"/>
    </row>
    <row r="968" ht="12.8" customHeight="1" spans="1:6" x14ac:dyDescent="0.25">
      <c r="A968" s="68" t="s">
        <v>7213</v>
      </c>
      <c r="B968" s="69">
        <v>813</v>
      </c>
      <c r="C968" s="69" t="s">
        <v>3533</v>
      </c>
      <c r="D968" s="70">
        <v>330333402152</v>
      </c>
      <c r="E968" s="71">
        <v>0.12</v>
      </c>
      <c r="F968" s="75"/>
    </row>
    <row r="969" ht="12.8" customHeight="1" spans="1:6" x14ac:dyDescent="0.25">
      <c r="A969" s="68" t="s">
        <v>7214</v>
      </c>
      <c r="B969" s="69">
        <v>813</v>
      </c>
      <c r="C969" s="69" t="s">
        <v>3533</v>
      </c>
      <c r="D969" s="70">
        <v>330335405142</v>
      </c>
      <c r="E969" s="71">
        <v>0.2</v>
      </c>
      <c r="F969" s="75"/>
    </row>
    <row r="970" ht="12.8" customHeight="1" spans="1:6" x14ac:dyDescent="0.25">
      <c r="A970" s="68" t="s">
        <v>7214</v>
      </c>
      <c r="B970" s="69">
        <v>813</v>
      </c>
      <c r="C970" s="69" t="s">
        <v>3533</v>
      </c>
      <c r="D970" s="70">
        <v>330335405142</v>
      </c>
      <c r="E970" s="71">
        <v>0.2</v>
      </c>
      <c r="F970" s="75"/>
    </row>
    <row r="971" ht="12.8" customHeight="1" spans="1:6" x14ac:dyDescent="0.25">
      <c r="A971" s="68" t="s">
        <v>7215</v>
      </c>
      <c r="B971" s="69">
        <v>813</v>
      </c>
      <c r="C971" s="69" t="s">
        <v>3533</v>
      </c>
      <c r="D971" s="70">
        <v>430433103251</v>
      </c>
      <c r="E971" s="71">
        <v>0.2</v>
      </c>
      <c r="F971" s="75"/>
    </row>
    <row r="972" ht="12.8" customHeight="1" spans="1:6" x14ac:dyDescent="0.25">
      <c r="A972" s="68" t="s">
        <v>7216</v>
      </c>
      <c r="B972" s="69">
        <v>813</v>
      </c>
      <c r="C972" s="69" t="s">
        <v>3533</v>
      </c>
      <c r="D972" s="70">
        <v>430433104105</v>
      </c>
      <c r="E972" s="71">
        <v>0.2</v>
      </c>
      <c r="F972" s="75"/>
    </row>
    <row r="973" ht="12.8" customHeight="1" spans="1:6" x14ac:dyDescent="0.25">
      <c r="A973" s="68" t="s">
        <v>7217</v>
      </c>
      <c r="B973" s="69">
        <v>813</v>
      </c>
      <c r="C973" s="69" t="s">
        <v>3533</v>
      </c>
      <c r="D973" s="70">
        <v>480483101228</v>
      </c>
      <c r="E973" s="71">
        <v>0.2</v>
      </c>
      <c r="F973" s="75"/>
    </row>
    <row r="974" ht="12.8" customHeight="1" spans="1:6" x14ac:dyDescent="0.25">
      <c r="A974" s="68" t="s">
        <v>7218</v>
      </c>
      <c r="B974" s="69">
        <v>814</v>
      </c>
      <c r="C974" s="69" t="s">
        <v>7219</v>
      </c>
      <c r="D974" s="70">
        <v>330333401101</v>
      </c>
      <c r="E974" s="71">
        <v>0.12</v>
      </c>
      <c r="F974" s="75"/>
    </row>
    <row r="975" ht="12.8" customHeight="1" spans="1:6" x14ac:dyDescent="0.25">
      <c r="A975" s="68" t="s">
        <v>7220</v>
      </c>
      <c r="B975" s="69">
        <v>814</v>
      </c>
      <c r="C975" s="69" t="s">
        <v>3513</v>
      </c>
      <c r="D975" s="70">
        <v>330333401102</v>
      </c>
      <c r="E975" s="71">
        <v>0.08</v>
      </c>
      <c r="F975" s="75"/>
    </row>
    <row r="976" ht="11.25" customHeight="1" spans="1:5" x14ac:dyDescent="0.25">
      <c r="A976" s="68" t="s">
        <v>7221</v>
      </c>
      <c r="B976" s="69">
        <v>814</v>
      </c>
      <c r="C976" s="69" t="s">
        <v>3513</v>
      </c>
      <c r="D976" s="70">
        <v>330333401452</v>
      </c>
      <c r="E976" s="71">
        <v>0.12</v>
      </c>
    </row>
    <row r="977" ht="11.25" customHeight="1" spans="1:5" x14ac:dyDescent="0.25">
      <c r="A977" s="68" t="s">
        <v>7222</v>
      </c>
      <c r="B977" s="69">
        <v>814</v>
      </c>
      <c r="C977" s="69" t="s">
        <v>3513</v>
      </c>
      <c r="D977" s="70">
        <v>330333401453</v>
      </c>
      <c r="E977" s="71">
        <v>0.12</v>
      </c>
    </row>
    <row r="978" ht="11.25" customHeight="1" spans="1:5" x14ac:dyDescent="0.25">
      <c r="A978" s="68" t="s">
        <v>7223</v>
      </c>
      <c r="B978" s="69">
        <v>814</v>
      </c>
      <c r="C978" s="69" t="s">
        <v>3513</v>
      </c>
      <c r="D978" s="70">
        <v>330333401473</v>
      </c>
      <c r="E978" s="71">
        <v>0.15</v>
      </c>
    </row>
    <row r="979" ht="11.25" customHeight="1" spans="1:5" x14ac:dyDescent="0.25">
      <c r="A979" s="68" t="s">
        <v>7224</v>
      </c>
      <c r="B979" s="69">
        <v>814</v>
      </c>
      <c r="C979" s="69" t="s">
        <v>3513</v>
      </c>
      <c r="D979" s="70">
        <v>330333402101</v>
      </c>
      <c r="E979" s="71">
        <v>0.12</v>
      </c>
    </row>
    <row r="980" ht="11.25" customHeight="1" spans="1:5" x14ac:dyDescent="0.25">
      <c r="A980" s="68" t="s">
        <v>7225</v>
      </c>
      <c r="B980" s="69">
        <v>814</v>
      </c>
      <c r="C980" s="69" t="s">
        <v>3513</v>
      </c>
      <c r="D980" s="70">
        <v>330333402151</v>
      </c>
      <c r="E980" s="71">
        <v>0.12</v>
      </c>
    </row>
    <row r="981" ht="11.25" customHeight="1" spans="1:5" x14ac:dyDescent="0.25">
      <c r="A981" s="68" t="s">
        <v>7226</v>
      </c>
      <c r="B981" s="69">
        <v>814</v>
      </c>
      <c r="C981" s="69" t="s">
        <v>3513</v>
      </c>
      <c r="D981" s="70">
        <v>330333402152</v>
      </c>
      <c r="E981" s="71">
        <v>0.12</v>
      </c>
    </row>
    <row r="982" ht="11.25" customHeight="1" spans="1:5" x14ac:dyDescent="0.25">
      <c r="A982" s="68" t="s">
        <v>7227</v>
      </c>
      <c r="B982" s="69">
        <v>814</v>
      </c>
      <c r="C982" s="69" t="s">
        <v>3513</v>
      </c>
      <c r="D982" s="70">
        <v>330335405142</v>
      </c>
      <c r="E982" s="71">
        <v>0.2</v>
      </c>
    </row>
    <row r="983" ht="11.25" customHeight="1" spans="1:5" x14ac:dyDescent="0.25">
      <c r="A983" s="68" t="s">
        <v>7227</v>
      </c>
      <c r="B983" s="69">
        <v>814</v>
      </c>
      <c r="C983" s="69" t="s">
        <v>3513</v>
      </c>
      <c r="D983" s="70">
        <v>330335405142</v>
      </c>
      <c r="E983" s="71">
        <v>0.2</v>
      </c>
    </row>
    <row r="984" ht="11.25" customHeight="1" spans="1:5" x14ac:dyDescent="0.25">
      <c r="A984" s="68" t="s">
        <v>7228</v>
      </c>
      <c r="B984" s="69">
        <v>814</v>
      </c>
      <c r="C984" s="69" t="s">
        <v>3513</v>
      </c>
      <c r="D984" s="70">
        <v>430433103251</v>
      </c>
      <c r="E984" s="71">
        <v>0.2</v>
      </c>
    </row>
    <row r="985" ht="11.25" customHeight="1" spans="1:5" x14ac:dyDescent="0.25">
      <c r="A985" s="68" t="s">
        <v>7229</v>
      </c>
      <c r="B985" s="69">
        <v>814</v>
      </c>
      <c r="C985" s="69" t="s">
        <v>3513</v>
      </c>
      <c r="D985" s="70">
        <v>430433104105</v>
      </c>
      <c r="E985" s="71">
        <v>0.2</v>
      </c>
    </row>
    <row r="986" ht="11.25" customHeight="1" spans="1:5" x14ac:dyDescent="0.25">
      <c r="A986" s="68" t="s">
        <v>7230</v>
      </c>
      <c r="B986" s="69">
        <v>814</v>
      </c>
      <c r="C986" s="69" t="s">
        <v>3513</v>
      </c>
      <c r="D986" s="70">
        <v>480483101228</v>
      </c>
      <c r="E986" s="71">
        <v>0.2</v>
      </c>
    </row>
    <row r="987" ht="11.25" customHeight="1" spans="1:5" x14ac:dyDescent="0.25">
      <c r="A987" s="68" t="s">
        <v>7231</v>
      </c>
      <c r="B987" s="69">
        <v>815</v>
      </c>
      <c r="C987" s="69" t="s">
        <v>4681</v>
      </c>
      <c r="D987" s="70">
        <v>330333401473</v>
      </c>
      <c r="E987" s="71">
        <v>0.15</v>
      </c>
    </row>
    <row r="988" ht="11.25" customHeight="1" spans="1:5" x14ac:dyDescent="0.25">
      <c r="A988" s="68" t="s">
        <v>7232</v>
      </c>
      <c r="B988" s="69">
        <v>815</v>
      </c>
      <c r="C988" s="69" t="s">
        <v>4681</v>
      </c>
      <c r="D988" s="70">
        <v>330335405142</v>
      </c>
      <c r="E988" s="71">
        <v>0.2</v>
      </c>
    </row>
    <row r="989" ht="11.25" customHeight="1" spans="1:5" x14ac:dyDescent="0.25">
      <c r="A989" s="68" t="s">
        <v>7232</v>
      </c>
      <c r="B989" s="69">
        <v>815</v>
      </c>
      <c r="C989" s="69" t="s">
        <v>4681</v>
      </c>
      <c r="D989" s="70">
        <v>330335405142</v>
      </c>
      <c r="E989" s="71">
        <v>0.2</v>
      </c>
    </row>
    <row r="990" ht="11.25" customHeight="1" spans="1:5" x14ac:dyDescent="0.25">
      <c r="A990" s="68" t="s">
        <v>7233</v>
      </c>
      <c r="B990" s="69">
        <v>815</v>
      </c>
      <c r="C990" s="69" t="s">
        <v>4681</v>
      </c>
      <c r="D990" s="70">
        <v>430433103251</v>
      </c>
      <c r="E990" s="71">
        <v>0.2</v>
      </c>
    </row>
    <row r="991" ht="11.25" customHeight="1" spans="1:5" x14ac:dyDescent="0.25">
      <c r="A991" s="68" t="s">
        <v>7234</v>
      </c>
      <c r="B991" s="69">
        <v>815</v>
      </c>
      <c r="C991" s="69" t="s">
        <v>4681</v>
      </c>
      <c r="D991" s="70">
        <v>430433104105</v>
      </c>
      <c r="E991" s="71">
        <v>0.2</v>
      </c>
    </row>
    <row r="992" ht="11.25" customHeight="1" spans="1:5" x14ac:dyDescent="0.25">
      <c r="A992" s="68" t="s">
        <v>7235</v>
      </c>
      <c r="B992" s="69">
        <v>815</v>
      </c>
      <c r="C992" s="69" t="s">
        <v>4681</v>
      </c>
      <c r="D992" s="70">
        <v>480483101228</v>
      </c>
      <c r="E992" s="71">
        <v>0.2</v>
      </c>
    </row>
    <row r="993" ht="11.25" customHeight="1" spans="1:5" x14ac:dyDescent="0.25">
      <c r="A993" s="68" t="s">
        <v>7236</v>
      </c>
      <c r="B993" s="69">
        <v>816</v>
      </c>
      <c r="C993" s="69" t="s">
        <v>4683</v>
      </c>
      <c r="D993" s="70">
        <v>330333401452</v>
      </c>
      <c r="E993" s="71">
        <v>0.14</v>
      </c>
    </row>
    <row r="994" ht="11.25" customHeight="1" spans="1:5" x14ac:dyDescent="0.25">
      <c r="A994" s="68" t="s">
        <v>7237</v>
      </c>
      <c r="B994" s="69">
        <v>816</v>
      </c>
      <c r="C994" s="69" t="s">
        <v>4683</v>
      </c>
      <c r="D994" s="70">
        <v>330333401473</v>
      </c>
      <c r="E994" s="71">
        <v>0.15</v>
      </c>
    </row>
    <row r="995" ht="11.25" customHeight="1" spans="1:5" x14ac:dyDescent="0.25">
      <c r="A995" s="68" t="s">
        <v>7238</v>
      </c>
      <c r="B995" s="69">
        <v>816</v>
      </c>
      <c r="C995" s="69" t="s">
        <v>4683</v>
      </c>
      <c r="D995" s="70">
        <v>330335405142</v>
      </c>
      <c r="E995" s="71">
        <v>0.2</v>
      </c>
    </row>
    <row r="996" ht="11.25" customHeight="1" spans="1:5" x14ac:dyDescent="0.25">
      <c r="A996" s="68" t="s">
        <v>7238</v>
      </c>
      <c r="B996" s="69">
        <v>816</v>
      </c>
      <c r="C996" s="69" t="s">
        <v>4683</v>
      </c>
      <c r="D996" s="70">
        <v>330335405142</v>
      </c>
      <c r="E996" s="71">
        <v>0.2</v>
      </c>
    </row>
    <row r="997" ht="11.25" customHeight="1" spans="1:5" x14ac:dyDescent="0.25">
      <c r="A997" s="68" t="s">
        <v>7239</v>
      </c>
      <c r="B997" s="69">
        <v>816</v>
      </c>
      <c r="C997" s="69" t="s">
        <v>4683</v>
      </c>
      <c r="D997" s="70">
        <v>430433103251</v>
      </c>
      <c r="E997" s="71">
        <v>0.2</v>
      </c>
    </row>
    <row r="998" ht="11.25" customHeight="1" spans="1:5" x14ac:dyDescent="0.25">
      <c r="A998" s="68" t="s">
        <v>7240</v>
      </c>
      <c r="B998" s="69">
        <v>816</v>
      </c>
      <c r="C998" s="69" t="s">
        <v>4683</v>
      </c>
      <c r="D998" s="70">
        <v>430433104105</v>
      </c>
      <c r="E998" s="71">
        <v>0.2</v>
      </c>
    </row>
    <row r="999" ht="11.25" customHeight="1" spans="1:5" x14ac:dyDescent="0.25">
      <c r="A999" s="68" t="s">
        <v>7241</v>
      </c>
      <c r="B999" s="69">
        <v>816</v>
      </c>
      <c r="C999" s="69" t="s">
        <v>4683</v>
      </c>
      <c r="D999" s="70">
        <v>480483101228</v>
      </c>
      <c r="E999" s="71">
        <v>0.2</v>
      </c>
    </row>
    <row r="1000" ht="11.25" customHeight="1" spans="1:5" x14ac:dyDescent="0.25">
      <c r="A1000" s="68" t="s">
        <v>7242</v>
      </c>
      <c r="B1000" s="69">
        <v>818</v>
      </c>
      <c r="C1000" s="69" t="s">
        <v>5007</v>
      </c>
      <c r="D1000" s="70">
        <v>330335405142</v>
      </c>
      <c r="E1000" s="71">
        <v>0.2</v>
      </c>
    </row>
    <row r="1001" ht="11.25" customHeight="1" spans="1:5" x14ac:dyDescent="0.25">
      <c r="A1001" s="68" t="s">
        <v>7243</v>
      </c>
      <c r="B1001" s="69">
        <v>818</v>
      </c>
      <c r="C1001" s="69" t="s">
        <v>5007</v>
      </c>
      <c r="D1001" s="70">
        <v>430433104105</v>
      </c>
      <c r="E1001" s="71">
        <v>0.2</v>
      </c>
    </row>
    <row r="1002" ht="11.25" customHeight="1" spans="1:5" x14ac:dyDescent="0.25">
      <c r="A1002" s="68" t="s">
        <v>7244</v>
      </c>
      <c r="B1002" s="69">
        <v>818</v>
      </c>
      <c r="C1002" s="69" t="s">
        <v>5007</v>
      </c>
      <c r="D1002" s="70">
        <v>480483101228</v>
      </c>
      <c r="E1002" s="71">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39" customWidth="1"/>
    <col min="2" max="2" width="30" style="39" customWidth="1"/>
    <col min="3" max="3" width="13.57" style="39" customWidth="1"/>
    <col min="4" max="4" width="14.14" style="88" customWidth="1"/>
    <col min="5" max="5" width="12.57" style="39" customWidth="1"/>
    <col min="6" max="16384" width="8.86" style="39" customWidth="1"/>
  </cols>
  <sheetData>
    <row r="1" ht="15" customHeight="1" spans="1:5" x14ac:dyDescent="0.25">
      <c r="A1" s="89" t="s">
        <v>7245</v>
      </c>
      <c r="B1" s="89" t="s">
        <v>7246</v>
      </c>
      <c r="C1" s="89" t="s">
        <v>7247</v>
      </c>
      <c r="D1" s="90" t="s">
        <v>7248</v>
      </c>
      <c r="E1" s="89" t="s">
        <v>7249</v>
      </c>
    </row>
    <row r="2" ht="12.8" customHeight="1" spans="1:5" x14ac:dyDescent="0.25">
      <c r="A2" s="53">
        <v>677203</v>
      </c>
      <c r="B2" s="53" t="s">
        <v>1408</v>
      </c>
      <c r="C2" s="53" t="s">
        <v>7250</v>
      </c>
      <c r="D2" s="91">
        <v>3.33333333333333</v>
      </c>
      <c r="E2" s="53">
        <v>99</v>
      </c>
    </row>
    <row r="3" ht="12.8" customHeight="1" spans="1:5" x14ac:dyDescent="0.25">
      <c r="A3" s="53">
        <v>677204</v>
      </c>
      <c r="B3" s="53" t="s">
        <v>5798</v>
      </c>
      <c r="C3" s="53" t="s">
        <v>7251</v>
      </c>
      <c r="D3" s="91">
        <v>3.7037037037037</v>
      </c>
      <c r="E3" s="53">
        <v>99</v>
      </c>
    </row>
    <row r="4" ht="12.8" customHeight="1" spans="1:5" x14ac:dyDescent="0.25">
      <c r="A4" s="53">
        <v>677205</v>
      </c>
      <c r="B4" s="53" t="s">
        <v>5796</v>
      </c>
      <c r="C4" s="53" t="s">
        <v>7251</v>
      </c>
      <c r="D4" s="91">
        <v>3.7037037037037</v>
      </c>
      <c r="E4" s="53">
        <v>99</v>
      </c>
    </row>
    <row r="5" ht="12.8" customHeight="1" spans="1:5" x14ac:dyDescent="0.25">
      <c r="A5" s="53">
        <v>677206</v>
      </c>
      <c r="B5" s="53" t="s">
        <v>2840</v>
      </c>
      <c r="C5" s="53" t="s">
        <v>7250</v>
      </c>
      <c r="D5" s="91">
        <v>3.33333333333333</v>
      </c>
      <c r="E5" s="53">
        <v>99</v>
      </c>
    </row>
    <row r="6" ht="12.8" customHeight="1" spans="1:5" x14ac:dyDescent="0.25">
      <c r="A6" s="53">
        <v>677207</v>
      </c>
      <c r="B6" s="53" t="s">
        <v>2998</v>
      </c>
      <c r="C6" s="53" t="s">
        <v>7250</v>
      </c>
      <c r="D6" s="91">
        <v>3.33333333333333</v>
      </c>
      <c r="E6" s="53">
        <v>99</v>
      </c>
    </row>
    <row r="7" ht="12.8" customHeight="1" spans="1:5" x14ac:dyDescent="0.25">
      <c r="A7" s="53">
        <v>677208</v>
      </c>
      <c r="B7" s="53" t="s">
        <v>3338</v>
      </c>
      <c r="C7" s="53" t="s">
        <v>7252</v>
      </c>
      <c r="D7" s="91">
        <v>2.46913580246914</v>
      </c>
      <c r="E7" s="53">
        <v>99</v>
      </c>
    </row>
    <row r="8" ht="12.8" customHeight="1" spans="1:5" x14ac:dyDescent="0.25">
      <c r="A8" s="53">
        <v>677210</v>
      </c>
      <c r="B8" s="53" t="s">
        <v>3309</v>
      </c>
      <c r="C8" s="53" t="s">
        <v>7250</v>
      </c>
      <c r="D8" s="91">
        <v>3.33333333333333</v>
      </c>
      <c r="E8" s="53">
        <v>99</v>
      </c>
    </row>
    <row r="9" ht="12.8" customHeight="1" spans="1:5" x14ac:dyDescent="0.25">
      <c r="A9" s="53">
        <v>677211</v>
      </c>
      <c r="B9" s="53" t="s">
        <v>2999</v>
      </c>
      <c r="C9" s="53" t="s">
        <v>7250</v>
      </c>
      <c r="D9" s="91">
        <v>3.33333333333333</v>
      </c>
      <c r="E9" s="53">
        <v>99</v>
      </c>
    </row>
    <row r="10" ht="12.8" customHeight="1" spans="1:5" x14ac:dyDescent="0.25">
      <c r="A10" s="53">
        <v>677212</v>
      </c>
      <c r="B10" s="53" t="s">
        <v>2371</v>
      </c>
      <c r="C10" s="53" t="s">
        <v>7250</v>
      </c>
      <c r="D10" s="91">
        <v>3.33333333333333</v>
      </c>
      <c r="E10" s="53">
        <v>99</v>
      </c>
    </row>
    <row r="11" ht="12.8" customHeight="1" spans="1:5" x14ac:dyDescent="0.25">
      <c r="A11" s="53">
        <v>677213</v>
      </c>
      <c r="B11" s="53" t="s">
        <v>3343</v>
      </c>
      <c r="C11" s="53" t="s">
        <v>7253</v>
      </c>
      <c r="D11" s="91">
        <v>4</v>
      </c>
      <c r="E11" s="53">
        <v>99</v>
      </c>
    </row>
    <row r="12" ht="12.8" customHeight="1" spans="1:5" x14ac:dyDescent="0.25">
      <c r="A12" s="92">
        <v>690866</v>
      </c>
      <c r="B12" s="92" t="s">
        <v>3336</v>
      </c>
      <c r="C12" s="92" t="s">
        <v>7250</v>
      </c>
      <c r="D12" s="93">
        <v>3.33333333333333</v>
      </c>
      <c r="E12" s="92">
        <v>99</v>
      </c>
    </row>
    <row r="13" ht="12.8" customHeight="1" spans="1:5" x14ac:dyDescent="0.25">
      <c r="A13" s="92">
        <v>690868</v>
      </c>
      <c r="B13" s="92" t="s">
        <v>3342</v>
      </c>
      <c r="C13" s="92" t="s">
        <v>7254</v>
      </c>
      <c r="D13" s="93">
        <v>3.7037037037037</v>
      </c>
      <c r="E13" s="92">
        <v>99</v>
      </c>
    </row>
    <row r="14" ht="12.8" customHeight="1" spans="1:5" x14ac:dyDescent="0.25">
      <c r="A14" s="92">
        <v>690869</v>
      </c>
      <c r="B14" s="92" t="s">
        <v>5871</v>
      </c>
      <c r="C14" s="92" t="s">
        <v>7250</v>
      </c>
      <c r="D14" s="93">
        <v>3.33333333333333</v>
      </c>
      <c r="E14" s="92">
        <v>99</v>
      </c>
    </row>
    <row r="15" ht="12.8" customHeight="1" spans="1:5" x14ac:dyDescent="0.25">
      <c r="A15" s="92">
        <v>690870</v>
      </c>
      <c r="B15" s="92" t="s">
        <v>3337</v>
      </c>
      <c r="C15" s="92" t="s">
        <v>7250</v>
      </c>
      <c r="D15" s="93">
        <v>3.33333333333333</v>
      </c>
      <c r="E15" s="92">
        <v>99</v>
      </c>
    </row>
    <row r="16" ht="12.8" customHeight="1" spans="1:5" x14ac:dyDescent="0.25">
      <c r="A16" s="92">
        <v>690871</v>
      </c>
      <c r="B16" s="92" t="s">
        <v>3346</v>
      </c>
      <c r="C16" s="92" t="s">
        <v>7255</v>
      </c>
      <c r="D16" s="93">
        <v>2.46913580246914</v>
      </c>
      <c r="E16" s="92">
        <v>99</v>
      </c>
    </row>
    <row r="17" ht="12.8" customHeight="1" spans="1:5" x14ac:dyDescent="0.25">
      <c r="A17" s="92">
        <v>690874</v>
      </c>
      <c r="B17" s="92" t="s">
        <v>5872</v>
      </c>
      <c r="C17" s="92" t="s">
        <v>7250</v>
      </c>
      <c r="D17" s="93">
        <v>3.33333333333333</v>
      </c>
      <c r="E17" s="92">
        <v>99</v>
      </c>
    </row>
    <row r="18" ht="12.8" customHeight="1" spans="1:5" x14ac:dyDescent="0.25">
      <c r="A18" s="92">
        <v>690875</v>
      </c>
      <c r="B18" s="92" t="s">
        <v>5873</v>
      </c>
      <c r="C18" s="92" t="s">
        <v>7250</v>
      </c>
      <c r="D18" s="93">
        <v>3.33333333333333</v>
      </c>
      <c r="E18" s="92">
        <v>99</v>
      </c>
    </row>
    <row r="19" ht="12.8" customHeight="1" spans="1:5" x14ac:dyDescent="0.25">
      <c r="A19" s="92">
        <v>690876</v>
      </c>
      <c r="B19" s="92" t="s">
        <v>3331</v>
      </c>
      <c r="C19" s="92" t="s">
        <v>7253</v>
      </c>
      <c r="D19" s="93">
        <v>4</v>
      </c>
      <c r="E19" s="92">
        <v>99</v>
      </c>
    </row>
    <row r="20" ht="12.8" customHeight="1" spans="1:5" x14ac:dyDescent="0.25">
      <c r="A20" s="92">
        <v>690872</v>
      </c>
      <c r="B20" s="92" t="s">
        <v>3341</v>
      </c>
      <c r="C20" s="92" t="s">
        <v>7250</v>
      </c>
      <c r="D20" s="93">
        <v>3.33333333333333</v>
      </c>
      <c r="E20" s="92">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